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MK\mQ\etc\_팀교육\4회차\팀표준\"/>
    </mc:Choice>
  </mc:AlternateContent>
  <xr:revisionPtr revIDLastSave="0" documentId="13_ncr:1_{4ECA8B40-ABBB-467B-ABEB-AE2BB8C8CB3C}" xr6:coauthVersionLast="47" xr6:coauthVersionMax="47" xr10:uidLastSave="{00000000-0000-0000-0000-000000000000}"/>
  <bookViews>
    <workbookView xWindow="-120" yWindow="-120" windowWidth="24240" windowHeight="13140" firstSheet="3" activeTab="6" xr2:uid="{7822693B-2C24-4629-B8D1-76D5A8F68405}"/>
  </bookViews>
  <sheets>
    <sheet name="적용규칙" sheetId="1" r:id="rId1"/>
    <sheet name="유의사항" sheetId="2" r:id="rId2"/>
    <sheet name="Family구성도" sheetId="3" r:id="rId3"/>
    <sheet name="Family 표준 구성도" sheetId="22" r:id="rId4"/>
    <sheet name="물량Param" sheetId="4" r:id="rId5"/>
    <sheet name="0.Room" sheetId="5" r:id="rId6"/>
    <sheet name="1.Floors (2)" sheetId="20" r:id="rId7"/>
    <sheet name="1.Floors" sheetId="6" r:id="rId8"/>
    <sheet name="2.Roofs" sheetId="7" r:id="rId9"/>
    <sheet name="3.Walls (2)" sheetId="21" r:id="rId10"/>
    <sheet name="3.Walls" sheetId="8" r:id="rId11"/>
    <sheet name="4.St Fdn" sheetId="9" r:id="rId12"/>
    <sheet name="5.St Col" sheetId="10" r:id="rId13"/>
    <sheet name="6.St Framing" sheetId="11" r:id="rId14"/>
    <sheet name="7.Ceilings" sheetId="12" r:id="rId15"/>
    <sheet name="8.Doors" sheetId="13" r:id="rId16"/>
    <sheet name="9.Windows" sheetId="14" r:id="rId17"/>
    <sheet name="10.Stairs" sheetId="15" r:id="rId18"/>
    <sheet name="11.Railings" sheetId="16" r:id="rId19"/>
    <sheet name="13.Generic" sheetId="17" r:id="rId20"/>
    <sheet name="WM-AR" sheetId="18" r:id="rId21"/>
    <sheet name="CASE sample" sheetId="19" r:id="rId22"/>
  </sheets>
  <definedNames>
    <definedName name="_" localSheetId="5" hidden="1">#REF!</definedName>
    <definedName name="_" localSheetId="7" hidden="1">#REF!</definedName>
    <definedName name="_" localSheetId="6" hidden="1">#REF!</definedName>
    <definedName name="_" localSheetId="17" hidden="1">#REF!</definedName>
    <definedName name="_" localSheetId="18" hidden="1">#REF!</definedName>
    <definedName name="_" localSheetId="19" hidden="1">#REF!</definedName>
    <definedName name="_" localSheetId="8" hidden="1">#REF!</definedName>
    <definedName name="_" localSheetId="10" hidden="1">#REF!</definedName>
    <definedName name="_" localSheetId="9" hidden="1">#REF!</definedName>
    <definedName name="_" localSheetId="11" hidden="1">#REF!</definedName>
    <definedName name="_" localSheetId="12" hidden="1">#REF!</definedName>
    <definedName name="_" localSheetId="13" hidden="1">#REF!</definedName>
    <definedName name="_" localSheetId="14" hidden="1">#REF!</definedName>
    <definedName name="_" localSheetId="15" hidden="1">#REF!</definedName>
    <definedName name="_" localSheetId="16" hidden="1">#REF!</definedName>
    <definedName name="_" hidden="1">#REF!</definedName>
    <definedName name="___1A1_" localSheetId="3" hidden="1">{#N/A,#N/A,TRUE,"Basic";#N/A,#N/A,TRUE,"EXT-TABLE";#N/A,#N/A,TRUE,"STEEL";#N/A,#N/A,TRUE,"INT-Table";#N/A,#N/A,TRUE,"STEEL";#N/A,#N/A,TRUE,"Door"}</definedName>
    <definedName name="___1A1_" localSheetId="2" hidden="1">{#N/A,#N/A,TRUE,"Basic";#N/A,#N/A,TRUE,"EXT-TABLE";#N/A,#N/A,TRUE,"STEEL";#N/A,#N/A,TRUE,"INT-Table";#N/A,#N/A,TRUE,"STEEL";#N/A,#N/A,TRUE,"Door"}</definedName>
    <definedName name="___1A1_" hidden="1">{#N/A,#N/A,TRUE,"Basic";#N/A,#N/A,TRUE,"EXT-TABLE";#N/A,#N/A,TRUE,"STEEL";#N/A,#N/A,TRUE,"INT-Table";#N/A,#N/A,TRUE,"STEEL";#N/A,#N/A,TRUE,"Door"}</definedName>
    <definedName name="___A1" localSheetId="3" hidden="1">{#N/A,#N/A,TRUE,"Basic";#N/A,#N/A,TRUE,"EXT-TABLE";#N/A,#N/A,TRUE,"STEEL";#N/A,#N/A,TRUE,"INT-Table";#N/A,#N/A,TRUE,"STEEL";#N/A,#N/A,TRUE,"Door"}</definedName>
    <definedName name="___A1" localSheetId="2" hidden="1">{#N/A,#N/A,TRUE,"Basic";#N/A,#N/A,TRUE,"EXT-TABLE";#N/A,#N/A,TRUE,"STEEL";#N/A,#N/A,TRUE,"INT-Table";#N/A,#N/A,TRUE,"STEEL";#N/A,#N/A,TRUE,"Door"}</definedName>
    <definedName name="___A1" hidden="1">{#N/A,#N/A,TRUE,"Basic";#N/A,#N/A,TRUE,"EXT-TABLE";#N/A,#N/A,TRUE,"STEEL";#N/A,#N/A,TRUE,"INT-Table";#N/A,#N/A,TRUE,"STEEL";#N/A,#N/A,TRUE,"Door"}</definedName>
    <definedName name="__123Graph_A" localSheetId="5" hidden="1">#REF!</definedName>
    <definedName name="__123Graph_A" localSheetId="7" hidden="1">#REF!</definedName>
    <definedName name="__123Graph_A" localSheetId="6" hidden="1">#REF!</definedName>
    <definedName name="__123Graph_A" localSheetId="17" hidden="1">#REF!</definedName>
    <definedName name="__123Graph_A" localSheetId="18" hidden="1">#REF!</definedName>
    <definedName name="__123Graph_A" localSheetId="19" hidden="1">#REF!</definedName>
    <definedName name="__123Graph_A" localSheetId="8" hidden="1">#REF!</definedName>
    <definedName name="__123Graph_A" localSheetId="10" hidden="1">#REF!</definedName>
    <definedName name="__123Graph_A" localSheetId="9" hidden="1">#REF!</definedName>
    <definedName name="__123Graph_A" localSheetId="11" hidden="1">#REF!</definedName>
    <definedName name="__123Graph_A" localSheetId="12" hidden="1">#REF!</definedName>
    <definedName name="__123Graph_A" localSheetId="13" hidden="1">#REF!</definedName>
    <definedName name="__123Graph_A" localSheetId="14" hidden="1">#REF!</definedName>
    <definedName name="__123Graph_A" localSheetId="15" hidden="1">#REF!</definedName>
    <definedName name="__123Graph_A" localSheetId="16" hidden="1">#REF!</definedName>
    <definedName name="__123Graph_A" localSheetId="3" hidden="1">#REF!</definedName>
    <definedName name="__123Graph_A" localSheetId="2" hidden="1">#REF!</definedName>
    <definedName name="__123Graph_A" hidden="1">#REF!</definedName>
    <definedName name="__123Graph_ACurrent" localSheetId="5" hidden="1">#REF!</definedName>
    <definedName name="__123Graph_ACurrent" localSheetId="7" hidden="1">#REF!</definedName>
    <definedName name="__123Graph_ACurrent" localSheetId="6" hidden="1">#REF!</definedName>
    <definedName name="__123Graph_ACurrent" localSheetId="17" hidden="1">#REF!</definedName>
    <definedName name="__123Graph_ACurrent" localSheetId="18" hidden="1">#REF!</definedName>
    <definedName name="__123Graph_ACurrent" localSheetId="19" hidden="1">#REF!</definedName>
    <definedName name="__123Graph_ACurrent" localSheetId="8" hidden="1">#REF!</definedName>
    <definedName name="__123Graph_ACurrent" localSheetId="10" hidden="1">#REF!</definedName>
    <definedName name="__123Graph_ACurrent" localSheetId="9" hidden="1">#REF!</definedName>
    <definedName name="__123Graph_ACurrent" localSheetId="11" hidden="1">#REF!</definedName>
    <definedName name="__123Graph_ACurrent" localSheetId="12" hidden="1">#REF!</definedName>
    <definedName name="__123Graph_ACurrent" localSheetId="13" hidden="1">#REF!</definedName>
    <definedName name="__123Graph_ACurrent" localSheetId="14" hidden="1">#REF!</definedName>
    <definedName name="__123Graph_ACurrent" localSheetId="15" hidden="1">#REF!</definedName>
    <definedName name="__123Graph_ACurrent" localSheetId="16" hidden="1">#REF!</definedName>
    <definedName name="__123Graph_ACurrent" hidden="1">#REF!</definedName>
    <definedName name="__123Graph_B" localSheetId="5" hidden="1">#REF!</definedName>
    <definedName name="__123Graph_B" localSheetId="7" hidden="1">#REF!</definedName>
    <definedName name="__123Graph_B" localSheetId="6" hidden="1">#REF!</definedName>
    <definedName name="__123Graph_B" localSheetId="17" hidden="1">#REF!</definedName>
    <definedName name="__123Graph_B" localSheetId="18" hidden="1">#REF!</definedName>
    <definedName name="__123Graph_B" localSheetId="19" hidden="1">#REF!</definedName>
    <definedName name="__123Graph_B" localSheetId="8" hidden="1">#REF!</definedName>
    <definedName name="__123Graph_B" localSheetId="10" hidden="1">#REF!</definedName>
    <definedName name="__123Graph_B" localSheetId="9" hidden="1">#REF!</definedName>
    <definedName name="__123Graph_B" localSheetId="11" hidden="1">#REF!</definedName>
    <definedName name="__123Graph_B" localSheetId="12" hidden="1">#REF!</definedName>
    <definedName name="__123Graph_B" localSheetId="13" hidden="1">#REF!</definedName>
    <definedName name="__123Graph_B" localSheetId="14" hidden="1">#REF!</definedName>
    <definedName name="__123Graph_B" localSheetId="15" hidden="1">#REF!</definedName>
    <definedName name="__123Graph_B" localSheetId="16" hidden="1">#REF!</definedName>
    <definedName name="__123Graph_B" localSheetId="3" hidden="1">#REF!</definedName>
    <definedName name="__123Graph_B" localSheetId="2" hidden="1">#REF!</definedName>
    <definedName name="__123Graph_B" hidden="1">#REF!</definedName>
    <definedName name="__123Graph_BCurrent" localSheetId="5" hidden="1">#REF!</definedName>
    <definedName name="__123Graph_BCurrent" localSheetId="7" hidden="1">#REF!</definedName>
    <definedName name="__123Graph_BCurrent" localSheetId="6" hidden="1">#REF!</definedName>
    <definedName name="__123Graph_BCurrent" localSheetId="17" hidden="1">#REF!</definedName>
    <definedName name="__123Graph_BCurrent" localSheetId="18" hidden="1">#REF!</definedName>
    <definedName name="__123Graph_BCurrent" localSheetId="19" hidden="1">#REF!</definedName>
    <definedName name="__123Graph_BCurrent" localSheetId="8" hidden="1">#REF!</definedName>
    <definedName name="__123Graph_BCurrent" localSheetId="10" hidden="1">#REF!</definedName>
    <definedName name="__123Graph_BCurrent" localSheetId="9" hidden="1">#REF!</definedName>
    <definedName name="__123Graph_BCurrent" localSheetId="11" hidden="1">#REF!</definedName>
    <definedName name="__123Graph_BCurrent" localSheetId="12" hidden="1">#REF!</definedName>
    <definedName name="__123Graph_BCurrent" localSheetId="13" hidden="1">#REF!</definedName>
    <definedName name="__123Graph_BCurrent" localSheetId="14" hidden="1">#REF!</definedName>
    <definedName name="__123Graph_BCurrent" localSheetId="15" hidden="1">#REF!</definedName>
    <definedName name="__123Graph_BCurrent" localSheetId="16" hidden="1">#REF!</definedName>
    <definedName name="__123Graph_BCurrent" hidden="1">#REF!</definedName>
    <definedName name="__123Graph_BPERFORMANCE" localSheetId="5" hidden="1">#REF!</definedName>
    <definedName name="__123Graph_BPERFORMANCE" localSheetId="7" hidden="1">#REF!</definedName>
    <definedName name="__123Graph_BPERFORMANCE" localSheetId="6" hidden="1">#REF!</definedName>
    <definedName name="__123Graph_BPERFORMANCE" localSheetId="17" hidden="1">#REF!</definedName>
    <definedName name="__123Graph_BPERFORMANCE" localSheetId="18" hidden="1">#REF!</definedName>
    <definedName name="__123Graph_BPERFORMANCE" localSheetId="19" hidden="1">#REF!</definedName>
    <definedName name="__123Graph_BPERFORMANCE" localSheetId="8" hidden="1">#REF!</definedName>
    <definedName name="__123Graph_BPERFORMANCE" localSheetId="10" hidden="1">#REF!</definedName>
    <definedName name="__123Graph_BPERFORMANCE" localSheetId="9" hidden="1">#REF!</definedName>
    <definedName name="__123Graph_BPERFORMANCE" localSheetId="11" hidden="1">#REF!</definedName>
    <definedName name="__123Graph_BPERFORMANCE" localSheetId="12" hidden="1">#REF!</definedName>
    <definedName name="__123Graph_BPERFORMANCE" localSheetId="13" hidden="1">#REF!</definedName>
    <definedName name="__123Graph_BPERFORMANCE" localSheetId="14" hidden="1">#REF!</definedName>
    <definedName name="__123Graph_BPERFORMANCE" localSheetId="15" hidden="1">#REF!</definedName>
    <definedName name="__123Graph_BPERFORMANCE" localSheetId="16" hidden="1">#REF!</definedName>
    <definedName name="__123Graph_BPERFORMANCE" hidden="1">#REF!</definedName>
    <definedName name="__123Graph_C" localSheetId="5" hidden="1">#REF!</definedName>
    <definedName name="__123Graph_C" localSheetId="7" hidden="1">#REF!</definedName>
    <definedName name="__123Graph_C" localSheetId="6" hidden="1">#REF!</definedName>
    <definedName name="__123Graph_C" localSheetId="17" hidden="1">#REF!</definedName>
    <definedName name="__123Graph_C" localSheetId="18" hidden="1">#REF!</definedName>
    <definedName name="__123Graph_C" localSheetId="19" hidden="1">#REF!</definedName>
    <definedName name="__123Graph_C" localSheetId="8" hidden="1">#REF!</definedName>
    <definedName name="__123Graph_C" localSheetId="10" hidden="1">#REF!</definedName>
    <definedName name="__123Graph_C" localSheetId="9" hidden="1">#REF!</definedName>
    <definedName name="__123Graph_C" localSheetId="11" hidden="1">#REF!</definedName>
    <definedName name="__123Graph_C" localSheetId="12" hidden="1">#REF!</definedName>
    <definedName name="__123Graph_C" localSheetId="13" hidden="1">#REF!</definedName>
    <definedName name="__123Graph_C" localSheetId="14" hidden="1">#REF!</definedName>
    <definedName name="__123Graph_C" localSheetId="15" hidden="1">#REF!</definedName>
    <definedName name="__123Graph_C" localSheetId="16" hidden="1">#REF!</definedName>
    <definedName name="__123Graph_C" hidden="1">#REF!</definedName>
    <definedName name="__123Graph_D" localSheetId="5" hidden="1">#REF!</definedName>
    <definedName name="__123Graph_D" localSheetId="7" hidden="1">#REF!</definedName>
    <definedName name="__123Graph_D" localSheetId="6" hidden="1">#REF!</definedName>
    <definedName name="__123Graph_D" localSheetId="17" hidden="1">#REF!</definedName>
    <definedName name="__123Graph_D" localSheetId="18" hidden="1">#REF!</definedName>
    <definedName name="__123Graph_D" localSheetId="19" hidden="1">#REF!</definedName>
    <definedName name="__123Graph_D" localSheetId="8" hidden="1">#REF!</definedName>
    <definedName name="__123Graph_D" localSheetId="10" hidden="1">#REF!</definedName>
    <definedName name="__123Graph_D" localSheetId="9" hidden="1">#REF!</definedName>
    <definedName name="__123Graph_D" localSheetId="11" hidden="1">#REF!</definedName>
    <definedName name="__123Graph_D" localSheetId="12" hidden="1">#REF!</definedName>
    <definedName name="__123Graph_D" localSheetId="13" hidden="1">#REF!</definedName>
    <definedName name="__123Graph_D" localSheetId="14" hidden="1">#REF!</definedName>
    <definedName name="__123Graph_D" localSheetId="15" hidden="1">#REF!</definedName>
    <definedName name="__123Graph_D" localSheetId="16" hidden="1">#REF!</definedName>
    <definedName name="__123Graph_D" localSheetId="3" hidden="1">#REF!</definedName>
    <definedName name="__123Graph_D" localSheetId="2" hidden="1">#REF!</definedName>
    <definedName name="__123Graph_D" hidden="1">#REF!</definedName>
    <definedName name="__123Graph_E" localSheetId="5" hidden="1">#REF!</definedName>
    <definedName name="__123Graph_E" localSheetId="7" hidden="1">#REF!</definedName>
    <definedName name="__123Graph_E" localSheetId="6" hidden="1">#REF!</definedName>
    <definedName name="__123Graph_E" localSheetId="17" hidden="1">#REF!</definedName>
    <definedName name="__123Graph_E" localSheetId="18" hidden="1">#REF!</definedName>
    <definedName name="__123Graph_E" localSheetId="19" hidden="1">#REF!</definedName>
    <definedName name="__123Graph_E" localSheetId="8" hidden="1">#REF!</definedName>
    <definedName name="__123Graph_E" localSheetId="10" hidden="1">#REF!</definedName>
    <definedName name="__123Graph_E" localSheetId="9" hidden="1">#REF!</definedName>
    <definedName name="__123Graph_E" localSheetId="11" hidden="1">#REF!</definedName>
    <definedName name="__123Graph_E" localSheetId="12" hidden="1">#REF!</definedName>
    <definedName name="__123Graph_E" localSheetId="13" hidden="1">#REF!</definedName>
    <definedName name="__123Graph_E" localSheetId="14" hidden="1">#REF!</definedName>
    <definedName name="__123Graph_E" localSheetId="15" hidden="1">#REF!</definedName>
    <definedName name="__123Graph_E" localSheetId="16" hidden="1">#REF!</definedName>
    <definedName name="__123Graph_E" localSheetId="3" hidden="1">#REF!</definedName>
    <definedName name="__123Graph_E" localSheetId="2" hidden="1">#REF!</definedName>
    <definedName name="__123Graph_E" hidden="1">#REF!</definedName>
    <definedName name="__123Graph_F" localSheetId="5" hidden="1">#REF!</definedName>
    <definedName name="__123Graph_F" localSheetId="7" hidden="1">#REF!</definedName>
    <definedName name="__123Graph_F" localSheetId="6" hidden="1">#REF!</definedName>
    <definedName name="__123Graph_F" localSheetId="17" hidden="1">#REF!</definedName>
    <definedName name="__123Graph_F" localSheetId="18" hidden="1">#REF!</definedName>
    <definedName name="__123Graph_F" localSheetId="19" hidden="1">#REF!</definedName>
    <definedName name="__123Graph_F" localSheetId="8" hidden="1">#REF!</definedName>
    <definedName name="__123Graph_F" localSheetId="10" hidden="1">#REF!</definedName>
    <definedName name="__123Graph_F" localSheetId="9" hidden="1">#REF!</definedName>
    <definedName name="__123Graph_F" localSheetId="11" hidden="1">#REF!</definedName>
    <definedName name="__123Graph_F" localSheetId="12" hidden="1">#REF!</definedName>
    <definedName name="__123Graph_F" localSheetId="13" hidden="1">#REF!</definedName>
    <definedName name="__123Graph_F" localSheetId="14" hidden="1">#REF!</definedName>
    <definedName name="__123Graph_F" localSheetId="15" hidden="1">#REF!</definedName>
    <definedName name="__123Graph_F" localSheetId="16" hidden="1">#REF!</definedName>
    <definedName name="__123Graph_F" hidden="1">#REF!</definedName>
    <definedName name="__123Graph_LBL_A" localSheetId="5" hidden="1">#REF!</definedName>
    <definedName name="__123Graph_LBL_A" localSheetId="7" hidden="1">#REF!</definedName>
    <definedName name="__123Graph_LBL_A" localSheetId="6" hidden="1">#REF!</definedName>
    <definedName name="__123Graph_LBL_A" localSheetId="17" hidden="1">#REF!</definedName>
    <definedName name="__123Graph_LBL_A" localSheetId="18" hidden="1">#REF!</definedName>
    <definedName name="__123Graph_LBL_A" localSheetId="19" hidden="1">#REF!</definedName>
    <definedName name="__123Graph_LBL_A" localSheetId="8" hidden="1">#REF!</definedName>
    <definedName name="__123Graph_LBL_A" localSheetId="10" hidden="1">#REF!</definedName>
    <definedName name="__123Graph_LBL_A" localSheetId="9" hidden="1">#REF!</definedName>
    <definedName name="__123Graph_LBL_A" localSheetId="11" hidden="1">#REF!</definedName>
    <definedName name="__123Graph_LBL_A" localSheetId="12" hidden="1">#REF!</definedName>
    <definedName name="__123Graph_LBL_A" localSheetId="13" hidden="1">#REF!</definedName>
    <definedName name="__123Graph_LBL_A" localSheetId="14" hidden="1">#REF!</definedName>
    <definedName name="__123Graph_LBL_A" localSheetId="15" hidden="1">#REF!</definedName>
    <definedName name="__123Graph_LBL_A" localSheetId="16" hidden="1">#REF!</definedName>
    <definedName name="__123Graph_LBL_A" hidden="1">#REF!</definedName>
    <definedName name="__123Graph_LBL_B" localSheetId="5" hidden="1">#REF!</definedName>
    <definedName name="__123Graph_LBL_B" localSheetId="7" hidden="1">#REF!</definedName>
    <definedName name="__123Graph_LBL_B" localSheetId="6" hidden="1">#REF!</definedName>
    <definedName name="__123Graph_LBL_B" localSheetId="17" hidden="1">#REF!</definedName>
    <definedName name="__123Graph_LBL_B" localSheetId="18" hidden="1">#REF!</definedName>
    <definedName name="__123Graph_LBL_B" localSheetId="19" hidden="1">#REF!</definedName>
    <definedName name="__123Graph_LBL_B" localSheetId="8" hidden="1">#REF!</definedName>
    <definedName name="__123Graph_LBL_B" localSheetId="10" hidden="1">#REF!</definedName>
    <definedName name="__123Graph_LBL_B" localSheetId="9" hidden="1">#REF!</definedName>
    <definedName name="__123Graph_LBL_B" localSheetId="11" hidden="1">#REF!</definedName>
    <definedName name="__123Graph_LBL_B" localSheetId="12" hidden="1">#REF!</definedName>
    <definedName name="__123Graph_LBL_B" localSheetId="13" hidden="1">#REF!</definedName>
    <definedName name="__123Graph_LBL_B" localSheetId="14" hidden="1">#REF!</definedName>
    <definedName name="__123Graph_LBL_B" localSheetId="15" hidden="1">#REF!</definedName>
    <definedName name="__123Graph_LBL_B" localSheetId="16" hidden="1">#REF!</definedName>
    <definedName name="__123Graph_LBL_B" hidden="1">#REF!</definedName>
    <definedName name="__123Graph_X" localSheetId="5" hidden="1">#REF!</definedName>
    <definedName name="__123Graph_X" localSheetId="7" hidden="1">#REF!</definedName>
    <definedName name="__123Graph_X" localSheetId="6" hidden="1">#REF!</definedName>
    <definedName name="__123Graph_X" localSheetId="17" hidden="1">#REF!</definedName>
    <definedName name="__123Graph_X" localSheetId="18" hidden="1">#REF!</definedName>
    <definedName name="__123Graph_X" localSheetId="19" hidden="1">#REF!</definedName>
    <definedName name="__123Graph_X" localSheetId="8" hidden="1">#REF!</definedName>
    <definedName name="__123Graph_X" localSheetId="10" hidden="1">#REF!</definedName>
    <definedName name="__123Graph_X" localSheetId="9" hidden="1">#REF!</definedName>
    <definedName name="__123Graph_X" localSheetId="11" hidden="1">#REF!</definedName>
    <definedName name="__123Graph_X" localSheetId="12" hidden="1">#REF!</definedName>
    <definedName name="__123Graph_X" localSheetId="13" hidden="1">#REF!</definedName>
    <definedName name="__123Graph_X" localSheetId="14" hidden="1">#REF!</definedName>
    <definedName name="__123Graph_X" localSheetId="15" hidden="1">#REF!</definedName>
    <definedName name="__123Graph_X" localSheetId="16" hidden="1">#REF!</definedName>
    <definedName name="__123Graph_X" hidden="1">#REF!</definedName>
    <definedName name="__123Graph_XCurrent" localSheetId="5" hidden="1">#REF!</definedName>
    <definedName name="__123Graph_XCurrent" localSheetId="7" hidden="1">#REF!</definedName>
    <definedName name="__123Graph_XCurrent" localSheetId="6" hidden="1">#REF!</definedName>
    <definedName name="__123Graph_XCurrent" localSheetId="17" hidden="1">#REF!</definedName>
    <definedName name="__123Graph_XCurrent" localSheetId="18" hidden="1">#REF!</definedName>
    <definedName name="__123Graph_XCurrent" localSheetId="19" hidden="1">#REF!</definedName>
    <definedName name="__123Graph_XCurrent" localSheetId="8" hidden="1">#REF!</definedName>
    <definedName name="__123Graph_XCurrent" localSheetId="10" hidden="1">#REF!</definedName>
    <definedName name="__123Graph_XCurrent" localSheetId="9" hidden="1">#REF!</definedName>
    <definedName name="__123Graph_XCurrent" localSheetId="11" hidden="1">#REF!</definedName>
    <definedName name="__123Graph_XCurrent" localSheetId="12" hidden="1">#REF!</definedName>
    <definedName name="__123Graph_XCurrent" localSheetId="13" hidden="1">#REF!</definedName>
    <definedName name="__123Graph_XCurrent" localSheetId="14" hidden="1">#REF!</definedName>
    <definedName name="__123Graph_XCurrent" localSheetId="15" hidden="1">#REF!</definedName>
    <definedName name="__123Graph_XCurrent" localSheetId="16" hidden="1">#REF!</definedName>
    <definedName name="__123Graph_XCurrent" hidden="1">#REF!</definedName>
    <definedName name="__1A1_" localSheetId="3" hidden="1">{#N/A,#N/A,TRUE,"Basic";#N/A,#N/A,TRUE,"EXT-TABLE";#N/A,#N/A,TRUE,"STEEL";#N/A,#N/A,TRUE,"INT-Table";#N/A,#N/A,TRUE,"STEEL";#N/A,#N/A,TRUE,"Door"}</definedName>
    <definedName name="__1A1_" localSheetId="2" hidden="1">{#N/A,#N/A,TRUE,"Basic";#N/A,#N/A,TRUE,"EXT-TABLE";#N/A,#N/A,TRUE,"STEEL";#N/A,#N/A,TRUE,"INT-Table";#N/A,#N/A,TRUE,"STEEL";#N/A,#N/A,TRUE,"Door"}</definedName>
    <definedName name="__1A1_" hidden="1">{#N/A,#N/A,TRUE,"Basic";#N/A,#N/A,TRUE,"EXT-TABLE";#N/A,#N/A,TRUE,"STEEL";#N/A,#N/A,TRUE,"INT-Table";#N/A,#N/A,TRUE,"STEEL";#N/A,#N/A,TRUE,"Door"}</definedName>
    <definedName name="__A1" localSheetId="3" hidden="1">{#N/A,#N/A,TRUE,"Basic";#N/A,#N/A,TRUE,"EXT-TABLE";#N/A,#N/A,TRUE,"STEEL";#N/A,#N/A,TRUE,"INT-Table";#N/A,#N/A,TRUE,"STEEL";#N/A,#N/A,TRUE,"Door"}</definedName>
    <definedName name="__A1" localSheetId="2" hidden="1">{#N/A,#N/A,TRUE,"Basic";#N/A,#N/A,TRUE,"EXT-TABLE";#N/A,#N/A,TRUE,"STEEL";#N/A,#N/A,TRUE,"INT-Table";#N/A,#N/A,TRUE,"STEEL";#N/A,#N/A,TRUE,"Door"}</definedName>
    <definedName name="__A1" hidden="1">{#N/A,#N/A,TRUE,"Basic";#N/A,#N/A,TRUE,"EXT-TABLE";#N/A,#N/A,TRUE,"STEEL";#N/A,#N/A,TRUE,"INT-Table";#N/A,#N/A,TRUE,"STEEL";#N/A,#N/A,TRUE,"Door"}</definedName>
    <definedName name="_001"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 localSheetId="5" hidden="1">#REF!</definedName>
    <definedName name="_1" localSheetId="7" hidden="1">#REF!</definedName>
    <definedName name="_1" localSheetId="6" hidden="1">#REF!</definedName>
    <definedName name="_1" localSheetId="17" hidden="1">#REF!</definedName>
    <definedName name="_1" localSheetId="18" hidden="1">#REF!</definedName>
    <definedName name="_1" localSheetId="19" hidden="1">#REF!</definedName>
    <definedName name="_1" localSheetId="8" hidden="1">#REF!</definedName>
    <definedName name="_1" localSheetId="10" hidden="1">#REF!</definedName>
    <definedName name="_1" localSheetId="9" hidden="1">#REF!</definedName>
    <definedName name="_1" localSheetId="11" hidden="1">#REF!</definedName>
    <definedName name="_1" localSheetId="12" hidden="1">#REF!</definedName>
    <definedName name="_1" localSheetId="13" hidden="1">#REF!</definedName>
    <definedName name="_1" localSheetId="14" hidden="1">#REF!</definedName>
    <definedName name="_1" localSheetId="15" hidden="1">#REF!</definedName>
    <definedName name="_1" localSheetId="16" hidden="1">#REF!</definedName>
    <definedName name="_1" hidden="1">#REF!</definedName>
    <definedName name="_11A1_" localSheetId="3" hidden="1">{#N/A,#N/A,TRUE,"Basic";#N/A,#N/A,TRUE,"EXT-TABLE";#N/A,#N/A,TRUE,"STEEL";#N/A,#N/A,TRUE,"INT-Table";#N/A,#N/A,TRUE,"STEEL";#N/A,#N/A,TRUE,"Door"}</definedName>
    <definedName name="_11A1_" localSheetId="2" hidden="1">{#N/A,#N/A,TRUE,"Basic";#N/A,#N/A,TRUE,"EXT-TABLE";#N/A,#N/A,TRUE,"STEEL";#N/A,#N/A,TRUE,"INT-Table";#N/A,#N/A,TRUE,"STEEL";#N/A,#N/A,TRUE,"Door"}</definedName>
    <definedName name="_11A1_" hidden="1">{#N/A,#N/A,TRUE,"Basic";#N/A,#N/A,TRUE,"EXT-TABLE";#N/A,#N/A,TRUE,"STEEL";#N/A,#N/A,TRUE,"INT-Table";#N/A,#N/A,TRUE,"STEEL";#N/A,#N/A,TRUE,"Door"}</definedName>
    <definedName name="_11A1__1" localSheetId="3" hidden="1">{#N/A,#N/A,TRUE,"Basic";#N/A,#N/A,TRUE,"EXT-TABLE";#N/A,#N/A,TRUE,"STEEL";#N/A,#N/A,TRUE,"INT-Table";#N/A,#N/A,TRUE,"STEEL";#N/A,#N/A,TRUE,"Door"}</definedName>
    <definedName name="_11A1__1" localSheetId="2" hidden="1">{#N/A,#N/A,TRUE,"Basic";#N/A,#N/A,TRUE,"EXT-TABLE";#N/A,#N/A,TRUE,"STEEL";#N/A,#N/A,TRUE,"INT-Table";#N/A,#N/A,TRUE,"STEEL";#N/A,#N/A,TRUE,"Door"}</definedName>
    <definedName name="_11A1__1" hidden="1">{#N/A,#N/A,TRUE,"Basic";#N/A,#N/A,TRUE,"EXT-TABLE";#N/A,#N/A,TRUE,"STEEL";#N/A,#N/A,TRUE,"INT-Table";#N/A,#N/A,TRUE,"STEEL";#N/A,#N/A,TRUE,"Door"}</definedName>
    <definedName name="_11A1__1_1" localSheetId="3" hidden="1">{#N/A,#N/A,TRUE,"Basic";#N/A,#N/A,TRUE,"EXT-TABLE";#N/A,#N/A,TRUE,"STEEL";#N/A,#N/A,TRUE,"INT-Table";#N/A,#N/A,TRUE,"STEEL";#N/A,#N/A,TRUE,"Door"}</definedName>
    <definedName name="_11A1__1_1" localSheetId="2" hidden="1">{#N/A,#N/A,TRUE,"Basic";#N/A,#N/A,TRUE,"EXT-TABLE";#N/A,#N/A,TRUE,"STEEL";#N/A,#N/A,TRUE,"INT-Table";#N/A,#N/A,TRUE,"STEEL";#N/A,#N/A,TRUE,"Door"}</definedName>
    <definedName name="_11A1__1_1" hidden="1">{#N/A,#N/A,TRUE,"Basic";#N/A,#N/A,TRUE,"EXT-TABLE";#N/A,#N/A,TRUE,"STEEL";#N/A,#N/A,TRUE,"INT-Table";#N/A,#N/A,TRUE,"STEEL";#N/A,#N/A,TRUE,"Door"}</definedName>
    <definedName name="_11A1__1_2" localSheetId="3" hidden="1">{#N/A,#N/A,TRUE,"Basic";#N/A,#N/A,TRUE,"EXT-TABLE";#N/A,#N/A,TRUE,"STEEL";#N/A,#N/A,TRUE,"INT-Table";#N/A,#N/A,TRUE,"STEEL";#N/A,#N/A,TRUE,"Door"}</definedName>
    <definedName name="_11A1__1_2" localSheetId="2" hidden="1">{#N/A,#N/A,TRUE,"Basic";#N/A,#N/A,TRUE,"EXT-TABLE";#N/A,#N/A,TRUE,"STEEL";#N/A,#N/A,TRUE,"INT-Table";#N/A,#N/A,TRUE,"STEEL";#N/A,#N/A,TRUE,"Door"}</definedName>
    <definedName name="_11A1__1_2" hidden="1">{#N/A,#N/A,TRUE,"Basic";#N/A,#N/A,TRUE,"EXT-TABLE";#N/A,#N/A,TRUE,"STEEL";#N/A,#N/A,TRUE,"INT-Table";#N/A,#N/A,TRUE,"STEEL";#N/A,#N/A,TRUE,"Door"}</definedName>
    <definedName name="_11A1__2" localSheetId="3" hidden="1">{#N/A,#N/A,TRUE,"Basic";#N/A,#N/A,TRUE,"EXT-TABLE";#N/A,#N/A,TRUE,"STEEL";#N/A,#N/A,TRUE,"INT-Table";#N/A,#N/A,TRUE,"STEEL";#N/A,#N/A,TRUE,"Door"}</definedName>
    <definedName name="_11A1__2" localSheetId="2" hidden="1">{#N/A,#N/A,TRUE,"Basic";#N/A,#N/A,TRUE,"EXT-TABLE";#N/A,#N/A,TRUE,"STEEL";#N/A,#N/A,TRUE,"INT-Table";#N/A,#N/A,TRUE,"STEEL";#N/A,#N/A,TRUE,"Door"}</definedName>
    <definedName name="_11A1__2" hidden="1">{#N/A,#N/A,TRUE,"Basic";#N/A,#N/A,TRUE,"EXT-TABLE";#N/A,#N/A,TRUE,"STEEL";#N/A,#N/A,TRUE,"INT-Table";#N/A,#N/A,TRUE,"STEEL";#N/A,#N/A,TRUE,"Door"}</definedName>
    <definedName name="_11A1__2_1" localSheetId="3" hidden="1">{#N/A,#N/A,TRUE,"Basic";#N/A,#N/A,TRUE,"EXT-TABLE";#N/A,#N/A,TRUE,"STEEL";#N/A,#N/A,TRUE,"INT-Table";#N/A,#N/A,TRUE,"STEEL";#N/A,#N/A,TRUE,"Door"}</definedName>
    <definedName name="_11A1__2_1" localSheetId="2" hidden="1">{#N/A,#N/A,TRUE,"Basic";#N/A,#N/A,TRUE,"EXT-TABLE";#N/A,#N/A,TRUE,"STEEL";#N/A,#N/A,TRUE,"INT-Table";#N/A,#N/A,TRUE,"STEEL";#N/A,#N/A,TRUE,"Door"}</definedName>
    <definedName name="_11A1__2_1" hidden="1">{#N/A,#N/A,TRUE,"Basic";#N/A,#N/A,TRUE,"EXT-TABLE";#N/A,#N/A,TRUE,"STEEL";#N/A,#N/A,TRUE,"INT-Table";#N/A,#N/A,TRUE,"STEEL";#N/A,#N/A,TRUE,"Door"}</definedName>
    <definedName name="_11A1__2_2" localSheetId="3" hidden="1">{#N/A,#N/A,TRUE,"Basic";#N/A,#N/A,TRUE,"EXT-TABLE";#N/A,#N/A,TRUE,"STEEL";#N/A,#N/A,TRUE,"INT-Table";#N/A,#N/A,TRUE,"STEEL";#N/A,#N/A,TRUE,"Door"}</definedName>
    <definedName name="_11A1__2_2" localSheetId="2" hidden="1">{#N/A,#N/A,TRUE,"Basic";#N/A,#N/A,TRUE,"EXT-TABLE";#N/A,#N/A,TRUE,"STEEL";#N/A,#N/A,TRUE,"INT-Table";#N/A,#N/A,TRUE,"STEEL";#N/A,#N/A,TRUE,"Door"}</definedName>
    <definedName name="_11A1__2_2" hidden="1">{#N/A,#N/A,TRUE,"Basic";#N/A,#N/A,TRUE,"EXT-TABLE";#N/A,#N/A,TRUE,"STEEL";#N/A,#N/A,TRUE,"INT-Table";#N/A,#N/A,TRUE,"STEEL";#N/A,#N/A,TRUE,"Door"}</definedName>
    <definedName name="_11A1__3" localSheetId="3" hidden="1">{#N/A,#N/A,TRUE,"Basic";#N/A,#N/A,TRUE,"EXT-TABLE";#N/A,#N/A,TRUE,"STEEL";#N/A,#N/A,TRUE,"INT-Table";#N/A,#N/A,TRUE,"STEEL";#N/A,#N/A,TRUE,"Door"}</definedName>
    <definedName name="_11A1__3" localSheetId="2" hidden="1">{#N/A,#N/A,TRUE,"Basic";#N/A,#N/A,TRUE,"EXT-TABLE";#N/A,#N/A,TRUE,"STEEL";#N/A,#N/A,TRUE,"INT-Table";#N/A,#N/A,TRUE,"STEEL";#N/A,#N/A,TRUE,"Door"}</definedName>
    <definedName name="_11A1__3" hidden="1">{#N/A,#N/A,TRUE,"Basic";#N/A,#N/A,TRUE,"EXT-TABLE";#N/A,#N/A,TRUE,"STEEL";#N/A,#N/A,TRUE,"INT-Table";#N/A,#N/A,TRUE,"STEEL";#N/A,#N/A,TRUE,"Door"}</definedName>
    <definedName name="_11A1__3_1" localSheetId="3" hidden="1">{#N/A,#N/A,TRUE,"Basic";#N/A,#N/A,TRUE,"EXT-TABLE";#N/A,#N/A,TRUE,"STEEL";#N/A,#N/A,TRUE,"INT-Table";#N/A,#N/A,TRUE,"STEEL";#N/A,#N/A,TRUE,"Door"}</definedName>
    <definedName name="_11A1__3_1" localSheetId="2" hidden="1">{#N/A,#N/A,TRUE,"Basic";#N/A,#N/A,TRUE,"EXT-TABLE";#N/A,#N/A,TRUE,"STEEL";#N/A,#N/A,TRUE,"INT-Table";#N/A,#N/A,TRUE,"STEEL";#N/A,#N/A,TRUE,"Door"}</definedName>
    <definedName name="_11A1__3_1" hidden="1">{#N/A,#N/A,TRUE,"Basic";#N/A,#N/A,TRUE,"EXT-TABLE";#N/A,#N/A,TRUE,"STEEL";#N/A,#N/A,TRUE,"INT-Table";#N/A,#N/A,TRUE,"STEEL";#N/A,#N/A,TRUE,"Door"}</definedName>
    <definedName name="_11A1__3_2" localSheetId="3" hidden="1">{#N/A,#N/A,TRUE,"Basic";#N/A,#N/A,TRUE,"EXT-TABLE";#N/A,#N/A,TRUE,"STEEL";#N/A,#N/A,TRUE,"INT-Table";#N/A,#N/A,TRUE,"STEEL";#N/A,#N/A,TRUE,"Door"}</definedName>
    <definedName name="_11A1__3_2" localSheetId="2" hidden="1">{#N/A,#N/A,TRUE,"Basic";#N/A,#N/A,TRUE,"EXT-TABLE";#N/A,#N/A,TRUE,"STEEL";#N/A,#N/A,TRUE,"INT-Table";#N/A,#N/A,TRUE,"STEEL";#N/A,#N/A,TRUE,"Door"}</definedName>
    <definedName name="_11A1__3_2" hidden="1">{#N/A,#N/A,TRUE,"Basic";#N/A,#N/A,TRUE,"EXT-TABLE";#N/A,#N/A,TRUE,"STEEL";#N/A,#N/A,TRUE,"INT-Table";#N/A,#N/A,TRUE,"STEEL";#N/A,#N/A,TRUE,"Door"}</definedName>
    <definedName name="_11A1__4" localSheetId="3" hidden="1">{#N/A,#N/A,TRUE,"Basic";#N/A,#N/A,TRUE,"EXT-TABLE";#N/A,#N/A,TRUE,"STEEL";#N/A,#N/A,TRUE,"INT-Table";#N/A,#N/A,TRUE,"STEEL";#N/A,#N/A,TRUE,"Door"}</definedName>
    <definedName name="_11A1__4" localSheetId="2" hidden="1">{#N/A,#N/A,TRUE,"Basic";#N/A,#N/A,TRUE,"EXT-TABLE";#N/A,#N/A,TRUE,"STEEL";#N/A,#N/A,TRUE,"INT-Table";#N/A,#N/A,TRUE,"STEEL";#N/A,#N/A,TRUE,"Door"}</definedName>
    <definedName name="_11A1__4" hidden="1">{#N/A,#N/A,TRUE,"Basic";#N/A,#N/A,TRUE,"EXT-TABLE";#N/A,#N/A,TRUE,"STEEL";#N/A,#N/A,TRUE,"INT-Table";#N/A,#N/A,TRUE,"STEEL";#N/A,#N/A,TRUE,"Door"}</definedName>
    <definedName name="_11A1__4_1" localSheetId="3" hidden="1">{#N/A,#N/A,TRUE,"Basic";#N/A,#N/A,TRUE,"EXT-TABLE";#N/A,#N/A,TRUE,"STEEL";#N/A,#N/A,TRUE,"INT-Table";#N/A,#N/A,TRUE,"STEEL";#N/A,#N/A,TRUE,"Door"}</definedName>
    <definedName name="_11A1__4_1" localSheetId="2" hidden="1">{#N/A,#N/A,TRUE,"Basic";#N/A,#N/A,TRUE,"EXT-TABLE";#N/A,#N/A,TRUE,"STEEL";#N/A,#N/A,TRUE,"INT-Table";#N/A,#N/A,TRUE,"STEEL";#N/A,#N/A,TRUE,"Door"}</definedName>
    <definedName name="_11A1__4_1" hidden="1">{#N/A,#N/A,TRUE,"Basic";#N/A,#N/A,TRUE,"EXT-TABLE";#N/A,#N/A,TRUE,"STEEL";#N/A,#N/A,TRUE,"INT-Table";#N/A,#N/A,TRUE,"STEEL";#N/A,#N/A,TRUE,"Door"}</definedName>
    <definedName name="_11A1__4_2" localSheetId="3" hidden="1">{#N/A,#N/A,TRUE,"Basic";#N/A,#N/A,TRUE,"EXT-TABLE";#N/A,#N/A,TRUE,"STEEL";#N/A,#N/A,TRUE,"INT-Table";#N/A,#N/A,TRUE,"STEEL";#N/A,#N/A,TRUE,"Door"}</definedName>
    <definedName name="_11A1__4_2" localSheetId="2" hidden="1">{#N/A,#N/A,TRUE,"Basic";#N/A,#N/A,TRUE,"EXT-TABLE";#N/A,#N/A,TRUE,"STEEL";#N/A,#N/A,TRUE,"INT-Table";#N/A,#N/A,TRUE,"STEEL";#N/A,#N/A,TRUE,"Door"}</definedName>
    <definedName name="_11A1__4_2" hidden="1">{#N/A,#N/A,TRUE,"Basic";#N/A,#N/A,TRUE,"EXT-TABLE";#N/A,#N/A,TRUE,"STEEL";#N/A,#N/A,TRUE,"INT-Table";#N/A,#N/A,TRUE,"STEEL";#N/A,#N/A,TRUE,"Door"}</definedName>
    <definedName name="_11A1__5" localSheetId="3" hidden="1">{#N/A,#N/A,TRUE,"Basic";#N/A,#N/A,TRUE,"EXT-TABLE";#N/A,#N/A,TRUE,"STEEL";#N/A,#N/A,TRUE,"INT-Table";#N/A,#N/A,TRUE,"STEEL";#N/A,#N/A,TRUE,"Door"}</definedName>
    <definedName name="_11A1__5" localSheetId="2" hidden="1">{#N/A,#N/A,TRUE,"Basic";#N/A,#N/A,TRUE,"EXT-TABLE";#N/A,#N/A,TRUE,"STEEL";#N/A,#N/A,TRUE,"INT-Table";#N/A,#N/A,TRUE,"STEEL";#N/A,#N/A,TRUE,"Door"}</definedName>
    <definedName name="_11A1__5" hidden="1">{#N/A,#N/A,TRUE,"Basic";#N/A,#N/A,TRUE,"EXT-TABLE";#N/A,#N/A,TRUE,"STEEL";#N/A,#N/A,TRUE,"INT-Table";#N/A,#N/A,TRUE,"STEEL";#N/A,#N/A,TRUE,"Door"}</definedName>
    <definedName name="_11A1__5_1" localSheetId="3" hidden="1">{#N/A,#N/A,TRUE,"Basic";#N/A,#N/A,TRUE,"EXT-TABLE";#N/A,#N/A,TRUE,"STEEL";#N/A,#N/A,TRUE,"INT-Table";#N/A,#N/A,TRUE,"STEEL";#N/A,#N/A,TRUE,"Door"}</definedName>
    <definedName name="_11A1__5_1" localSheetId="2" hidden="1">{#N/A,#N/A,TRUE,"Basic";#N/A,#N/A,TRUE,"EXT-TABLE";#N/A,#N/A,TRUE,"STEEL";#N/A,#N/A,TRUE,"INT-Table";#N/A,#N/A,TRUE,"STEEL";#N/A,#N/A,TRUE,"Door"}</definedName>
    <definedName name="_11A1__5_1" hidden="1">{#N/A,#N/A,TRUE,"Basic";#N/A,#N/A,TRUE,"EXT-TABLE";#N/A,#N/A,TRUE,"STEEL";#N/A,#N/A,TRUE,"INT-Table";#N/A,#N/A,TRUE,"STEEL";#N/A,#N/A,TRUE,"Door"}</definedName>
    <definedName name="_11A1__5_2" localSheetId="3" hidden="1">{#N/A,#N/A,TRUE,"Basic";#N/A,#N/A,TRUE,"EXT-TABLE";#N/A,#N/A,TRUE,"STEEL";#N/A,#N/A,TRUE,"INT-Table";#N/A,#N/A,TRUE,"STEEL";#N/A,#N/A,TRUE,"Door"}</definedName>
    <definedName name="_11A1__5_2" localSheetId="2" hidden="1">{#N/A,#N/A,TRUE,"Basic";#N/A,#N/A,TRUE,"EXT-TABLE";#N/A,#N/A,TRUE,"STEEL";#N/A,#N/A,TRUE,"INT-Table";#N/A,#N/A,TRUE,"STEEL";#N/A,#N/A,TRUE,"Door"}</definedName>
    <definedName name="_11A1__5_2" hidden="1">{#N/A,#N/A,TRUE,"Basic";#N/A,#N/A,TRUE,"EXT-TABLE";#N/A,#N/A,TRUE,"STEEL";#N/A,#N/A,TRUE,"INT-Table";#N/A,#N/A,TRUE,"STEEL";#N/A,#N/A,TRUE,"Door"}</definedName>
    <definedName name="_1A1_" localSheetId="3" hidden="1">{#N/A,#N/A,TRUE,"Basic";#N/A,#N/A,TRUE,"EXT-TABLE";#N/A,#N/A,TRUE,"STEEL";#N/A,#N/A,TRUE,"INT-Table";#N/A,#N/A,TRUE,"STEEL";#N/A,#N/A,TRUE,"Door"}</definedName>
    <definedName name="_1A1_" localSheetId="2" hidden="1">{#N/A,#N/A,TRUE,"Basic";#N/A,#N/A,TRUE,"EXT-TABLE";#N/A,#N/A,TRUE,"STEEL";#N/A,#N/A,TRUE,"INT-Table";#N/A,#N/A,TRUE,"STEEL";#N/A,#N/A,TRUE,"Door"}</definedName>
    <definedName name="_1A1_" hidden="1">{#N/A,#N/A,TRUE,"Basic";#N/A,#N/A,TRUE,"EXT-TABLE";#N/A,#N/A,TRUE,"STEEL";#N/A,#N/A,TRUE,"INT-Table";#N/A,#N/A,TRUE,"STEEL";#N/A,#N/A,TRUE,"Door"}</definedName>
    <definedName name="_1F" localSheetId="5" hidden="1">#REF!</definedName>
    <definedName name="_1F" localSheetId="7" hidden="1">#REF!</definedName>
    <definedName name="_1F" localSheetId="6" hidden="1">#REF!</definedName>
    <definedName name="_1F" localSheetId="17" hidden="1">#REF!</definedName>
    <definedName name="_1F" localSheetId="18" hidden="1">#REF!</definedName>
    <definedName name="_1F" localSheetId="19" hidden="1">#REF!</definedName>
    <definedName name="_1F" localSheetId="8" hidden="1">#REF!</definedName>
    <definedName name="_1F" localSheetId="10" hidden="1">#REF!</definedName>
    <definedName name="_1F" localSheetId="9" hidden="1">#REF!</definedName>
    <definedName name="_1F" localSheetId="11" hidden="1">#REF!</definedName>
    <definedName name="_1F" localSheetId="12" hidden="1">#REF!</definedName>
    <definedName name="_1F" localSheetId="13" hidden="1">#REF!</definedName>
    <definedName name="_1F" localSheetId="14" hidden="1">#REF!</definedName>
    <definedName name="_1F" localSheetId="15" hidden="1">#REF!</definedName>
    <definedName name="_1F" localSheetId="16" hidden="1">#REF!</definedName>
    <definedName name="_1F" hidden="1">#REF!</definedName>
    <definedName name="_2A1_" localSheetId="3" hidden="1">{#N/A,#N/A,TRUE,"Basic";#N/A,#N/A,TRUE,"EXT-TABLE";#N/A,#N/A,TRUE,"STEEL";#N/A,#N/A,TRUE,"INT-Table";#N/A,#N/A,TRUE,"STEEL";#N/A,#N/A,TRUE,"Door"}</definedName>
    <definedName name="_2A1_" localSheetId="2" hidden="1">{#N/A,#N/A,TRUE,"Basic";#N/A,#N/A,TRUE,"EXT-TABLE";#N/A,#N/A,TRUE,"STEEL";#N/A,#N/A,TRUE,"INT-Table";#N/A,#N/A,TRUE,"STEEL";#N/A,#N/A,TRUE,"Door"}</definedName>
    <definedName name="_2A1_" hidden="1">{#N/A,#N/A,TRUE,"Basic";#N/A,#N/A,TRUE,"EXT-TABLE";#N/A,#N/A,TRUE,"STEEL";#N/A,#N/A,TRUE,"INT-Table";#N/A,#N/A,TRUE,"STEEL";#N/A,#N/A,TRUE,"Door"}</definedName>
    <definedName name="_2a129_" localSheetId="3" hidden="1">{"Offgrid",#N/A,FALSE,"OFFGRID";"Region",#N/A,FALSE,"REGION";"Offgrid -2",#N/A,FALSE,"OFFGRID";"WTP",#N/A,FALSE,"WTP";"WTP -2",#N/A,FALSE,"WTP";"Project",#N/A,FALSE,"PROJECT";"Summary -2",#N/A,FALSE,"SUMMARY"}</definedName>
    <definedName name="_2a129_" localSheetId="2" hidden="1">{"Offgrid",#N/A,FALSE,"OFFGRID";"Region",#N/A,FALSE,"REGION";"Offgrid -2",#N/A,FALSE,"OFFGRID";"WTP",#N/A,FALSE,"WTP";"WTP -2",#N/A,FALSE,"WTP";"Project",#N/A,FALSE,"PROJECT";"Summary -2",#N/A,FALSE,"SUMMARY"}</definedName>
    <definedName name="_2a129_" hidden="1">{"Offgrid",#N/A,FALSE,"OFFGRID";"Region",#N/A,FALSE,"REGION";"Offgrid -2",#N/A,FALSE,"OFFGRID";"WTP",#N/A,FALSE,"WTP";"WTP -2",#N/A,FALSE,"WTP";"Project",#N/A,FALSE,"PROJECT";"Summary -2",#N/A,FALSE,"SUMMARY"}</definedName>
    <definedName name="_2F" localSheetId="5" hidden="1">#REF!</definedName>
    <definedName name="_2F" localSheetId="7" hidden="1">#REF!</definedName>
    <definedName name="_2F" localSheetId="6" hidden="1">#REF!</definedName>
    <definedName name="_2F" localSheetId="17" hidden="1">#REF!</definedName>
    <definedName name="_2F" localSheetId="18" hidden="1">#REF!</definedName>
    <definedName name="_2F" localSheetId="19" hidden="1">#REF!</definedName>
    <definedName name="_2F" localSheetId="8" hidden="1">#REF!</definedName>
    <definedName name="_2F" localSheetId="10" hidden="1">#REF!</definedName>
    <definedName name="_2F" localSheetId="9" hidden="1">#REF!</definedName>
    <definedName name="_2F" localSheetId="11" hidden="1">#REF!</definedName>
    <definedName name="_2F" localSheetId="12" hidden="1">#REF!</definedName>
    <definedName name="_2F" localSheetId="13" hidden="1">#REF!</definedName>
    <definedName name="_2F" localSheetId="14" hidden="1">#REF!</definedName>
    <definedName name="_2F" localSheetId="15" hidden="1">#REF!</definedName>
    <definedName name="_2F" localSheetId="16" hidden="1">#REF!</definedName>
    <definedName name="_2F" hidden="1">#REF!</definedName>
    <definedName name="_3_0__123Grap" localSheetId="5" hidden="1">#REF!</definedName>
    <definedName name="_3_0__123Grap" localSheetId="7" hidden="1">#REF!</definedName>
    <definedName name="_3_0__123Grap" localSheetId="6" hidden="1">#REF!</definedName>
    <definedName name="_3_0__123Grap" localSheetId="17" hidden="1">#REF!</definedName>
    <definedName name="_3_0__123Grap" localSheetId="18" hidden="1">#REF!</definedName>
    <definedName name="_3_0__123Grap" localSheetId="19" hidden="1">#REF!</definedName>
    <definedName name="_3_0__123Grap" localSheetId="8" hidden="1">#REF!</definedName>
    <definedName name="_3_0__123Grap" localSheetId="10" hidden="1">#REF!</definedName>
    <definedName name="_3_0__123Grap" localSheetId="9" hidden="1">#REF!</definedName>
    <definedName name="_3_0__123Grap" localSheetId="11" hidden="1">#REF!</definedName>
    <definedName name="_3_0__123Grap" localSheetId="12" hidden="1">#REF!</definedName>
    <definedName name="_3_0__123Grap" localSheetId="13" hidden="1">#REF!</definedName>
    <definedName name="_3_0__123Grap" localSheetId="14" hidden="1">#REF!</definedName>
    <definedName name="_3_0__123Grap" localSheetId="15" hidden="1">#REF!</definedName>
    <definedName name="_3_0__123Grap" localSheetId="16" hidden="1">#REF!</definedName>
    <definedName name="_3_0__123Grap" localSheetId="3" hidden="1">#REF!</definedName>
    <definedName name="_3_0__123Grap" localSheetId="2" hidden="1">#REF!</definedName>
    <definedName name="_3_0__123Grap" hidden="1">#REF!</definedName>
    <definedName name="_3S" localSheetId="5" hidden="1">#REF!</definedName>
    <definedName name="_3S" localSheetId="7" hidden="1">#REF!</definedName>
    <definedName name="_3S" localSheetId="6" hidden="1">#REF!</definedName>
    <definedName name="_3S" localSheetId="17" hidden="1">#REF!</definedName>
    <definedName name="_3S" localSheetId="18" hidden="1">#REF!</definedName>
    <definedName name="_3S" localSheetId="19" hidden="1">#REF!</definedName>
    <definedName name="_3S" localSheetId="8" hidden="1">#REF!</definedName>
    <definedName name="_3S" localSheetId="10" hidden="1">#REF!</definedName>
    <definedName name="_3S" localSheetId="9" hidden="1">#REF!</definedName>
    <definedName name="_3S" localSheetId="11" hidden="1">#REF!</definedName>
    <definedName name="_3S" localSheetId="12" hidden="1">#REF!</definedName>
    <definedName name="_3S" localSheetId="13" hidden="1">#REF!</definedName>
    <definedName name="_3S" localSheetId="14" hidden="1">#REF!</definedName>
    <definedName name="_3S" localSheetId="15" hidden="1">#REF!</definedName>
    <definedName name="_3S" localSheetId="16" hidden="1">#REF!</definedName>
    <definedName name="_3S" hidden="1">#REF!</definedName>
    <definedName name="_4_0_0_F" localSheetId="5" hidden="1">#REF!</definedName>
    <definedName name="_4_0_0_F" localSheetId="7" hidden="1">#REF!</definedName>
    <definedName name="_4_0_0_F" localSheetId="6" hidden="1">#REF!</definedName>
    <definedName name="_4_0_0_F" localSheetId="17" hidden="1">#REF!</definedName>
    <definedName name="_4_0_0_F" localSheetId="18" hidden="1">#REF!</definedName>
    <definedName name="_4_0_0_F" localSheetId="19" hidden="1">#REF!</definedName>
    <definedName name="_4_0_0_F" localSheetId="8" hidden="1">#REF!</definedName>
    <definedName name="_4_0_0_F" localSheetId="10" hidden="1">#REF!</definedName>
    <definedName name="_4_0_0_F" localSheetId="9" hidden="1">#REF!</definedName>
    <definedName name="_4_0_0_F" localSheetId="11" hidden="1">#REF!</definedName>
    <definedName name="_4_0_0_F" localSheetId="12" hidden="1">#REF!</definedName>
    <definedName name="_4_0_0_F" localSheetId="13" hidden="1">#REF!</definedName>
    <definedName name="_4_0_0_F" localSheetId="14" hidden="1">#REF!</definedName>
    <definedName name="_4_0_0_F" localSheetId="15" hidden="1">#REF!</definedName>
    <definedName name="_4_0_0_F" localSheetId="16" hidden="1">#REF!</definedName>
    <definedName name="_4_0_0_F" hidden="1">#REF!</definedName>
    <definedName name="_4_0_F" localSheetId="5" hidden="1">#REF!</definedName>
    <definedName name="_4_0_F" localSheetId="7" hidden="1">#REF!</definedName>
    <definedName name="_4_0_F" localSheetId="6" hidden="1">#REF!</definedName>
    <definedName name="_4_0_F" localSheetId="17" hidden="1">#REF!</definedName>
    <definedName name="_4_0_F" localSheetId="18" hidden="1">#REF!</definedName>
    <definedName name="_4_0_F" localSheetId="19" hidden="1">#REF!</definedName>
    <definedName name="_4_0_F" localSheetId="8" hidden="1">#REF!</definedName>
    <definedName name="_4_0_F" localSheetId="10" hidden="1">#REF!</definedName>
    <definedName name="_4_0_F" localSheetId="9" hidden="1">#REF!</definedName>
    <definedName name="_4_0_F" localSheetId="11" hidden="1">#REF!</definedName>
    <definedName name="_4_0_F" localSheetId="12" hidden="1">#REF!</definedName>
    <definedName name="_4_0_F" localSheetId="13" hidden="1">#REF!</definedName>
    <definedName name="_4_0_F" localSheetId="14" hidden="1">#REF!</definedName>
    <definedName name="_4_0_F" localSheetId="15" hidden="1">#REF!</definedName>
    <definedName name="_4_0_F" localSheetId="16" hidden="1">#REF!</definedName>
    <definedName name="_4_0_F" hidden="1">#REF!</definedName>
    <definedName name="_4a130_" localSheetId="3" hidden="1">{"Offgrid",#N/A,FALSE,"OFFGRID";"Region",#N/A,FALSE,"REGION";"Offgrid -2",#N/A,FALSE,"OFFGRID";"WTP",#N/A,FALSE,"WTP";"WTP -2",#N/A,FALSE,"WTP";"Project",#N/A,FALSE,"PROJECT";"Summary -2",#N/A,FALSE,"SUMMARY"}</definedName>
    <definedName name="_4a130_" localSheetId="2" hidden="1">{"Offgrid",#N/A,FALSE,"OFFGRID";"Region",#N/A,FALSE,"REGION";"Offgrid -2",#N/A,FALSE,"OFFGRID";"WTP",#N/A,FALSE,"WTP";"WTP -2",#N/A,FALSE,"WTP";"Project",#N/A,FALSE,"PROJECT";"Summary -2",#N/A,FALSE,"SUMMARY"}</definedName>
    <definedName name="_4a130_" hidden="1">{"Offgrid",#N/A,FALSE,"OFFGRID";"Region",#N/A,FALSE,"REGION";"Offgrid -2",#N/A,FALSE,"OFFGRID";"WTP",#N/A,FALSE,"WTP";"WTP -2",#N/A,FALSE,"WTP";"Project",#N/A,FALSE,"PROJECT";"Summary -2",#N/A,FALSE,"SUMMARY"}</definedName>
    <definedName name="_5_0_0_F" localSheetId="5" hidden="1">#REF!</definedName>
    <definedName name="_5_0_0_F" localSheetId="7" hidden="1">#REF!</definedName>
    <definedName name="_5_0_0_F" localSheetId="6" hidden="1">#REF!</definedName>
    <definedName name="_5_0_0_F" localSheetId="17" hidden="1">#REF!</definedName>
    <definedName name="_5_0_0_F" localSheetId="18" hidden="1">#REF!</definedName>
    <definedName name="_5_0_0_F" localSheetId="19" hidden="1">#REF!</definedName>
    <definedName name="_5_0_0_F" localSheetId="8" hidden="1">#REF!</definedName>
    <definedName name="_5_0_0_F" localSheetId="10" hidden="1">#REF!</definedName>
    <definedName name="_5_0_0_F" localSheetId="9" hidden="1">#REF!</definedName>
    <definedName name="_5_0_0_F" localSheetId="11" hidden="1">#REF!</definedName>
    <definedName name="_5_0_0_F" localSheetId="12" hidden="1">#REF!</definedName>
    <definedName name="_5_0_0_F" localSheetId="13" hidden="1">#REF!</definedName>
    <definedName name="_5_0_0_F" localSheetId="14" hidden="1">#REF!</definedName>
    <definedName name="_5_0_0_F" localSheetId="15" hidden="1">#REF!</definedName>
    <definedName name="_5_0_0_F" localSheetId="16" hidden="1">#REF!</definedName>
    <definedName name="_5_0_0_F" hidden="1">#REF!</definedName>
    <definedName name="_5_0_S" localSheetId="5" hidden="1">#REF!</definedName>
    <definedName name="_5_0_S" localSheetId="7" hidden="1">#REF!</definedName>
    <definedName name="_5_0_S" localSheetId="6" hidden="1">#REF!</definedName>
    <definedName name="_5_0_S" localSheetId="17" hidden="1">#REF!</definedName>
    <definedName name="_5_0_S" localSheetId="18" hidden="1">#REF!</definedName>
    <definedName name="_5_0_S" localSheetId="19" hidden="1">#REF!</definedName>
    <definedName name="_5_0_S" localSheetId="8" hidden="1">#REF!</definedName>
    <definedName name="_5_0_S" localSheetId="10" hidden="1">#REF!</definedName>
    <definedName name="_5_0_S" localSheetId="9" hidden="1">#REF!</definedName>
    <definedName name="_5_0_S" localSheetId="11" hidden="1">#REF!</definedName>
    <definedName name="_5_0_S" localSheetId="12" hidden="1">#REF!</definedName>
    <definedName name="_5_0_S" localSheetId="13" hidden="1">#REF!</definedName>
    <definedName name="_5_0_S" localSheetId="14" hidden="1">#REF!</definedName>
    <definedName name="_5_0_S" localSheetId="15" hidden="1">#REF!</definedName>
    <definedName name="_5_0_S" localSheetId="16" hidden="1">#REF!</definedName>
    <definedName name="_5_0_S" hidden="1">#REF!</definedName>
    <definedName name="_6_2___Parse" localSheetId="5" hidden="1">#REF!</definedName>
    <definedName name="_6_2___Parse" localSheetId="7" hidden="1">#REF!</definedName>
    <definedName name="_6_2___Parse" localSheetId="6" hidden="1">#REF!</definedName>
    <definedName name="_6_2___Parse" localSheetId="17" hidden="1">#REF!</definedName>
    <definedName name="_6_2___Parse" localSheetId="18" hidden="1">#REF!</definedName>
    <definedName name="_6_2___Parse" localSheetId="19" hidden="1">#REF!</definedName>
    <definedName name="_6_2___Parse" localSheetId="8" hidden="1">#REF!</definedName>
    <definedName name="_6_2___Parse" localSheetId="10" hidden="1">#REF!</definedName>
    <definedName name="_6_2___Parse" localSheetId="9" hidden="1">#REF!</definedName>
    <definedName name="_6_2___Parse" localSheetId="11" hidden="1">#REF!</definedName>
    <definedName name="_6_2___Parse" localSheetId="12" hidden="1">#REF!</definedName>
    <definedName name="_6_2___Parse" localSheetId="13" hidden="1">#REF!</definedName>
    <definedName name="_6_2___Parse" localSheetId="14" hidden="1">#REF!</definedName>
    <definedName name="_6_2___Parse" localSheetId="15" hidden="1">#REF!</definedName>
    <definedName name="_6_2___Parse" localSheetId="16" hidden="1">#REF!</definedName>
    <definedName name="_6_2___Parse" hidden="1">#REF!</definedName>
    <definedName name="_6F" localSheetId="5" hidden="1">#REF!</definedName>
    <definedName name="_6F" localSheetId="7" hidden="1">#REF!</definedName>
    <definedName name="_6F" localSheetId="6" hidden="1">#REF!</definedName>
    <definedName name="_6F" localSheetId="17" hidden="1">#REF!</definedName>
    <definedName name="_6F" localSheetId="18" hidden="1">#REF!</definedName>
    <definedName name="_6F" localSheetId="19" hidden="1">#REF!</definedName>
    <definedName name="_6F" localSheetId="8" hidden="1">#REF!</definedName>
    <definedName name="_6F" localSheetId="10" hidden="1">#REF!</definedName>
    <definedName name="_6F" localSheetId="9" hidden="1">#REF!</definedName>
    <definedName name="_6F" localSheetId="11" hidden="1">#REF!</definedName>
    <definedName name="_6F" localSheetId="12" hidden="1">#REF!</definedName>
    <definedName name="_6F" localSheetId="13" hidden="1">#REF!</definedName>
    <definedName name="_6F" localSheetId="14" hidden="1">#REF!</definedName>
    <definedName name="_6F" localSheetId="15" hidden="1">#REF!</definedName>
    <definedName name="_6F" localSheetId="16" hidden="1">#REF!</definedName>
    <definedName name="_6F" hidden="1">#REF!</definedName>
    <definedName name="_7_2_0_Parse" localSheetId="5" hidden="1">#REF!</definedName>
    <definedName name="_7_2_0_Parse" localSheetId="7" hidden="1">#REF!</definedName>
    <definedName name="_7_2_0_Parse" localSheetId="6" hidden="1">#REF!</definedName>
    <definedName name="_7_2_0_Parse" localSheetId="17" hidden="1">#REF!</definedName>
    <definedName name="_7_2_0_Parse" localSheetId="18" hidden="1">#REF!</definedName>
    <definedName name="_7_2_0_Parse" localSheetId="19" hidden="1">#REF!</definedName>
    <definedName name="_7_2_0_Parse" localSheetId="8" hidden="1">#REF!</definedName>
    <definedName name="_7_2_0_Parse" localSheetId="10" hidden="1">#REF!</definedName>
    <definedName name="_7_2_0_Parse" localSheetId="9" hidden="1">#REF!</definedName>
    <definedName name="_7_2_0_Parse" localSheetId="11" hidden="1">#REF!</definedName>
    <definedName name="_7_2_0_Parse" localSheetId="12" hidden="1">#REF!</definedName>
    <definedName name="_7_2_0_Parse" localSheetId="13" hidden="1">#REF!</definedName>
    <definedName name="_7_2_0_Parse" localSheetId="14" hidden="1">#REF!</definedName>
    <definedName name="_7_2_0_Parse" localSheetId="15" hidden="1">#REF!</definedName>
    <definedName name="_7_2_0_Parse" localSheetId="16" hidden="1">#REF!</definedName>
    <definedName name="_7_2_0_Parse" hidden="1">#REF!</definedName>
    <definedName name="_9_0_0_F" localSheetId="5" hidden="1">#REF!</definedName>
    <definedName name="_9_0_0_F" localSheetId="7" hidden="1">#REF!</definedName>
    <definedName name="_9_0_0_F" localSheetId="6" hidden="1">#REF!</definedName>
    <definedName name="_9_0_0_F" localSheetId="17" hidden="1">#REF!</definedName>
    <definedName name="_9_0_0_F" localSheetId="18" hidden="1">#REF!</definedName>
    <definedName name="_9_0_0_F" localSheetId="19" hidden="1">#REF!</definedName>
    <definedName name="_9_0_0_F" localSheetId="8" hidden="1">#REF!</definedName>
    <definedName name="_9_0_0_F" localSheetId="10" hidden="1">#REF!</definedName>
    <definedName name="_9_0_0_F" localSheetId="9" hidden="1">#REF!</definedName>
    <definedName name="_9_0_0_F" localSheetId="11" hidden="1">#REF!</definedName>
    <definedName name="_9_0_0_F" localSheetId="12" hidden="1">#REF!</definedName>
    <definedName name="_9_0_0_F" localSheetId="13" hidden="1">#REF!</definedName>
    <definedName name="_9_0_0_F" localSheetId="14" hidden="1">#REF!</definedName>
    <definedName name="_9_0_0_F" localSheetId="15" hidden="1">#REF!</definedName>
    <definedName name="_9_0_0_F" localSheetId="16" hidden="1">#REF!</definedName>
    <definedName name="_9_0_0_F" hidden="1">#REF!</definedName>
    <definedName name="_A1" localSheetId="3" hidden="1">{#N/A,#N/A,TRUE,"Basic";#N/A,#N/A,TRUE,"EXT-TABLE";#N/A,#N/A,TRUE,"STEEL";#N/A,#N/A,TRUE,"INT-Table";#N/A,#N/A,TRUE,"STEEL";#N/A,#N/A,TRUE,"Door"}</definedName>
    <definedName name="_A1" localSheetId="2" hidden="1">{#N/A,#N/A,TRUE,"Basic";#N/A,#N/A,TRUE,"EXT-TABLE";#N/A,#N/A,TRUE,"STEEL";#N/A,#N/A,TRUE,"INT-Table";#N/A,#N/A,TRUE,"STEEL";#N/A,#N/A,TRUE,"Door"}</definedName>
    <definedName name="_A1" hidden="1">{#N/A,#N/A,TRUE,"Basic";#N/A,#N/A,TRUE,"EXT-TABLE";#N/A,#N/A,TRUE,"STEEL";#N/A,#N/A,TRUE,"INT-Table";#N/A,#N/A,TRUE,"STEEL";#N/A,#N/A,TRUE,"Door"}</definedName>
    <definedName name="_BB1" localSheetId="3" hidden="1">{"'장비'!$A$3:$M$12"}</definedName>
    <definedName name="_BB1" localSheetId="2" hidden="1">{"'장비'!$A$3:$M$12"}</definedName>
    <definedName name="_BB1" hidden="1">{"'장비'!$A$3:$M$12"}</definedName>
    <definedName name="_Dist_Bin" localSheetId="5" hidden="1">#REF!</definedName>
    <definedName name="_Dist_Bin" localSheetId="7" hidden="1">#REF!</definedName>
    <definedName name="_Dist_Bin" localSheetId="6" hidden="1">#REF!</definedName>
    <definedName name="_Dist_Bin" localSheetId="17" hidden="1">#REF!</definedName>
    <definedName name="_Dist_Bin" localSheetId="18" hidden="1">#REF!</definedName>
    <definedName name="_Dist_Bin" localSheetId="19" hidden="1">#REF!</definedName>
    <definedName name="_Dist_Bin" localSheetId="8" hidden="1">#REF!</definedName>
    <definedName name="_Dist_Bin" localSheetId="10" hidden="1">#REF!</definedName>
    <definedName name="_Dist_Bin" localSheetId="9" hidden="1">#REF!</definedName>
    <definedName name="_Dist_Bin" localSheetId="11" hidden="1">#REF!</definedName>
    <definedName name="_Dist_Bin" localSheetId="12" hidden="1">#REF!</definedName>
    <definedName name="_Dist_Bin" localSheetId="13" hidden="1">#REF!</definedName>
    <definedName name="_Dist_Bin" localSheetId="14" hidden="1">#REF!</definedName>
    <definedName name="_Dist_Bin" localSheetId="15" hidden="1">#REF!</definedName>
    <definedName name="_Dist_Bin" localSheetId="16" hidden="1">#REF!</definedName>
    <definedName name="_Dist_Bin" hidden="1">#REF!</definedName>
    <definedName name="_er1" localSheetId="3" hidden="1">{#N/A,#N/A,TRUE,"Basic";#N/A,#N/A,TRUE,"EXT-TABLE";#N/A,#N/A,TRUE,"STEEL";#N/A,#N/A,TRUE,"INT-Table";#N/A,#N/A,TRUE,"STEEL";#N/A,#N/A,TRUE,"Door"}</definedName>
    <definedName name="_er1" localSheetId="2" hidden="1">{#N/A,#N/A,TRUE,"Basic";#N/A,#N/A,TRUE,"EXT-TABLE";#N/A,#N/A,TRUE,"STEEL";#N/A,#N/A,TRUE,"INT-Table";#N/A,#N/A,TRUE,"STEEL";#N/A,#N/A,TRUE,"Door"}</definedName>
    <definedName name="_er1" hidden="1">{#N/A,#N/A,TRUE,"Basic";#N/A,#N/A,TRUE,"EXT-TABLE";#N/A,#N/A,TRUE,"STEEL";#N/A,#N/A,TRUE,"INT-Table";#N/A,#N/A,TRUE,"STEEL";#N/A,#N/A,TRUE,"Door"}</definedName>
    <definedName name="_Fill" localSheetId="5" hidden="1">#REF!</definedName>
    <definedName name="_Fill" localSheetId="7" hidden="1">#REF!</definedName>
    <definedName name="_Fill" localSheetId="6" hidden="1">#REF!</definedName>
    <definedName name="_Fill" localSheetId="17" hidden="1">#REF!</definedName>
    <definedName name="_Fill" localSheetId="18" hidden="1">#REF!</definedName>
    <definedName name="_Fill" localSheetId="19" hidden="1">#REF!</definedName>
    <definedName name="_Fill" localSheetId="8" hidden="1">#REF!</definedName>
    <definedName name="_Fill" localSheetId="10" hidden="1">#REF!</definedName>
    <definedName name="_Fill" localSheetId="9"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3" hidden="1">#REF!</definedName>
    <definedName name="_Fill" localSheetId="2" hidden="1">#REF!</definedName>
    <definedName name="_Fill" hidden="1">#REF!</definedName>
    <definedName name="_xlnm._FilterDatabase" localSheetId="5" hidden="1">'0.Room'!#REF!</definedName>
    <definedName name="_xlnm._FilterDatabase" localSheetId="7" hidden="1">'1.Floors'!#REF!</definedName>
    <definedName name="_xlnm._FilterDatabase" localSheetId="6" hidden="1">'1.Floors (2)'!#REF!</definedName>
    <definedName name="_xlnm._FilterDatabase" localSheetId="17" hidden="1">'10.Stairs'!#REF!</definedName>
    <definedName name="_xlnm._FilterDatabase" localSheetId="18" hidden="1">'11.Railings'!#REF!</definedName>
    <definedName name="_xlnm._FilterDatabase" localSheetId="19" hidden="1">'13.Generic'!#REF!</definedName>
    <definedName name="_xlnm._FilterDatabase" localSheetId="8" hidden="1">'2.Roofs'!#REF!</definedName>
    <definedName name="_xlnm._FilterDatabase" localSheetId="10" hidden="1">'3.Walls'!#REF!</definedName>
    <definedName name="_xlnm._FilterDatabase" localSheetId="9" hidden="1">'3.Walls (2)'!#REF!</definedName>
    <definedName name="_xlnm._FilterDatabase" localSheetId="11" hidden="1">'4.St Fdn'!#REF!</definedName>
    <definedName name="_xlnm._FilterDatabase" localSheetId="12" hidden="1">'5.St Col'!#REF!</definedName>
    <definedName name="_xlnm._FilterDatabase" localSheetId="13" hidden="1">'6.St Framing'!#REF!</definedName>
    <definedName name="_xlnm._FilterDatabase" localSheetId="14" hidden="1">'7.Ceilings'!#REF!</definedName>
    <definedName name="_xlnm._FilterDatabase" localSheetId="15" hidden="1">'8.Doors'!#REF!</definedName>
    <definedName name="_xlnm._FilterDatabase" localSheetId="16" hidden="1">'9.Windows'!$I$1:$I$133</definedName>
    <definedName name="_xlnm._FilterDatabase" localSheetId="3" hidden="1">#REF!</definedName>
    <definedName name="_xlnm._FilterDatabase" localSheetId="2" hidden="1">#REF!</definedName>
    <definedName name="_xlnm._FilterDatabase" localSheetId="20" hidden="1">'WM-AR'!$B$6:$AL$1630</definedName>
    <definedName name="_xlnm._FilterDatabase" hidden="1">#REF!</definedName>
    <definedName name="_HHH1" localSheetId="3" hidden="1">{"'장비'!$A$3:$M$12"}</definedName>
    <definedName name="_HHH1" localSheetId="2" hidden="1">{"'장비'!$A$3:$M$12"}</definedName>
    <definedName name="_HHH1" hidden="1">{"'장비'!$A$3:$M$12"}</definedName>
    <definedName name="_Key1" localSheetId="5" hidden="1">#REF!</definedName>
    <definedName name="_Key1" localSheetId="7" hidden="1">#REF!</definedName>
    <definedName name="_Key1" localSheetId="6" hidden="1">#REF!</definedName>
    <definedName name="_Key1" localSheetId="17" hidden="1">#REF!</definedName>
    <definedName name="_Key1" localSheetId="18" hidden="1">#REF!</definedName>
    <definedName name="_Key1" localSheetId="19" hidden="1">#REF!</definedName>
    <definedName name="_Key1" localSheetId="8" hidden="1">#REF!</definedName>
    <definedName name="_Key1" localSheetId="10" hidden="1">#REF!</definedName>
    <definedName name="_Key1" localSheetId="9"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localSheetId="15" hidden="1">#REF!</definedName>
    <definedName name="_Key1" localSheetId="16" hidden="1">#REF!</definedName>
    <definedName name="_Key1" localSheetId="3" hidden="1">#REF!</definedName>
    <definedName name="_Key1" localSheetId="2" hidden="1">#REF!</definedName>
    <definedName name="_Key1" hidden="1">#REF!</definedName>
    <definedName name="_Key2" localSheetId="5" hidden="1">#REF!</definedName>
    <definedName name="_Key2" localSheetId="7" hidden="1">#REF!</definedName>
    <definedName name="_Key2" localSheetId="6" hidden="1">#REF!</definedName>
    <definedName name="_Key2" localSheetId="17" hidden="1">#REF!</definedName>
    <definedName name="_Key2" localSheetId="18" hidden="1">#REF!</definedName>
    <definedName name="_Key2" localSheetId="19" hidden="1">#REF!</definedName>
    <definedName name="_Key2" localSheetId="8" hidden="1">#REF!</definedName>
    <definedName name="_Key2" localSheetId="10" hidden="1">#REF!</definedName>
    <definedName name="_Key2" localSheetId="9"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localSheetId="15" hidden="1">#REF!</definedName>
    <definedName name="_Key2" localSheetId="16" hidden="1">#REF!</definedName>
    <definedName name="_Key2" localSheetId="3" hidden="1">#REF!</definedName>
    <definedName name="_Key2" localSheetId="2" hidden="1">#REF!</definedName>
    <definedName name="_Key2" hidden="1">#REF!</definedName>
    <definedName name="_KEY3" localSheetId="5" hidden="1">#REF!</definedName>
    <definedName name="_KEY3" localSheetId="7" hidden="1">#REF!</definedName>
    <definedName name="_KEY3" localSheetId="6" hidden="1">#REF!</definedName>
    <definedName name="_KEY3" localSheetId="17" hidden="1">#REF!</definedName>
    <definedName name="_KEY3" localSheetId="18" hidden="1">#REF!</definedName>
    <definedName name="_KEY3" localSheetId="19" hidden="1">#REF!</definedName>
    <definedName name="_KEY3" localSheetId="8" hidden="1">#REF!</definedName>
    <definedName name="_KEY3" localSheetId="10" hidden="1">#REF!</definedName>
    <definedName name="_KEY3" localSheetId="9" hidden="1">#REF!</definedName>
    <definedName name="_KEY3" localSheetId="11" hidden="1">#REF!</definedName>
    <definedName name="_KEY3" localSheetId="12" hidden="1">#REF!</definedName>
    <definedName name="_KEY3" localSheetId="13" hidden="1">#REF!</definedName>
    <definedName name="_KEY3" localSheetId="14" hidden="1">#REF!</definedName>
    <definedName name="_KEY3" localSheetId="15" hidden="1">#REF!</definedName>
    <definedName name="_KEY3" localSheetId="16" hidden="1">#REF!</definedName>
    <definedName name="_KEY3" localSheetId="3" hidden="1">#REF!</definedName>
    <definedName name="_KEY3" localSheetId="2" hidden="1">#REF!</definedName>
    <definedName name="_KEY3" hidden="1">#REF!</definedName>
    <definedName name="_key4" localSheetId="5" hidden="1">#REF!</definedName>
    <definedName name="_key4" localSheetId="7" hidden="1">#REF!</definedName>
    <definedName name="_key4" localSheetId="6" hidden="1">#REF!</definedName>
    <definedName name="_key4" localSheetId="17" hidden="1">#REF!</definedName>
    <definedName name="_key4" localSheetId="18" hidden="1">#REF!</definedName>
    <definedName name="_key4" localSheetId="19" hidden="1">#REF!</definedName>
    <definedName name="_key4" localSheetId="8" hidden="1">#REF!</definedName>
    <definedName name="_key4" localSheetId="10" hidden="1">#REF!</definedName>
    <definedName name="_key4" localSheetId="9" hidden="1">#REF!</definedName>
    <definedName name="_key4" localSheetId="11" hidden="1">#REF!</definedName>
    <definedName name="_key4" localSheetId="12" hidden="1">#REF!</definedName>
    <definedName name="_key4" localSheetId="13" hidden="1">#REF!</definedName>
    <definedName name="_key4" localSheetId="14" hidden="1">#REF!</definedName>
    <definedName name="_key4" localSheetId="15" hidden="1">#REF!</definedName>
    <definedName name="_key4" localSheetId="16" hidden="1">#REF!</definedName>
    <definedName name="_key4" localSheetId="3" hidden="1">#REF!</definedName>
    <definedName name="_key4" localSheetId="2" hidden="1">#REF!</definedName>
    <definedName name="_key4" hidden="1">#REF!</definedName>
    <definedName name="_kfkf" localSheetId="5" hidden="1">#REF!</definedName>
    <definedName name="_kfkf" localSheetId="7" hidden="1">#REF!</definedName>
    <definedName name="_kfkf" localSheetId="6" hidden="1">#REF!</definedName>
    <definedName name="_kfkf" localSheetId="17" hidden="1">#REF!</definedName>
    <definedName name="_kfkf" localSheetId="18" hidden="1">#REF!</definedName>
    <definedName name="_kfkf" localSheetId="19" hidden="1">#REF!</definedName>
    <definedName name="_kfkf" localSheetId="8" hidden="1">#REF!</definedName>
    <definedName name="_kfkf" localSheetId="10" hidden="1">#REF!</definedName>
    <definedName name="_kfkf" localSheetId="9" hidden="1">#REF!</definedName>
    <definedName name="_kfkf" localSheetId="11" hidden="1">#REF!</definedName>
    <definedName name="_kfkf" localSheetId="12" hidden="1">#REF!</definedName>
    <definedName name="_kfkf" localSheetId="13" hidden="1">#REF!</definedName>
    <definedName name="_kfkf" localSheetId="14" hidden="1">#REF!</definedName>
    <definedName name="_kfkf" localSheetId="15" hidden="1">#REF!</definedName>
    <definedName name="_kfkf" localSheetId="16" hidden="1">#REF!</definedName>
    <definedName name="_kfkf" localSheetId="3" hidden="1">#REF!</definedName>
    <definedName name="_kfkf" localSheetId="2" hidden="1">#REF!</definedName>
    <definedName name="_kfkf" hidden="1">#REF!</definedName>
    <definedName name="_MCC3" localSheetId="3" hidden="1">{#N/A,#N/A,FALSE,"CCTV"}</definedName>
    <definedName name="_MCC3" localSheetId="2" hidden="1">{#N/A,#N/A,FALSE,"CCTV"}</definedName>
    <definedName name="_MCC3" hidden="1">{#N/A,#N/A,FALSE,"CCTV"}</definedName>
    <definedName name="_MM1" localSheetId="3" hidden="1">{"'장비'!$A$3:$M$12"}</definedName>
    <definedName name="_MM1" localSheetId="2" hidden="1">{"'장비'!$A$3:$M$12"}</definedName>
    <definedName name="_MM1" hidden="1">{"'장비'!$A$3:$M$12"}</definedName>
    <definedName name="_Parse_In" localSheetId="5" hidden="1">#REF!</definedName>
    <definedName name="_Parse_In" localSheetId="7" hidden="1">#REF!</definedName>
    <definedName name="_Parse_In" localSheetId="6" hidden="1">#REF!</definedName>
    <definedName name="_Parse_In" localSheetId="17" hidden="1">#REF!</definedName>
    <definedName name="_Parse_In" localSheetId="18" hidden="1">#REF!</definedName>
    <definedName name="_Parse_In" localSheetId="19" hidden="1">#REF!</definedName>
    <definedName name="_Parse_In" localSheetId="8" hidden="1">#REF!</definedName>
    <definedName name="_Parse_In" localSheetId="10" hidden="1">#REF!</definedName>
    <definedName name="_Parse_In" localSheetId="9" hidden="1">#REF!</definedName>
    <definedName name="_Parse_In" localSheetId="11" hidden="1">#REF!</definedName>
    <definedName name="_Parse_In" localSheetId="12" hidden="1">#REF!</definedName>
    <definedName name="_Parse_In" localSheetId="13" hidden="1">#REF!</definedName>
    <definedName name="_Parse_In" localSheetId="14" hidden="1">#REF!</definedName>
    <definedName name="_Parse_In" localSheetId="15" hidden="1">#REF!</definedName>
    <definedName name="_Parse_In" localSheetId="16" hidden="1">#REF!</definedName>
    <definedName name="_Parse_In" localSheetId="3" hidden="1">#REF!</definedName>
    <definedName name="_Parse_In" localSheetId="2" hidden="1">#REF!</definedName>
    <definedName name="_Parse_In" hidden="1">#REF!</definedName>
    <definedName name="_Parse_Out" localSheetId="5" hidden="1">#REF!</definedName>
    <definedName name="_Parse_Out" localSheetId="7" hidden="1">#REF!</definedName>
    <definedName name="_Parse_Out" localSheetId="6" hidden="1">#REF!</definedName>
    <definedName name="_Parse_Out" localSheetId="17" hidden="1">#REF!</definedName>
    <definedName name="_Parse_Out" localSheetId="18" hidden="1">#REF!</definedName>
    <definedName name="_Parse_Out" localSheetId="19" hidden="1">#REF!</definedName>
    <definedName name="_Parse_Out" localSheetId="8" hidden="1">#REF!</definedName>
    <definedName name="_Parse_Out" localSheetId="10" hidden="1">#REF!</definedName>
    <definedName name="_Parse_Out" localSheetId="9" hidden="1">#REF!</definedName>
    <definedName name="_Parse_Out" localSheetId="11" hidden="1">#REF!</definedName>
    <definedName name="_Parse_Out" localSheetId="12" hidden="1">#REF!</definedName>
    <definedName name="_Parse_Out" localSheetId="13" hidden="1">#REF!</definedName>
    <definedName name="_Parse_Out" localSheetId="14" hidden="1">#REF!</definedName>
    <definedName name="_Parse_Out" localSheetId="15" hidden="1">#REF!</definedName>
    <definedName name="_Parse_Out" localSheetId="16" hidden="1">#REF!</definedName>
    <definedName name="_Parse_Out" localSheetId="3" hidden="1">#REF!</definedName>
    <definedName name="_Parse_Out" localSheetId="2" hidden="1">#REF!</definedName>
    <definedName name="_Parse_Out" hidden="1">#REF!</definedName>
    <definedName name="_PK2" localSheetId="3" hidden="1">{"'장비'!$A$3:$M$12"}</definedName>
    <definedName name="_PK2" localSheetId="2" hidden="1">{"'장비'!$A$3:$M$12"}</definedName>
    <definedName name="_PK2" hidden="1">{"'장비'!$A$3:$M$12"}</definedName>
    <definedName name="_PKG3" localSheetId="3" hidden="1">{"'장비'!$A$3:$M$12"}</definedName>
    <definedName name="_PKG3" localSheetId="2" hidden="1">{"'장비'!$A$3:$M$12"}</definedName>
    <definedName name="_PKG3" hidden="1">{"'장비'!$A$3:$M$12"}</definedName>
    <definedName name="_qqq222" localSheetId="3" hidden="1">{"'장비'!$A$3:$M$12"}</definedName>
    <definedName name="_qqq222" localSheetId="2" hidden="1">{"'장비'!$A$3:$M$12"}</definedName>
    <definedName name="_qqq222" hidden="1">{"'장비'!$A$3:$M$12"}</definedName>
    <definedName name="_Regression_Out" localSheetId="5" hidden="1">#REF!</definedName>
    <definedName name="_Regression_Out" localSheetId="7" hidden="1">#REF!</definedName>
    <definedName name="_Regression_Out" localSheetId="6" hidden="1">#REF!</definedName>
    <definedName name="_Regression_Out" localSheetId="17" hidden="1">#REF!</definedName>
    <definedName name="_Regression_Out" localSheetId="18" hidden="1">#REF!</definedName>
    <definedName name="_Regression_Out" localSheetId="19" hidden="1">#REF!</definedName>
    <definedName name="_Regression_Out" localSheetId="8" hidden="1">#REF!</definedName>
    <definedName name="_Regression_Out" localSheetId="10" hidden="1">#REF!</definedName>
    <definedName name="_Regression_Out" localSheetId="9" hidden="1">#REF!</definedName>
    <definedName name="_Regression_Out" localSheetId="11" hidden="1">#REF!</definedName>
    <definedName name="_Regression_Out" localSheetId="12" hidden="1">#REF!</definedName>
    <definedName name="_Regression_Out" localSheetId="13" hidden="1">#REF!</definedName>
    <definedName name="_Regression_Out" localSheetId="14" hidden="1">#REF!</definedName>
    <definedName name="_Regression_Out" localSheetId="15" hidden="1">#REF!</definedName>
    <definedName name="_Regression_Out" localSheetId="16" hidden="1">#REF!</definedName>
    <definedName name="_Regression_Out" localSheetId="3" hidden="1">#REF!</definedName>
    <definedName name="_Regression_Out" localSheetId="2" hidden="1">#REF!</definedName>
    <definedName name="_Regression_Out" hidden="1">#REF!</definedName>
    <definedName name="_Regression_X" localSheetId="5" hidden="1">#REF!</definedName>
    <definedName name="_Regression_X" localSheetId="7" hidden="1">#REF!</definedName>
    <definedName name="_Regression_X" localSheetId="6" hidden="1">#REF!</definedName>
    <definedName name="_Regression_X" localSheetId="17" hidden="1">#REF!</definedName>
    <definedName name="_Regression_X" localSheetId="18" hidden="1">#REF!</definedName>
    <definedName name="_Regression_X" localSheetId="19" hidden="1">#REF!</definedName>
    <definedName name="_Regression_X" localSheetId="8" hidden="1">#REF!</definedName>
    <definedName name="_Regression_X" localSheetId="10" hidden="1">#REF!</definedName>
    <definedName name="_Regression_X" localSheetId="9"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localSheetId="16" hidden="1">#REF!</definedName>
    <definedName name="_Regression_X" localSheetId="3" hidden="1">#REF!</definedName>
    <definedName name="_Regression_X" localSheetId="2" hidden="1">#REF!</definedName>
    <definedName name="_Regression_X" hidden="1">#REF!</definedName>
    <definedName name="_Regression_Y" localSheetId="5" hidden="1">#REF!</definedName>
    <definedName name="_Regression_Y" localSheetId="7" hidden="1">#REF!</definedName>
    <definedName name="_Regression_Y" localSheetId="6" hidden="1">#REF!</definedName>
    <definedName name="_Regression_Y" localSheetId="17" hidden="1">#REF!</definedName>
    <definedName name="_Regression_Y" localSheetId="18" hidden="1">#REF!</definedName>
    <definedName name="_Regression_Y" localSheetId="19" hidden="1">#REF!</definedName>
    <definedName name="_Regression_Y" localSheetId="8" hidden="1">#REF!</definedName>
    <definedName name="_Regression_Y" localSheetId="10" hidden="1">#REF!</definedName>
    <definedName name="_Regression_Y" localSheetId="9" hidden="1">#REF!</definedName>
    <definedName name="_Regression_Y" localSheetId="11" hidden="1">#REF!</definedName>
    <definedName name="_Regression_Y" localSheetId="12" hidden="1">#REF!</definedName>
    <definedName name="_Regression_Y" localSheetId="13" hidden="1">#REF!</definedName>
    <definedName name="_Regression_Y" localSheetId="14" hidden="1">#REF!</definedName>
    <definedName name="_Regression_Y" localSheetId="15" hidden="1">#REF!</definedName>
    <definedName name="_Regression_Y" localSheetId="16" hidden="1">#REF!</definedName>
    <definedName name="_Regression_Y" localSheetId="3" hidden="1">#REF!</definedName>
    <definedName name="_Regression_Y" localSheetId="2" hidden="1">#REF!</definedName>
    <definedName name="_Regression_Y" hidden="1">#REF!</definedName>
    <definedName name="_Sort" localSheetId="5" hidden="1">#REF!</definedName>
    <definedName name="_Sort" localSheetId="7" hidden="1">#REF!</definedName>
    <definedName name="_Sort" localSheetId="6" hidden="1">#REF!</definedName>
    <definedName name="_Sort" localSheetId="17" hidden="1">#REF!</definedName>
    <definedName name="_Sort" localSheetId="18" hidden="1">#REF!</definedName>
    <definedName name="_Sort" localSheetId="19" hidden="1">#REF!</definedName>
    <definedName name="_Sort" localSheetId="8" hidden="1">#REF!</definedName>
    <definedName name="_Sort" localSheetId="10" hidden="1">#REF!</definedName>
    <definedName name="_Sort" localSheetId="9"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localSheetId="16" hidden="1">#REF!</definedName>
    <definedName name="_Sort" localSheetId="3" hidden="1">#REF!</definedName>
    <definedName name="_Sort" localSheetId="2" hidden="1">#REF!</definedName>
    <definedName name="_Sort" hidden="1">#REF!</definedName>
    <definedName name="_t1" localSheetId="5" hidden="1">#REF!</definedName>
    <definedName name="_t1" localSheetId="7" hidden="1">#REF!</definedName>
    <definedName name="_t1" localSheetId="6" hidden="1">#REF!</definedName>
    <definedName name="_t1" localSheetId="17" hidden="1">#REF!</definedName>
    <definedName name="_t1" localSheetId="18" hidden="1">#REF!</definedName>
    <definedName name="_t1" localSheetId="19" hidden="1">#REF!</definedName>
    <definedName name="_t1" localSheetId="8" hidden="1">#REF!</definedName>
    <definedName name="_t1" localSheetId="10" hidden="1">#REF!</definedName>
    <definedName name="_t1" localSheetId="9" hidden="1">#REF!</definedName>
    <definedName name="_t1" localSheetId="11" hidden="1">#REF!</definedName>
    <definedName name="_t1" localSheetId="12" hidden="1">#REF!</definedName>
    <definedName name="_t1" localSheetId="13" hidden="1">#REF!</definedName>
    <definedName name="_t1" localSheetId="14" hidden="1">#REF!</definedName>
    <definedName name="_t1" localSheetId="15" hidden="1">#REF!</definedName>
    <definedName name="_t1" localSheetId="16" hidden="1">#REF!</definedName>
    <definedName name="_t1" localSheetId="3" hidden="1">#REF!</definedName>
    <definedName name="_t1" localSheetId="2" hidden="1">#REF!</definedName>
    <definedName name="_t1" hidden="1">#REF!</definedName>
    <definedName name="_t2" localSheetId="5" hidden="1">#REF!</definedName>
    <definedName name="_t2" localSheetId="7" hidden="1">#REF!</definedName>
    <definedName name="_t2" localSheetId="6" hidden="1">#REF!</definedName>
    <definedName name="_t2" localSheetId="17" hidden="1">#REF!</definedName>
    <definedName name="_t2" localSheetId="18" hidden="1">#REF!</definedName>
    <definedName name="_t2" localSheetId="19" hidden="1">#REF!</definedName>
    <definedName name="_t2" localSheetId="8" hidden="1">#REF!</definedName>
    <definedName name="_t2" localSheetId="10" hidden="1">#REF!</definedName>
    <definedName name="_t2" localSheetId="9" hidden="1">#REF!</definedName>
    <definedName name="_t2" localSheetId="11" hidden="1">#REF!</definedName>
    <definedName name="_t2" localSheetId="12" hidden="1">#REF!</definedName>
    <definedName name="_t2" localSheetId="13" hidden="1">#REF!</definedName>
    <definedName name="_t2" localSheetId="14" hidden="1">#REF!</definedName>
    <definedName name="_t2" localSheetId="15" hidden="1">#REF!</definedName>
    <definedName name="_t2" localSheetId="16" hidden="1">#REF!</definedName>
    <definedName name="_t2" localSheetId="3" hidden="1">#REF!</definedName>
    <definedName name="_t2" localSheetId="2" hidden="1">#REF!</definedName>
    <definedName name="_t2" hidden="1">#REF!</definedName>
    <definedName name="_Table1_In1" localSheetId="5" hidden="1">#REF!</definedName>
    <definedName name="_Table1_In1" localSheetId="7" hidden="1">#REF!</definedName>
    <definedName name="_Table1_In1" localSheetId="6" hidden="1">#REF!</definedName>
    <definedName name="_Table1_In1" localSheetId="17" hidden="1">#REF!</definedName>
    <definedName name="_Table1_In1" localSheetId="18" hidden="1">#REF!</definedName>
    <definedName name="_Table1_In1" localSheetId="19" hidden="1">#REF!</definedName>
    <definedName name="_Table1_In1" localSheetId="8" hidden="1">#REF!</definedName>
    <definedName name="_Table1_In1" localSheetId="10" hidden="1">#REF!</definedName>
    <definedName name="_Table1_In1" localSheetId="9" hidden="1">#REF!</definedName>
    <definedName name="_Table1_In1" localSheetId="11" hidden="1">#REF!</definedName>
    <definedName name="_Table1_In1" localSheetId="12" hidden="1">#REF!</definedName>
    <definedName name="_Table1_In1" localSheetId="13" hidden="1">#REF!</definedName>
    <definedName name="_Table1_In1" localSheetId="14" hidden="1">#REF!</definedName>
    <definedName name="_Table1_In1" localSheetId="15" hidden="1">#REF!</definedName>
    <definedName name="_Table1_In1" localSheetId="16" hidden="1">#REF!</definedName>
    <definedName name="_Table1_In1" hidden="1">#REF!</definedName>
    <definedName name="_Table1_Out" localSheetId="5" hidden="1">#REF!</definedName>
    <definedName name="_Table1_Out" localSheetId="7" hidden="1">#REF!</definedName>
    <definedName name="_Table1_Out" localSheetId="6" hidden="1">#REF!</definedName>
    <definedName name="_Table1_Out" localSheetId="17" hidden="1">#REF!</definedName>
    <definedName name="_Table1_Out" localSheetId="18" hidden="1">#REF!</definedName>
    <definedName name="_Table1_Out" localSheetId="19" hidden="1">#REF!</definedName>
    <definedName name="_Table1_Out" localSheetId="8" hidden="1">#REF!</definedName>
    <definedName name="_Table1_Out" localSheetId="10" hidden="1">#REF!</definedName>
    <definedName name="_Table1_Out" localSheetId="9" hidden="1">#REF!</definedName>
    <definedName name="_Table1_Out" localSheetId="11" hidden="1">#REF!</definedName>
    <definedName name="_Table1_Out" localSheetId="12" hidden="1">#REF!</definedName>
    <definedName name="_Table1_Out" localSheetId="13" hidden="1">#REF!</definedName>
    <definedName name="_Table1_Out" localSheetId="14" hidden="1">#REF!</definedName>
    <definedName name="_Table1_Out" localSheetId="15" hidden="1">#REF!</definedName>
    <definedName name="_Table1_Out" localSheetId="16" hidden="1">#REF!</definedName>
    <definedName name="_Table1_Out" hidden="1">#REF!</definedName>
    <definedName name="_WJS1" localSheetId="3" hidden="1">{"'장비'!$A$3:$M$12"}</definedName>
    <definedName name="_WJS1" localSheetId="2" hidden="1">{"'장비'!$A$3:$M$12"}</definedName>
    <definedName name="_WJS1" hidden="1">{"'장비'!$A$3:$M$12"}</definedName>
    <definedName name="_woogi" localSheetId="5" hidden="1">#REF!</definedName>
    <definedName name="_woogi" localSheetId="7" hidden="1">#REF!</definedName>
    <definedName name="_woogi" localSheetId="6" hidden="1">#REF!</definedName>
    <definedName name="_woogi" localSheetId="17" hidden="1">#REF!</definedName>
    <definedName name="_woogi" localSheetId="18" hidden="1">#REF!</definedName>
    <definedName name="_woogi" localSheetId="19" hidden="1">#REF!</definedName>
    <definedName name="_woogi" localSheetId="8" hidden="1">#REF!</definedName>
    <definedName name="_woogi" localSheetId="10" hidden="1">#REF!</definedName>
    <definedName name="_woogi" localSheetId="9" hidden="1">#REF!</definedName>
    <definedName name="_woogi" localSheetId="11" hidden="1">#REF!</definedName>
    <definedName name="_woogi" localSheetId="12" hidden="1">#REF!</definedName>
    <definedName name="_woogi" localSheetId="13" hidden="1">#REF!</definedName>
    <definedName name="_woogi" localSheetId="14" hidden="1">#REF!</definedName>
    <definedName name="_woogi" localSheetId="15" hidden="1">#REF!</definedName>
    <definedName name="_woogi" localSheetId="16" hidden="1">#REF!</definedName>
    <definedName name="_woogi" localSheetId="3" hidden="1">#REF!</definedName>
    <definedName name="_woogi" localSheetId="2" hidden="1">#REF!</definedName>
    <definedName name="_woogi" hidden="1">#REF!</definedName>
    <definedName name="_woogi2" localSheetId="5" hidden="1">#REF!</definedName>
    <definedName name="_woogi2" localSheetId="7" hidden="1">#REF!</definedName>
    <definedName name="_woogi2" localSheetId="6" hidden="1">#REF!</definedName>
    <definedName name="_woogi2" localSheetId="17" hidden="1">#REF!</definedName>
    <definedName name="_woogi2" localSheetId="18" hidden="1">#REF!</definedName>
    <definedName name="_woogi2" localSheetId="19" hidden="1">#REF!</definedName>
    <definedName name="_woogi2" localSheetId="8" hidden="1">#REF!</definedName>
    <definedName name="_woogi2" localSheetId="10" hidden="1">#REF!</definedName>
    <definedName name="_woogi2" localSheetId="9" hidden="1">#REF!</definedName>
    <definedName name="_woogi2" localSheetId="11" hidden="1">#REF!</definedName>
    <definedName name="_woogi2" localSheetId="12" hidden="1">#REF!</definedName>
    <definedName name="_woogi2" localSheetId="13" hidden="1">#REF!</definedName>
    <definedName name="_woogi2" localSheetId="14" hidden="1">#REF!</definedName>
    <definedName name="_woogi2" localSheetId="15" hidden="1">#REF!</definedName>
    <definedName name="_woogi2" localSheetId="16" hidden="1">#REF!</definedName>
    <definedName name="_woogi2" localSheetId="3" hidden="1">#REF!</definedName>
    <definedName name="_woogi2" localSheetId="2" hidden="1">#REF!</definedName>
    <definedName name="_woogi2" hidden="1">#REF!</definedName>
    <definedName name="_woogi24" localSheetId="5" hidden="1">#REF!</definedName>
    <definedName name="_woogi24" localSheetId="7" hidden="1">#REF!</definedName>
    <definedName name="_woogi24" localSheetId="6" hidden="1">#REF!</definedName>
    <definedName name="_woogi24" localSheetId="17" hidden="1">#REF!</definedName>
    <definedName name="_woogi24" localSheetId="18" hidden="1">#REF!</definedName>
    <definedName name="_woogi24" localSheetId="19" hidden="1">#REF!</definedName>
    <definedName name="_woogi24" localSheetId="8" hidden="1">#REF!</definedName>
    <definedName name="_woogi24" localSheetId="10" hidden="1">#REF!</definedName>
    <definedName name="_woogi24" localSheetId="9" hidden="1">#REF!</definedName>
    <definedName name="_woogi24" localSheetId="11" hidden="1">#REF!</definedName>
    <definedName name="_woogi24" localSheetId="12" hidden="1">#REF!</definedName>
    <definedName name="_woogi24" localSheetId="13" hidden="1">#REF!</definedName>
    <definedName name="_woogi24" localSheetId="14" hidden="1">#REF!</definedName>
    <definedName name="_woogi24" localSheetId="15" hidden="1">#REF!</definedName>
    <definedName name="_woogi24" localSheetId="16" hidden="1">#REF!</definedName>
    <definedName name="_woogi24" localSheetId="3" hidden="1">#REF!</definedName>
    <definedName name="_woogi24" localSheetId="2" hidden="1">#REF!</definedName>
    <definedName name="_woogi24" hidden="1">#REF!</definedName>
    <definedName name="_woogi3" localSheetId="5" hidden="1">#REF!</definedName>
    <definedName name="_woogi3" localSheetId="7" hidden="1">#REF!</definedName>
    <definedName name="_woogi3" localSheetId="6" hidden="1">#REF!</definedName>
    <definedName name="_woogi3" localSheetId="17" hidden="1">#REF!</definedName>
    <definedName name="_woogi3" localSheetId="18" hidden="1">#REF!</definedName>
    <definedName name="_woogi3" localSheetId="19" hidden="1">#REF!</definedName>
    <definedName name="_woogi3" localSheetId="8" hidden="1">#REF!</definedName>
    <definedName name="_woogi3" localSheetId="10" hidden="1">#REF!</definedName>
    <definedName name="_woogi3" localSheetId="9" hidden="1">#REF!</definedName>
    <definedName name="_woogi3" localSheetId="11" hidden="1">#REF!</definedName>
    <definedName name="_woogi3" localSheetId="12" hidden="1">#REF!</definedName>
    <definedName name="_woogi3" localSheetId="13" hidden="1">#REF!</definedName>
    <definedName name="_woogi3" localSheetId="14" hidden="1">#REF!</definedName>
    <definedName name="_woogi3" localSheetId="15" hidden="1">#REF!</definedName>
    <definedName name="_woogi3" localSheetId="16" hidden="1">#REF!</definedName>
    <definedName name="_woogi3" localSheetId="3" hidden="1">#REF!</definedName>
    <definedName name="_woogi3" localSheetId="2" hidden="1">#REF!</definedName>
    <definedName name="_woogi3" hidden="1">#REF!</definedName>
    <definedName name="_재ㅐ햐" localSheetId="5" hidden="1">#REF!</definedName>
    <definedName name="_재ㅐ햐" localSheetId="7" hidden="1">#REF!</definedName>
    <definedName name="_재ㅐ햐" localSheetId="6" hidden="1">#REF!</definedName>
    <definedName name="_재ㅐ햐" localSheetId="17" hidden="1">#REF!</definedName>
    <definedName name="_재ㅐ햐" localSheetId="18" hidden="1">#REF!</definedName>
    <definedName name="_재ㅐ햐" localSheetId="19" hidden="1">#REF!</definedName>
    <definedName name="_재ㅐ햐" localSheetId="8" hidden="1">#REF!</definedName>
    <definedName name="_재ㅐ햐" localSheetId="10" hidden="1">#REF!</definedName>
    <definedName name="_재ㅐ햐" localSheetId="9" hidden="1">#REF!</definedName>
    <definedName name="_재ㅐ햐" localSheetId="11" hidden="1">#REF!</definedName>
    <definedName name="_재ㅐ햐" localSheetId="12" hidden="1">#REF!</definedName>
    <definedName name="_재ㅐ햐" localSheetId="13" hidden="1">#REF!</definedName>
    <definedName name="_재ㅐ햐" localSheetId="14" hidden="1">#REF!</definedName>
    <definedName name="_재ㅐ햐" localSheetId="15" hidden="1">#REF!</definedName>
    <definedName name="_재ㅐ햐" localSheetId="16" hidden="1">#REF!</definedName>
    <definedName name="_재ㅐ햐" localSheetId="3" hidden="1">#REF!</definedName>
    <definedName name="_재ㅐ햐" localSheetId="2" hidden="1">#REF!</definedName>
    <definedName name="_재ㅐ햐" hidden="1">#REF!</definedName>
    <definedName name="´cAE°eE¹" localSheetId="5" hidden="1">#REF!</definedName>
    <definedName name="´cAE°eE¹" localSheetId="7" hidden="1">#REF!</definedName>
    <definedName name="´cAE°eE¹" localSheetId="6" hidden="1">#REF!</definedName>
    <definedName name="´cAE°eE¹" localSheetId="17" hidden="1">#REF!</definedName>
    <definedName name="´cAE°eE¹" localSheetId="18" hidden="1">#REF!</definedName>
    <definedName name="´cAE°eE¹" localSheetId="19" hidden="1">#REF!</definedName>
    <definedName name="´cAE°eE¹" localSheetId="8" hidden="1">#REF!</definedName>
    <definedName name="´cAE°eE¹" localSheetId="10" hidden="1">#REF!</definedName>
    <definedName name="´cAE°eE¹" localSheetId="9" hidden="1">#REF!</definedName>
    <definedName name="´cAE°eE¹" localSheetId="11" hidden="1">#REF!</definedName>
    <definedName name="´cAE°eE¹" localSheetId="12" hidden="1">#REF!</definedName>
    <definedName name="´cAE°eE¹" localSheetId="13" hidden="1">#REF!</definedName>
    <definedName name="´cAE°eE¹" localSheetId="14" hidden="1">#REF!</definedName>
    <definedName name="´cAE°eE¹" localSheetId="15" hidden="1">#REF!</definedName>
    <definedName name="´cAE°eE¹" localSheetId="16" hidden="1">#REF!</definedName>
    <definedName name="´cAE°eE¹" localSheetId="3" hidden="1">#REF!</definedName>
    <definedName name="´cAE°eE¹" localSheetId="2" hidden="1">#REF!</definedName>
    <definedName name="´cAE°eE¹" hidden="1">#REF!</definedName>
    <definedName name="￠￥cAE¡ÆeEⓒo" localSheetId="5" hidden="1">#REF!</definedName>
    <definedName name="￠￥cAE¡ÆeEⓒo" localSheetId="7" hidden="1">#REF!</definedName>
    <definedName name="￠￥cAE¡ÆeEⓒo" localSheetId="6" hidden="1">#REF!</definedName>
    <definedName name="￠￥cAE¡ÆeEⓒo" localSheetId="17" hidden="1">#REF!</definedName>
    <definedName name="￠￥cAE¡ÆeEⓒo" localSheetId="18" hidden="1">#REF!</definedName>
    <definedName name="￠￥cAE¡ÆeEⓒo" localSheetId="19" hidden="1">#REF!</definedName>
    <definedName name="￠￥cAE¡ÆeEⓒo" localSheetId="8" hidden="1">#REF!</definedName>
    <definedName name="￠￥cAE¡ÆeEⓒo" localSheetId="10" hidden="1">#REF!</definedName>
    <definedName name="￠￥cAE¡ÆeEⓒo" localSheetId="9" hidden="1">#REF!</definedName>
    <definedName name="￠￥cAE¡ÆeEⓒo" localSheetId="11" hidden="1">#REF!</definedName>
    <definedName name="￠￥cAE¡ÆeEⓒo" localSheetId="12" hidden="1">#REF!</definedName>
    <definedName name="￠￥cAE¡ÆeEⓒo" localSheetId="13" hidden="1">#REF!</definedName>
    <definedName name="￠￥cAE¡ÆeEⓒo" localSheetId="14" hidden="1">#REF!</definedName>
    <definedName name="￠￥cAE¡ÆeEⓒo" localSheetId="15" hidden="1">#REF!</definedName>
    <definedName name="￠￥cAE¡ÆeEⓒo" localSheetId="16" hidden="1">#REF!</definedName>
    <definedName name="￠￥cAE¡ÆeEⓒo" localSheetId="3" hidden="1">#REF!</definedName>
    <definedName name="￠￥cAE¡ÆeEⓒo" localSheetId="2" hidden="1">#REF!</definedName>
    <definedName name="￠￥cAE¡ÆeEⓒo" hidden="1">#REF!</definedName>
    <definedName name="aaaaa" localSheetId="3" hidden="1">{#N/A,#N/A,TRUE,"Basic";#N/A,#N/A,TRUE,"EXT-TABLE";#N/A,#N/A,TRUE,"STEEL";#N/A,#N/A,TRUE,"INT-Table";#N/A,#N/A,TRUE,"STEEL";#N/A,#N/A,TRUE,"Door"}</definedName>
    <definedName name="aaaaa" localSheetId="2" hidden="1">{#N/A,#N/A,TRUE,"Basic";#N/A,#N/A,TRUE,"EXT-TABLE";#N/A,#N/A,TRUE,"STEEL";#N/A,#N/A,TRUE,"INT-Table";#N/A,#N/A,TRUE,"STEEL";#N/A,#N/A,TRUE,"Door"}</definedName>
    <definedName name="aaaaa" hidden="1">{#N/A,#N/A,TRUE,"Basic";#N/A,#N/A,TRUE,"EXT-TABLE";#N/A,#N/A,TRUE,"STEEL";#N/A,#N/A,TRUE,"INT-Table";#N/A,#N/A,TRUE,"STEEL";#N/A,#N/A,TRUE,"Door"}</definedName>
    <definedName name="aaaaa_1" localSheetId="3" hidden="1">{#N/A,#N/A,TRUE,"Basic";#N/A,#N/A,TRUE,"EXT-TABLE";#N/A,#N/A,TRUE,"STEEL";#N/A,#N/A,TRUE,"INT-Table";#N/A,#N/A,TRUE,"STEEL";#N/A,#N/A,TRUE,"Door"}</definedName>
    <definedName name="aaaaa_1" localSheetId="2" hidden="1">{#N/A,#N/A,TRUE,"Basic";#N/A,#N/A,TRUE,"EXT-TABLE";#N/A,#N/A,TRUE,"STEEL";#N/A,#N/A,TRUE,"INT-Table";#N/A,#N/A,TRUE,"STEEL";#N/A,#N/A,TRUE,"Door"}</definedName>
    <definedName name="aaaaa_1" hidden="1">{#N/A,#N/A,TRUE,"Basic";#N/A,#N/A,TRUE,"EXT-TABLE";#N/A,#N/A,TRUE,"STEEL";#N/A,#N/A,TRUE,"INT-Table";#N/A,#N/A,TRUE,"STEEL";#N/A,#N/A,TRUE,"Door"}</definedName>
    <definedName name="aaaaa_1_1" localSheetId="3" hidden="1">{#N/A,#N/A,TRUE,"Basic";#N/A,#N/A,TRUE,"EXT-TABLE";#N/A,#N/A,TRUE,"STEEL";#N/A,#N/A,TRUE,"INT-Table";#N/A,#N/A,TRUE,"STEEL";#N/A,#N/A,TRUE,"Door"}</definedName>
    <definedName name="aaaaa_1_1" localSheetId="2" hidden="1">{#N/A,#N/A,TRUE,"Basic";#N/A,#N/A,TRUE,"EXT-TABLE";#N/A,#N/A,TRUE,"STEEL";#N/A,#N/A,TRUE,"INT-Table";#N/A,#N/A,TRUE,"STEEL";#N/A,#N/A,TRUE,"Door"}</definedName>
    <definedName name="aaaaa_1_1" hidden="1">{#N/A,#N/A,TRUE,"Basic";#N/A,#N/A,TRUE,"EXT-TABLE";#N/A,#N/A,TRUE,"STEEL";#N/A,#N/A,TRUE,"INT-Table";#N/A,#N/A,TRUE,"STEEL";#N/A,#N/A,TRUE,"Door"}</definedName>
    <definedName name="aaaaa_1_2" localSheetId="3" hidden="1">{#N/A,#N/A,TRUE,"Basic";#N/A,#N/A,TRUE,"EXT-TABLE";#N/A,#N/A,TRUE,"STEEL";#N/A,#N/A,TRUE,"INT-Table";#N/A,#N/A,TRUE,"STEEL";#N/A,#N/A,TRUE,"Door"}</definedName>
    <definedName name="aaaaa_1_2" localSheetId="2" hidden="1">{#N/A,#N/A,TRUE,"Basic";#N/A,#N/A,TRUE,"EXT-TABLE";#N/A,#N/A,TRUE,"STEEL";#N/A,#N/A,TRUE,"INT-Table";#N/A,#N/A,TRUE,"STEEL";#N/A,#N/A,TRUE,"Door"}</definedName>
    <definedName name="aaaaa_1_2" hidden="1">{#N/A,#N/A,TRUE,"Basic";#N/A,#N/A,TRUE,"EXT-TABLE";#N/A,#N/A,TRUE,"STEEL";#N/A,#N/A,TRUE,"INT-Table";#N/A,#N/A,TRUE,"STEEL";#N/A,#N/A,TRUE,"Door"}</definedName>
    <definedName name="aaaaa_2" localSheetId="3" hidden="1">{#N/A,#N/A,TRUE,"Basic";#N/A,#N/A,TRUE,"EXT-TABLE";#N/A,#N/A,TRUE,"STEEL";#N/A,#N/A,TRUE,"INT-Table";#N/A,#N/A,TRUE,"STEEL";#N/A,#N/A,TRUE,"Door"}</definedName>
    <definedName name="aaaaa_2" localSheetId="2" hidden="1">{#N/A,#N/A,TRUE,"Basic";#N/A,#N/A,TRUE,"EXT-TABLE";#N/A,#N/A,TRUE,"STEEL";#N/A,#N/A,TRUE,"INT-Table";#N/A,#N/A,TRUE,"STEEL";#N/A,#N/A,TRUE,"Door"}</definedName>
    <definedName name="aaaaa_2" hidden="1">{#N/A,#N/A,TRUE,"Basic";#N/A,#N/A,TRUE,"EXT-TABLE";#N/A,#N/A,TRUE,"STEEL";#N/A,#N/A,TRUE,"INT-Table";#N/A,#N/A,TRUE,"STEEL";#N/A,#N/A,TRUE,"Door"}</definedName>
    <definedName name="aaaaa_2_1" localSheetId="3" hidden="1">{#N/A,#N/A,TRUE,"Basic";#N/A,#N/A,TRUE,"EXT-TABLE";#N/A,#N/A,TRUE,"STEEL";#N/A,#N/A,TRUE,"INT-Table";#N/A,#N/A,TRUE,"STEEL";#N/A,#N/A,TRUE,"Door"}</definedName>
    <definedName name="aaaaa_2_1" localSheetId="2" hidden="1">{#N/A,#N/A,TRUE,"Basic";#N/A,#N/A,TRUE,"EXT-TABLE";#N/A,#N/A,TRUE,"STEEL";#N/A,#N/A,TRUE,"INT-Table";#N/A,#N/A,TRUE,"STEEL";#N/A,#N/A,TRUE,"Door"}</definedName>
    <definedName name="aaaaa_2_1" hidden="1">{#N/A,#N/A,TRUE,"Basic";#N/A,#N/A,TRUE,"EXT-TABLE";#N/A,#N/A,TRUE,"STEEL";#N/A,#N/A,TRUE,"INT-Table";#N/A,#N/A,TRUE,"STEEL";#N/A,#N/A,TRUE,"Door"}</definedName>
    <definedName name="aaaaa_2_2" localSheetId="3" hidden="1">{#N/A,#N/A,TRUE,"Basic";#N/A,#N/A,TRUE,"EXT-TABLE";#N/A,#N/A,TRUE,"STEEL";#N/A,#N/A,TRUE,"INT-Table";#N/A,#N/A,TRUE,"STEEL";#N/A,#N/A,TRUE,"Door"}</definedName>
    <definedName name="aaaaa_2_2" localSheetId="2" hidden="1">{#N/A,#N/A,TRUE,"Basic";#N/A,#N/A,TRUE,"EXT-TABLE";#N/A,#N/A,TRUE,"STEEL";#N/A,#N/A,TRUE,"INT-Table";#N/A,#N/A,TRUE,"STEEL";#N/A,#N/A,TRUE,"Door"}</definedName>
    <definedName name="aaaaa_2_2" hidden="1">{#N/A,#N/A,TRUE,"Basic";#N/A,#N/A,TRUE,"EXT-TABLE";#N/A,#N/A,TRUE,"STEEL";#N/A,#N/A,TRUE,"INT-Table";#N/A,#N/A,TRUE,"STEEL";#N/A,#N/A,TRUE,"Door"}</definedName>
    <definedName name="aaaaa_3" localSheetId="3" hidden="1">{#N/A,#N/A,TRUE,"Basic";#N/A,#N/A,TRUE,"EXT-TABLE";#N/A,#N/A,TRUE,"STEEL";#N/A,#N/A,TRUE,"INT-Table";#N/A,#N/A,TRUE,"STEEL";#N/A,#N/A,TRUE,"Door"}</definedName>
    <definedName name="aaaaa_3" localSheetId="2" hidden="1">{#N/A,#N/A,TRUE,"Basic";#N/A,#N/A,TRUE,"EXT-TABLE";#N/A,#N/A,TRUE,"STEEL";#N/A,#N/A,TRUE,"INT-Table";#N/A,#N/A,TRUE,"STEEL";#N/A,#N/A,TRUE,"Door"}</definedName>
    <definedName name="aaaaa_3" hidden="1">{#N/A,#N/A,TRUE,"Basic";#N/A,#N/A,TRUE,"EXT-TABLE";#N/A,#N/A,TRUE,"STEEL";#N/A,#N/A,TRUE,"INT-Table";#N/A,#N/A,TRUE,"STEEL";#N/A,#N/A,TRUE,"Door"}</definedName>
    <definedName name="aaaaa_3_1" localSheetId="3" hidden="1">{#N/A,#N/A,TRUE,"Basic";#N/A,#N/A,TRUE,"EXT-TABLE";#N/A,#N/A,TRUE,"STEEL";#N/A,#N/A,TRUE,"INT-Table";#N/A,#N/A,TRUE,"STEEL";#N/A,#N/A,TRUE,"Door"}</definedName>
    <definedName name="aaaaa_3_1" localSheetId="2" hidden="1">{#N/A,#N/A,TRUE,"Basic";#N/A,#N/A,TRUE,"EXT-TABLE";#N/A,#N/A,TRUE,"STEEL";#N/A,#N/A,TRUE,"INT-Table";#N/A,#N/A,TRUE,"STEEL";#N/A,#N/A,TRUE,"Door"}</definedName>
    <definedName name="aaaaa_3_1" hidden="1">{#N/A,#N/A,TRUE,"Basic";#N/A,#N/A,TRUE,"EXT-TABLE";#N/A,#N/A,TRUE,"STEEL";#N/A,#N/A,TRUE,"INT-Table";#N/A,#N/A,TRUE,"STEEL";#N/A,#N/A,TRUE,"Door"}</definedName>
    <definedName name="aaaaa_3_2" localSheetId="3" hidden="1">{#N/A,#N/A,TRUE,"Basic";#N/A,#N/A,TRUE,"EXT-TABLE";#N/A,#N/A,TRUE,"STEEL";#N/A,#N/A,TRUE,"INT-Table";#N/A,#N/A,TRUE,"STEEL";#N/A,#N/A,TRUE,"Door"}</definedName>
    <definedName name="aaaaa_3_2" localSheetId="2" hidden="1">{#N/A,#N/A,TRUE,"Basic";#N/A,#N/A,TRUE,"EXT-TABLE";#N/A,#N/A,TRUE,"STEEL";#N/A,#N/A,TRUE,"INT-Table";#N/A,#N/A,TRUE,"STEEL";#N/A,#N/A,TRUE,"Door"}</definedName>
    <definedName name="aaaaa_3_2" hidden="1">{#N/A,#N/A,TRUE,"Basic";#N/A,#N/A,TRUE,"EXT-TABLE";#N/A,#N/A,TRUE,"STEEL";#N/A,#N/A,TRUE,"INT-Table";#N/A,#N/A,TRUE,"STEEL";#N/A,#N/A,TRUE,"Door"}</definedName>
    <definedName name="aaaaa_4" localSheetId="3" hidden="1">{#N/A,#N/A,TRUE,"Basic";#N/A,#N/A,TRUE,"EXT-TABLE";#N/A,#N/A,TRUE,"STEEL";#N/A,#N/A,TRUE,"INT-Table";#N/A,#N/A,TRUE,"STEEL";#N/A,#N/A,TRUE,"Door"}</definedName>
    <definedName name="aaaaa_4" localSheetId="2" hidden="1">{#N/A,#N/A,TRUE,"Basic";#N/A,#N/A,TRUE,"EXT-TABLE";#N/A,#N/A,TRUE,"STEEL";#N/A,#N/A,TRUE,"INT-Table";#N/A,#N/A,TRUE,"STEEL";#N/A,#N/A,TRUE,"Door"}</definedName>
    <definedName name="aaaaa_4" hidden="1">{#N/A,#N/A,TRUE,"Basic";#N/A,#N/A,TRUE,"EXT-TABLE";#N/A,#N/A,TRUE,"STEEL";#N/A,#N/A,TRUE,"INT-Table";#N/A,#N/A,TRUE,"STEEL";#N/A,#N/A,TRUE,"Door"}</definedName>
    <definedName name="aaaaa_4_1" localSheetId="3" hidden="1">{#N/A,#N/A,TRUE,"Basic";#N/A,#N/A,TRUE,"EXT-TABLE";#N/A,#N/A,TRUE,"STEEL";#N/A,#N/A,TRUE,"INT-Table";#N/A,#N/A,TRUE,"STEEL";#N/A,#N/A,TRUE,"Door"}</definedName>
    <definedName name="aaaaa_4_1" localSheetId="2" hidden="1">{#N/A,#N/A,TRUE,"Basic";#N/A,#N/A,TRUE,"EXT-TABLE";#N/A,#N/A,TRUE,"STEEL";#N/A,#N/A,TRUE,"INT-Table";#N/A,#N/A,TRUE,"STEEL";#N/A,#N/A,TRUE,"Door"}</definedName>
    <definedName name="aaaaa_4_1" hidden="1">{#N/A,#N/A,TRUE,"Basic";#N/A,#N/A,TRUE,"EXT-TABLE";#N/A,#N/A,TRUE,"STEEL";#N/A,#N/A,TRUE,"INT-Table";#N/A,#N/A,TRUE,"STEEL";#N/A,#N/A,TRUE,"Door"}</definedName>
    <definedName name="aaaaa_4_2" localSheetId="3" hidden="1">{#N/A,#N/A,TRUE,"Basic";#N/A,#N/A,TRUE,"EXT-TABLE";#N/A,#N/A,TRUE,"STEEL";#N/A,#N/A,TRUE,"INT-Table";#N/A,#N/A,TRUE,"STEEL";#N/A,#N/A,TRUE,"Door"}</definedName>
    <definedName name="aaaaa_4_2" localSheetId="2" hidden="1">{#N/A,#N/A,TRUE,"Basic";#N/A,#N/A,TRUE,"EXT-TABLE";#N/A,#N/A,TRUE,"STEEL";#N/A,#N/A,TRUE,"INT-Table";#N/A,#N/A,TRUE,"STEEL";#N/A,#N/A,TRUE,"Door"}</definedName>
    <definedName name="aaaaa_4_2" hidden="1">{#N/A,#N/A,TRUE,"Basic";#N/A,#N/A,TRUE,"EXT-TABLE";#N/A,#N/A,TRUE,"STEEL";#N/A,#N/A,TRUE,"INT-Table";#N/A,#N/A,TRUE,"STEEL";#N/A,#N/A,TRUE,"Door"}</definedName>
    <definedName name="aaaaa_5" localSheetId="3" hidden="1">{#N/A,#N/A,TRUE,"Basic";#N/A,#N/A,TRUE,"EXT-TABLE";#N/A,#N/A,TRUE,"STEEL";#N/A,#N/A,TRUE,"INT-Table";#N/A,#N/A,TRUE,"STEEL";#N/A,#N/A,TRUE,"Door"}</definedName>
    <definedName name="aaaaa_5" localSheetId="2" hidden="1">{#N/A,#N/A,TRUE,"Basic";#N/A,#N/A,TRUE,"EXT-TABLE";#N/A,#N/A,TRUE,"STEEL";#N/A,#N/A,TRUE,"INT-Table";#N/A,#N/A,TRUE,"STEEL";#N/A,#N/A,TRUE,"Door"}</definedName>
    <definedName name="aaaaa_5" hidden="1">{#N/A,#N/A,TRUE,"Basic";#N/A,#N/A,TRUE,"EXT-TABLE";#N/A,#N/A,TRUE,"STEEL";#N/A,#N/A,TRUE,"INT-Table";#N/A,#N/A,TRUE,"STEEL";#N/A,#N/A,TRUE,"Door"}</definedName>
    <definedName name="aaaaa_5_1" localSheetId="3" hidden="1">{#N/A,#N/A,TRUE,"Basic";#N/A,#N/A,TRUE,"EXT-TABLE";#N/A,#N/A,TRUE,"STEEL";#N/A,#N/A,TRUE,"INT-Table";#N/A,#N/A,TRUE,"STEEL";#N/A,#N/A,TRUE,"Door"}</definedName>
    <definedName name="aaaaa_5_1" localSheetId="2" hidden="1">{#N/A,#N/A,TRUE,"Basic";#N/A,#N/A,TRUE,"EXT-TABLE";#N/A,#N/A,TRUE,"STEEL";#N/A,#N/A,TRUE,"INT-Table";#N/A,#N/A,TRUE,"STEEL";#N/A,#N/A,TRUE,"Door"}</definedName>
    <definedName name="aaaaa_5_1" hidden="1">{#N/A,#N/A,TRUE,"Basic";#N/A,#N/A,TRUE,"EXT-TABLE";#N/A,#N/A,TRUE,"STEEL";#N/A,#N/A,TRUE,"INT-Table";#N/A,#N/A,TRUE,"STEEL";#N/A,#N/A,TRUE,"Door"}</definedName>
    <definedName name="aaaaa_5_2" localSheetId="3" hidden="1">{#N/A,#N/A,TRUE,"Basic";#N/A,#N/A,TRUE,"EXT-TABLE";#N/A,#N/A,TRUE,"STEEL";#N/A,#N/A,TRUE,"INT-Table";#N/A,#N/A,TRUE,"STEEL";#N/A,#N/A,TRUE,"Door"}</definedName>
    <definedName name="aaaaa_5_2" localSheetId="2" hidden="1">{#N/A,#N/A,TRUE,"Basic";#N/A,#N/A,TRUE,"EXT-TABLE";#N/A,#N/A,TRUE,"STEEL";#N/A,#N/A,TRUE,"INT-Table";#N/A,#N/A,TRUE,"STEEL";#N/A,#N/A,TRUE,"Door"}</definedName>
    <definedName name="aaaaa_5_2" hidden="1">{#N/A,#N/A,TRUE,"Basic";#N/A,#N/A,TRUE,"EXT-TABLE";#N/A,#N/A,TRUE,"STEEL";#N/A,#N/A,TRUE,"INT-Table";#N/A,#N/A,TRUE,"STEEL";#N/A,#N/A,TRUE,"Door"}</definedName>
    <definedName name="AAAAA1" localSheetId="3" hidden="1">{#N/A,#N/A,TRUE,"Basic";#N/A,#N/A,TRUE,"EXT-TABLE";#N/A,#N/A,TRUE,"STEEL";#N/A,#N/A,TRUE,"INT-Table";#N/A,#N/A,TRUE,"STEEL";#N/A,#N/A,TRUE,"Door"}</definedName>
    <definedName name="AAAAA1" localSheetId="2" hidden="1">{#N/A,#N/A,TRUE,"Basic";#N/A,#N/A,TRUE,"EXT-TABLE";#N/A,#N/A,TRUE,"STEEL";#N/A,#N/A,TRUE,"INT-Table";#N/A,#N/A,TRUE,"STEEL";#N/A,#N/A,TRUE,"Door"}</definedName>
    <definedName name="AAAAA1" hidden="1">{#N/A,#N/A,TRUE,"Basic";#N/A,#N/A,TRUE,"EXT-TABLE";#N/A,#N/A,TRUE,"STEEL";#N/A,#N/A,TRUE,"INT-Table";#N/A,#N/A,TRUE,"STEEL";#N/A,#N/A,TRUE,"Door"}</definedName>
    <definedName name="AAAAA1_1" localSheetId="3" hidden="1">{#N/A,#N/A,TRUE,"Basic";#N/A,#N/A,TRUE,"EXT-TABLE";#N/A,#N/A,TRUE,"STEEL";#N/A,#N/A,TRUE,"INT-Table";#N/A,#N/A,TRUE,"STEEL";#N/A,#N/A,TRUE,"Door"}</definedName>
    <definedName name="AAAAA1_1" localSheetId="2" hidden="1">{#N/A,#N/A,TRUE,"Basic";#N/A,#N/A,TRUE,"EXT-TABLE";#N/A,#N/A,TRUE,"STEEL";#N/A,#N/A,TRUE,"INT-Table";#N/A,#N/A,TRUE,"STEEL";#N/A,#N/A,TRUE,"Door"}</definedName>
    <definedName name="AAAAA1_1" hidden="1">{#N/A,#N/A,TRUE,"Basic";#N/A,#N/A,TRUE,"EXT-TABLE";#N/A,#N/A,TRUE,"STEEL";#N/A,#N/A,TRUE,"INT-Table";#N/A,#N/A,TRUE,"STEEL";#N/A,#N/A,TRUE,"Door"}</definedName>
    <definedName name="AAAAA1_1_1" localSheetId="3" hidden="1">{#N/A,#N/A,TRUE,"Basic";#N/A,#N/A,TRUE,"EXT-TABLE";#N/A,#N/A,TRUE,"STEEL";#N/A,#N/A,TRUE,"INT-Table";#N/A,#N/A,TRUE,"STEEL";#N/A,#N/A,TRUE,"Door"}</definedName>
    <definedName name="AAAAA1_1_1" localSheetId="2" hidden="1">{#N/A,#N/A,TRUE,"Basic";#N/A,#N/A,TRUE,"EXT-TABLE";#N/A,#N/A,TRUE,"STEEL";#N/A,#N/A,TRUE,"INT-Table";#N/A,#N/A,TRUE,"STEEL";#N/A,#N/A,TRUE,"Door"}</definedName>
    <definedName name="AAAAA1_1_1" hidden="1">{#N/A,#N/A,TRUE,"Basic";#N/A,#N/A,TRUE,"EXT-TABLE";#N/A,#N/A,TRUE,"STEEL";#N/A,#N/A,TRUE,"INT-Table";#N/A,#N/A,TRUE,"STEEL";#N/A,#N/A,TRUE,"Door"}</definedName>
    <definedName name="AAAAA1_1_2" localSheetId="3" hidden="1">{#N/A,#N/A,TRUE,"Basic";#N/A,#N/A,TRUE,"EXT-TABLE";#N/A,#N/A,TRUE,"STEEL";#N/A,#N/A,TRUE,"INT-Table";#N/A,#N/A,TRUE,"STEEL";#N/A,#N/A,TRUE,"Door"}</definedName>
    <definedName name="AAAAA1_1_2" localSheetId="2" hidden="1">{#N/A,#N/A,TRUE,"Basic";#N/A,#N/A,TRUE,"EXT-TABLE";#N/A,#N/A,TRUE,"STEEL";#N/A,#N/A,TRUE,"INT-Table";#N/A,#N/A,TRUE,"STEEL";#N/A,#N/A,TRUE,"Door"}</definedName>
    <definedName name="AAAAA1_1_2" hidden="1">{#N/A,#N/A,TRUE,"Basic";#N/A,#N/A,TRUE,"EXT-TABLE";#N/A,#N/A,TRUE,"STEEL";#N/A,#N/A,TRUE,"INT-Table";#N/A,#N/A,TRUE,"STEEL";#N/A,#N/A,TRUE,"Door"}</definedName>
    <definedName name="AAAAA1_2" localSheetId="3" hidden="1">{#N/A,#N/A,TRUE,"Basic";#N/A,#N/A,TRUE,"EXT-TABLE";#N/A,#N/A,TRUE,"STEEL";#N/A,#N/A,TRUE,"INT-Table";#N/A,#N/A,TRUE,"STEEL";#N/A,#N/A,TRUE,"Door"}</definedName>
    <definedName name="AAAAA1_2" localSheetId="2" hidden="1">{#N/A,#N/A,TRUE,"Basic";#N/A,#N/A,TRUE,"EXT-TABLE";#N/A,#N/A,TRUE,"STEEL";#N/A,#N/A,TRUE,"INT-Table";#N/A,#N/A,TRUE,"STEEL";#N/A,#N/A,TRUE,"Door"}</definedName>
    <definedName name="AAAAA1_2" hidden="1">{#N/A,#N/A,TRUE,"Basic";#N/A,#N/A,TRUE,"EXT-TABLE";#N/A,#N/A,TRUE,"STEEL";#N/A,#N/A,TRUE,"INT-Table";#N/A,#N/A,TRUE,"STEEL";#N/A,#N/A,TRUE,"Door"}</definedName>
    <definedName name="AAAAA1_2_1" localSheetId="3" hidden="1">{#N/A,#N/A,TRUE,"Basic";#N/A,#N/A,TRUE,"EXT-TABLE";#N/A,#N/A,TRUE,"STEEL";#N/A,#N/A,TRUE,"INT-Table";#N/A,#N/A,TRUE,"STEEL";#N/A,#N/A,TRUE,"Door"}</definedName>
    <definedName name="AAAAA1_2_1" localSheetId="2" hidden="1">{#N/A,#N/A,TRUE,"Basic";#N/A,#N/A,TRUE,"EXT-TABLE";#N/A,#N/A,TRUE,"STEEL";#N/A,#N/A,TRUE,"INT-Table";#N/A,#N/A,TRUE,"STEEL";#N/A,#N/A,TRUE,"Door"}</definedName>
    <definedName name="AAAAA1_2_1" hidden="1">{#N/A,#N/A,TRUE,"Basic";#N/A,#N/A,TRUE,"EXT-TABLE";#N/A,#N/A,TRUE,"STEEL";#N/A,#N/A,TRUE,"INT-Table";#N/A,#N/A,TRUE,"STEEL";#N/A,#N/A,TRUE,"Door"}</definedName>
    <definedName name="AAAAA1_2_2" localSheetId="3" hidden="1">{#N/A,#N/A,TRUE,"Basic";#N/A,#N/A,TRUE,"EXT-TABLE";#N/A,#N/A,TRUE,"STEEL";#N/A,#N/A,TRUE,"INT-Table";#N/A,#N/A,TRUE,"STEEL";#N/A,#N/A,TRUE,"Door"}</definedName>
    <definedName name="AAAAA1_2_2" localSheetId="2" hidden="1">{#N/A,#N/A,TRUE,"Basic";#N/A,#N/A,TRUE,"EXT-TABLE";#N/A,#N/A,TRUE,"STEEL";#N/A,#N/A,TRUE,"INT-Table";#N/A,#N/A,TRUE,"STEEL";#N/A,#N/A,TRUE,"Door"}</definedName>
    <definedName name="AAAAA1_2_2" hidden="1">{#N/A,#N/A,TRUE,"Basic";#N/A,#N/A,TRUE,"EXT-TABLE";#N/A,#N/A,TRUE,"STEEL";#N/A,#N/A,TRUE,"INT-Table";#N/A,#N/A,TRUE,"STEEL";#N/A,#N/A,TRUE,"Door"}</definedName>
    <definedName name="AAAAA1_3" localSheetId="3" hidden="1">{#N/A,#N/A,TRUE,"Basic";#N/A,#N/A,TRUE,"EXT-TABLE";#N/A,#N/A,TRUE,"STEEL";#N/A,#N/A,TRUE,"INT-Table";#N/A,#N/A,TRUE,"STEEL";#N/A,#N/A,TRUE,"Door"}</definedName>
    <definedName name="AAAAA1_3" localSheetId="2" hidden="1">{#N/A,#N/A,TRUE,"Basic";#N/A,#N/A,TRUE,"EXT-TABLE";#N/A,#N/A,TRUE,"STEEL";#N/A,#N/A,TRUE,"INT-Table";#N/A,#N/A,TRUE,"STEEL";#N/A,#N/A,TRUE,"Door"}</definedName>
    <definedName name="AAAAA1_3" hidden="1">{#N/A,#N/A,TRUE,"Basic";#N/A,#N/A,TRUE,"EXT-TABLE";#N/A,#N/A,TRUE,"STEEL";#N/A,#N/A,TRUE,"INT-Table";#N/A,#N/A,TRUE,"STEEL";#N/A,#N/A,TRUE,"Door"}</definedName>
    <definedName name="AAAAA1_3_1" localSheetId="3" hidden="1">{#N/A,#N/A,TRUE,"Basic";#N/A,#N/A,TRUE,"EXT-TABLE";#N/A,#N/A,TRUE,"STEEL";#N/A,#N/A,TRUE,"INT-Table";#N/A,#N/A,TRUE,"STEEL";#N/A,#N/A,TRUE,"Door"}</definedName>
    <definedName name="AAAAA1_3_1" localSheetId="2" hidden="1">{#N/A,#N/A,TRUE,"Basic";#N/A,#N/A,TRUE,"EXT-TABLE";#N/A,#N/A,TRUE,"STEEL";#N/A,#N/A,TRUE,"INT-Table";#N/A,#N/A,TRUE,"STEEL";#N/A,#N/A,TRUE,"Door"}</definedName>
    <definedName name="AAAAA1_3_1" hidden="1">{#N/A,#N/A,TRUE,"Basic";#N/A,#N/A,TRUE,"EXT-TABLE";#N/A,#N/A,TRUE,"STEEL";#N/A,#N/A,TRUE,"INT-Table";#N/A,#N/A,TRUE,"STEEL";#N/A,#N/A,TRUE,"Door"}</definedName>
    <definedName name="AAAAA1_3_2" localSheetId="3" hidden="1">{#N/A,#N/A,TRUE,"Basic";#N/A,#N/A,TRUE,"EXT-TABLE";#N/A,#N/A,TRUE,"STEEL";#N/A,#N/A,TRUE,"INT-Table";#N/A,#N/A,TRUE,"STEEL";#N/A,#N/A,TRUE,"Door"}</definedName>
    <definedName name="AAAAA1_3_2" localSheetId="2" hidden="1">{#N/A,#N/A,TRUE,"Basic";#N/A,#N/A,TRUE,"EXT-TABLE";#N/A,#N/A,TRUE,"STEEL";#N/A,#N/A,TRUE,"INT-Table";#N/A,#N/A,TRUE,"STEEL";#N/A,#N/A,TRUE,"Door"}</definedName>
    <definedName name="AAAAA1_3_2" hidden="1">{#N/A,#N/A,TRUE,"Basic";#N/A,#N/A,TRUE,"EXT-TABLE";#N/A,#N/A,TRUE,"STEEL";#N/A,#N/A,TRUE,"INT-Table";#N/A,#N/A,TRUE,"STEEL";#N/A,#N/A,TRUE,"Door"}</definedName>
    <definedName name="AAAAA1_4" localSheetId="3" hidden="1">{#N/A,#N/A,TRUE,"Basic";#N/A,#N/A,TRUE,"EXT-TABLE";#N/A,#N/A,TRUE,"STEEL";#N/A,#N/A,TRUE,"INT-Table";#N/A,#N/A,TRUE,"STEEL";#N/A,#N/A,TRUE,"Door"}</definedName>
    <definedName name="AAAAA1_4" localSheetId="2" hidden="1">{#N/A,#N/A,TRUE,"Basic";#N/A,#N/A,TRUE,"EXT-TABLE";#N/A,#N/A,TRUE,"STEEL";#N/A,#N/A,TRUE,"INT-Table";#N/A,#N/A,TRUE,"STEEL";#N/A,#N/A,TRUE,"Door"}</definedName>
    <definedName name="AAAAA1_4" hidden="1">{#N/A,#N/A,TRUE,"Basic";#N/A,#N/A,TRUE,"EXT-TABLE";#N/A,#N/A,TRUE,"STEEL";#N/A,#N/A,TRUE,"INT-Table";#N/A,#N/A,TRUE,"STEEL";#N/A,#N/A,TRUE,"Door"}</definedName>
    <definedName name="AAAAA1_4_1" localSheetId="3" hidden="1">{#N/A,#N/A,TRUE,"Basic";#N/A,#N/A,TRUE,"EXT-TABLE";#N/A,#N/A,TRUE,"STEEL";#N/A,#N/A,TRUE,"INT-Table";#N/A,#N/A,TRUE,"STEEL";#N/A,#N/A,TRUE,"Door"}</definedName>
    <definedName name="AAAAA1_4_1" localSheetId="2" hidden="1">{#N/A,#N/A,TRUE,"Basic";#N/A,#N/A,TRUE,"EXT-TABLE";#N/A,#N/A,TRUE,"STEEL";#N/A,#N/A,TRUE,"INT-Table";#N/A,#N/A,TRUE,"STEEL";#N/A,#N/A,TRUE,"Door"}</definedName>
    <definedName name="AAAAA1_4_1" hidden="1">{#N/A,#N/A,TRUE,"Basic";#N/A,#N/A,TRUE,"EXT-TABLE";#N/A,#N/A,TRUE,"STEEL";#N/A,#N/A,TRUE,"INT-Table";#N/A,#N/A,TRUE,"STEEL";#N/A,#N/A,TRUE,"Door"}</definedName>
    <definedName name="AAAAA1_4_2" localSheetId="3" hidden="1">{#N/A,#N/A,TRUE,"Basic";#N/A,#N/A,TRUE,"EXT-TABLE";#N/A,#N/A,TRUE,"STEEL";#N/A,#N/A,TRUE,"INT-Table";#N/A,#N/A,TRUE,"STEEL";#N/A,#N/A,TRUE,"Door"}</definedName>
    <definedName name="AAAAA1_4_2" localSheetId="2" hidden="1">{#N/A,#N/A,TRUE,"Basic";#N/A,#N/A,TRUE,"EXT-TABLE";#N/A,#N/A,TRUE,"STEEL";#N/A,#N/A,TRUE,"INT-Table";#N/A,#N/A,TRUE,"STEEL";#N/A,#N/A,TRUE,"Door"}</definedName>
    <definedName name="AAAAA1_4_2" hidden="1">{#N/A,#N/A,TRUE,"Basic";#N/A,#N/A,TRUE,"EXT-TABLE";#N/A,#N/A,TRUE,"STEEL";#N/A,#N/A,TRUE,"INT-Table";#N/A,#N/A,TRUE,"STEEL";#N/A,#N/A,TRUE,"Door"}</definedName>
    <definedName name="AAAAA1_5" localSheetId="3" hidden="1">{#N/A,#N/A,TRUE,"Basic";#N/A,#N/A,TRUE,"EXT-TABLE";#N/A,#N/A,TRUE,"STEEL";#N/A,#N/A,TRUE,"INT-Table";#N/A,#N/A,TRUE,"STEEL";#N/A,#N/A,TRUE,"Door"}</definedName>
    <definedName name="AAAAA1_5" localSheetId="2" hidden="1">{#N/A,#N/A,TRUE,"Basic";#N/A,#N/A,TRUE,"EXT-TABLE";#N/A,#N/A,TRUE,"STEEL";#N/A,#N/A,TRUE,"INT-Table";#N/A,#N/A,TRUE,"STEEL";#N/A,#N/A,TRUE,"Door"}</definedName>
    <definedName name="AAAAA1_5" hidden="1">{#N/A,#N/A,TRUE,"Basic";#N/A,#N/A,TRUE,"EXT-TABLE";#N/A,#N/A,TRUE,"STEEL";#N/A,#N/A,TRUE,"INT-Table";#N/A,#N/A,TRUE,"STEEL";#N/A,#N/A,TRUE,"Door"}</definedName>
    <definedName name="AAAAA1_5_1" localSheetId="3" hidden="1">{#N/A,#N/A,TRUE,"Basic";#N/A,#N/A,TRUE,"EXT-TABLE";#N/A,#N/A,TRUE,"STEEL";#N/A,#N/A,TRUE,"INT-Table";#N/A,#N/A,TRUE,"STEEL";#N/A,#N/A,TRUE,"Door"}</definedName>
    <definedName name="AAAAA1_5_1" localSheetId="2" hidden="1">{#N/A,#N/A,TRUE,"Basic";#N/A,#N/A,TRUE,"EXT-TABLE";#N/A,#N/A,TRUE,"STEEL";#N/A,#N/A,TRUE,"INT-Table";#N/A,#N/A,TRUE,"STEEL";#N/A,#N/A,TRUE,"Door"}</definedName>
    <definedName name="AAAAA1_5_1" hidden="1">{#N/A,#N/A,TRUE,"Basic";#N/A,#N/A,TRUE,"EXT-TABLE";#N/A,#N/A,TRUE,"STEEL";#N/A,#N/A,TRUE,"INT-Table";#N/A,#N/A,TRUE,"STEEL";#N/A,#N/A,TRUE,"Door"}</definedName>
    <definedName name="AAAAA1_5_2" localSheetId="3" hidden="1">{#N/A,#N/A,TRUE,"Basic";#N/A,#N/A,TRUE,"EXT-TABLE";#N/A,#N/A,TRUE,"STEEL";#N/A,#N/A,TRUE,"INT-Table";#N/A,#N/A,TRUE,"STEEL";#N/A,#N/A,TRUE,"Door"}</definedName>
    <definedName name="AAAAA1_5_2" localSheetId="2" hidden="1">{#N/A,#N/A,TRUE,"Basic";#N/A,#N/A,TRUE,"EXT-TABLE";#N/A,#N/A,TRUE,"STEEL";#N/A,#N/A,TRUE,"INT-Table";#N/A,#N/A,TRUE,"STEEL";#N/A,#N/A,TRUE,"Door"}</definedName>
    <definedName name="AAAAA1_5_2" hidden="1">{#N/A,#N/A,TRUE,"Basic";#N/A,#N/A,TRUE,"EXT-TABLE";#N/A,#N/A,TRUE,"STEEL";#N/A,#N/A,TRUE,"INT-Table";#N/A,#N/A,TRUE,"STEEL";#N/A,#N/A,TRUE,"Door"}</definedName>
    <definedName name="aaaaaaa" localSheetId="3" hidden="1">{#N/A,#N/A,FALSE,"type1";#N/A,#N/A,FALSE,"지지력";#N/A,#N/A,FALSE,"PILE계산";#N/A,#N/A,FALSE,"PILE ";#N/A,#N/A,FALSE,"철근량";#N/A,#N/A,FALSE,"균열검토";#N/A,#N/A,FALSE,"날개벽";#N/A,#N/A,FALSE,"주철근조립도";#N/A,#N/A,FALSE,"교좌"}</definedName>
    <definedName name="aaaaaaa" localSheetId="2" hidden="1">{#N/A,#N/A,FALSE,"type1";#N/A,#N/A,FALSE,"지지력";#N/A,#N/A,FALSE,"PILE계산";#N/A,#N/A,FALSE,"PILE ";#N/A,#N/A,FALSE,"철근량";#N/A,#N/A,FALSE,"균열검토";#N/A,#N/A,FALSE,"날개벽";#N/A,#N/A,FALSE,"주철근조립도";#N/A,#N/A,FALSE,"교좌"}</definedName>
    <definedName name="aaaaaaa" hidden="1">{#N/A,#N/A,FALSE,"type1";#N/A,#N/A,FALSE,"지지력";#N/A,#N/A,FALSE,"PILE계산";#N/A,#N/A,FALSE,"PILE ";#N/A,#N/A,FALSE,"철근량";#N/A,#N/A,FALSE,"균열검토";#N/A,#N/A,FALSE,"날개벽";#N/A,#N/A,FALSE,"주철근조립도";#N/A,#N/A,FALSE,"교좌"}</definedName>
    <definedName name="AAAAAAAAAAAAAAAAA" localSheetId="3" hidden="1">{#N/A,#N/A,FALSE,"배수2"}</definedName>
    <definedName name="AAAAAAAAAAAAAAAAA" localSheetId="2" hidden="1">{#N/A,#N/A,FALSE,"배수2"}</definedName>
    <definedName name="AAAAAAAAAAAAAAAAA" hidden="1">{#N/A,#N/A,FALSE,"배수2"}</definedName>
    <definedName name="ab" localSheetId="3" hidden="1">{#N/A,#N/A,TRUE,"Basic";#N/A,#N/A,TRUE,"EXT-TABLE";#N/A,#N/A,TRUE,"STEEL";#N/A,#N/A,TRUE,"INT-Table";#N/A,#N/A,TRUE,"STEEL";#N/A,#N/A,TRUE,"Door"}</definedName>
    <definedName name="ab" localSheetId="2" hidden="1">{#N/A,#N/A,TRUE,"Basic";#N/A,#N/A,TRUE,"EXT-TABLE";#N/A,#N/A,TRUE,"STEEL";#N/A,#N/A,TRUE,"INT-Table";#N/A,#N/A,TRUE,"STEEL";#N/A,#N/A,TRUE,"Door"}</definedName>
    <definedName name="ab" hidden="1">{#N/A,#N/A,TRUE,"Basic";#N/A,#N/A,TRUE,"EXT-TABLE";#N/A,#N/A,TRUE,"STEEL";#N/A,#N/A,TRUE,"INT-Table";#N/A,#N/A,TRUE,"STEEL";#N/A,#N/A,TRUE,"Door"}</definedName>
    <definedName name="ab_1" localSheetId="3" hidden="1">{#N/A,#N/A,TRUE,"Basic";#N/A,#N/A,TRUE,"EXT-TABLE";#N/A,#N/A,TRUE,"STEEL";#N/A,#N/A,TRUE,"INT-Table";#N/A,#N/A,TRUE,"STEEL";#N/A,#N/A,TRUE,"Door"}</definedName>
    <definedName name="ab_1" localSheetId="2" hidden="1">{#N/A,#N/A,TRUE,"Basic";#N/A,#N/A,TRUE,"EXT-TABLE";#N/A,#N/A,TRUE,"STEEL";#N/A,#N/A,TRUE,"INT-Table";#N/A,#N/A,TRUE,"STEEL";#N/A,#N/A,TRUE,"Door"}</definedName>
    <definedName name="ab_1" hidden="1">{#N/A,#N/A,TRUE,"Basic";#N/A,#N/A,TRUE,"EXT-TABLE";#N/A,#N/A,TRUE,"STEEL";#N/A,#N/A,TRUE,"INT-Table";#N/A,#N/A,TRUE,"STEEL";#N/A,#N/A,TRUE,"Door"}</definedName>
    <definedName name="ab_1_1" localSheetId="3" hidden="1">{#N/A,#N/A,TRUE,"Basic";#N/A,#N/A,TRUE,"EXT-TABLE";#N/A,#N/A,TRUE,"STEEL";#N/A,#N/A,TRUE,"INT-Table";#N/A,#N/A,TRUE,"STEEL";#N/A,#N/A,TRUE,"Door"}</definedName>
    <definedName name="ab_1_1" localSheetId="2" hidden="1">{#N/A,#N/A,TRUE,"Basic";#N/A,#N/A,TRUE,"EXT-TABLE";#N/A,#N/A,TRUE,"STEEL";#N/A,#N/A,TRUE,"INT-Table";#N/A,#N/A,TRUE,"STEEL";#N/A,#N/A,TRUE,"Door"}</definedName>
    <definedName name="ab_1_1" hidden="1">{#N/A,#N/A,TRUE,"Basic";#N/A,#N/A,TRUE,"EXT-TABLE";#N/A,#N/A,TRUE,"STEEL";#N/A,#N/A,TRUE,"INT-Table";#N/A,#N/A,TRUE,"STEEL";#N/A,#N/A,TRUE,"Door"}</definedName>
    <definedName name="ab_1_2" localSheetId="3" hidden="1">{#N/A,#N/A,TRUE,"Basic";#N/A,#N/A,TRUE,"EXT-TABLE";#N/A,#N/A,TRUE,"STEEL";#N/A,#N/A,TRUE,"INT-Table";#N/A,#N/A,TRUE,"STEEL";#N/A,#N/A,TRUE,"Door"}</definedName>
    <definedName name="ab_1_2" localSheetId="2" hidden="1">{#N/A,#N/A,TRUE,"Basic";#N/A,#N/A,TRUE,"EXT-TABLE";#N/A,#N/A,TRUE,"STEEL";#N/A,#N/A,TRUE,"INT-Table";#N/A,#N/A,TRUE,"STEEL";#N/A,#N/A,TRUE,"Door"}</definedName>
    <definedName name="ab_1_2" hidden="1">{#N/A,#N/A,TRUE,"Basic";#N/A,#N/A,TRUE,"EXT-TABLE";#N/A,#N/A,TRUE,"STEEL";#N/A,#N/A,TRUE,"INT-Table";#N/A,#N/A,TRUE,"STEEL";#N/A,#N/A,TRUE,"Door"}</definedName>
    <definedName name="ab_2" localSheetId="3" hidden="1">{#N/A,#N/A,TRUE,"Basic";#N/A,#N/A,TRUE,"EXT-TABLE";#N/A,#N/A,TRUE,"STEEL";#N/A,#N/A,TRUE,"INT-Table";#N/A,#N/A,TRUE,"STEEL";#N/A,#N/A,TRUE,"Door"}</definedName>
    <definedName name="ab_2" localSheetId="2" hidden="1">{#N/A,#N/A,TRUE,"Basic";#N/A,#N/A,TRUE,"EXT-TABLE";#N/A,#N/A,TRUE,"STEEL";#N/A,#N/A,TRUE,"INT-Table";#N/A,#N/A,TRUE,"STEEL";#N/A,#N/A,TRUE,"Door"}</definedName>
    <definedName name="ab_2" hidden="1">{#N/A,#N/A,TRUE,"Basic";#N/A,#N/A,TRUE,"EXT-TABLE";#N/A,#N/A,TRUE,"STEEL";#N/A,#N/A,TRUE,"INT-Table";#N/A,#N/A,TRUE,"STEEL";#N/A,#N/A,TRUE,"Door"}</definedName>
    <definedName name="ab_2_1" localSheetId="3" hidden="1">{#N/A,#N/A,TRUE,"Basic";#N/A,#N/A,TRUE,"EXT-TABLE";#N/A,#N/A,TRUE,"STEEL";#N/A,#N/A,TRUE,"INT-Table";#N/A,#N/A,TRUE,"STEEL";#N/A,#N/A,TRUE,"Door"}</definedName>
    <definedName name="ab_2_1" localSheetId="2" hidden="1">{#N/A,#N/A,TRUE,"Basic";#N/A,#N/A,TRUE,"EXT-TABLE";#N/A,#N/A,TRUE,"STEEL";#N/A,#N/A,TRUE,"INT-Table";#N/A,#N/A,TRUE,"STEEL";#N/A,#N/A,TRUE,"Door"}</definedName>
    <definedName name="ab_2_1" hidden="1">{#N/A,#N/A,TRUE,"Basic";#N/A,#N/A,TRUE,"EXT-TABLE";#N/A,#N/A,TRUE,"STEEL";#N/A,#N/A,TRUE,"INT-Table";#N/A,#N/A,TRUE,"STEEL";#N/A,#N/A,TRUE,"Door"}</definedName>
    <definedName name="ab_2_2" localSheetId="3" hidden="1">{#N/A,#N/A,TRUE,"Basic";#N/A,#N/A,TRUE,"EXT-TABLE";#N/A,#N/A,TRUE,"STEEL";#N/A,#N/A,TRUE,"INT-Table";#N/A,#N/A,TRUE,"STEEL";#N/A,#N/A,TRUE,"Door"}</definedName>
    <definedName name="ab_2_2" localSheetId="2" hidden="1">{#N/A,#N/A,TRUE,"Basic";#N/A,#N/A,TRUE,"EXT-TABLE";#N/A,#N/A,TRUE,"STEEL";#N/A,#N/A,TRUE,"INT-Table";#N/A,#N/A,TRUE,"STEEL";#N/A,#N/A,TRUE,"Door"}</definedName>
    <definedName name="ab_2_2" hidden="1">{#N/A,#N/A,TRUE,"Basic";#N/A,#N/A,TRUE,"EXT-TABLE";#N/A,#N/A,TRUE,"STEEL";#N/A,#N/A,TRUE,"INT-Table";#N/A,#N/A,TRUE,"STEEL";#N/A,#N/A,TRUE,"Door"}</definedName>
    <definedName name="ab_3" localSheetId="3" hidden="1">{#N/A,#N/A,TRUE,"Basic";#N/A,#N/A,TRUE,"EXT-TABLE";#N/A,#N/A,TRUE,"STEEL";#N/A,#N/A,TRUE,"INT-Table";#N/A,#N/A,TRUE,"STEEL";#N/A,#N/A,TRUE,"Door"}</definedName>
    <definedName name="ab_3" localSheetId="2" hidden="1">{#N/A,#N/A,TRUE,"Basic";#N/A,#N/A,TRUE,"EXT-TABLE";#N/A,#N/A,TRUE,"STEEL";#N/A,#N/A,TRUE,"INT-Table";#N/A,#N/A,TRUE,"STEEL";#N/A,#N/A,TRUE,"Door"}</definedName>
    <definedName name="ab_3" hidden="1">{#N/A,#N/A,TRUE,"Basic";#N/A,#N/A,TRUE,"EXT-TABLE";#N/A,#N/A,TRUE,"STEEL";#N/A,#N/A,TRUE,"INT-Table";#N/A,#N/A,TRUE,"STEEL";#N/A,#N/A,TRUE,"Door"}</definedName>
    <definedName name="ab_3_1" localSheetId="3" hidden="1">{#N/A,#N/A,TRUE,"Basic";#N/A,#N/A,TRUE,"EXT-TABLE";#N/A,#N/A,TRUE,"STEEL";#N/A,#N/A,TRUE,"INT-Table";#N/A,#N/A,TRUE,"STEEL";#N/A,#N/A,TRUE,"Door"}</definedName>
    <definedName name="ab_3_1" localSheetId="2" hidden="1">{#N/A,#N/A,TRUE,"Basic";#N/A,#N/A,TRUE,"EXT-TABLE";#N/A,#N/A,TRUE,"STEEL";#N/A,#N/A,TRUE,"INT-Table";#N/A,#N/A,TRUE,"STEEL";#N/A,#N/A,TRUE,"Door"}</definedName>
    <definedName name="ab_3_1" hidden="1">{#N/A,#N/A,TRUE,"Basic";#N/A,#N/A,TRUE,"EXT-TABLE";#N/A,#N/A,TRUE,"STEEL";#N/A,#N/A,TRUE,"INT-Table";#N/A,#N/A,TRUE,"STEEL";#N/A,#N/A,TRUE,"Door"}</definedName>
    <definedName name="ab_3_2" localSheetId="3" hidden="1">{#N/A,#N/A,TRUE,"Basic";#N/A,#N/A,TRUE,"EXT-TABLE";#N/A,#N/A,TRUE,"STEEL";#N/A,#N/A,TRUE,"INT-Table";#N/A,#N/A,TRUE,"STEEL";#N/A,#N/A,TRUE,"Door"}</definedName>
    <definedName name="ab_3_2" localSheetId="2" hidden="1">{#N/A,#N/A,TRUE,"Basic";#N/A,#N/A,TRUE,"EXT-TABLE";#N/A,#N/A,TRUE,"STEEL";#N/A,#N/A,TRUE,"INT-Table";#N/A,#N/A,TRUE,"STEEL";#N/A,#N/A,TRUE,"Door"}</definedName>
    <definedName name="ab_3_2" hidden="1">{#N/A,#N/A,TRUE,"Basic";#N/A,#N/A,TRUE,"EXT-TABLE";#N/A,#N/A,TRUE,"STEEL";#N/A,#N/A,TRUE,"INT-Table";#N/A,#N/A,TRUE,"STEEL";#N/A,#N/A,TRUE,"Door"}</definedName>
    <definedName name="ab_4" localSheetId="3" hidden="1">{#N/A,#N/A,TRUE,"Basic";#N/A,#N/A,TRUE,"EXT-TABLE";#N/A,#N/A,TRUE,"STEEL";#N/A,#N/A,TRUE,"INT-Table";#N/A,#N/A,TRUE,"STEEL";#N/A,#N/A,TRUE,"Door"}</definedName>
    <definedName name="ab_4" localSheetId="2" hidden="1">{#N/A,#N/A,TRUE,"Basic";#N/A,#N/A,TRUE,"EXT-TABLE";#N/A,#N/A,TRUE,"STEEL";#N/A,#N/A,TRUE,"INT-Table";#N/A,#N/A,TRUE,"STEEL";#N/A,#N/A,TRUE,"Door"}</definedName>
    <definedName name="ab_4" hidden="1">{#N/A,#N/A,TRUE,"Basic";#N/A,#N/A,TRUE,"EXT-TABLE";#N/A,#N/A,TRUE,"STEEL";#N/A,#N/A,TRUE,"INT-Table";#N/A,#N/A,TRUE,"STEEL";#N/A,#N/A,TRUE,"Door"}</definedName>
    <definedName name="ab_4_1" localSheetId="3" hidden="1">{#N/A,#N/A,TRUE,"Basic";#N/A,#N/A,TRUE,"EXT-TABLE";#N/A,#N/A,TRUE,"STEEL";#N/A,#N/A,TRUE,"INT-Table";#N/A,#N/A,TRUE,"STEEL";#N/A,#N/A,TRUE,"Door"}</definedName>
    <definedName name="ab_4_1" localSheetId="2" hidden="1">{#N/A,#N/A,TRUE,"Basic";#N/A,#N/A,TRUE,"EXT-TABLE";#N/A,#N/A,TRUE,"STEEL";#N/A,#N/A,TRUE,"INT-Table";#N/A,#N/A,TRUE,"STEEL";#N/A,#N/A,TRUE,"Door"}</definedName>
    <definedName name="ab_4_1" hidden="1">{#N/A,#N/A,TRUE,"Basic";#N/A,#N/A,TRUE,"EXT-TABLE";#N/A,#N/A,TRUE,"STEEL";#N/A,#N/A,TRUE,"INT-Table";#N/A,#N/A,TRUE,"STEEL";#N/A,#N/A,TRUE,"Door"}</definedName>
    <definedName name="ab_4_2" localSheetId="3" hidden="1">{#N/A,#N/A,TRUE,"Basic";#N/A,#N/A,TRUE,"EXT-TABLE";#N/A,#N/A,TRUE,"STEEL";#N/A,#N/A,TRUE,"INT-Table";#N/A,#N/A,TRUE,"STEEL";#N/A,#N/A,TRUE,"Door"}</definedName>
    <definedName name="ab_4_2" localSheetId="2" hidden="1">{#N/A,#N/A,TRUE,"Basic";#N/A,#N/A,TRUE,"EXT-TABLE";#N/A,#N/A,TRUE,"STEEL";#N/A,#N/A,TRUE,"INT-Table";#N/A,#N/A,TRUE,"STEEL";#N/A,#N/A,TRUE,"Door"}</definedName>
    <definedName name="ab_4_2" hidden="1">{#N/A,#N/A,TRUE,"Basic";#N/A,#N/A,TRUE,"EXT-TABLE";#N/A,#N/A,TRUE,"STEEL";#N/A,#N/A,TRUE,"INT-Table";#N/A,#N/A,TRUE,"STEEL";#N/A,#N/A,TRUE,"Door"}</definedName>
    <definedName name="ab_5" localSheetId="3" hidden="1">{#N/A,#N/A,TRUE,"Basic";#N/A,#N/A,TRUE,"EXT-TABLE";#N/A,#N/A,TRUE,"STEEL";#N/A,#N/A,TRUE,"INT-Table";#N/A,#N/A,TRUE,"STEEL";#N/A,#N/A,TRUE,"Door"}</definedName>
    <definedName name="ab_5" localSheetId="2" hidden="1">{#N/A,#N/A,TRUE,"Basic";#N/A,#N/A,TRUE,"EXT-TABLE";#N/A,#N/A,TRUE,"STEEL";#N/A,#N/A,TRUE,"INT-Table";#N/A,#N/A,TRUE,"STEEL";#N/A,#N/A,TRUE,"Door"}</definedName>
    <definedName name="ab_5" hidden="1">{#N/A,#N/A,TRUE,"Basic";#N/A,#N/A,TRUE,"EXT-TABLE";#N/A,#N/A,TRUE,"STEEL";#N/A,#N/A,TRUE,"INT-Table";#N/A,#N/A,TRUE,"STEEL";#N/A,#N/A,TRUE,"Door"}</definedName>
    <definedName name="ab_5_1" localSheetId="3" hidden="1">{#N/A,#N/A,TRUE,"Basic";#N/A,#N/A,TRUE,"EXT-TABLE";#N/A,#N/A,TRUE,"STEEL";#N/A,#N/A,TRUE,"INT-Table";#N/A,#N/A,TRUE,"STEEL";#N/A,#N/A,TRUE,"Door"}</definedName>
    <definedName name="ab_5_1" localSheetId="2" hidden="1">{#N/A,#N/A,TRUE,"Basic";#N/A,#N/A,TRUE,"EXT-TABLE";#N/A,#N/A,TRUE,"STEEL";#N/A,#N/A,TRUE,"INT-Table";#N/A,#N/A,TRUE,"STEEL";#N/A,#N/A,TRUE,"Door"}</definedName>
    <definedName name="ab_5_1" hidden="1">{#N/A,#N/A,TRUE,"Basic";#N/A,#N/A,TRUE,"EXT-TABLE";#N/A,#N/A,TRUE,"STEEL";#N/A,#N/A,TRUE,"INT-Table";#N/A,#N/A,TRUE,"STEEL";#N/A,#N/A,TRUE,"Door"}</definedName>
    <definedName name="ab_5_2" localSheetId="3" hidden="1">{#N/A,#N/A,TRUE,"Basic";#N/A,#N/A,TRUE,"EXT-TABLE";#N/A,#N/A,TRUE,"STEEL";#N/A,#N/A,TRUE,"INT-Table";#N/A,#N/A,TRUE,"STEEL";#N/A,#N/A,TRUE,"Door"}</definedName>
    <definedName name="ab_5_2" localSheetId="2" hidden="1">{#N/A,#N/A,TRUE,"Basic";#N/A,#N/A,TRUE,"EXT-TABLE";#N/A,#N/A,TRUE,"STEEL";#N/A,#N/A,TRUE,"INT-Table";#N/A,#N/A,TRUE,"STEEL";#N/A,#N/A,TRUE,"Door"}</definedName>
    <definedName name="ab_5_2" hidden="1">{#N/A,#N/A,TRUE,"Basic";#N/A,#N/A,TRUE,"EXT-TABLE";#N/A,#N/A,TRUE,"STEEL";#N/A,#N/A,TRUE,"INT-Table";#N/A,#N/A,TRUE,"STEEL";#N/A,#N/A,TRUE,"Door"}</definedName>
    <definedName name="abc" localSheetId="3" hidden="1">{#N/A,#N/A,TRUE,"Basic";#N/A,#N/A,TRUE,"EXT-TABLE";#N/A,#N/A,TRUE,"STEEL";#N/A,#N/A,TRUE,"INT-Table";#N/A,#N/A,TRUE,"STEEL";#N/A,#N/A,TRUE,"Door"}</definedName>
    <definedName name="abc" localSheetId="2" hidden="1">{#N/A,#N/A,TRUE,"Basic";#N/A,#N/A,TRUE,"EXT-TABLE";#N/A,#N/A,TRUE,"STEEL";#N/A,#N/A,TRUE,"INT-Table";#N/A,#N/A,TRUE,"STEEL";#N/A,#N/A,TRUE,"Door"}</definedName>
    <definedName name="abc" hidden="1">{#N/A,#N/A,TRUE,"Basic";#N/A,#N/A,TRUE,"EXT-TABLE";#N/A,#N/A,TRUE,"STEEL";#N/A,#N/A,TRUE,"INT-Table";#N/A,#N/A,TRUE,"STEEL";#N/A,#N/A,TRUE,"Door"}</definedName>
    <definedName name="abc_1" localSheetId="3" hidden="1">{#N/A,#N/A,TRUE,"Basic";#N/A,#N/A,TRUE,"EXT-TABLE";#N/A,#N/A,TRUE,"STEEL";#N/A,#N/A,TRUE,"INT-Table";#N/A,#N/A,TRUE,"STEEL";#N/A,#N/A,TRUE,"Door"}</definedName>
    <definedName name="abc_1" localSheetId="2" hidden="1">{#N/A,#N/A,TRUE,"Basic";#N/A,#N/A,TRUE,"EXT-TABLE";#N/A,#N/A,TRUE,"STEEL";#N/A,#N/A,TRUE,"INT-Table";#N/A,#N/A,TRUE,"STEEL";#N/A,#N/A,TRUE,"Door"}</definedName>
    <definedName name="abc_1" hidden="1">{#N/A,#N/A,TRUE,"Basic";#N/A,#N/A,TRUE,"EXT-TABLE";#N/A,#N/A,TRUE,"STEEL";#N/A,#N/A,TRUE,"INT-Table";#N/A,#N/A,TRUE,"STEEL";#N/A,#N/A,TRUE,"Door"}</definedName>
    <definedName name="abc_1_1" localSheetId="3" hidden="1">{#N/A,#N/A,TRUE,"Basic";#N/A,#N/A,TRUE,"EXT-TABLE";#N/A,#N/A,TRUE,"STEEL";#N/A,#N/A,TRUE,"INT-Table";#N/A,#N/A,TRUE,"STEEL";#N/A,#N/A,TRUE,"Door"}</definedName>
    <definedName name="abc_1_1" localSheetId="2" hidden="1">{#N/A,#N/A,TRUE,"Basic";#N/A,#N/A,TRUE,"EXT-TABLE";#N/A,#N/A,TRUE,"STEEL";#N/A,#N/A,TRUE,"INT-Table";#N/A,#N/A,TRUE,"STEEL";#N/A,#N/A,TRUE,"Door"}</definedName>
    <definedName name="abc_1_1" hidden="1">{#N/A,#N/A,TRUE,"Basic";#N/A,#N/A,TRUE,"EXT-TABLE";#N/A,#N/A,TRUE,"STEEL";#N/A,#N/A,TRUE,"INT-Table";#N/A,#N/A,TRUE,"STEEL";#N/A,#N/A,TRUE,"Door"}</definedName>
    <definedName name="abc_1_2" localSheetId="3" hidden="1">{#N/A,#N/A,TRUE,"Basic";#N/A,#N/A,TRUE,"EXT-TABLE";#N/A,#N/A,TRUE,"STEEL";#N/A,#N/A,TRUE,"INT-Table";#N/A,#N/A,TRUE,"STEEL";#N/A,#N/A,TRUE,"Door"}</definedName>
    <definedName name="abc_1_2" localSheetId="2" hidden="1">{#N/A,#N/A,TRUE,"Basic";#N/A,#N/A,TRUE,"EXT-TABLE";#N/A,#N/A,TRUE,"STEEL";#N/A,#N/A,TRUE,"INT-Table";#N/A,#N/A,TRUE,"STEEL";#N/A,#N/A,TRUE,"Door"}</definedName>
    <definedName name="abc_1_2" hidden="1">{#N/A,#N/A,TRUE,"Basic";#N/A,#N/A,TRUE,"EXT-TABLE";#N/A,#N/A,TRUE,"STEEL";#N/A,#N/A,TRUE,"INT-Table";#N/A,#N/A,TRUE,"STEEL";#N/A,#N/A,TRUE,"Door"}</definedName>
    <definedName name="abc_2" localSheetId="3" hidden="1">{#N/A,#N/A,TRUE,"Basic";#N/A,#N/A,TRUE,"EXT-TABLE";#N/A,#N/A,TRUE,"STEEL";#N/A,#N/A,TRUE,"INT-Table";#N/A,#N/A,TRUE,"STEEL";#N/A,#N/A,TRUE,"Door"}</definedName>
    <definedName name="abc_2" localSheetId="2" hidden="1">{#N/A,#N/A,TRUE,"Basic";#N/A,#N/A,TRUE,"EXT-TABLE";#N/A,#N/A,TRUE,"STEEL";#N/A,#N/A,TRUE,"INT-Table";#N/A,#N/A,TRUE,"STEEL";#N/A,#N/A,TRUE,"Door"}</definedName>
    <definedName name="abc_2" hidden="1">{#N/A,#N/A,TRUE,"Basic";#N/A,#N/A,TRUE,"EXT-TABLE";#N/A,#N/A,TRUE,"STEEL";#N/A,#N/A,TRUE,"INT-Table";#N/A,#N/A,TRUE,"STEEL";#N/A,#N/A,TRUE,"Door"}</definedName>
    <definedName name="abc_2_1" localSheetId="3" hidden="1">{#N/A,#N/A,TRUE,"Basic";#N/A,#N/A,TRUE,"EXT-TABLE";#N/A,#N/A,TRUE,"STEEL";#N/A,#N/A,TRUE,"INT-Table";#N/A,#N/A,TRUE,"STEEL";#N/A,#N/A,TRUE,"Door"}</definedName>
    <definedName name="abc_2_1" localSheetId="2" hidden="1">{#N/A,#N/A,TRUE,"Basic";#N/A,#N/A,TRUE,"EXT-TABLE";#N/A,#N/A,TRUE,"STEEL";#N/A,#N/A,TRUE,"INT-Table";#N/A,#N/A,TRUE,"STEEL";#N/A,#N/A,TRUE,"Door"}</definedName>
    <definedName name="abc_2_1" hidden="1">{#N/A,#N/A,TRUE,"Basic";#N/A,#N/A,TRUE,"EXT-TABLE";#N/A,#N/A,TRUE,"STEEL";#N/A,#N/A,TRUE,"INT-Table";#N/A,#N/A,TRUE,"STEEL";#N/A,#N/A,TRUE,"Door"}</definedName>
    <definedName name="abc_2_2" localSheetId="3" hidden="1">{#N/A,#N/A,TRUE,"Basic";#N/A,#N/A,TRUE,"EXT-TABLE";#N/A,#N/A,TRUE,"STEEL";#N/A,#N/A,TRUE,"INT-Table";#N/A,#N/A,TRUE,"STEEL";#N/A,#N/A,TRUE,"Door"}</definedName>
    <definedName name="abc_2_2" localSheetId="2" hidden="1">{#N/A,#N/A,TRUE,"Basic";#N/A,#N/A,TRUE,"EXT-TABLE";#N/A,#N/A,TRUE,"STEEL";#N/A,#N/A,TRUE,"INT-Table";#N/A,#N/A,TRUE,"STEEL";#N/A,#N/A,TRUE,"Door"}</definedName>
    <definedName name="abc_2_2" hidden="1">{#N/A,#N/A,TRUE,"Basic";#N/A,#N/A,TRUE,"EXT-TABLE";#N/A,#N/A,TRUE,"STEEL";#N/A,#N/A,TRUE,"INT-Table";#N/A,#N/A,TRUE,"STEEL";#N/A,#N/A,TRUE,"Door"}</definedName>
    <definedName name="abc_3" localSheetId="3" hidden="1">{#N/A,#N/A,TRUE,"Basic";#N/A,#N/A,TRUE,"EXT-TABLE";#N/A,#N/A,TRUE,"STEEL";#N/A,#N/A,TRUE,"INT-Table";#N/A,#N/A,TRUE,"STEEL";#N/A,#N/A,TRUE,"Door"}</definedName>
    <definedName name="abc_3" localSheetId="2" hidden="1">{#N/A,#N/A,TRUE,"Basic";#N/A,#N/A,TRUE,"EXT-TABLE";#N/A,#N/A,TRUE,"STEEL";#N/A,#N/A,TRUE,"INT-Table";#N/A,#N/A,TRUE,"STEEL";#N/A,#N/A,TRUE,"Door"}</definedName>
    <definedName name="abc_3" hidden="1">{#N/A,#N/A,TRUE,"Basic";#N/A,#N/A,TRUE,"EXT-TABLE";#N/A,#N/A,TRUE,"STEEL";#N/A,#N/A,TRUE,"INT-Table";#N/A,#N/A,TRUE,"STEEL";#N/A,#N/A,TRUE,"Door"}</definedName>
    <definedName name="abc_3_1" localSheetId="3" hidden="1">{#N/A,#N/A,TRUE,"Basic";#N/A,#N/A,TRUE,"EXT-TABLE";#N/A,#N/A,TRUE,"STEEL";#N/A,#N/A,TRUE,"INT-Table";#N/A,#N/A,TRUE,"STEEL";#N/A,#N/A,TRUE,"Door"}</definedName>
    <definedName name="abc_3_1" localSheetId="2" hidden="1">{#N/A,#N/A,TRUE,"Basic";#N/A,#N/A,TRUE,"EXT-TABLE";#N/A,#N/A,TRUE,"STEEL";#N/A,#N/A,TRUE,"INT-Table";#N/A,#N/A,TRUE,"STEEL";#N/A,#N/A,TRUE,"Door"}</definedName>
    <definedName name="abc_3_1" hidden="1">{#N/A,#N/A,TRUE,"Basic";#N/A,#N/A,TRUE,"EXT-TABLE";#N/A,#N/A,TRUE,"STEEL";#N/A,#N/A,TRUE,"INT-Table";#N/A,#N/A,TRUE,"STEEL";#N/A,#N/A,TRUE,"Door"}</definedName>
    <definedName name="abc_3_2" localSheetId="3" hidden="1">{#N/A,#N/A,TRUE,"Basic";#N/A,#N/A,TRUE,"EXT-TABLE";#N/A,#N/A,TRUE,"STEEL";#N/A,#N/A,TRUE,"INT-Table";#N/A,#N/A,TRUE,"STEEL";#N/A,#N/A,TRUE,"Door"}</definedName>
    <definedName name="abc_3_2" localSheetId="2" hidden="1">{#N/A,#N/A,TRUE,"Basic";#N/A,#N/A,TRUE,"EXT-TABLE";#N/A,#N/A,TRUE,"STEEL";#N/A,#N/A,TRUE,"INT-Table";#N/A,#N/A,TRUE,"STEEL";#N/A,#N/A,TRUE,"Door"}</definedName>
    <definedName name="abc_3_2" hidden="1">{#N/A,#N/A,TRUE,"Basic";#N/A,#N/A,TRUE,"EXT-TABLE";#N/A,#N/A,TRUE,"STEEL";#N/A,#N/A,TRUE,"INT-Table";#N/A,#N/A,TRUE,"STEEL";#N/A,#N/A,TRUE,"Door"}</definedName>
    <definedName name="abc_4" localSheetId="3" hidden="1">{#N/A,#N/A,TRUE,"Basic";#N/A,#N/A,TRUE,"EXT-TABLE";#N/A,#N/A,TRUE,"STEEL";#N/A,#N/A,TRUE,"INT-Table";#N/A,#N/A,TRUE,"STEEL";#N/A,#N/A,TRUE,"Door"}</definedName>
    <definedName name="abc_4" localSheetId="2" hidden="1">{#N/A,#N/A,TRUE,"Basic";#N/A,#N/A,TRUE,"EXT-TABLE";#N/A,#N/A,TRUE,"STEEL";#N/A,#N/A,TRUE,"INT-Table";#N/A,#N/A,TRUE,"STEEL";#N/A,#N/A,TRUE,"Door"}</definedName>
    <definedName name="abc_4" hidden="1">{#N/A,#N/A,TRUE,"Basic";#N/A,#N/A,TRUE,"EXT-TABLE";#N/A,#N/A,TRUE,"STEEL";#N/A,#N/A,TRUE,"INT-Table";#N/A,#N/A,TRUE,"STEEL";#N/A,#N/A,TRUE,"Door"}</definedName>
    <definedName name="abc_4_1" localSheetId="3" hidden="1">{#N/A,#N/A,TRUE,"Basic";#N/A,#N/A,TRUE,"EXT-TABLE";#N/A,#N/A,TRUE,"STEEL";#N/A,#N/A,TRUE,"INT-Table";#N/A,#N/A,TRUE,"STEEL";#N/A,#N/A,TRUE,"Door"}</definedName>
    <definedName name="abc_4_1" localSheetId="2" hidden="1">{#N/A,#N/A,TRUE,"Basic";#N/A,#N/A,TRUE,"EXT-TABLE";#N/A,#N/A,TRUE,"STEEL";#N/A,#N/A,TRUE,"INT-Table";#N/A,#N/A,TRUE,"STEEL";#N/A,#N/A,TRUE,"Door"}</definedName>
    <definedName name="abc_4_1" hidden="1">{#N/A,#N/A,TRUE,"Basic";#N/A,#N/A,TRUE,"EXT-TABLE";#N/A,#N/A,TRUE,"STEEL";#N/A,#N/A,TRUE,"INT-Table";#N/A,#N/A,TRUE,"STEEL";#N/A,#N/A,TRUE,"Door"}</definedName>
    <definedName name="abc_4_2" localSheetId="3" hidden="1">{#N/A,#N/A,TRUE,"Basic";#N/A,#N/A,TRUE,"EXT-TABLE";#N/A,#N/A,TRUE,"STEEL";#N/A,#N/A,TRUE,"INT-Table";#N/A,#N/A,TRUE,"STEEL";#N/A,#N/A,TRUE,"Door"}</definedName>
    <definedName name="abc_4_2" localSheetId="2" hidden="1">{#N/A,#N/A,TRUE,"Basic";#N/A,#N/A,TRUE,"EXT-TABLE";#N/A,#N/A,TRUE,"STEEL";#N/A,#N/A,TRUE,"INT-Table";#N/A,#N/A,TRUE,"STEEL";#N/A,#N/A,TRUE,"Door"}</definedName>
    <definedName name="abc_4_2" hidden="1">{#N/A,#N/A,TRUE,"Basic";#N/A,#N/A,TRUE,"EXT-TABLE";#N/A,#N/A,TRUE,"STEEL";#N/A,#N/A,TRUE,"INT-Table";#N/A,#N/A,TRUE,"STEEL";#N/A,#N/A,TRUE,"Door"}</definedName>
    <definedName name="abc_5" localSheetId="3" hidden="1">{#N/A,#N/A,TRUE,"Basic";#N/A,#N/A,TRUE,"EXT-TABLE";#N/A,#N/A,TRUE,"STEEL";#N/A,#N/A,TRUE,"INT-Table";#N/A,#N/A,TRUE,"STEEL";#N/A,#N/A,TRUE,"Door"}</definedName>
    <definedName name="abc_5" localSheetId="2" hidden="1">{#N/A,#N/A,TRUE,"Basic";#N/A,#N/A,TRUE,"EXT-TABLE";#N/A,#N/A,TRUE,"STEEL";#N/A,#N/A,TRUE,"INT-Table";#N/A,#N/A,TRUE,"STEEL";#N/A,#N/A,TRUE,"Door"}</definedName>
    <definedName name="abc_5" hidden="1">{#N/A,#N/A,TRUE,"Basic";#N/A,#N/A,TRUE,"EXT-TABLE";#N/A,#N/A,TRUE,"STEEL";#N/A,#N/A,TRUE,"INT-Table";#N/A,#N/A,TRUE,"STEEL";#N/A,#N/A,TRUE,"Door"}</definedName>
    <definedName name="abc_5_1" localSheetId="3" hidden="1">{#N/A,#N/A,TRUE,"Basic";#N/A,#N/A,TRUE,"EXT-TABLE";#N/A,#N/A,TRUE,"STEEL";#N/A,#N/A,TRUE,"INT-Table";#N/A,#N/A,TRUE,"STEEL";#N/A,#N/A,TRUE,"Door"}</definedName>
    <definedName name="abc_5_1" localSheetId="2" hidden="1">{#N/A,#N/A,TRUE,"Basic";#N/A,#N/A,TRUE,"EXT-TABLE";#N/A,#N/A,TRUE,"STEEL";#N/A,#N/A,TRUE,"INT-Table";#N/A,#N/A,TRUE,"STEEL";#N/A,#N/A,TRUE,"Door"}</definedName>
    <definedName name="abc_5_1" hidden="1">{#N/A,#N/A,TRUE,"Basic";#N/A,#N/A,TRUE,"EXT-TABLE";#N/A,#N/A,TRUE,"STEEL";#N/A,#N/A,TRUE,"INT-Table";#N/A,#N/A,TRUE,"STEEL";#N/A,#N/A,TRUE,"Door"}</definedName>
    <definedName name="abc_5_2" localSheetId="3" hidden="1">{#N/A,#N/A,TRUE,"Basic";#N/A,#N/A,TRUE,"EXT-TABLE";#N/A,#N/A,TRUE,"STEEL";#N/A,#N/A,TRUE,"INT-Table";#N/A,#N/A,TRUE,"STEEL";#N/A,#N/A,TRUE,"Door"}</definedName>
    <definedName name="abc_5_2" localSheetId="2" hidden="1">{#N/A,#N/A,TRUE,"Basic";#N/A,#N/A,TRUE,"EXT-TABLE";#N/A,#N/A,TRUE,"STEEL";#N/A,#N/A,TRUE,"INT-Table";#N/A,#N/A,TRUE,"STEEL";#N/A,#N/A,TRUE,"Door"}</definedName>
    <definedName name="abc_5_2" hidden="1">{#N/A,#N/A,TRUE,"Basic";#N/A,#N/A,TRUE,"EXT-TABLE";#N/A,#N/A,TRUE,"STEEL";#N/A,#N/A,TRUE,"INT-Table";#N/A,#N/A,TRUE,"STEEL";#N/A,#N/A,TRUE,"Door"}</definedName>
    <definedName name="ac" localSheetId="5" hidden="1">#REF!</definedName>
    <definedName name="ac" localSheetId="7" hidden="1">#REF!</definedName>
    <definedName name="ac" localSheetId="6" hidden="1">#REF!</definedName>
    <definedName name="ac" localSheetId="17" hidden="1">#REF!</definedName>
    <definedName name="ac" localSheetId="18" hidden="1">#REF!</definedName>
    <definedName name="ac" localSheetId="19" hidden="1">#REF!</definedName>
    <definedName name="ac" localSheetId="8" hidden="1">#REF!</definedName>
    <definedName name="ac" localSheetId="10" hidden="1">#REF!</definedName>
    <definedName name="ac" localSheetId="9" hidden="1">#REF!</definedName>
    <definedName name="ac" localSheetId="11" hidden="1">#REF!</definedName>
    <definedName name="ac" localSheetId="12" hidden="1">#REF!</definedName>
    <definedName name="ac" localSheetId="13" hidden="1">#REF!</definedName>
    <definedName name="ac" localSheetId="14" hidden="1">#REF!</definedName>
    <definedName name="ac" localSheetId="15" hidden="1">#REF!</definedName>
    <definedName name="ac" localSheetId="16" hidden="1">#REF!</definedName>
    <definedName name="ac" localSheetId="3" hidden="1">#REF!</definedName>
    <definedName name="ac" localSheetId="2" hidden="1">#REF!</definedName>
    <definedName name="ac" hidden="1">#REF!</definedName>
    <definedName name="adfsd" localSheetId="5" hidden="1">#REF!</definedName>
    <definedName name="adfsd" localSheetId="7" hidden="1">#REF!</definedName>
    <definedName name="adfsd" localSheetId="6" hidden="1">#REF!</definedName>
    <definedName name="adfsd" localSheetId="17" hidden="1">#REF!</definedName>
    <definedName name="adfsd" localSheetId="18" hidden="1">#REF!</definedName>
    <definedName name="adfsd" localSheetId="19" hidden="1">#REF!</definedName>
    <definedName name="adfsd" localSheetId="8" hidden="1">#REF!</definedName>
    <definedName name="adfsd" localSheetId="10" hidden="1">#REF!</definedName>
    <definedName name="adfsd" localSheetId="9" hidden="1">#REF!</definedName>
    <definedName name="adfsd" localSheetId="11" hidden="1">#REF!</definedName>
    <definedName name="adfsd" localSheetId="12" hidden="1">#REF!</definedName>
    <definedName name="adfsd" localSheetId="13" hidden="1">#REF!</definedName>
    <definedName name="adfsd" localSheetId="14" hidden="1">#REF!</definedName>
    <definedName name="adfsd" localSheetId="15" hidden="1">#REF!</definedName>
    <definedName name="adfsd" localSheetId="16" hidden="1">#REF!</definedName>
    <definedName name="adfsd" localSheetId="3" hidden="1">#REF!</definedName>
    <definedName name="adfsd" localSheetId="2" hidden="1">#REF!</definedName>
    <definedName name="adfsd" hidden="1">#REF!</definedName>
    <definedName name="aeee" localSheetId="3" hidden="1">{#N/A,#N/A,FALSE,"CCTV"}</definedName>
    <definedName name="aeee" localSheetId="2" hidden="1">{#N/A,#N/A,FALSE,"CCTV"}</definedName>
    <definedName name="aeee" hidden="1">{#N/A,#N/A,FALSE,"CCTV"}</definedName>
    <definedName name="AEFWTWRWE" localSheetId="3" hidden="1">{#N/A,#N/A,FALSE,"배수1"}</definedName>
    <definedName name="AEFWTWRWE" localSheetId="2" hidden="1">{#N/A,#N/A,FALSE,"배수1"}</definedName>
    <definedName name="AEFWTWRWE" hidden="1">{#N/A,#N/A,FALSE,"배수1"}</definedName>
    <definedName name="aew" localSheetId="3" hidden="1">{#N/A,#N/A,TRUE,"LOADCOVE";#N/A,#N/A,TRUE,"PAGE001";#N/A,#N/A,TRUE,"PAGE002";#N/A,#N/A,TRUE,"PAGE003";#N/A,#N/A,TRUE,"PAGE004";#N/A,#N/A,TRUE,"PAGE005";#N/A,#N/A,TRUE,"PAGE006";#N/A,#N/A,TRUE,"PAGE007";#N/A,#N/A,TRUE,"PAGE008";#N/A,#N/A,TRUE,"PAGE009";#N/A,#N/A,TRUE,"PAGE010";#N/A,#N/A,TRUE,"PAGE011";#N/A,#N/A,TRUE,"PAGE012";#N/A,#N/A,TRUE,"PAGE013"}</definedName>
    <definedName name="aew" localSheetId="2" hidden="1">{#N/A,#N/A,TRUE,"LOADCOVE";#N/A,#N/A,TRUE,"PAGE001";#N/A,#N/A,TRUE,"PAGE002";#N/A,#N/A,TRUE,"PAGE003";#N/A,#N/A,TRUE,"PAGE004";#N/A,#N/A,TRUE,"PAGE005";#N/A,#N/A,TRUE,"PAGE006";#N/A,#N/A,TRUE,"PAGE007";#N/A,#N/A,TRUE,"PAGE008";#N/A,#N/A,TRUE,"PAGE009";#N/A,#N/A,TRUE,"PAGE010";#N/A,#N/A,TRUE,"PAGE011";#N/A,#N/A,TRUE,"PAGE012";#N/A,#N/A,TRUE,"PAGE013"}</definedName>
    <definedName name="aew" hidden="1">{#N/A,#N/A,TRUE,"LOADCOVE";#N/A,#N/A,TRUE,"PAGE001";#N/A,#N/A,TRUE,"PAGE002";#N/A,#N/A,TRUE,"PAGE003";#N/A,#N/A,TRUE,"PAGE004";#N/A,#N/A,TRUE,"PAGE005";#N/A,#N/A,TRUE,"PAGE006";#N/A,#N/A,TRUE,"PAGE007";#N/A,#N/A,TRUE,"PAGE008";#N/A,#N/A,TRUE,"PAGE009";#N/A,#N/A,TRUE,"PAGE010";#N/A,#N/A,TRUE,"PAGE011";#N/A,#N/A,TRUE,"PAGE012";#N/A,#N/A,TRUE,"PAGE013"}</definedName>
    <definedName name="AFAFA" localSheetId="3" hidden="1">{#N/A,#N/A,FALSE,"부대1"}</definedName>
    <definedName name="AFAFA" localSheetId="2" hidden="1">{#N/A,#N/A,FALSE,"부대1"}</definedName>
    <definedName name="AFAFA" hidden="1">{#N/A,#N/A,FALSE,"부대1"}</definedName>
    <definedName name="AFASFAS" localSheetId="3" hidden="1">{#N/A,#N/A,FALSE,"조골재"}</definedName>
    <definedName name="AFASFAS" localSheetId="2" hidden="1">{#N/A,#N/A,FALSE,"조골재"}</definedName>
    <definedName name="AFASFAS" hidden="1">{#N/A,#N/A,FALSE,"조골재"}</definedName>
    <definedName name="AFD" localSheetId="3" hidden="1">{#N/A,#N/A,FALSE,"CCTV"}</definedName>
    <definedName name="AFD" localSheetId="2" hidden="1">{#N/A,#N/A,FALSE,"CCTV"}</definedName>
    <definedName name="AFD" hidden="1">{#N/A,#N/A,FALSE,"CCTV"}</definedName>
    <definedName name="afdasgh" localSheetId="3" hidden="1">{#N/A,#N/A,FALSE,"CCTV"}</definedName>
    <definedName name="afdasgh" localSheetId="2" hidden="1">{#N/A,#N/A,FALSE,"CCTV"}</definedName>
    <definedName name="afdasgh" hidden="1">{#N/A,#N/A,FALSE,"CCTV"}</definedName>
    <definedName name="afdsfdg" localSheetId="3" hidden="1">{#N/A,#N/A,FALSE,"CCTV"}</definedName>
    <definedName name="afdsfdg" localSheetId="2" hidden="1">{#N/A,#N/A,FALSE,"CCTV"}</definedName>
    <definedName name="afdsfdg" hidden="1">{#N/A,#N/A,FALSE,"CCTV"}</definedName>
    <definedName name="AFDSFDSFDSAF" localSheetId="3" hidden="1">{#N/A,#N/A,FALSE,"혼합골재"}</definedName>
    <definedName name="AFDSFDSFDSAF" localSheetId="2" hidden="1">{#N/A,#N/A,FALSE,"혼합골재"}</definedName>
    <definedName name="AFDSFDSFDSAF" hidden="1">{#N/A,#N/A,FALSE,"혼합골재"}</definedName>
    <definedName name="AFDSFSADFSA" localSheetId="3" hidden="1">{#N/A,#N/A,FALSE,"토공2"}</definedName>
    <definedName name="AFDSFSADFSA" localSheetId="2" hidden="1">{#N/A,#N/A,FALSE,"토공2"}</definedName>
    <definedName name="AFDSFSADFSA" hidden="1">{#N/A,#N/A,FALSE,"토공2"}</definedName>
    <definedName name="AFFFFFFFFFFFFFFF" localSheetId="3" hidden="1">{#N/A,#N/A,FALSE,"단가표지"}</definedName>
    <definedName name="AFFFFFFFFFFFFFFF" localSheetId="2" hidden="1">{#N/A,#N/A,FALSE,"단가표지"}</definedName>
    <definedName name="AFFFFFFFFFFFFFFF" hidden="1">{#N/A,#N/A,FALSE,"단가표지"}</definedName>
    <definedName name="afffgff" localSheetId="3" hidden="1">{#N/A,#N/A,FALSE,"CCTV"}</definedName>
    <definedName name="afffgff" localSheetId="2" hidden="1">{#N/A,#N/A,FALSE,"CCTV"}</definedName>
    <definedName name="afffgff" hidden="1">{#N/A,#N/A,FALSE,"CCTV"}</definedName>
    <definedName name="AFSAFS" localSheetId="3" hidden="1">{#N/A,#N/A,FALSE,"표지목차"}</definedName>
    <definedName name="AFSAFS" localSheetId="2" hidden="1">{#N/A,#N/A,FALSE,"표지목차"}</definedName>
    <definedName name="AFSAFS" hidden="1">{#N/A,#N/A,FALSE,"표지목차"}</definedName>
    <definedName name="AFSAFSA" localSheetId="3" hidden="1">{#N/A,#N/A,FALSE,"이정표"}</definedName>
    <definedName name="AFSAFSA" localSheetId="2" hidden="1">{#N/A,#N/A,FALSE,"이정표"}</definedName>
    <definedName name="AFSAFSA" hidden="1">{#N/A,#N/A,FALSE,"이정표"}</definedName>
    <definedName name="AFSAFSAF" localSheetId="3" hidden="1">{#N/A,#N/A,FALSE,"운반시간"}</definedName>
    <definedName name="AFSAFSAF" localSheetId="2" hidden="1">{#N/A,#N/A,FALSE,"운반시간"}</definedName>
    <definedName name="AFSAFSAF" hidden="1">{#N/A,#N/A,FALSE,"운반시간"}</definedName>
    <definedName name="AFSDAFSA" localSheetId="3" hidden="1">{#N/A,#N/A,FALSE,"속도"}</definedName>
    <definedName name="AFSDAFSA" localSheetId="2" hidden="1">{#N/A,#N/A,FALSE,"속도"}</definedName>
    <definedName name="AFSDAFSA" hidden="1">{#N/A,#N/A,FALSE,"속도"}</definedName>
    <definedName name="AFSSAFSAFSAFSAFSAD" localSheetId="3" hidden="1">{#N/A,#N/A,FALSE,"배수1"}</definedName>
    <definedName name="AFSSAFSAFSAFSAFSAD" localSheetId="2" hidden="1">{#N/A,#N/A,FALSE,"배수1"}</definedName>
    <definedName name="AFSSAFSAFSAFSAFSAD" hidden="1">{#N/A,#N/A,FALSE,"배수1"}</definedName>
    <definedName name="AH" localSheetId="3" hidden="1">{#N/A,#N/A,FALSE,"CCTV"}</definedName>
    <definedName name="AH" localSheetId="2" hidden="1">{#N/A,#N/A,FALSE,"CCTV"}</definedName>
    <definedName name="AH" hidden="1">{#N/A,#N/A,FALSE,"CCTV"}</definedName>
    <definedName name="ALL" localSheetId="3" hidden="1">{#N/A,#N/A,TRUE,"Basic";#N/A,#N/A,TRUE,"EXT-TABLE";#N/A,#N/A,TRUE,"STEEL";#N/A,#N/A,TRUE,"INT-Table";#N/A,#N/A,TRUE,"STEEL";#N/A,#N/A,TRUE,"Door"}</definedName>
    <definedName name="ALL" localSheetId="2" hidden="1">{#N/A,#N/A,TRUE,"Basic";#N/A,#N/A,TRUE,"EXT-TABLE";#N/A,#N/A,TRUE,"STEEL";#N/A,#N/A,TRUE,"INT-Table";#N/A,#N/A,TRUE,"STEEL";#N/A,#N/A,TRUE,"Door"}</definedName>
    <definedName name="ALL" hidden="1">{#N/A,#N/A,TRUE,"Basic";#N/A,#N/A,TRUE,"EXT-TABLE";#N/A,#N/A,TRUE,"STEEL";#N/A,#N/A,TRUE,"INT-Table";#N/A,#N/A,TRUE,"STEEL";#N/A,#N/A,TRUE,"Door"}</definedName>
    <definedName name="AQE" localSheetId="3" hidden="1">{"'장비'!$A$3:$M$12"}</definedName>
    <definedName name="AQE" localSheetId="2" hidden="1">{"'장비'!$A$3:$M$12"}</definedName>
    <definedName name="AQE" hidden="1">{"'장비'!$A$3:$M$12"}</definedName>
    <definedName name="AQWS"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rea1" localSheetId="3" hidden="1">{#N/A,#N/A,TRUE,"Basic";#N/A,#N/A,TRUE,"EXT-TABLE";#N/A,#N/A,TRUE,"STEEL";#N/A,#N/A,TRUE,"INT-Table";#N/A,#N/A,TRUE,"STEEL";#N/A,#N/A,TRUE,"Door"}</definedName>
    <definedName name="area1" localSheetId="2" hidden="1">{#N/A,#N/A,TRUE,"Basic";#N/A,#N/A,TRUE,"EXT-TABLE";#N/A,#N/A,TRUE,"STEEL";#N/A,#N/A,TRUE,"INT-Table";#N/A,#N/A,TRUE,"STEEL";#N/A,#N/A,TRUE,"Door"}</definedName>
    <definedName name="area1" hidden="1">{#N/A,#N/A,TRUE,"Basic";#N/A,#N/A,TRUE,"EXT-TABLE";#N/A,#N/A,TRUE,"STEEL";#N/A,#N/A,TRUE,"INT-Table";#N/A,#N/A,TRUE,"STEEL";#N/A,#N/A,TRUE,"Door"}</definedName>
    <definedName name="area1_1" localSheetId="3" hidden="1">{#N/A,#N/A,TRUE,"Basic";#N/A,#N/A,TRUE,"EXT-TABLE";#N/A,#N/A,TRUE,"STEEL";#N/A,#N/A,TRUE,"INT-Table";#N/A,#N/A,TRUE,"STEEL";#N/A,#N/A,TRUE,"Door"}</definedName>
    <definedName name="area1_1" localSheetId="2" hidden="1">{#N/A,#N/A,TRUE,"Basic";#N/A,#N/A,TRUE,"EXT-TABLE";#N/A,#N/A,TRUE,"STEEL";#N/A,#N/A,TRUE,"INT-Table";#N/A,#N/A,TRUE,"STEEL";#N/A,#N/A,TRUE,"Door"}</definedName>
    <definedName name="area1_1" hidden="1">{#N/A,#N/A,TRUE,"Basic";#N/A,#N/A,TRUE,"EXT-TABLE";#N/A,#N/A,TRUE,"STEEL";#N/A,#N/A,TRUE,"INT-Table";#N/A,#N/A,TRUE,"STEEL";#N/A,#N/A,TRUE,"Door"}</definedName>
    <definedName name="area1_1_1" localSheetId="3" hidden="1">{#N/A,#N/A,TRUE,"Basic";#N/A,#N/A,TRUE,"EXT-TABLE";#N/A,#N/A,TRUE,"STEEL";#N/A,#N/A,TRUE,"INT-Table";#N/A,#N/A,TRUE,"STEEL";#N/A,#N/A,TRUE,"Door"}</definedName>
    <definedName name="area1_1_1" localSheetId="2" hidden="1">{#N/A,#N/A,TRUE,"Basic";#N/A,#N/A,TRUE,"EXT-TABLE";#N/A,#N/A,TRUE,"STEEL";#N/A,#N/A,TRUE,"INT-Table";#N/A,#N/A,TRUE,"STEEL";#N/A,#N/A,TRUE,"Door"}</definedName>
    <definedName name="area1_1_1" hidden="1">{#N/A,#N/A,TRUE,"Basic";#N/A,#N/A,TRUE,"EXT-TABLE";#N/A,#N/A,TRUE,"STEEL";#N/A,#N/A,TRUE,"INT-Table";#N/A,#N/A,TRUE,"STEEL";#N/A,#N/A,TRUE,"Door"}</definedName>
    <definedName name="area1_1_2" localSheetId="3" hidden="1">{#N/A,#N/A,TRUE,"Basic";#N/A,#N/A,TRUE,"EXT-TABLE";#N/A,#N/A,TRUE,"STEEL";#N/A,#N/A,TRUE,"INT-Table";#N/A,#N/A,TRUE,"STEEL";#N/A,#N/A,TRUE,"Door"}</definedName>
    <definedName name="area1_1_2" localSheetId="2" hidden="1">{#N/A,#N/A,TRUE,"Basic";#N/A,#N/A,TRUE,"EXT-TABLE";#N/A,#N/A,TRUE,"STEEL";#N/A,#N/A,TRUE,"INT-Table";#N/A,#N/A,TRUE,"STEEL";#N/A,#N/A,TRUE,"Door"}</definedName>
    <definedName name="area1_1_2" hidden="1">{#N/A,#N/A,TRUE,"Basic";#N/A,#N/A,TRUE,"EXT-TABLE";#N/A,#N/A,TRUE,"STEEL";#N/A,#N/A,TRUE,"INT-Table";#N/A,#N/A,TRUE,"STEEL";#N/A,#N/A,TRUE,"Door"}</definedName>
    <definedName name="area1_2" localSheetId="3" hidden="1">{#N/A,#N/A,TRUE,"Basic";#N/A,#N/A,TRUE,"EXT-TABLE";#N/A,#N/A,TRUE,"STEEL";#N/A,#N/A,TRUE,"INT-Table";#N/A,#N/A,TRUE,"STEEL";#N/A,#N/A,TRUE,"Door"}</definedName>
    <definedName name="area1_2" localSheetId="2" hidden="1">{#N/A,#N/A,TRUE,"Basic";#N/A,#N/A,TRUE,"EXT-TABLE";#N/A,#N/A,TRUE,"STEEL";#N/A,#N/A,TRUE,"INT-Table";#N/A,#N/A,TRUE,"STEEL";#N/A,#N/A,TRUE,"Door"}</definedName>
    <definedName name="area1_2" hidden="1">{#N/A,#N/A,TRUE,"Basic";#N/A,#N/A,TRUE,"EXT-TABLE";#N/A,#N/A,TRUE,"STEEL";#N/A,#N/A,TRUE,"INT-Table";#N/A,#N/A,TRUE,"STEEL";#N/A,#N/A,TRUE,"Door"}</definedName>
    <definedName name="area1_2_1" localSheetId="3" hidden="1">{#N/A,#N/A,TRUE,"Basic";#N/A,#N/A,TRUE,"EXT-TABLE";#N/A,#N/A,TRUE,"STEEL";#N/A,#N/A,TRUE,"INT-Table";#N/A,#N/A,TRUE,"STEEL";#N/A,#N/A,TRUE,"Door"}</definedName>
    <definedName name="area1_2_1" localSheetId="2" hidden="1">{#N/A,#N/A,TRUE,"Basic";#N/A,#N/A,TRUE,"EXT-TABLE";#N/A,#N/A,TRUE,"STEEL";#N/A,#N/A,TRUE,"INT-Table";#N/A,#N/A,TRUE,"STEEL";#N/A,#N/A,TRUE,"Door"}</definedName>
    <definedName name="area1_2_1" hidden="1">{#N/A,#N/A,TRUE,"Basic";#N/A,#N/A,TRUE,"EXT-TABLE";#N/A,#N/A,TRUE,"STEEL";#N/A,#N/A,TRUE,"INT-Table";#N/A,#N/A,TRUE,"STEEL";#N/A,#N/A,TRUE,"Door"}</definedName>
    <definedName name="area1_2_2" localSheetId="3" hidden="1">{#N/A,#N/A,TRUE,"Basic";#N/A,#N/A,TRUE,"EXT-TABLE";#N/A,#N/A,TRUE,"STEEL";#N/A,#N/A,TRUE,"INT-Table";#N/A,#N/A,TRUE,"STEEL";#N/A,#N/A,TRUE,"Door"}</definedName>
    <definedName name="area1_2_2" localSheetId="2" hidden="1">{#N/A,#N/A,TRUE,"Basic";#N/A,#N/A,TRUE,"EXT-TABLE";#N/A,#N/A,TRUE,"STEEL";#N/A,#N/A,TRUE,"INT-Table";#N/A,#N/A,TRUE,"STEEL";#N/A,#N/A,TRUE,"Door"}</definedName>
    <definedName name="area1_2_2" hidden="1">{#N/A,#N/A,TRUE,"Basic";#N/A,#N/A,TRUE,"EXT-TABLE";#N/A,#N/A,TRUE,"STEEL";#N/A,#N/A,TRUE,"INT-Table";#N/A,#N/A,TRUE,"STEEL";#N/A,#N/A,TRUE,"Door"}</definedName>
    <definedName name="area1_3" localSheetId="3" hidden="1">{#N/A,#N/A,TRUE,"Basic";#N/A,#N/A,TRUE,"EXT-TABLE";#N/A,#N/A,TRUE,"STEEL";#N/A,#N/A,TRUE,"INT-Table";#N/A,#N/A,TRUE,"STEEL";#N/A,#N/A,TRUE,"Door"}</definedName>
    <definedName name="area1_3" localSheetId="2" hidden="1">{#N/A,#N/A,TRUE,"Basic";#N/A,#N/A,TRUE,"EXT-TABLE";#N/A,#N/A,TRUE,"STEEL";#N/A,#N/A,TRUE,"INT-Table";#N/A,#N/A,TRUE,"STEEL";#N/A,#N/A,TRUE,"Door"}</definedName>
    <definedName name="area1_3" hidden="1">{#N/A,#N/A,TRUE,"Basic";#N/A,#N/A,TRUE,"EXT-TABLE";#N/A,#N/A,TRUE,"STEEL";#N/A,#N/A,TRUE,"INT-Table";#N/A,#N/A,TRUE,"STEEL";#N/A,#N/A,TRUE,"Door"}</definedName>
    <definedName name="area1_3_1" localSheetId="3" hidden="1">{#N/A,#N/A,TRUE,"Basic";#N/A,#N/A,TRUE,"EXT-TABLE";#N/A,#N/A,TRUE,"STEEL";#N/A,#N/A,TRUE,"INT-Table";#N/A,#N/A,TRUE,"STEEL";#N/A,#N/A,TRUE,"Door"}</definedName>
    <definedName name="area1_3_1" localSheetId="2" hidden="1">{#N/A,#N/A,TRUE,"Basic";#N/A,#N/A,TRUE,"EXT-TABLE";#N/A,#N/A,TRUE,"STEEL";#N/A,#N/A,TRUE,"INT-Table";#N/A,#N/A,TRUE,"STEEL";#N/A,#N/A,TRUE,"Door"}</definedName>
    <definedName name="area1_3_1" hidden="1">{#N/A,#N/A,TRUE,"Basic";#N/A,#N/A,TRUE,"EXT-TABLE";#N/A,#N/A,TRUE,"STEEL";#N/A,#N/A,TRUE,"INT-Table";#N/A,#N/A,TRUE,"STEEL";#N/A,#N/A,TRUE,"Door"}</definedName>
    <definedName name="area1_3_2" localSheetId="3" hidden="1">{#N/A,#N/A,TRUE,"Basic";#N/A,#N/A,TRUE,"EXT-TABLE";#N/A,#N/A,TRUE,"STEEL";#N/A,#N/A,TRUE,"INT-Table";#N/A,#N/A,TRUE,"STEEL";#N/A,#N/A,TRUE,"Door"}</definedName>
    <definedName name="area1_3_2" localSheetId="2" hidden="1">{#N/A,#N/A,TRUE,"Basic";#N/A,#N/A,TRUE,"EXT-TABLE";#N/A,#N/A,TRUE,"STEEL";#N/A,#N/A,TRUE,"INT-Table";#N/A,#N/A,TRUE,"STEEL";#N/A,#N/A,TRUE,"Door"}</definedName>
    <definedName name="area1_3_2" hidden="1">{#N/A,#N/A,TRUE,"Basic";#N/A,#N/A,TRUE,"EXT-TABLE";#N/A,#N/A,TRUE,"STEEL";#N/A,#N/A,TRUE,"INT-Table";#N/A,#N/A,TRUE,"STEEL";#N/A,#N/A,TRUE,"Door"}</definedName>
    <definedName name="area1_4" localSheetId="3" hidden="1">{#N/A,#N/A,TRUE,"Basic";#N/A,#N/A,TRUE,"EXT-TABLE";#N/A,#N/A,TRUE,"STEEL";#N/A,#N/A,TRUE,"INT-Table";#N/A,#N/A,TRUE,"STEEL";#N/A,#N/A,TRUE,"Door"}</definedName>
    <definedName name="area1_4" localSheetId="2" hidden="1">{#N/A,#N/A,TRUE,"Basic";#N/A,#N/A,TRUE,"EXT-TABLE";#N/A,#N/A,TRUE,"STEEL";#N/A,#N/A,TRUE,"INT-Table";#N/A,#N/A,TRUE,"STEEL";#N/A,#N/A,TRUE,"Door"}</definedName>
    <definedName name="area1_4" hidden="1">{#N/A,#N/A,TRUE,"Basic";#N/A,#N/A,TRUE,"EXT-TABLE";#N/A,#N/A,TRUE,"STEEL";#N/A,#N/A,TRUE,"INT-Table";#N/A,#N/A,TRUE,"STEEL";#N/A,#N/A,TRUE,"Door"}</definedName>
    <definedName name="area1_4_1" localSheetId="3" hidden="1">{#N/A,#N/A,TRUE,"Basic";#N/A,#N/A,TRUE,"EXT-TABLE";#N/A,#N/A,TRUE,"STEEL";#N/A,#N/A,TRUE,"INT-Table";#N/A,#N/A,TRUE,"STEEL";#N/A,#N/A,TRUE,"Door"}</definedName>
    <definedName name="area1_4_1" localSheetId="2" hidden="1">{#N/A,#N/A,TRUE,"Basic";#N/A,#N/A,TRUE,"EXT-TABLE";#N/A,#N/A,TRUE,"STEEL";#N/A,#N/A,TRUE,"INT-Table";#N/A,#N/A,TRUE,"STEEL";#N/A,#N/A,TRUE,"Door"}</definedName>
    <definedName name="area1_4_1" hidden="1">{#N/A,#N/A,TRUE,"Basic";#N/A,#N/A,TRUE,"EXT-TABLE";#N/A,#N/A,TRUE,"STEEL";#N/A,#N/A,TRUE,"INT-Table";#N/A,#N/A,TRUE,"STEEL";#N/A,#N/A,TRUE,"Door"}</definedName>
    <definedName name="area1_4_2" localSheetId="3" hidden="1">{#N/A,#N/A,TRUE,"Basic";#N/A,#N/A,TRUE,"EXT-TABLE";#N/A,#N/A,TRUE,"STEEL";#N/A,#N/A,TRUE,"INT-Table";#N/A,#N/A,TRUE,"STEEL";#N/A,#N/A,TRUE,"Door"}</definedName>
    <definedName name="area1_4_2" localSheetId="2" hidden="1">{#N/A,#N/A,TRUE,"Basic";#N/A,#N/A,TRUE,"EXT-TABLE";#N/A,#N/A,TRUE,"STEEL";#N/A,#N/A,TRUE,"INT-Table";#N/A,#N/A,TRUE,"STEEL";#N/A,#N/A,TRUE,"Door"}</definedName>
    <definedName name="area1_4_2" hidden="1">{#N/A,#N/A,TRUE,"Basic";#N/A,#N/A,TRUE,"EXT-TABLE";#N/A,#N/A,TRUE,"STEEL";#N/A,#N/A,TRUE,"INT-Table";#N/A,#N/A,TRUE,"STEEL";#N/A,#N/A,TRUE,"Door"}</definedName>
    <definedName name="area1_5" localSheetId="3" hidden="1">{#N/A,#N/A,TRUE,"Basic";#N/A,#N/A,TRUE,"EXT-TABLE";#N/A,#N/A,TRUE,"STEEL";#N/A,#N/A,TRUE,"INT-Table";#N/A,#N/A,TRUE,"STEEL";#N/A,#N/A,TRUE,"Door"}</definedName>
    <definedName name="area1_5" localSheetId="2" hidden="1">{#N/A,#N/A,TRUE,"Basic";#N/A,#N/A,TRUE,"EXT-TABLE";#N/A,#N/A,TRUE,"STEEL";#N/A,#N/A,TRUE,"INT-Table";#N/A,#N/A,TRUE,"STEEL";#N/A,#N/A,TRUE,"Door"}</definedName>
    <definedName name="area1_5" hidden="1">{#N/A,#N/A,TRUE,"Basic";#N/A,#N/A,TRUE,"EXT-TABLE";#N/A,#N/A,TRUE,"STEEL";#N/A,#N/A,TRUE,"INT-Table";#N/A,#N/A,TRUE,"STEEL";#N/A,#N/A,TRUE,"Door"}</definedName>
    <definedName name="area1_5_1" localSheetId="3" hidden="1">{#N/A,#N/A,TRUE,"Basic";#N/A,#N/A,TRUE,"EXT-TABLE";#N/A,#N/A,TRUE,"STEEL";#N/A,#N/A,TRUE,"INT-Table";#N/A,#N/A,TRUE,"STEEL";#N/A,#N/A,TRUE,"Door"}</definedName>
    <definedName name="area1_5_1" localSheetId="2" hidden="1">{#N/A,#N/A,TRUE,"Basic";#N/A,#N/A,TRUE,"EXT-TABLE";#N/A,#N/A,TRUE,"STEEL";#N/A,#N/A,TRUE,"INT-Table";#N/A,#N/A,TRUE,"STEEL";#N/A,#N/A,TRUE,"Door"}</definedName>
    <definedName name="area1_5_1" hidden="1">{#N/A,#N/A,TRUE,"Basic";#N/A,#N/A,TRUE,"EXT-TABLE";#N/A,#N/A,TRUE,"STEEL";#N/A,#N/A,TRUE,"INT-Table";#N/A,#N/A,TRUE,"STEEL";#N/A,#N/A,TRUE,"Door"}</definedName>
    <definedName name="area1_5_2" localSheetId="3" hidden="1">{#N/A,#N/A,TRUE,"Basic";#N/A,#N/A,TRUE,"EXT-TABLE";#N/A,#N/A,TRUE,"STEEL";#N/A,#N/A,TRUE,"INT-Table";#N/A,#N/A,TRUE,"STEEL";#N/A,#N/A,TRUE,"Door"}</definedName>
    <definedName name="area1_5_2" localSheetId="2" hidden="1">{#N/A,#N/A,TRUE,"Basic";#N/A,#N/A,TRUE,"EXT-TABLE";#N/A,#N/A,TRUE,"STEEL";#N/A,#N/A,TRUE,"INT-Table";#N/A,#N/A,TRUE,"STEEL";#N/A,#N/A,TRUE,"Door"}</definedName>
    <definedName name="area1_5_2" hidden="1">{#N/A,#N/A,TRUE,"Basic";#N/A,#N/A,TRUE,"EXT-TABLE";#N/A,#N/A,TRUE,"STEEL";#N/A,#N/A,TRUE,"INT-Table";#N/A,#N/A,TRUE,"STEEL";#N/A,#N/A,TRUE,"Door"}</definedName>
    <definedName name="armor" localSheetId="3" hidden="1">{#N/A,#N/A,FALSE,"전체집계표";#N/A,#N/A,FALSE,"안벽30000";#N/A,#N/A,FALSE,"안벽20000";#N/A,#N/A,FALSE,"내호안";#N/A,#N/A,FALSE,"외호안";#N/A,#N/A,FALSE,"준설토A";#N/A,#N/A,FALSE,"준설토B";#N/A,#N/A,FALSE,"적출장"}</definedName>
    <definedName name="armor" localSheetId="2" hidden="1">{#N/A,#N/A,FALSE,"전체집계표";#N/A,#N/A,FALSE,"안벽30000";#N/A,#N/A,FALSE,"안벽20000";#N/A,#N/A,FALSE,"내호안";#N/A,#N/A,FALSE,"외호안";#N/A,#N/A,FALSE,"준설토A";#N/A,#N/A,FALSE,"준설토B";#N/A,#N/A,FALSE,"적출장"}</definedName>
    <definedName name="armor" hidden="1">{#N/A,#N/A,FALSE,"전체집계표";#N/A,#N/A,FALSE,"안벽30000";#N/A,#N/A,FALSE,"안벽20000";#N/A,#N/A,FALSE,"내호안";#N/A,#N/A,FALSE,"외호안";#N/A,#N/A,FALSE,"준설토A";#N/A,#N/A,FALSE,"준설토B";#N/A,#N/A,FALSE,"적출장"}</definedName>
    <definedName name="ARPASEVAN" localSheetId="3" hidden="1">{#N/A,#N/A,FALSE,"CCTV"}</definedName>
    <definedName name="ARPASEVAN" localSheetId="2" hidden="1">{#N/A,#N/A,FALSE,"CCTV"}</definedName>
    <definedName name="ARPASEVAN" hidden="1">{#N/A,#N/A,FALSE,"CCTV"}</definedName>
    <definedName name="asas" localSheetId="3" hidden="1">{#N/A,#N/A,TRUE,"Basic";#N/A,#N/A,TRUE,"EXT-TABLE";#N/A,#N/A,TRUE,"STEEL";#N/A,#N/A,TRUE,"INT-Table";#N/A,#N/A,TRUE,"STEEL";#N/A,#N/A,TRUE,"Door"}</definedName>
    <definedName name="asas" localSheetId="2" hidden="1">{#N/A,#N/A,TRUE,"Basic";#N/A,#N/A,TRUE,"EXT-TABLE";#N/A,#N/A,TRUE,"STEEL";#N/A,#N/A,TRUE,"INT-Table";#N/A,#N/A,TRUE,"STEEL";#N/A,#N/A,TRUE,"Door"}</definedName>
    <definedName name="asas" hidden="1">{#N/A,#N/A,TRUE,"Basic";#N/A,#N/A,TRUE,"EXT-TABLE";#N/A,#N/A,TRUE,"STEEL";#N/A,#N/A,TRUE,"INT-Table";#N/A,#N/A,TRUE,"STEEL";#N/A,#N/A,TRUE,"Door"}</definedName>
    <definedName name="asas_1" localSheetId="3" hidden="1">{#N/A,#N/A,TRUE,"Basic";#N/A,#N/A,TRUE,"EXT-TABLE";#N/A,#N/A,TRUE,"STEEL";#N/A,#N/A,TRUE,"INT-Table";#N/A,#N/A,TRUE,"STEEL";#N/A,#N/A,TRUE,"Door"}</definedName>
    <definedName name="asas_1" localSheetId="2" hidden="1">{#N/A,#N/A,TRUE,"Basic";#N/A,#N/A,TRUE,"EXT-TABLE";#N/A,#N/A,TRUE,"STEEL";#N/A,#N/A,TRUE,"INT-Table";#N/A,#N/A,TRUE,"STEEL";#N/A,#N/A,TRUE,"Door"}</definedName>
    <definedName name="asas_1" hidden="1">{#N/A,#N/A,TRUE,"Basic";#N/A,#N/A,TRUE,"EXT-TABLE";#N/A,#N/A,TRUE,"STEEL";#N/A,#N/A,TRUE,"INT-Table";#N/A,#N/A,TRUE,"STEEL";#N/A,#N/A,TRUE,"Door"}</definedName>
    <definedName name="asas_1_1" localSheetId="3" hidden="1">{#N/A,#N/A,TRUE,"Basic";#N/A,#N/A,TRUE,"EXT-TABLE";#N/A,#N/A,TRUE,"STEEL";#N/A,#N/A,TRUE,"INT-Table";#N/A,#N/A,TRUE,"STEEL";#N/A,#N/A,TRUE,"Door"}</definedName>
    <definedName name="asas_1_1" localSheetId="2" hidden="1">{#N/A,#N/A,TRUE,"Basic";#N/A,#N/A,TRUE,"EXT-TABLE";#N/A,#N/A,TRUE,"STEEL";#N/A,#N/A,TRUE,"INT-Table";#N/A,#N/A,TRUE,"STEEL";#N/A,#N/A,TRUE,"Door"}</definedName>
    <definedName name="asas_1_1" hidden="1">{#N/A,#N/A,TRUE,"Basic";#N/A,#N/A,TRUE,"EXT-TABLE";#N/A,#N/A,TRUE,"STEEL";#N/A,#N/A,TRUE,"INT-Table";#N/A,#N/A,TRUE,"STEEL";#N/A,#N/A,TRUE,"Door"}</definedName>
    <definedName name="asas_1_2" localSheetId="3" hidden="1">{#N/A,#N/A,TRUE,"Basic";#N/A,#N/A,TRUE,"EXT-TABLE";#N/A,#N/A,TRUE,"STEEL";#N/A,#N/A,TRUE,"INT-Table";#N/A,#N/A,TRUE,"STEEL";#N/A,#N/A,TRUE,"Door"}</definedName>
    <definedName name="asas_1_2" localSheetId="2" hidden="1">{#N/A,#N/A,TRUE,"Basic";#N/A,#N/A,TRUE,"EXT-TABLE";#N/A,#N/A,TRUE,"STEEL";#N/A,#N/A,TRUE,"INT-Table";#N/A,#N/A,TRUE,"STEEL";#N/A,#N/A,TRUE,"Door"}</definedName>
    <definedName name="asas_1_2" hidden="1">{#N/A,#N/A,TRUE,"Basic";#N/A,#N/A,TRUE,"EXT-TABLE";#N/A,#N/A,TRUE,"STEEL";#N/A,#N/A,TRUE,"INT-Table";#N/A,#N/A,TRUE,"STEEL";#N/A,#N/A,TRUE,"Door"}</definedName>
    <definedName name="asas_2" localSheetId="3" hidden="1">{#N/A,#N/A,TRUE,"Basic";#N/A,#N/A,TRUE,"EXT-TABLE";#N/A,#N/A,TRUE,"STEEL";#N/A,#N/A,TRUE,"INT-Table";#N/A,#N/A,TRUE,"STEEL";#N/A,#N/A,TRUE,"Door"}</definedName>
    <definedName name="asas_2" localSheetId="2" hidden="1">{#N/A,#N/A,TRUE,"Basic";#N/A,#N/A,TRUE,"EXT-TABLE";#N/A,#N/A,TRUE,"STEEL";#N/A,#N/A,TRUE,"INT-Table";#N/A,#N/A,TRUE,"STEEL";#N/A,#N/A,TRUE,"Door"}</definedName>
    <definedName name="asas_2" hidden="1">{#N/A,#N/A,TRUE,"Basic";#N/A,#N/A,TRUE,"EXT-TABLE";#N/A,#N/A,TRUE,"STEEL";#N/A,#N/A,TRUE,"INT-Table";#N/A,#N/A,TRUE,"STEEL";#N/A,#N/A,TRUE,"Door"}</definedName>
    <definedName name="asas_2_1" localSheetId="3" hidden="1">{#N/A,#N/A,TRUE,"Basic";#N/A,#N/A,TRUE,"EXT-TABLE";#N/A,#N/A,TRUE,"STEEL";#N/A,#N/A,TRUE,"INT-Table";#N/A,#N/A,TRUE,"STEEL";#N/A,#N/A,TRUE,"Door"}</definedName>
    <definedName name="asas_2_1" localSheetId="2" hidden="1">{#N/A,#N/A,TRUE,"Basic";#N/A,#N/A,TRUE,"EXT-TABLE";#N/A,#N/A,TRUE,"STEEL";#N/A,#N/A,TRUE,"INT-Table";#N/A,#N/A,TRUE,"STEEL";#N/A,#N/A,TRUE,"Door"}</definedName>
    <definedName name="asas_2_1" hidden="1">{#N/A,#N/A,TRUE,"Basic";#N/A,#N/A,TRUE,"EXT-TABLE";#N/A,#N/A,TRUE,"STEEL";#N/A,#N/A,TRUE,"INT-Table";#N/A,#N/A,TRUE,"STEEL";#N/A,#N/A,TRUE,"Door"}</definedName>
    <definedName name="asas_2_2" localSheetId="3" hidden="1">{#N/A,#N/A,TRUE,"Basic";#N/A,#N/A,TRUE,"EXT-TABLE";#N/A,#N/A,TRUE,"STEEL";#N/A,#N/A,TRUE,"INT-Table";#N/A,#N/A,TRUE,"STEEL";#N/A,#N/A,TRUE,"Door"}</definedName>
    <definedName name="asas_2_2" localSheetId="2" hidden="1">{#N/A,#N/A,TRUE,"Basic";#N/A,#N/A,TRUE,"EXT-TABLE";#N/A,#N/A,TRUE,"STEEL";#N/A,#N/A,TRUE,"INT-Table";#N/A,#N/A,TRUE,"STEEL";#N/A,#N/A,TRUE,"Door"}</definedName>
    <definedName name="asas_2_2" hidden="1">{#N/A,#N/A,TRUE,"Basic";#N/A,#N/A,TRUE,"EXT-TABLE";#N/A,#N/A,TRUE,"STEEL";#N/A,#N/A,TRUE,"INT-Table";#N/A,#N/A,TRUE,"STEEL";#N/A,#N/A,TRUE,"Door"}</definedName>
    <definedName name="asas_3" localSheetId="3" hidden="1">{#N/A,#N/A,TRUE,"Basic";#N/A,#N/A,TRUE,"EXT-TABLE";#N/A,#N/A,TRUE,"STEEL";#N/A,#N/A,TRUE,"INT-Table";#N/A,#N/A,TRUE,"STEEL";#N/A,#N/A,TRUE,"Door"}</definedName>
    <definedName name="asas_3" localSheetId="2" hidden="1">{#N/A,#N/A,TRUE,"Basic";#N/A,#N/A,TRUE,"EXT-TABLE";#N/A,#N/A,TRUE,"STEEL";#N/A,#N/A,TRUE,"INT-Table";#N/A,#N/A,TRUE,"STEEL";#N/A,#N/A,TRUE,"Door"}</definedName>
    <definedName name="asas_3" hidden="1">{#N/A,#N/A,TRUE,"Basic";#N/A,#N/A,TRUE,"EXT-TABLE";#N/A,#N/A,TRUE,"STEEL";#N/A,#N/A,TRUE,"INT-Table";#N/A,#N/A,TRUE,"STEEL";#N/A,#N/A,TRUE,"Door"}</definedName>
    <definedName name="asas_3_1" localSheetId="3" hidden="1">{#N/A,#N/A,TRUE,"Basic";#N/A,#N/A,TRUE,"EXT-TABLE";#N/A,#N/A,TRUE,"STEEL";#N/A,#N/A,TRUE,"INT-Table";#N/A,#N/A,TRUE,"STEEL";#N/A,#N/A,TRUE,"Door"}</definedName>
    <definedName name="asas_3_1" localSheetId="2" hidden="1">{#N/A,#N/A,TRUE,"Basic";#N/A,#N/A,TRUE,"EXT-TABLE";#N/A,#N/A,TRUE,"STEEL";#N/A,#N/A,TRUE,"INT-Table";#N/A,#N/A,TRUE,"STEEL";#N/A,#N/A,TRUE,"Door"}</definedName>
    <definedName name="asas_3_1" hidden="1">{#N/A,#N/A,TRUE,"Basic";#N/A,#N/A,TRUE,"EXT-TABLE";#N/A,#N/A,TRUE,"STEEL";#N/A,#N/A,TRUE,"INT-Table";#N/A,#N/A,TRUE,"STEEL";#N/A,#N/A,TRUE,"Door"}</definedName>
    <definedName name="asas_3_2" localSheetId="3" hidden="1">{#N/A,#N/A,TRUE,"Basic";#N/A,#N/A,TRUE,"EXT-TABLE";#N/A,#N/A,TRUE,"STEEL";#N/A,#N/A,TRUE,"INT-Table";#N/A,#N/A,TRUE,"STEEL";#N/A,#N/A,TRUE,"Door"}</definedName>
    <definedName name="asas_3_2" localSheetId="2" hidden="1">{#N/A,#N/A,TRUE,"Basic";#N/A,#N/A,TRUE,"EXT-TABLE";#N/A,#N/A,TRUE,"STEEL";#N/A,#N/A,TRUE,"INT-Table";#N/A,#N/A,TRUE,"STEEL";#N/A,#N/A,TRUE,"Door"}</definedName>
    <definedName name="asas_3_2" hidden="1">{#N/A,#N/A,TRUE,"Basic";#N/A,#N/A,TRUE,"EXT-TABLE";#N/A,#N/A,TRUE,"STEEL";#N/A,#N/A,TRUE,"INT-Table";#N/A,#N/A,TRUE,"STEEL";#N/A,#N/A,TRUE,"Door"}</definedName>
    <definedName name="asas_4" localSheetId="3" hidden="1">{#N/A,#N/A,TRUE,"Basic";#N/A,#N/A,TRUE,"EXT-TABLE";#N/A,#N/A,TRUE,"STEEL";#N/A,#N/A,TRUE,"INT-Table";#N/A,#N/A,TRUE,"STEEL";#N/A,#N/A,TRUE,"Door"}</definedName>
    <definedName name="asas_4" localSheetId="2" hidden="1">{#N/A,#N/A,TRUE,"Basic";#N/A,#N/A,TRUE,"EXT-TABLE";#N/A,#N/A,TRUE,"STEEL";#N/A,#N/A,TRUE,"INT-Table";#N/A,#N/A,TRUE,"STEEL";#N/A,#N/A,TRUE,"Door"}</definedName>
    <definedName name="asas_4" hidden="1">{#N/A,#N/A,TRUE,"Basic";#N/A,#N/A,TRUE,"EXT-TABLE";#N/A,#N/A,TRUE,"STEEL";#N/A,#N/A,TRUE,"INT-Table";#N/A,#N/A,TRUE,"STEEL";#N/A,#N/A,TRUE,"Door"}</definedName>
    <definedName name="asas_4_1" localSheetId="3" hidden="1">{#N/A,#N/A,TRUE,"Basic";#N/A,#N/A,TRUE,"EXT-TABLE";#N/A,#N/A,TRUE,"STEEL";#N/A,#N/A,TRUE,"INT-Table";#N/A,#N/A,TRUE,"STEEL";#N/A,#N/A,TRUE,"Door"}</definedName>
    <definedName name="asas_4_1" localSheetId="2" hidden="1">{#N/A,#N/A,TRUE,"Basic";#N/A,#N/A,TRUE,"EXT-TABLE";#N/A,#N/A,TRUE,"STEEL";#N/A,#N/A,TRUE,"INT-Table";#N/A,#N/A,TRUE,"STEEL";#N/A,#N/A,TRUE,"Door"}</definedName>
    <definedName name="asas_4_1" hidden="1">{#N/A,#N/A,TRUE,"Basic";#N/A,#N/A,TRUE,"EXT-TABLE";#N/A,#N/A,TRUE,"STEEL";#N/A,#N/A,TRUE,"INT-Table";#N/A,#N/A,TRUE,"STEEL";#N/A,#N/A,TRUE,"Door"}</definedName>
    <definedName name="asas_4_2" localSheetId="3" hidden="1">{#N/A,#N/A,TRUE,"Basic";#N/A,#N/A,TRUE,"EXT-TABLE";#N/A,#N/A,TRUE,"STEEL";#N/A,#N/A,TRUE,"INT-Table";#N/A,#N/A,TRUE,"STEEL";#N/A,#N/A,TRUE,"Door"}</definedName>
    <definedName name="asas_4_2" localSheetId="2" hidden="1">{#N/A,#N/A,TRUE,"Basic";#N/A,#N/A,TRUE,"EXT-TABLE";#N/A,#N/A,TRUE,"STEEL";#N/A,#N/A,TRUE,"INT-Table";#N/A,#N/A,TRUE,"STEEL";#N/A,#N/A,TRUE,"Door"}</definedName>
    <definedName name="asas_4_2" hidden="1">{#N/A,#N/A,TRUE,"Basic";#N/A,#N/A,TRUE,"EXT-TABLE";#N/A,#N/A,TRUE,"STEEL";#N/A,#N/A,TRUE,"INT-Table";#N/A,#N/A,TRUE,"STEEL";#N/A,#N/A,TRUE,"Door"}</definedName>
    <definedName name="asas_5" localSheetId="3" hidden="1">{#N/A,#N/A,TRUE,"Basic";#N/A,#N/A,TRUE,"EXT-TABLE";#N/A,#N/A,TRUE,"STEEL";#N/A,#N/A,TRUE,"INT-Table";#N/A,#N/A,TRUE,"STEEL";#N/A,#N/A,TRUE,"Door"}</definedName>
    <definedName name="asas_5" localSheetId="2" hidden="1">{#N/A,#N/A,TRUE,"Basic";#N/A,#N/A,TRUE,"EXT-TABLE";#N/A,#N/A,TRUE,"STEEL";#N/A,#N/A,TRUE,"INT-Table";#N/A,#N/A,TRUE,"STEEL";#N/A,#N/A,TRUE,"Door"}</definedName>
    <definedName name="asas_5" hidden="1">{#N/A,#N/A,TRUE,"Basic";#N/A,#N/A,TRUE,"EXT-TABLE";#N/A,#N/A,TRUE,"STEEL";#N/A,#N/A,TRUE,"INT-Table";#N/A,#N/A,TRUE,"STEEL";#N/A,#N/A,TRUE,"Door"}</definedName>
    <definedName name="asas_5_1" localSheetId="3" hidden="1">{#N/A,#N/A,TRUE,"Basic";#N/A,#N/A,TRUE,"EXT-TABLE";#N/A,#N/A,TRUE,"STEEL";#N/A,#N/A,TRUE,"INT-Table";#N/A,#N/A,TRUE,"STEEL";#N/A,#N/A,TRUE,"Door"}</definedName>
    <definedName name="asas_5_1" localSheetId="2" hidden="1">{#N/A,#N/A,TRUE,"Basic";#N/A,#N/A,TRUE,"EXT-TABLE";#N/A,#N/A,TRUE,"STEEL";#N/A,#N/A,TRUE,"INT-Table";#N/A,#N/A,TRUE,"STEEL";#N/A,#N/A,TRUE,"Door"}</definedName>
    <definedName name="asas_5_1" hidden="1">{#N/A,#N/A,TRUE,"Basic";#N/A,#N/A,TRUE,"EXT-TABLE";#N/A,#N/A,TRUE,"STEEL";#N/A,#N/A,TRUE,"INT-Table";#N/A,#N/A,TRUE,"STEEL";#N/A,#N/A,TRUE,"Door"}</definedName>
    <definedName name="asas_5_2" localSheetId="3" hidden="1">{#N/A,#N/A,TRUE,"Basic";#N/A,#N/A,TRUE,"EXT-TABLE";#N/A,#N/A,TRUE,"STEEL";#N/A,#N/A,TRUE,"INT-Table";#N/A,#N/A,TRUE,"STEEL";#N/A,#N/A,TRUE,"Door"}</definedName>
    <definedName name="asas_5_2" localSheetId="2" hidden="1">{#N/A,#N/A,TRUE,"Basic";#N/A,#N/A,TRUE,"EXT-TABLE";#N/A,#N/A,TRUE,"STEEL";#N/A,#N/A,TRUE,"INT-Table";#N/A,#N/A,TRUE,"STEEL";#N/A,#N/A,TRUE,"Door"}</definedName>
    <definedName name="asas_5_2" hidden="1">{#N/A,#N/A,TRUE,"Basic";#N/A,#N/A,TRUE,"EXT-TABLE";#N/A,#N/A,TRUE,"STEEL";#N/A,#N/A,TRUE,"INT-Table";#N/A,#N/A,TRUE,"STEEL";#N/A,#N/A,TRUE,"Door"}</definedName>
    <definedName name="ASDF" localSheetId="5" hidden="1">#REF!</definedName>
    <definedName name="ASDF" localSheetId="7" hidden="1">#REF!</definedName>
    <definedName name="ASDF" localSheetId="6" hidden="1">#REF!</definedName>
    <definedName name="ASDF" localSheetId="17" hidden="1">#REF!</definedName>
    <definedName name="ASDF" localSheetId="18" hidden="1">#REF!</definedName>
    <definedName name="ASDF" localSheetId="19" hidden="1">#REF!</definedName>
    <definedName name="ASDF" localSheetId="8" hidden="1">#REF!</definedName>
    <definedName name="ASDF" localSheetId="10" hidden="1">#REF!</definedName>
    <definedName name="ASDF" localSheetId="9" hidden="1">#REF!</definedName>
    <definedName name="ASDF" localSheetId="11" hidden="1">#REF!</definedName>
    <definedName name="ASDF" localSheetId="12" hidden="1">#REF!</definedName>
    <definedName name="ASDF" localSheetId="13" hidden="1">#REF!</definedName>
    <definedName name="ASDF" localSheetId="14" hidden="1">#REF!</definedName>
    <definedName name="ASDF" localSheetId="15" hidden="1">#REF!</definedName>
    <definedName name="ASDF" localSheetId="16" hidden="1">#REF!</definedName>
    <definedName name="ASDF" localSheetId="3" hidden="1">#REF!</definedName>
    <definedName name="ASDF" localSheetId="2" hidden="1">#REF!</definedName>
    <definedName name="ASDF" hidden="1">#REF!</definedName>
    <definedName name="ASDFD" localSheetId="3" hidden="1">{#N/A,#N/A,FALSE,"CCTV"}</definedName>
    <definedName name="ASDFD" localSheetId="2" hidden="1">{#N/A,#N/A,FALSE,"CCTV"}</definedName>
    <definedName name="ASDFD" hidden="1">{#N/A,#N/A,FALSE,"CCTV"}</definedName>
    <definedName name="ASFG" localSheetId="5" hidden="1">#REF!</definedName>
    <definedName name="ASFG" localSheetId="7" hidden="1">#REF!</definedName>
    <definedName name="ASFG" localSheetId="6" hidden="1">#REF!</definedName>
    <definedName name="ASFG" localSheetId="17" hidden="1">#REF!</definedName>
    <definedName name="ASFG" localSheetId="18" hidden="1">#REF!</definedName>
    <definedName name="ASFG" localSheetId="19" hidden="1">#REF!</definedName>
    <definedName name="ASFG" localSheetId="8" hidden="1">#REF!</definedName>
    <definedName name="ASFG" localSheetId="10" hidden="1">#REF!</definedName>
    <definedName name="ASFG" localSheetId="9" hidden="1">#REF!</definedName>
    <definedName name="ASFG" localSheetId="11" hidden="1">#REF!</definedName>
    <definedName name="ASFG" localSheetId="12" hidden="1">#REF!</definedName>
    <definedName name="ASFG" localSheetId="13" hidden="1">#REF!</definedName>
    <definedName name="ASFG" localSheetId="14" hidden="1">#REF!</definedName>
    <definedName name="ASFG" localSheetId="15" hidden="1">#REF!</definedName>
    <definedName name="ASFG" localSheetId="16" hidden="1">#REF!</definedName>
    <definedName name="ASFG" localSheetId="3" hidden="1">#REF!</definedName>
    <definedName name="ASFG" localSheetId="2" hidden="1">#REF!</definedName>
    <definedName name="ASFG" hidden="1">#REF!</definedName>
    <definedName name="ASFSA" localSheetId="3" hidden="1">{#N/A,#N/A,FALSE,"포장1";#N/A,#N/A,FALSE,"포장1"}</definedName>
    <definedName name="ASFSA" localSheetId="2" hidden="1">{#N/A,#N/A,FALSE,"포장1";#N/A,#N/A,FALSE,"포장1"}</definedName>
    <definedName name="ASFSA" hidden="1">{#N/A,#N/A,FALSE,"포장1";#N/A,#N/A,FALSE,"포장1"}</definedName>
    <definedName name="ASFSADFSAFSA" localSheetId="3" hidden="1">{#N/A,#N/A,FALSE,"부대2"}</definedName>
    <definedName name="ASFSADFSAFSA" localSheetId="2" hidden="1">{#N/A,#N/A,FALSE,"부대2"}</definedName>
    <definedName name="ASFSADFSAFSA" hidden="1">{#N/A,#N/A,FALSE,"부대2"}</definedName>
    <definedName name="ASFSADFSDGAFDSAF" localSheetId="3" hidden="1">{#N/A,#N/A,FALSE,"2~8번"}</definedName>
    <definedName name="ASFSADFSDGAFDSAF" localSheetId="2" hidden="1">{#N/A,#N/A,FALSE,"2~8번"}</definedName>
    <definedName name="ASFSADFSDGAFDSAF" hidden="1">{#N/A,#N/A,FALSE,"2~8번"}</definedName>
    <definedName name="ASFSAFAS" localSheetId="3" hidden="1">{#N/A,#N/A,FALSE,"2~8번"}</definedName>
    <definedName name="ASFSAFAS" localSheetId="2" hidden="1">{#N/A,#N/A,FALSE,"2~8번"}</definedName>
    <definedName name="ASFSAFAS" hidden="1">{#N/A,#N/A,FALSE,"2~8번"}</definedName>
    <definedName name="ASFSAFASFSA" localSheetId="3" hidden="1">{#N/A,#N/A,FALSE,"혼합골재"}</definedName>
    <definedName name="ASFSAFASFSA" localSheetId="2" hidden="1">{#N/A,#N/A,FALSE,"혼합골재"}</definedName>
    <definedName name="ASFSAFASFSA" hidden="1">{#N/A,#N/A,FALSE,"혼합골재"}</definedName>
    <definedName name="ASFSAFSA" localSheetId="3" hidden="1">{#N/A,#N/A,FALSE,"혼합골재"}</definedName>
    <definedName name="ASFSAFSA" localSheetId="2" hidden="1">{#N/A,#N/A,FALSE,"혼합골재"}</definedName>
    <definedName name="ASFSAFSA" hidden="1">{#N/A,#N/A,FALSE,"혼합골재"}</definedName>
    <definedName name="ASFSDAFSAF" localSheetId="3" hidden="1">{#N/A,#N/A,FALSE,"표지목차"}</definedName>
    <definedName name="ASFSDAFSAF" localSheetId="2" hidden="1">{#N/A,#N/A,FALSE,"표지목차"}</definedName>
    <definedName name="ASFSDAFSAF" hidden="1">{#N/A,#N/A,FALSE,"표지목차"}</definedName>
    <definedName name="ASFSDFSDFSAD" localSheetId="3" hidden="1">{#N/A,#N/A,FALSE,"2~8번"}</definedName>
    <definedName name="ASFSDFSDFSAD" localSheetId="2" hidden="1">{#N/A,#N/A,FALSE,"2~8번"}</definedName>
    <definedName name="ASFSDFSDFSAD" hidden="1">{#N/A,#N/A,FALSE,"2~8번"}</definedName>
    <definedName name="ASG" localSheetId="5" hidden="1">#REF!</definedName>
    <definedName name="ASG" localSheetId="7" hidden="1">#REF!</definedName>
    <definedName name="ASG" localSheetId="6" hidden="1">#REF!</definedName>
    <definedName name="ASG" localSheetId="17" hidden="1">#REF!</definedName>
    <definedName name="ASG" localSheetId="18" hidden="1">#REF!</definedName>
    <definedName name="ASG" localSheetId="19" hidden="1">#REF!</definedName>
    <definedName name="ASG" localSheetId="8" hidden="1">#REF!</definedName>
    <definedName name="ASG" localSheetId="10" hidden="1">#REF!</definedName>
    <definedName name="ASG" localSheetId="9" hidden="1">#REF!</definedName>
    <definedName name="ASG" localSheetId="11" hidden="1">#REF!</definedName>
    <definedName name="ASG" localSheetId="12" hidden="1">#REF!</definedName>
    <definedName name="ASG" localSheetId="13" hidden="1">#REF!</definedName>
    <definedName name="ASG" localSheetId="14" hidden="1">#REF!</definedName>
    <definedName name="ASG" localSheetId="15" hidden="1">#REF!</definedName>
    <definedName name="ASG" localSheetId="16" hidden="1">#REF!</definedName>
    <definedName name="ASG" localSheetId="3" hidden="1">#REF!</definedName>
    <definedName name="ASG" localSheetId="2" hidden="1">#REF!</definedName>
    <definedName name="ASG" hidden="1">#REF!</definedName>
    <definedName name="AZ" localSheetId="5" hidden="1">#REF!</definedName>
    <definedName name="AZ" localSheetId="7" hidden="1">#REF!</definedName>
    <definedName name="AZ" localSheetId="6" hidden="1">#REF!</definedName>
    <definedName name="AZ" localSheetId="17" hidden="1">#REF!</definedName>
    <definedName name="AZ" localSheetId="18" hidden="1">#REF!</definedName>
    <definedName name="AZ" localSheetId="19" hidden="1">#REF!</definedName>
    <definedName name="AZ" localSheetId="8" hidden="1">#REF!</definedName>
    <definedName name="AZ" localSheetId="10" hidden="1">#REF!</definedName>
    <definedName name="AZ" localSheetId="9" hidden="1">#REF!</definedName>
    <definedName name="AZ" localSheetId="11" hidden="1">#REF!</definedName>
    <definedName name="AZ" localSheetId="12" hidden="1">#REF!</definedName>
    <definedName name="AZ" localSheetId="13" hidden="1">#REF!</definedName>
    <definedName name="AZ" localSheetId="14" hidden="1">#REF!</definedName>
    <definedName name="AZ" localSheetId="15" hidden="1">#REF!</definedName>
    <definedName name="AZ" localSheetId="16" hidden="1">#REF!</definedName>
    <definedName name="AZ" localSheetId="3" hidden="1">#REF!</definedName>
    <definedName name="AZ" localSheetId="2" hidden="1">#REF!</definedName>
    <definedName name="AZ" hidden="1">#REF!</definedName>
    <definedName name="B.2.2.2" localSheetId="3" hidden="1">{#N/A,#N/A,FALSE,"CCTV"}</definedName>
    <definedName name="B.2.2.2" localSheetId="2" hidden="1">{#N/A,#N/A,FALSE,"CCTV"}</definedName>
    <definedName name="B.2.2.2" hidden="1">{#N/A,#N/A,FALSE,"CCTV"}</definedName>
    <definedName name="BA" localSheetId="3" hidden="1">{#N/A,#N/A,TRUE,"Basic";#N/A,#N/A,TRUE,"EXT-TABLE";#N/A,#N/A,TRUE,"STEEL";#N/A,#N/A,TRUE,"INT-Table";#N/A,#N/A,TRUE,"STEEL";#N/A,#N/A,TRUE,"Door"}</definedName>
    <definedName name="BA" localSheetId="2" hidden="1">{#N/A,#N/A,TRUE,"Basic";#N/A,#N/A,TRUE,"EXT-TABLE";#N/A,#N/A,TRUE,"STEEL";#N/A,#N/A,TRUE,"INT-Table";#N/A,#N/A,TRUE,"STEEL";#N/A,#N/A,TRUE,"Door"}</definedName>
    <definedName name="BA" hidden="1">{#N/A,#N/A,TRUE,"Basic";#N/A,#N/A,TRUE,"EXT-TABLE";#N/A,#N/A,TRUE,"STEEL";#N/A,#N/A,TRUE,"INT-Table";#N/A,#N/A,TRUE,"STEEL";#N/A,#N/A,TRUE,"Door"}</definedName>
    <definedName name="BASE" localSheetId="3" hidden="1">{#N/A,#N/A,TRUE,"Basic";#N/A,#N/A,TRUE,"EXT-TABLE";#N/A,#N/A,TRUE,"STEEL";#N/A,#N/A,TRUE,"INT-Table";#N/A,#N/A,TRUE,"STEEL";#N/A,#N/A,TRUE,"Door"}</definedName>
    <definedName name="BASE" localSheetId="2" hidden="1">{#N/A,#N/A,TRUE,"Basic";#N/A,#N/A,TRUE,"EXT-TABLE";#N/A,#N/A,TRUE,"STEEL";#N/A,#N/A,TRUE,"INT-Table";#N/A,#N/A,TRUE,"STEEL";#N/A,#N/A,TRUE,"Door"}</definedName>
    <definedName name="BASE" hidden="1">{#N/A,#N/A,TRUE,"Basic";#N/A,#N/A,TRUE,"EXT-TABLE";#N/A,#N/A,TRUE,"STEEL";#N/A,#N/A,TRUE,"INT-Table";#N/A,#N/A,TRUE,"STEEL";#N/A,#N/A,TRUE,"Door"}</definedName>
    <definedName name="BASE_1" localSheetId="3" hidden="1">{#N/A,#N/A,TRUE,"Basic";#N/A,#N/A,TRUE,"EXT-TABLE";#N/A,#N/A,TRUE,"STEEL";#N/A,#N/A,TRUE,"INT-Table";#N/A,#N/A,TRUE,"STEEL";#N/A,#N/A,TRUE,"Door"}</definedName>
    <definedName name="BASE_1" localSheetId="2" hidden="1">{#N/A,#N/A,TRUE,"Basic";#N/A,#N/A,TRUE,"EXT-TABLE";#N/A,#N/A,TRUE,"STEEL";#N/A,#N/A,TRUE,"INT-Table";#N/A,#N/A,TRUE,"STEEL";#N/A,#N/A,TRUE,"Door"}</definedName>
    <definedName name="BASE_1" hidden="1">{#N/A,#N/A,TRUE,"Basic";#N/A,#N/A,TRUE,"EXT-TABLE";#N/A,#N/A,TRUE,"STEEL";#N/A,#N/A,TRUE,"INT-Table";#N/A,#N/A,TRUE,"STEEL";#N/A,#N/A,TRUE,"Door"}</definedName>
    <definedName name="BASE_1_1" localSheetId="3" hidden="1">{#N/A,#N/A,TRUE,"Basic";#N/A,#N/A,TRUE,"EXT-TABLE";#N/A,#N/A,TRUE,"STEEL";#N/A,#N/A,TRUE,"INT-Table";#N/A,#N/A,TRUE,"STEEL";#N/A,#N/A,TRUE,"Door"}</definedName>
    <definedName name="BASE_1_1" localSheetId="2" hidden="1">{#N/A,#N/A,TRUE,"Basic";#N/A,#N/A,TRUE,"EXT-TABLE";#N/A,#N/A,TRUE,"STEEL";#N/A,#N/A,TRUE,"INT-Table";#N/A,#N/A,TRUE,"STEEL";#N/A,#N/A,TRUE,"Door"}</definedName>
    <definedName name="BASE_1_1" hidden="1">{#N/A,#N/A,TRUE,"Basic";#N/A,#N/A,TRUE,"EXT-TABLE";#N/A,#N/A,TRUE,"STEEL";#N/A,#N/A,TRUE,"INT-Table";#N/A,#N/A,TRUE,"STEEL";#N/A,#N/A,TRUE,"Door"}</definedName>
    <definedName name="BASE_1_2" localSheetId="3" hidden="1">{#N/A,#N/A,TRUE,"Basic";#N/A,#N/A,TRUE,"EXT-TABLE";#N/A,#N/A,TRUE,"STEEL";#N/A,#N/A,TRUE,"INT-Table";#N/A,#N/A,TRUE,"STEEL";#N/A,#N/A,TRUE,"Door"}</definedName>
    <definedName name="BASE_1_2" localSheetId="2" hidden="1">{#N/A,#N/A,TRUE,"Basic";#N/A,#N/A,TRUE,"EXT-TABLE";#N/A,#N/A,TRUE,"STEEL";#N/A,#N/A,TRUE,"INT-Table";#N/A,#N/A,TRUE,"STEEL";#N/A,#N/A,TRUE,"Door"}</definedName>
    <definedName name="BASE_1_2" hidden="1">{#N/A,#N/A,TRUE,"Basic";#N/A,#N/A,TRUE,"EXT-TABLE";#N/A,#N/A,TRUE,"STEEL";#N/A,#N/A,TRUE,"INT-Table";#N/A,#N/A,TRUE,"STEEL";#N/A,#N/A,TRUE,"Door"}</definedName>
    <definedName name="BASE_2" localSheetId="3" hidden="1">{#N/A,#N/A,TRUE,"Basic";#N/A,#N/A,TRUE,"EXT-TABLE";#N/A,#N/A,TRUE,"STEEL";#N/A,#N/A,TRUE,"INT-Table";#N/A,#N/A,TRUE,"STEEL";#N/A,#N/A,TRUE,"Door"}</definedName>
    <definedName name="BASE_2" localSheetId="2" hidden="1">{#N/A,#N/A,TRUE,"Basic";#N/A,#N/A,TRUE,"EXT-TABLE";#N/A,#N/A,TRUE,"STEEL";#N/A,#N/A,TRUE,"INT-Table";#N/A,#N/A,TRUE,"STEEL";#N/A,#N/A,TRUE,"Door"}</definedName>
    <definedName name="BASE_2" hidden="1">{#N/A,#N/A,TRUE,"Basic";#N/A,#N/A,TRUE,"EXT-TABLE";#N/A,#N/A,TRUE,"STEEL";#N/A,#N/A,TRUE,"INT-Table";#N/A,#N/A,TRUE,"STEEL";#N/A,#N/A,TRUE,"Door"}</definedName>
    <definedName name="BASE_2_1" localSheetId="3" hidden="1">{#N/A,#N/A,TRUE,"Basic";#N/A,#N/A,TRUE,"EXT-TABLE";#N/A,#N/A,TRUE,"STEEL";#N/A,#N/A,TRUE,"INT-Table";#N/A,#N/A,TRUE,"STEEL";#N/A,#N/A,TRUE,"Door"}</definedName>
    <definedName name="BASE_2_1" localSheetId="2" hidden="1">{#N/A,#N/A,TRUE,"Basic";#N/A,#N/A,TRUE,"EXT-TABLE";#N/A,#N/A,TRUE,"STEEL";#N/A,#N/A,TRUE,"INT-Table";#N/A,#N/A,TRUE,"STEEL";#N/A,#N/A,TRUE,"Door"}</definedName>
    <definedName name="BASE_2_1" hidden="1">{#N/A,#N/A,TRUE,"Basic";#N/A,#N/A,TRUE,"EXT-TABLE";#N/A,#N/A,TRUE,"STEEL";#N/A,#N/A,TRUE,"INT-Table";#N/A,#N/A,TRUE,"STEEL";#N/A,#N/A,TRUE,"Door"}</definedName>
    <definedName name="BASE_2_2" localSheetId="3" hidden="1">{#N/A,#N/A,TRUE,"Basic";#N/A,#N/A,TRUE,"EXT-TABLE";#N/A,#N/A,TRUE,"STEEL";#N/A,#N/A,TRUE,"INT-Table";#N/A,#N/A,TRUE,"STEEL";#N/A,#N/A,TRUE,"Door"}</definedName>
    <definedName name="BASE_2_2" localSheetId="2" hidden="1">{#N/A,#N/A,TRUE,"Basic";#N/A,#N/A,TRUE,"EXT-TABLE";#N/A,#N/A,TRUE,"STEEL";#N/A,#N/A,TRUE,"INT-Table";#N/A,#N/A,TRUE,"STEEL";#N/A,#N/A,TRUE,"Door"}</definedName>
    <definedName name="BASE_2_2" hidden="1">{#N/A,#N/A,TRUE,"Basic";#N/A,#N/A,TRUE,"EXT-TABLE";#N/A,#N/A,TRUE,"STEEL";#N/A,#N/A,TRUE,"INT-Table";#N/A,#N/A,TRUE,"STEEL";#N/A,#N/A,TRUE,"Door"}</definedName>
    <definedName name="BASE_3" localSheetId="3" hidden="1">{#N/A,#N/A,TRUE,"Basic";#N/A,#N/A,TRUE,"EXT-TABLE";#N/A,#N/A,TRUE,"STEEL";#N/A,#N/A,TRUE,"INT-Table";#N/A,#N/A,TRUE,"STEEL";#N/A,#N/A,TRUE,"Door"}</definedName>
    <definedName name="BASE_3" localSheetId="2" hidden="1">{#N/A,#N/A,TRUE,"Basic";#N/A,#N/A,TRUE,"EXT-TABLE";#N/A,#N/A,TRUE,"STEEL";#N/A,#N/A,TRUE,"INT-Table";#N/A,#N/A,TRUE,"STEEL";#N/A,#N/A,TRUE,"Door"}</definedName>
    <definedName name="BASE_3" hidden="1">{#N/A,#N/A,TRUE,"Basic";#N/A,#N/A,TRUE,"EXT-TABLE";#N/A,#N/A,TRUE,"STEEL";#N/A,#N/A,TRUE,"INT-Table";#N/A,#N/A,TRUE,"STEEL";#N/A,#N/A,TRUE,"Door"}</definedName>
    <definedName name="BASE_3_1" localSheetId="3" hidden="1">{#N/A,#N/A,TRUE,"Basic";#N/A,#N/A,TRUE,"EXT-TABLE";#N/A,#N/A,TRUE,"STEEL";#N/A,#N/A,TRUE,"INT-Table";#N/A,#N/A,TRUE,"STEEL";#N/A,#N/A,TRUE,"Door"}</definedName>
    <definedName name="BASE_3_1" localSheetId="2" hidden="1">{#N/A,#N/A,TRUE,"Basic";#N/A,#N/A,TRUE,"EXT-TABLE";#N/A,#N/A,TRUE,"STEEL";#N/A,#N/A,TRUE,"INT-Table";#N/A,#N/A,TRUE,"STEEL";#N/A,#N/A,TRUE,"Door"}</definedName>
    <definedName name="BASE_3_1" hidden="1">{#N/A,#N/A,TRUE,"Basic";#N/A,#N/A,TRUE,"EXT-TABLE";#N/A,#N/A,TRUE,"STEEL";#N/A,#N/A,TRUE,"INT-Table";#N/A,#N/A,TRUE,"STEEL";#N/A,#N/A,TRUE,"Door"}</definedName>
    <definedName name="BASE_3_2" localSheetId="3" hidden="1">{#N/A,#N/A,TRUE,"Basic";#N/A,#N/A,TRUE,"EXT-TABLE";#N/A,#N/A,TRUE,"STEEL";#N/A,#N/A,TRUE,"INT-Table";#N/A,#N/A,TRUE,"STEEL";#N/A,#N/A,TRUE,"Door"}</definedName>
    <definedName name="BASE_3_2" localSheetId="2" hidden="1">{#N/A,#N/A,TRUE,"Basic";#N/A,#N/A,TRUE,"EXT-TABLE";#N/A,#N/A,TRUE,"STEEL";#N/A,#N/A,TRUE,"INT-Table";#N/A,#N/A,TRUE,"STEEL";#N/A,#N/A,TRUE,"Door"}</definedName>
    <definedName name="BASE_3_2" hidden="1">{#N/A,#N/A,TRUE,"Basic";#N/A,#N/A,TRUE,"EXT-TABLE";#N/A,#N/A,TRUE,"STEEL";#N/A,#N/A,TRUE,"INT-Table";#N/A,#N/A,TRUE,"STEEL";#N/A,#N/A,TRUE,"Door"}</definedName>
    <definedName name="BASE_4" localSheetId="3" hidden="1">{#N/A,#N/A,TRUE,"Basic";#N/A,#N/A,TRUE,"EXT-TABLE";#N/A,#N/A,TRUE,"STEEL";#N/A,#N/A,TRUE,"INT-Table";#N/A,#N/A,TRUE,"STEEL";#N/A,#N/A,TRUE,"Door"}</definedName>
    <definedName name="BASE_4" localSheetId="2" hidden="1">{#N/A,#N/A,TRUE,"Basic";#N/A,#N/A,TRUE,"EXT-TABLE";#N/A,#N/A,TRUE,"STEEL";#N/A,#N/A,TRUE,"INT-Table";#N/A,#N/A,TRUE,"STEEL";#N/A,#N/A,TRUE,"Door"}</definedName>
    <definedName name="BASE_4" hidden="1">{#N/A,#N/A,TRUE,"Basic";#N/A,#N/A,TRUE,"EXT-TABLE";#N/A,#N/A,TRUE,"STEEL";#N/A,#N/A,TRUE,"INT-Table";#N/A,#N/A,TRUE,"STEEL";#N/A,#N/A,TRUE,"Door"}</definedName>
    <definedName name="BASE_4_1" localSheetId="3" hidden="1">{#N/A,#N/A,TRUE,"Basic";#N/A,#N/A,TRUE,"EXT-TABLE";#N/A,#N/A,TRUE,"STEEL";#N/A,#N/A,TRUE,"INT-Table";#N/A,#N/A,TRUE,"STEEL";#N/A,#N/A,TRUE,"Door"}</definedName>
    <definedName name="BASE_4_1" localSheetId="2" hidden="1">{#N/A,#N/A,TRUE,"Basic";#N/A,#N/A,TRUE,"EXT-TABLE";#N/A,#N/A,TRUE,"STEEL";#N/A,#N/A,TRUE,"INT-Table";#N/A,#N/A,TRUE,"STEEL";#N/A,#N/A,TRUE,"Door"}</definedName>
    <definedName name="BASE_4_1" hidden="1">{#N/A,#N/A,TRUE,"Basic";#N/A,#N/A,TRUE,"EXT-TABLE";#N/A,#N/A,TRUE,"STEEL";#N/A,#N/A,TRUE,"INT-Table";#N/A,#N/A,TRUE,"STEEL";#N/A,#N/A,TRUE,"Door"}</definedName>
    <definedName name="BASE_4_2" localSheetId="3" hidden="1">{#N/A,#N/A,TRUE,"Basic";#N/A,#N/A,TRUE,"EXT-TABLE";#N/A,#N/A,TRUE,"STEEL";#N/A,#N/A,TRUE,"INT-Table";#N/A,#N/A,TRUE,"STEEL";#N/A,#N/A,TRUE,"Door"}</definedName>
    <definedName name="BASE_4_2" localSheetId="2" hidden="1">{#N/A,#N/A,TRUE,"Basic";#N/A,#N/A,TRUE,"EXT-TABLE";#N/A,#N/A,TRUE,"STEEL";#N/A,#N/A,TRUE,"INT-Table";#N/A,#N/A,TRUE,"STEEL";#N/A,#N/A,TRUE,"Door"}</definedName>
    <definedName name="BASE_4_2" hidden="1">{#N/A,#N/A,TRUE,"Basic";#N/A,#N/A,TRUE,"EXT-TABLE";#N/A,#N/A,TRUE,"STEEL";#N/A,#N/A,TRUE,"INT-Table";#N/A,#N/A,TRUE,"STEEL";#N/A,#N/A,TRUE,"Door"}</definedName>
    <definedName name="BASE_5" localSheetId="3" hidden="1">{#N/A,#N/A,TRUE,"Basic";#N/A,#N/A,TRUE,"EXT-TABLE";#N/A,#N/A,TRUE,"STEEL";#N/A,#N/A,TRUE,"INT-Table";#N/A,#N/A,TRUE,"STEEL";#N/A,#N/A,TRUE,"Door"}</definedName>
    <definedName name="BASE_5" localSheetId="2" hidden="1">{#N/A,#N/A,TRUE,"Basic";#N/A,#N/A,TRUE,"EXT-TABLE";#N/A,#N/A,TRUE,"STEEL";#N/A,#N/A,TRUE,"INT-Table";#N/A,#N/A,TRUE,"STEEL";#N/A,#N/A,TRUE,"Door"}</definedName>
    <definedName name="BASE_5" hidden="1">{#N/A,#N/A,TRUE,"Basic";#N/A,#N/A,TRUE,"EXT-TABLE";#N/A,#N/A,TRUE,"STEEL";#N/A,#N/A,TRUE,"INT-Table";#N/A,#N/A,TRUE,"STEEL";#N/A,#N/A,TRUE,"Door"}</definedName>
    <definedName name="BASE_5_1" localSheetId="3" hidden="1">{#N/A,#N/A,TRUE,"Basic";#N/A,#N/A,TRUE,"EXT-TABLE";#N/A,#N/A,TRUE,"STEEL";#N/A,#N/A,TRUE,"INT-Table";#N/A,#N/A,TRUE,"STEEL";#N/A,#N/A,TRUE,"Door"}</definedName>
    <definedName name="BASE_5_1" localSheetId="2" hidden="1">{#N/A,#N/A,TRUE,"Basic";#N/A,#N/A,TRUE,"EXT-TABLE";#N/A,#N/A,TRUE,"STEEL";#N/A,#N/A,TRUE,"INT-Table";#N/A,#N/A,TRUE,"STEEL";#N/A,#N/A,TRUE,"Door"}</definedName>
    <definedName name="BASE_5_1" hidden="1">{#N/A,#N/A,TRUE,"Basic";#N/A,#N/A,TRUE,"EXT-TABLE";#N/A,#N/A,TRUE,"STEEL";#N/A,#N/A,TRUE,"INT-Table";#N/A,#N/A,TRUE,"STEEL";#N/A,#N/A,TRUE,"Door"}</definedName>
    <definedName name="BASE_5_2" localSheetId="3" hidden="1">{#N/A,#N/A,TRUE,"Basic";#N/A,#N/A,TRUE,"EXT-TABLE";#N/A,#N/A,TRUE,"STEEL";#N/A,#N/A,TRUE,"INT-Table";#N/A,#N/A,TRUE,"STEEL";#N/A,#N/A,TRUE,"Door"}</definedName>
    <definedName name="BASE_5_2" localSheetId="2" hidden="1">{#N/A,#N/A,TRUE,"Basic";#N/A,#N/A,TRUE,"EXT-TABLE";#N/A,#N/A,TRUE,"STEEL";#N/A,#N/A,TRUE,"INT-Table";#N/A,#N/A,TRUE,"STEEL";#N/A,#N/A,TRUE,"Door"}</definedName>
    <definedName name="BASE_5_2" hidden="1">{#N/A,#N/A,TRUE,"Basic";#N/A,#N/A,TRUE,"EXT-TABLE";#N/A,#N/A,TRUE,"STEEL";#N/A,#N/A,TRUE,"INT-Table";#N/A,#N/A,TRUE,"STEEL";#N/A,#N/A,TRUE,"Door"}</definedName>
    <definedName name="bcd" localSheetId="3" hidden="1">{#N/A,#N/A,TRUE,"Basic";#N/A,#N/A,TRUE,"EXT-TABLE";#N/A,#N/A,TRUE,"STEEL";#N/A,#N/A,TRUE,"INT-Table";#N/A,#N/A,TRUE,"STEEL";#N/A,#N/A,TRUE,"Door"}</definedName>
    <definedName name="bcd" localSheetId="2" hidden="1">{#N/A,#N/A,TRUE,"Basic";#N/A,#N/A,TRUE,"EXT-TABLE";#N/A,#N/A,TRUE,"STEEL";#N/A,#N/A,TRUE,"INT-Table";#N/A,#N/A,TRUE,"STEEL";#N/A,#N/A,TRUE,"Door"}</definedName>
    <definedName name="bcd" hidden="1">{#N/A,#N/A,TRUE,"Basic";#N/A,#N/A,TRUE,"EXT-TABLE";#N/A,#N/A,TRUE,"STEEL";#N/A,#N/A,TRUE,"INT-Table";#N/A,#N/A,TRUE,"STEEL";#N/A,#N/A,TRUE,"Door"}</definedName>
    <definedName name="bcd_1" localSheetId="3" hidden="1">{#N/A,#N/A,TRUE,"Basic";#N/A,#N/A,TRUE,"EXT-TABLE";#N/A,#N/A,TRUE,"STEEL";#N/A,#N/A,TRUE,"INT-Table";#N/A,#N/A,TRUE,"STEEL";#N/A,#N/A,TRUE,"Door"}</definedName>
    <definedName name="bcd_1" localSheetId="2" hidden="1">{#N/A,#N/A,TRUE,"Basic";#N/A,#N/A,TRUE,"EXT-TABLE";#N/A,#N/A,TRUE,"STEEL";#N/A,#N/A,TRUE,"INT-Table";#N/A,#N/A,TRUE,"STEEL";#N/A,#N/A,TRUE,"Door"}</definedName>
    <definedName name="bcd_1" hidden="1">{#N/A,#N/A,TRUE,"Basic";#N/A,#N/A,TRUE,"EXT-TABLE";#N/A,#N/A,TRUE,"STEEL";#N/A,#N/A,TRUE,"INT-Table";#N/A,#N/A,TRUE,"STEEL";#N/A,#N/A,TRUE,"Door"}</definedName>
    <definedName name="bcd_1_1" localSheetId="3" hidden="1">{#N/A,#N/A,TRUE,"Basic";#N/A,#N/A,TRUE,"EXT-TABLE";#N/A,#N/A,TRUE,"STEEL";#N/A,#N/A,TRUE,"INT-Table";#N/A,#N/A,TRUE,"STEEL";#N/A,#N/A,TRUE,"Door"}</definedName>
    <definedName name="bcd_1_1" localSheetId="2" hidden="1">{#N/A,#N/A,TRUE,"Basic";#N/A,#N/A,TRUE,"EXT-TABLE";#N/A,#N/A,TRUE,"STEEL";#N/A,#N/A,TRUE,"INT-Table";#N/A,#N/A,TRUE,"STEEL";#N/A,#N/A,TRUE,"Door"}</definedName>
    <definedName name="bcd_1_1" hidden="1">{#N/A,#N/A,TRUE,"Basic";#N/A,#N/A,TRUE,"EXT-TABLE";#N/A,#N/A,TRUE,"STEEL";#N/A,#N/A,TRUE,"INT-Table";#N/A,#N/A,TRUE,"STEEL";#N/A,#N/A,TRUE,"Door"}</definedName>
    <definedName name="bcd_1_2" localSheetId="3" hidden="1">{#N/A,#N/A,TRUE,"Basic";#N/A,#N/A,TRUE,"EXT-TABLE";#N/A,#N/A,TRUE,"STEEL";#N/A,#N/A,TRUE,"INT-Table";#N/A,#N/A,TRUE,"STEEL";#N/A,#N/A,TRUE,"Door"}</definedName>
    <definedName name="bcd_1_2" localSheetId="2" hidden="1">{#N/A,#N/A,TRUE,"Basic";#N/A,#N/A,TRUE,"EXT-TABLE";#N/A,#N/A,TRUE,"STEEL";#N/A,#N/A,TRUE,"INT-Table";#N/A,#N/A,TRUE,"STEEL";#N/A,#N/A,TRUE,"Door"}</definedName>
    <definedName name="bcd_1_2" hidden="1">{#N/A,#N/A,TRUE,"Basic";#N/A,#N/A,TRUE,"EXT-TABLE";#N/A,#N/A,TRUE,"STEEL";#N/A,#N/A,TRUE,"INT-Table";#N/A,#N/A,TRUE,"STEEL";#N/A,#N/A,TRUE,"Door"}</definedName>
    <definedName name="bcd_2" localSheetId="3" hidden="1">{#N/A,#N/A,TRUE,"Basic";#N/A,#N/A,TRUE,"EXT-TABLE";#N/A,#N/A,TRUE,"STEEL";#N/A,#N/A,TRUE,"INT-Table";#N/A,#N/A,TRUE,"STEEL";#N/A,#N/A,TRUE,"Door"}</definedName>
    <definedName name="bcd_2" localSheetId="2" hidden="1">{#N/A,#N/A,TRUE,"Basic";#N/A,#N/A,TRUE,"EXT-TABLE";#N/A,#N/A,TRUE,"STEEL";#N/A,#N/A,TRUE,"INT-Table";#N/A,#N/A,TRUE,"STEEL";#N/A,#N/A,TRUE,"Door"}</definedName>
    <definedName name="bcd_2" hidden="1">{#N/A,#N/A,TRUE,"Basic";#N/A,#N/A,TRUE,"EXT-TABLE";#N/A,#N/A,TRUE,"STEEL";#N/A,#N/A,TRUE,"INT-Table";#N/A,#N/A,TRUE,"STEEL";#N/A,#N/A,TRUE,"Door"}</definedName>
    <definedName name="bcd_2_1" localSheetId="3" hidden="1">{#N/A,#N/A,TRUE,"Basic";#N/A,#N/A,TRUE,"EXT-TABLE";#N/A,#N/A,TRUE,"STEEL";#N/A,#N/A,TRUE,"INT-Table";#N/A,#N/A,TRUE,"STEEL";#N/A,#N/A,TRUE,"Door"}</definedName>
    <definedName name="bcd_2_1" localSheetId="2" hidden="1">{#N/A,#N/A,TRUE,"Basic";#N/A,#N/A,TRUE,"EXT-TABLE";#N/A,#N/A,TRUE,"STEEL";#N/A,#N/A,TRUE,"INT-Table";#N/A,#N/A,TRUE,"STEEL";#N/A,#N/A,TRUE,"Door"}</definedName>
    <definedName name="bcd_2_1" hidden="1">{#N/A,#N/A,TRUE,"Basic";#N/A,#N/A,TRUE,"EXT-TABLE";#N/A,#N/A,TRUE,"STEEL";#N/A,#N/A,TRUE,"INT-Table";#N/A,#N/A,TRUE,"STEEL";#N/A,#N/A,TRUE,"Door"}</definedName>
    <definedName name="bcd_2_2" localSheetId="3" hidden="1">{#N/A,#N/A,TRUE,"Basic";#N/A,#N/A,TRUE,"EXT-TABLE";#N/A,#N/A,TRUE,"STEEL";#N/A,#N/A,TRUE,"INT-Table";#N/A,#N/A,TRUE,"STEEL";#N/A,#N/A,TRUE,"Door"}</definedName>
    <definedName name="bcd_2_2" localSheetId="2" hidden="1">{#N/A,#N/A,TRUE,"Basic";#N/A,#N/A,TRUE,"EXT-TABLE";#N/A,#N/A,TRUE,"STEEL";#N/A,#N/A,TRUE,"INT-Table";#N/A,#N/A,TRUE,"STEEL";#N/A,#N/A,TRUE,"Door"}</definedName>
    <definedName name="bcd_2_2" hidden="1">{#N/A,#N/A,TRUE,"Basic";#N/A,#N/A,TRUE,"EXT-TABLE";#N/A,#N/A,TRUE,"STEEL";#N/A,#N/A,TRUE,"INT-Table";#N/A,#N/A,TRUE,"STEEL";#N/A,#N/A,TRUE,"Door"}</definedName>
    <definedName name="bcd_3" localSheetId="3" hidden="1">{#N/A,#N/A,TRUE,"Basic";#N/A,#N/A,TRUE,"EXT-TABLE";#N/A,#N/A,TRUE,"STEEL";#N/A,#N/A,TRUE,"INT-Table";#N/A,#N/A,TRUE,"STEEL";#N/A,#N/A,TRUE,"Door"}</definedName>
    <definedName name="bcd_3" localSheetId="2" hidden="1">{#N/A,#N/A,TRUE,"Basic";#N/A,#N/A,TRUE,"EXT-TABLE";#N/A,#N/A,TRUE,"STEEL";#N/A,#N/A,TRUE,"INT-Table";#N/A,#N/A,TRUE,"STEEL";#N/A,#N/A,TRUE,"Door"}</definedName>
    <definedName name="bcd_3" hidden="1">{#N/A,#N/A,TRUE,"Basic";#N/A,#N/A,TRUE,"EXT-TABLE";#N/A,#N/A,TRUE,"STEEL";#N/A,#N/A,TRUE,"INT-Table";#N/A,#N/A,TRUE,"STEEL";#N/A,#N/A,TRUE,"Door"}</definedName>
    <definedName name="bcd_3_1" localSheetId="3" hidden="1">{#N/A,#N/A,TRUE,"Basic";#N/A,#N/A,TRUE,"EXT-TABLE";#N/A,#N/A,TRUE,"STEEL";#N/A,#N/A,TRUE,"INT-Table";#N/A,#N/A,TRUE,"STEEL";#N/A,#N/A,TRUE,"Door"}</definedName>
    <definedName name="bcd_3_1" localSheetId="2" hidden="1">{#N/A,#N/A,TRUE,"Basic";#N/A,#N/A,TRUE,"EXT-TABLE";#N/A,#N/A,TRUE,"STEEL";#N/A,#N/A,TRUE,"INT-Table";#N/A,#N/A,TRUE,"STEEL";#N/A,#N/A,TRUE,"Door"}</definedName>
    <definedName name="bcd_3_1" hidden="1">{#N/A,#N/A,TRUE,"Basic";#N/A,#N/A,TRUE,"EXT-TABLE";#N/A,#N/A,TRUE,"STEEL";#N/A,#N/A,TRUE,"INT-Table";#N/A,#N/A,TRUE,"STEEL";#N/A,#N/A,TRUE,"Door"}</definedName>
    <definedName name="bcd_3_2" localSheetId="3" hidden="1">{#N/A,#N/A,TRUE,"Basic";#N/A,#N/A,TRUE,"EXT-TABLE";#N/A,#N/A,TRUE,"STEEL";#N/A,#N/A,TRUE,"INT-Table";#N/A,#N/A,TRUE,"STEEL";#N/A,#N/A,TRUE,"Door"}</definedName>
    <definedName name="bcd_3_2" localSheetId="2" hidden="1">{#N/A,#N/A,TRUE,"Basic";#N/A,#N/A,TRUE,"EXT-TABLE";#N/A,#N/A,TRUE,"STEEL";#N/A,#N/A,TRUE,"INT-Table";#N/A,#N/A,TRUE,"STEEL";#N/A,#N/A,TRUE,"Door"}</definedName>
    <definedName name="bcd_3_2" hidden="1">{#N/A,#N/A,TRUE,"Basic";#N/A,#N/A,TRUE,"EXT-TABLE";#N/A,#N/A,TRUE,"STEEL";#N/A,#N/A,TRUE,"INT-Table";#N/A,#N/A,TRUE,"STEEL";#N/A,#N/A,TRUE,"Door"}</definedName>
    <definedName name="bcd_4" localSheetId="3" hidden="1">{#N/A,#N/A,TRUE,"Basic";#N/A,#N/A,TRUE,"EXT-TABLE";#N/A,#N/A,TRUE,"STEEL";#N/A,#N/A,TRUE,"INT-Table";#N/A,#N/A,TRUE,"STEEL";#N/A,#N/A,TRUE,"Door"}</definedName>
    <definedName name="bcd_4" localSheetId="2" hidden="1">{#N/A,#N/A,TRUE,"Basic";#N/A,#N/A,TRUE,"EXT-TABLE";#N/A,#N/A,TRUE,"STEEL";#N/A,#N/A,TRUE,"INT-Table";#N/A,#N/A,TRUE,"STEEL";#N/A,#N/A,TRUE,"Door"}</definedName>
    <definedName name="bcd_4" hidden="1">{#N/A,#N/A,TRUE,"Basic";#N/A,#N/A,TRUE,"EXT-TABLE";#N/A,#N/A,TRUE,"STEEL";#N/A,#N/A,TRUE,"INT-Table";#N/A,#N/A,TRUE,"STEEL";#N/A,#N/A,TRUE,"Door"}</definedName>
    <definedName name="bcd_4_1" localSheetId="3" hidden="1">{#N/A,#N/A,TRUE,"Basic";#N/A,#N/A,TRUE,"EXT-TABLE";#N/A,#N/A,TRUE,"STEEL";#N/A,#N/A,TRUE,"INT-Table";#N/A,#N/A,TRUE,"STEEL";#N/A,#N/A,TRUE,"Door"}</definedName>
    <definedName name="bcd_4_1" localSheetId="2" hidden="1">{#N/A,#N/A,TRUE,"Basic";#N/A,#N/A,TRUE,"EXT-TABLE";#N/A,#N/A,TRUE,"STEEL";#N/A,#N/A,TRUE,"INT-Table";#N/A,#N/A,TRUE,"STEEL";#N/A,#N/A,TRUE,"Door"}</definedName>
    <definedName name="bcd_4_1" hidden="1">{#N/A,#N/A,TRUE,"Basic";#N/A,#N/A,TRUE,"EXT-TABLE";#N/A,#N/A,TRUE,"STEEL";#N/A,#N/A,TRUE,"INT-Table";#N/A,#N/A,TRUE,"STEEL";#N/A,#N/A,TRUE,"Door"}</definedName>
    <definedName name="bcd_4_2" localSheetId="3" hidden="1">{#N/A,#N/A,TRUE,"Basic";#N/A,#N/A,TRUE,"EXT-TABLE";#N/A,#N/A,TRUE,"STEEL";#N/A,#N/A,TRUE,"INT-Table";#N/A,#N/A,TRUE,"STEEL";#N/A,#N/A,TRUE,"Door"}</definedName>
    <definedName name="bcd_4_2" localSheetId="2" hidden="1">{#N/A,#N/A,TRUE,"Basic";#N/A,#N/A,TRUE,"EXT-TABLE";#N/A,#N/A,TRUE,"STEEL";#N/A,#N/A,TRUE,"INT-Table";#N/A,#N/A,TRUE,"STEEL";#N/A,#N/A,TRUE,"Door"}</definedName>
    <definedName name="bcd_4_2" hidden="1">{#N/A,#N/A,TRUE,"Basic";#N/A,#N/A,TRUE,"EXT-TABLE";#N/A,#N/A,TRUE,"STEEL";#N/A,#N/A,TRUE,"INT-Table";#N/A,#N/A,TRUE,"STEEL";#N/A,#N/A,TRUE,"Door"}</definedName>
    <definedName name="bcd_5" localSheetId="3" hidden="1">{#N/A,#N/A,TRUE,"Basic";#N/A,#N/A,TRUE,"EXT-TABLE";#N/A,#N/A,TRUE,"STEEL";#N/A,#N/A,TRUE,"INT-Table";#N/A,#N/A,TRUE,"STEEL";#N/A,#N/A,TRUE,"Door"}</definedName>
    <definedName name="bcd_5" localSheetId="2" hidden="1">{#N/A,#N/A,TRUE,"Basic";#N/A,#N/A,TRUE,"EXT-TABLE";#N/A,#N/A,TRUE,"STEEL";#N/A,#N/A,TRUE,"INT-Table";#N/A,#N/A,TRUE,"STEEL";#N/A,#N/A,TRUE,"Door"}</definedName>
    <definedName name="bcd_5" hidden="1">{#N/A,#N/A,TRUE,"Basic";#N/A,#N/A,TRUE,"EXT-TABLE";#N/A,#N/A,TRUE,"STEEL";#N/A,#N/A,TRUE,"INT-Table";#N/A,#N/A,TRUE,"STEEL";#N/A,#N/A,TRUE,"Door"}</definedName>
    <definedName name="bcd_5_1" localSheetId="3" hidden="1">{#N/A,#N/A,TRUE,"Basic";#N/A,#N/A,TRUE,"EXT-TABLE";#N/A,#N/A,TRUE,"STEEL";#N/A,#N/A,TRUE,"INT-Table";#N/A,#N/A,TRUE,"STEEL";#N/A,#N/A,TRUE,"Door"}</definedName>
    <definedName name="bcd_5_1" localSheetId="2" hidden="1">{#N/A,#N/A,TRUE,"Basic";#N/A,#N/A,TRUE,"EXT-TABLE";#N/A,#N/A,TRUE,"STEEL";#N/A,#N/A,TRUE,"INT-Table";#N/A,#N/A,TRUE,"STEEL";#N/A,#N/A,TRUE,"Door"}</definedName>
    <definedName name="bcd_5_1" hidden="1">{#N/A,#N/A,TRUE,"Basic";#N/A,#N/A,TRUE,"EXT-TABLE";#N/A,#N/A,TRUE,"STEEL";#N/A,#N/A,TRUE,"INT-Table";#N/A,#N/A,TRUE,"STEEL";#N/A,#N/A,TRUE,"Door"}</definedName>
    <definedName name="bcd_5_2" localSheetId="3" hidden="1">{#N/A,#N/A,TRUE,"Basic";#N/A,#N/A,TRUE,"EXT-TABLE";#N/A,#N/A,TRUE,"STEEL";#N/A,#N/A,TRUE,"INT-Table";#N/A,#N/A,TRUE,"STEEL";#N/A,#N/A,TRUE,"Door"}</definedName>
    <definedName name="bcd_5_2" localSheetId="2" hidden="1">{#N/A,#N/A,TRUE,"Basic";#N/A,#N/A,TRUE,"EXT-TABLE";#N/A,#N/A,TRUE,"STEEL";#N/A,#N/A,TRUE,"INT-Table";#N/A,#N/A,TRUE,"STEEL";#N/A,#N/A,TRUE,"Door"}</definedName>
    <definedName name="bcd_5_2" hidden="1">{#N/A,#N/A,TRUE,"Basic";#N/A,#N/A,TRUE,"EXT-TABLE";#N/A,#N/A,TRUE,"STEEL";#N/A,#N/A,TRUE,"INT-Table";#N/A,#N/A,TRUE,"STEEL";#N/A,#N/A,TRUE,"Door"}</definedName>
    <definedName name="BD5산근" localSheetId="5" hidden="1">#REF!</definedName>
    <definedName name="BD5산근" localSheetId="7" hidden="1">#REF!</definedName>
    <definedName name="BD5산근" localSheetId="6" hidden="1">#REF!</definedName>
    <definedName name="BD5산근" localSheetId="17" hidden="1">#REF!</definedName>
    <definedName name="BD5산근" localSheetId="18" hidden="1">#REF!</definedName>
    <definedName name="BD5산근" localSheetId="19" hidden="1">#REF!</definedName>
    <definedName name="BD5산근" localSheetId="8" hidden="1">#REF!</definedName>
    <definedName name="BD5산근" localSheetId="10" hidden="1">#REF!</definedName>
    <definedName name="BD5산근" localSheetId="9" hidden="1">#REF!</definedName>
    <definedName name="BD5산근" localSheetId="11" hidden="1">#REF!</definedName>
    <definedName name="BD5산근" localSheetId="12" hidden="1">#REF!</definedName>
    <definedName name="BD5산근" localSheetId="13" hidden="1">#REF!</definedName>
    <definedName name="BD5산근" localSheetId="14" hidden="1">#REF!</definedName>
    <definedName name="BD5산근" localSheetId="15" hidden="1">#REF!</definedName>
    <definedName name="BD5산근" localSheetId="16" hidden="1">#REF!</definedName>
    <definedName name="BD5산근" localSheetId="3" hidden="1">#REF!</definedName>
    <definedName name="BD5산근" localSheetId="2" hidden="1">#REF!</definedName>
    <definedName name="BD5산근" hidden="1">#REF!</definedName>
    <definedName name="BD5수량집계" localSheetId="5" hidden="1">#REF!</definedName>
    <definedName name="BD5수량집계" localSheetId="7" hidden="1">#REF!</definedName>
    <definedName name="BD5수량집계" localSheetId="6" hidden="1">#REF!</definedName>
    <definedName name="BD5수량집계" localSheetId="17" hidden="1">#REF!</definedName>
    <definedName name="BD5수량집계" localSheetId="18" hidden="1">#REF!</definedName>
    <definedName name="BD5수량집계" localSheetId="19" hidden="1">#REF!</definedName>
    <definedName name="BD5수량집계" localSheetId="8" hidden="1">#REF!</definedName>
    <definedName name="BD5수량집계" localSheetId="10" hidden="1">#REF!</definedName>
    <definedName name="BD5수량집계" localSheetId="9" hidden="1">#REF!</definedName>
    <definedName name="BD5수량집계" localSheetId="11" hidden="1">#REF!</definedName>
    <definedName name="BD5수량집계" localSheetId="12" hidden="1">#REF!</definedName>
    <definedName name="BD5수량집계" localSheetId="13" hidden="1">#REF!</definedName>
    <definedName name="BD5수량집계" localSheetId="14" hidden="1">#REF!</definedName>
    <definedName name="BD5수량집계" localSheetId="15" hidden="1">#REF!</definedName>
    <definedName name="BD5수량집계" localSheetId="16" hidden="1">#REF!</definedName>
    <definedName name="BD5수량집계" localSheetId="3" hidden="1">#REF!</definedName>
    <definedName name="BD5수량집계" localSheetId="2" hidden="1">#REF!</definedName>
    <definedName name="BD5수량집계" hidden="1">#REF!</definedName>
    <definedName name="BELL" localSheetId="3" hidden="1">{#N/A,#N/A,TRUE,"Basic";#N/A,#N/A,TRUE,"EXT-TABLE";#N/A,#N/A,TRUE,"STEEL";#N/A,#N/A,TRUE,"INT-Table";#N/A,#N/A,TRUE,"STEEL";#N/A,#N/A,TRUE,"Door"}</definedName>
    <definedName name="BELL" localSheetId="2" hidden="1">{#N/A,#N/A,TRUE,"Basic";#N/A,#N/A,TRUE,"EXT-TABLE";#N/A,#N/A,TRUE,"STEEL";#N/A,#N/A,TRUE,"INT-Table";#N/A,#N/A,TRUE,"STEEL";#N/A,#N/A,TRUE,"Door"}</definedName>
    <definedName name="BELL" hidden="1">{#N/A,#N/A,TRUE,"Basic";#N/A,#N/A,TRUE,"EXT-TABLE";#N/A,#N/A,TRUE,"STEEL";#N/A,#N/A,TRUE,"INT-Table";#N/A,#N/A,TRUE,"STEEL";#N/A,#N/A,TRUE,"Door"}</definedName>
    <definedName name="BELL_1" localSheetId="3" hidden="1">{#N/A,#N/A,TRUE,"Basic";#N/A,#N/A,TRUE,"EXT-TABLE";#N/A,#N/A,TRUE,"STEEL";#N/A,#N/A,TRUE,"INT-Table";#N/A,#N/A,TRUE,"STEEL";#N/A,#N/A,TRUE,"Door"}</definedName>
    <definedName name="BELL_1" localSheetId="2" hidden="1">{#N/A,#N/A,TRUE,"Basic";#N/A,#N/A,TRUE,"EXT-TABLE";#N/A,#N/A,TRUE,"STEEL";#N/A,#N/A,TRUE,"INT-Table";#N/A,#N/A,TRUE,"STEEL";#N/A,#N/A,TRUE,"Door"}</definedName>
    <definedName name="BELL_1" hidden="1">{#N/A,#N/A,TRUE,"Basic";#N/A,#N/A,TRUE,"EXT-TABLE";#N/A,#N/A,TRUE,"STEEL";#N/A,#N/A,TRUE,"INT-Table";#N/A,#N/A,TRUE,"STEEL";#N/A,#N/A,TRUE,"Door"}</definedName>
    <definedName name="BELL_1_1" localSheetId="3" hidden="1">{#N/A,#N/A,TRUE,"Basic";#N/A,#N/A,TRUE,"EXT-TABLE";#N/A,#N/A,TRUE,"STEEL";#N/A,#N/A,TRUE,"INT-Table";#N/A,#N/A,TRUE,"STEEL";#N/A,#N/A,TRUE,"Door"}</definedName>
    <definedName name="BELL_1_1" localSheetId="2" hidden="1">{#N/A,#N/A,TRUE,"Basic";#N/A,#N/A,TRUE,"EXT-TABLE";#N/A,#N/A,TRUE,"STEEL";#N/A,#N/A,TRUE,"INT-Table";#N/A,#N/A,TRUE,"STEEL";#N/A,#N/A,TRUE,"Door"}</definedName>
    <definedName name="BELL_1_1" hidden="1">{#N/A,#N/A,TRUE,"Basic";#N/A,#N/A,TRUE,"EXT-TABLE";#N/A,#N/A,TRUE,"STEEL";#N/A,#N/A,TRUE,"INT-Table";#N/A,#N/A,TRUE,"STEEL";#N/A,#N/A,TRUE,"Door"}</definedName>
    <definedName name="BELL_1_2" localSheetId="3" hidden="1">{#N/A,#N/A,TRUE,"Basic";#N/A,#N/A,TRUE,"EXT-TABLE";#N/A,#N/A,TRUE,"STEEL";#N/A,#N/A,TRUE,"INT-Table";#N/A,#N/A,TRUE,"STEEL";#N/A,#N/A,TRUE,"Door"}</definedName>
    <definedName name="BELL_1_2" localSheetId="2" hidden="1">{#N/A,#N/A,TRUE,"Basic";#N/A,#N/A,TRUE,"EXT-TABLE";#N/A,#N/A,TRUE,"STEEL";#N/A,#N/A,TRUE,"INT-Table";#N/A,#N/A,TRUE,"STEEL";#N/A,#N/A,TRUE,"Door"}</definedName>
    <definedName name="BELL_1_2" hidden="1">{#N/A,#N/A,TRUE,"Basic";#N/A,#N/A,TRUE,"EXT-TABLE";#N/A,#N/A,TRUE,"STEEL";#N/A,#N/A,TRUE,"INT-Table";#N/A,#N/A,TRUE,"STEEL";#N/A,#N/A,TRUE,"Door"}</definedName>
    <definedName name="BELL_2" localSheetId="3" hidden="1">{#N/A,#N/A,TRUE,"Basic";#N/A,#N/A,TRUE,"EXT-TABLE";#N/A,#N/A,TRUE,"STEEL";#N/A,#N/A,TRUE,"INT-Table";#N/A,#N/A,TRUE,"STEEL";#N/A,#N/A,TRUE,"Door"}</definedName>
    <definedName name="BELL_2" localSheetId="2" hidden="1">{#N/A,#N/A,TRUE,"Basic";#N/A,#N/A,TRUE,"EXT-TABLE";#N/A,#N/A,TRUE,"STEEL";#N/A,#N/A,TRUE,"INT-Table";#N/A,#N/A,TRUE,"STEEL";#N/A,#N/A,TRUE,"Door"}</definedName>
    <definedName name="BELL_2" hidden="1">{#N/A,#N/A,TRUE,"Basic";#N/A,#N/A,TRUE,"EXT-TABLE";#N/A,#N/A,TRUE,"STEEL";#N/A,#N/A,TRUE,"INT-Table";#N/A,#N/A,TRUE,"STEEL";#N/A,#N/A,TRUE,"Door"}</definedName>
    <definedName name="BELL_2_1" localSheetId="3" hidden="1">{#N/A,#N/A,TRUE,"Basic";#N/A,#N/A,TRUE,"EXT-TABLE";#N/A,#N/A,TRUE,"STEEL";#N/A,#N/A,TRUE,"INT-Table";#N/A,#N/A,TRUE,"STEEL";#N/A,#N/A,TRUE,"Door"}</definedName>
    <definedName name="BELL_2_1" localSheetId="2" hidden="1">{#N/A,#N/A,TRUE,"Basic";#N/A,#N/A,TRUE,"EXT-TABLE";#N/A,#N/A,TRUE,"STEEL";#N/A,#N/A,TRUE,"INT-Table";#N/A,#N/A,TRUE,"STEEL";#N/A,#N/A,TRUE,"Door"}</definedName>
    <definedName name="BELL_2_1" hidden="1">{#N/A,#N/A,TRUE,"Basic";#N/A,#N/A,TRUE,"EXT-TABLE";#N/A,#N/A,TRUE,"STEEL";#N/A,#N/A,TRUE,"INT-Table";#N/A,#N/A,TRUE,"STEEL";#N/A,#N/A,TRUE,"Door"}</definedName>
    <definedName name="BELL_2_2" localSheetId="3" hidden="1">{#N/A,#N/A,TRUE,"Basic";#N/A,#N/A,TRUE,"EXT-TABLE";#N/A,#N/A,TRUE,"STEEL";#N/A,#N/A,TRUE,"INT-Table";#N/A,#N/A,TRUE,"STEEL";#N/A,#N/A,TRUE,"Door"}</definedName>
    <definedName name="BELL_2_2" localSheetId="2" hidden="1">{#N/A,#N/A,TRUE,"Basic";#N/A,#N/A,TRUE,"EXT-TABLE";#N/A,#N/A,TRUE,"STEEL";#N/A,#N/A,TRUE,"INT-Table";#N/A,#N/A,TRUE,"STEEL";#N/A,#N/A,TRUE,"Door"}</definedName>
    <definedName name="BELL_2_2" hidden="1">{#N/A,#N/A,TRUE,"Basic";#N/A,#N/A,TRUE,"EXT-TABLE";#N/A,#N/A,TRUE,"STEEL";#N/A,#N/A,TRUE,"INT-Table";#N/A,#N/A,TRUE,"STEEL";#N/A,#N/A,TRUE,"Door"}</definedName>
    <definedName name="BELL_3" localSheetId="3" hidden="1">{#N/A,#N/A,TRUE,"Basic";#N/A,#N/A,TRUE,"EXT-TABLE";#N/A,#N/A,TRUE,"STEEL";#N/A,#N/A,TRUE,"INT-Table";#N/A,#N/A,TRUE,"STEEL";#N/A,#N/A,TRUE,"Door"}</definedName>
    <definedName name="BELL_3" localSheetId="2" hidden="1">{#N/A,#N/A,TRUE,"Basic";#N/A,#N/A,TRUE,"EXT-TABLE";#N/A,#N/A,TRUE,"STEEL";#N/A,#N/A,TRUE,"INT-Table";#N/A,#N/A,TRUE,"STEEL";#N/A,#N/A,TRUE,"Door"}</definedName>
    <definedName name="BELL_3" hidden="1">{#N/A,#N/A,TRUE,"Basic";#N/A,#N/A,TRUE,"EXT-TABLE";#N/A,#N/A,TRUE,"STEEL";#N/A,#N/A,TRUE,"INT-Table";#N/A,#N/A,TRUE,"STEEL";#N/A,#N/A,TRUE,"Door"}</definedName>
    <definedName name="BELL_3_1" localSheetId="3" hidden="1">{#N/A,#N/A,TRUE,"Basic";#N/A,#N/A,TRUE,"EXT-TABLE";#N/A,#N/A,TRUE,"STEEL";#N/A,#N/A,TRUE,"INT-Table";#N/A,#N/A,TRUE,"STEEL";#N/A,#N/A,TRUE,"Door"}</definedName>
    <definedName name="BELL_3_1" localSheetId="2" hidden="1">{#N/A,#N/A,TRUE,"Basic";#N/A,#N/A,TRUE,"EXT-TABLE";#N/A,#N/A,TRUE,"STEEL";#N/A,#N/A,TRUE,"INT-Table";#N/A,#N/A,TRUE,"STEEL";#N/A,#N/A,TRUE,"Door"}</definedName>
    <definedName name="BELL_3_1" hidden="1">{#N/A,#N/A,TRUE,"Basic";#N/A,#N/A,TRUE,"EXT-TABLE";#N/A,#N/A,TRUE,"STEEL";#N/A,#N/A,TRUE,"INT-Table";#N/A,#N/A,TRUE,"STEEL";#N/A,#N/A,TRUE,"Door"}</definedName>
    <definedName name="BELL_3_2" localSheetId="3" hidden="1">{#N/A,#N/A,TRUE,"Basic";#N/A,#N/A,TRUE,"EXT-TABLE";#N/A,#N/A,TRUE,"STEEL";#N/A,#N/A,TRUE,"INT-Table";#N/A,#N/A,TRUE,"STEEL";#N/A,#N/A,TRUE,"Door"}</definedName>
    <definedName name="BELL_3_2" localSheetId="2" hidden="1">{#N/A,#N/A,TRUE,"Basic";#N/A,#N/A,TRUE,"EXT-TABLE";#N/A,#N/A,TRUE,"STEEL";#N/A,#N/A,TRUE,"INT-Table";#N/A,#N/A,TRUE,"STEEL";#N/A,#N/A,TRUE,"Door"}</definedName>
    <definedName name="BELL_3_2" hidden="1">{#N/A,#N/A,TRUE,"Basic";#N/A,#N/A,TRUE,"EXT-TABLE";#N/A,#N/A,TRUE,"STEEL";#N/A,#N/A,TRUE,"INT-Table";#N/A,#N/A,TRUE,"STEEL";#N/A,#N/A,TRUE,"Door"}</definedName>
    <definedName name="BELL_4" localSheetId="3" hidden="1">{#N/A,#N/A,TRUE,"Basic";#N/A,#N/A,TRUE,"EXT-TABLE";#N/A,#N/A,TRUE,"STEEL";#N/A,#N/A,TRUE,"INT-Table";#N/A,#N/A,TRUE,"STEEL";#N/A,#N/A,TRUE,"Door"}</definedName>
    <definedName name="BELL_4" localSheetId="2" hidden="1">{#N/A,#N/A,TRUE,"Basic";#N/A,#N/A,TRUE,"EXT-TABLE";#N/A,#N/A,TRUE,"STEEL";#N/A,#N/A,TRUE,"INT-Table";#N/A,#N/A,TRUE,"STEEL";#N/A,#N/A,TRUE,"Door"}</definedName>
    <definedName name="BELL_4" hidden="1">{#N/A,#N/A,TRUE,"Basic";#N/A,#N/A,TRUE,"EXT-TABLE";#N/A,#N/A,TRUE,"STEEL";#N/A,#N/A,TRUE,"INT-Table";#N/A,#N/A,TRUE,"STEEL";#N/A,#N/A,TRUE,"Door"}</definedName>
    <definedName name="BELL_4_1" localSheetId="3" hidden="1">{#N/A,#N/A,TRUE,"Basic";#N/A,#N/A,TRUE,"EXT-TABLE";#N/A,#N/A,TRUE,"STEEL";#N/A,#N/A,TRUE,"INT-Table";#N/A,#N/A,TRUE,"STEEL";#N/A,#N/A,TRUE,"Door"}</definedName>
    <definedName name="BELL_4_1" localSheetId="2" hidden="1">{#N/A,#N/A,TRUE,"Basic";#N/A,#N/A,TRUE,"EXT-TABLE";#N/A,#N/A,TRUE,"STEEL";#N/A,#N/A,TRUE,"INT-Table";#N/A,#N/A,TRUE,"STEEL";#N/A,#N/A,TRUE,"Door"}</definedName>
    <definedName name="BELL_4_1" hidden="1">{#N/A,#N/A,TRUE,"Basic";#N/A,#N/A,TRUE,"EXT-TABLE";#N/A,#N/A,TRUE,"STEEL";#N/A,#N/A,TRUE,"INT-Table";#N/A,#N/A,TRUE,"STEEL";#N/A,#N/A,TRUE,"Door"}</definedName>
    <definedName name="BELL_4_2" localSheetId="3" hidden="1">{#N/A,#N/A,TRUE,"Basic";#N/A,#N/A,TRUE,"EXT-TABLE";#N/A,#N/A,TRUE,"STEEL";#N/A,#N/A,TRUE,"INT-Table";#N/A,#N/A,TRUE,"STEEL";#N/A,#N/A,TRUE,"Door"}</definedName>
    <definedName name="BELL_4_2" localSheetId="2" hidden="1">{#N/A,#N/A,TRUE,"Basic";#N/A,#N/A,TRUE,"EXT-TABLE";#N/A,#N/A,TRUE,"STEEL";#N/A,#N/A,TRUE,"INT-Table";#N/A,#N/A,TRUE,"STEEL";#N/A,#N/A,TRUE,"Door"}</definedName>
    <definedName name="BELL_4_2" hidden="1">{#N/A,#N/A,TRUE,"Basic";#N/A,#N/A,TRUE,"EXT-TABLE";#N/A,#N/A,TRUE,"STEEL";#N/A,#N/A,TRUE,"INT-Table";#N/A,#N/A,TRUE,"STEEL";#N/A,#N/A,TRUE,"Door"}</definedName>
    <definedName name="BELL_5" localSheetId="3" hidden="1">{#N/A,#N/A,TRUE,"Basic";#N/A,#N/A,TRUE,"EXT-TABLE";#N/A,#N/A,TRUE,"STEEL";#N/A,#N/A,TRUE,"INT-Table";#N/A,#N/A,TRUE,"STEEL";#N/A,#N/A,TRUE,"Door"}</definedName>
    <definedName name="BELL_5" localSheetId="2" hidden="1">{#N/A,#N/A,TRUE,"Basic";#N/A,#N/A,TRUE,"EXT-TABLE";#N/A,#N/A,TRUE,"STEEL";#N/A,#N/A,TRUE,"INT-Table";#N/A,#N/A,TRUE,"STEEL";#N/A,#N/A,TRUE,"Door"}</definedName>
    <definedName name="BELL_5" hidden="1">{#N/A,#N/A,TRUE,"Basic";#N/A,#N/A,TRUE,"EXT-TABLE";#N/A,#N/A,TRUE,"STEEL";#N/A,#N/A,TRUE,"INT-Table";#N/A,#N/A,TRUE,"STEEL";#N/A,#N/A,TRUE,"Door"}</definedName>
    <definedName name="BELL_5_1" localSheetId="3" hidden="1">{#N/A,#N/A,TRUE,"Basic";#N/A,#N/A,TRUE,"EXT-TABLE";#N/A,#N/A,TRUE,"STEEL";#N/A,#N/A,TRUE,"INT-Table";#N/A,#N/A,TRUE,"STEEL";#N/A,#N/A,TRUE,"Door"}</definedName>
    <definedName name="BELL_5_1" localSheetId="2" hidden="1">{#N/A,#N/A,TRUE,"Basic";#N/A,#N/A,TRUE,"EXT-TABLE";#N/A,#N/A,TRUE,"STEEL";#N/A,#N/A,TRUE,"INT-Table";#N/A,#N/A,TRUE,"STEEL";#N/A,#N/A,TRUE,"Door"}</definedName>
    <definedName name="BELL_5_1" hidden="1">{#N/A,#N/A,TRUE,"Basic";#N/A,#N/A,TRUE,"EXT-TABLE";#N/A,#N/A,TRUE,"STEEL";#N/A,#N/A,TRUE,"INT-Table";#N/A,#N/A,TRUE,"STEEL";#N/A,#N/A,TRUE,"Door"}</definedName>
    <definedName name="BELL_5_2" localSheetId="3" hidden="1">{#N/A,#N/A,TRUE,"Basic";#N/A,#N/A,TRUE,"EXT-TABLE";#N/A,#N/A,TRUE,"STEEL";#N/A,#N/A,TRUE,"INT-Table";#N/A,#N/A,TRUE,"STEEL";#N/A,#N/A,TRUE,"Door"}</definedName>
    <definedName name="BELL_5_2" localSheetId="2" hidden="1">{#N/A,#N/A,TRUE,"Basic";#N/A,#N/A,TRUE,"EXT-TABLE";#N/A,#N/A,TRUE,"STEEL";#N/A,#N/A,TRUE,"INT-Table";#N/A,#N/A,TRUE,"STEEL";#N/A,#N/A,TRUE,"Door"}</definedName>
    <definedName name="BELL_5_2" hidden="1">{#N/A,#N/A,TRUE,"Basic";#N/A,#N/A,TRUE,"EXT-TABLE";#N/A,#N/A,TRUE,"STEEL";#N/A,#N/A,TRUE,"INT-Table";#N/A,#N/A,TRUE,"STEEL";#N/A,#N/A,TRUE,"Door"}</definedName>
    <definedName name="bfbfdhfdhdfgh" localSheetId="3" hidden="1">{#N/A,#N/A,FALSE,"CCTV"}</definedName>
    <definedName name="bfbfdhfdhdfgh" localSheetId="2" hidden="1">{#N/A,#N/A,FALSE,"CCTV"}</definedName>
    <definedName name="bfbfdhfdhdfgh" hidden="1">{#N/A,#N/A,FALSE,"CCTV"}</definedName>
    <definedName name="BFDFB"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giang" localSheetId="3" hidden="1">{"'Sheet1'!$L$16"}</definedName>
    <definedName name="Bgiang" localSheetId="2" hidden="1">{"'Sheet1'!$L$16"}</definedName>
    <definedName name="Bgiang" hidden="1">{"'Sheet1'!$L$16"}</definedName>
    <definedName name="blockc" localSheetId="3" hidden="1">{#N/A,#N/A,FALSE,"전체집계표";#N/A,#N/A,FALSE,"안벽30000";#N/A,#N/A,FALSE,"안벽20000";#N/A,#N/A,FALSE,"내호안";#N/A,#N/A,FALSE,"외호안";#N/A,#N/A,FALSE,"준설토A";#N/A,#N/A,FALSE,"준설토B";#N/A,#N/A,FALSE,"적출장"}</definedName>
    <definedName name="blockc" localSheetId="2" hidden="1">{#N/A,#N/A,FALSE,"전체집계표";#N/A,#N/A,FALSE,"안벽30000";#N/A,#N/A,FALSE,"안벽20000";#N/A,#N/A,FALSE,"내호안";#N/A,#N/A,FALSE,"외호안";#N/A,#N/A,FALSE,"준설토A";#N/A,#N/A,FALSE,"준설토B";#N/A,#N/A,FALSE,"적출장"}</definedName>
    <definedName name="blockc" hidden="1">{#N/A,#N/A,FALSE,"전체집계표";#N/A,#N/A,FALSE,"안벽30000";#N/A,#N/A,FALSE,"안벽20000";#N/A,#N/A,FALSE,"내호안";#N/A,#N/A,FALSE,"외호안";#N/A,#N/A,FALSE,"준설토A";#N/A,#N/A,FALSE,"준설토B";#N/A,#N/A,FALSE,"적출장"}</definedName>
    <definedName name="CARL" localSheetId="3" hidden="1">{#N/A,#N/A,FALSE,"CCTV"}</definedName>
    <definedName name="CARL" localSheetId="2" hidden="1">{#N/A,#N/A,FALSE,"CCTV"}</definedName>
    <definedName name="CARL" hidden="1">{#N/A,#N/A,FALSE,"CCTV"}</definedName>
    <definedName name="CARL1" localSheetId="3" hidden="1">{#N/A,#N/A,FALSE,"CCTV"}</definedName>
    <definedName name="CARL1" localSheetId="2" hidden="1">{#N/A,#N/A,FALSE,"CCTV"}</definedName>
    <definedName name="CARL1" hidden="1">{#N/A,#N/A,FALSE,"CCTV"}</definedName>
    <definedName name="CARL2" localSheetId="3" hidden="1">{#N/A,#N/A,FALSE,"CCTV"}</definedName>
    <definedName name="CARL2" localSheetId="2" hidden="1">{#N/A,#N/A,FALSE,"CCTV"}</definedName>
    <definedName name="CARL2" hidden="1">{#N/A,#N/A,FALSE,"CCTV"}</definedName>
    <definedName name="casson3" localSheetId="3" hidden="1">{#N/A,#N/A,FALSE,"전체집계표";#N/A,#N/A,FALSE,"안벽30000";#N/A,#N/A,FALSE,"안벽20000";#N/A,#N/A,FALSE,"내호안";#N/A,#N/A,FALSE,"외호안";#N/A,#N/A,FALSE,"준설토A";#N/A,#N/A,FALSE,"준설토B";#N/A,#N/A,FALSE,"적출장"}</definedName>
    <definedName name="casson3" localSheetId="2" hidden="1">{#N/A,#N/A,FALSE,"전체집계표";#N/A,#N/A,FALSE,"안벽30000";#N/A,#N/A,FALSE,"안벽20000";#N/A,#N/A,FALSE,"내호안";#N/A,#N/A,FALSE,"외호안";#N/A,#N/A,FALSE,"준설토A";#N/A,#N/A,FALSE,"준설토B";#N/A,#N/A,FALSE,"적출장"}</definedName>
    <definedName name="casson3" hidden="1">{#N/A,#N/A,FALSE,"전체집계표";#N/A,#N/A,FALSE,"안벽30000";#N/A,#N/A,FALSE,"안벽20000";#N/A,#N/A,FALSE,"내호안";#N/A,#N/A,FALSE,"외호안";#N/A,#N/A,FALSE,"준설토A";#N/A,#N/A,FALSE,"준설토B";#N/A,#N/A,FALSE,"적출장"}</definedName>
    <definedName name="CCR" localSheetId="3" hidden="1">{#N/A,#N/A,FALSE,"CCTV"}</definedName>
    <definedName name="CCR" localSheetId="2" hidden="1">{#N/A,#N/A,FALSE,"CCTV"}</definedName>
    <definedName name="CCR" hidden="1">{#N/A,#N/A,FALSE,"CCTV"}</definedName>
    <definedName name="CCR빈양식" localSheetId="3" hidden="1">{#N/A,#N/A,FALSE,"CCTV"}</definedName>
    <definedName name="CCR빈양식" localSheetId="2" hidden="1">{#N/A,#N/A,FALSE,"CCTV"}</definedName>
    <definedName name="CCR빈양식" hidden="1">{#N/A,#N/A,FALSE,"CCTV"}</definedName>
    <definedName name="cde" localSheetId="3" hidden="1">{#N/A,#N/A,TRUE,"Basic";#N/A,#N/A,TRUE,"EXT-TABLE";#N/A,#N/A,TRUE,"STEEL";#N/A,#N/A,TRUE,"INT-Table";#N/A,#N/A,TRUE,"STEEL";#N/A,#N/A,TRUE,"Door"}</definedName>
    <definedName name="cde" localSheetId="2" hidden="1">{#N/A,#N/A,TRUE,"Basic";#N/A,#N/A,TRUE,"EXT-TABLE";#N/A,#N/A,TRUE,"STEEL";#N/A,#N/A,TRUE,"INT-Table";#N/A,#N/A,TRUE,"STEEL";#N/A,#N/A,TRUE,"Door"}</definedName>
    <definedName name="cde" hidden="1">{#N/A,#N/A,TRUE,"Basic";#N/A,#N/A,TRUE,"EXT-TABLE";#N/A,#N/A,TRUE,"STEEL";#N/A,#N/A,TRUE,"INT-Table";#N/A,#N/A,TRUE,"STEEL";#N/A,#N/A,TRUE,"Door"}</definedName>
    <definedName name="chemical" localSheetId="3" hidden="1">{#N/A,#N/A,FALSE,"CCTV"}</definedName>
    <definedName name="chemical" localSheetId="2" hidden="1">{#N/A,#N/A,FALSE,"CCTV"}</definedName>
    <definedName name="chemical" hidden="1">{#N/A,#N/A,FALSE,"CCTV"}</definedName>
    <definedName name="chl" localSheetId="3" hidden="1">{#N/A,#N/A,TRUE,"Basic";#N/A,#N/A,TRUE,"EXT-TABLE";#N/A,#N/A,TRUE,"STEEL";#N/A,#N/A,TRUE,"INT-Table";#N/A,#N/A,TRUE,"STEEL";#N/A,#N/A,TRUE,"Door"}</definedName>
    <definedName name="chl" localSheetId="2" hidden="1">{#N/A,#N/A,TRUE,"Basic";#N/A,#N/A,TRUE,"EXT-TABLE";#N/A,#N/A,TRUE,"STEEL";#N/A,#N/A,TRUE,"INT-Table";#N/A,#N/A,TRUE,"STEEL";#N/A,#N/A,TRUE,"Door"}</definedName>
    <definedName name="chl" hidden="1">{#N/A,#N/A,TRUE,"Basic";#N/A,#N/A,TRUE,"EXT-TABLE";#N/A,#N/A,TRUE,"STEEL";#N/A,#N/A,TRUE,"INT-Table";#N/A,#N/A,TRUE,"STEEL";#N/A,#N/A,TRUE,"Door"}</definedName>
    <definedName name="chl_1" localSheetId="3" hidden="1">{#N/A,#N/A,TRUE,"Basic";#N/A,#N/A,TRUE,"EXT-TABLE";#N/A,#N/A,TRUE,"STEEL";#N/A,#N/A,TRUE,"INT-Table";#N/A,#N/A,TRUE,"STEEL";#N/A,#N/A,TRUE,"Door"}</definedName>
    <definedName name="chl_1" localSheetId="2" hidden="1">{#N/A,#N/A,TRUE,"Basic";#N/A,#N/A,TRUE,"EXT-TABLE";#N/A,#N/A,TRUE,"STEEL";#N/A,#N/A,TRUE,"INT-Table";#N/A,#N/A,TRUE,"STEEL";#N/A,#N/A,TRUE,"Door"}</definedName>
    <definedName name="chl_1" hidden="1">{#N/A,#N/A,TRUE,"Basic";#N/A,#N/A,TRUE,"EXT-TABLE";#N/A,#N/A,TRUE,"STEEL";#N/A,#N/A,TRUE,"INT-Table";#N/A,#N/A,TRUE,"STEEL";#N/A,#N/A,TRUE,"Door"}</definedName>
    <definedName name="chl_1_1" localSheetId="3" hidden="1">{#N/A,#N/A,TRUE,"Basic";#N/A,#N/A,TRUE,"EXT-TABLE";#N/A,#N/A,TRUE,"STEEL";#N/A,#N/A,TRUE,"INT-Table";#N/A,#N/A,TRUE,"STEEL";#N/A,#N/A,TRUE,"Door"}</definedName>
    <definedName name="chl_1_1" localSheetId="2" hidden="1">{#N/A,#N/A,TRUE,"Basic";#N/A,#N/A,TRUE,"EXT-TABLE";#N/A,#N/A,TRUE,"STEEL";#N/A,#N/A,TRUE,"INT-Table";#N/A,#N/A,TRUE,"STEEL";#N/A,#N/A,TRUE,"Door"}</definedName>
    <definedName name="chl_1_1" hidden="1">{#N/A,#N/A,TRUE,"Basic";#N/A,#N/A,TRUE,"EXT-TABLE";#N/A,#N/A,TRUE,"STEEL";#N/A,#N/A,TRUE,"INT-Table";#N/A,#N/A,TRUE,"STEEL";#N/A,#N/A,TRUE,"Door"}</definedName>
    <definedName name="chl_1_2" localSheetId="3" hidden="1">{#N/A,#N/A,TRUE,"Basic";#N/A,#N/A,TRUE,"EXT-TABLE";#N/A,#N/A,TRUE,"STEEL";#N/A,#N/A,TRUE,"INT-Table";#N/A,#N/A,TRUE,"STEEL";#N/A,#N/A,TRUE,"Door"}</definedName>
    <definedName name="chl_1_2" localSheetId="2" hidden="1">{#N/A,#N/A,TRUE,"Basic";#N/A,#N/A,TRUE,"EXT-TABLE";#N/A,#N/A,TRUE,"STEEL";#N/A,#N/A,TRUE,"INT-Table";#N/A,#N/A,TRUE,"STEEL";#N/A,#N/A,TRUE,"Door"}</definedName>
    <definedName name="chl_1_2" hidden="1">{#N/A,#N/A,TRUE,"Basic";#N/A,#N/A,TRUE,"EXT-TABLE";#N/A,#N/A,TRUE,"STEEL";#N/A,#N/A,TRUE,"INT-Table";#N/A,#N/A,TRUE,"STEEL";#N/A,#N/A,TRUE,"Door"}</definedName>
    <definedName name="chl_2" localSheetId="3" hidden="1">{#N/A,#N/A,TRUE,"Basic";#N/A,#N/A,TRUE,"EXT-TABLE";#N/A,#N/A,TRUE,"STEEL";#N/A,#N/A,TRUE,"INT-Table";#N/A,#N/A,TRUE,"STEEL";#N/A,#N/A,TRUE,"Door"}</definedName>
    <definedName name="chl_2" localSheetId="2" hidden="1">{#N/A,#N/A,TRUE,"Basic";#N/A,#N/A,TRUE,"EXT-TABLE";#N/A,#N/A,TRUE,"STEEL";#N/A,#N/A,TRUE,"INT-Table";#N/A,#N/A,TRUE,"STEEL";#N/A,#N/A,TRUE,"Door"}</definedName>
    <definedName name="chl_2" hidden="1">{#N/A,#N/A,TRUE,"Basic";#N/A,#N/A,TRUE,"EXT-TABLE";#N/A,#N/A,TRUE,"STEEL";#N/A,#N/A,TRUE,"INT-Table";#N/A,#N/A,TRUE,"STEEL";#N/A,#N/A,TRUE,"Door"}</definedName>
    <definedName name="chl_2_1" localSheetId="3" hidden="1">{#N/A,#N/A,TRUE,"Basic";#N/A,#N/A,TRUE,"EXT-TABLE";#N/A,#N/A,TRUE,"STEEL";#N/A,#N/A,TRUE,"INT-Table";#N/A,#N/A,TRUE,"STEEL";#N/A,#N/A,TRUE,"Door"}</definedName>
    <definedName name="chl_2_1" localSheetId="2" hidden="1">{#N/A,#N/A,TRUE,"Basic";#N/A,#N/A,TRUE,"EXT-TABLE";#N/A,#N/A,TRUE,"STEEL";#N/A,#N/A,TRUE,"INT-Table";#N/A,#N/A,TRUE,"STEEL";#N/A,#N/A,TRUE,"Door"}</definedName>
    <definedName name="chl_2_1" hidden="1">{#N/A,#N/A,TRUE,"Basic";#N/A,#N/A,TRUE,"EXT-TABLE";#N/A,#N/A,TRUE,"STEEL";#N/A,#N/A,TRUE,"INT-Table";#N/A,#N/A,TRUE,"STEEL";#N/A,#N/A,TRUE,"Door"}</definedName>
    <definedName name="chl_2_2" localSheetId="3" hidden="1">{#N/A,#N/A,TRUE,"Basic";#N/A,#N/A,TRUE,"EXT-TABLE";#N/A,#N/A,TRUE,"STEEL";#N/A,#N/A,TRUE,"INT-Table";#N/A,#N/A,TRUE,"STEEL";#N/A,#N/A,TRUE,"Door"}</definedName>
    <definedName name="chl_2_2" localSheetId="2" hidden="1">{#N/A,#N/A,TRUE,"Basic";#N/A,#N/A,TRUE,"EXT-TABLE";#N/A,#N/A,TRUE,"STEEL";#N/A,#N/A,TRUE,"INT-Table";#N/A,#N/A,TRUE,"STEEL";#N/A,#N/A,TRUE,"Door"}</definedName>
    <definedName name="chl_2_2" hidden="1">{#N/A,#N/A,TRUE,"Basic";#N/A,#N/A,TRUE,"EXT-TABLE";#N/A,#N/A,TRUE,"STEEL";#N/A,#N/A,TRUE,"INT-Table";#N/A,#N/A,TRUE,"STEEL";#N/A,#N/A,TRUE,"Door"}</definedName>
    <definedName name="chl_3" localSheetId="3" hidden="1">{#N/A,#N/A,TRUE,"Basic";#N/A,#N/A,TRUE,"EXT-TABLE";#N/A,#N/A,TRUE,"STEEL";#N/A,#N/A,TRUE,"INT-Table";#N/A,#N/A,TRUE,"STEEL";#N/A,#N/A,TRUE,"Door"}</definedName>
    <definedName name="chl_3" localSheetId="2" hidden="1">{#N/A,#N/A,TRUE,"Basic";#N/A,#N/A,TRUE,"EXT-TABLE";#N/A,#N/A,TRUE,"STEEL";#N/A,#N/A,TRUE,"INT-Table";#N/A,#N/A,TRUE,"STEEL";#N/A,#N/A,TRUE,"Door"}</definedName>
    <definedName name="chl_3" hidden="1">{#N/A,#N/A,TRUE,"Basic";#N/A,#N/A,TRUE,"EXT-TABLE";#N/A,#N/A,TRUE,"STEEL";#N/A,#N/A,TRUE,"INT-Table";#N/A,#N/A,TRUE,"STEEL";#N/A,#N/A,TRUE,"Door"}</definedName>
    <definedName name="chl_3_1" localSheetId="3" hidden="1">{#N/A,#N/A,TRUE,"Basic";#N/A,#N/A,TRUE,"EXT-TABLE";#N/A,#N/A,TRUE,"STEEL";#N/A,#N/A,TRUE,"INT-Table";#N/A,#N/A,TRUE,"STEEL";#N/A,#N/A,TRUE,"Door"}</definedName>
    <definedName name="chl_3_1" localSheetId="2" hidden="1">{#N/A,#N/A,TRUE,"Basic";#N/A,#N/A,TRUE,"EXT-TABLE";#N/A,#N/A,TRUE,"STEEL";#N/A,#N/A,TRUE,"INT-Table";#N/A,#N/A,TRUE,"STEEL";#N/A,#N/A,TRUE,"Door"}</definedName>
    <definedName name="chl_3_1" hidden="1">{#N/A,#N/A,TRUE,"Basic";#N/A,#N/A,TRUE,"EXT-TABLE";#N/A,#N/A,TRUE,"STEEL";#N/A,#N/A,TRUE,"INT-Table";#N/A,#N/A,TRUE,"STEEL";#N/A,#N/A,TRUE,"Door"}</definedName>
    <definedName name="chl_3_2" localSheetId="3" hidden="1">{#N/A,#N/A,TRUE,"Basic";#N/A,#N/A,TRUE,"EXT-TABLE";#N/A,#N/A,TRUE,"STEEL";#N/A,#N/A,TRUE,"INT-Table";#N/A,#N/A,TRUE,"STEEL";#N/A,#N/A,TRUE,"Door"}</definedName>
    <definedName name="chl_3_2" localSheetId="2" hidden="1">{#N/A,#N/A,TRUE,"Basic";#N/A,#N/A,TRUE,"EXT-TABLE";#N/A,#N/A,TRUE,"STEEL";#N/A,#N/A,TRUE,"INT-Table";#N/A,#N/A,TRUE,"STEEL";#N/A,#N/A,TRUE,"Door"}</definedName>
    <definedName name="chl_3_2" hidden="1">{#N/A,#N/A,TRUE,"Basic";#N/A,#N/A,TRUE,"EXT-TABLE";#N/A,#N/A,TRUE,"STEEL";#N/A,#N/A,TRUE,"INT-Table";#N/A,#N/A,TRUE,"STEEL";#N/A,#N/A,TRUE,"Door"}</definedName>
    <definedName name="chl_4" localSheetId="3" hidden="1">{#N/A,#N/A,TRUE,"Basic";#N/A,#N/A,TRUE,"EXT-TABLE";#N/A,#N/A,TRUE,"STEEL";#N/A,#N/A,TRUE,"INT-Table";#N/A,#N/A,TRUE,"STEEL";#N/A,#N/A,TRUE,"Door"}</definedName>
    <definedName name="chl_4" localSheetId="2" hidden="1">{#N/A,#N/A,TRUE,"Basic";#N/A,#N/A,TRUE,"EXT-TABLE";#N/A,#N/A,TRUE,"STEEL";#N/A,#N/A,TRUE,"INT-Table";#N/A,#N/A,TRUE,"STEEL";#N/A,#N/A,TRUE,"Door"}</definedName>
    <definedName name="chl_4" hidden="1">{#N/A,#N/A,TRUE,"Basic";#N/A,#N/A,TRUE,"EXT-TABLE";#N/A,#N/A,TRUE,"STEEL";#N/A,#N/A,TRUE,"INT-Table";#N/A,#N/A,TRUE,"STEEL";#N/A,#N/A,TRUE,"Door"}</definedName>
    <definedName name="chl_4_1" localSheetId="3" hidden="1">{#N/A,#N/A,TRUE,"Basic";#N/A,#N/A,TRUE,"EXT-TABLE";#N/A,#N/A,TRUE,"STEEL";#N/A,#N/A,TRUE,"INT-Table";#N/A,#N/A,TRUE,"STEEL";#N/A,#N/A,TRUE,"Door"}</definedName>
    <definedName name="chl_4_1" localSheetId="2" hidden="1">{#N/A,#N/A,TRUE,"Basic";#N/A,#N/A,TRUE,"EXT-TABLE";#N/A,#N/A,TRUE,"STEEL";#N/A,#N/A,TRUE,"INT-Table";#N/A,#N/A,TRUE,"STEEL";#N/A,#N/A,TRUE,"Door"}</definedName>
    <definedName name="chl_4_1" hidden="1">{#N/A,#N/A,TRUE,"Basic";#N/A,#N/A,TRUE,"EXT-TABLE";#N/A,#N/A,TRUE,"STEEL";#N/A,#N/A,TRUE,"INT-Table";#N/A,#N/A,TRUE,"STEEL";#N/A,#N/A,TRUE,"Door"}</definedName>
    <definedName name="chl_4_2" localSheetId="3" hidden="1">{#N/A,#N/A,TRUE,"Basic";#N/A,#N/A,TRUE,"EXT-TABLE";#N/A,#N/A,TRUE,"STEEL";#N/A,#N/A,TRUE,"INT-Table";#N/A,#N/A,TRUE,"STEEL";#N/A,#N/A,TRUE,"Door"}</definedName>
    <definedName name="chl_4_2" localSheetId="2" hidden="1">{#N/A,#N/A,TRUE,"Basic";#N/A,#N/A,TRUE,"EXT-TABLE";#N/A,#N/A,TRUE,"STEEL";#N/A,#N/A,TRUE,"INT-Table";#N/A,#N/A,TRUE,"STEEL";#N/A,#N/A,TRUE,"Door"}</definedName>
    <definedName name="chl_4_2" hidden="1">{#N/A,#N/A,TRUE,"Basic";#N/A,#N/A,TRUE,"EXT-TABLE";#N/A,#N/A,TRUE,"STEEL";#N/A,#N/A,TRUE,"INT-Table";#N/A,#N/A,TRUE,"STEEL";#N/A,#N/A,TRUE,"Door"}</definedName>
    <definedName name="chl_5" localSheetId="3" hidden="1">{#N/A,#N/A,TRUE,"Basic";#N/A,#N/A,TRUE,"EXT-TABLE";#N/A,#N/A,TRUE,"STEEL";#N/A,#N/A,TRUE,"INT-Table";#N/A,#N/A,TRUE,"STEEL";#N/A,#N/A,TRUE,"Door"}</definedName>
    <definedName name="chl_5" localSheetId="2" hidden="1">{#N/A,#N/A,TRUE,"Basic";#N/A,#N/A,TRUE,"EXT-TABLE";#N/A,#N/A,TRUE,"STEEL";#N/A,#N/A,TRUE,"INT-Table";#N/A,#N/A,TRUE,"STEEL";#N/A,#N/A,TRUE,"Door"}</definedName>
    <definedName name="chl_5" hidden="1">{#N/A,#N/A,TRUE,"Basic";#N/A,#N/A,TRUE,"EXT-TABLE";#N/A,#N/A,TRUE,"STEEL";#N/A,#N/A,TRUE,"INT-Table";#N/A,#N/A,TRUE,"STEEL";#N/A,#N/A,TRUE,"Door"}</definedName>
    <definedName name="chl_5_1" localSheetId="3" hidden="1">{#N/A,#N/A,TRUE,"Basic";#N/A,#N/A,TRUE,"EXT-TABLE";#N/A,#N/A,TRUE,"STEEL";#N/A,#N/A,TRUE,"INT-Table";#N/A,#N/A,TRUE,"STEEL";#N/A,#N/A,TRUE,"Door"}</definedName>
    <definedName name="chl_5_1" localSheetId="2" hidden="1">{#N/A,#N/A,TRUE,"Basic";#N/A,#N/A,TRUE,"EXT-TABLE";#N/A,#N/A,TRUE,"STEEL";#N/A,#N/A,TRUE,"INT-Table";#N/A,#N/A,TRUE,"STEEL";#N/A,#N/A,TRUE,"Door"}</definedName>
    <definedName name="chl_5_1" hidden="1">{#N/A,#N/A,TRUE,"Basic";#N/A,#N/A,TRUE,"EXT-TABLE";#N/A,#N/A,TRUE,"STEEL";#N/A,#N/A,TRUE,"INT-Table";#N/A,#N/A,TRUE,"STEEL";#N/A,#N/A,TRUE,"Door"}</definedName>
    <definedName name="chl_5_2" localSheetId="3" hidden="1">{#N/A,#N/A,TRUE,"Basic";#N/A,#N/A,TRUE,"EXT-TABLE";#N/A,#N/A,TRUE,"STEEL";#N/A,#N/A,TRUE,"INT-Table";#N/A,#N/A,TRUE,"STEEL";#N/A,#N/A,TRUE,"Door"}</definedName>
    <definedName name="chl_5_2" localSheetId="2" hidden="1">{#N/A,#N/A,TRUE,"Basic";#N/A,#N/A,TRUE,"EXT-TABLE";#N/A,#N/A,TRUE,"STEEL";#N/A,#N/A,TRUE,"INT-Table";#N/A,#N/A,TRUE,"STEEL";#N/A,#N/A,TRUE,"Door"}</definedName>
    <definedName name="chl_5_2" hidden="1">{#N/A,#N/A,TRUE,"Basic";#N/A,#N/A,TRUE,"EXT-TABLE";#N/A,#N/A,TRUE,"STEEL";#N/A,#N/A,TRUE,"INT-Table";#N/A,#N/A,TRUE,"STEEL";#N/A,#N/A,TRUE,"Door"}</definedName>
    <definedName name="civil2" localSheetId="3" hidden="1">{"'장비'!$A$3:$M$12"}</definedName>
    <definedName name="civil2" localSheetId="2" hidden="1">{"'장비'!$A$3:$M$12"}</definedName>
    <definedName name="civil2" hidden="1">{"'장비'!$A$3:$M$12"}</definedName>
    <definedName name="commg" localSheetId="3" hidden="1">{"'장비'!$A$3:$M$12"}</definedName>
    <definedName name="commg" localSheetId="2" hidden="1">{"'장비'!$A$3:$M$12"}</definedName>
    <definedName name="commg" hidden="1">{"'장비'!$A$3:$M$12"}</definedName>
    <definedName name="cost" localSheetId="3" hidden="1">{#N/A,#N/A,TRUE,"Basic";#N/A,#N/A,TRUE,"EXT-TABLE";#N/A,#N/A,TRUE,"STEEL";#N/A,#N/A,TRUE,"INT-Table";#N/A,#N/A,TRUE,"STEEL";#N/A,#N/A,TRUE,"Door"}</definedName>
    <definedName name="cost" localSheetId="2" hidden="1">{#N/A,#N/A,TRUE,"Basic";#N/A,#N/A,TRUE,"EXT-TABLE";#N/A,#N/A,TRUE,"STEEL";#N/A,#N/A,TRUE,"INT-Table";#N/A,#N/A,TRUE,"STEEL";#N/A,#N/A,TRUE,"Door"}</definedName>
    <definedName name="cost" hidden="1">{#N/A,#N/A,TRUE,"Basic";#N/A,#N/A,TRUE,"EXT-TABLE";#N/A,#N/A,TRUE,"STEEL";#N/A,#N/A,TRUE,"INT-Table";#N/A,#N/A,TRUE,"STEEL";#N/A,#N/A,TRUE,"Door"}</definedName>
    <definedName name="cost_1" localSheetId="3" hidden="1">{#N/A,#N/A,TRUE,"Basic";#N/A,#N/A,TRUE,"EXT-TABLE";#N/A,#N/A,TRUE,"STEEL";#N/A,#N/A,TRUE,"INT-Table";#N/A,#N/A,TRUE,"STEEL";#N/A,#N/A,TRUE,"Door"}</definedName>
    <definedName name="cost_1" localSheetId="2" hidden="1">{#N/A,#N/A,TRUE,"Basic";#N/A,#N/A,TRUE,"EXT-TABLE";#N/A,#N/A,TRUE,"STEEL";#N/A,#N/A,TRUE,"INT-Table";#N/A,#N/A,TRUE,"STEEL";#N/A,#N/A,TRUE,"Door"}</definedName>
    <definedName name="cost_1" hidden="1">{#N/A,#N/A,TRUE,"Basic";#N/A,#N/A,TRUE,"EXT-TABLE";#N/A,#N/A,TRUE,"STEEL";#N/A,#N/A,TRUE,"INT-Table";#N/A,#N/A,TRUE,"STEEL";#N/A,#N/A,TRUE,"Door"}</definedName>
    <definedName name="cost_1_1" localSheetId="3" hidden="1">{#N/A,#N/A,TRUE,"Basic";#N/A,#N/A,TRUE,"EXT-TABLE";#N/A,#N/A,TRUE,"STEEL";#N/A,#N/A,TRUE,"INT-Table";#N/A,#N/A,TRUE,"STEEL";#N/A,#N/A,TRUE,"Door"}</definedName>
    <definedName name="cost_1_1" localSheetId="2" hidden="1">{#N/A,#N/A,TRUE,"Basic";#N/A,#N/A,TRUE,"EXT-TABLE";#N/A,#N/A,TRUE,"STEEL";#N/A,#N/A,TRUE,"INT-Table";#N/A,#N/A,TRUE,"STEEL";#N/A,#N/A,TRUE,"Door"}</definedName>
    <definedName name="cost_1_1" hidden="1">{#N/A,#N/A,TRUE,"Basic";#N/A,#N/A,TRUE,"EXT-TABLE";#N/A,#N/A,TRUE,"STEEL";#N/A,#N/A,TRUE,"INT-Table";#N/A,#N/A,TRUE,"STEEL";#N/A,#N/A,TRUE,"Door"}</definedName>
    <definedName name="cost_1_2" localSheetId="3" hidden="1">{#N/A,#N/A,TRUE,"Basic";#N/A,#N/A,TRUE,"EXT-TABLE";#N/A,#N/A,TRUE,"STEEL";#N/A,#N/A,TRUE,"INT-Table";#N/A,#N/A,TRUE,"STEEL";#N/A,#N/A,TRUE,"Door"}</definedName>
    <definedName name="cost_1_2" localSheetId="2" hidden="1">{#N/A,#N/A,TRUE,"Basic";#N/A,#N/A,TRUE,"EXT-TABLE";#N/A,#N/A,TRUE,"STEEL";#N/A,#N/A,TRUE,"INT-Table";#N/A,#N/A,TRUE,"STEEL";#N/A,#N/A,TRUE,"Door"}</definedName>
    <definedName name="cost_1_2" hidden="1">{#N/A,#N/A,TRUE,"Basic";#N/A,#N/A,TRUE,"EXT-TABLE";#N/A,#N/A,TRUE,"STEEL";#N/A,#N/A,TRUE,"INT-Table";#N/A,#N/A,TRUE,"STEEL";#N/A,#N/A,TRUE,"Door"}</definedName>
    <definedName name="cost_2" localSheetId="3" hidden="1">{#N/A,#N/A,TRUE,"Basic";#N/A,#N/A,TRUE,"EXT-TABLE";#N/A,#N/A,TRUE,"STEEL";#N/A,#N/A,TRUE,"INT-Table";#N/A,#N/A,TRUE,"STEEL";#N/A,#N/A,TRUE,"Door"}</definedName>
    <definedName name="cost_2" localSheetId="2" hidden="1">{#N/A,#N/A,TRUE,"Basic";#N/A,#N/A,TRUE,"EXT-TABLE";#N/A,#N/A,TRUE,"STEEL";#N/A,#N/A,TRUE,"INT-Table";#N/A,#N/A,TRUE,"STEEL";#N/A,#N/A,TRUE,"Door"}</definedName>
    <definedName name="cost_2" hidden="1">{#N/A,#N/A,TRUE,"Basic";#N/A,#N/A,TRUE,"EXT-TABLE";#N/A,#N/A,TRUE,"STEEL";#N/A,#N/A,TRUE,"INT-Table";#N/A,#N/A,TRUE,"STEEL";#N/A,#N/A,TRUE,"Door"}</definedName>
    <definedName name="cost_2_1" localSheetId="3" hidden="1">{#N/A,#N/A,TRUE,"Basic";#N/A,#N/A,TRUE,"EXT-TABLE";#N/A,#N/A,TRUE,"STEEL";#N/A,#N/A,TRUE,"INT-Table";#N/A,#N/A,TRUE,"STEEL";#N/A,#N/A,TRUE,"Door"}</definedName>
    <definedName name="cost_2_1" localSheetId="2" hidden="1">{#N/A,#N/A,TRUE,"Basic";#N/A,#N/A,TRUE,"EXT-TABLE";#N/A,#N/A,TRUE,"STEEL";#N/A,#N/A,TRUE,"INT-Table";#N/A,#N/A,TRUE,"STEEL";#N/A,#N/A,TRUE,"Door"}</definedName>
    <definedName name="cost_2_1" hidden="1">{#N/A,#N/A,TRUE,"Basic";#N/A,#N/A,TRUE,"EXT-TABLE";#N/A,#N/A,TRUE,"STEEL";#N/A,#N/A,TRUE,"INT-Table";#N/A,#N/A,TRUE,"STEEL";#N/A,#N/A,TRUE,"Door"}</definedName>
    <definedName name="cost_2_2" localSheetId="3" hidden="1">{#N/A,#N/A,TRUE,"Basic";#N/A,#N/A,TRUE,"EXT-TABLE";#N/A,#N/A,TRUE,"STEEL";#N/A,#N/A,TRUE,"INT-Table";#N/A,#N/A,TRUE,"STEEL";#N/A,#N/A,TRUE,"Door"}</definedName>
    <definedName name="cost_2_2" localSheetId="2" hidden="1">{#N/A,#N/A,TRUE,"Basic";#N/A,#N/A,TRUE,"EXT-TABLE";#N/A,#N/A,TRUE,"STEEL";#N/A,#N/A,TRUE,"INT-Table";#N/A,#N/A,TRUE,"STEEL";#N/A,#N/A,TRUE,"Door"}</definedName>
    <definedName name="cost_2_2" hidden="1">{#N/A,#N/A,TRUE,"Basic";#N/A,#N/A,TRUE,"EXT-TABLE";#N/A,#N/A,TRUE,"STEEL";#N/A,#N/A,TRUE,"INT-Table";#N/A,#N/A,TRUE,"STEEL";#N/A,#N/A,TRUE,"Door"}</definedName>
    <definedName name="cost_3" localSheetId="3" hidden="1">{#N/A,#N/A,TRUE,"Basic";#N/A,#N/A,TRUE,"EXT-TABLE";#N/A,#N/A,TRUE,"STEEL";#N/A,#N/A,TRUE,"INT-Table";#N/A,#N/A,TRUE,"STEEL";#N/A,#N/A,TRUE,"Door"}</definedName>
    <definedName name="cost_3" localSheetId="2" hidden="1">{#N/A,#N/A,TRUE,"Basic";#N/A,#N/A,TRUE,"EXT-TABLE";#N/A,#N/A,TRUE,"STEEL";#N/A,#N/A,TRUE,"INT-Table";#N/A,#N/A,TRUE,"STEEL";#N/A,#N/A,TRUE,"Door"}</definedName>
    <definedName name="cost_3" hidden="1">{#N/A,#N/A,TRUE,"Basic";#N/A,#N/A,TRUE,"EXT-TABLE";#N/A,#N/A,TRUE,"STEEL";#N/A,#N/A,TRUE,"INT-Table";#N/A,#N/A,TRUE,"STEEL";#N/A,#N/A,TRUE,"Door"}</definedName>
    <definedName name="cost_3_1" localSheetId="3" hidden="1">{#N/A,#N/A,TRUE,"Basic";#N/A,#N/A,TRUE,"EXT-TABLE";#N/A,#N/A,TRUE,"STEEL";#N/A,#N/A,TRUE,"INT-Table";#N/A,#N/A,TRUE,"STEEL";#N/A,#N/A,TRUE,"Door"}</definedName>
    <definedName name="cost_3_1" localSheetId="2" hidden="1">{#N/A,#N/A,TRUE,"Basic";#N/A,#N/A,TRUE,"EXT-TABLE";#N/A,#N/A,TRUE,"STEEL";#N/A,#N/A,TRUE,"INT-Table";#N/A,#N/A,TRUE,"STEEL";#N/A,#N/A,TRUE,"Door"}</definedName>
    <definedName name="cost_3_1" hidden="1">{#N/A,#N/A,TRUE,"Basic";#N/A,#N/A,TRUE,"EXT-TABLE";#N/A,#N/A,TRUE,"STEEL";#N/A,#N/A,TRUE,"INT-Table";#N/A,#N/A,TRUE,"STEEL";#N/A,#N/A,TRUE,"Door"}</definedName>
    <definedName name="cost_3_2" localSheetId="3" hidden="1">{#N/A,#N/A,TRUE,"Basic";#N/A,#N/A,TRUE,"EXT-TABLE";#N/A,#N/A,TRUE,"STEEL";#N/A,#N/A,TRUE,"INT-Table";#N/A,#N/A,TRUE,"STEEL";#N/A,#N/A,TRUE,"Door"}</definedName>
    <definedName name="cost_3_2" localSheetId="2" hidden="1">{#N/A,#N/A,TRUE,"Basic";#N/A,#N/A,TRUE,"EXT-TABLE";#N/A,#N/A,TRUE,"STEEL";#N/A,#N/A,TRUE,"INT-Table";#N/A,#N/A,TRUE,"STEEL";#N/A,#N/A,TRUE,"Door"}</definedName>
    <definedName name="cost_3_2" hidden="1">{#N/A,#N/A,TRUE,"Basic";#N/A,#N/A,TRUE,"EXT-TABLE";#N/A,#N/A,TRUE,"STEEL";#N/A,#N/A,TRUE,"INT-Table";#N/A,#N/A,TRUE,"STEEL";#N/A,#N/A,TRUE,"Door"}</definedName>
    <definedName name="cost_4" localSheetId="3" hidden="1">{#N/A,#N/A,TRUE,"Basic";#N/A,#N/A,TRUE,"EXT-TABLE";#N/A,#N/A,TRUE,"STEEL";#N/A,#N/A,TRUE,"INT-Table";#N/A,#N/A,TRUE,"STEEL";#N/A,#N/A,TRUE,"Door"}</definedName>
    <definedName name="cost_4" localSheetId="2" hidden="1">{#N/A,#N/A,TRUE,"Basic";#N/A,#N/A,TRUE,"EXT-TABLE";#N/A,#N/A,TRUE,"STEEL";#N/A,#N/A,TRUE,"INT-Table";#N/A,#N/A,TRUE,"STEEL";#N/A,#N/A,TRUE,"Door"}</definedName>
    <definedName name="cost_4" hidden="1">{#N/A,#N/A,TRUE,"Basic";#N/A,#N/A,TRUE,"EXT-TABLE";#N/A,#N/A,TRUE,"STEEL";#N/A,#N/A,TRUE,"INT-Table";#N/A,#N/A,TRUE,"STEEL";#N/A,#N/A,TRUE,"Door"}</definedName>
    <definedName name="cost_4_1" localSheetId="3" hidden="1">{#N/A,#N/A,TRUE,"Basic";#N/A,#N/A,TRUE,"EXT-TABLE";#N/A,#N/A,TRUE,"STEEL";#N/A,#N/A,TRUE,"INT-Table";#N/A,#N/A,TRUE,"STEEL";#N/A,#N/A,TRUE,"Door"}</definedName>
    <definedName name="cost_4_1" localSheetId="2" hidden="1">{#N/A,#N/A,TRUE,"Basic";#N/A,#N/A,TRUE,"EXT-TABLE";#N/A,#N/A,TRUE,"STEEL";#N/A,#N/A,TRUE,"INT-Table";#N/A,#N/A,TRUE,"STEEL";#N/A,#N/A,TRUE,"Door"}</definedName>
    <definedName name="cost_4_1" hidden="1">{#N/A,#N/A,TRUE,"Basic";#N/A,#N/A,TRUE,"EXT-TABLE";#N/A,#N/A,TRUE,"STEEL";#N/A,#N/A,TRUE,"INT-Table";#N/A,#N/A,TRUE,"STEEL";#N/A,#N/A,TRUE,"Door"}</definedName>
    <definedName name="cost_4_2" localSheetId="3" hidden="1">{#N/A,#N/A,TRUE,"Basic";#N/A,#N/A,TRUE,"EXT-TABLE";#N/A,#N/A,TRUE,"STEEL";#N/A,#N/A,TRUE,"INT-Table";#N/A,#N/A,TRUE,"STEEL";#N/A,#N/A,TRUE,"Door"}</definedName>
    <definedName name="cost_4_2" localSheetId="2" hidden="1">{#N/A,#N/A,TRUE,"Basic";#N/A,#N/A,TRUE,"EXT-TABLE";#N/A,#N/A,TRUE,"STEEL";#N/A,#N/A,TRUE,"INT-Table";#N/A,#N/A,TRUE,"STEEL";#N/A,#N/A,TRUE,"Door"}</definedName>
    <definedName name="cost_4_2" hidden="1">{#N/A,#N/A,TRUE,"Basic";#N/A,#N/A,TRUE,"EXT-TABLE";#N/A,#N/A,TRUE,"STEEL";#N/A,#N/A,TRUE,"INT-Table";#N/A,#N/A,TRUE,"STEEL";#N/A,#N/A,TRUE,"Door"}</definedName>
    <definedName name="cost_5" localSheetId="3" hidden="1">{#N/A,#N/A,TRUE,"Basic";#N/A,#N/A,TRUE,"EXT-TABLE";#N/A,#N/A,TRUE,"STEEL";#N/A,#N/A,TRUE,"INT-Table";#N/A,#N/A,TRUE,"STEEL";#N/A,#N/A,TRUE,"Door"}</definedName>
    <definedName name="cost_5" localSheetId="2" hidden="1">{#N/A,#N/A,TRUE,"Basic";#N/A,#N/A,TRUE,"EXT-TABLE";#N/A,#N/A,TRUE,"STEEL";#N/A,#N/A,TRUE,"INT-Table";#N/A,#N/A,TRUE,"STEEL";#N/A,#N/A,TRUE,"Door"}</definedName>
    <definedName name="cost_5" hidden="1">{#N/A,#N/A,TRUE,"Basic";#N/A,#N/A,TRUE,"EXT-TABLE";#N/A,#N/A,TRUE,"STEEL";#N/A,#N/A,TRUE,"INT-Table";#N/A,#N/A,TRUE,"STEEL";#N/A,#N/A,TRUE,"Door"}</definedName>
    <definedName name="cost_5_1" localSheetId="3" hidden="1">{#N/A,#N/A,TRUE,"Basic";#N/A,#N/A,TRUE,"EXT-TABLE";#N/A,#N/A,TRUE,"STEEL";#N/A,#N/A,TRUE,"INT-Table";#N/A,#N/A,TRUE,"STEEL";#N/A,#N/A,TRUE,"Door"}</definedName>
    <definedName name="cost_5_1" localSheetId="2" hidden="1">{#N/A,#N/A,TRUE,"Basic";#N/A,#N/A,TRUE,"EXT-TABLE";#N/A,#N/A,TRUE,"STEEL";#N/A,#N/A,TRUE,"INT-Table";#N/A,#N/A,TRUE,"STEEL";#N/A,#N/A,TRUE,"Door"}</definedName>
    <definedName name="cost_5_1" hidden="1">{#N/A,#N/A,TRUE,"Basic";#N/A,#N/A,TRUE,"EXT-TABLE";#N/A,#N/A,TRUE,"STEEL";#N/A,#N/A,TRUE,"INT-Table";#N/A,#N/A,TRUE,"STEEL";#N/A,#N/A,TRUE,"Door"}</definedName>
    <definedName name="cost_5_2" localSheetId="3" hidden="1">{#N/A,#N/A,TRUE,"Basic";#N/A,#N/A,TRUE,"EXT-TABLE";#N/A,#N/A,TRUE,"STEEL";#N/A,#N/A,TRUE,"INT-Table";#N/A,#N/A,TRUE,"STEEL";#N/A,#N/A,TRUE,"Door"}</definedName>
    <definedName name="cost_5_2" localSheetId="2" hidden="1">{#N/A,#N/A,TRUE,"Basic";#N/A,#N/A,TRUE,"EXT-TABLE";#N/A,#N/A,TRUE,"STEEL";#N/A,#N/A,TRUE,"INT-Table";#N/A,#N/A,TRUE,"STEEL";#N/A,#N/A,TRUE,"Door"}</definedName>
    <definedName name="cost_5_2" hidden="1">{#N/A,#N/A,TRUE,"Basic";#N/A,#N/A,TRUE,"EXT-TABLE";#N/A,#N/A,TRUE,"STEEL";#N/A,#N/A,TRUE,"INT-Table";#N/A,#N/A,TRUE,"STEEL";#N/A,#N/A,TRUE,"Door"}</definedName>
    <definedName name="COST2" localSheetId="3" hidden="1">{#N/A,#N/A,TRUE,"Basic";#N/A,#N/A,TRUE,"EXT-TABLE";#N/A,#N/A,TRUE,"STEEL";#N/A,#N/A,TRUE,"INT-Table";#N/A,#N/A,TRUE,"STEEL";#N/A,#N/A,TRUE,"Door"}</definedName>
    <definedName name="COST2" localSheetId="2" hidden="1">{#N/A,#N/A,TRUE,"Basic";#N/A,#N/A,TRUE,"EXT-TABLE";#N/A,#N/A,TRUE,"STEEL";#N/A,#N/A,TRUE,"INT-Table";#N/A,#N/A,TRUE,"STEEL";#N/A,#N/A,TRUE,"Door"}</definedName>
    <definedName name="COST2" hidden="1">{#N/A,#N/A,TRUE,"Basic";#N/A,#N/A,TRUE,"EXT-TABLE";#N/A,#N/A,TRUE,"STEEL";#N/A,#N/A,TRUE,"INT-Table";#N/A,#N/A,TRUE,"STEEL";#N/A,#N/A,TRUE,"Door"}</definedName>
    <definedName name="COST2_1" localSheetId="3" hidden="1">{#N/A,#N/A,TRUE,"Basic";#N/A,#N/A,TRUE,"EXT-TABLE";#N/A,#N/A,TRUE,"STEEL";#N/A,#N/A,TRUE,"INT-Table";#N/A,#N/A,TRUE,"STEEL";#N/A,#N/A,TRUE,"Door"}</definedName>
    <definedName name="COST2_1" localSheetId="2" hidden="1">{#N/A,#N/A,TRUE,"Basic";#N/A,#N/A,TRUE,"EXT-TABLE";#N/A,#N/A,TRUE,"STEEL";#N/A,#N/A,TRUE,"INT-Table";#N/A,#N/A,TRUE,"STEEL";#N/A,#N/A,TRUE,"Door"}</definedName>
    <definedName name="COST2_1" hidden="1">{#N/A,#N/A,TRUE,"Basic";#N/A,#N/A,TRUE,"EXT-TABLE";#N/A,#N/A,TRUE,"STEEL";#N/A,#N/A,TRUE,"INT-Table";#N/A,#N/A,TRUE,"STEEL";#N/A,#N/A,TRUE,"Door"}</definedName>
    <definedName name="COST2_1_1" localSheetId="3" hidden="1">{#N/A,#N/A,TRUE,"Basic";#N/A,#N/A,TRUE,"EXT-TABLE";#N/A,#N/A,TRUE,"STEEL";#N/A,#N/A,TRUE,"INT-Table";#N/A,#N/A,TRUE,"STEEL";#N/A,#N/A,TRUE,"Door"}</definedName>
    <definedName name="COST2_1_1" localSheetId="2" hidden="1">{#N/A,#N/A,TRUE,"Basic";#N/A,#N/A,TRUE,"EXT-TABLE";#N/A,#N/A,TRUE,"STEEL";#N/A,#N/A,TRUE,"INT-Table";#N/A,#N/A,TRUE,"STEEL";#N/A,#N/A,TRUE,"Door"}</definedName>
    <definedName name="COST2_1_1" hidden="1">{#N/A,#N/A,TRUE,"Basic";#N/A,#N/A,TRUE,"EXT-TABLE";#N/A,#N/A,TRUE,"STEEL";#N/A,#N/A,TRUE,"INT-Table";#N/A,#N/A,TRUE,"STEEL";#N/A,#N/A,TRUE,"Door"}</definedName>
    <definedName name="COST2_1_2" localSheetId="3" hidden="1">{#N/A,#N/A,TRUE,"Basic";#N/A,#N/A,TRUE,"EXT-TABLE";#N/A,#N/A,TRUE,"STEEL";#N/A,#N/A,TRUE,"INT-Table";#N/A,#N/A,TRUE,"STEEL";#N/A,#N/A,TRUE,"Door"}</definedName>
    <definedName name="COST2_1_2" localSheetId="2" hidden="1">{#N/A,#N/A,TRUE,"Basic";#N/A,#N/A,TRUE,"EXT-TABLE";#N/A,#N/A,TRUE,"STEEL";#N/A,#N/A,TRUE,"INT-Table";#N/A,#N/A,TRUE,"STEEL";#N/A,#N/A,TRUE,"Door"}</definedName>
    <definedName name="COST2_1_2" hidden="1">{#N/A,#N/A,TRUE,"Basic";#N/A,#N/A,TRUE,"EXT-TABLE";#N/A,#N/A,TRUE,"STEEL";#N/A,#N/A,TRUE,"INT-Table";#N/A,#N/A,TRUE,"STEEL";#N/A,#N/A,TRUE,"Door"}</definedName>
    <definedName name="COST2_2" localSheetId="3" hidden="1">{#N/A,#N/A,TRUE,"Basic";#N/A,#N/A,TRUE,"EXT-TABLE";#N/A,#N/A,TRUE,"STEEL";#N/A,#N/A,TRUE,"INT-Table";#N/A,#N/A,TRUE,"STEEL";#N/A,#N/A,TRUE,"Door"}</definedName>
    <definedName name="COST2_2" localSheetId="2" hidden="1">{#N/A,#N/A,TRUE,"Basic";#N/A,#N/A,TRUE,"EXT-TABLE";#N/A,#N/A,TRUE,"STEEL";#N/A,#N/A,TRUE,"INT-Table";#N/A,#N/A,TRUE,"STEEL";#N/A,#N/A,TRUE,"Door"}</definedName>
    <definedName name="COST2_2" hidden="1">{#N/A,#N/A,TRUE,"Basic";#N/A,#N/A,TRUE,"EXT-TABLE";#N/A,#N/A,TRUE,"STEEL";#N/A,#N/A,TRUE,"INT-Table";#N/A,#N/A,TRUE,"STEEL";#N/A,#N/A,TRUE,"Door"}</definedName>
    <definedName name="COST2_2_1" localSheetId="3" hidden="1">{#N/A,#N/A,TRUE,"Basic";#N/A,#N/A,TRUE,"EXT-TABLE";#N/A,#N/A,TRUE,"STEEL";#N/A,#N/A,TRUE,"INT-Table";#N/A,#N/A,TRUE,"STEEL";#N/A,#N/A,TRUE,"Door"}</definedName>
    <definedName name="COST2_2_1" localSheetId="2" hidden="1">{#N/A,#N/A,TRUE,"Basic";#N/A,#N/A,TRUE,"EXT-TABLE";#N/A,#N/A,TRUE,"STEEL";#N/A,#N/A,TRUE,"INT-Table";#N/A,#N/A,TRUE,"STEEL";#N/A,#N/A,TRUE,"Door"}</definedName>
    <definedName name="COST2_2_1" hidden="1">{#N/A,#N/A,TRUE,"Basic";#N/A,#N/A,TRUE,"EXT-TABLE";#N/A,#N/A,TRUE,"STEEL";#N/A,#N/A,TRUE,"INT-Table";#N/A,#N/A,TRUE,"STEEL";#N/A,#N/A,TRUE,"Door"}</definedName>
    <definedName name="COST2_2_2" localSheetId="3" hidden="1">{#N/A,#N/A,TRUE,"Basic";#N/A,#N/A,TRUE,"EXT-TABLE";#N/A,#N/A,TRUE,"STEEL";#N/A,#N/A,TRUE,"INT-Table";#N/A,#N/A,TRUE,"STEEL";#N/A,#N/A,TRUE,"Door"}</definedName>
    <definedName name="COST2_2_2" localSheetId="2" hidden="1">{#N/A,#N/A,TRUE,"Basic";#N/A,#N/A,TRUE,"EXT-TABLE";#N/A,#N/A,TRUE,"STEEL";#N/A,#N/A,TRUE,"INT-Table";#N/A,#N/A,TRUE,"STEEL";#N/A,#N/A,TRUE,"Door"}</definedName>
    <definedName name="COST2_2_2" hidden="1">{#N/A,#N/A,TRUE,"Basic";#N/A,#N/A,TRUE,"EXT-TABLE";#N/A,#N/A,TRUE,"STEEL";#N/A,#N/A,TRUE,"INT-Table";#N/A,#N/A,TRUE,"STEEL";#N/A,#N/A,TRUE,"Door"}</definedName>
    <definedName name="COST2_3" localSheetId="3" hidden="1">{#N/A,#N/A,TRUE,"Basic";#N/A,#N/A,TRUE,"EXT-TABLE";#N/A,#N/A,TRUE,"STEEL";#N/A,#N/A,TRUE,"INT-Table";#N/A,#N/A,TRUE,"STEEL";#N/A,#N/A,TRUE,"Door"}</definedName>
    <definedName name="COST2_3" localSheetId="2" hidden="1">{#N/A,#N/A,TRUE,"Basic";#N/A,#N/A,TRUE,"EXT-TABLE";#N/A,#N/A,TRUE,"STEEL";#N/A,#N/A,TRUE,"INT-Table";#N/A,#N/A,TRUE,"STEEL";#N/A,#N/A,TRUE,"Door"}</definedName>
    <definedName name="COST2_3" hidden="1">{#N/A,#N/A,TRUE,"Basic";#N/A,#N/A,TRUE,"EXT-TABLE";#N/A,#N/A,TRUE,"STEEL";#N/A,#N/A,TRUE,"INT-Table";#N/A,#N/A,TRUE,"STEEL";#N/A,#N/A,TRUE,"Door"}</definedName>
    <definedName name="COST2_3_1" localSheetId="3" hidden="1">{#N/A,#N/A,TRUE,"Basic";#N/A,#N/A,TRUE,"EXT-TABLE";#N/A,#N/A,TRUE,"STEEL";#N/A,#N/A,TRUE,"INT-Table";#N/A,#N/A,TRUE,"STEEL";#N/A,#N/A,TRUE,"Door"}</definedName>
    <definedName name="COST2_3_1" localSheetId="2" hidden="1">{#N/A,#N/A,TRUE,"Basic";#N/A,#N/A,TRUE,"EXT-TABLE";#N/A,#N/A,TRUE,"STEEL";#N/A,#N/A,TRUE,"INT-Table";#N/A,#N/A,TRUE,"STEEL";#N/A,#N/A,TRUE,"Door"}</definedName>
    <definedName name="COST2_3_1" hidden="1">{#N/A,#N/A,TRUE,"Basic";#N/A,#N/A,TRUE,"EXT-TABLE";#N/A,#N/A,TRUE,"STEEL";#N/A,#N/A,TRUE,"INT-Table";#N/A,#N/A,TRUE,"STEEL";#N/A,#N/A,TRUE,"Door"}</definedName>
    <definedName name="COST2_3_2" localSheetId="3" hidden="1">{#N/A,#N/A,TRUE,"Basic";#N/A,#N/A,TRUE,"EXT-TABLE";#N/A,#N/A,TRUE,"STEEL";#N/A,#N/A,TRUE,"INT-Table";#N/A,#N/A,TRUE,"STEEL";#N/A,#N/A,TRUE,"Door"}</definedName>
    <definedName name="COST2_3_2" localSheetId="2" hidden="1">{#N/A,#N/A,TRUE,"Basic";#N/A,#N/A,TRUE,"EXT-TABLE";#N/A,#N/A,TRUE,"STEEL";#N/A,#N/A,TRUE,"INT-Table";#N/A,#N/A,TRUE,"STEEL";#N/A,#N/A,TRUE,"Door"}</definedName>
    <definedName name="COST2_3_2" hidden="1">{#N/A,#N/A,TRUE,"Basic";#N/A,#N/A,TRUE,"EXT-TABLE";#N/A,#N/A,TRUE,"STEEL";#N/A,#N/A,TRUE,"INT-Table";#N/A,#N/A,TRUE,"STEEL";#N/A,#N/A,TRUE,"Door"}</definedName>
    <definedName name="COST2_4" localSheetId="3" hidden="1">{#N/A,#N/A,TRUE,"Basic";#N/A,#N/A,TRUE,"EXT-TABLE";#N/A,#N/A,TRUE,"STEEL";#N/A,#N/A,TRUE,"INT-Table";#N/A,#N/A,TRUE,"STEEL";#N/A,#N/A,TRUE,"Door"}</definedName>
    <definedName name="COST2_4" localSheetId="2" hidden="1">{#N/A,#N/A,TRUE,"Basic";#N/A,#N/A,TRUE,"EXT-TABLE";#N/A,#N/A,TRUE,"STEEL";#N/A,#N/A,TRUE,"INT-Table";#N/A,#N/A,TRUE,"STEEL";#N/A,#N/A,TRUE,"Door"}</definedName>
    <definedName name="COST2_4" hidden="1">{#N/A,#N/A,TRUE,"Basic";#N/A,#N/A,TRUE,"EXT-TABLE";#N/A,#N/A,TRUE,"STEEL";#N/A,#N/A,TRUE,"INT-Table";#N/A,#N/A,TRUE,"STEEL";#N/A,#N/A,TRUE,"Door"}</definedName>
    <definedName name="COST2_4_1" localSheetId="3" hidden="1">{#N/A,#N/A,TRUE,"Basic";#N/A,#N/A,TRUE,"EXT-TABLE";#N/A,#N/A,TRUE,"STEEL";#N/A,#N/A,TRUE,"INT-Table";#N/A,#N/A,TRUE,"STEEL";#N/A,#N/A,TRUE,"Door"}</definedName>
    <definedName name="COST2_4_1" localSheetId="2" hidden="1">{#N/A,#N/A,TRUE,"Basic";#N/A,#N/A,TRUE,"EXT-TABLE";#N/A,#N/A,TRUE,"STEEL";#N/A,#N/A,TRUE,"INT-Table";#N/A,#N/A,TRUE,"STEEL";#N/A,#N/A,TRUE,"Door"}</definedName>
    <definedName name="COST2_4_1" hidden="1">{#N/A,#N/A,TRUE,"Basic";#N/A,#N/A,TRUE,"EXT-TABLE";#N/A,#N/A,TRUE,"STEEL";#N/A,#N/A,TRUE,"INT-Table";#N/A,#N/A,TRUE,"STEEL";#N/A,#N/A,TRUE,"Door"}</definedName>
    <definedName name="COST2_4_2" localSheetId="3" hidden="1">{#N/A,#N/A,TRUE,"Basic";#N/A,#N/A,TRUE,"EXT-TABLE";#N/A,#N/A,TRUE,"STEEL";#N/A,#N/A,TRUE,"INT-Table";#N/A,#N/A,TRUE,"STEEL";#N/A,#N/A,TRUE,"Door"}</definedName>
    <definedName name="COST2_4_2" localSheetId="2" hidden="1">{#N/A,#N/A,TRUE,"Basic";#N/A,#N/A,TRUE,"EXT-TABLE";#N/A,#N/A,TRUE,"STEEL";#N/A,#N/A,TRUE,"INT-Table";#N/A,#N/A,TRUE,"STEEL";#N/A,#N/A,TRUE,"Door"}</definedName>
    <definedName name="COST2_4_2" hidden="1">{#N/A,#N/A,TRUE,"Basic";#N/A,#N/A,TRUE,"EXT-TABLE";#N/A,#N/A,TRUE,"STEEL";#N/A,#N/A,TRUE,"INT-Table";#N/A,#N/A,TRUE,"STEEL";#N/A,#N/A,TRUE,"Door"}</definedName>
    <definedName name="COST2_5" localSheetId="3" hidden="1">{#N/A,#N/A,TRUE,"Basic";#N/A,#N/A,TRUE,"EXT-TABLE";#N/A,#N/A,TRUE,"STEEL";#N/A,#N/A,TRUE,"INT-Table";#N/A,#N/A,TRUE,"STEEL";#N/A,#N/A,TRUE,"Door"}</definedName>
    <definedName name="COST2_5" localSheetId="2" hidden="1">{#N/A,#N/A,TRUE,"Basic";#N/A,#N/A,TRUE,"EXT-TABLE";#N/A,#N/A,TRUE,"STEEL";#N/A,#N/A,TRUE,"INT-Table";#N/A,#N/A,TRUE,"STEEL";#N/A,#N/A,TRUE,"Door"}</definedName>
    <definedName name="COST2_5" hidden="1">{#N/A,#N/A,TRUE,"Basic";#N/A,#N/A,TRUE,"EXT-TABLE";#N/A,#N/A,TRUE,"STEEL";#N/A,#N/A,TRUE,"INT-Table";#N/A,#N/A,TRUE,"STEEL";#N/A,#N/A,TRUE,"Door"}</definedName>
    <definedName name="COST2_5_1" localSheetId="3" hidden="1">{#N/A,#N/A,TRUE,"Basic";#N/A,#N/A,TRUE,"EXT-TABLE";#N/A,#N/A,TRUE,"STEEL";#N/A,#N/A,TRUE,"INT-Table";#N/A,#N/A,TRUE,"STEEL";#N/A,#N/A,TRUE,"Door"}</definedName>
    <definedName name="COST2_5_1" localSheetId="2" hidden="1">{#N/A,#N/A,TRUE,"Basic";#N/A,#N/A,TRUE,"EXT-TABLE";#N/A,#N/A,TRUE,"STEEL";#N/A,#N/A,TRUE,"INT-Table";#N/A,#N/A,TRUE,"STEEL";#N/A,#N/A,TRUE,"Door"}</definedName>
    <definedName name="COST2_5_1" hidden="1">{#N/A,#N/A,TRUE,"Basic";#N/A,#N/A,TRUE,"EXT-TABLE";#N/A,#N/A,TRUE,"STEEL";#N/A,#N/A,TRUE,"INT-Table";#N/A,#N/A,TRUE,"STEEL";#N/A,#N/A,TRUE,"Door"}</definedName>
    <definedName name="COST2_5_2" localSheetId="3" hidden="1">{#N/A,#N/A,TRUE,"Basic";#N/A,#N/A,TRUE,"EXT-TABLE";#N/A,#N/A,TRUE,"STEEL";#N/A,#N/A,TRUE,"INT-Table";#N/A,#N/A,TRUE,"STEEL";#N/A,#N/A,TRUE,"Door"}</definedName>
    <definedName name="COST2_5_2" localSheetId="2" hidden="1">{#N/A,#N/A,TRUE,"Basic";#N/A,#N/A,TRUE,"EXT-TABLE";#N/A,#N/A,TRUE,"STEEL";#N/A,#N/A,TRUE,"INT-Table";#N/A,#N/A,TRUE,"STEEL";#N/A,#N/A,TRUE,"Door"}</definedName>
    <definedName name="COST2_5_2" hidden="1">{#N/A,#N/A,TRUE,"Basic";#N/A,#N/A,TRUE,"EXT-TABLE";#N/A,#N/A,TRUE,"STEEL";#N/A,#N/A,TRUE,"INT-Table";#N/A,#N/A,TRUE,"STEEL";#N/A,#N/A,TRUE,"Door"}</definedName>
    <definedName name="cost3" localSheetId="3" hidden="1">{#N/A,#N/A,TRUE,"Basic";#N/A,#N/A,TRUE,"EXT-TABLE";#N/A,#N/A,TRUE,"STEEL";#N/A,#N/A,TRUE,"INT-Table";#N/A,#N/A,TRUE,"STEEL";#N/A,#N/A,TRUE,"Door"}</definedName>
    <definedName name="cost3" localSheetId="2" hidden="1">{#N/A,#N/A,TRUE,"Basic";#N/A,#N/A,TRUE,"EXT-TABLE";#N/A,#N/A,TRUE,"STEEL";#N/A,#N/A,TRUE,"INT-Table";#N/A,#N/A,TRUE,"STEEL";#N/A,#N/A,TRUE,"Door"}</definedName>
    <definedName name="cost3" hidden="1">{#N/A,#N/A,TRUE,"Basic";#N/A,#N/A,TRUE,"EXT-TABLE";#N/A,#N/A,TRUE,"STEEL";#N/A,#N/A,TRUE,"INT-Table";#N/A,#N/A,TRUE,"STEEL";#N/A,#N/A,TRUE,"Door"}</definedName>
    <definedName name="cover" localSheetId="5" hidden="1">#REF!</definedName>
    <definedName name="cover" localSheetId="7" hidden="1">#REF!</definedName>
    <definedName name="cover" localSheetId="6" hidden="1">#REF!</definedName>
    <definedName name="cover" localSheetId="17" hidden="1">#REF!</definedName>
    <definedName name="cover" localSheetId="18" hidden="1">#REF!</definedName>
    <definedName name="cover" localSheetId="19" hidden="1">#REF!</definedName>
    <definedName name="cover" localSheetId="8" hidden="1">#REF!</definedName>
    <definedName name="cover" localSheetId="10" hidden="1">#REF!</definedName>
    <definedName name="cover" localSheetId="9" hidden="1">#REF!</definedName>
    <definedName name="cover" localSheetId="11" hidden="1">#REF!</definedName>
    <definedName name="cover" localSheetId="12" hidden="1">#REF!</definedName>
    <definedName name="cover" localSheetId="13" hidden="1">#REF!</definedName>
    <definedName name="cover" localSheetId="14" hidden="1">#REF!</definedName>
    <definedName name="cover" localSheetId="15" hidden="1">#REF!</definedName>
    <definedName name="cover" localSheetId="16" hidden="1">#REF!</definedName>
    <definedName name="cover" localSheetId="3" hidden="1">#REF!</definedName>
    <definedName name="cover" localSheetId="2" hidden="1">#REF!</definedName>
    <definedName name="cover" hidden="1">#REF!</definedName>
    <definedName name="cpf" localSheetId="3" hidden="1">{#N/A,#N/A,TRUE,"Basic";#N/A,#N/A,TRUE,"EXT-TABLE";#N/A,#N/A,TRUE,"STEEL";#N/A,#N/A,TRUE,"INT-Table";#N/A,#N/A,TRUE,"STEEL";#N/A,#N/A,TRUE,"Door"}</definedName>
    <definedName name="cpf" localSheetId="2" hidden="1">{#N/A,#N/A,TRUE,"Basic";#N/A,#N/A,TRUE,"EXT-TABLE";#N/A,#N/A,TRUE,"STEEL";#N/A,#N/A,TRUE,"INT-Table";#N/A,#N/A,TRUE,"STEEL";#N/A,#N/A,TRUE,"Door"}</definedName>
    <definedName name="cpf" hidden="1">{#N/A,#N/A,TRUE,"Basic";#N/A,#N/A,TRUE,"EXT-TABLE";#N/A,#N/A,TRUE,"STEEL";#N/A,#N/A,TRUE,"INT-Table";#N/A,#N/A,TRUE,"STEEL";#N/A,#N/A,TRUE,"Door"}</definedName>
    <definedName name="cpf_1" localSheetId="3" hidden="1">{#N/A,#N/A,TRUE,"Basic";#N/A,#N/A,TRUE,"EXT-TABLE";#N/A,#N/A,TRUE,"STEEL";#N/A,#N/A,TRUE,"INT-Table";#N/A,#N/A,TRUE,"STEEL";#N/A,#N/A,TRUE,"Door"}</definedName>
    <definedName name="cpf_1" localSheetId="2" hidden="1">{#N/A,#N/A,TRUE,"Basic";#N/A,#N/A,TRUE,"EXT-TABLE";#N/A,#N/A,TRUE,"STEEL";#N/A,#N/A,TRUE,"INT-Table";#N/A,#N/A,TRUE,"STEEL";#N/A,#N/A,TRUE,"Door"}</definedName>
    <definedName name="cpf_1" hidden="1">{#N/A,#N/A,TRUE,"Basic";#N/A,#N/A,TRUE,"EXT-TABLE";#N/A,#N/A,TRUE,"STEEL";#N/A,#N/A,TRUE,"INT-Table";#N/A,#N/A,TRUE,"STEEL";#N/A,#N/A,TRUE,"Door"}</definedName>
    <definedName name="cpf_1_1" localSheetId="3" hidden="1">{#N/A,#N/A,TRUE,"Basic";#N/A,#N/A,TRUE,"EXT-TABLE";#N/A,#N/A,TRUE,"STEEL";#N/A,#N/A,TRUE,"INT-Table";#N/A,#N/A,TRUE,"STEEL";#N/A,#N/A,TRUE,"Door"}</definedName>
    <definedName name="cpf_1_1" localSheetId="2" hidden="1">{#N/A,#N/A,TRUE,"Basic";#N/A,#N/A,TRUE,"EXT-TABLE";#N/A,#N/A,TRUE,"STEEL";#N/A,#N/A,TRUE,"INT-Table";#N/A,#N/A,TRUE,"STEEL";#N/A,#N/A,TRUE,"Door"}</definedName>
    <definedName name="cpf_1_1" hidden="1">{#N/A,#N/A,TRUE,"Basic";#N/A,#N/A,TRUE,"EXT-TABLE";#N/A,#N/A,TRUE,"STEEL";#N/A,#N/A,TRUE,"INT-Table";#N/A,#N/A,TRUE,"STEEL";#N/A,#N/A,TRUE,"Door"}</definedName>
    <definedName name="cpf_1_2" localSheetId="3" hidden="1">{#N/A,#N/A,TRUE,"Basic";#N/A,#N/A,TRUE,"EXT-TABLE";#N/A,#N/A,TRUE,"STEEL";#N/A,#N/A,TRUE,"INT-Table";#N/A,#N/A,TRUE,"STEEL";#N/A,#N/A,TRUE,"Door"}</definedName>
    <definedName name="cpf_1_2" localSheetId="2" hidden="1">{#N/A,#N/A,TRUE,"Basic";#N/A,#N/A,TRUE,"EXT-TABLE";#N/A,#N/A,TRUE,"STEEL";#N/A,#N/A,TRUE,"INT-Table";#N/A,#N/A,TRUE,"STEEL";#N/A,#N/A,TRUE,"Door"}</definedName>
    <definedName name="cpf_1_2" hidden="1">{#N/A,#N/A,TRUE,"Basic";#N/A,#N/A,TRUE,"EXT-TABLE";#N/A,#N/A,TRUE,"STEEL";#N/A,#N/A,TRUE,"INT-Table";#N/A,#N/A,TRUE,"STEEL";#N/A,#N/A,TRUE,"Door"}</definedName>
    <definedName name="cpf_2" localSheetId="3" hidden="1">{#N/A,#N/A,TRUE,"Basic";#N/A,#N/A,TRUE,"EXT-TABLE";#N/A,#N/A,TRUE,"STEEL";#N/A,#N/A,TRUE,"INT-Table";#N/A,#N/A,TRUE,"STEEL";#N/A,#N/A,TRUE,"Door"}</definedName>
    <definedName name="cpf_2" localSheetId="2" hidden="1">{#N/A,#N/A,TRUE,"Basic";#N/A,#N/A,TRUE,"EXT-TABLE";#N/A,#N/A,TRUE,"STEEL";#N/A,#N/A,TRUE,"INT-Table";#N/A,#N/A,TRUE,"STEEL";#N/A,#N/A,TRUE,"Door"}</definedName>
    <definedName name="cpf_2" hidden="1">{#N/A,#N/A,TRUE,"Basic";#N/A,#N/A,TRUE,"EXT-TABLE";#N/A,#N/A,TRUE,"STEEL";#N/A,#N/A,TRUE,"INT-Table";#N/A,#N/A,TRUE,"STEEL";#N/A,#N/A,TRUE,"Door"}</definedName>
    <definedName name="cpf_2_1" localSheetId="3" hidden="1">{#N/A,#N/A,TRUE,"Basic";#N/A,#N/A,TRUE,"EXT-TABLE";#N/A,#N/A,TRUE,"STEEL";#N/A,#N/A,TRUE,"INT-Table";#N/A,#N/A,TRUE,"STEEL";#N/A,#N/A,TRUE,"Door"}</definedName>
    <definedName name="cpf_2_1" localSheetId="2" hidden="1">{#N/A,#N/A,TRUE,"Basic";#N/A,#N/A,TRUE,"EXT-TABLE";#N/A,#N/A,TRUE,"STEEL";#N/A,#N/A,TRUE,"INT-Table";#N/A,#N/A,TRUE,"STEEL";#N/A,#N/A,TRUE,"Door"}</definedName>
    <definedName name="cpf_2_1" hidden="1">{#N/A,#N/A,TRUE,"Basic";#N/A,#N/A,TRUE,"EXT-TABLE";#N/A,#N/A,TRUE,"STEEL";#N/A,#N/A,TRUE,"INT-Table";#N/A,#N/A,TRUE,"STEEL";#N/A,#N/A,TRUE,"Door"}</definedName>
    <definedName name="cpf_2_2" localSheetId="3" hidden="1">{#N/A,#N/A,TRUE,"Basic";#N/A,#N/A,TRUE,"EXT-TABLE";#N/A,#N/A,TRUE,"STEEL";#N/A,#N/A,TRUE,"INT-Table";#N/A,#N/A,TRUE,"STEEL";#N/A,#N/A,TRUE,"Door"}</definedName>
    <definedName name="cpf_2_2" localSheetId="2" hidden="1">{#N/A,#N/A,TRUE,"Basic";#N/A,#N/A,TRUE,"EXT-TABLE";#N/A,#N/A,TRUE,"STEEL";#N/A,#N/A,TRUE,"INT-Table";#N/A,#N/A,TRUE,"STEEL";#N/A,#N/A,TRUE,"Door"}</definedName>
    <definedName name="cpf_2_2" hidden="1">{#N/A,#N/A,TRUE,"Basic";#N/A,#N/A,TRUE,"EXT-TABLE";#N/A,#N/A,TRUE,"STEEL";#N/A,#N/A,TRUE,"INT-Table";#N/A,#N/A,TRUE,"STEEL";#N/A,#N/A,TRUE,"Door"}</definedName>
    <definedName name="cpf_3" localSheetId="3" hidden="1">{#N/A,#N/A,TRUE,"Basic";#N/A,#N/A,TRUE,"EXT-TABLE";#N/A,#N/A,TRUE,"STEEL";#N/A,#N/A,TRUE,"INT-Table";#N/A,#N/A,TRUE,"STEEL";#N/A,#N/A,TRUE,"Door"}</definedName>
    <definedName name="cpf_3" localSheetId="2" hidden="1">{#N/A,#N/A,TRUE,"Basic";#N/A,#N/A,TRUE,"EXT-TABLE";#N/A,#N/A,TRUE,"STEEL";#N/A,#N/A,TRUE,"INT-Table";#N/A,#N/A,TRUE,"STEEL";#N/A,#N/A,TRUE,"Door"}</definedName>
    <definedName name="cpf_3" hidden="1">{#N/A,#N/A,TRUE,"Basic";#N/A,#N/A,TRUE,"EXT-TABLE";#N/A,#N/A,TRUE,"STEEL";#N/A,#N/A,TRUE,"INT-Table";#N/A,#N/A,TRUE,"STEEL";#N/A,#N/A,TRUE,"Door"}</definedName>
    <definedName name="cpf_3_1" localSheetId="3" hidden="1">{#N/A,#N/A,TRUE,"Basic";#N/A,#N/A,TRUE,"EXT-TABLE";#N/A,#N/A,TRUE,"STEEL";#N/A,#N/A,TRUE,"INT-Table";#N/A,#N/A,TRUE,"STEEL";#N/A,#N/A,TRUE,"Door"}</definedName>
    <definedName name="cpf_3_1" localSheetId="2" hidden="1">{#N/A,#N/A,TRUE,"Basic";#N/A,#N/A,TRUE,"EXT-TABLE";#N/A,#N/A,TRUE,"STEEL";#N/A,#N/A,TRUE,"INT-Table";#N/A,#N/A,TRUE,"STEEL";#N/A,#N/A,TRUE,"Door"}</definedName>
    <definedName name="cpf_3_1" hidden="1">{#N/A,#N/A,TRUE,"Basic";#N/A,#N/A,TRUE,"EXT-TABLE";#N/A,#N/A,TRUE,"STEEL";#N/A,#N/A,TRUE,"INT-Table";#N/A,#N/A,TRUE,"STEEL";#N/A,#N/A,TRUE,"Door"}</definedName>
    <definedName name="cpf_3_2" localSheetId="3" hidden="1">{#N/A,#N/A,TRUE,"Basic";#N/A,#N/A,TRUE,"EXT-TABLE";#N/A,#N/A,TRUE,"STEEL";#N/A,#N/A,TRUE,"INT-Table";#N/A,#N/A,TRUE,"STEEL";#N/A,#N/A,TRUE,"Door"}</definedName>
    <definedName name="cpf_3_2" localSheetId="2" hidden="1">{#N/A,#N/A,TRUE,"Basic";#N/A,#N/A,TRUE,"EXT-TABLE";#N/A,#N/A,TRUE,"STEEL";#N/A,#N/A,TRUE,"INT-Table";#N/A,#N/A,TRUE,"STEEL";#N/A,#N/A,TRUE,"Door"}</definedName>
    <definedName name="cpf_3_2" hidden="1">{#N/A,#N/A,TRUE,"Basic";#N/A,#N/A,TRUE,"EXT-TABLE";#N/A,#N/A,TRUE,"STEEL";#N/A,#N/A,TRUE,"INT-Table";#N/A,#N/A,TRUE,"STEEL";#N/A,#N/A,TRUE,"Door"}</definedName>
    <definedName name="cpf_4" localSheetId="3" hidden="1">{#N/A,#N/A,TRUE,"Basic";#N/A,#N/A,TRUE,"EXT-TABLE";#N/A,#N/A,TRUE,"STEEL";#N/A,#N/A,TRUE,"INT-Table";#N/A,#N/A,TRUE,"STEEL";#N/A,#N/A,TRUE,"Door"}</definedName>
    <definedName name="cpf_4" localSheetId="2" hidden="1">{#N/A,#N/A,TRUE,"Basic";#N/A,#N/A,TRUE,"EXT-TABLE";#N/A,#N/A,TRUE,"STEEL";#N/A,#N/A,TRUE,"INT-Table";#N/A,#N/A,TRUE,"STEEL";#N/A,#N/A,TRUE,"Door"}</definedName>
    <definedName name="cpf_4" hidden="1">{#N/A,#N/A,TRUE,"Basic";#N/A,#N/A,TRUE,"EXT-TABLE";#N/A,#N/A,TRUE,"STEEL";#N/A,#N/A,TRUE,"INT-Table";#N/A,#N/A,TRUE,"STEEL";#N/A,#N/A,TRUE,"Door"}</definedName>
    <definedName name="cpf_4_1" localSheetId="3" hidden="1">{#N/A,#N/A,TRUE,"Basic";#N/A,#N/A,TRUE,"EXT-TABLE";#N/A,#N/A,TRUE,"STEEL";#N/A,#N/A,TRUE,"INT-Table";#N/A,#N/A,TRUE,"STEEL";#N/A,#N/A,TRUE,"Door"}</definedName>
    <definedName name="cpf_4_1" localSheetId="2" hidden="1">{#N/A,#N/A,TRUE,"Basic";#N/A,#N/A,TRUE,"EXT-TABLE";#N/A,#N/A,TRUE,"STEEL";#N/A,#N/A,TRUE,"INT-Table";#N/A,#N/A,TRUE,"STEEL";#N/A,#N/A,TRUE,"Door"}</definedName>
    <definedName name="cpf_4_1" hidden="1">{#N/A,#N/A,TRUE,"Basic";#N/A,#N/A,TRUE,"EXT-TABLE";#N/A,#N/A,TRUE,"STEEL";#N/A,#N/A,TRUE,"INT-Table";#N/A,#N/A,TRUE,"STEEL";#N/A,#N/A,TRUE,"Door"}</definedName>
    <definedName name="cpf_4_2" localSheetId="3" hidden="1">{#N/A,#N/A,TRUE,"Basic";#N/A,#N/A,TRUE,"EXT-TABLE";#N/A,#N/A,TRUE,"STEEL";#N/A,#N/A,TRUE,"INT-Table";#N/A,#N/A,TRUE,"STEEL";#N/A,#N/A,TRUE,"Door"}</definedName>
    <definedName name="cpf_4_2" localSheetId="2" hidden="1">{#N/A,#N/A,TRUE,"Basic";#N/A,#N/A,TRUE,"EXT-TABLE";#N/A,#N/A,TRUE,"STEEL";#N/A,#N/A,TRUE,"INT-Table";#N/A,#N/A,TRUE,"STEEL";#N/A,#N/A,TRUE,"Door"}</definedName>
    <definedName name="cpf_4_2" hidden="1">{#N/A,#N/A,TRUE,"Basic";#N/A,#N/A,TRUE,"EXT-TABLE";#N/A,#N/A,TRUE,"STEEL";#N/A,#N/A,TRUE,"INT-Table";#N/A,#N/A,TRUE,"STEEL";#N/A,#N/A,TRUE,"Door"}</definedName>
    <definedName name="cpf_5" localSheetId="3" hidden="1">{#N/A,#N/A,TRUE,"Basic";#N/A,#N/A,TRUE,"EXT-TABLE";#N/A,#N/A,TRUE,"STEEL";#N/A,#N/A,TRUE,"INT-Table";#N/A,#N/A,TRUE,"STEEL";#N/A,#N/A,TRUE,"Door"}</definedName>
    <definedName name="cpf_5" localSheetId="2" hidden="1">{#N/A,#N/A,TRUE,"Basic";#N/A,#N/A,TRUE,"EXT-TABLE";#N/A,#N/A,TRUE,"STEEL";#N/A,#N/A,TRUE,"INT-Table";#N/A,#N/A,TRUE,"STEEL";#N/A,#N/A,TRUE,"Door"}</definedName>
    <definedName name="cpf_5" hidden="1">{#N/A,#N/A,TRUE,"Basic";#N/A,#N/A,TRUE,"EXT-TABLE";#N/A,#N/A,TRUE,"STEEL";#N/A,#N/A,TRUE,"INT-Table";#N/A,#N/A,TRUE,"STEEL";#N/A,#N/A,TRUE,"Door"}</definedName>
    <definedName name="cpf_5_1" localSheetId="3" hidden="1">{#N/A,#N/A,TRUE,"Basic";#N/A,#N/A,TRUE,"EXT-TABLE";#N/A,#N/A,TRUE,"STEEL";#N/A,#N/A,TRUE,"INT-Table";#N/A,#N/A,TRUE,"STEEL";#N/A,#N/A,TRUE,"Door"}</definedName>
    <definedName name="cpf_5_1" localSheetId="2" hidden="1">{#N/A,#N/A,TRUE,"Basic";#N/A,#N/A,TRUE,"EXT-TABLE";#N/A,#N/A,TRUE,"STEEL";#N/A,#N/A,TRUE,"INT-Table";#N/A,#N/A,TRUE,"STEEL";#N/A,#N/A,TRUE,"Door"}</definedName>
    <definedName name="cpf_5_1" hidden="1">{#N/A,#N/A,TRUE,"Basic";#N/A,#N/A,TRUE,"EXT-TABLE";#N/A,#N/A,TRUE,"STEEL";#N/A,#N/A,TRUE,"INT-Table";#N/A,#N/A,TRUE,"STEEL";#N/A,#N/A,TRUE,"Door"}</definedName>
    <definedName name="cpf_5_2" localSheetId="3" hidden="1">{#N/A,#N/A,TRUE,"Basic";#N/A,#N/A,TRUE,"EXT-TABLE";#N/A,#N/A,TRUE,"STEEL";#N/A,#N/A,TRUE,"INT-Table";#N/A,#N/A,TRUE,"STEEL";#N/A,#N/A,TRUE,"Door"}</definedName>
    <definedName name="cpf_5_2" localSheetId="2" hidden="1">{#N/A,#N/A,TRUE,"Basic";#N/A,#N/A,TRUE,"EXT-TABLE";#N/A,#N/A,TRUE,"STEEL";#N/A,#N/A,TRUE,"INT-Table";#N/A,#N/A,TRUE,"STEEL";#N/A,#N/A,TRUE,"Door"}</definedName>
    <definedName name="cpf_5_2" hidden="1">{#N/A,#N/A,TRUE,"Basic";#N/A,#N/A,TRUE,"EXT-TABLE";#N/A,#N/A,TRUE,"STEEL";#N/A,#N/A,TRUE,"INT-Table";#N/A,#N/A,TRUE,"STEEL";#N/A,#N/A,TRUE,"Door"}</definedName>
    <definedName name="CQ" localSheetId="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data2" localSheetId="5" hidden="1">#REF!</definedName>
    <definedName name="data2" localSheetId="7" hidden="1">#REF!</definedName>
    <definedName name="data2" localSheetId="6" hidden="1">#REF!</definedName>
    <definedName name="data2" localSheetId="17" hidden="1">#REF!</definedName>
    <definedName name="data2" localSheetId="18" hidden="1">#REF!</definedName>
    <definedName name="data2" localSheetId="19" hidden="1">#REF!</definedName>
    <definedName name="data2" localSheetId="8" hidden="1">#REF!</definedName>
    <definedName name="data2" localSheetId="10" hidden="1">#REF!</definedName>
    <definedName name="data2" localSheetId="9" hidden="1">#REF!</definedName>
    <definedName name="data2" localSheetId="11" hidden="1">#REF!</definedName>
    <definedName name="data2" localSheetId="12" hidden="1">#REF!</definedName>
    <definedName name="data2" localSheetId="13" hidden="1">#REF!</definedName>
    <definedName name="data2" localSheetId="14" hidden="1">#REF!</definedName>
    <definedName name="data2" localSheetId="15" hidden="1">#REF!</definedName>
    <definedName name="data2" localSheetId="16" hidden="1">#REF!</definedName>
    <definedName name="data2" localSheetId="3" hidden="1">#REF!</definedName>
    <definedName name="data2" localSheetId="2" hidden="1">#REF!</definedName>
    <definedName name="data2" hidden="1">#REF!</definedName>
    <definedName name="data3" localSheetId="5" hidden="1">#REF!</definedName>
    <definedName name="data3" localSheetId="7" hidden="1">#REF!</definedName>
    <definedName name="data3" localSheetId="6" hidden="1">#REF!</definedName>
    <definedName name="data3" localSheetId="17" hidden="1">#REF!</definedName>
    <definedName name="data3" localSheetId="18" hidden="1">#REF!</definedName>
    <definedName name="data3" localSheetId="19" hidden="1">#REF!</definedName>
    <definedName name="data3" localSheetId="8" hidden="1">#REF!</definedName>
    <definedName name="data3" localSheetId="10" hidden="1">#REF!</definedName>
    <definedName name="data3" localSheetId="9" hidden="1">#REF!</definedName>
    <definedName name="data3" localSheetId="11" hidden="1">#REF!</definedName>
    <definedName name="data3" localSheetId="12" hidden="1">#REF!</definedName>
    <definedName name="data3" localSheetId="13" hidden="1">#REF!</definedName>
    <definedName name="data3" localSheetId="14" hidden="1">#REF!</definedName>
    <definedName name="data3" localSheetId="15" hidden="1">#REF!</definedName>
    <definedName name="data3" localSheetId="16" hidden="1">#REF!</definedName>
    <definedName name="data3" localSheetId="3" hidden="1">#REF!</definedName>
    <definedName name="data3" localSheetId="2" hidden="1">#REF!</definedName>
    <definedName name="data3" hidden="1">#REF!</definedName>
    <definedName name="dataww" localSheetId="5" hidden="1">#REF!</definedName>
    <definedName name="dataww" localSheetId="7" hidden="1">#REF!</definedName>
    <definedName name="dataww" localSheetId="6" hidden="1">#REF!</definedName>
    <definedName name="dataww" localSheetId="17" hidden="1">#REF!</definedName>
    <definedName name="dataww" localSheetId="18" hidden="1">#REF!</definedName>
    <definedName name="dataww" localSheetId="19" hidden="1">#REF!</definedName>
    <definedName name="dataww" localSheetId="8" hidden="1">#REF!</definedName>
    <definedName name="dataww" localSheetId="10" hidden="1">#REF!</definedName>
    <definedName name="dataww" localSheetId="9" hidden="1">#REF!</definedName>
    <definedName name="dataww" localSheetId="11" hidden="1">#REF!</definedName>
    <definedName name="dataww" localSheetId="12" hidden="1">#REF!</definedName>
    <definedName name="dataww" localSheetId="13" hidden="1">#REF!</definedName>
    <definedName name="dataww" localSheetId="14" hidden="1">#REF!</definedName>
    <definedName name="dataww" localSheetId="15" hidden="1">#REF!</definedName>
    <definedName name="dataww" localSheetId="16" hidden="1">#REF!</definedName>
    <definedName name="dataww" localSheetId="3" hidden="1">#REF!</definedName>
    <definedName name="dataww" localSheetId="2" hidden="1">#REF!</definedName>
    <definedName name="dataww" hidden="1">#REF!</definedName>
    <definedName name="DBB" localSheetId="3" hidden="1">{#N/A,#N/A,TRUE,"Basic";#N/A,#N/A,TRUE,"EXT-TABLE";#N/A,#N/A,TRUE,"STEEL";#N/A,#N/A,TRUE,"INT-Table";#N/A,#N/A,TRUE,"STEEL";#N/A,#N/A,TRUE,"Door"}</definedName>
    <definedName name="DBB" localSheetId="2" hidden="1">{#N/A,#N/A,TRUE,"Basic";#N/A,#N/A,TRUE,"EXT-TABLE";#N/A,#N/A,TRUE,"STEEL";#N/A,#N/A,TRUE,"INT-Table";#N/A,#N/A,TRUE,"STEEL";#N/A,#N/A,TRUE,"Door"}</definedName>
    <definedName name="DBB" hidden="1">{#N/A,#N/A,TRUE,"Basic";#N/A,#N/A,TRUE,"EXT-TABLE";#N/A,#N/A,TRUE,"STEEL";#N/A,#N/A,TRUE,"INT-Table";#N/A,#N/A,TRUE,"STEEL";#N/A,#N/A,TRUE,"Door"}</definedName>
    <definedName name="ddddd" localSheetId="3" hidden="1">{#N/A,#N/A,TRUE,"Basic";#N/A,#N/A,TRUE,"EXT-TABLE";#N/A,#N/A,TRUE,"STEEL";#N/A,#N/A,TRUE,"INT-Table";#N/A,#N/A,TRUE,"STEEL";#N/A,#N/A,TRUE,"Door"}</definedName>
    <definedName name="ddddd" localSheetId="2" hidden="1">{#N/A,#N/A,TRUE,"Basic";#N/A,#N/A,TRUE,"EXT-TABLE";#N/A,#N/A,TRUE,"STEEL";#N/A,#N/A,TRUE,"INT-Table";#N/A,#N/A,TRUE,"STEEL";#N/A,#N/A,TRUE,"Door"}</definedName>
    <definedName name="ddddd" hidden="1">{#N/A,#N/A,TRUE,"Basic";#N/A,#N/A,TRUE,"EXT-TABLE";#N/A,#N/A,TRUE,"STEEL";#N/A,#N/A,TRUE,"INT-Table";#N/A,#N/A,TRUE,"STEEL";#N/A,#N/A,TRUE,"Door"}</definedName>
    <definedName name="ddddd_1" localSheetId="3" hidden="1">{#N/A,#N/A,TRUE,"Basic";#N/A,#N/A,TRUE,"EXT-TABLE";#N/A,#N/A,TRUE,"STEEL";#N/A,#N/A,TRUE,"INT-Table";#N/A,#N/A,TRUE,"STEEL";#N/A,#N/A,TRUE,"Door"}</definedName>
    <definedName name="ddddd_1" localSheetId="2" hidden="1">{#N/A,#N/A,TRUE,"Basic";#N/A,#N/A,TRUE,"EXT-TABLE";#N/A,#N/A,TRUE,"STEEL";#N/A,#N/A,TRUE,"INT-Table";#N/A,#N/A,TRUE,"STEEL";#N/A,#N/A,TRUE,"Door"}</definedName>
    <definedName name="ddddd_1" hidden="1">{#N/A,#N/A,TRUE,"Basic";#N/A,#N/A,TRUE,"EXT-TABLE";#N/A,#N/A,TRUE,"STEEL";#N/A,#N/A,TRUE,"INT-Table";#N/A,#N/A,TRUE,"STEEL";#N/A,#N/A,TRUE,"Door"}</definedName>
    <definedName name="ddddd_1_1" localSheetId="3" hidden="1">{#N/A,#N/A,TRUE,"Basic";#N/A,#N/A,TRUE,"EXT-TABLE";#N/A,#N/A,TRUE,"STEEL";#N/A,#N/A,TRUE,"INT-Table";#N/A,#N/A,TRUE,"STEEL";#N/A,#N/A,TRUE,"Door"}</definedName>
    <definedName name="ddddd_1_1" localSheetId="2" hidden="1">{#N/A,#N/A,TRUE,"Basic";#N/A,#N/A,TRUE,"EXT-TABLE";#N/A,#N/A,TRUE,"STEEL";#N/A,#N/A,TRUE,"INT-Table";#N/A,#N/A,TRUE,"STEEL";#N/A,#N/A,TRUE,"Door"}</definedName>
    <definedName name="ddddd_1_1" hidden="1">{#N/A,#N/A,TRUE,"Basic";#N/A,#N/A,TRUE,"EXT-TABLE";#N/A,#N/A,TRUE,"STEEL";#N/A,#N/A,TRUE,"INT-Table";#N/A,#N/A,TRUE,"STEEL";#N/A,#N/A,TRUE,"Door"}</definedName>
    <definedName name="ddddd_1_2" localSheetId="3" hidden="1">{#N/A,#N/A,TRUE,"Basic";#N/A,#N/A,TRUE,"EXT-TABLE";#N/A,#N/A,TRUE,"STEEL";#N/A,#N/A,TRUE,"INT-Table";#N/A,#N/A,TRUE,"STEEL";#N/A,#N/A,TRUE,"Door"}</definedName>
    <definedName name="ddddd_1_2" localSheetId="2" hidden="1">{#N/A,#N/A,TRUE,"Basic";#N/A,#N/A,TRUE,"EXT-TABLE";#N/A,#N/A,TRUE,"STEEL";#N/A,#N/A,TRUE,"INT-Table";#N/A,#N/A,TRUE,"STEEL";#N/A,#N/A,TRUE,"Door"}</definedName>
    <definedName name="ddddd_1_2" hidden="1">{#N/A,#N/A,TRUE,"Basic";#N/A,#N/A,TRUE,"EXT-TABLE";#N/A,#N/A,TRUE,"STEEL";#N/A,#N/A,TRUE,"INT-Table";#N/A,#N/A,TRUE,"STEEL";#N/A,#N/A,TRUE,"Door"}</definedName>
    <definedName name="ddddd_2" localSheetId="3" hidden="1">{#N/A,#N/A,TRUE,"Basic";#N/A,#N/A,TRUE,"EXT-TABLE";#N/A,#N/A,TRUE,"STEEL";#N/A,#N/A,TRUE,"INT-Table";#N/A,#N/A,TRUE,"STEEL";#N/A,#N/A,TRUE,"Door"}</definedName>
    <definedName name="ddddd_2" localSheetId="2" hidden="1">{#N/A,#N/A,TRUE,"Basic";#N/A,#N/A,TRUE,"EXT-TABLE";#N/A,#N/A,TRUE,"STEEL";#N/A,#N/A,TRUE,"INT-Table";#N/A,#N/A,TRUE,"STEEL";#N/A,#N/A,TRUE,"Door"}</definedName>
    <definedName name="ddddd_2" hidden="1">{#N/A,#N/A,TRUE,"Basic";#N/A,#N/A,TRUE,"EXT-TABLE";#N/A,#N/A,TRUE,"STEEL";#N/A,#N/A,TRUE,"INT-Table";#N/A,#N/A,TRUE,"STEEL";#N/A,#N/A,TRUE,"Door"}</definedName>
    <definedName name="ddddd_2_1" localSheetId="3" hidden="1">{#N/A,#N/A,TRUE,"Basic";#N/A,#N/A,TRUE,"EXT-TABLE";#N/A,#N/A,TRUE,"STEEL";#N/A,#N/A,TRUE,"INT-Table";#N/A,#N/A,TRUE,"STEEL";#N/A,#N/A,TRUE,"Door"}</definedName>
    <definedName name="ddddd_2_1" localSheetId="2" hidden="1">{#N/A,#N/A,TRUE,"Basic";#N/A,#N/A,TRUE,"EXT-TABLE";#N/A,#N/A,TRUE,"STEEL";#N/A,#N/A,TRUE,"INT-Table";#N/A,#N/A,TRUE,"STEEL";#N/A,#N/A,TRUE,"Door"}</definedName>
    <definedName name="ddddd_2_1" hidden="1">{#N/A,#N/A,TRUE,"Basic";#N/A,#N/A,TRUE,"EXT-TABLE";#N/A,#N/A,TRUE,"STEEL";#N/A,#N/A,TRUE,"INT-Table";#N/A,#N/A,TRUE,"STEEL";#N/A,#N/A,TRUE,"Door"}</definedName>
    <definedName name="ddddd_2_2" localSheetId="3" hidden="1">{#N/A,#N/A,TRUE,"Basic";#N/A,#N/A,TRUE,"EXT-TABLE";#N/A,#N/A,TRUE,"STEEL";#N/A,#N/A,TRUE,"INT-Table";#N/A,#N/A,TRUE,"STEEL";#N/A,#N/A,TRUE,"Door"}</definedName>
    <definedName name="ddddd_2_2" localSheetId="2" hidden="1">{#N/A,#N/A,TRUE,"Basic";#N/A,#N/A,TRUE,"EXT-TABLE";#N/A,#N/A,TRUE,"STEEL";#N/A,#N/A,TRUE,"INT-Table";#N/A,#N/A,TRUE,"STEEL";#N/A,#N/A,TRUE,"Door"}</definedName>
    <definedName name="ddddd_2_2" hidden="1">{#N/A,#N/A,TRUE,"Basic";#N/A,#N/A,TRUE,"EXT-TABLE";#N/A,#N/A,TRUE,"STEEL";#N/A,#N/A,TRUE,"INT-Table";#N/A,#N/A,TRUE,"STEEL";#N/A,#N/A,TRUE,"Door"}</definedName>
    <definedName name="ddddd_3" localSheetId="3" hidden="1">{#N/A,#N/A,TRUE,"Basic";#N/A,#N/A,TRUE,"EXT-TABLE";#N/A,#N/A,TRUE,"STEEL";#N/A,#N/A,TRUE,"INT-Table";#N/A,#N/A,TRUE,"STEEL";#N/A,#N/A,TRUE,"Door"}</definedName>
    <definedName name="ddddd_3" localSheetId="2" hidden="1">{#N/A,#N/A,TRUE,"Basic";#N/A,#N/A,TRUE,"EXT-TABLE";#N/A,#N/A,TRUE,"STEEL";#N/A,#N/A,TRUE,"INT-Table";#N/A,#N/A,TRUE,"STEEL";#N/A,#N/A,TRUE,"Door"}</definedName>
    <definedName name="ddddd_3" hidden="1">{#N/A,#N/A,TRUE,"Basic";#N/A,#N/A,TRUE,"EXT-TABLE";#N/A,#N/A,TRUE,"STEEL";#N/A,#N/A,TRUE,"INT-Table";#N/A,#N/A,TRUE,"STEEL";#N/A,#N/A,TRUE,"Door"}</definedName>
    <definedName name="ddddd_3_1" localSheetId="3" hidden="1">{#N/A,#N/A,TRUE,"Basic";#N/A,#N/A,TRUE,"EXT-TABLE";#N/A,#N/A,TRUE,"STEEL";#N/A,#N/A,TRUE,"INT-Table";#N/A,#N/A,TRUE,"STEEL";#N/A,#N/A,TRUE,"Door"}</definedName>
    <definedName name="ddddd_3_1" localSheetId="2" hidden="1">{#N/A,#N/A,TRUE,"Basic";#N/A,#N/A,TRUE,"EXT-TABLE";#N/A,#N/A,TRUE,"STEEL";#N/A,#N/A,TRUE,"INT-Table";#N/A,#N/A,TRUE,"STEEL";#N/A,#N/A,TRUE,"Door"}</definedName>
    <definedName name="ddddd_3_1" hidden="1">{#N/A,#N/A,TRUE,"Basic";#N/A,#N/A,TRUE,"EXT-TABLE";#N/A,#N/A,TRUE,"STEEL";#N/A,#N/A,TRUE,"INT-Table";#N/A,#N/A,TRUE,"STEEL";#N/A,#N/A,TRUE,"Door"}</definedName>
    <definedName name="ddddd_3_2" localSheetId="3" hidden="1">{#N/A,#N/A,TRUE,"Basic";#N/A,#N/A,TRUE,"EXT-TABLE";#N/A,#N/A,TRUE,"STEEL";#N/A,#N/A,TRUE,"INT-Table";#N/A,#N/A,TRUE,"STEEL";#N/A,#N/A,TRUE,"Door"}</definedName>
    <definedName name="ddddd_3_2" localSheetId="2" hidden="1">{#N/A,#N/A,TRUE,"Basic";#N/A,#N/A,TRUE,"EXT-TABLE";#N/A,#N/A,TRUE,"STEEL";#N/A,#N/A,TRUE,"INT-Table";#N/A,#N/A,TRUE,"STEEL";#N/A,#N/A,TRUE,"Door"}</definedName>
    <definedName name="ddddd_3_2" hidden="1">{#N/A,#N/A,TRUE,"Basic";#N/A,#N/A,TRUE,"EXT-TABLE";#N/A,#N/A,TRUE,"STEEL";#N/A,#N/A,TRUE,"INT-Table";#N/A,#N/A,TRUE,"STEEL";#N/A,#N/A,TRUE,"Door"}</definedName>
    <definedName name="ddddd_4" localSheetId="3" hidden="1">{#N/A,#N/A,TRUE,"Basic";#N/A,#N/A,TRUE,"EXT-TABLE";#N/A,#N/A,TRUE,"STEEL";#N/A,#N/A,TRUE,"INT-Table";#N/A,#N/A,TRUE,"STEEL";#N/A,#N/A,TRUE,"Door"}</definedName>
    <definedName name="ddddd_4" localSheetId="2" hidden="1">{#N/A,#N/A,TRUE,"Basic";#N/A,#N/A,TRUE,"EXT-TABLE";#N/A,#N/A,TRUE,"STEEL";#N/A,#N/A,TRUE,"INT-Table";#N/A,#N/A,TRUE,"STEEL";#N/A,#N/A,TRUE,"Door"}</definedName>
    <definedName name="ddddd_4" hidden="1">{#N/A,#N/A,TRUE,"Basic";#N/A,#N/A,TRUE,"EXT-TABLE";#N/A,#N/A,TRUE,"STEEL";#N/A,#N/A,TRUE,"INT-Table";#N/A,#N/A,TRUE,"STEEL";#N/A,#N/A,TRUE,"Door"}</definedName>
    <definedName name="ddddd_4_1" localSheetId="3" hidden="1">{#N/A,#N/A,TRUE,"Basic";#N/A,#N/A,TRUE,"EXT-TABLE";#N/A,#N/A,TRUE,"STEEL";#N/A,#N/A,TRUE,"INT-Table";#N/A,#N/A,TRUE,"STEEL";#N/A,#N/A,TRUE,"Door"}</definedName>
    <definedName name="ddddd_4_1" localSheetId="2" hidden="1">{#N/A,#N/A,TRUE,"Basic";#N/A,#N/A,TRUE,"EXT-TABLE";#N/A,#N/A,TRUE,"STEEL";#N/A,#N/A,TRUE,"INT-Table";#N/A,#N/A,TRUE,"STEEL";#N/A,#N/A,TRUE,"Door"}</definedName>
    <definedName name="ddddd_4_1" hidden="1">{#N/A,#N/A,TRUE,"Basic";#N/A,#N/A,TRUE,"EXT-TABLE";#N/A,#N/A,TRUE,"STEEL";#N/A,#N/A,TRUE,"INT-Table";#N/A,#N/A,TRUE,"STEEL";#N/A,#N/A,TRUE,"Door"}</definedName>
    <definedName name="ddddd_4_2" localSheetId="3" hidden="1">{#N/A,#N/A,TRUE,"Basic";#N/A,#N/A,TRUE,"EXT-TABLE";#N/A,#N/A,TRUE,"STEEL";#N/A,#N/A,TRUE,"INT-Table";#N/A,#N/A,TRUE,"STEEL";#N/A,#N/A,TRUE,"Door"}</definedName>
    <definedName name="ddddd_4_2" localSheetId="2" hidden="1">{#N/A,#N/A,TRUE,"Basic";#N/A,#N/A,TRUE,"EXT-TABLE";#N/A,#N/A,TRUE,"STEEL";#N/A,#N/A,TRUE,"INT-Table";#N/A,#N/A,TRUE,"STEEL";#N/A,#N/A,TRUE,"Door"}</definedName>
    <definedName name="ddddd_4_2" hidden="1">{#N/A,#N/A,TRUE,"Basic";#N/A,#N/A,TRUE,"EXT-TABLE";#N/A,#N/A,TRUE,"STEEL";#N/A,#N/A,TRUE,"INT-Table";#N/A,#N/A,TRUE,"STEEL";#N/A,#N/A,TRUE,"Door"}</definedName>
    <definedName name="ddddd_5" localSheetId="3" hidden="1">{#N/A,#N/A,TRUE,"Basic";#N/A,#N/A,TRUE,"EXT-TABLE";#N/A,#N/A,TRUE,"STEEL";#N/A,#N/A,TRUE,"INT-Table";#N/A,#N/A,TRUE,"STEEL";#N/A,#N/A,TRUE,"Door"}</definedName>
    <definedName name="ddddd_5" localSheetId="2" hidden="1">{#N/A,#N/A,TRUE,"Basic";#N/A,#N/A,TRUE,"EXT-TABLE";#N/A,#N/A,TRUE,"STEEL";#N/A,#N/A,TRUE,"INT-Table";#N/A,#N/A,TRUE,"STEEL";#N/A,#N/A,TRUE,"Door"}</definedName>
    <definedName name="ddddd_5" hidden="1">{#N/A,#N/A,TRUE,"Basic";#N/A,#N/A,TRUE,"EXT-TABLE";#N/A,#N/A,TRUE,"STEEL";#N/A,#N/A,TRUE,"INT-Table";#N/A,#N/A,TRUE,"STEEL";#N/A,#N/A,TRUE,"Door"}</definedName>
    <definedName name="ddddd_5_1" localSheetId="3" hidden="1">{#N/A,#N/A,TRUE,"Basic";#N/A,#N/A,TRUE,"EXT-TABLE";#N/A,#N/A,TRUE,"STEEL";#N/A,#N/A,TRUE,"INT-Table";#N/A,#N/A,TRUE,"STEEL";#N/A,#N/A,TRUE,"Door"}</definedName>
    <definedName name="ddddd_5_1" localSheetId="2" hidden="1">{#N/A,#N/A,TRUE,"Basic";#N/A,#N/A,TRUE,"EXT-TABLE";#N/A,#N/A,TRUE,"STEEL";#N/A,#N/A,TRUE,"INT-Table";#N/A,#N/A,TRUE,"STEEL";#N/A,#N/A,TRUE,"Door"}</definedName>
    <definedName name="ddddd_5_1" hidden="1">{#N/A,#N/A,TRUE,"Basic";#N/A,#N/A,TRUE,"EXT-TABLE";#N/A,#N/A,TRUE,"STEEL";#N/A,#N/A,TRUE,"INT-Table";#N/A,#N/A,TRUE,"STEEL";#N/A,#N/A,TRUE,"Door"}</definedName>
    <definedName name="ddddd_5_2" localSheetId="3" hidden="1">{#N/A,#N/A,TRUE,"Basic";#N/A,#N/A,TRUE,"EXT-TABLE";#N/A,#N/A,TRUE,"STEEL";#N/A,#N/A,TRUE,"INT-Table";#N/A,#N/A,TRUE,"STEEL";#N/A,#N/A,TRUE,"Door"}</definedName>
    <definedName name="ddddd_5_2" localSheetId="2" hidden="1">{#N/A,#N/A,TRUE,"Basic";#N/A,#N/A,TRUE,"EXT-TABLE";#N/A,#N/A,TRUE,"STEEL";#N/A,#N/A,TRUE,"INT-Table";#N/A,#N/A,TRUE,"STEEL";#N/A,#N/A,TRUE,"Door"}</definedName>
    <definedName name="ddddd_5_2" hidden="1">{#N/A,#N/A,TRUE,"Basic";#N/A,#N/A,TRUE,"EXT-TABLE";#N/A,#N/A,TRUE,"STEEL";#N/A,#N/A,TRUE,"INT-Table";#N/A,#N/A,TRUE,"STEEL";#N/A,#N/A,TRUE,"Door"}</definedName>
    <definedName name="ddddddddddddd" localSheetId="3" hidden="1">{#N/A,#N/A,TRUE,"Basic";#N/A,#N/A,TRUE,"EXT-TABLE";#N/A,#N/A,TRUE,"STEEL";#N/A,#N/A,TRUE,"INT-Table";#N/A,#N/A,TRUE,"STEEL";#N/A,#N/A,TRUE,"Door"}</definedName>
    <definedName name="ddddddddddddd" localSheetId="2" hidden="1">{#N/A,#N/A,TRUE,"Basic";#N/A,#N/A,TRUE,"EXT-TABLE";#N/A,#N/A,TRUE,"STEEL";#N/A,#N/A,TRUE,"INT-Table";#N/A,#N/A,TRUE,"STEEL";#N/A,#N/A,TRUE,"Door"}</definedName>
    <definedName name="ddddddddddddd" hidden="1">{#N/A,#N/A,TRUE,"Basic";#N/A,#N/A,TRUE,"EXT-TABLE";#N/A,#N/A,TRUE,"STEEL";#N/A,#N/A,TRUE,"INT-Table";#N/A,#N/A,TRUE,"STEEL";#N/A,#N/A,TRUE,"Door"}</definedName>
    <definedName name="dddddddddddddd" localSheetId="3" hidden="1">{#N/A,#N/A,TRUE,"Basic";#N/A,#N/A,TRUE,"EXT-TABLE";#N/A,#N/A,TRUE,"STEEL";#N/A,#N/A,TRUE,"INT-Table";#N/A,#N/A,TRUE,"STEEL";#N/A,#N/A,TRUE,"Door"}</definedName>
    <definedName name="dddddddddddddd" localSheetId="2" hidden="1">{#N/A,#N/A,TRUE,"Basic";#N/A,#N/A,TRUE,"EXT-TABLE";#N/A,#N/A,TRUE,"STEEL";#N/A,#N/A,TRUE,"INT-Table";#N/A,#N/A,TRUE,"STEEL";#N/A,#N/A,TRUE,"Door"}</definedName>
    <definedName name="dddddddddddddd" hidden="1">{#N/A,#N/A,TRUE,"Basic";#N/A,#N/A,TRUE,"EXT-TABLE";#N/A,#N/A,TRUE,"STEEL";#N/A,#N/A,TRUE,"INT-Table";#N/A,#N/A,TRUE,"STEEL";#N/A,#N/A,TRUE,"Door"}</definedName>
    <definedName name="dddddddddddddd_1" localSheetId="3" hidden="1">{#N/A,#N/A,TRUE,"Basic";#N/A,#N/A,TRUE,"EXT-TABLE";#N/A,#N/A,TRUE,"STEEL";#N/A,#N/A,TRUE,"INT-Table";#N/A,#N/A,TRUE,"STEEL";#N/A,#N/A,TRUE,"Door"}</definedName>
    <definedName name="dddddddddddddd_1" localSheetId="2" hidden="1">{#N/A,#N/A,TRUE,"Basic";#N/A,#N/A,TRUE,"EXT-TABLE";#N/A,#N/A,TRUE,"STEEL";#N/A,#N/A,TRUE,"INT-Table";#N/A,#N/A,TRUE,"STEEL";#N/A,#N/A,TRUE,"Door"}</definedName>
    <definedName name="dddddddddddddd_1" hidden="1">{#N/A,#N/A,TRUE,"Basic";#N/A,#N/A,TRUE,"EXT-TABLE";#N/A,#N/A,TRUE,"STEEL";#N/A,#N/A,TRUE,"INT-Table";#N/A,#N/A,TRUE,"STEEL";#N/A,#N/A,TRUE,"Door"}</definedName>
    <definedName name="dddddddddddddd_1_1" localSheetId="3" hidden="1">{#N/A,#N/A,TRUE,"Basic";#N/A,#N/A,TRUE,"EXT-TABLE";#N/A,#N/A,TRUE,"STEEL";#N/A,#N/A,TRUE,"INT-Table";#N/A,#N/A,TRUE,"STEEL";#N/A,#N/A,TRUE,"Door"}</definedName>
    <definedName name="dddddddddddddd_1_1" localSheetId="2" hidden="1">{#N/A,#N/A,TRUE,"Basic";#N/A,#N/A,TRUE,"EXT-TABLE";#N/A,#N/A,TRUE,"STEEL";#N/A,#N/A,TRUE,"INT-Table";#N/A,#N/A,TRUE,"STEEL";#N/A,#N/A,TRUE,"Door"}</definedName>
    <definedName name="dddddddddddddd_1_1" hidden="1">{#N/A,#N/A,TRUE,"Basic";#N/A,#N/A,TRUE,"EXT-TABLE";#N/A,#N/A,TRUE,"STEEL";#N/A,#N/A,TRUE,"INT-Table";#N/A,#N/A,TRUE,"STEEL";#N/A,#N/A,TRUE,"Door"}</definedName>
    <definedName name="dddddddddddddd_1_2" localSheetId="3" hidden="1">{#N/A,#N/A,TRUE,"Basic";#N/A,#N/A,TRUE,"EXT-TABLE";#N/A,#N/A,TRUE,"STEEL";#N/A,#N/A,TRUE,"INT-Table";#N/A,#N/A,TRUE,"STEEL";#N/A,#N/A,TRUE,"Door"}</definedName>
    <definedName name="dddddddddddddd_1_2" localSheetId="2" hidden="1">{#N/A,#N/A,TRUE,"Basic";#N/A,#N/A,TRUE,"EXT-TABLE";#N/A,#N/A,TRUE,"STEEL";#N/A,#N/A,TRUE,"INT-Table";#N/A,#N/A,TRUE,"STEEL";#N/A,#N/A,TRUE,"Door"}</definedName>
    <definedName name="dddddddddddddd_1_2" hidden="1">{#N/A,#N/A,TRUE,"Basic";#N/A,#N/A,TRUE,"EXT-TABLE";#N/A,#N/A,TRUE,"STEEL";#N/A,#N/A,TRUE,"INT-Table";#N/A,#N/A,TRUE,"STEEL";#N/A,#N/A,TRUE,"Door"}</definedName>
    <definedName name="dddddddddddddd_2" localSheetId="3" hidden="1">{#N/A,#N/A,TRUE,"Basic";#N/A,#N/A,TRUE,"EXT-TABLE";#N/A,#N/A,TRUE,"STEEL";#N/A,#N/A,TRUE,"INT-Table";#N/A,#N/A,TRUE,"STEEL";#N/A,#N/A,TRUE,"Door"}</definedName>
    <definedName name="dddddddddddddd_2" localSheetId="2" hidden="1">{#N/A,#N/A,TRUE,"Basic";#N/A,#N/A,TRUE,"EXT-TABLE";#N/A,#N/A,TRUE,"STEEL";#N/A,#N/A,TRUE,"INT-Table";#N/A,#N/A,TRUE,"STEEL";#N/A,#N/A,TRUE,"Door"}</definedName>
    <definedName name="dddddddddddddd_2" hidden="1">{#N/A,#N/A,TRUE,"Basic";#N/A,#N/A,TRUE,"EXT-TABLE";#N/A,#N/A,TRUE,"STEEL";#N/A,#N/A,TRUE,"INT-Table";#N/A,#N/A,TRUE,"STEEL";#N/A,#N/A,TRUE,"Door"}</definedName>
    <definedName name="dddddddddddddd_2_1" localSheetId="3" hidden="1">{#N/A,#N/A,TRUE,"Basic";#N/A,#N/A,TRUE,"EXT-TABLE";#N/A,#N/A,TRUE,"STEEL";#N/A,#N/A,TRUE,"INT-Table";#N/A,#N/A,TRUE,"STEEL";#N/A,#N/A,TRUE,"Door"}</definedName>
    <definedName name="dddddddddddddd_2_1" localSheetId="2" hidden="1">{#N/A,#N/A,TRUE,"Basic";#N/A,#N/A,TRUE,"EXT-TABLE";#N/A,#N/A,TRUE,"STEEL";#N/A,#N/A,TRUE,"INT-Table";#N/A,#N/A,TRUE,"STEEL";#N/A,#N/A,TRUE,"Door"}</definedName>
    <definedName name="dddddddddddddd_2_1" hidden="1">{#N/A,#N/A,TRUE,"Basic";#N/A,#N/A,TRUE,"EXT-TABLE";#N/A,#N/A,TRUE,"STEEL";#N/A,#N/A,TRUE,"INT-Table";#N/A,#N/A,TRUE,"STEEL";#N/A,#N/A,TRUE,"Door"}</definedName>
    <definedName name="dddddddddddddd_2_2" localSheetId="3" hidden="1">{#N/A,#N/A,TRUE,"Basic";#N/A,#N/A,TRUE,"EXT-TABLE";#N/A,#N/A,TRUE,"STEEL";#N/A,#N/A,TRUE,"INT-Table";#N/A,#N/A,TRUE,"STEEL";#N/A,#N/A,TRUE,"Door"}</definedName>
    <definedName name="dddddddddddddd_2_2" localSheetId="2" hidden="1">{#N/A,#N/A,TRUE,"Basic";#N/A,#N/A,TRUE,"EXT-TABLE";#N/A,#N/A,TRUE,"STEEL";#N/A,#N/A,TRUE,"INT-Table";#N/A,#N/A,TRUE,"STEEL";#N/A,#N/A,TRUE,"Door"}</definedName>
    <definedName name="dddddddddddddd_2_2" hidden="1">{#N/A,#N/A,TRUE,"Basic";#N/A,#N/A,TRUE,"EXT-TABLE";#N/A,#N/A,TRUE,"STEEL";#N/A,#N/A,TRUE,"INT-Table";#N/A,#N/A,TRUE,"STEEL";#N/A,#N/A,TRUE,"Door"}</definedName>
    <definedName name="dddddddddddddd_3" localSheetId="3" hidden="1">{#N/A,#N/A,TRUE,"Basic";#N/A,#N/A,TRUE,"EXT-TABLE";#N/A,#N/A,TRUE,"STEEL";#N/A,#N/A,TRUE,"INT-Table";#N/A,#N/A,TRUE,"STEEL";#N/A,#N/A,TRUE,"Door"}</definedName>
    <definedName name="dddddddddddddd_3" localSheetId="2" hidden="1">{#N/A,#N/A,TRUE,"Basic";#N/A,#N/A,TRUE,"EXT-TABLE";#N/A,#N/A,TRUE,"STEEL";#N/A,#N/A,TRUE,"INT-Table";#N/A,#N/A,TRUE,"STEEL";#N/A,#N/A,TRUE,"Door"}</definedName>
    <definedName name="dddddddddddddd_3" hidden="1">{#N/A,#N/A,TRUE,"Basic";#N/A,#N/A,TRUE,"EXT-TABLE";#N/A,#N/A,TRUE,"STEEL";#N/A,#N/A,TRUE,"INT-Table";#N/A,#N/A,TRUE,"STEEL";#N/A,#N/A,TRUE,"Door"}</definedName>
    <definedName name="dddddddddddddd_3_1" localSheetId="3" hidden="1">{#N/A,#N/A,TRUE,"Basic";#N/A,#N/A,TRUE,"EXT-TABLE";#N/A,#N/A,TRUE,"STEEL";#N/A,#N/A,TRUE,"INT-Table";#N/A,#N/A,TRUE,"STEEL";#N/A,#N/A,TRUE,"Door"}</definedName>
    <definedName name="dddddddddddddd_3_1" localSheetId="2" hidden="1">{#N/A,#N/A,TRUE,"Basic";#N/A,#N/A,TRUE,"EXT-TABLE";#N/A,#N/A,TRUE,"STEEL";#N/A,#N/A,TRUE,"INT-Table";#N/A,#N/A,TRUE,"STEEL";#N/A,#N/A,TRUE,"Door"}</definedName>
    <definedName name="dddddddddddddd_3_1" hidden="1">{#N/A,#N/A,TRUE,"Basic";#N/A,#N/A,TRUE,"EXT-TABLE";#N/A,#N/A,TRUE,"STEEL";#N/A,#N/A,TRUE,"INT-Table";#N/A,#N/A,TRUE,"STEEL";#N/A,#N/A,TRUE,"Door"}</definedName>
    <definedName name="dddddddddddddd_3_2" localSheetId="3" hidden="1">{#N/A,#N/A,TRUE,"Basic";#N/A,#N/A,TRUE,"EXT-TABLE";#N/A,#N/A,TRUE,"STEEL";#N/A,#N/A,TRUE,"INT-Table";#N/A,#N/A,TRUE,"STEEL";#N/A,#N/A,TRUE,"Door"}</definedName>
    <definedName name="dddddddddddddd_3_2" localSheetId="2" hidden="1">{#N/A,#N/A,TRUE,"Basic";#N/A,#N/A,TRUE,"EXT-TABLE";#N/A,#N/A,TRUE,"STEEL";#N/A,#N/A,TRUE,"INT-Table";#N/A,#N/A,TRUE,"STEEL";#N/A,#N/A,TRUE,"Door"}</definedName>
    <definedName name="dddddddddddddd_3_2" hidden="1">{#N/A,#N/A,TRUE,"Basic";#N/A,#N/A,TRUE,"EXT-TABLE";#N/A,#N/A,TRUE,"STEEL";#N/A,#N/A,TRUE,"INT-Table";#N/A,#N/A,TRUE,"STEEL";#N/A,#N/A,TRUE,"Door"}</definedName>
    <definedName name="dddddddddddddd_4" localSheetId="3" hidden="1">{#N/A,#N/A,TRUE,"Basic";#N/A,#N/A,TRUE,"EXT-TABLE";#N/A,#N/A,TRUE,"STEEL";#N/A,#N/A,TRUE,"INT-Table";#N/A,#N/A,TRUE,"STEEL";#N/A,#N/A,TRUE,"Door"}</definedName>
    <definedName name="dddddddddddddd_4" localSheetId="2" hidden="1">{#N/A,#N/A,TRUE,"Basic";#N/A,#N/A,TRUE,"EXT-TABLE";#N/A,#N/A,TRUE,"STEEL";#N/A,#N/A,TRUE,"INT-Table";#N/A,#N/A,TRUE,"STEEL";#N/A,#N/A,TRUE,"Door"}</definedName>
    <definedName name="dddddddddddddd_4" hidden="1">{#N/A,#N/A,TRUE,"Basic";#N/A,#N/A,TRUE,"EXT-TABLE";#N/A,#N/A,TRUE,"STEEL";#N/A,#N/A,TRUE,"INT-Table";#N/A,#N/A,TRUE,"STEEL";#N/A,#N/A,TRUE,"Door"}</definedName>
    <definedName name="dddddddddddddd_4_1" localSheetId="3" hidden="1">{#N/A,#N/A,TRUE,"Basic";#N/A,#N/A,TRUE,"EXT-TABLE";#N/A,#N/A,TRUE,"STEEL";#N/A,#N/A,TRUE,"INT-Table";#N/A,#N/A,TRUE,"STEEL";#N/A,#N/A,TRUE,"Door"}</definedName>
    <definedName name="dddddddddddddd_4_1" localSheetId="2" hidden="1">{#N/A,#N/A,TRUE,"Basic";#N/A,#N/A,TRUE,"EXT-TABLE";#N/A,#N/A,TRUE,"STEEL";#N/A,#N/A,TRUE,"INT-Table";#N/A,#N/A,TRUE,"STEEL";#N/A,#N/A,TRUE,"Door"}</definedName>
    <definedName name="dddddddddddddd_4_1" hidden="1">{#N/A,#N/A,TRUE,"Basic";#N/A,#N/A,TRUE,"EXT-TABLE";#N/A,#N/A,TRUE,"STEEL";#N/A,#N/A,TRUE,"INT-Table";#N/A,#N/A,TRUE,"STEEL";#N/A,#N/A,TRUE,"Door"}</definedName>
    <definedName name="dddddddddddddd_4_2" localSheetId="3" hidden="1">{#N/A,#N/A,TRUE,"Basic";#N/A,#N/A,TRUE,"EXT-TABLE";#N/A,#N/A,TRUE,"STEEL";#N/A,#N/A,TRUE,"INT-Table";#N/A,#N/A,TRUE,"STEEL";#N/A,#N/A,TRUE,"Door"}</definedName>
    <definedName name="dddddddddddddd_4_2" localSheetId="2" hidden="1">{#N/A,#N/A,TRUE,"Basic";#N/A,#N/A,TRUE,"EXT-TABLE";#N/A,#N/A,TRUE,"STEEL";#N/A,#N/A,TRUE,"INT-Table";#N/A,#N/A,TRUE,"STEEL";#N/A,#N/A,TRUE,"Door"}</definedName>
    <definedName name="dddddddddddddd_4_2" hidden="1">{#N/A,#N/A,TRUE,"Basic";#N/A,#N/A,TRUE,"EXT-TABLE";#N/A,#N/A,TRUE,"STEEL";#N/A,#N/A,TRUE,"INT-Table";#N/A,#N/A,TRUE,"STEEL";#N/A,#N/A,TRUE,"Door"}</definedName>
    <definedName name="dddddddddddddd_5" localSheetId="3" hidden="1">{#N/A,#N/A,TRUE,"Basic";#N/A,#N/A,TRUE,"EXT-TABLE";#N/A,#N/A,TRUE,"STEEL";#N/A,#N/A,TRUE,"INT-Table";#N/A,#N/A,TRUE,"STEEL";#N/A,#N/A,TRUE,"Door"}</definedName>
    <definedName name="dddddddddddddd_5" localSheetId="2" hidden="1">{#N/A,#N/A,TRUE,"Basic";#N/A,#N/A,TRUE,"EXT-TABLE";#N/A,#N/A,TRUE,"STEEL";#N/A,#N/A,TRUE,"INT-Table";#N/A,#N/A,TRUE,"STEEL";#N/A,#N/A,TRUE,"Door"}</definedName>
    <definedName name="dddddddddddddd_5" hidden="1">{#N/A,#N/A,TRUE,"Basic";#N/A,#N/A,TRUE,"EXT-TABLE";#N/A,#N/A,TRUE,"STEEL";#N/A,#N/A,TRUE,"INT-Table";#N/A,#N/A,TRUE,"STEEL";#N/A,#N/A,TRUE,"Door"}</definedName>
    <definedName name="dddddddddddddd_5_1" localSheetId="3" hidden="1">{#N/A,#N/A,TRUE,"Basic";#N/A,#N/A,TRUE,"EXT-TABLE";#N/A,#N/A,TRUE,"STEEL";#N/A,#N/A,TRUE,"INT-Table";#N/A,#N/A,TRUE,"STEEL";#N/A,#N/A,TRUE,"Door"}</definedName>
    <definedName name="dddddddddddddd_5_1" localSheetId="2" hidden="1">{#N/A,#N/A,TRUE,"Basic";#N/A,#N/A,TRUE,"EXT-TABLE";#N/A,#N/A,TRUE,"STEEL";#N/A,#N/A,TRUE,"INT-Table";#N/A,#N/A,TRUE,"STEEL";#N/A,#N/A,TRUE,"Door"}</definedName>
    <definedName name="dddddddddddddd_5_1" hidden="1">{#N/A,#N/A,TRUE,"Basic";#N/A,#N/A,TRUE,"EXT-TABLE";#N/A,#N/A,TRUE,"STEEL";#N/A,#N/A,TRUE,"INT-Table";#N/A,#N/A,TRUE,"STEEL";#N/A,#N/A,TRUE,"Door"}</definedName>
    <definedName name="dddddddddddddd_5_2" localSheetId="3" hidden="1">{#N/A,#N/A,TRUE,"Basic";#N/A,#N/A,TRUE,"EXT-TABLE";#N/A,#N/A,TRUE,"STEEL";#N/A,#N/A,TRUE,"INT-Table";#N/A,#N/A,TRUE,"STEEL";#N/A,#N/A,TRUE,"Door"}</definedName>
    <definedName name="dddddddddddddd_5_2" localSheetId="2" hidden="1">{#N/A,#N/A,TRUE,"Basic";#N/A,#N/A,TRUE,"EXT-TABLE";#N/A,#N/A,TRUE,"STEEL";#N/A,#N/A,TRUE,"INT-Table";#N/A,#N/A,TRUE,"STEEL";#N/A,#N/A,TRUE,"Door"}</definedName>
    <definedName name="dddddddddddddd_5_2" hidden="1">{#N/A,#N/A,TRUE,"Basic";#N/A,#N/A,TRUE,"EXT-TABLE";#N/A,#N/A,TRUE,"STEEL";#N/A,#N/A,TRUE,"INT-Table";#N/A,#N/A,TRUE,"STEEL";#N/A,#N/A,TRUE,"Door"}</definedName>
    <definedName name="DDDDFDFD"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FD" localSheetId="3" hidden="1">{#N/A,#N/A,FALSE,"CCTV"}</definedName>
    <definedName name="DDFD" localSheetId="2" hidden="1">{#N/A,#N/A,FALSE,"CCTV"}</definedName>
    <definedName name="DDFD" hidden="1">{#N/A,#N/A,FALSE,"CCTV"}</definedName>
    <definedName name="DDFDF" localSheetId="5" hidden="1">#REF!</definedName>
    <definedName name="DDFDF" localSheetId="7" hidden="1">#REF!</definedName>
    <definedName name="DDFDF" localSheetId="6" hidden="1">#REF!</definedName>
    <definedName name="DDFDF" localSheetId="17" hidden="1">#REF!</definedName>
    <definedName name="DDFDF" localSheetId="18" hidden="1">#REF!</definedName>
    <definedName name="DDFDF" localSheetId="19" hidden="1">#REF!</definedName>
    <definedName name="DDFDF" localSheetId="8" hidden="1">#REF!</definedName>
    <definedName name="DDFDF" localSheetId="10" hidden="1">#REF!</definedName>
    <definedName name="DDFDF" localSheetId="9" hidden="1">#REF!</definedName>
    <definedName name="DDFDF" localSheetId="11" hidden="1">#REF!</definedName>
    <definedName name="DDFDF" localSheetId="12" hidden="1">#REF!</definedName>
    <definedName name="DDFDF" localSheetId="13" hidden="1">#REF!</definedName>
    <definedName name="DDFDF" localSheetId="14" hidden="1">#REF!</definedName>
    <definedName name="DDFDF" localSheetId="15" hidden="1">#REF!</definedName>
    <definedName name="DDFDF" localSheetId="16" hidden="1">#REF!</definedName>
    <definedName name="DDFDF" localSheetId="3" hidden="1">#REF!</definedName>
    <definedName name="DDFDF" localSheetId="2" hidden="1">#REF!</definedName>
    <definedName name="DDFDF" hidden="1">#REF!</definedName>
    <definedName name="DFD" localSheetId="3" hidden="1">{#N/A,#N/A,FALSE,"명세표"}</definedName>
    <definedName name="DFD" localSheetId="2" hidden="1">{#N/A,#N/A,FALSE,"명세표"}</definedName>
    <definedName name="DFD" hidden="1">{#N/A,#N/A,FALSE,"명세표"}</definedName>
    <definedName name="DFHDFHRE" localSheetId="3" hidden="1">{#N/A,#N/A,FALSE,"속도"}</definedName>
    <definedName name="DFHDFHRE" localSheetId="2" hidden="1">{#N/A,#N/A,FALSE,"속도"}</definedName>
    <definedName name="DFHDFHRE" hidden="1">{#N/A,#N/A,FALSE,"속도"}</definedName>
    <definedName name="DFSAFSAFD" localSheetId="5" hidden="1">#REF!</definedName>
    <definedName name="DFSAFSAFD" localSheetId="7" hidden="1">#REF!</definedName>
    <definedName name="DFSAFSAFD" localSheetId="6" hidden="1">#REF!</definedName>
    <definedName name="DFSAFSAFD" localSheetId="17" hidden="1">#REF!</definedName>
    <definedName name="DFSAFSAFD" localSheetId="18" hidden="1">#REF!</definedName>
    <definedName name="DFSAFSAFD" localSheetId="19" hidden="1">#REF!</definedName>
    <definedName name="DFSAFSAFD" localSheetId="8" hidden="1">#REF!</definedName>
    <definedName name="DFSAFSAFD" localSheetId="10" hidden="1">#REF!</definedName>
    <definedName name="DFSAFSAFD" localSheetId="9" hidden="1">#REF!</definedName>
    <definedName name="DFSAFSAFD" localSheetId="11" hidden="1">#REF!</definedName>
    <definedName name="DFSAFSAFD" localSheetId="12" hidden="1">#REF!</definedName>
    <definedName name="DFSAFSAFD" localSheetId="13" hidden="1">#REF!</definedName>
    <definedName name="DFSAFSAFD" localSheetId="14" hidden="1">#REF!</definedName>
    <definedName name="DFSAFSAFD" localSheetId="15" hidden="1">#REF!</definedName>
    <definedName name="DFSAFSAFD" localSheetId="16" hidden="1">#REF!</definedName>
    <definedName name="DFSAFSAFD" localSheetId="3" hidden="1">#REF!</definedName>
    <definedName name="DFSAFSAFD" localSheetId="2" hidden="1">#REF!</definedName>
    <definedName name="DFSAFSAFD" hidden="1">#REF!</definedName>
    <definedName name="DFSDF" localSheetId="5" hidden="1">#REF!</definedName>
    <definedName name="DFSDF" localSheetId="7" hidden="1">#REF!</definedName>
    <definedName name="DFSDF" localSheetId="6" hidden="1">#REF!</definedName>
    <definedName name="DFSDF" localSheetId="17" hidden="1">#REF!</definedName>
    <definedName name="DFSDF" localSheetId="18" hidden="1">#REF!</definedName>
    <definedName name="DFSDF" localSheetId="19" hidden="1">#REF!</definedName>
    <definedName name="DFSDF" localSheetId="8" hidden="1">#REF!</definedName>
    <definedName name="DFSDF" localSheetId="10" hidden="1">#REF!</definedName>
    <definedName name="DFSDF" localSheetId="9" hidden="1">#REF!</definedName>
    <definedName name="DFSDF" localSheetId="11" hidden="1">#REF!</definedName>
    <definedName name="DFSDF" localSheetId="12" hidden="1">#REF!</definedName>
    <definedName name="DFSDF" localSheetId="13" hidden="1">#REF!</definedName>
    <definedName name="DFSDF" localSheetId="14" hidden="1">#REF!</definedName>
    <definedName name="DFSDF" localSheetId="15" hidden="1">#REF!</definedName>
    <definedName name="DFSDF" localSheetId="16" hidden="1">#REF!</definedName>
    <definedName name="DFSDF" localSheetId="3" hidden="1">#REF!</definedName>
    <definedName name="DFSDF" localSheetId="2" hidden="1">#REF!</definedName>
    <definedName name="DFSDF" hidden="1">#REF!</definedName>
    <definedName name="DFSF" localSheetId="5" hidden="1">#REF!</definedName>
    <definedName name="DFSF" localSheetId="7" hidden="1">#REF!</definedName>
    <definedName name="DFSF" localSheetId="6" hidden="1">#REF!</definedName>
    <definedName name="DFSF" localSheetId="17" hidden="1">#REF!</definedName>
    <definedName name="DFSF" localSheetId="18" hidden="1">#REF!</definedName>
    <definedName name="DFSF" localSheetId="19" hidden="1">#REF!</definedName>
    <definedName name="DFSF" localSheetId="8" hidden="1">#REF!</definedName>
    <definedName name="DFSF" localSheetId="10" hidden="1">#REF!</definedName>
    <definedName name="DFSF" localSheetId="9" hidden="1">#REF!</definedName>
    <definedName name="DFSF" localSheetId="11" hidden="1">#REF!</definedName>
    <definedName name="DFSF" localSheetId="12" hidden="1">#REF!</definedName>
    <definedName name="DFSF" localSheetId="13" hidden="1">#REF!</definedName>
    <definedName name="DFSF" localSheetId="14" hidden="1">#REF!</definedName>
    <definedName name="DFSF" localSheetId="15" hidden="1">#REF!</definedName>
    <definedName name="DFSF" localSheetId="16" hidden="1">#REF!</definedName>
    <definedName name="DFSF" localSheetId="3" hidden="1">#REF!</definedName>
    <definedName name="DFSF" localSheetId="2" hidden="1">#REF!</definedName>
    <definedName name="DFSF" hidden="1">#REF!</definedName>
    <definedName name="dgagd" localSheetId="3" hidden="1">{#N/A,#N/A,TRUE,"Basic";#N/A,#N/A,TRUE,"EXT-TABLE";#N/A,#N/A,TRUE,"STEEL";#N/A,#N/A,TRUE,"INT-Table";#N/A,#N/A,TRUE,"STEEL";#N/A,#N/A,TRUE,"Door"}</definedName>
    <definedName name="dgagd" localSheetId="2" hidden="1">{#N/A,#N/A,TRUE,"Basic";#N/A,#N/A,TRUE,"EXT-TABLE";#N/A,#N/A,TRUE,"STEEL";#N/A,#N/A,TRUE,"INT-Table";#N/A,#N/A,TRUE,"STEEL";#N/A,#N/A,TRUE,"Door"}</definedName>
    <definedName name="dgagd" hidden="1">{#N/A,#N/A,TRUE,"Basic";#N/A,#N/A,TRUE,"EXT-TABLE";#N/A,#N/A,TRUE,"STEEL";#N/A,#N/A,TRUE,"INT-Table";#N/A,#N/A,TRUE,"STEEL";#N/A,#N/A,TRUE,"Door"}</definedName>
    <definedName name="dgagd_1" localSheetId="3" hidden="1">{#N/A,#N/A,TRUE,"Basic";#N/A,#N/A,TRUE,"EXT-TABLE";#N/A,#N/A,TRUE,"STEEL";#N/A,#N/A,TRUE,"INT-Table";#N/A,#N/A,TRUE,"STEEL";#N/A,#N/A,TRUE,"Door"}</definedName>
    <definedName name="dgagd_1" localSheetId="2" hidden="1">{#N/A,#N/A,TRUE,"Basic";#N/A,#N/A,TRUE,"EXT-TABLE";#N/A,#N/A,TRUE,"STEEL";#N/A,#N/A,TRUE,"INT-Table";#N/A,#N/A,TRUE,"STEEL";#N/A,#N/A,TRUE,"Door"}</definedName>
    <definedName name="dgagd_1" hidden="1">{#N/A,#N/A,TRUE,"Basic";#N/A,#N/A,TRUE,"EXT-TABLE";#N/A,#N/A,TRUE,"STEEL";#N/A,#N/A,TRUE,"INT-Table";#N/A,#N/A,TRUE,"STEEL";#N/A,#N/A,TRUE,"Door"}</definedName>
    <definedName name="dgagd_1_1" localSheetId="3" hidden="1">{#N/A,#N/A,TRUE,"Basic";#N/A,#N/A,TRUE,"EXT-TABLE";#N/A,#N/A,TRUE,"STEEL";#N/A,#N/A,TRUE,"INT-Table";#N/A,#N/A,TRUE,"STEEL";#N/A,#N/A,TRUE,"Door"}</definedName>
    <definedName name="dgagd_1_1" localSheetId="2" hidden="1">{#N/A,#N/A,TRUE,"Basic";#N/A,#N/A,TRUE,"EXT-TABLE";#N/A,#N/A,TRUE,"STEEL";#N/A,#N/A,TRUE,"INT-Table";#N/A,#N/A,TRUE,"STEEL";#N/A,#N/A,TRUE,"Door"}</definedName>
    <definedName name="dgagd_1_1" hidden="1">{#N/A,#N/A,TRUE,"Basic";#N/A,#N/A,TRUE,"EXT-TABLE";#N/A,#N/A,TRUE,"STEEL";#N/A,#N/A,TRUE,"INT-Table";#N/A,#N/A,TRUE,"STEEL";#N/A,#N/A,TRUE,"Door"}</definedName>
    <definedName name="dgagd_1_2" localSheetId="3" hidden="1">{#N/A,#N/A,TRUE,"Basic";#N/A,#N/A,TRUE,"EXT-TABLE";#N/A,#N/A,TRUE,"STEEL";#N/A,#N/A,TRUE,"INT-Table";#N/A,#N/A,TRUE,"STEEL";#N/A,#N/A,TRUE,"Door"}</definedName>
    <definedName name="dgagd_1_2" localSheetId="2" hidden="1">{#N/A,#N/A,TRUE,"Basic";#N/A,#N/A,TRUE,"EXT-TABLE";#N/A,#N/A,TRUE,"STEEL";#N/A,#N/A,TRUE,"INT-Table";#N/A,#N/A,TRUE,"STEEL";#N/A,#N/A,TRUE,"Door"}</definedName>
    <definedName name="dgagd_1_2" hidden="1">{#N/A,#N/A,TRUE,"Basic";#N/A,#N/A,TRUE,"EXT-TABLE";#N/A,#N/A,TRUE,"STEEL";#N/A,#N/A,TRUE,"INT-Table";#N/A,#N/A,TRUE,"STEEL";#N/A,#N/A,TRUE,"Door"}</definedName>
    <definedName name="dgagd_2" localSheetId="3" hidden="1">{#N/A,#N/A,TRUE,"Basic";#N/A,#N/A,TRUE,"EXT-TABLE";#N/A,#N/A,TRUE,"STEEL";#N/A,#N/A,TRUE,"INT-Table";#N/A,#N/A,TRUE,"STEEL";#N/A,#N/A,TRUE,"Door"}</definedName>
    <definedName name="dgagd_2" localSheetId="2" hidden="1">{#N/A,#N/A,TRUE,"Basic";#N/A,#N/A,TRUE,"EXT-TABLE";#N/A,#N/A,TRUE,"STEEL";#N/A,#N/A,TRUE,"INT-Table";#N/A,#N/A,TRUE,"STEEL";#N/A,#N/A,TRUE,"Door"}</definedName>
    <definedName name="dgagd_2" hidden="1">{#N/A,#N/A,TRUE,"Basic";#N/A,#N/A,TRUE,"EXT-TABLE";#N/A,#N/A,TRUE,"STEEL";#N/A,#N/A,TRUE,"INT-Table";#N/A,#N/A,TRUE,"STEEL";#N/A,#N/A,TRUE,"Door"}</definedName>
    <definedName name="dgagd_2_1" localSheetId="3" hidden="1">{#N/A,#N/A,TRUE,"Basic";#N/A,#N/A,TRUE,"EXT-TABLE";#N/A,#N/A,TRUE,"STEEL";#N/A,#N/A,TRUE,"INT-Table";#N/A,#N/A,TRUE,"STEEL";#N/A,#N/A,TRUE,"Door"}</definedName>
    <definedName name="dgagd_2_1" localSheetId="2" hidden="1">{#N/A,#N/A,TRUE,"Basic";#N/A,#N/A,TRUE,"EXT-TABLE";#N/A,#N/A,TRUE,"STEEL";#N/A,#N/A,TRUE,"INT-Table";#N/A,#N/A,TRUE,"STEEL";#N/A,#N/A,TRUE,"Door"}</definedName>
    <definedName name="dgagd_2_1" hidden="1">{#N/A,#N/A,TRUE,"Basic";#N/A,#N/A,TRUE,"EXT-TABLE";#N/A,#N/A,TRUE,"STEEL";#N/A,#N/A,TRUE,"INT-Table";#N/A,#N/A,TRUE,"STEEL";#N/A,#N/A,TRUE,"Door"}</definedName>
    <definedName name="dgagd_2_2" localSheetId="3" hidden="1">{#N/A,#N/A,TRUE,"Basic";#N/A,#N/A,TRUE,"EXT-TABLE";#N/A,#N/A,TRUE,"STEEL";#N/A,#N/A,TRUE,"INT-Table";#N/A,#N/A,TRUE,"STEEL";#N/A,#N/A,TRUE,"Door"}</definedName>
    <definedName name="dgagd_2_2" localSheetId="2" hidden="1">{#N/A,#N/A,TRUE,"Basic";#N/A,#N/A,TRUE,"EXT-TABLE";#N/A,#N/A,TRUE,"STEEL";#N/A,#N/A,TRUE,"INT-Table";#N/A,#N/A,TRUE,"STEEL";#N/A,#N/A,TRUE,"Door"}</definedName>
    <definedName name="dgagd_2_2" hidden="1">{#N/A,#N/A,TRUE,"Basic";#N/A,#N/A,TRUE,"EXT-TABLE";#N/A,#N/A,TRUE,"STEEL";#N/A,#N/A,TRUE,"INT-Table";#N/A,#N/A,TRUE,"STEEL";#N/A,#N/A,TRUE,"Door"}</definedName>
    <definedName name="dgagd_3" localSheetId="3" hidden="1">{#N/A,#N/A,TRUE,"Basic";#N/A,#N/A,TRUE,"EXT-TABLE";#N/A,#N/A,TRUE,"STEEL";#N/A,#N/A,TRUE,"INT-Table";#N/A,#N/A,TRUE,"STEEL";#N/A,#N/A,TRUE,"Door"}</definedName>
    <definedName name="dgagd_3" localSheetId="2" hidden="1">{#N/A,#N/A,TRUE,"Basic";#N/A,#N/A,TRUE,"EXT-TABLE";#N/A,#N/A,TRUE,"STEEL";#N/A,#N/A,TRUE,"INT-Table";#N/A,#N/A,TRUE,"STEEL";#N/A,#N/A,TRUE,"Door"}</definedName>
    <definedName name="dgagd_3" hidden="1">{#N/A,#N/A,TRUE,"Basic";#N/A,#N/A,TRUE,"EXT-TABLE";#N/A,#N/A,TRUE,"STEEL";#N/A,#N/A,TRUE,"INT-Table";#N/A,#N/A,TRUE,"STEEL";#N/A,#N/A,TRUE,"Door"}</definedName>
    <definedName name="dgagd_3_1" localSheetId="3" hidden="1">{#N/A,#N/A,TRUE,"Basic";#N/A,#N/A,TRUE,"EXT-TABLE";#N/A,#N/A,TRUE,"STEEL";#N/A,#N/A,TRUE,"INT-Table";#N/A,#N/A,TRUE,"STEEL";#N/A,#N/A,TRUE,"Door"}</definedName>
    <definedName name="dgagd_3_1" localSheetId="2" hidden="1">{#N/A,#N/A,TRUE,"Basic";#N/A,#N/A,TRUE,"EXT-TABLE";#N/A,#N/A,TRUE,"STEEL";#N/A,#N/A,TRUE,"INT-Table";#N/A,#N/A,TRUE,"STEEL";#N/A,#N/A,TRUE,"Door"}</definedName>
    <definedName name="dgagd_3_1" hidden="1">{#N/A,#N/A,TRUE,"Basic";#N/A,#N/A,TRUE,"EXT-TABLE";#N/A,#N/A,TRUE,"STEEL";#N/A,#N/A,TRUE,"INT-Table";#N/A,#N/A,TRUE,"STEEL";#N/A,#N/A,TRUE,"Door"}</definedName>
    <definedName name="dgagd_3_2" localSheetId="3" hidden="1">{#N/A,#N/A,TRUE,"Basic";#N/A,#N/A,TRUE,"EXT-TABLE";#N/A,#N/A,TRUE,"STEEL";#N/A,#N/A,TRUE,"INT-Table";#N/A,#N/A,TRUE,"STEEL";#N/A,#N/A,TRUE,"Door"}</definedName>
    <definedName name="dgagd_3_2" localSheetId="2" hidden="1">{#N/A,#N/A,TRUE,"Basic";#N/A,#N/A,TRUE,"EXT-TABLE";#N/A,#N/A,TRUE,"STEEL";#N/A,#N/A,TRUE,"INT-Table";#N/A,#N/A,TRUE,"STEEL";#N/A,#N/A,TRUE,"Door"}</definedName>
    <definedName name="dgagd_3_2" hidden="1">{#N/A,#N/A,TRUE,"Basic";#N/A,#N/A,TRUE,"EXT-TABLE";#N/A,#N/A,TRUE,"STEEL";#N/A,#N/A,TRUE,"INT-Table";#N/A,#N/A,TRUE,"STEEL";#N/A,#N/A,TRUE,"Door"}</definedName>
    <definedName name="dgagd_4" localSheetId="3" hidden="1">{#N/A,#N/A,TRUE,"Basic";#N/A,#N/A,TRUE,"EXT-TABLE";#N/A,#N/A,TRUE,"STEEL";#N/A,#N/A,TRUE,"INT-Table";#N/A,#N/A,TRUE,"STEEL";#N/A,#N/A,TRUE,"Door"}</definedName>
    <definedName name="dgagd_4" localSheetId="2" hidden="1">{#N/A,#N/A,TRUE,"Basic";#N/A,#N/A,TRUE,"EXT-TABLE";#N/A,#N/A,TRUE,"STEEL";#N/A,#N/A,TRUE,"INT-Table";#N/A,#N/A,TRUE,"STEEL";#N/A,#N/A,TRUE,"Door"}</definedName>
    <definedName name="dgagd_4" hidden="1">{#N/A,#N/A,TRUE,"Basic";#N/A,#N/A,TRUE,"EXT-TABLE";#N/A,#N/A,TRUE,"STEEL";#N/A,#N/A,TRUE,"INT-Table";#N/A,#N/A,TRUE,"STEEL";#N/A,#N/A,TRUE,"Door"}</definedName>
    <definedName name="dgagd_4_1" localSheetId="3" hidden="1">{#N/A,#N/A,TRUE,"Basic";#N/A,#N/A,TRUE,"EXT-TABLE";#N/A,#N/A,TRUE,"STEEL";#N/A,#N/A,TRUE,"INT-Table";#N/A,#N/A,TRUE,"STEEL";#N/A,#N/A,TRUE,"Door"}</definedName>
    <definedName name="dgagd_4_1" localSheetId="2" hidden="1">{#N/A,#N/A,TRUE,"Basic";#N/A,#N/A,TRUE,"EXT-TABLE";#N/A,#N/A,TRUE,"STEEL";#N/A,#N/A,TRUE,"INT-Table";#N/A,#N/A,TRUE,"STEEL";#N/A,#N/A,TRUE,"Door"}</definedName>
    <definedName name="dgagd_4_1" hidden="1">{#N/A,#N/A,TRUE,"Basic";#N/A,#N/A,TRUE,"EXT-TABLE";#N/A,#N/A,TRUE,"STEEL";#N/A,#N/A,TRUE,"INT-Table";#N/A,#N/A,TRUE,"STEEL";#N/A,#N/A,TRUE,"Door"}</definedName>
    <definedName name="dgagd_4_2" localSheetId="3" hidden="1">{#N/A,#N/A,TRUE,"Basic";#N/A,#N/A,TRUE,"EXT-TABLE";#N/A,#N/A,TRUE,"STEEL";#N/A,#N/A,TRUE,"INT-Table";#N/A,#N/A,TRUE,"STEEL";#N/A,#N/A,TRUE,"Door"}</definedName>
    <definedName name="dgagd_4_2" localSheetId="2" hidden="1">{#N/A,#N/A,TRUE,"Basic";#N/A,#N/A,TRUE,"EXT-TABLE";#N/A,#N/A,TRUE,"STEEL";#N/A,#N/A,TRUE,"INT-Table";#N/A,#N/A,TRUE,"STEEL";#N/A,#N/A,TRUE,"Door"}</definedName>
    <definedName name="dgagd_4_2" hidden="1">{#N/A,#N/A,TRUE,"Basic";#N/A,#N/A,TRUE,"EXT-TABLE";#N/A,#N/A,TRUE,"STEEL";#N/A,#N/A,TRUE,"INT-Table";#N/A,#N/A,TRUE,"STEEL";#N/A,#N/A,TRUE,"Door"}</definedName>
    <definedName name="dgagd_5" localSheetId="3" hidden="1">{#N/A,#N/A,TRUE,"Basic";#N/A,#N/A,TRUE,"EXT-TABLE";#N/A,#N/A,TRUE,"STEEL";#N/A,#N/A,TRUE,"INT-Table";#N/A,#N/A,TRUE,"STEEL";#N/A,#N/A,TRUE,"Door"}</definedName>
    <definedName name="dgagd_5" localSheetId="2" hidden="1">{#N/A,#N/A,TRUE,"Basic";#N/A,#N/A,TRUE,"EXT-TABLE";#N/A,#N/A,TRUE,"STEEL";#N/A,#N/A,TRUE,"INT-Table";#N/A,#N/A,TRUE,"STEEL";#N/A,#N/A,TRUE,"Door"}</definedName>
    <definedName name="dgagd_5" hidden="1">{#N/A,#N/A,TRUE,"Basic";#N/A,#N/A,TRUE,"EXT-TABLE";#N/A,#N/A,TRUE,"STEEL";#N/A,#N/A,TRUE,"INT-Table";#N/A,#N/A,TRUE,"STEEL";#N/A,#N/A,TRUE,"Door"}</definedName>
    <definedName name="dgagd_5_1" localSheetId="3" hidden="1">{#N/A,#N/A,TRUE,"Basic";#N/A,#N/A,TRUE,"EXT-TABLE";#N/A,#N/A,TRUE,"STEEL";#N/A,#N/A,TRUE,"INT-Table";#N/A,#N/A,TRUE,"STEEL";#N/A,#N/A,TRUE,"Door"}</definedName>
    <definedName name="dgagd_5_1" localSheetId="2" hidden="1">{#N/A,#N/A,TRUE,"Basic";#N/A,#N/A,TRUE,"EXT-TABLE";#N/A,#N/A,TRUE,"STEEL";#N/A,#N/A,TRUE,"INT-Table";#N/A,#N/A,TRUE,"STEEL";#N/A,#N/A,TRUE,"Door"}</definedName>
    <definedName name="dgagd_5_1" hidden="1">{#N/A,#N/A,TRUE,"Basic";#N/A,#N/A,TRUE,"EXT-TABLE";#N/A,#N/A,TRUE,"STEEL";#N/A,#N/A,TRUE,"INT-Table";#N/A,#N/A,TRUE,"STEEL";#N/A,#N/A,TRUE,"Door"}</definedName>
    <definedName name="dgagd_5_2" localSheetId="3" hidden="1">{#N/A,#N/A,TRUE,"Basic";#N/A,#N/A,TRUE,"EXT-TABLE";#N/A,#N/A,TRUE,"STEEL";#N/A,#N/A,TRUE,"INT-Table";#N/A,#N/A,TRUE,"STEEL";#N/A,#N/A,TRUE,"Door"}</definedName>
    <definedName name="dgagd_5_2" localSheetId="2" hidden="1">{#N/A,#N/A,TRUE,"Basic";#N/A,#N/A,TRUE,"EXT-TABLE";#N/A,#N/A,TRUE,"STEEL";#N/A,#N/A,TRUE,"INT-Table";#N/A,#N/A,TRUE,"STEEL";#N/A,#N/A,TRUE,"Door"}</definedName>
    <definedName name="dgagd_5_2" hidden="1">{#N/A,#N/A,TRUE,"Basic";#N/A,#N/A,TRUE,"EXT-TABLE";#N/A,#N/A,TRUE,"STEEL";#N/A,#N/A,TRUE,"INT-Table";#N/A,#N/A,TRUE,"STEEL";#N/A,#N/A,TRUE,"Door"}</definedName>
    <definedName name="DGD"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gjgj" localSheetId="3" hidden="1">{#N/A,#N/A,FALSE,"CCTV"}</definedName>
    <definedName name="dgfgjgj" localSheetId="2" hidden="1">{#N/A,#N/A,FALSE,"CCTV"}</definedName>
    <definedName name="dgfgjgj" hidden="1">{#N/A,#N/A,FALSE,"CCTV"}</definedName>
    <definedName name="DGSDFGSDFGD" localSheetId="3" hidden="1">{#N/A,#N/A,TRUE,"Basic";#N/A,#N/A,TRUE,"EXT-TABLE";#N/A,#N/A,TRUE,"STEEL";#N/A,#N/A,TRUE,"INT-Table";#N/A,#N/A,TRUE,"STEEL";#N/A,#N/A,TRUE,"Door"}</definedName>
    <definedName name="DGSDFGSDFGD" localSheetId="2" hidden="1">{#N/A,#N/A,TRUE,"Basic";#N/A,#N/A,TRUE,"EXT-TABLE";#N/A,#N/A,TRUE,"STEEL";#N/A,#N/A,TRUE,"INT-Table";#N/A,#N/A,TRUE,"STEEL";#N/A,#N/A,TRUE,"Door"}</definedName>
    <definedName name="DGSDFGSDFGD" hidden="1">{#N/A,#N/A,TRUE,"Basic";#N/A,#N/A,TRUE,"EXT-TABLE";#N/A,#N/A,TRUE,"STEEL";#N/A,#N/A,TRUE,"INT-Table";#N/A,#N/A,TRUE,"STEEL";#N/A,#N/A,TRUE,"Door"}</definedName>
    <definedName name="DIAMOND" localSheetId="3" hidden="1">{"'장비'!$A$3:$M$12"}</definedName>
    <definedName name="DIAMOND" localSheetId="2" hidden="1">{"'장비'!$A$3:$M$12"}</definedName>
    <definedName name="DIAMOND" hidden="1">{"'장비'!$A$3:$M$12"}</definedName>
    <definedName name="DIGN" localSheetId="3" hidden="1">{#N/A,#N/A,TRUE,"Basic";#N/A,#N/A,TRUE,"EXT-TABLE";#N/A,#N/A,TRUE,"STEEL";#N/A,#N/A,TRUE,"INT-Table";#N/A,#N/A,TRUE,"STEEL";#N/A,#N/A,TRUE,"Door"}</definedName>
    <definedName name="DIGN" localSheetId="2" hidden="1">{#N/A,#N/A,TRUE,"Basic";#N/A,#N/A,TRUE,"EXT-TABLE";#N/A,#N/A,TRUE,"STEEL";#N/A,#N/A,TRUE,"INT-Table";#N/A,#N/A,TRUE,"STEEL";#N/A,#N/A,TRUE,"Door"}</definedName>
    <definedName name="DIGN" hidden="1">{#N/A,#N/A,TRUE,"Basic";#N/A,#N/A,TRUE,"EXT-TABLE";#N/A,#N/A,TRUE,"STEEL";#N/A,#N/A,TRUE,"INT-Table";#N/A,#N/A,TRUE,"STEEL";#N/A,#N/A,TRUE,"Door"}</definedName>
    <definedName name="DIGN_1" localSheetId="3" hidden="1">{#N/A,#N/A,TRUE,"Basic";#N/A,#N/A,TRUE,"EXT-TABLE";#N/A,#N/A,TRUE,"STEEL";#N/A,#N/A,TRUE,"INT-Table";#N/A,#N/A,TRUE,"STEEL";#N/A,#N/A,TRUE,"Door"}</definedName>
    <definedName name="DIGN_1" localSheetId="2" hidden="1">{#N/A,#N/A,TRUE,"Basic";#N/A,#N/A,TRUE,"EXT-TABLE";#N/A,#N/A,TRUE,"STEEL";#N/A,#N/A,TRUE,"INT-Table";#N/A,#N/A,TRUE,"STEEL";#N/A,#N/A,TRUE,"Door"}</definedName>
    <definedName name="DIGN_1" hidden="1">{#N/A,#N/A,TRUE,"Basic";#N/A,#N/A,TRUE,"EXT-TABLE";#N/A,#N/A,TRUE,"STEEL";#N/A,#N/A,TRUE,"INT-Table";#N/A,#N/A,TRUE,"STEEL";#N/A,#N/A,TRUE,"Door"}</definedName>
    <definedName name="DIGN_1_1" localSheetId="3" hidden="1">{#N/A,#N/A,TRUE,"Basic";#N/A,#N/A,TRUE,"EXT-TABLE";#N/A,#N/A,TRUE,"STEEL";#N/A,#N/A,TRUE,"INT-Table";#N/A,#N/A,TRUE,"STEEL";#N/A,#N/A,TRUE,"Door"}</definedName>
    <definedName name="DIGN_1_1" localSheetId="2" hidden="1">{#N/A,#N/A,TRUE,"Basic";#N/A,#N/A,TRUE,"EXT-TABLE";#N/A,#N/A,TRUE,"STEEL";#N/A,#N/A,TRUE,"INT-Table";#N/A,#N/A,TRUE,"STEEL";#N/A,#N/A,TRUE,"Door"}</definedName>
    <definedName name="DIGN_1_1" hidden="1">{#N/A,#N/A,TRUE,"Basic";#N/A,#N/A,TRUE,"EXT-TABLE";#N/A,#N/A,TRUE,"STEEL";#N/A,#N/A,TRUE,"INT-Table";#N/A,#N/A,TRUE,"STEEL";#N/A,#N/A,TRUE,"Door"}</definedName>
    <definedName name="DIGN_1_2" localSheetId="3" hidden="1">{#N/A,#N/A,TRUE,"Basic";#N/A,#N/A,TRUE,"EXT-TABLE";#N/A,#N/A,TRUE,"STEEL";#N/A,#N/A,TRUE,"INT-Table";#N/A,#N/A,TRUE,"STEEL";#N/A,#N/A,TRUE,"Door"}</definedName>
    <definedName name="DIGN_1_2" localSheetId="2" hidden="1">{#N/A,#N/A,TRUE,"Basic";#N/A,#N/A,TRUE,"EXT-TABLE";#N/A,#N/A,TRUE,"STEEL";#N/A,#N/A,TRUE,"INT-Table";#N/A,#N/A,TRUE,"STEEL";#N/A,#N/A,TRUE,"Door"}</definedName>
    <definedName name="DIGN_1_2" hidden="1">{#N/A,#N/A,TRUE,"Basic";#N/A,#N/A,TRUE,"EXT-TABLE";#N/A,#N/A,TRUE,"STEEL";#N/A,#N/A,TRUE,"INT-Table";#N/A,#N/A,TRUE,"STEEL";#N/A,#N/A,TRUE,"Door"}</definedName>
    <definedName name="DIGN_2" localSheetId="3" hidden="1">{#N/A,#N/A,TRUE,"Basic";#N/A,#N/A,TRUE,"EXT-TABLE";#N/A,#N/A,TRUE,"STEEL";#N/A,#N/A,TRUE,"INT-Table";#N/A,#N/A,TRUE,"STEEL";#N/A,#N/A,TRUE,"Door"}</definedName>
    <definedName name="DIGN_2" localSheetId="2" hidden="1">{#N/A,#N/A,TRUE,"Basic";#N/A,#N/A,TRUE,"EXT-TABLE";#N/A,#N/A,TRUE,"STEEL";#N/A,#N/A,TRUE,"INT-Table";#N/A,#N/A,TRUE,"STEEL";#N/A,#N/A,TRUE,"Door"}</definedName>
    <definedName name="DIGN_2" hidden="1">{#N/A,#N/A,TRUE,"Basic";#N/A,#N/A,TRUE,"EXT-TABLE";#N/A,#N/A,TRUE,"STEEL";#N/A,#N/A,TRUE,"INT-Table";#N/A,#N/A,TRUE,"STEEL";#N/A,#N/A,TRUE,"Door"}</definedName>
    <definedName name="DIGN_2_1" localSheetId="3" hidden="1">{#N/A,#N/A,TRUE,"Basic";#N/A,#N/A,TRUE,"EXT-TABLE";#N/A,#N/A,TRUE,"STEEL";#N/A,#N/A,TRUE,"INT-Table";#N/A,#N/A,TRUE,"STEEL";#N/A,#N/A,TRUE,"Door"}</definedName>
    <definedName name="DIGN_2_1" localSheetId="2" hidden="1">{#N/A,#N/A,TRUE,"Basic";#N/A,#N/A,TRUE,"EXT-TABLE";#N/A,#N/A,TRUE,"STEEL";#N/A,#N/A,TRUE,"INT-Table";#N/A,#N/A,TRUE,"STEEL";#N/A,#N/A,TRUE,"Door"}</definedName>
    <definedName name="DIGN_2_1" hidden="1">{#N/A,#N/A,TRUE,"Basic";#N/A,#N/A,TRUE,"EXT-TABLE";#N/A,#N/A,TRUE,"STEEL";#N/A,#N/A,TRUE,"INT-Table";#N/A,#N/A,TRUE,"STEEL";#N/A,#N/A,TRUE,"Door"}</definedName>
    <definedName name="DIGN_2_2" localSheetId="3" hidden="1">{#N/A,#N/A,TRUE,"Basic";#N/A,#N/A,TRUE,"EXT-TABLE";#N/A,#N/A,TRUE,"STEEL";#N/A,#N/A,TRUE,"INT-Table";#N/A,#N/A,TRUE,"STEEL";#N/A,#N/A,TRUE,"Door"}</definedName>
    <definedName name="DIGN_2_2" localSheetId="2" hidden="1">{#N/A,#N/A,TRUE,"Basic";#N/A,#N/A,TRUE,"EXT-TABLE";#N/A,#N/A,TRUE,"STEEL";#N/A,#N/A,TRUE,"INT-Table";#N/A,#N/A,TRUE,"STEEL";#N/A,#N/A,TRUE,"Door"}</definedName>
    <definedName name="DIGN_2_2" hidden="1">{#N/A,#N/A,TRUE,"Basic";#N/A,#N/A,TRUE,"EXT-TABLE";#N/A,#N/A,TRUE,"STEEL";#N/A,#N/A,TRUE,"INT-Table";#N/A,#N/A,TRUE,"STEEL";#N/A,#N/A,TRUE,"Door"}</definedName>
    <definedName name="DIGN_3" localSheetId="3" hidden="1">{#N/A,#N/A,TRUE,"Basic";#N/A,#N/A,TRUE,"EXT-TABLE";#N/A,#N/A,TRUE,"STEEL";#N/A,#N/A,TRUE,"INT-Table";#N/A,#N/A,TRUE,"STEEL";#N/A,#N/A,TRUE,"Door"}</definedName>
    <definedName name="DIGN_3" localSheetId="2" hidden="1">{#N/A,#N/A,TRUE,"Basic";#N/A,#N/A,TRUE,"EXT-TABLE";#N/A,#N/A,TRUE,"STEEL";#N/A,#N/A,TRUE,"INT-Table";#N/A,#N/A,TRUE,"STEEL";#N/A,#N/A,TRUE,"Door"}</definedName>
    <definedName name="DIGN_3" hidden="1">{#N/A,#N/A,TRUE,"Basic";#N/A,#N/A,TRUE,"EXT-TABLE";#N/A,#N/A,TRUE,"STEEL";#N/A,#N/A,TRUE,"INT-Table";#N/A,#N/A,TRUE,"STEEL";#N/A,#N/A,TRUE,"Door"}</definedName>
    <definedName name="DIGN_3_1" localSheetId="3" hidden="1">{#N/A,#N/A,TRUE,"Basic";#N/A,#N/A,TRUE,"EXT-TABLE";#N/A,#N/A,TRUE,"STEEL";#N/A,#N/A,TRUE,"INT-Table";#N/A,#N/A,TRUE,"STEEL";#N/A,#N/A,TRUE,"Door"}</definedName>
    <definedName name="DIGN_3_1" localSheetId="2" hidden="1">{#N/A,#N/A,TRUE,"Basic";#N/A,#N/A,TRUE,"EXT-TABLE";#N/A,#N/A,TRUE,"STEEL";#N/A,#N/A,TRUE,"INT-Table";#N/A,#N/A,TRUE,"STEEL";#N/A,#N/A,TRUE,"Door"}</definedName>
    <definedName name="DIGN_3_1" hidden="1">{#N/A,#N/A,TRUE,"Basic";#N/A,#N/A,TRUE,"EXT-TABLE";#N/A,#N/A,TRUE,"STEEL";#N/A,#N/A,TRUE,"INT-Table";#N/A,#N/A,TRUE,"STEEL";#N/A,#N/A,TRUE,"Door"}</definedName>
    <definedName name="DIGN_3_2" localSheetId="3" hidden="1">{#N/A,#N/A,TRUE,"Basic";#N/A,#N/A,TRUE,"EXT-TABLE";#N/A,#N/A,TRUE,"STEEL";#N/A,#N/A,TRUE,"INT-Table";#N/A,#N/A,TRUE,"STEEL";#N/A,#N/A,TRUE,"Door"}</definedName>
    <definedName name="DIGN_3_2" localSheetId="2" hidden="1">{#N/A,#N/A,TRUE,"Basic";#N/A,#N/A,TRUE,"EXT-TABLE";#N/A,#N/A,TRUE,"STEEL";#N/A,#N/A,TRUE,"INT-Table";#N/A,#N/A,TRUE,"STEEL";#N/A,#N/A,TRUE,"Door"}</definedName>
    <definedName name="DIGN_3_2" hidden="1">{#N/A,#N/A,TRUE,"Basic";#N/A,#N/A,TRUE,"EXT-TABLE";#N/A,#N/A,TRUE,"STEEL";#N/A,#N/A,TRUE,"INT-Table";#N/A,#N/A,TRUE,"STEEL";#N/A,#N/A,TRUE,"Door"}</definedName>
    <definedName name="DIGN_4" localSheetId="3" hidden="1">{#N/A,#N/A,TRUE,"Basic";#N/A,#N/A,TRUE,"EXT-TABLE";#N/A,#N/A,TRUE,"STEEL";#N/A,#N/A,TRUE,"INT-Table";#N/A,#N/A,TRUE,"STEEL";#N/A,#N/A,TRUE,"Door"}</definedName>
    <definedName name="DIGN_4" localSheetId="2" hidden="1">{#N/A,#N/A,TRUE,"Basic";#N/A,#N/A,TRUE,"EXT-TABLE";#N/A,#N/A,TRUE,"STEEL";#N/A,#N/A,TRUE,"INT-Table";#N/A,#N/A,TRUE,"STEEL";#N/A,#N/A,TRUE,"Door"}</definedName>
    <definedName name="DIGN_4" hidden="1">{#N/A,#N/A,TRUE,"Basic";#N/A,#N/A,TRUE,"EXT-TABLE";#N/A,#N/A,TRUE,"STEEL";#N/A,#N/A,TRUE,"INT-Table";#N/A,#N/A,TRUE,"STEEL";#N/A,#N/A,TRUE,"Door"}</definedName>
    <definedName name="DIGN_4_1" localSheetId="3" hidden="1">{#N/A,#N/A,TRUE,"Basic";#N/A,#N/A,TRUE,"EXT-TABLE";#N/A,#N/A,TRUE,"STEEL";#N/A,#N/A,TRUE,"INT-Table";#N/A,#N/A,TRUE,"STEEL";#N/A,#N/A,TRUE,"Door"}</definedName>
    <definedName name="DIGN_4_1" localSheetId="2" hidden="1">{#N/A,#N/A,TRUE,"Basic";#N/A,#N/A,TRUE,"EXT-TABLE";#N/A,#N/A,TRUE,"STEEL";#N/A,#N/A,TRUE,"INT-Table";#N/A,#N/A,TRUE,"STEEL";#N/A,#N/A,TRUE,"Door"}</definedName>
    <definedName name="DIGN_4_1" hidden="1">{#N/A,#N/A,TRUE,"Basic";#N/A,#N/A,TRUE,"EXT-TABLE";#N/A,#N/A,TRUE,"STEEL";#N/A,#N/A,TRUE,"INT-Table";#N/A,#N/A,TRUE,"STEEL";#N/A,#N/A,TRUE,"Door"}</definedName>
    <definedName name="DIGN_4_2" localSheetId="3" hidden="1">{#N/A,#N/A,TRUE,"Basic";#N/A,#N/A,TRUE,"EXT-TABLE";#N/A,#N/A,TRUE,"STEEL";#N/A,#N/A,TRUE,"INT-Table";#N/A,#N/A,TRUE,"STEEL";#N/A,#N/A,TRUE,"Door"}</definedName>
    <definedName name="DIGN_4_2" localSheetId="2" hidden="1">{#N/A,#N/A,TRUE,"Basic";#N/A,#N/A,TRUE,"EXT-TABLE";#N/A,#N/A,TRUE,"STEEL";#N/A,#N/A,TRUE,"INT-Table";#N/A,#N/A,TRUE,"STEEL";#N/A,#N/A,TRUE,"Door"}</definedName>
    <definedName name="DIGN_4_2" hidden="1">{#N/A,#N/A,TRUE,"Basic";#N/A,#N/A,TRUE,"EXT-TABLE";#N/A,#N/A,TRUE,"STEEL";#N/A,#N/A,TRUE,"INT-Table";#N/A,#N/A,TRUE,"STEEL";#N/A,#N/A,TRUE,"Door"}</definedName>
    <definedName name="DIGN_5" localSheetId="3" hidden="1">{#N/A,#N/A,TRUE,"Basic";#N/A,#N/A,TRUE,"EXT-TABLE";#N/A,#N/A,TRUE,"STEEL";#N/A,#N/A,TRUE,"INT-Table";#N/A,#N/A,TRUE,"STEEL";#N/A,#N/A,TRUE,"Door"}</definedName>
    <definedName name="DIGN_5" localSheetId="2" hidden="1">{#N/A,#N/A,TRUE,"Basic";#N/A,#N/A,TRUE,"EXT-TABLE";#N/A,#N/A,TRUE,"STEEL";#N/A,#N/A,TRUE,"INT-Table";#N/A,#N/A,TRUE,"STEEL";#N/A,#N/A,TRUE,"Door"}</definedName>
    <definedName name="DIGN_5" hidden="1">{#N/A,#N/A,TRUE,"Basic";#N/A,#N/A,TRUE,"EXT-TABLE";#N/A,#N/A,TRUE,"STEEL";#N/A,#N/A,TRUE,"INT-Table";#N/A,#N/A,TRUE,"STEEL";#N/A,#N/A,TRUE,"Door"}</definedName>
    <definedName name="DIGN_5_1" localSheetId="3" hidden="1">{#N/A,#N/A,TRUE,"Basic";#N/A,#N/A,TRUE,"EXT-TABLE";#N/A,#N/A,TRUE,"STEEL";#N/A,#N/A,TRUE,"INT-Table";#N/A,#N/A,TRUE,"STEEL";#N/A,#N/A,TRUE,"Door"}</definedName>
    <definedName name="DIGN_5_1" localSheetId="2" hidden="1">{#N/A,#N/A,TRUE,"Basic";#N/A,#N/A,TRUE,"EXT-TABLE";#N/A,#N/A,TRUE,"STEEL";#N/A,#N/A,TRUE,"INT-Table";#N/A,#N/A,TRUE,"STEEL";#N/A,#N/A,TRUE,"Door"}</definedName>
    <definedName name="DIGN_5_1" hidden="1">{#N/A,#N/A,TRUE,"Basic";#N/A,#N/A,TRUE,"EXT-TABLE";#N/A,#N/A,TRUE,"STEEL";#N/A,#N/A,TRUE,"INT-Table";#N/A,#N/A,TRUE,"STEEL";#N/A,#N/A,TRUE,"Door"}</definedName>
    <definedName name="DIGN_5_2" localSheetId="3" hidden="1">{#N/A,#N/A,TRUE,"Basic";#N/A,#N/A,TRUE,"EXT-TABLE";#N/A,#N/A,TRUE,"STEEL";#N/A,#N/A,TRUE,"INT-Table";#N/A,#N/A,TRUE,"STEEL";#N/A,#N/A,TRUE,"Door"}</definedName>
    <definedName name="DIGN_5_2" localSheetId="2" hidden="1">{#N/A,#N/A,TRUE,"Basic";#N/A,#N/A,TRUE,"EXT-TABLE";#N/A,#N/A,TRUE,"STEEL";#N/A,#N/A,TRUE,"INT-Table";#N/A,#N/A,TRUE,"STEEL";#N/A,#N/A,TRUE,"Door"}</definedName>
    <definedName name="DIGN_5_2" hidden="1">{#N/A,#N/A,TRUE,"Basic";#N/A,#N/A,TRUE,"EXT-TABLE";#N/A,#N/A,TRUE,"STEEL";#N/A,#N/A,TRUE,"INT-Table";#N/A,#N/A,TRUE,"STEEL";#N/A,#N/A,TRUE,"Door"}</definedName>
    <definedName name="Discount" localSheetId="5" hidden="1">#REF!</definedName>
    <definedName name="Discount" localSheetId="7" hidden="1">#REF!</definedName>
    <definedName name="Discount" localSheetId="6" hidden="1">#REF!</definedName>
    <definedName name="Discount" localSheetId="17" hidden="1">#REF!</definedName>
    <definedName name="Discount" localSheetId="18" hidden="1">#REF!</definedName>
    <definedName name="Discount" localSheetId="19" hidden="1">#REF!</definedName>
    <definedName name="Discount" localSheetId="8" hidden="1">#REF!</definedName>
    <definedName name="Discount" localSheetId="10" hidden="1">#REF!</definedName>
    <definedName name="Discount" localSheetId="9" hidden="1">#REF!</definedName>
    <definedName name="Discount" localSheetId="11" hidden="1">#REF!</definedName>
    <definedName name="Discount" localSheetId="12" hidden="1">#REF!</definedName>
    <definedName name="Discount" localSheetId="13" hidden="1">#REF!</definedName>
    <definedName name="Discount" localSheetId="14" hidden="1">#REF!</definedName>
    <definedName name="Discount" localSheetId="15" hidden="1">#REF!</definedName>
    <definedName name="Discount" localSheetId="16" hidden="1">#REF!</definedName>
    <definedName name="Discount" localSheetId="3" hidden="1">#REF!</definedName>
    <definedName name="Discount" localSheetId="2" hidden="1">#REF!</definedName>
    <definedName name="Discount" hidden="1">#REF!</definedName>
    <definedName name="display_area_2" localSheetId="5" hidden="1">#REF!</definedName>
    <definedName name="display_area_2" localSheetId="7" hidden="1">#REF!</definedName>
    <definedName name="display_area_2" localSheetId="6" hidden="1">#REF!</definedName>
    <definedName name="display_area_2" localSheetId="17" hidden="1">#REF!</definedName>
    <definedName name="display_area_2" localSheetId="18" hidden="1">#REF!</definedName>
    <definedName name="display_area_2" localSheetId="19" hidden="1">#REF!</definedName>
    <definedName name="display_area_2" localSheetId="8" hidden="1">#REF!</definedName>
    <definedName name="display_area_2" localSheetId="10" hidden="1">#REF!</definedName>
    <definedName name="display_area_2" localSheetId="9" hidden="1">#REF!</definedName>
    <definedName name="display_area_2" localSheetId="11" hidden="1">#REF!</definedName>
    <definedName name="display_area_2" localSheetId="12" hidden="1">#REF!</definedName>
    <definedName name="display_area_2" localSheetId="13" hidden="1">#REF!</definedName>
    <definedName name="display_area_2" localSheetId="14" hidden="1">#REF!</definedName>
    <definedName name="display_area_2" localSheetId="15" hidden="1">#REF!</definedName>
    <definedName name="display_area_2" localSheetId="16" hidden="1">#REF!</definedName>
    <definedName name="display_area_2" localSheetId="3" hidden="1">#REF!</definedName>
    <definedName name="display_area_2" localSheetId="2" hidden="1">#REF!</definedName>
    <definedName name="display_area_2" hidden="1">#REF!</definedName>
    <definedName name="dkdkdkdkd" localSheetId="3" hidden="1">{#N/A,#N/A,FALSE,"명세표"}</definedName>
    <definedName name="dkdkdkdkd" localSheetId="2" hidden="1">{#N/A,#N/A,FALSE,"명세표"}</definedName>
    <definedName name="dkdkdkdkd" hidden="1">{#N/A,#N/A,FALSE,"명세표"}</definedName>
    <definedName name="DKDLFJKDS" localSheetId="3" hidden="1">{#N/A,#N/A,TRUE,"Basic";#N/A,#N/A,TRUE,"EXT-TABLE";#N/A,#N/A,TRUE,"STEEL";#N/A,#N/A,TRUE,"INT-Table";#N/A,#N/A,TRUE,"STEEL";#N/A,#N/A,TRUE,"Door"}</definedName>
    <definedName name="DKDLFJKDS" localSheetId="2" hidden="1">{#N/A,#N/A,TRUE,"Basic";#N/A,#N/A,TRUE,"EXT-TABLE";#N/A,#N/A,TRUE,"STEEL";#N/A,#N/A,TRUE,"INT-Table";#N/A,#N/A,TRUE,"STEEL";#N/A,#N/A,TRUE,"Door"}</definedName>
    <definedName name="DKDLFJKDS" hidden="1">{#N/A,#N/A,TRUE,"Basic";#N/A,#N/A,TRUE,"EXT-TABLE";#N/A,#N/A,TRUE,"STEEL";#N/A,#N/A,TRUE,"INT-Table";#N/A,#N/A,TRUE,"STEEL";#N/A,#N/A,TRUE,"Door"}</definedName>
    <definedName name="DKDLFJKDS_1" localSheetId="3" hidden="1">{#N/A,#N/A,TRUE,"Basic";#N/A,#N/A,TRUE,"EXT-TABLE";#N/A,#N/A,TRUE,"STEEL";#N/A,#N/A,TRUE,"INT-Table";#N/A,#N/A,TRUE,"STEEL";#N/A,#N/A,TRUE,"Door"}</definedName>
    <definedName name="DKDLFJKDS_1" localSheetId="2" hidden="1">{#N/A,#N/A,TRUE,"Basic";#N/A,#N/A,TRUE,"EXT-TABLE";#N/A,#N/A,TRUE,"STEEL";#N/A,#N/A,TRUE,"INT-Table";#N/A,#N/A,TRUE,"STEEL";#N/A,#N/A,TRUE,"Door"}</definedName>
    <definedName name="DKDLFJKDS_1" hidden="1">{#N/A,#N/A,TRUE,"Basic";#N/A,#N/A,TRUE,"EXT-TABLE";#N/A,#N/A,TRUE,"STEEL";#N/A,#N/A,TRUE,"INT-Table";#N/A,#N/A,TRUE,"STEEL";#N/A,#N/A,TRUE,"Door"}</definedName>
    <definedName name="DKDLFJKDS_1_1" localSheetId="3" hidden="1">{#N/A,#N/A,TRUE,"Basic";#N/A,#N/A,TRUE,"EXT-TABLE";#N/A,#N/A,TRUE,"STEEL";#N/A,#N/A,TRUE,"INT-Table";#N/A,#N/A,TRUE,"STEEL";#N/A,#N/A,TRUE,"Door"}</definedName>
    <definedName name="DKDLFJKDS_1_1" localSheetId="2" hidden="1">{#N/A,#N/A,TRUE,"Basic";#N/A,#N/A,TRUE,"EXT-TABLE";#N/A,#N/A,TRUE,"STEEL";#N/A,#N/A,TRUE,"INT-Table";#N/A,#N/A,TRUE,"STEEL";#N/A,#N/A,TRUE,"Door"}</definedName>
    <definedName name="DKDLFJKDS_1_1" hidden="1">{#N/A,#N/A,TRUE,"Basic";#N/A,#N/A,TRUE,"EXT-TABLE";#N/A,#N/A,TRUE,"STEEL";#N/A,#N/A,TRUE,"INT-Table";#N/A,#N/A,TRUE,"STEEL";#N/A,#N/A,TRUE,"Door"}</definedName>
    <definedName name="DKDLFJKDS_1_2" localSheetId="3" hidden="1">{#N/A,#N/A,TRUE,"Basic";#N/A,#N/A,TRUE,"EXT-TABLE";#N/A,#N/A,TRUE,"STEEL";#N/A,#N/A,TRUE,"INT-Table";#N/A,#N/A,TRUE,"STEEL";#N/A,#N/A,TRUE,"Door"}</definedName>
    <definedName name="DKDLFJKDS_1_2" localSheetId="2" hidden="1">{#N/A,#N/A,TRUE,"Basic";#N/A,#N/A,TRUE,"EXT-TABLE";#N/A,#N/A,TRUE,"STEEL";#N/A,#N/A,TRUE,"INT-Table";#N/A,#N/A,TRUE,"STEEL";#N/A,#N/A,TRUE,"Door"}</definedName>
    <definedName name="DKDLFJKDS_1_2" hidden="1">{#N/A,#N/A,TRUE,"Basic";#N/A,#N/A,TRUE,"EXT-TABLE";#N/A,#N/A,TRUE,"STEEL";#N/A,#N/A,TRUE,"INT-Table";#N/A,#N/A,TRUE,"STEEL";#N/A,#N/A,TRUE,"Door"}</definedName>
    <definedName name="DKDLFJKDS_2" localSheetId="3" hidden="1">{#N/A,#N/A,TRUE,"Basic";#N/A,#N/A,TRUE,"EXT-TABLE";#N/A,#N/A,TRUE,"STEEL";#N/A,#N/A,TRUE,"INT-Table";#N/A,#N/A,TRUE,"STEEL";#N/A,#N/A,TRUE,"Door"}</definedName>
    <definedName name="DKDLFJKDS_2" localSheetId="2" hidden="1">{#N/A,#N/A,TRUE,"Basic";#N/A,#N/A,TRUE,"EXT-TABLE";#N/A,#N/A,TRUE,"STEEL";#N/A,#N/A,TRUE,"INT-Table";#N/A,#N/A,TRUE,"STEEL";#N/A,#N/A,TRUE,"Door"}</definedName>
    <definedName name="DKDLFJKDS_2" hidden="1">{#N/A,#N/A,TRUE,"Basic";#N/A,#N/A,TRUE,"EXT-TABLE";#N/A,#N/A,TRUE,"STEEL";#N/A,#N/A,TRUE,"INT-Table";#N/A,#N/A,TRUE,"STEEL";#N/A,#N/A,TRUE,"Door"}</definedName>
    <definedName name="DKDLFJKDS_2_1" localSheetId="3" hidden="1">{#N/A,#N/A,TRUE,"Basic";#N/A,#N/A,TRUE,"EXT-TABLE";#N/A,#N/A,TRUE,"STEEL";#N/A,#N/A,TRUE,"INT-Table";#N/A,#N/A,TRUE,"STEEL";#N/A,#N/A,TRUE,"Door"}</definedName>
    <definedName name="DKDLFJKDS_2_1" localSheetId="2" hidden="1">{#N/A,#N/A,TRUE,"Basic";#N/A,#N/A,TRUE,"EXT-TABLE";#N/A,#N/A,TRUE,"STEEL";#N/A,#N/A,TRUE,"INT-Table";#N/A,#N/A,TRUE,"STEEL";#N/A,#N/A,TRUE,"Door"}</definedName>
    <definedName name="DKDLFJKDS_2_1" hidden="1">{#N/A,#N/A,TRUE,"Basic";#N/A,#N/A,TRUE,"EXT-TABLE";#N/A,#N/A,TRUE,"STEEL";#N/A,#N/A,TRUE,"INT-Table";#N/A,#N/A,TRUE,"STEEL";#N/A,#N/A,TRUE,"Door"}</definedName>
    <definedName name="DKDLFJKDS_2_2" localSheetId="3" hidden="1">{#N/A,#N/A,TRUE,"Basic";#N/A,#N/A,TRUE,"EXT-TABLE";#N/A,#N/A,TRUE,"STEEL";#N/A,#N/A,TRUE,"INT-Table";#N/A,#N/A,TRUE,"STEEL";#N/A,#N/A,TRUE,"Door"}</definedName>
    <definedName name="DKDLFJKDS_2_2" localSheetId="2" hidden="1">{#N/A,#N/A,TRUE,"Basic";#N/A,#N/A,TRUE,"EXT-TABLE";#N/A,#N/A,TRUE,"STEEL";#N/A,#N/A,TRUE,"INT-Table";#N/A,#N/A,TRUE,"STEEL";#N/A,#N/A,TRUE,"Door"}</definedName>
    <definedName name="DKDLFJKDS_2_2" hidden="1">{#N/A,#N/A,TRUE,"Basic";#N/A,#N/A,TRUE,"EXT-TABLE";#N/A,#N/A,TRUE,"STEEL";#N/A,#N/A,TRUE,"INT-Table";#N/A,#N/A,TRUE,"STEEL";#N/A,#N/A,TRUE,"Door"}</definedName>
    <definedName name="DKDLFJKDS_3" localSheetId="3" hidden="1">{#N/A,#N/A,TRUE,"Basic";#N/A,#N/A,TRUE,"EXT-TABLE";#N/A,#N/A,TRUE,"STEEL";#N/A,#N/A,TRUE,"INT-Table";#N/A,#N/A,TRUE,"STEEL";#N/A,#N/A,TRUE,"Door"}</definedName>
    <definedName name="DKDLFJKDS_3" localSheetId="2" hidden="1">{#N/A,#N/A,TRUE,"Basic";#N/A,#N/A,TRUE,"EXT-TABLE";#N/A,#N/A,TRUE,"STEEL";#N/A,#N/A,TRUE,"INT-Table";#N/A,#N/A,TRUE,"STEEL";#N/A,#N/A,TRUE,"Door"}</definedName>
    <definedName name="DKDLFJKDS_3" hidden="1">{#N/A,#N/A,TRUE,"Basic";#N/A,#N/A,TRUE,"EXT-TABLE";#N/A,#N/A,TRUE,"STEEL";#N/A,#N/A,TRUE,"INT-Table";#N/A,#N/A,TRUE,"STEEL";#N/A,#N/A,TRUE,"Door"}</definedName>
    <definedName name="DKDLFJKDS_3_1" localSheetId="3" hidden="1">{#N/A,#N/A,TRUE,"Basic";#N/A,#N/A,TRUE,"EXT-TABLE";#N/A,#N/A,TRUE,"STEEL";#N/A,#N/A,TRUE,"INT-Table";#N/A,#N/A,TRUE,"STEEL";#N/A,#N/A,TRUE,"Door"}</definedName>
    <definedName name="DKDLFJKDS_3_1" localSheetId="2" hidden="1">{#N/A,#N/A,TRUE,"Basic";#N/A,#N/A,TRUE,"EXT-TABLE";#N/A,#N/A,TRUE,"STEEL";#N/A,#N/A,TRUE,"INT-Table";#N/A,#N/A,TRUE,"STEEL";#N/A,#N/A,TRUE,"Door"}</definedName>
    <definedName name="DKDLFJKDS_3_1" hidden="1">{#N/A,#N/A,TRUE,"Basic";#N/A,#N/A,TRUE,"EXT-TABLE";#N/A,#N/A,TRUE,"STEEL";#N/A,#N/A,TRUE,"INT-Table";#N/A,#N/A,TRUE,"STEEL";#N/A,#N/A,TRUE,"Door"}</definedName>
    <definedName name="DKDLFJKDS_3_2" localSheetId="3" hidden="1">{#N/A,#N/A,TRUE,"Basic";#N/A,#N/A,TRUE,"EXT-TABLE";#N/A,#N/A,TRUE,"STEEL";#N/A,#N/A,TRUE,"INT-Table";#N/A,#N/A,TRUE,"STEEL";#N/A,#N/A,TRUE,"Door"}</definedName>
    <definedName name="DKDLFJKDS_3_2" localSheetId="2" hidden="1">{#N/A,#N/A,TRUE,"Basic";#N/A,#N/A,TRUE,"EXT-TABLE";#N/A,#N/A,TRUE,"STEEL";#N/A,#N/A,TRUE,"INT-Table";#N/A,#N/A,TRUE,"STEEL";#N/A,#N/A,TRUE,"Door"}</definedName>
    <definedName name="DKDLFJKDS_3_2" hidden="1">{#N/A,#N/A,TRUE,"Basic";#N/A,#N/A,TRUE,"EXT-TABLE";#N/A,#N/A,TRUE,"STEEL";#N/A,#N/A,TRUE,"INT-Table";#N/A,#N/A,TRUE,"STEEL";#N/A,#N/A,TRUE,"Door"}</definedName>
    <definedName name="DKDLFJKDS_4" localSheetId="3" hidden="1">{#N/A,#N/A,TRUE,"Basic";#N/A,#N/A,TRUE,"EXT-TABLE";#N/A,#N/A,TRUE,"STEEL";#N/A,#N/A,TRUE,"INT-Table";#N/A,#N/A,TRUE,"STEEL";#N/A,#N/A,TRUE,"Door"}</definedName>
    <definedName name="DKDLFJKDS_4" localSheetId="2" hidden="1">{#N/A,#N/A,TRUE,"Basic";#N/A,#N/A,TRUE,"EXT-TABLE";#N/A,#N/A,TRUE,"STEEL";#N/A,#N/A,TRUE,"INT-Table";#N/A,#N/A,TRUE,"STEEL";#N/A,#N/A,TRUE,"Door"}</definedName>
    <definedName name="DKDLFJKDS_4" hidden="1">{#N/A,#N/A,TRUE,"Basic";#N/A,#N/A,TRUE,"EXT-TABLE";#N/A,#N/A,TRUE,"STEEL";#N/A,#N/A,TRUE,"INT-Table";#N/A,#N/A,TRUE,"STEEL";#N/A,#N/A,TRUE,"Door"}</definedName>
    <definedName name="DKDLFJKDS_4_1" localSheetId="3" hidden="1">{#N/A,#N/A,TRUE,"Basic";#N/A,#N/A,TRUE,"EXT-TABLE";#N/A,#N/A,TRUE,"STEEL";#N/A,#N/A,TRUE,"INT-Table";#N/A,#N/A,TRUE,"STEEL";#N/A,#N/A,TRUE,"Door"}</definedName>
    <definedName name="DKDLFJKDS_4_1" localSheetId="2" hidden="1">{#N/A,#N/A,TRUE,"Basic";#N/A,#N/A,TRUE,"EXT-TABLE";#N/A,#N/A,TRUE,"STEEL";#N/A,#N/A,TRUE,"INT-Table";#N/A,#N/A,TRUE,"STEEL";#N/A,#N/A,TRUE,"Door"}</definedName>
    <definedName name="DKDLFJKDS_4_1" hidden="1">{#N/A,#N/A,TRUE,"Basic";#N/A,#N/A,TRUE,"EXT-TABLE";#N/A,#N/A,TRUE,"STEEL";#N/A,#N/A,TRUE,"INT-Table";#N/A,#N/A,TRUE,"STEEL";#N/A,#N/A,TRUE,"Door"}</definedName>
    <definedName name="DKDLFJKDS_4_2" localSheetId="3" hidden="1">{#N/A,#N/A,TRUE,"Basic";#N/A,#N/A,TRUE,"EXT-TABLE";#N/A,#N/A,TRUE,"STEEL";#N/A,#N/A,TRUE,"INT-Table";#N/A,#N/A,TRUE,"STEEL";#N/A,#N/A,TRUE,"Door"}</definedName>
    <definedName name="DKDLFJKDS_4_2" localSheetId="2" hidden="1">{#N/A,#N/A,TRUE,"Basic";#N/A,#N/A,TRUE,"EXT-TABLE";#N/A,#N/A,TRUE,"STEEL";#N/A,#N/A,TRUE,"INT-Table";#N/A,#N/A,TRUE,"STEEL";#N/A,#N/A,TRUE,"Door"}</definedName>
    <definedName name="DKDLFJKDS_4_2" hidden="1">{#N/A,#N/A,TRUE,"Basic";#N/A,#N/A,TRUE,"EXT-TABLE";#N/A,#N/A,TRUE,"STEEL";#N/A,#N/A,TRUE,"INT-Table";#N/A,#N/A,TRUE,"STEEL";#N/A,#N/A,TRUE,"Door"}</definedName>
    <definedName name="DKDLFJKDS_5" localSheetId="3" hidden="1">{#N/A,#N/A,TRUE,"Basic";#N/A,#N/A,TRUE,"EXT-TABLE";#N/A,#N/A,TRUE,"STEEL";#N/A,#N/A,TRUE,"INT-Table";#N/A,#N/A,TRUE,"STEEL";#N/A,#N/A,TRUE,"Door"}</definedName>
    <definedName name="DKDLFJKDS_5" localSheetId="2" hidden="1">{#N/A,#N/A,TRUE,"Basic";#N/A,#N/A,TRUE,"EXT-TABLE";#N/A,#N/A,TRUE,"STEEL";#N/A,#N/A,TRUE,"INT-Table";#N/A,#N/A,TRUE,"STEEL";#N/A,#N/A,TRUE,"Door"}</definedName>
    <definedName name="DKDLFJKDS_5" hidden="1">{#N/A,#N/A,TRUE,"Basic";#N/A,#N/A,TRUE,"EXT-TABLE";#N/A,#N/A,TRUE,"STEEL";#N/A,#N/A,TRUE,"INT-Table";#N/A,#N/A,TRUE,"STEEL";#N/A,#N/A,TRUE,"Door"}</definedName>
    <definedName name="DKDLFJKDS_5_1" localSheetId="3" hidden="1">{#N/A,#N/A,TRUE,"Basic";#N/A,#N/A,TRUE,"EXT-TABLE";#N/A,#N/A,TRUE,"STEEL";#N/A,#N/A,TRUE,"INT-Table";#N/A,#N/A,TRUE,"STEEL";#N/A,#N/A,TRUE,"Door"}</definedName>
    <definedName name="DKDLFJKDS_5_1" localSheetId="2" hidden="1">{#N/A,#N/A,TRUE,"Basic";#N/A,#N/A,TRUE,"EXT-TABLE";#N/A,#N/A,TRUE,"STEEL";#N/A,#N/A,TRUE,"INT-Table";#N/A,#N/A,TRUE,"STEEL";#N/A,#N/A,TRUE,"Door"}</definedName>
    <definedName name="DKDLFJKDS_5_1" hidden="1">{#N/A,#N/A,TRUE,"Basic";#N/A,#N/A,TRUE,"EXT-TABLE";#N/A,#N/A,TRUE,"STEEL";#N/A,#N/A,TRUE,"INT-Table";#N/A,#N/A,TRUE,"STEEL";#N/A,#N/A,TRUE,"Door"}</definedName>
    <definedName name="DKDLFJKDS_5_2" localSheetId="3" hidden="1">{#N/A,#N/A,TRUE,"Basic";#N/A,#N/A,TRUE,"EXT-TABLE";#N/A,#N/A,TRUE,"STEEL";#N/A,#N/A,TRUE,"INT-Table";#N/A,#N/A,TRUE,"STEEL";#N/A,#N/A,TRUE,"Door"}</definedName>
    <definedName name="DKDLFJKDS_5_2" localSheetId="2" hidden="1">{#N/A,#N/A,TRUE,"Basic";#N/A,#N/A,TRUE,"EXT-TABLE";#N/A,#N/A,TRUE,"STEEL";#N/A,#N/A,TRUE,"INT-Table";#N/A,#N/A,TRUE,"STEEL";#N/A,#N/A,TRUE,"Door"}</definedName>
    <definedName name="DKDLFJKDS_5_2" hidden="1">{#N/A,#N/A,TRUE,"Basic";#N/A,#N/A,TRUE,"EXT-TABLE";#N/A,#N/A,TRUE,"STEEL";#N/A,#N/A,TRUE,"INT-Table";#N/A,#N/A,TRUE,"STEEL";#N/A,#N/A,TRUE,"Door"}</definedName>
    <definedName name="DMKJUXF" localSheetId="3" hidden="1">{#N/A,#N/A,FALSE,"포장2"}</definedName>
    <definedName name="DMKJUXF" localSheetId="2" hidden="1">{#N/A,#N/A,FALSE,"포장2"}</definedName>
    <definedName name="DMKJUXF" hidden="1">{#N/A,#N/A,FALSE,"포장2"}</definedName>
    <definedName name="Drainag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sffasdfdsf" localSheetId="3" hidden="1">{0}</definedName>
    <definedName name="dsffasdfdsf" localSheetId="2" hidden="1">{0}</definedName>
    <definedName name="dsffasdfdsf" hidden="1">{0}</definedName>
    <definedName name="DSGSFWERD" localSheetId="3" hidden="1">{#N/A,#N/A,FALSE,"골재소요량";#N/A,#N/A,FALSE,"골재소요량"}</definedName>
    <definedName name="DSGSFWERD" localSheetId="2" hidden="1">{#N/A,#N/A,FALSE,"골재소요량";#N/A,#N/A,FALSE,"골재소요량"}</definedName>
    <definedName name="DSGSFWERD" hidden="1">{#N/A,#N/A,FALSE,"골재소요량";#N/A,#N/A,FALSE,"골재소요량"}</definedName>
    <definedName name="dwv" localSheetId="3" hidden="1">{#N/A,#N/A,TRUE,"Basic";#N/A,#N/A,TRUE,"EXT-TABLE";#N/A,#N/A,TRUE,"STEEL";#N/A,#N/A,TRUE,"INT-Table";#N/A,#N/A,TRUE,"STEEL";#N/A,#N/A,TRUE,"Door"}</definedName>
    <definedName name="dwv" localSheetId="2" hidden="1">{#N/A,#N/A,TRUE,"Basic";#N/A,#N/A,TRUE,"EXT-TABLE";#N/A,#N/A,TRUE,"STEEL";#N/A,#N/A,TRUE,"INT-Table";#N/A,#N/A,TRUE,"STEEL";#N/A,#N/A,TRUE,"Door"}</definedName>
    <definedName name="dwv" hidden="1">{#N/A,#N/A,TRUE,"Basic";#N/A,#N/A,TRUE,"EXT-TABLE";#N/A,#N/A,TRUE,"STEEL";#N/A,#N/A,TRUE,"INT-Table";#N/A,#N/A,TRUE,"STEEL";#N/A,#N/A,TRUE,"Door"}</definedName>
    <definedName name="dwv_1" localSheetId="3" hidden="1">{#N/A,#N/A,TRUE,"Basic";#N/A,#N/A,TRUE,"EXT-TABLE";#N/A,#N/A,TRUE,"STEEL";#N/A,#N/A,TRUE,"INT-Table";#N/A,#N/A,TRUE,"STEEL";#N/A,#N/A,TRUE,"Door"}</definedName>
    <definedName name="dwv_1" localSheetId="2" hidden="1">{#N/A,#N/A,TRUE,"Basic";#N/A,#N/A,TRUE,"EXT-TABLE";#N/A,#N/A,TRUE,"STEEL";#N/A,#N/A,TRUE,"INT-Table";#N/A,#N/A,TRUE,"STEEL";#N/A,#N/A,TRUE,"Door"}</definedName>
    <definedName name="dwv_1" hidden="1">{#N/A,#N/A,TRUE,"Basic";#N/A,#N/A,TRUE,"EXT-TABLE";#N/A,#N/A,TRUE,"STEEL";#N/A,#N/A,TRUE,"INT-Table";#N/A,#N/A,TRUE,"STEEL";#N/A,#N/A,TRUE,"Door"}</definedName>
    <definedName name="dwv_1_1" localSheetId="3" hidden="1">{#N/A,#N/A,TRUE,"Basic";#N/A,#N/A,TRUE,"EXT-TABLE";#N/A,#N/A,TRUE,"STEEL";#N/A,#N/A,TRUE,"INT-Table";#N/A,#N/A,TRUE,"STEEL";#N/A,#N/A,TRUE,"Door"}</definedName>
    <definedName name="dwv_1_1" localSheetId="2" hidden="1">{#N/A,#N/A,TRUE,"Basic";#N/A,#N/A,TRUE,"EXT-TABLE";#N/A,#N/A,TRUE,"STEEL";#N/A,#N/A,TRUE,"INT-Table";#N/A,#N/A,TRUE,"STEEL";#N/A,#N/A,TRUE,"Door"}</definedName>
    <definedName name="dwv_1_1" hidden="1">{#N/A,#N/A,TRUE,"Basic";#N/A,#N/A,TRUE,"EXT-TABLE";#N/A,#N/A,TRUE,"STEEL";#N/A,#N/A,TRUE,"INT-Table";#N/A,#N/A,TRUE,"STEEL";#N/A,#N/A,TRUE,"Door"}</definedName>
    <definedName name="dwv_1_2" localSheetId="3" hidden="1">{#N/A,#N/A,TRUE,"Basic";#N/A,#N/A,TRUE,"EXT-TABLE";#N/A,#N/A,TRUE,"STEEL";#N/A,#N/A,TRUE,"INT-Table";#N/A,#N/A,TRUE,"STEEL";#N/A,#N/A,TRUE,"Door"}</definedName>
    <definedName name="dwv_1_2" localSheetId="2" hidden="1">{#N/A,#N/A,TRUE,"Basic";#N/A,#N/A,TRUE,"EXT-TABLE";#N/A,#N/A,TRUE,"STEEL";#N/A,#N/A,TRUE,"INT-Table";#N/A,#N/A,TRUE,"STEEL";#N/A,#N/A,TRUE,"Door"}</definedName>
    <definedName name="dwv_1_2" hidden="1">{#N/A,#N/A,TRUE,"Basic";#N/A,#N/A,TRUE,"EXT-TABLE";#N/A,#N/A,TRUE,"STEEL";#N/A,#N/A,TRUE,"INT-Table";#N/A,#N/A,TRUE,"STEEL";#N/A,#N/A,TRUE,"Door"}</definedName>
    <definedName name="dwv_2" localSheetId="3" hidden="1">{#N/A,#N/A,TRUE,"Basic";#N/A,#N/A,TRUE,"EXT-TABLE";#N/A,#N/A,TRUE,"STEEL";#N/A,#N/A,TRUE,"INT-Table";#N/A,#N/A,TRUE,"STEEL";#N/A,#N/A,TRUE,"Door"}</definedName>
    <definedName name="dwv_2" localSheetId="2" hidden="1">{#N/A,#N/A,TRUE,"Basic";#N/A,#N/A,TRUE,"EXT-TABLE";#N/A,#N/A,TRUE,"STEEL";#N/A,#N/A,TRUE,"INT-Table";#N/A,#N/A,TRUE,"STEEL";#N/A,#N/A,TRUE,"Door"}</definedName>
    <definedName name="dwv_2" hidden="1">{#N/A,#N/A,TRUE,"Basic";#N/A,#N/A,TRUE,"EXT-TABLE";#N/A,#N/A,TRUE,"STEEL";#N/A,#N/A,TRUE,"INT-Table";#N/A,#N/A,TRUE,"STEEL";#N/A,#N/A,TRUE,"Door"}</definedName>
    <definedName name="dwv_2_1" localSheetId="3" hidden="1">{#N/A,#N/A,TRUE,"Basic";#N/A,#N/A,TRUE,"EXT-TABLE";#N/A,#N/A,TRUE,"STEEL";#N/A,#N/A,TRUE,"INT-Table";#N/A,#N/A,TRUE,"STEEL";#N/A,#N/A,TRUE,"Door"}</definedName>
    <definedName name="dwv_2_1" localSheetId="2" hidden="1">{#N/A,#N/A,TRUE,"Basic";#N/A,#N/A,TRUE,"EXT-TABLE";#N/A,#N/A,TRUE,"STEEL";#N/A,#N/A,TRUE,"INT-Table";#N/A,#N/A,TRUE,"STEEL";#N/A,#N/A,TRUE,"Door"}</definedName>
    <definedName name="dwv_2_1" hidden="1">{#N/A,#N/A,TRUE,"Basic";#N/A,#N/A,TRUE,"EXT-TABLE";#N/A,#N/A,TRUE,"STEEL";#N/A,#N/A,TRUE,"INT-Table";#N/A,#N/A,TRUE,"STEEL";#N/A,#N/A,TRUE,"Door"}</definedName>
    <definedName name="dwv_2_2" localSheetId="3" hidden="1">{#N/A,#N/A,TRUE,"Basic";#N/A,#N/A,TRUE,"EXT-TABLE";#N/A,#N/A,TRUE,"STEEL";#N/A,#N/A,TRUE,"INT-Table";#N/A,#N/A,TRUE,"STEEL";#N/A,#N/A,TRUE,"Door"}</definedName>
    <definedName name="dwv_2_2" localSheetId="2" hidden="1">{#N/A,#N/A,TRUE,"Basic";#N/A,#N/A,TRUE,"EXT-TABLE";#N/A,#N/A,TRUE,"STEEL";#N/A,#N/A,TRUE,"INT-Table";#N/A,#N/A,TRUE,"STEEL";#N/A,#N/A,TRUE,"Door"}</definedName>
    <definedName name="dwv_2_2" hidden="1">{#N/A,#N/A,TRUE,"Basic";#N/A,#N/A,TRUE,"EXT-TABLE";#N/A,#N/A,TRUE,"STEEL";#N/A,#N/A,TRUE,"INT-Table";#N/A,#N/A,TRUE,"STEEL";#N/A,#N/A,TRUE,"Door"}</definedName>
    <definedName name="dwv_3" localSheetId="3" hidden="1">{#N/A,#N/A,TRUE,"Basic";#N/A,#N/A,TRUE,"EXT-TABLE";#N/A,#N/A,TRUE,"STEEL";#N/A,#N/A,TRUE,"INT-Table";#N/A,#N/A,TRUE,"STEEL";#N/A,#N/A,TRUE,"Door"}</definedName>
    <definedName name="dwv_3" localSheetId="2" hidden="1">{#N/A,#N/A,TRUE,"Basic";#N/A,#N/A,TRUE,"EXT-TABLE";#N/A,#N/A,TRUE,"STEEL";#N/A,#N/A,TRUE,"INT-Table";#N/A,#N/A,TRUE,"STEEL";#N/A,#N/A,TRUE,"Door"}</definedName>
    <definedName name="dwv_3" hidden="1">{#N/A,#N/A,TRUE,"Basic";#N/A,#N/A,TRUE,"EXT-TABLE";#N/A,#N/A,TRUE,"STEEL";#N/A,#N/A,TRUE,"INT-Table";#N/A,#N/A,TRUE,"STEEL";#N/A,#N/A,TRUE,"Door"}</definedName>
    <definedName name="dwv_3_1" localSheetId="3" hidden="1">{#N/A,#N/A,TRUE,"Basic";#N/A,#N/A,TRUE,"EXT-TABLE";#N/A,#N/A,TRUE,"STEEL";#N/A,#N/A,TRUE,"INT-Table";#N/A,#N/A,TRUE,"STEEL";#N/A,#N/A,TRUE,"Door"}</definedName>
    <definedName name="dwv_3_1" localSheetId="2" hidden="1">{#N/A,#N/A,TRUE,"Basic";#N/A,#N/A,TRUE,"EXT-TABLE";#N/A,#N/A,TRUE,"STEEL";#N/A,#N/A,TRUE,"INT-Table";#N/A,#N/A,TRUE,"STEEL";#N/A,#N/A,TRUE,"Door"}</definedName>
    <definedName name="dwv_3_1" hidden="1">{#N/A,#N/A,TRUE,"Basic";#N/A,#N/A,TRUE,"EXT-TABLE";#N/A,#N/A,TRUE,"STEEL";#N/A,#N/A,TRUE,"INT-Table";#N/A,#N/A,TRUE,"STEEL";#N/A,#N/A,TRUE,"Door"}</definedName>
    <definedName name="dwv_3_2" localSheetId="3" hidden="1">{#N/A,#N/A,TRUE,"Basic";#N/A,#N/A,TRUE,"EXT-TABLE";#N/A,#N/A,TRUE,"STEEL";#N/A,#N/A,TRUE,"INT-Table";#N/A,#N/A,TRUE,"STEEL";#N/A,#N/A,TRUE,"Door"}</definedName>
    <definedName name="dwv_3_2" localSheetId="2" hidden="1">{#N/A,#N/A,TRUE,"Basic";#N/A,#N/A,TRUE,"EXT-TABLE";#N/A,#N/A,TRUE,"STEEL";#N/A,#N/A,TRUE,"INT-Table";#N/A,#N/A,TRUE,"STEEL";#N/A,#N/A,TRUE,"Door"}</definedName>
    <definedName name="dwv_3_2" hidden="1">{#N/A,#N/A,TRUE,"Basic";#N/A,#N/A,TRUE,"EXT-TABLE";#N/A,#N/A,TRUE,"STEEL";#N/A,#N/A,TRUE,"INT-Table";#N/A,#N/A,TRUE,"STEEL";#N/A,#N/A,TRUE,"Door"}</definedName>
    <definedName name="dwv_4" localSheetId="3" hidden="1">{#N/A,#N/A,TRUE,"Basic";#N/A,#N/A,TRUE,"EXT-TABLE";#N/A,#N/A,TRUE,"STEEL";#N/A,#N/A,TRUE,"INT-Table";#N/A,#N/A,TRUE,"STEEL";#N/A,#N/A,TRUE,"Door"}</definedName>
    <definedName name="dwv_4" localSheetId="2" hidden="1">{#N/A,#N/A,TRUE,"Basic";#N/A,#N/A,TRUE,"EXT-TABLE";#N/A,#N/A,TRUE,"STEEL";#N/A,#N/A,TRUE,"INT-Table";#N/A,#N/A,TRUE,"STEEL";#N/A,#N/A,TRUE,"Door"}</definedName>
    <definedName name="dwv_4" hidden="1">{#N/A,#N/A,TRUE,"Basic";#N/A,#N/A,TRUE,"EXT-TABLE";#N/A,#N/A,TRUE,"STEEL";#N/A,#N/A,TRUE,"INT-Table";#N/A,#N/A,TRUE,"STEEL";#N/A,#N/A,TRUE,"Door"}</definedName>
    <definedName name="dwv_4_1" localSheetId="3" hidden="1">{#N/A,#N/A,TRUE,"Basic";#N/A,#N/A,TRUE,"EXT-TABLE";#N/A,#N/A,TRUE,"STEEL";#N/A,#N/A,TRUE,"INT-Table";#N/A,#N/A,TRUE,"STEEL";#N/A,#N/A,TRUE,"Door"}</definedName>
    <definedName name="dwv_4_1" localSheetId="2" hidden="1">{#N/A,#N/A,TRUE,"Basic";#N/A,#N/A,TRUE,"EXT-TABLE";#N/A,#N/A,TRUE,"STEEL";#N/A,#N/A,TRUE,"INT-Table";#N/A,#N/A,TRUE,"STEEL";#N/A,#N/A,TRUE,"Door"}</definedName>
    <definedName name="dwv_4_1" hidden="1">{#N/A,#N/A,TRUE,"Basic";#N/A,#N/A,TRUE,"EXT-TABLE";#N/A,#N/A,TRUE,"STEEL";#N/A,#N/A,TRUE,"INT-Table";#N/A,#N/A,TRUE,"STEEL";#N/A,#N/A,TRUE,"Door"}</definedName>
    <definedName name="dwv_4_2" localSheetId="3" hidden="1">{#N/A,#N/A,TRUE,"Basic";#N/A,#N/A,TRUE,"EXT-TABLE";#N/A,#N/A,TRUE,"STEEL";#N/A,#N/A,TRUE,"INT-Table";#N/A,#N/A,TRUE,"STEEL";#N/A,#N/A,TRUE,"Door"}</definedName>
    <definedName name="dwv_4_2" localSheetId="2" hidden="1">{#N/A,#N/A,TRUE,"Basic";#N/A,#N/A,TRUE,"EXT-TABLE";#N/A,#N/A,TRUE,"STEEL";#N/A,#N/A,TRUE,"INT-Table";#N/A,#N/A,TRUE,"STEEL";#N/A,#N/A,TRUE,"Door"}</definedName>
    <definedName name="dwv_4_2" hidden="1">{#N/A,#N/A,TRUE,"Basic";#N/A,#N/A,TRUE,"EXT-TABLE";#N/A,#N/A,TRUE,"STEEL";#N/A,#N/A,TRUE,"INT-Table";#N/A,#N/A,TRUE,"STEEL";#N/A,#N/A,TRUE,"Door"}</definedName>
    <definedName name="dwv_5" localSheetId="3" hidden="1">{#N/A,#N/A,TRUE,"Basic";#N/A,#N/A,TRUE,"EXT-TABLE";#N/A,#N/A,TRUE,"STEEL";#N/A,#N/A,TRUE,"INT-Table";#N/A,#N/A,TRUE,"STEEL";#N/A,#N/A,TRUE,"Door"}</definedName>
    <definedName name="dwv_5" localSheetId="2" hidden="1">{#N/A,#N/A,TRUE,"Basic";#N/A,#N/A,TRUE,"EXT-TABLE";#N/A,#N/A,TRUE,"STEEL";#N/A,#N/A,TRUE,"INT-Table";#N/A,#N/A,TRUE,"STEEL";#N/A,#N/A,TRUE,"Door"}</definedName>
    <definedName name="dwv_5" hidden="1">{#N/A,#N/A,TRUE,"Basic";#N/A,#N/A,TRUE,"EXT-TABLE";#N/A,#N/A,TRUE,"STEEL";#N/A,#N/A,TRUE,"INT-Table";#N/A,#N/A,TRUE,"STEEL";#N/A,#N/A,TRUE,"Door"}</definedName>
    <definedName name="dwv_5_1" localSheetId="3" hidden="1">{#N/A,#N/A,TRUE,"Basic";#N/A,#N/A,TRUE,"EXT-TABLE";#N/A,#N/A,TRUE,"STEEL";#N/A,#N/A,TRUE,"INT-Table";#N/A,#N/A,TRUE,"STEEL";#N/A,#N/A,TRUE,"Door"}</definedName>
    <definedName name="dwv_5_1" localSheetId="2" hidden="1">{#N/A,#N/A,TRUE,"Basic";#N/A,#N/A,TRUE,"EXT-TABLE";#N/A,#N/A,TRUE,"STEEL";#N/A,#N/A,TRUE,"INT-Table";#N/A,#N/A,TRUE,"STEEL";#N/A,#N/A,TRUE,"Door"}</definedName>
    <definedName name="dwv_5_1" hidden="1">{#N/A,#N/A,TRUE,"Basic";#N/A,#N/A,TRUE,"EXT-TABLE";#N/A,#N/A,TRUE,"STEEL";#N/A,#N/A,TRUE,"INT-Table";#N/A,#N/A,TRUE,"STEEL";#N/A,#N/A,TRUE,"Door"}</definedName>
    <definedName name="dwv_5_2" localSheetId="3" hidden="1">{#N/A,#N/A,TRUE,"Basic";#N/A,#N/A,TRUE,"EXT-TABLE";#N/A,#N/A,TRUE,"STEEL";#N/A,#N/A,TRUE,"INT-Table";#N/A,#N/A,TRUE,"STEEL";#N/A,#N/A,TRUE,"Door"}</definedName>
    <definedName name="dwv_5_2" localSheetId="2" hidden="1">{#N/A,#N/A,TRUE,"Basic";#N/A,#N/A,TRUE,"EXT-TABLE";#N/A,#N/A,TRUE,"STEEL";#N/A,#N/A,TRUE,"INT-Table";#N/A,#N/A,TRUE,"STEEL";#N/A,#N/A,TRUE,"Door"}</definedName>
    <definedName name="dwv_5_2" hidden="1">{#N/A,#N/A,TRUE,"Basic";#N/A,#N/A,TRUE,"EXT-TABLE";#N/A,#N/A,TRUE,"STEEL";#N/A,#N/A,TRUE,"INT-Table";#N/A,#N/A,TRUE,"STEEL";#N/A,#N/A,TRUE,"Door"}</definedName>
    <definedName name="EC" localSheetId="3" hidden="1">{#N/A,#N/A,FALSE,"CCTV"}</definedName>
    <definedName name="EC" localSheetId="2" hidden="1">{#N/A,#N/A,FALSE,"CCTV"}</definedName>
    <definedName name="EC" hidden="1">{#N/A,#N/A,FALSE,"CCTV"}</definedName>
    <definedName name="ED" localSheetId="3" hidden="1">{#N/A,#N/A,FALSE,"CCTV"}</definedName>
    <definedName name="ED" localSheetId="2" hidden="1">{#N/A,#N/A,FALSE,"CCTV"}</definedName>
    <definedName name="ED" hidden="1">{#N/A,#N/A,FALSE,"CCTV"}</definedName>
    <definedName name="eeee" localSheetId="3" hidden="1">{#N/A,#N/A,TRUE,"Basic";#N/A,#N/A,TRUE,"EXT-TABLE";#N/A,#N/A,TRUE,"STEEL";#N/A,#N/A,TRUE,"INT-Table";#N/A,#N/A,TRUE,"STEEL";#N/A,#N/A,TRUE,"Door"}</definedName>
    <definedName name="eeee" localSheetId="2" hidden="1">{#N/A,#N/A,TRUE,"Basic";#N/A,#N/A,TRUE,"EXT-TABLE";#N/A,#N/A,TRUE,"STEEL";#N/A,#N/A,TRUE,"INT-Table";#N/A,#N/A,TRUE,"STEEL";#N/A,#N/A,TRUE,"Door"}</definedName>
    <definedName name="eeee" hidden="1">{#N/A,#N/A,TRUE,"Basic";#N/A,#N/A,TRUE,"EXT-TABLE";#N/A,#N/A,TRUE,"STEEL";#N/A,#N/A,TRUE,"INT-Table";#N/A,#N/A,TRUE,"STEEL";#N/A,#N/A,TRUE,"Door"}</definedName>
    <definedName name="ELLEN1" localSheetId="3" hidden="1">{#N/A,#N/A,FALSE,"CCTV"}</definedName>
    <definedName name="ELLEN1" localSheetId="2" hidden="1">{#N/A,#N/A,FALSE,"CCTV"}</definedName>
    <definedName name="ELLEN1" hidden="1">{#N/A,#N/A,FALSE,"CCTV"}</definedName>
    <definedName name="ELLEN10" localSheetId="3" hidden="1">{#N/A,#N/A,FALSE,"CCTV"}</definedName>
    <definedName name="ELLEN10" localSheetId="2" hidden="1">{#N/A,#N/A,FALSE,"CCTV"}</definedName>
    <definedName name="ELLEN10" hidden="1">{#N/A,#N/A,FALSE,"CCTV"}</definedName>
    <definedName name="ELLEN11" localSheetId="3" hidden="1">{#N/A,#N/A,FALSE,"CCTV"}</definedName>
    <definedName name="ELLEN11" localSheetId="2" hidden="1">{#N/A,#N/A,FALSE,"CCTV"}</definedName>
    <definedName name="ELLEN11" hidden="1">{#N/A,#N/A,FALSE,"CCTV"}</definedName>
    <definedName name="ELLEN12" localSheetId="3" hidden="1">{#N/A,#N/A,FALSE,"CCTV"}</definedName>
    <definedName name="ELLEN12" localSheetId="2" hidden="1">{#N/A,#N/A,FALSE,"CCTV"}</definedName>
    <definedName name="ELLEN12" hidden="1">{#N/A,#N/A,FALSE,"CCTV"}</definedName>
    <definedName name="ELLEN13" localSheetId="3" hidden="1">{#N/A,#N/A,FALSE,"CCTV"}</definedName>
    <definedName name="ELLEN13" localSheetId="2" hidden="1">{#N/A,#N/A,FALSE,"CCTV"}</definedName>
    <definedName name="ELLEN13" hidden="1">{#N/A,#N/A,FALSE,"CCTV"}</definedName>
    <definedName name="ELLEN14" localSheetId="3" hidden="1">{#N/A,#N/A,FALSE,"CCTV"}</definedName>
    <definedName name="ELLEN14" localSheetId="2" hidden="1">{#N/A,#N/A,FALSE,"CCTV"}</definedName>
    <definedName name="ELLEN14" hidden="1">{#N/A,#N/A,FALSE,"CCTV"}</definedName>
    <definedName name="ELLEN15" localSheetId="3" hidden="1">{#N/A,#N/A,FALSE,"CCTV"}</definedName>
    <definedName name="ELLEN15" localSheetId="2" hidden="1">{#N/A,#N/A,FALSE,"CCTV"}</definedName>
    <definedName name="ELLEN15" hidden="1">{#N/A,#N/A,FALSE,"CCTV"}</definedName>
    <definedName name="ELLEN16" localSheetId="3" hidden="1">{#N/A,#N/A,FALSE,"CCTV"}</definedName>
    <definedName name="ELLEN16" localSheetId="2" hidden="1">{#N/A,#N/A,FALSE,"CCTV"}</definedName>
    <definedName name="ELLEN16" hidden="1">{#N/A,#N/A,FALSE,"CCTV"}</definedName>
    <definedName name="ELLEN17" localSheetId="3" hidden="1">{#N/A,#N/A,FALSE,"CCTV"}</definedName>
    <definedName name="ELLEN17" localSheetId="2" hidden="1">{#N/A,#N/A,FALSE,"CCTV"}</definedName>
    <definedName name="ELLEN17" hidden="1">{#N/A,#N/A,FALSE,"CCTV"}</definedName>
    <definedName name="ELLEN18" localSheetId="3" hidden="1">{#N/A,#N/A,FALSE,"CCTV"}</definedName>
    <definedName name="ELLEN18" localSheetId="2" hidden="1">{#N/A,#N/A,FALSE,"CCTV"}</definedName>
    <definedName name="ELLEN18" hidden="1">{#N/A,#N/A,FALSE,"CCTV"}</definedName>
    <definedName name="ELLEN19" localSheetId="3" hidden="1">{#N/A,#N/A,FALSE,"CCTV"}</definedName>
    <definedName name="ELLEN19" localSheetId="2" hidden="1">{#N/A,#N/A,FALSE,"CCTV"}</definedName>
    <definedName name="ELLEN19" hidden="1">{#N/A,#N/A,FALSE,"CCTV"}</definedName>
    <definedName name="ELLEN2" localSheetId="3" hidden="1">{#N/A,#N/A,FALSE,"CCTV"}</definedName>
    <definedName name="ELLEN2" localSheetId="2" hidden="1">{#N/A,#N/A,FALSE,"CCTV"}</definedName>
    <definedName name="ELLEN2" hidden="1">{#N/A,#N/A,FALSE,"CCTV"}</definedName>
    <definedName name="ELLEN3" localSheetId="3" hidden="1">{#N/A,#N/A,FALSE,"CCTV"}</definedName>
    <definedName name="ELLEN3" localSheetId="2" hidden="1">{#N/A,#N/A,FALSE,"CCTV"}</definedName>
    <definedName name="ELLEN3" hidden="1">{#N/A,#N/A,FALSE,"CCTV"}</definedName>
    <definedName name="ELLEN4" localSheetId="3" hidden="1">{#N/A,#N/A,FALSE,"CCTV"}</definedName>
    <definedName name="ELLEN4" localSheetId="2" hidden="1">{#N/A,#N/A,FALSE,"CCTV"}</definedName>
    <definedName name="ELLEN4" hidden="1">{#N/A,#N/A,FALSE,"CCTV"}</definedName>
    <definedName name="ELLEN5" localSheetId="3" hidden="1">{#N/A,#N/A,FALSE,"CCTV"}</definedName>
    <definedName name="ELLEN5" localSheetId="2" hidden="1">{#N/A,#N/A,FALSE,"CCTV"}</definedName>
    <definedName name="ELLEN5" hidden="1">{#N/A,#N/A,FALSE,"CCTV"}</definedName>
    <definedName name="ELLEN6" localSheetId="3" hidden="1">{#N/A,#N/A,FALSE,"CCTV"}</definedName>
    <definedName name="ELLEN6" localSheetId="2" hidden="1">{#N/A,#N/A,FALSE,"CCTV"}</definedName>
    <definedName name="ELLEN6" hidden="1">{#N/A,#N/A,FALSE,"CCTV"}</definedName>
    <definedName name="ELLEN7" localSheetId="3" hidden="1">{#N/A,#N/A,FALSE,"CCTV"}</definedName>
    <definedName name="ELLEN7" localSheetId="2" hidden="1">{#N/A,#N/A,FALSE,"CCTV"}</definedName>
    <definedName name="ELLEN7" hidden="1">{#N/A,#N/A,FALSE,"CCTV"}</definedName>
    <definedName name="ELLEN8" localSheetId="3" hidden="1">{#N/A,#N/A,FALSE,"CCTV"}</definedName>
    <definedName name="ELLEN8" localSheetId="2" hidden="1">{#N/A,#N/A,FALSE,"CCTV"}</definedName>
    <definedName name="ELLEN8" hidden="1">{#N/A,#N/A,FALSE,"CCTV"}</definedName>
    <definedName name="ELLEN9" localSheetId="3" hidden="1">{#N/A,#N/A,FALSE,"CCTV"}</definedName>
    <definedName name="ELLEN9" localSheetId="2" hidden="1">{#N/A,#N/A,FALSE,"CCTV"}</definedName>
    <definedName name="ELLEN9" hidden="1">{#N/A,#N/A,FALSE,"CCTV"}</definedName>
    <definedName name="ER" localSheetId="3" hidden="1">{#N/A,#N/A,FALSE,"CCTV"}</definedName>
    <definedName name="ER" localSheetId="2" hidden="1">{#N/A,#N/A,FALSE,"CCTV"}</definedName>
    <definedName name="ER" hidden="1">{#N/A,#N/A,FALSE,"CCTV"}</definedName>
    <definedName name="EWQEQ"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WE" localSheetId="3" hidden="1">{"'장비'!$A$3:$M$12"}</definedName>
    <definedName name="EWRWE" localSheetId="2" hidden="1">{"'장비'!$A$3:$M$12"}</definedName>
    <definedName name="EWRWE" hidden="1">{"'장비'!$A$3:$M$12"}</definedName>
    <definedName name="ewrweq" localSheetId="3" hidden="1">{"'장비'!$A$3:$M$12"}</definedName>
    <definedName name="ewrweq" localSheetId="2" hidden="1">{"'장비'!$A$3:$M$12"}</definedName>
    <definedName name="ewrweq" hidden="1">{"'장비'!$A$3:$M$12"}</definedName>
    <definedName name="eyteyt" localSheetId="3" hidden="1">{#N/A,#N/A,FALSE,"CCTV"}</definedName>
    <definedName name="eyteyt" localSheetId="2" hidden="1">{#N/A,#N/A,FALSE,"CCTV"}</definedName>
    <definedName name="eyteyt" hidden="1">{#N/A,#N/A,FALSE,"CCTV"}</definedName>
    <definedName name="fasfsdfsdfasdfsdfsd" localSheetId="3" hidden="1">{#N/A,#N/A,TRUE,"Basic";#N/A,#N/A,TRUE,"EXT-TABLE";#N/A,#N/A,TRUE,"STEEL";#N/A,#N/A,TRUE,"INT-Table";#N/A,#N/A,TRUE,"STEEL";#N/A,#N/A,TRUE,"Door"}</definedName>
    <definedName name="fasfsdfsdfasdfsdfsd" localSheetId="2" hidden="1">{#N/A,#N/A,TRUE,"Basic";#N/A,#N/A,TRUE,"EXT-TABLE";#N/A,#N/A,TRUE,"STEEL";#N/A,#N/A,TRUE,"INT-Table";#N/A,#N/A,TRUE,"STEEL";#N/A,#N/A,TRUE,"Door"}</definedName>
    <definedName name="fasfsdfsdfasdfsdfsd" hidden="1">{#N/A,#N/A,TRUE,"Basic";#N/A,#N/A,TRUE,"EXT-TABLE";#N/A,#N/A,TRUE,"STEEL";#N/A,#N/A,TRUE,"INT-Table";#N/A,#N/A,TRUE,"STEEL";#N/A,#N/A,TRUE,"Door"}</definedName>
    <definedName name="fasfsdfsdfasdfsdfsd_1" localSheetId="3" hidden="1">{#N/A,#N/A,TRUE,"Basic";#N/A,#N/A,TRUE,"EXT-TABLE";#N/A,#N/A,TRUE,"STEEL";#N/A,#N/A,TRUE,"INT-Table";#N/A,#N/A,TRUE,"STEEL";#N/A,#N/A,TRUE,"Door"}</definedName>
    <definedName name="fasfsdfsdfasdfsdfsd_1" localSheetId="2" hidden="1">{#N/A,#N/A,TRUE,"Basic";#N/A,#N/A,TRUE,"EXT-TABLE";#N/A,#N/A,TRUE,"STEEL";#N/A,#N/A,TRUE,"INT-Table";#N/A,#N/A,TRUE,"STEEL";#N/A,#N/A,TRUE,"Door"}</definedName>
    <definedName name="fasfsdfsdfasdfsdfsd_1" hidden="1">{#N/A,#N/A,TRUE,"Basic";#N/A,#N/A,TRUE,"EXT-TABLE";#N/A,#N/A,TRUE,"STEEL";#N/A,#N/A,TRUE,"INT-Table";#N/A,#N/A,TRUE,"STEEL";#N/A,#N/A,TRUE,"Door"}</definedName>
    <definedName name="fasfsdfsdfasdfsdfsd_1_1" localSheetId="3" hidden="1">{#N/A,#N/A,TRUE,"Basic";#N/A,#N/A,TRUE,"EXT-TABLE";#N/A,#N/A,TRUE,"STEEL";#N/A,#N/A,TRUE,"INT-Table";#N/A,#N/A,TRUE,"STEEL";#N/A,#N/A,TRUE,"Door"}</definedName>
    <definedName name="fasfsdfsdfasdfsdfsd_1_1" localSheetId="2" hidden="1">{#N/A,#N/A,TRUE,"Basic";#N/A,#N/A,TRUE,"EXT-TABLE";#N/A,#N/A,TRUE,"STEEL";#N/A,#N/A,TRUE,"INT-Table";#N/A,#N/A,TRUE,"STEEL";#N/A,#N/A,TRUE,"Door"}</definedName>
    <definedName name="fasfsdfsdfasdfsdfsd_1_1" hidden="1">{#N/A,#N/A,TRUE,"Basic";#N/A,#N/A,TRUE,"EXT-TABLE";#N/A,#N/A,TRUE,"STEEL";#N/A,#N/A,TRUE,"INT-Table";#N/A,#N/A,TRUE,"STEEL";#N/A,#N/A,TRUE,"Door"}</definedName>
    <definedName name="fasfsdfsdfasdfsdfsd_1_2" localSheetId="3" hidden="1">{#N/A,#N/A,TRUE,"Basic";#N/A,#N/A,TRUE,"EXT-TABLE";#N/A,#N/A,TRUE,"STEEL";#N/A,#N/A,TRUE,"INT-Table";#N/A,#N/A,TRUE,"STEEL";#N/A,#N/A,TRUE,"Door"}</definedName>
    <definedName name="fasfsdfsdfasdfsdfsd_1_2" localSheetId="2" hidden="1">{#N/A,#N/A,TRUE,"Basic";#N/A,#N/A,TRUE,"EXT-TABLE";#N/A,#N/A,TRUE,"STEEL";#N/A,#N/A,TRUE,"INT-Table";#N/A,#N/A,TRUE,"STEEL";#N/A,#N/A,TRUE,"Door"}</definedName>
    <definedName name="fasfsdfsdfasdfsdfsd_1_2" hidden="1">{#N/A,#N/A,TRUE,"Basic";#N/A,#N/A,TRUE,"EXT-TABLE";#N/A,#N/A,TRUE,"STEEL";#N/A,#N/A,TRUE,"INT-Table";#N/A,#N/A,TRUE,"STEEL";#N/A,#N/A,TRUE,"Door"}</definedName>
    <definedName name="fasfsdfsdfasdfsdfsd_2" localSheetId="3" hidden="1">{#N/A,#N/A,TRUE,"Basic";#N/A,#N/A,TRUE,"EXT-TABLE";#N/A,#N/A,TRUE,"STEEL";#N/A,#N/A,TRUE,"INT-Table";#N/A,#N/A,TRUE,"STEEL";#N/A,#N/A,TRUE,"Door"}</definedName>
    <definedName name="fasfsdfsdfasdfsdfsd_2" localSheetId="2" hidden="1">{#N/A,#N/A,TRUE,"Basic";#N/A,#N/A,TRUE,"EXT-TABLE";#N/A,#N/A,TRUE,"STEEL";#N/A,#N/A,TRUE,"INT-Table";#N/A,#N/A,TRUE,"STEEL";#N/A,#N/A,TRUE,"Door"}</definedName>
    <definedName name="fasfsdfsdfasdfsdfsd_2" hidden="1">{#N/A,#N/A,TRUE,"Basic";#N/A,#N/A,TRUE,"EXT-TABLE";#N/A,#N/A,TRUE,"STEEL";#N/A,#N/A,TRUE,"INT-Table";#N/A,#N/A,TRUE,"STEEL";#N/A,#N/A,TRUE,"Door"}</definedName>
    <definedName name="fasfsdfsdfasdfsdfsd_2_1" localSheetId="3" hidden="1">{#N/A,#N/A,TRUE,"Basic";#N/A,#N/A,TRUE,"EXT-TABLE";#N/A,#N/A,TRUE,"STEEL";#N/A,#N/A,TRUE,"INT-Table";#N/A,#N/A,TRUE,"STEEL";#N/A,#N/A,TRUE,"Door"}</definedName>
    <definedName name="fasfsdfsdfasdfsdfsd_2_1" localSheetId="2" hidden="1">{#N/A,#N/A,TRUE,"Basic";#N/A,#N/A,TRUE,"EXT-TABLE";#N/A,#N/A,TRUE,"STEEL";#N/A,#N/A,TRUE,"INT-Table";#N/A,#N/A,TRUE,"STEEL";#N/A,#N/A,TRUE,"Door"}</definedName>
    <definedName name="fasfsdfsdfasdfsdfsd_2_1" hidden="1">{#N/A,#N/A,TRUE,"Basic";#N/A,#N/A,TRUE,"EXT-TABLE";#N/A,#N/A,TRUE,"STEEL";#N/A,#N/A,TRUE,"INT-Table";#N/A,#N/A,TRUE,"STEEL";#N/A,#N/A,TRUE,"Door"}</definedName>
    <definedName name="fasfsdfsdfasdfsdfsd_2_2" localSheetId="3" hidden="1">{#N/A,#N/A,TRUE,"Basic";#N/A,#N/A,TRUE,"EXT-TABLE";#N/A,#N/A,TRUE,"STEEL";#N/A,#N/A,TRUE,"INT-Table";#N/A,#N/A,TRUE,"STEEL";#N/A,#N/A,TRUE,"Door"}</definedName>
    <definedName name="fasfsdfsdfasdfsdfsd_2_2" localSheetId="2" hidden="1">{#N/A,#N/A,TRUE,"Basic";#N/A,#N/A,TRUE,"EXT-TABLE";#N/A,#N/A,TRUE,"STEEL";#N/A,#N/A,TRUE,"INT-Table";#N/A,#N/A,TRUE,"STEEL";#N/A,#N/A,TRUE,"Door"}</definedName>
    <definedName name="fasfsdfsdfasdfsdfsd_2_2" hidden="1">{#N/A,#N/A,TRUE,"Basic";#N/A,#N/A,TRUE,"EXT-TABLE";#N/A,#N/A,TRUE,"STEEL";#N/A,#N/A,TRUE,"INT-Table";#N/A,#N/A,TRUE,"STEEL";#N/A,#N/A,TRUE,"Door"}</definedName>
    <definedName name="fasfsdfsdfasdfsdfsd_3" localSheetId="3" hidden="1">{#N/A,#N/A,TRUE,"Basic";#N/A,#N/A,TRUE,"EXT-TABLE";#N/A,#N/A,TRUE,"STEEL";#N/A,#N/A,TRUE,"INT-Table";#N/A,#N/A,TRUE,"STEEL";#N/A,#N/A,TRUE,"Door"}</definedName>
    <definedName name="fasfsdfsdfasdfsdfsd_3" localSheetId="2" hidden="1">{#N/A,#N/A,TRUE,"Basic";#N/A,#N/A,TRUE,"EXT-TABLE";#N/A,#N/A,TRUE,"STEEL";#N/A,#N/A,TRUE,"INT-Table";#N/A,#N/A,TRUE,"STEEL";#N/A,#N/A,TRUE,"Door"}</definedName>
    <definedName name="fasfsdfsdfasdfsdfsd_3" hidden="1">{#N/A,#N/A,TRUE,"Basic";#N/A,#N/A,TRUE,"EXT-TABLE";#N/A,#N/A,TRUE,"STEEL";#N/A,#N/A,TRUE,"INT-Table";#N/A,#N/A,TRUE,"STEEL";#N/A,#N/A,TRUE,"Door"}</definedName>
    <definedName name="fasfsdfsdfasdfsdfsd_3_1" localSheetId="3" hidden="1">{#N/A,#N/A,TRUE,"Basic";#N/A,#N/A,TRUE,"EXT-TABLE";#N/A,#N/A,TRUE,"STEEL";#N/A,#N/A,TRUE,"INT-Table";#N/A,#N/A,TRUE,"STEEL";#N/A,#N/A,TRUE,"Door"}</definedName>
    <definedName name="fasfsdfsdfasdfsdfsd_3_1" localSheetId="2" hidden="1">{#N/A,#N/A,TRUE,"Basic";#N/A,#N/A,TRUE,"EXT-TABLE";#N/A,#N/A,TRUE,"STEEL";#N/A,#N/A,TRUE,"INT-Table";#N/A,#N/A,TRUE,"STEEL";#N/A,#N/A,TRUE,"Door"}</definedName>
    <definedName name="fasfsdfsdfasdfsdfsd_3_1" hidden="1">{#N/A,#N/A,TRUE,"Basic";#N/A,#N/A,TRUE,"EXT-TABLE";#N/A,#N/A,TRUE,"STEEL";#N/A,#N/A,TRUE,"INT-Table";#N/A,#N/A,TRUE,"STEEL";#N/A,#N/A,TRUE,"Door"}</definedName>
    <definedName name="fasfsdfsdfasdfsdfsd_3_2" localSheetId="3" hidden="1">{#N/A,#N/A,TRUE,"Basic";#N/A,#N/A,TRUE,"EXT-TABLE";#N/A,#N/A,TRUE,"STEEL";#N/A,#N/A,TRUE,"INT-Table";#N/A,#N/A,TRUE,"STEEL";#N/A,#N/A,TRUE,"Door"}</definedName>
    <definedName name="fasfsdfsdfasdfsdfsd_3_2" localSheetId="2" hidden="1">{#N/A,#N/A,TRUE,"Basic";#N/A,#N/A,TRUE,"EXT-TABLE";#N/A,#N/A,TRUE,"STEEL";#N/A,#N/A,TRUE,"INT-Table";#N/A,#N/A,TRUE,"STEEL";#N/A,#N/A,TRUE,"Door"}</definedName>
    <definedName name="fasfsdfsdfasdfsdfsd_3_2" hidden="1">{#N/A,#N/A,TRUE,"Basic";#N/A,#N/A,TRUE,"EXT-TABLE";#N/A,#N/A,TRUE,"STEEL";#N/A,#N/A,TRUE,"INT-Table";#N/A,#N/A,TRUE,"STEEL";#N/A,#N/A,TRUE,"Door"}</definedName>
    <definedName name="fasfsdfsdfasdfsdfsd_4" localSheetId="3" hidden="1">{#N/A,#N/A,TRUE,"Basic";#N/A,#N/A,TRUE,"EXT-TABLE";#N/A,#N/A,TRUE,"STEEL";#N/A,#N/A,TRUE,"INT-Table";#N/A,#N/A,TRUE,"STEEL";#N/A,#N/A,TRUE,"Door"}</definedName>
    <definedName name="fasfsdfsdfasdfsdfsd_4" localSheetId="2" hidden="1">{#N/A,#N/A,TRUE,"Basic";#N/A,#N/A,TRUE,"EXT-TABLE";#N/A,#N/A,TRUE,"STEEL";#N/A,#N/A,TRUE,"INT-Table";#N/A,#N/A,TRUE,"STEEL";#N/A,#N/A,TRUE,"Door"}</definedName>
    <definedName name="fasfsdfsdfasdfsdfsd_4" hidden="1">{#N/A,#N/A,TRUE,"Basic";#N/A,#N/A,TRUE,"EXT-TABLE";#N/A,#N/A,TRUE,"STEEL";#N/A,#N/A,TRUE,"INT-Table";#N/A,#N/A,TRUE,"STEEL";#N/A,#N/A,TRUE,"Door"}</definedName>
    <definedName name="fasfsdfsdfasdfsdfsd_4_1" localSheetId="3" hidden="1">{#N/A,#N/A,TRUE,"Basic";#N/A,#N/A,TRUE,"EXT-TABLE";#N/A,#N/A,TRUE,"STEEL";#N/A,#N/A,TRUE,"INT-Table";#N/A,#N/A,TRUE,"STEEL";#N/A,#N/A,TRUE,"Door"}</definedName>
    <definedName name="fasfsdfsdfasdfsdfsd_4_1" localSheetId="2" hidden="1">{#N/A,#N/A,TRUE,"Basic";#N/A,#N/A,TRUE,"EXT-TABLE";#N/A,#N/A,TRUE,"STEEL";#N/A,#N/A,TRUE,"INT-Table";#N/A,#N/A,TRUE,"STEEL";#N/A,#N/A,TRUE,"Door"}</definedName>
    <definedName name="fasfsdfsdfasdfsdfsd_4_1" hidden="1">{#N/A,#N/A,TRUE,"Basic";#N/A,#N/A,TRUE,"EXT-TABLE";#N/A,#N/A,TRUE,"STEEL";#N/A,#N/A,TRUE,"INT-Table";#N/A,#N/A,TRUE,"STEEL";#N/A,#N/A,TRUE,"Door"}</definedName>
    <definedName name="fasfsdfsdfasdfsdfsd_4_2" localSheetId="3" hidden="1">{#N/A,#N/A,TRUE,"Basic";#N/A,#N/A,TRUE,"EXT-TABLE";#N/A,#N/A,TRUE,"STEEL";#N/A,#N/A,TRUE,"INT-Table";#N/A,#N/A,TRUE,"STEEL";#N/A,#N/A,TRUE,"Door"}</definedName>
    <definedName name="fasfsdfsdfasdfsdfsd_4_2" localSheetId="2" hidden="1">{#N/A,#N/A,TRUE,"Basic";#N/A,#N/A,TRUE,"EXT-TABLE";#N/A,#N/A,TRUE,"STEEL";#N/A,#N/A,TRUE,"INT-Table";#N/A,#N/A,TRUE,"STEEL";#N/A,#N/A,TRUE,"Door"}</definedName>
    <definedName name="fasfsdfsdfasdfsdfsd_4_2" hidden="1">{#N/A,#N/A,TRUE,"Basic";#N/A,#N/A,TRUE,"EXT-TABLE";#N/A,#N/A,TRUE,"STEEL";#N/A,#N/A,TRUE,"INT-Table";#N/A,#N/A,TRUE,"STEEL";#N/A,#N/A,TRUE,"Door"}</definedName>
    <definedName name="fasfsdfsdfasdfsdfsd_5" localSheetId="3" hidden="1">{#N/A,#N/A,TRUE,"Basic";#N/A,#N/A,TRUE,"EXT-TABLE";#N/A,#N/A,TRUE,"STEEL";#N/A,#N/A,TRUE,"INT-Table";#N/A,#N/A,TRUE,"STEEL";#N/A,#N/A,TRUE,"Door"}</definedName>
    <definedName name="fasfsdfsdfasdfsdfsd_5" localSheetId="2" hidden="1">{#N/A,#N/A,TRUE,"Basic";#N/A,#N/A,TRUE,"EXT-TABLE";#N/A,#N/A,TRUE,"STEEL";#N/A,#N/A,TRUE,"INT-Table";#N/A,#N/A,TRUE,"STEEL";#N/A,#N/A,TRUE,"Door"}</definedName>
    <definedName name="fasfsdfsdfasdfsdfsd_5" hidden="1">{#N/A,#N/A,TRUE,"Basic";#N/A,#N/A,TRUE,"EXT-TABLE";#N/A,#N/A,TRUE,"STEEL";#N/A,#N/A,TRUE,"INT-Table";#N/A,#N/A,TRUE,"STEEL";#N/A,#N/A,TRUE,"Door"}</definedName>
    <definedName name="fasfsdfsdfasdfsdfsd_5_1" localSheetId="3" hidden="1">{#N/A,#N/A,TRUE,"Basic";#N/A,#N/A,TRUE,"EXT-TABLE";#N/A,#N/A,TRUE,"STEEL";#N/A,#N/A,TRUE,"INT-Table";#N/A,#N/A,TRUE,"STEEL";#N/A,#N/A,TRUE,"Door"}</definedName>
    <definedName name="fasfsdfsdfasdfsdfsd_5_1" localSheetId="2" hidden="1">{#N/A,#N/A,TRUE,"Basic";#N/A,#N/A,TRUE,"EXT-TABLE";#N/A,#N/A,TRUE,"STEEL";#N/A,#N/A,TRUE,"INT-Table";#N/A,#N/A,TRUE,"STEEL";#N/A,#N/A,TRUE,"Door"}</definedName>
    <definedName name="fasfsdfsdfasdfsdfsd_5_1" hidden="1">{#N/A,#N/A,TRUE,"Basic";#N/A,#N/A,TRUE,"EXT-TABLE";#N/A,#N/A,TRUE,"STEEL";#N/A,#N/A,TRUE,"INT-Table";#N/A,#N/A,TRUE,"STEEL";#N/A,#N/A,TRUE,"Door"}</definedName>
    <definedName name="fasfsdfsdfasdfsdfsd_5_2" localSheetId="3" hidden="1">{#N/A,#N/A,TRUE,"Basic";#N/A,#N/A,TRUE,"EXT-TABLE";#N/A,#N/A,TRUE,"STEEL";#N/A,#N/A,TRUE,"INT-Table";#N/A,#N/A,TRUE,"STEEL";#N/A,#N/A,TRUE,"Door"}</definedName>
    <definedName name="fasfsdfsdfasdfsdfsd_5_2" localSheetId="2" hidden="1">{#N/A,#N/A,TRUE,"Basic";#N/A,#N/A,TRUE,"EXT-TABLE";#N/A,#N/A,TRUE,"STEEL";#N/A,#N/A,TRUE,"INT-Table";#N/A,#N/A,TRUE,"STEEL";#N/A,#N/A,TRUE,"Door"}</definedName>
    <definedName name="fasfsdfsdfasdfsdfsd_5_2" hidden="1">{#N/A,#N/A,TRUE,"Basic";#N/A,#N/A,TRUE,"EXT-TABLE";#N/A,#N/A,TRUE,"STEEL";#N/A,#N/A,TRUE,"INT-Table";#N/A,#N/A,TRUE,"STEEL";#N/A,#N/A,TRUE,"Door"}</definedName>
    <definedName name="FCode" localSheetId="5" hidden="1">#REF!</definedName>
    <definedName name="FCode" localSheetId="7" hidden="1">#REF!</definedName>
    <definedName name="FCode" localSheetId="6" hidden="1">#REF!</definedName>
    <definedName name="FCode" localSheetId="17" hidden="1">#REF!</definedName>
    <definedName name="FCode" localSheetId="18" hidden="1">#REF!</definedName>
    <definedName name="FCode" localSheetId="19" hidden="1">#REF!</definedName>
    <definedName name="FCode" localSheetId="8" hidden="1">#REF!</definedName>
    <definedName name="FCode" localSheetId="10" hidden="1">#REF!</definedName>
    <definedName name="FCode" localSheetId="9" hidden="1">#REF!</definedName>
    <definedName name="FCode" localSheetId="11" hidden="1">#REF!</definedName>
    <definedName name="FCode" localSheetId="12" hidden="1">#REF!</definedName>
    <definedName name="FCode" localSheetId="13" hidden="1">#REF!</definedName>
    <definedName name="FCode" localSheetId="14" hidden="1">#REF!</definedName>
    <definedName name="FCode" localSheetId="15" hidden="1">#REF!</definedName>
    <definedName name="FCode" localSheetId="16" hidden="1">#REF!</definedName>
    <definedName name="FCode" localSheetId="3" hidden="1">#REF!</definedName>
    <definedName name="FCode" localSheetId="2" hidden="1">#REF!</definedName>
    <definedName name="FCode" hidden="1">#REF!</definedName>
    <definedName name="fddfhdfhdgh" localSheetId="3" hidden="1">{#N/A,#N/A,FALSE,"CCTV"}</definedName>
    <definedName name="fddfhdfhdgh" localSheetId="2" hidden="1">{#N/A,#N/A,FALSE,"CCTV"}</definedName>
    <definedName name="fddfhdfhdgh" hidden="1">{#N/A,#N/A,FALSE,"CCTV"}</definedName>
    <definedName name="FDDS"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f" localSheetId="3" hidden="1">{#N/A,#N/A,FALSE,"CCTV"}</definedName>
    <definedName name="fdf" localSheetId="2" hidden="1">{#N/A,#N/A,FALSE,"CCTV"}</definedName>
    <definedName name="fdf" hidden="1">{#N/A,#N/A,FALSE,"CCTV"}</definedName>
    <definedName name="FDFDF" localSheetId="3" hidden="1">{#N/A,#N/A,FALSE,"CCTV"}</definedName>
    <definedName name="FDFDF" localSheetId="2" hidden="1">{#N/A,#N/A,FALSE,"CCTV"}</definedName>
    <definedName name="FDFDF" hidden="1">{#N/A,#N/A,FALSE,"CCTV"}</definedName>
    <definedName name="FDSA" localSheetId="3" hidden="1">{#N/A,#N/A,FALSE,"CCTV"}</definedName>
    <definedName name="FDSA" localSheetId="2" hidden="1">{#N/A,#N/A,FALSE,"CCTV"}</definedName>
    <definedName name="FDSA" hidden="1">{#N/A,#N/A,FALSE,"CCTV"}</definedName>
    <definedName name="FDSG" localSheetId="3" hidden="1">{#N/A,#N/A,FALSE,"CCTV"}</definedName>
    <definedName name="FDSG" localSheetId="2" hidden="1">{#N/A,#N/A,FALSE,"CCTV"}</definedName>
    <definedName name="FDSG" hidden="1">{#N/A,#N/A,FALSE,"CCTV"}</definedName>
    <definedName name="FFDGF" localSheetId="3" hidden="1">{#N/A,#N/A,FALSE,"부대2"}</definedName>
    <definedName name="FFDGF" localSheetId="2" hidden="1">{#N/A,#N/A,FALSE,"부대2"}</definedName>
    <definedName name="FFDGF" hidden="1">{#N/A,#N/A,FALSE,"부대2"}</definedName>
    <definedName name="fff" localSheetId="3" hidden="1">{"'Sheet1'!$L$16"}</definedName>
    <definedName name="fff" localSheetId="2" hidden="1">{"'Sheet1'!$L$16"}</definedName>
    <definedName name="fff" hidden="1">{"'Sheet1'!$L$16"}</definedName>
    <definedName name="fffff" localSheetId="3" hidden="1">{#N/A,#N/A,TRUE,"Basic";#N/A,#N/A,TRUE,"EXT-TABLE";#N/A,#N/A,TRUE,"STEEL";#N/A,#N/A,TRUE,"INT-Table";#N/A,#N/A,TRUE,"STEEL";#N/A,#N/A,TRUE,"Door"}</definedName>
    <definedName name="fffff" localSheetId="2" hidden="1">{#N/A,#N/A,TRUE,"Basic";#N/A,#N/A,TRUE,"EXT-TABLE";#N/A,#N/A,TRUE,"STEEL";#N/A,#N/A,TRUE,"INT-Table";#N/A,#N/A,TRUE,"STEEL";#N/A,#N/A,TRUE,"Door"}</definedName>
    <definedName name="fffff" hidden="1">{#N/A,#N/A,TRUE,"Basic";#N/A,#N/A,TRUE,"EXT-TABLE";#N/A,#N/A,TRUE,"STEEL";#N/A,#N/A,TRUE,"INT-Table";#N/A,#N/A,TRUE,"STEEL";#N/A,#N/A,TRUE,"Door"}</definedName>
    <definedName name="fffff_1" localSheetId="3" hidden="1">{#N/A,#N/A,TRUE,"Basic";#N/A,#N/A,TRUE,"EXT-TABLE";#N/A,#N/A,TRUE,"STEEL";#N/A,#N/A,TRUE,"INT-Table";#N/A,#N/A,TRUE,"STEEL";#N/A,#N/A,TRUE,"Door"}</definedName>
    <definedName name="fffff_1" localSheetId="2" hidden="1">{#N/A,#N/A,TRUE,"Basic";#N/A,#N/A,TRUE,"EXT-TABLE";#N/A,#N/A,TRUE,"STEEL";#N/A,#N/A,TRUE,"INT-Table";#N/A,#N/A,TRUE,"STEEL";#N/A,#N/A,TRUE,"Door"}</definedName>
    <definedName name="fffff_1" hidden="1">{#N/A,#N/A,TRUE,"Basic";#N/A,#N/A,TRUE,"EXT-TABLE";#N/A,#N/A,TRUE,"STEEL";#N/A,#N/A,TRUE,"INT-Table";#N/A,#N/A,TRUE,"STEEL";#N/A,#N/A,TRUE,"Door"}</definedName>
    <definedName name="fffff_1_1" localSheetId="3" hidden="1">{#N/A,#N/A,TRUE,"Basic";#N/A,#N/A,TRUE,"EXT-TABLE";#N/A,#N/A,TRUE,"STEEL";#N/A,#N/A,TRUE,"INT-Table";#N/A,#N/A,TRUE,"STEEL";#N/A,#N/A,TRUE,"Door"}</definedName>
    <definedName name="fffff_1_1" localSheetId="2" hidden="1">{#N/A,#N/A,TRUE,"Basic";#N/A,#N/A,TRUE,"EXT-TABLE";#N/A,#N/A,TRUE,"STEEL";#N/A,#N/A,TRUE,"INT-Table";#N/A,#N/A,TRUE,"STEEL";#N/A,#N/A,TRUE,"Door"}</definedName>
    <definedName name="fffff_1_1" hidden="1">{#N/A,#N/A,TRUE,"Basic";#N/A,#N/A,TRUE,"EXT-TABLE";#N/A,#N/A,TRUE,"STEEL";#N/A,#N/A,TRUE,"INT-Table";#N/A,#N/A,TRUE,"STEEL";#N/A,#N/A,TRUE,"Door"}</definedName>
    <definedName name="fffff_1_2" localSheetId="3" hidden="1">{#N/A,#N/A,TRUE,"Basic";#N/A,#N/A,TRUE,"EXT-TABLE";#N/A,#N/A,TRUE,"STEEL";#N/A,#N/A,TRUE,"INT-Table";#N/A,#N/A,TRUE,"STEEL";#N/A,#N/A,TRUE,"Door"}</definedName>
    <definedName name="fffff_1_2" localSheetId="2" hidden="1">{#N/A,#N/A,TRUE,"Basic";#N/A,#N/A,TRUE,"EXT-TABLE";#N/A,#N/A,TRUE,"STEEL";#N/A,#N/A,TRUE,"INT-Table";#N/A,#N/A,TRUE,"STEEL";#N/A,#N/A,TRUE,"Door"}</definedName>
    <definedName name="fffff_1_2" hidden="1">{#N/A,#N/A,TRUE,"Basic";#N/A,#N/A,TRUE,"EXT-TABLE";#N/A,#N/A,TRUE,"STEEL";#N/A,#N/A,TRUE,"INT-Table";#N/A,#N/A,TRUE,"STEEL";#N/A,#N/A,TRUE,"Door"}</definedName>
    <definedName name="fffff_2" localSheetId="3" hidden="1">{#N/A,#N/A,TRUE,"Basic";#N/A,#N/A,TRUE,"EXT-TABLE";#N/A,#N/A,TRUE,"STEEL";#N/A,#N/A,TRUE,"INT-Table";#N/A,#N/A,TRUE,"STEEL";#N/A,#N/A,TRUE,"Door"}</definedName>
    <definedName name="fffff_2" localSheetId="2" hidden="1">{#N/A,#N/A,TRUE,"Basic";#N/A,#N/A,TRUE,"EXT-TABLE";#N/A,#N/A,TRUE,"STEEL";#N/A,#N/A,TRUE,"INT-Table";#N/A,#N/A,TRUE,"STEEL";#N/A,#N/A,TRUE,"Door"}</definedName>
    <definedName name="fffff_2" hidden="1">{#N/A,#N/A,TRUE,"Basic";#N/A,#N/A,TRUE,"EXT-TABLE";#N/A,#N/A,TRUE,"STEEL";#N/A,#N/A,TRUE,"INT-Table";#N/A,#N/A,TRUE,"STEEL";#N/A,#N/A,TRUE,"Door"}</definedName>
    <definedName name="fffff_2_1" localSheetId="3" hidden="1">{#N/A,#N/A,TRUE,"Basic";#N/A,#N/A,TRUE,"EXT-TABLE";#N/A,#N/A,TRUE,"STEEL";#N/A,#N/A,TRUE,"INT-Table";#N/A,#N/A,TRUE,"STEEL";#N/A,#N/A,TRUE,"Door"}</definedName>
    <definedName name="fffff_2_1" localSheetId="2" hidden="1">{#N/A,#N/A,TRUE,"Basic";#N/A,#N/A,TRUE,"EXT-TABLE";#N/A,#N/A,TRUE,"STEEL";#N/A,#N/A,TRUE,"INT-Table";#N/A,#N/A,TRUE,"STEEL";#N/A,#N/A,TRUE,"Door"}</definedName>
    <definedName name="fffff_2_1" hidden="1">{#N/A,#N/A,TRUE,"Basic";#N/A,#N/A,TRUE,"EXT-TABLE";#N/A,#N/A,TRUE,"STEEL";#N/A,#N/A,TRUE,"INT-Table";#N/A,#N/A,TRUE,"STEEL";#N/A,#N/A,TRUE,"Door"}</definedName>
    <definedName name="fffff_2_2" localSheetId="3" hidden="1">{#N/A,#N/A,TRUE,"Basic";#N/A,#N/A,TRUE,"EXT-TABLE";#N/A,#N/A,TRUE,"STEEL";#N/A,#N/A,TRUE,"INT-Table";#N/A,#N/A,TRUE,"STEEL";#N/A,#N/A,TRUE,"Door"}</definedName>
    <definedName name="fffff_2_2" localSheetId="2" hidden="1">{#N/A,#N/A,TRUE,"Basic";#N/A,#N/A,TRUE,"EXT-TABLE";#N/A,#N/A,TRUE,"STEEL";#N/A,#N/A,TRUE,"INT-Table";#N/A,#N/A,TRUE,"STEEL";#N/A,#N/A,TRUE,"Door"}</definedName>
    <definedName name="fffff_2_2" hidden="1">{#N/A,#N/A,TRUE,"Basic";#N/A,#N/A,TRUE,"EXT-TABLE";#N/A,#N/A,TRUE,"STEEL";#N/A,#N/A,TRUE,"INT-Table";#N/A,#N/A,TRUE,"STEEL";#N/A,#N/A,TRUE,"Door"}</definedName>
    <definedName name="fffff_3" localSheetId="3" hidden="1">{#N/A,#N/A,TRUE,"Basic";#N/A,#N/A,TRUE,"EXT-TABLE";#N/A,#N/A,TRUE,"STEEL";#N/A,#N/A,TRUE,"INT-Table";#N/A,#N/A,TRUE,"STEEL";#N/A,#N/A,TRUE,"Door"}</definedName>
    <definedName name="fffff_3" localSheetId="2" hidden="1">{#N/A,#N/A,TRUE,"Basic";#N/A,#N/A,TRUE,"EXT-TABLE";#N/A,#N/A,TRUE,"STEEL";#N/A,#N/A,TRUE,"INT-Table";#N/A,#N/A,TRUE,"STEEL";#N/A,#N/A,TRUE,"Door"}</definedName>
    <definedName name="fffff_3" hidden="1">{#N/A,#N/A,TRUE,"Basic";#N/A,#N/A,TRUE,"EXT-TABLE";#N/A,#N/A,TRUE,"STEEL";#N/A,#N/A,TRUE,"INT-Table";#N/A,#N/A,TRUE,"STEEL";#N/A,#N/A,TRUE,"Door"}</definedName>
    <definedName name="fffff_3_1" localSheetId="3" hidden="1">{#N/A,#N/A,TRUE,"Basic";#N/A,#N/A,TRUE,"EXT-TABLE";#N/A,#N/A,TRUE,"STEEL";#N/A,#N/A,TRUE,"INT-Table";#N/A,#N/A,TRUE,"STEEL";#N/A,#N/A,TRUE,"Door"}</definedName>
    <definedName name="fffff_3_1" localSheetId="2" hidden="1">{#N/A,#N/A,TRUE,"Basic";#N/A,#N/A,TRUE,"EXT-TABLE";#N/A,#N/A,TRUE,"STEEL";#N/A,#N/A,TRUE,"INT-Table";#N/A,#N/A,TRUE,"STEEL";#N/A,#N/A,TRUE,"Door"}</definedName>
    <definedName name="fffff_3_1" hidden="1">{#N/A,#N/A,TRUE,"Basic";#N/A,#N/A,TRUE,"EXT-TABLE";#N/A,#N/A,TRUE,"STEEL";#N/A,#N/A,TRUE,"INT-Table";#N/A,#N/A,TRUE,"STEEL";#N/A,#N/A,TRUE,"Door"}</definedName>
    <definedName name="fffff_3_2" localSheetId="3" hidden="1">{#N/A,#N/A,TRUE,"Basic";#N/A,#N/A,TRUE,"EXT-TABLE";#N/A,#N/A,TRUE,"STEEL";#N/A,#N/A,TRUE,"INT-Table";#N/A,#N/A,TRUE,"STEEL";#N/A,#N/A,TRUE,"Door"}</definedName>
    <definedName name="fffff_3_2" localSheetId="2" hidden="1">{#N/A,#N/A,TRUE,"Basic";#N/A,#N/A,TRUE,"EXT-TABLE";#N/A,#N/A,TRUE,"STEEL";#N/A,#N/A,TRUE,"INT-Table";#N/A,#N/A,TRUE,"STEEL";#N/A,#N/A,TRUE,"Door"}</definedName>
    <definedName name="fffff_3_2" hidden="1">{#N/A,#N/A,TRUE,"Basic";#N/A,#N/A,TRUE,"EXT-TABLE";#N/A,#N/A,TRUE,"STEEL";#N/A,#N/A,TRUE,"INT-Table";#N/A,#N/A,TRUE,"STEEL";#N/A,#N/A,TRUE,"Door"}</definedName>
    <definedName name="fffff_4" localSheetId="3" hidden="1">{#N/A,#N/A,TRUE,"Basic";#N/A,#N/A,TRUE,"EXT-TABLE";#N/A,#N/A,TRUE,"STEEL";#N/A,#N/A,TRUE,"INT-Table";#N/A,#N/A,TRUE,"STEEL";#N/A,#N/A,TRUE,"Door"}</definedName>
    <definedName name="fffff_4" localSheetId="2" hidden="1">{#N/A,#N/A,TRUE,"Basic";#N/A,#N/A,TRUE,"EXT-TABLE";#N/A,#N/A,TRUE,"STEEL";#N/A,#N/A,TRUE,"INT-Table";#N/A,#N/A,TRUE,"STEEL";#N/A,#N/A,TRUE,"Door"}</definedName>
    <definedName name="fffff_4" hidden="1">{#N/A,#N/A,TRUE,"Basic";#N/A,#N/A,TRUE,"EXT-TABLE";#N/A,#N/A,TRUE,"STEEL";#N/A,#N/A,TRUE,"INT-Table";#N/A,#N/A,TRUE,"STEEL";#N/A,#N/A,TRUE,"Door"}</definedName>
    <definedName name="fffff_4_1" localSheetId="3" hidden="1">{#N/A,#N/A,TRUE,"Basic";#N/A,#N/A,TRUE,"EXT-TABLE";#N/A,#N/A,TRUE,"STEEL";#N/A,#N/A,TRUE,"INT-Table";#N/A,#N/A,TRUE,"STEEL";#N/A,#N/A,TRUE,"Door"}</definedName>
    <definedName name="fffff_4_1" localSheetId="2" hidden="1">{#N/A,#N/A,TRUE,"Basic";#N/A,#N/A,TRUE,"EXT-TABLE";#N/A,#N/A,TRUE,"STEEL";#N/A,#N/A,TRUE,"INT-Table";#N/A,#N/A,TRUE,"STEEL";#N/A,#N/A,TRUE,"Door"}</definedName>
    <definedName name="fffff_4_1" hidden="1">{#N/A,#N/A,TRUE,"Basic";#N/A,#N/A,TRUE,"EXT-TABLE";#N/A,#N/A,TRUE,"STEEL";#N/A,#N/A,TRUE,"INT-Table";#N/A,#N/A,TRUE,"STEEL";#N/A,#N/A,TRUE,"Door"}</definedName>
    <definedName name="fffff_4_2" localSheetId="3" hidden="1">{#N/A,#N/A,TRUE,"Basic";#N/A,#N/A,TRUE,"EXT-TABLE";#N/A,#N/A,TRUE,"STEEL";#N/A,#N/A,TRUE,"INT-Table";#N/A,#N/A,TRUE,"STEEL";#N/A,#N/A,TRUE,"Door"}</definedName>
    <definedName name="fffff_4_2" localSheetId="2" hidden="1">{#N/A,#N/A,TRUE,"Basic";#N/A,#N/A,TRUE,"EXT-TABLE";#N/A,#N/A,TRUE,"STEEL";#N/A,#N/A,TRUE,"INT-Table";#N/A,#N/A,TRUE,"STEEL";#N/A,#N/A,TRUE,"Door"}</definedName>
    <definedName name="fffff_4_2" hidden="1">{#N/A,#N/A,TRUE,"Basic";#N/A,#N/A,TRUE,"EXT-TABLE";#N/A,#N/A,TRUE,"STEEL";#N/A,#N/A,TRUE,"INT-Table";#N/A,#N/A,TRUE,"STEEL";#N/A,#N/A,TRUE,"Door"}</definedName>
    <definedName name="fffff_5" localSheetId="3" hidden="1">{#N/A,#N/A,TRUE,"Basic";#N/A,#N/A,TRUE,"EXT-TABLE";#N/A,#N/A,TRUE,"STEEL";#N/A,#N/A,TRUE,"INT-Table";#N/A,#N/A,TRUE,"STEEL";#N/A,#N/A,TRUE,"Door"}</definedName>
    <definedName name="fffff_5" localSheetId="2" hidden="1">{#N/A,#N/A,TRUE,"Basic";#N/A,#N/A,TRUE,"EXT-TABLE";#N/A,#N/A,TRUE,"STEEL";#N/A,#N/A,TRUE,"INT-Table";#N/A,#N/A,TRUE,"STEEL";#N/A,#N/A,TRUE,"Door"}</definedName>
    <definedName name="fffff_5" hidden="1">{#N/A,#N/A,TRUE,"Basic";#N/A,#N/A,TRUE,"EXT-TABLE";#N/A,#N/A,TRUE,"STEEL";#N/A,#N/A,TRUE,"INT-Table";#N/A,#N/A,TRUE,"STEEL";#N/A,#N/A,TRUE,"Door"}</definedName>
    <definedName name="fffff_5_1" localSheetId="3" hidden="1">{#N/A,#N/A,TRUE,"Basic";#N/A,#N/A,TRUE,"EXT-TABLE";#N/A,#N/A,TRUE,"STEEL";#N/A,#N/A,TRUE,"INT-Table";#N/A,#N/A,TRUE,"STEEL";#N/A,#N/A,TRUE,"Door"}</definedName>
    <definedName name="fffff_5_1" localSheetId="2" hidden="1">{#N/A,#N/A,TRUE,"Basic";#N/A,#N/A,TRUE,"EXT-TABLE";#N/A,#N/A,TRUE,"STEEL";#N/A,#N/A,TRUE,"INT-Table";#N/A,#N/A,TRUE,"STEEL";#N/A,#N/A,TRUE,"Door"}</definedName>
    <definedName name="fffff_5_1" hidden="1">{#N/A,#N/A,TRUE,"Basic";#N/A,#N/A,TRUE,"EXT-TABLE";#N/A,#N/A,TRUE,"STEEL";#N/A,#N/A,TRUE,"INT-Table";#N/A,#N/A,TRUE,"STEEL";#N/A,#N/A,TRUE,"Door"}</definedName>
    <definedName name="fffff_5_2" localSheetId="3" hidden="1">{#N/A,#N/A,TRUE,"Basic";#N/A,#N/A,TRUE,"EXT-TABLE";#N/A,#N/A,TRUE,"STEEL";#N/A,#N/A,TRUE,"INT-Table";#N/A,#N/A,TRUE,"STEEL";#N/A,#N/A,TRUE,"Door"}</definedName>
    <definedName name="fffff_5_2" localSheetId="2" hidden="1">{#N/A,#N/A,TRUE,"Basic";#N/A,#N/A,TRUE,"EXT-TABLE";#N/A,#N/A,TRUE,"STEEL";#N/A,#N/A,TRUE,"INT-Table";#N/A,#N/A,TRUE,"STEEL";#N/A,#N/A,TRUE,"Door"}</definedName>
    <definedName name="fffff_5_2" hidden="1">{#N/A,#N/A,TRUE,"Basic";#N/A,#N/A,TRUE,"EXT-TABLE";#N/A,#N/A,TRUE,"STEEL";#N/A,#N/A,TRUE,"INT-Table";#N/A,#N/A,TRUE,"STEEL";#N/A,#N/A,TRUE,"Door"}</definedName>
    <definedName name="ffffff" localSheetId="3" hidden="1">{#N/A,#N/A,FALSE,"CCTV"}</definedName>
    <definedName name="ffffff" localSheetId="2" hidden="1">{#N/A,#N/A,FALSE,"CCTV"}</definedName>
    <definedName name="ffffff" hidden="1">{#N/A,#N/A,FALSE,"CCTV"}</definedName>
    <definedName name="FGF" localSheetId="3" hidden="1">{#N/A,#N/A,FALSE,"CCTV"}</definedName>
    <definedName name="FGF" localSheetId="2" hidden="1">{#N/A,#N/A,FALSE,"CCTV"}</definedName>
    <definedName name="FGF" hidden="1">{#N/A,#N/A,FALSE,"CCTV"}</definedName>
    <definedName name="FGJFG" localSheetId="3" hidden="1">{#N/A,#N/A,FALSE,"배수2"}</definedName>
    <definedName name="FGJFG" localSheetId="2" hidden="1">{#N/A,#N/A,FALSE,"배수2"}</definedName>
    <definedName name="FGJFG" hidden="1">{#N/A,#N/A,FALSE,"배수2"}</definedName>
    <definedName name="FGJFK" localSheetId="3" hidden="1">{#N/A,#N/A,FALSE,"구조2"}</definedName>
    <definedName name="FGJFK" localSheetId="2" hidden="1">{#N/A,#N/A,FALSE,"구조2"}</definedName>
    <definedName name="FGJFK" hidden="1">{#N/A,#N/A,FALSE,"구조2"}</definedName>
    <definedName name="FGJGFJGF" localSheetId="3" hidden="1">{#N/A,#N/A,FALSE,"포장2"}</definedName>
    <definedName name="FGJGFJGF" localSheetId="2" hidden="1">{#N/A,#N/A,FALSE,"포장2"}</definedName>
    <definedName name="FGJGFJGF" hidden="1">{#N/A,#N/A,FALSE,"포장2"}</definedName>
    <definedName name="FGJGFJGH" localSheetId="3" hidden="1">{#N/A,#N/A,FALSE,"구조2"}</definedName>
    <definedName name="FGJGFJGH" localSheetId="2" hidden="1">{#N/A,#N/A,FALSE,"구조2"}</definedName>
    <definedName name="FGJGFJGH" hidden="1">{#N/A,#N/A,FALSE,"구조2"}</definedName>
    <definedName name="FGJGFTTJGHK" localSheetId="3" hidden="1">{#N/A,#N/A,FALSE,"배수2"}</definedName>
    <definedName name="FGJGFTTJGHK" localSheetId="2" hidden="1">{#N/A,#N/A,FALSE,"배수2"}</definedName>
    <definedName name="FGJGFTTJGHK" hidden="1">{#N/A,#N/A,FALSE,"배수2"}</definedName>
    <definedName name="FGJGHJ" localSheetId="3" hidden="1">{#N/A,#N/A,FALSE,"속도"}</definedName>
    <definedName name="FGJGHJ" localSheetId="2" hidden="1">{#N/A,#N/A,FALSE,"속도"}</definedName>
    <definedName name="FGJGHJ" hidden="1">{#N/A,#N/A,FALSE,"속도"}</definedName>
    <definedName name="FGJGJG" localSheetId="3" hidden="1">{#N/A,#N/A,FALSE,"배수1"}</definedName>
    <definedName name="FGJGJG" localSheetId="2" hidden="1">{#N/A,#N/A,FALSE,"배수1"}</definedName>
    <definedName name="FGJGJG" hidden="1">{#N/A,#N/A,FALSE,"배수1"}</definedName>
    <definedName name="FGJHGFJG" localSheetId="3" hidden="1">{#N/A,#N/A,FALSE,"구조2"}</definedName>
    <definedName name="FGJHGFJG" localSheetId="2" hidden="1">{#N/A,#N/A,FALSE,"구조2"}</definedName>
    <definedName name="FGJHGFJG" hidden="1">{#N/A,#N/A,FALSE,"구조2"}</definedName>
    <definedName name="fhgjfghfghgf" localSheetId="3" hidden="1">{#N/A,#N/A,FALSE,"CCTV"}</definedName>
    <definedName name="fhgjfghfghgf" localSheetId="2" hidden="1">{#N/A,#N/A,FALSE,"CCTV"}</definedName>
    <definedName name="fhgjfghfghgf" hidden="1">{#N/A,#N/A,FALSE,"CCTV"}</definedName>
    <definedName name="FJHGJK" localSheetId="3" hidden="1">{#N/A,#N/A,FALSE,"운반시간"}</definedName>
    <definedName name="FJHGJK" localSheetId="2" hidden="1">{#N/A,#N/A,FALSE,"운반시간"}</definedName>
    <definedName name="FJHGJK" hidden="1">{#N/A,#N/A,FALSE,"운반시간"}</definedName>
    <definedName name="FKDJF" localSheetId="3" hidden="1">{#N/A,#N/A,TRUE,"LOADCOVE";#N/A,#N/A,TRUE,"PAGE001";#N/A,#N/A,TRUE,"PAGE002";#N/A,#N/A,TRUE,"PAGE003";#N/A,#N/A,TRUE,"PAGE004";#N/A,#N/A,TRUE,"PAGE005";#N/A,#N/A,TRUE,"PAGE006";#N/A,#N/A,TRUE,"PAGE007";#N/A,#N/A,TRUE,"PAGE008";#N/A,#N/A,TRUE,"PAGE009";#N/A,#N/A,TRUE,"PAGE010";#N/A,#N/A,TRUE,"PAGE011";#N/A,#N/A,TRUE,"PAGE012";#N/A,#N/A,TRUE,"PAGE013"}</definedName>
    <definedName name="FKDJF" localSheetId="2" hidden="1">{#N/A,#N/A,TRUE,"LOADCOVE";#N/A,#N/A,TRUE,"PAGE001";#N/A,#N/A,TRUE,"PAGE002";#N/A,#N/A,TRUE,"PAGE003";#N/A,#N/A,TRUE,"PAGE004";#N/A,#N/A,TRUE,"PAGE005";#N/A,#N/A,TRUE,"PAGE006";#N/A,#N/A,TRUE,"PAGE007";#N/A,#N/A,TRUE,"PAGE008";#N/A,#N/A,TRUE,"PAGE009";#N/A,#N/A,TRUE,"PAGE010";#N/A,#N/A,TRUE,"PAGE011";#N/A,#N/A,TRUE,"PAGE012";#N/A,#N/A,TRUE,"PAGE013"}</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 localSheetId="5" hidden="1">#REF!</definedName>
    <definedName name="fkf" localSheetId="7" hidden="1">#REF!</definedName>
    <definedName name="fkf" localSheetId="6" hidden="1">#REF!</definedName>
    <definedName name="fkf" localSheetId="17" hidden="1">#REF!</definedName>
    <definedName name="fkf" localSheetId="18" hidden="1">#REF!</definedName>
    <definedName name="fkf" localSheetId="19" hidden="1">#REF!</definedName>
    <definedName name="fkf" localSheetId="8" hidden="1">#REF!</definedName>
    <definedName name="fkf" localSheetId="10" hidden="1">#REF!</definedName>
    <definedName name="fkf" localSheetId="9" hidden="1">#REF!</definedName>
    <definedName name="fkf" localSheetId="11" hidden="1">#REF!</definedName>
    <definedName name="fkf" localSheetId="12" hidden="1">#REF!</definedName>
    <definedName name="fkf" localSheetId="13" hidden="1">#REF!</definedName>
    <definedName name="fkf" localSheetId="14" hidden="1">#REF!</definedName>
    <definedName name="fkf" localSheetId="15" hidden="1">#REF!</definedName>
    <definedName name="fkf" localSheetId="16" hidden="1">#REF!</definedName>
    <definedName name="fkf" localSheetId="3" hidden="1">#REF!</definedName>
    <definedName name="fkf" localSheetId="2" hidden="1">#REF!</definedName>
    <definedName name="fkf" hidden="1">#REF!</definedName>
    <definedName name="FOR" localSheetId="3" hidden="1">{#N/A,#N/A,FALSE,"CCTV"}</definedName>
    <definedName name="FOR" localSheetId="2" hidden="1">{#N/A,#N/A,FALSE,"CCTV"}</definedName>
    <definedName name="FOR" hidden="1">{#N/A,#N/A,FALSE,"CCTV"}</definedName>
    <definedName name="FORMAT" localSheetId="3" hidden="1">{#N/A,#N/A,FALSE,"CCTV"}</definedName>
    <definedName name="FORMAT" localSheetId="2" hidden="1">{#N/A,#N/A,FALSE,"CCTV"}</definedName>
    <definedName name="FORMAT" hidden="1">{#N/A,#N/A,FALSE,"CCTV"}</definedName>
    <definedName name="FSAFSAFSA" localSheetId="3" hidden="1">{#N/A,#N/A,FALSE,"운반시간"}</definedName>
    <definedName name="FSAFSAFSA" localSheetId="2" hidden="1">{#N/A,#N/A,FALSE,"운반시간"}</definedName>
    <definedName name="FSAFSAFSA" hidden="1">{#N/A,#N/A,FALSE,"운반시간"}</definedName>
    <definedName name="fsda" localSheetId="3" hidden="1">{#N/A,#N/A,TRUE,"Basic";#N/A,#N/A,TRUE,"EXT-TABLE";#N/A,#N/A,TRUE,"STEEL";#N/A,#N/A,TRUE,"INT-Table";#N/A,#N/A,TRUE,"STEEL";#N/A,#N/A,TRUE,"Door"}</definedName>
    <definedName name="fsda" localSheetId="2" hidden="1">{#N/A,#N/A,TRUE,"Basic";#N/A,#N/A,TRUE,"EXT-TABLE";#N/A,#N/A,TRUE,"STEEL";#N/A,#N/A,TRUE,"INT-Table";#N/A,#N/A,TRUE,"STEEL";#N/A,#N/A,TRUE,"Door"}</definedName>
    <definedName name="fsda" hidden="1">{#N/A,#N/A,TRUE,"Basic";#N/A,#N/A,TRUE,"EXT-TABLE";#N/A,#N/A,TRUE,"STEEL";#N/A,#N/A,TRUE,"INT-Table";#N/A,#N/A,TRUE,"STEEL";#N/A,#N/A,TRUE,"Door"}</definedName>
    <definedName name="fsda_1" localSheetId="3" hidden="1">{#N/A,#N/A,TRUE,"Basic";#N/A,#N/A,TRUE,"EXT-TABLE";#N/A,#N/A,TRUE,"STEEL";#N/A,#N/A,TRUE,"INT-Table";#N/A,#N/A,TRUE,"STEEL";#N/A,#N/A,TRUE,"Door"}</definedName>
    <definedName name="fsda_1" localSheetId="2" hidden="1">{#N/A,#N/A,TRUE,"Basic";#N/A,#N/A,TRUE,"EXT-TABLE";#N/A,#N/A,TRUE,"STEEL";#N/A,#N/A,TRUE,"INT-Table";#N/A,#N/A,TRUE,"STEEL";#N/A,#N/A,TRUE,"Door"}</definedName>
    <definedName name="fsda_1" hidden="1">{#N/A,#N/A,TRUE,"Basic";#N/A,#N/A,TRUE,"EXT-TABLE";#N/A,#N/A,TRUE,"STEEL";#N/A,#N/A,TRUE,"INT-Table";#N/A,#N/A,TRUE,"STEEL";#N/A,#N/A,TRUE,"Door"}</definedName>
    <definedName name="fsda_1_1" localSheetId="3" hidden="1">{#N/A,#N/A,TRUE,"Basic";#N/A,#N/A,TRUE,"EXT-TABLE";#N/A,#N/A,TRUE,"STEEL";#N/A,#N/A,TRUE,"INT-Table";#N/A,#N/A,TRUE,"STEEL";#N/A,#N/A,TRUE,"Door"}</definedName>
    <definedName name="fsda_1_1" localSheetId="2" hidden="1">{#N/A,#N/A,TRUE,"Basic";#N/A,#N/A,TRUE,"EXT-TABLE";#N/A,#N/A,TRUE,"STEEL";#N/A,#N/A,TRUE,"INT-Table";#N/A,#N/A,TRUE,"STEEL";#N/A,#N/A,TRUE,"Door"}</definedName>
    <definedName name="fsda_1_1" hidden="1">{#N/A,#N/A,TRUE,"Basic";#N/A,#N/A,TRUE,"EXT-TABLE";#N/A,#N/A,TRUE,"STEEL";#N/A,#N/A,TRUE,"INT-Table";#N/A,#N/A,TRUE,"STEEL";#N/A,#N/A,TRUE,"Door"}</definedName>
    <definedName name="fsda_1_2" localSheetId="3" hidden="1">{#N/A,#N/A,TRUE,"Basic";#N/A,#N/A,TRUE,"EXT-TABLE";#N/A,#N/A,TRUE,"STEEL";#N/A,#N/A,TRUE,"INT-Table";#N/A,#N/A,TRUE,"STEEL";#N/A,#N/A,TRUE,"Door"}</definedName>
    <definedName name="fsda_1_2" localSheetId="2" hidden="1">{#N/A,#N/A,TRUE,"Basic";#N/A,#N/A,TRUE,"EXT-TABLE";#N/A,#N/A,TRUE,"STEEL";#N/A,#N/A,TRUE,"INT-Table";#N/A,#N/A,TRUE,"STEEL";#N/A,#N/A,TRUE,"Door"}</definedName>
    <definedName name="fsda_1_2" hidden="1">{#N/A,#N/A,TRUE,"Basic";#N/A,#N/A,TRUE,"EXT-TABLE";#N/A,#N/A,TRUE,"STEEL";#N/A,#N/A,TRUE,"INT-Table";#N/A,#N/A,TRUE,"STEEL";#N/A,#N/A,TRUE,"Door"}</definedName>
    <definedName name="fsda_2" localSheetId="3" hidden="1">{#N/A,#N/A,TRUE,"Basic";#N/A,#N/A,TRUE,"EXT-TABLE";#N/A,#N/A,TRUE,"STEEL";#N/A,#N/A,TRUE,"INT-Table";#N/A,#N/A,TRUE,"STEEL";#N/A,#N/A,TRUE,"Door"}</definedName>
    <definedName name="fsda_2" localSheetId="2" hidden="1">{#N/A,#N/A,TRUE,"Basic";#N/A,#N/A,TRUE,"EXT-TABLE";#N/A,#N/A,TRUE,"STEEL";#N/A,#N/A,TRUE,"INT-Table";#N/A,#N/A,TRUE,"STEEL";#N/A,#N/A,TRUE,"Door"}</definedName>
    <definedName name="fsda_2" hidden="1">{#N/A,#N/A,TRUE,"Basic";#N/A,#N/A,TRUE,"EXT-TABLE";#N/A,#N/A,TRUE,"STEEL";#N/A,#N/A,TRUE,"INT-Table";#N/A,#N/A,TRUE,"STEEL";#N/A,#N/A,TRUE,"Door"}</definedName>
    <definedName name="fsda_2_1" localSheetId="3" hidden="1">{#N/A,#N/A,TRUE,"Basic";#N/A,#N/A,TRUE,"EXT-TABLE";#N/A,#N/A,TRUE,"STEEL";#N/A,#N/A,TRUE,"INT-Table";#N/A,#N/A,TRUE,"STEEL";#N/A,#N/A,TRUE,"Door"}</definedName>
    <definedName name="fsda_2_1" localSheetId="2" hidden="1">{#N/A,#N/A,TRUE,"Basic";#N/A,#N/A,TRUE,"EXT-TABLE";#N/A,#N/A,TRUE,"STEEL";#N/A,#N/A,TRUE,"INT-Table";#N/A,#N/A,TRUE,"STEEL";#N/A,#N/A,TRUE,"Door"}</definedName>
    <definedName name="fsda_2_1" hidden="1">{#N/A,#N/A,TRUE,"Basic";#N/A,#N/A,TRUE,"EXT-TABLE";#N/A,#N/A,TRUE,"STEEL";#N/A,#N/A,TRUE,"INT-Table";#N/A,#N/A,TRUE,"STEEL";#N/A,#N/A,TRUE,"Door"}</definedName>
    <definedName name="fsda_2_2" localSheetId="3" hidden="1">{#N/A,#N/A,TRUE,"Basic";#N/A,#N/A,TRUE,"EXT-TABLE";#N/A,#N/A,TRUE,"STEEL";#N/A,#N/A,TRUE,"INT-Table";#N/A,#N/A,TRUE,"STEEL";#N/A,#N/A,TRUE,"Door"}</definedName>
    <definedName name="fsda_2_2" localSheetId="2" hidden="1">{#N/A,#N/A,TRUE,"Basic";#N/A,#N/A,TRUE,"EXT-TABLE";#N/A,#N/A,TRUE,"STEEL";#N/A,#N/A,TRUE,"INT-Table";#N/A,#N/A,TRUE,"STEEL";#N/A,#N/A,TRUE,"Door"}</definedName>
    <definedName name="fsda_2_2" hidden="1">{#N/A,#N/A,TRUE,"Basic";#N/A,#N/A,TRUE,"EXT-TABLE";#N/A,#N/A,TRUE,"STEEL";#N/A,#N/A,TRUE,"INT-Table";#N/A,#N/A,TRUE,"STEEL";#N/A,#N/A,TRUE,"Door"}</definedName>
    <definedName name="fsda_3" localSheetId="3" hidden="1">{#N/A,#N/A,TRUE,"Basic";#N/A,#N/A,TRUE,"EXT-TABLE";#N/A,#N/A,TRUE,"STEEL";#N/A,#N/A,TRUE,"INT-Table";#N/A,#N/A,TRUE,"STEEL";#N/A,#N/A,TRUE,"Door"}</definedName>
    <definedName name="fsda_3" localSheetId="2" hidden="1">{#N/A,#N/A,TRUE,"Basic";#N/A,#N/A,TRUE,"EXT-TABLE";#N/A,#N/A,TRUE,"STEEL";#N/A,#N/A,TRUE,"INT-Table";#N/A,#N/A,TRUE,"STEEL";#N/A,#N/A,TRUE,"Door"}</definedName>
    <definedName name="fsda_3" hidden="1">{#N/A,#N/A,TRUE,"Basic";#N/A,#N/A,TRUE,"EXT-TABLE";#N/A,#N/A,TRUE,"STEEL";#N/A,#N/A,TRUE,"INT-Table";#N/A,#N/A,TRUE,"STEEL";#N/A,#N/A,TRUE,"Door"}</definedName>
    <definedName name="fsda_3_1" localSheetId="3" hidden="1">{#N/A,#N/A,TRUE,"Basic";#N/A,#N/A,TRUE,"EXT-TABLE";#N/A,#N/A,TRUE,"STEEL";#N/A,#N/A,TRUE,"INT-Table";#N/A,#N/A,TRUE,"STEEL";#N/A,#N/A,TRUE,"Door"}</definedName>
    <definedName name="fsda_3_1" localSheetId="2" hidden="1">{#N/A,#N/A,TRUE,"Basic";#N/A,#N/A,TRUE,"EXT-TABLE";#N/A,#N/A,TRUE,"STEEL";#N/A,#N/A,TRUE,"INT-Table";#N/A,#N/A,TRUE,"STEEL";#N/A,#N/A,TRUE,"Door"}</definedName>
    <definedName name="fsda_3_1" hidden="1">{#N/A,#N/A,TRUE,"Basic";#N/A,#N/A,TRUE,"EXT-TABLE";#N/A,#N/A,TRUE,"STEEL";#N/A,#N/A,TRUE,"INT-Table";#N/A,#N/A,TRUE,"STEEL";#N/A,#N/A,TRUE,"Door"}</definedName>
    <definedName name="fsda_3_2" localSheetId="3" hidden="1">{#N/A,#N/A,TRUE,"Basic";#N/A,#N/A,TRUE,"EXT-TABLE";#N/A,#N/A,TRUE,"STEEL";#N/A,#N/A,TRUE,"INT-Table";#N/A,#N/A,TRUE,"STEEL";#N/A,#N/A,TRUE,"Door"}</definedName>
    <definedName name="fsda_3_2" localSheetId="2" hidden="1">{#N/A,#N/A,TRUE,"Basic";#N/A,#N/A,TRUE,"EXT-TABLE";#N/A,#N/A,TRUE,"STEEL";#N/A,#N/A,TRUE,"INT-Table";#N/A,#N/A,TRUE,"STEEL";#N/A,#N/A,TRUE,"Door"}</definedName>
    <definedName name="fsda_3_2" hidden="1">{#N/A,#N/A,TRUE,"Basic";#N/A,#N/A,TRUE,"EXT-TABLE";#N/A,#N/A,TRUE,"STEEL";#N/A,#N/A,TRUE,"INT-Table";#N/A,#N/A,TRUE,"STEEL";#N/A,#N/A,TRUE,"Door"}</definedName>
    <definedName name="fsda_4" localSheetId="3" hidden="1">{#N/A,#N/A,TRUE,"Basic";#N/A,#N/A,TRUE,"EXT-TABLE";#N/A,#N/A,TRUE,"STEEL";#N/A,#N/A,TRUE,"INT-Table";#N/A,#N/A,TRUE,"STEEL";#N/A,#N/A,TRUE,"Door"}</definedName>
    <definedName name="fsda_4" localSheetId="2" hidden="1">{#N/A,#N/A,TRUE,"Basic";#N/A,#N/A,TRUE,"EXT-TABLE";#N/A,#N/A,TRUE,"STEEL";#N/A,#N/A,TRUE,"INT-Table";#N/A,#N/A,TRUE,"STEEL";#N/A,#N/A,TRUE,"Door"}</definedName>
    <definedName name="fsda_4" hidden="1">{#N/A,#N/A,TRUE,"Basic";#N/A,#N/A,TRUE,"EXT-TABLE";#N/A,#N/A,TRUE,"STEEL";#N/A,#N/A,TRUE,"INT-Table";#N/A,#N/A,TRUE,"STEEL";#N/A,#N/A,TRUE,"Door"}</definedName>
    <definedName name="fsda_4_1" localSheetId="3" hidden="1">{#N/A,#N/A,TRUE,"Basic";#N/A,#N/A,TRUE,"EXT-TABLE";#N/A,#N/A,TRUE,"STEEL";#N/A,#N/A,TRUE,"INT-Table";#N/A,#N/A,TRUE,"STEEL";#N/A,#N/A,TRUE,"Door"}</definedName>
    <definedName name="fsda_4_1" localSheetId="2" hidden="1">{#N/A,#N/A,TRUE,"Basic";#N/A,#N/A,TRUE,"EXT-TABLE";#N/A,#N/A,TRUE,"STEEL";#N/A,#N/A,TRUE,"INT-Table";#N/A,#N/A,TRUE,"STEEL";#N/A,#N/A,TRUE,"Door"}</definedName>
    <definedName name="fsda_4_1" hidden="1">{#N/A,#N/A,TRUE,"Basic";#N/A,#N/A,TRUE,"EXT-TABLE";#N/A,#N/A,TRUE,"STEEL";#N/A,#N/A,TRUE,"INT-Table";#N/A,#N/A,TRUE,"STEEL";#N/A,#N/A,TRUE,"Door"}</definedName>
    <definedName name="fsda_4_2" localSheetId="3" hidden="1">{#N/A,#N/A,TRUE,"Basic";#N/A,#N/A,TRUE,"EXT-TABLE";#N/A,#N/A,TRUE,"STEEL";#N/A,#N/A,TRUE,"INT-Table";#N/A,#N/A,TRUE,"STEEL";#N/A,#N/A,TRUE,"Door"}</definedName>
    <definedName name="fsda_4_2" localSheetId="2" hidden="1">{#N/A,#N/A,TRUE,"Basic";#N/A,#N/A,TRUE,"EXT-TABLE";#N/A,#N/A,TRUE,"STEEL";#N/A,#N/A,TRUE,"INT-Table";#N/A,#N/A,TRUE,"STEEL";#N/A,#N/A,TRUE,"Door"}</definedName>
    <definedName name="fsda_4_2" hidden="1">{#N/A,#N/A,TRUE,"Basic";#N/A,#N/A,TRUE,"EXT-TABLE";#N/A,#N/A,TRUE,"STEEL";#N/A,#N/A,TRUE,"INT-Table";#N/A,#N/A,TRUE,"STEEL";#N/A,#N/A,TRUE,"Door"}</definedName>
    <definedName name="fsda_5" localSheetId="3" hidden="1">{#N/A,#N/A,TRUE,"Basic";#N/A,#N/A,TRUE,"EXT-TABLE";#N/A,#N/A,TRUE,"STEEL";#N/A,#N/A,TRUE,"INT-Table";#N/A,#N/A,TRUE,"STEEL";#N/A,#N/A,TRUE,"Door"}</definedName>
    <definedName name="fsda_5" localSheetId="2" hidden="1">{#N/A,#N/A,TRUE,"Basic";#N/A,#N/A,TRUE,"EXT-TABLE";#N/A,#N/A,TRUE,"STEEL";#N/A,#N/A,TRUE,"INT-Table";#N/A,#N/A,TRUE,"STEEL";#N/A,#N/A,TRUE,"Door"}</definedName>
    <definedName name="fsda_5" hidden="1">{#N/A,#N/A,TRUE,"Basic";#N/A,#N/A,TRUE,"EXT-TABLE";#N/A,#N/A,TRUE,"STEEL";#N/A,#N/A,TRUE,"INT-Table";#N/A,#N/A,TRUE,"STEEL";#N/A,#N/A,TRUE,"Door"}</definedName>
    <definedName name="fsda_5_1" localSheetId="3" hidden="1">{#N/A,#N/A,TRUE,"Basic";#N/A,#N/A,TRUE,"EXT-TABLE";#N/A,#N/A,TRUE,"STEEL";#N/A,#N/A,TRUE,"INT-Table";#N/A,#N/A,TRUE,"STEEL";#N/A,#N/A,TRUE,"Door"}</definedName>
    <definedName name="fsda_5_1" localSheetId="2" hidden="1">{#N/A,#N/A,TRUE,"Basic";#N/A,#N/A,TRUE,"EXT-TABLE";#N/A,#N/A,TRUE,"STEEL";#N/A,#N/A,TRUE,"INT-Table";#N/A,#N/A,TRUE,"STEEL";#N/A,#N/A,TRUE,"Door"}</definedName>
    <definedName name="fsda_5_1" hidden="1">{#N/A,#N/A,TRUE,"Basic";#N/A,#N/A,TRUE,"EXT-TABLE";#N/A,#N/A,TRUE,"STEEL";#N/A,#N/A,TRUE,"INT-Table";#N/A,#N/A,TRUE,"STEEL";#N/A,#N/A,TRUE,"Door"}</definedName>
    <definedName name="fsda_5_2" localSheetId="3" hidden="1">{#N/A,#N/A,TRUE,"Basic";#N/A,#N/A,TRUE,"EXT-TABLE";#N/A,#N/A,TRUE,"STEEL";#N/A,#N/A,TRUE,"INT-Table";#N/A,#N/A,TRUE,"STEEL";#N/A,#N/A,TRUE,"Door"}</definedName>
    <definedName name="fsda_5_2" localSheetId="2" hidden="1">{#N/A,#N/A,TRUE,"Basic";#N/A,#N/A,TRUE,"EXT-TABLE";#N/A,#N/A,TRUE,"STEEL";#N/A,#N/A,TRUE,"INT-Table";#N/A,#N/A,TRUE,"STEEL";#N/A,#N/A,TRUE,"Door"}</definedName>
    <definedName name="fsda_5_2" hidden="1">{#N/A,#N/A,TRUE,"Basic";#N/A,#N/A,TRUE,"EXT-TABLE";#N/A,#N/A,TRUE,"STEEL";#N/A,#N/A,TRUE,"INT-Table";#N/A,#N/A,TRUE,"STEEL";#N/A,#N/A,TRUE,"Door"}</definedName>
    <definedName name="fsdaa" localSheetId="3" hidden="1">{#N/A,#N/A,TRUE,"Basic";#N/A,#N/A,TRUE,"EXT-TABLE";#N/A,#N/A,TRUE,"STEEL";#N/A,#N/A,TRUE,"INT-Table";#N/A,#N/A,TRUE,"STEEL";#N/A,#N/A,TRUE,"Door"}</definedName>
    <definedName name="fsdaa" localSheetId="2" hidden="1">{#N/A,#N/A,TRUE,"Basic";#N/A,#N/A,TRUE,"EXT-TABLE";#N/A,#N/A,TRUE,"STEEL";#N/A,#N/A,TRUE,"INT-Table";#N/A,#N/A,TRUE,"STEEL";#N/A,#N/A,TRUE,"Door"}</definedName>
    <definedName name="fsdaa" hidden="1">{#N/A,#N/A,TRUE,"Basic";#N/A,#N/A,TRUE,"EXT-TABLE";#N/A,#N/A,TRUE,"STEEL";#N/A,#N/A,TRUE,"INT-Table";#N/A,#N/A,TRUE,"STEEL";#N/A,#N/A,TRUE,"Door"}</definedName>
    <definedName name="fsdaa_1" localSheetId="3" hidden="1">{#N/A,#N/A,TRUE,"Basic";#N/A,#N/A,TRUE,"EXT-TABLE";#N/A,#N/A,TRUE,"STEEL";#N/A,#N/A,TRUE,"INT-Table";#N/A,#N/A,TRUE,"STEEL";#N/A,#N/A,TRUE,"Door"}</definedName>
    <definedName name="fsdaa_1" localSheetId="2" hidden="1">{#N/A,#N/A,TRUE,"Basic";#N/A,#N/A,TRUE,"EXT-TABLE";#N/A,#N/A,TRUE,"STEEL";#N/A,#N/A,TRUE,"INT-Table";#N/A,#N/A,TRUE,"STEEL";#N/A,#N/A,TRUE,"Door"}</definedName>
    <definedName name="fsdaa_1" hidden="1">{#N/A,#N/A,TRUE,"Basic";#N/A,#N/A,TRUE,"EXT-TABLE";#N/A,#N/A,TRUE,"STEEL";#N/A,#N/A,TRUE,"INT-Table";#N/A,#N/A,TRUE,"STEEL";#N/A,#N/A,TRUE,"Door"}</definedName>
    <definedName name="fsdaa_1_1" localSheetId="3" hidden="1">{#N/A,#N/A,TRUE,"Basic";#N/A,#N/A,TRUE,"EXT-TABLE";#N/A,#N/A,TRUE,"STEEL";#N/A,#N/A,TRUE,"INT-Table";#N/A,#N/A,TRUE,"STEEL";#N/A,#N/A,TRUE,"Door"}</definedName>
    <definedName name="fsdaa_1_1" localSheetId="2" hidden="1">{#N/A,#N/A,TRUE,"Basic";#N/A,#N/A,TRUE,"EXT-TABLE";#N/A,#N/A,TRUE,"STEEL";#N/A,#N/A,TRUE,"INT-Table";#N/A,#N/A,TRUE,"STEEL";#N/A,#N/A,TRUE,"Door"}</definedName>
    <definedName name="fsdaa_1_1" hidden="1">{#N/A,#N/A,TRUE,"Basic";#N/A,#N/A,TRUE,"EXT-TABLE";#N/A,#N/A,TRUE,"STEEL";#N/A,#N/A,TRUE,"INT-Table";#N/A,#N/A,TRUE,"STEEL";#N/A,#N/A,TRUE,"Door"}</definedName>
    <definedName name="fsdaa_1_2" localSheetId="3" hidden="1">{#N/A,#N/A,TRUE,"Basic";#N/A,#N/A,TRUE,"EXT-TABLE";#N/A,#N/A,TRUE,"STEEL";#N/A,#N/A,TRUE,"INT-Table";#N/A,#N/A,TRUE,"STEEL";#N/A,#N/A,TRUE,"Door"}</definedName>
    <definedName name="fsdaa_1_2" localSheetId="2" hidden="1">{#N/A,#N/A,TRUE,"Basic";#N/A,#N/A,TRUE,"EXT-TABLE";#N/A,#N/A,TRUE,"STEEL";#N/A,#N/A,TRUE,"INT-Table";#N/A,#N/A,TRUE,"STEEL";#N/A,#N/A,TRUE,"Door"}</definedName>
    <definedName name="fsdaa_1_2" hidden="1">{#N/A,#N/A,TRUE,"Basic";#N/A,#N/A,TRUE,"EXT-TABLE";#N/A,#N/A,TRUE,"STEEL";#N/A,#N/A,TRUE,"INT-Table";#N/A,#N/A,TRUE,"STEEL";#N/A,#N/A,TRUE,"Door"}</definedName>
    <definedName name="fsdaa_2" localSheetId="3" hidden="1">{#N/A,#N/A,TRUE,"Basic";#N/A,#N/A,TRUE,"EXT-TABLE";#N/A,#N/A,TRUE,"STEEL";#N/A,#N/A,TRUE,"INT-Table";#N/A,#N/A,TRUE,"STEEL";#N/A,#N/A,TRUE,"Door"}</definedName>
    <definedName name="fsdaa_2" localSheetId="2" hidden="1">{#N/A,#N/A,TRUE,"Basic";#N/A,#N/A,TRUE,"EXT-TABLE";#N/A,#N/A,TRUE,"STEEL";#N/A,#N/A,TRUE,"INT-Table";#N/A,#N/A,TRUE,"STEEL";#N/A,#N/A,TRUE,"Door"}</definedName>
    <definedName name="fsdaa_2" hidden="1">{#N/A,#N/A,TRUE,"Basic";#N/A,#N/A,TRUE,"EXT-TABLE";#N/A,#N/A,TRUE,"STEEL";#N/A,#N/A,TRUE,"INT-Table";#N/A,#N/A,TRUE,"STEEL";#N/A,#N/A,TRUE,"Door"}</definedName>
    <definedName name="fsdaa_2_1" localSheetId="3" hidden="1">{#N/A,#N/A,TRUE,"Basic";#N/A,#N/A,TRUE,"EXT-TABLE";#N/A,#N/A,TRUE,"STEEL";#N/A,#N/A,TRUE,"INT-Table";#N/A,#N/A,TRUE,"STEEL";#N/A,#N/A,TRUE,"Door"}</definedName>
    <definedName name="fsdaa_2_1" localSheetId="2" hidden="1">{#N/A,#N/A,TRUE,"Basic";#N/A,#N/A,TRUE,"EXT-TABLE";#N/A,#N/A,TRUE,"STEEL";#N/A,#N/A,TRUE,"INT-Table";#N/A,#N/A,TRUE,"STEEL";#N/A,#N/A,TRUE,"Door"}</definedName>
    <definedName name="fsdaa_2_1" hidden="1">{#N/A,#N/A,TRUE,"Basic";#N/A,#N/A,TRUE,"EXT-TABLE";#N/A,#N/A,TRUE,"STEEL";#N/A,#N/A,TRUE,"INT-Table";#N/A,#N/A,TRUE,"STEEL";#N/A,#N/A,TRUE,"Door"}</definedName>
    <definedName name="fsdaa_2_2" localSheetId="3" hidden="1">{#N/A,#N/A,TRUE,"Basic";#N/A,#N/A,TRUE,"EXT-TABLE";#N/A,#N/A,TRUE,"STEEL";#N/A,#N/A,TRUE,"INT-Table";#N/A,#N/A,TRUE,"STEEL";#N/A,#N/A,TRUE,"Door"}</definedName>
    <definedName name="fsdaa_2_2" localSheetId="2" hidden="1">{#N/A,#N/A,TRUE,"Basic";#N/A,#N/A,TRUE,"EXT-TABLE";#N/A,#N/A,TRUE,"STEEL";#N/A,#N/A,TRUE,"INT-Table";#N/A,#N/A,TRUE,"STEEL";#N/A,#N/A,TRUE,"Door"}</definedName>
    <definedName name="fsdaa_2_2" hidden="1">{#N/A,#N/A,TRUE,"Basic";#N/A,#N/A,TRUE,"EXT-TABLE";#N/A,#N/A,TRUE,"STEEL";#N/A,#N/A,TRUE,"INT-Table";#N/A,#N/A,TRUE,"STEEL";#N/A,#N/A,TRUE,"Door"}</definedName>
    <definedName name="fsdaa_3" localSheetId="3" hidden="1">{#N/A,#N/A,TRUE,"Basic";#N/A,#N/A,TRUE,"EXT-TABLE";#N/A,#N/A,TRUE,"STEEL";#N/A,#N/A,TRUE,"INT-Table";#N/A,#N/A,TRUE,"STEEL";#N/A,#N/A,TRUE,"Door"}</definedName>
    <definedName name="fsdaa_3" localSheetId="2" hidden="1">{#N/A,#N/A,TRUE,"Basic";#N/A,#N/A,TRUE,"EXT-TABLE";#N/A,#N/A,TRUE,"STEEL";#N/A,#N/A,TRUE,"INT-Table";#N/A,#N/A,TRUE,"STEEL";#N/A,#N/A,TRUE,"Door"}</definedName>
    <definedName name="fsdaa_3" hidden="1">{#N/A,#N/A,TRUE,"Basic";#N/A,#N/A,TRUE,"EXT-TABLE";#N/A,#N/A,TRUE,"STEEL";#N/A,#N/A,TRUE,"INT-Table";#N/A,#N/A,TRUE,"STEEL";#N/A,#N/A,TRUE,"Door"}</definedName>
    <definedName name="fsdaa_3_1" localSheetId="3" hidden="1">{#N/A,#N/A,TRUE,"Basic";#N/A,#N/A,TRUE,"EXT-TABLE";#N/A,#N/A,TRUE,"STEEL";#N/A,#N/A,TRUE,"INT-Table";#N/A,#N/A,TRUE,"STEEL";#N/A,#N/A,TRUE,"Door"}</definedName>
    <definedName name="fsdaa_3_1" localSheetId="2" hidden="1">{#N/A,#N/A,TRUE,"Basic";#N/A,#N/A,TRUE,"EXT-TABLE";#N/A,#N/A,TRUE,"STEEL";#N/A,#N/A,TRUE,"INT-Table";#N/A,#N/A,TRUE,"STEEL";#N/A,#N/A,TRUE,"Door"}</definedName>
    <definedName name="fsdaa_3_1" hidden="1">{#N/A,#N/A,TRUE,"Basic";#N/A,#N/A,TRUE,"EXT-TABLE";#N/A,#N/A,TRUE,"STEEL";#N/A,#N/A,TRUE,"INT-Table";#N/A,#N/A,TRUE,"STEEL";#N/A,#N/A,TRUE,"Door"}</definedName>
    <definedName name="fsdaa_3_2" localSheetId="3" hidden="1">{#N/A,#N/A,TRUE,"Basic";#N/A,#N/A,TRUE,"EXT-TABLE";#N/A,#N/A,TRUE,"STEEL";#N/A,#N/A,TRUE,"INT-Table";#N/A,#N/A,TRUE,"STEEL";#N/A,#N/A,TRUE,"Door"}</definedName>
    <definedName name="fsdaa_3_2" localSheetId="2" hidden="1">{#N/A,#N/A,TRUE,"Basic";#N/A,#N/A,TRUE,"EXT-TABLE";#N/A,#N/A,TRUE,"STEEL";#N/A,#N/A,TRUE,"INT-Table";#N/A,#N/A,TRUE,"STEEL";#N/A,#N/A,TRUE,"Door"}</definedName>
    <definedName name="fsdaa_3_2" hidden="1">{#N/A,#N/A,TRUE,"Basic";#N/A,#N/A,TRUE,"EXT-TABLE";#N/A,#N/A,TRUE,"STEEL";#N/A,#N/A,TRUE,"INT-Table";#N/A,#N/A,TRUE,"STEEL";#N/A,#N/A,TRUE,"Door"}</definedName>
    <definedName name="fsdaa_4" localSheetId="3" hidden="1">{#N/A,#N/A,TRUE,"Basic";#N/A,#N/A,TRUE,"EXT-TABLE";#N/A,#N/A,TRUE,"STEEL";#N/A,#N/A,TRUE,"INT-Table";#N/A,#N/A,TRUE,"STEEL";#N/A,#N/A,TRUE,"Door"}</definedName>
    <definedName name="fsdaa_4" localSheetId="2" hidden="1">{#N/A,#N/A,TRUE,"Basic";#N/A,#N/A,TRUE,"EXT-TABLE";#N/A,#N/A,TRUE,"STEEL";#N/A,#N/A,TRUE,"INT-Table";#N/A,#N/A,TRUE,"STEEL";#N/A,#N/A,TRUE,"Door"}</definedName>
    <definedName name="fsdaa_4" hidden="1">{#N/A,#N/A,TRUE,"Basic";#N/A,#N/A,TRUE,"EXT-TABLE";#N/A,#N/A,TRUE,"STEEL";#N/A,#N/A,TRUE,"INT-Table";#N/A,#N/A,TRUE,"STEEL";#N/A,#N/A,TRUE,"Door"}</definedName>
    <definedName name="fsdaa_4_1" localSheetId="3" hidden="1">{#N/A,#N/A,TRUE,"Basic";#N/A,#N/A,TRUE,"EXT-TABLE";#N/A,#N/A,TRUE,"STEEL";#N/A,#N/A,TRUE,"INT-Table";#N/A,#N/A,TRUE,"STEEL";#N/A,#N/A,TRUE,"Door"}</definedName>
    <definedName name="fsdaa_4_1" localSheetId="2" hidden="1">{#N/A,#N/A,TRUE,"Basic";#N/A,#N/A,TRUE,"EXT-TABLE";#N/A,#N/A,TRUE,"STEEL";#N/A,#N/A,TRUE,"INT-Table";#N/A,#N/A,TRUE,"STEEL";#N/A,#N/A,TRUE,"Door"}</definedName>
    <definedName name="fsdaa_4_1" hidden="1">{#N/A,#N/A,TRUE,"Basic";#N/A,#N/A,TRUE,"EXT-TABLE";#N/A,#N/A,TRUE,"STEEL";#N/A,#N/A,TRUE,"INT-Table";#N/A,#N/A,TRUE,"STEEL";#N/A,#N/A,TRUE,"Door"}</definedName>
    <definedName name="fsdaa_4_2" localSheetId="3" hidden="1">{#N/A,#N/A,TRUE,"Basic";#N/A,#N/A,TRUE,"EXT-TABLE";#N/A,#N/A,TRUE,"STEEL";#N/A,#N/A,TRUE,"INT-Table";#N/A,#N/A,TRUE,"STEEL";#N/A,#N/A,TRUE,"Door"}</definedName>
    <definedName name="fsdaa_4_2" localSheetId="2" hidden="1">{#N/A,#N/A,TRUE,"Basic";#N/A,#N/A,TRUE,"EXT-TABLE";#N/A,#N/A,TRUE,"STEEL";#N/A,#N/A,TRUE,"INT-Table";#N/A,#N/A,TRUE,"STEEL";#N/A,#N/A,TRUE,"Door"}</definedName>
    <definedName name="fsdaa_4_2" hidden="1">{#N/A,#N/A,TRUE,"Basic";#N/A,#N/A,TRUE,"EXT-TABLE";#N/A,#N/A,TRUE,"STEEL";#N/A,#N/A,TRUE,"INT-Table";#N/A,#N/A,TRUE,"STEEL";#N/A,#N/A,TRUE,"Door"}</definedName>
    <definedName name="fsdaa_5" localSheetId="3" hidden="1">{#N/A,#N/A,TRUE,"Basic";#N/A,#N/A,TRUE,"EXT-TABLE";#N/A,#N/A,TRUE,"STEEL";#N/A,#N/A,TRUE,"INT-Table";#N/A,#N/A,TRUE,"STEEL";#N/A,#N/A,TRUE,"Door"}</definedName>
    <definedName name="fsdaa_5" localSheetId="2" hidden="1">{#N/A,#N/A,TRUE,"Basic";#N/A,#N/A,TRUE,"EXT-TABLE";#N/A,#N/A,TRUE,"STEEL";#N/A,#N/A,TRUE,"INT-Table";#N/A,#N/A,TRUE,"STEEL";#N/A,#N/A,TRUE,"Door"}</definedName>
    <definedName name="fsdaa_5" hidden="1">{#N/A,#N/A,TRUE,"Basic";#N/A,#N/A,TRUE,"EXT-TABLE";#N/A,#N/A,TRUE,"STEEL";#N/A,#N/A,TRUE,"INT-Table";#N/A,#N/A,TRUE,"STEEL";#N/A,#N/A,TRUE,"Door"}</definedName>
    <definedName name="fsdaa_5_1" localSheetId="3" hidden="1">{#N/A,#N/A,TRUE,"Basic";#N/A,#N/A,TRUE,"EXT-TABLE";#N/A,#N/A,TRUE,"STEEL";#N/A,#N/A,TRUE,"INT-Table";#N/A,#N/A,TRUE,"STEEL";#N/A,#N/A,TRUE,"Door"}</definedName>
    <definedName name="fsdaa_5_1" localSheetId="2" hidden="1">{#N/A,#N/A,TRUE,"Basic";#N/A,#N/A,TRUE,"EXT-TABLE";#N/A,#N/A,TRUE,"STEEL";#N/A,#N/A,TRUE,"INT-Table";#N/A,#N/A,TRUE,"STEEL";#N/A,#N/A,TRUE,"Door"}</definedName>
    <definedName name="fsdaa_5_1" hidden="1">{#N/A,#N/A,TRUE,"Basic";#N/A,#N/A,TRUE,"EXT-TABLE";#N/A,#N/A,TRUE,"STEEL";#N/A,#N/A,TRUE,"INT-Table";#N/A,#N/A,TRUE,"STEEL";#N/A,#N/A,TRUE,"Door"}</definedName>
    <definedName name="fsdaa_5_2" localSheetId="3" hidden="1">{#N/A,#N/A,TRUE,"Basic";#N/A,#N/A,TRUE,"EXT-TABLE";#N/A,#N/A,TRUE,"STEEL";#N/A,#N/A,TRUE,"INT-Table";#N/A,#N/A,TRUE,"STEEL";#N/A,#N/A,TRUE,"Door"}</definedName>
    <definedName name="fsdaa_5_2" localSheetId="2" hidden="1">{#N/A,#N/A,TRUE,"Basic";#N/A,#N/A,TRUE,"EXT-TABLE";#N/A,#N/A,TRUE,"STEEL";#N/A,#N/A,TRUE,"INT-Table";#N/A,#N/A,TRUE,"STEEL";#N/A,#N/A,TRUE,"Door"}</definedName>
    <definedName name="fsdaa_5_2" hidden="1">{#N/A,#N/A,TRUE,"Basic";#N/A,#N/A,TRUE,"EXT-TABLE";#N/A,#N/A,TRUE,"STEEL";#N/A,#N/A,TRUE,"INT-Table";#N/A,#N/A,TRUE,"STEEL";#N/A,#N/A,TRUE,"Door"}</definedName>
    <definedName name="FSD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ASDF" localSheetId="3" hidden="1">{#N/A,#N/A,FALSE,"배수1"}</definedName>
    <definedName name="FSDFASDF" localSheetId="2" hidden="1">{#N/A,#N/A,FALSE,"배수1"}</definedName>
    <definedName name="FSDFASDF" hidden="1">{#N/A,#N/A,FALSE,"배수1"}</definedName>
    <definedName name="FSDFF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SAFSA" localSheetId="3" hidden="1">{#N/A,#N/A,FALSE,"2~8번"}</definedName>
    <definedName name="FSDSAFSA" localSheetId="2" hidden="1">{#N/A,#N/A,FALSE,"2~8번"}</definedName>
    <definedName name="FSDSAFSA" hidden="1">{#N/A,#N/A,FALSE,"2~8번"}</definedName>
    <definedName name="Furniture" localSheetId="3" hidden="1">{#N/A,#N/A,TRUE,"Basic";#N/A,#N/A,TRUE,"EXT-TABLE";#N/A,#N/A,TRUE,"STEEL";#N/A,#N/A,TRUE,"INT-Table";#N/A,#N/A,TRUE,"STEEL";#N/A,#N/A,TRUE,"Door"}</definedName>
    <definedName name="Furniture" localSheetId="2" hidden="1">{#N/A,#N/A,TRUE,"Basic";#N/A,#N/A,TRUE,"EXT-TABLE";#N/A,#N/A,TRUE,"STEEL";#N/A,#N/A,TRUE,"INT-Table";#N/A,#N/A,TRUE,"STEEL";#N/A,#N/A,TRUE,"Door"}</definedName>
    <definedName name="Furniture" hidden="1">{#N/A,#N/A,TRUE,"Basic";#N/A,#N/A,TRUE,"EXT-TABLE";#N/A,#N/A,TRUE,"STEEL";#N/A,#N/A,TRUE,"INT-Table";#N/A,#N/A,TRUE,"STEEL";#N/A,#N/A,TRUE,"Door"}</definedName>
    <definedName name="Furniture_1" localSheetId="3" hidden="1">{#N/A,#N/A,TRUE,"Basic";#N/A,#N/A,TRUE,"EXT-TABLE";#N/A,#N/A,TRUE,"STEEL";#N/A,#N/A,TRUE,"INT-Table";#N/A,#N/A,TRUE,"STEEL";#N/A,#N/A,TRUE,"Door"}</definedName>
    <definedName name="Furniture_1" localSheetId="2" hidden="1">{#N/A,#N/A,TRUE,"Basic";#N/A,#N/A,TRUE,"EXT-TABLE";#N/A,#N/A,TRUE,"STEEL";#N/A,#N/A,TRUE,"INT-Table";#N/A,#N/A,TRUE,"STEEL";#N/A,#N/A,TRUE,"Door"}</definedName>
    <definedName name="Furniture_1" hidden="1">{#N/A,#N/A,TRUE,"Basic";#N/A,#N/A,TRUE,"EXT-TABLE";#N/A,#N/A,TRUE,"STEEL";#N/A,#N/A,TRUE,"INT-Table";#N/A,#N/A,TRUE,"STEEL";#N/A,#N/A,TRUE,"Door"}</definedName>
    <definedName name="Furniture_1_1" localSheetId="3" hidden="1">{#N/A,#N/A,TRUE,"Basic";#N/A,#N/A,TRUE,"EXT-TABLE";#N/A,#N/A,TRUE,"STEEL";#N/A,#N/A,TRUE,"INT-Table";#N/A,#N/A,TRUE,"STEEL";#N/A,#N/A,TRUE,"Door"}</definedName>
    <definedName name="Furniture_1_1" localSheetId="2" hidden="1">{#N/A,#N/A,TRUE,"Basic";#N/A,#N/A,TRUE,"EXT-TABLE";#N/A,#N/A,TRUE,"STEEL";#N/A,#N/A,TRUE,"INT-Table";#N/A,#N/A,TRUE,"STEEL";#N/A,#N/A,TRUE,"Door"}</definedName>
    <definedName name="Furniture_1_1" hidden="1">{#N/A,#N/A,TRUE,"Basic";#N/A,#N/A,TRUE,"EXT-TABLE";#N/A,#N/A,TRUE,"STEEL";#N/A,#N/A,TRUE,"INT-Table";#N/A,#N/A,TRUE,"STEEL";#N/A,#N/A,TRUE,"Door"}</definedName>
    <definedName name="Furniture_1_2" localSheetId="3" hidden="1">{#N/A,#N/A,TRUE,"Basic";#N/A,#N/A,TRUE,"EXT-TABLE";#N/A,#N/A,TRUE,"STEEL";#N/A,#N/A,TRUE,"INT-Table";#N/A,#N/A,TRUE,"STEEL";#N/A,#N/A,TRUE,"Door"}</definedName>
    <definedName name="Furniture_1_2" localSheetId="2" hidden="1">{#N/A,#N/A,TRUE,"Basic";#N/A,#N/A,TRUE,"EXT-TABLE";#N/A,#N/A,TRUE,"STEEL";#N/A,#N/A,TRUE,"INT-Table";#N/A,#N/A,TRUE,"STEEL";#N/A,#N/A,TRUE,"Door"}</definedName>
    <definedName name="Furniture_1_2" hidden="1">{#N/A,#N/A,TRUE,"Basic";#N/A,#N/A,TRUE,"EXT-TABLE";#N/A,#N/A,TRUE,"STEEL";#N/A,#N/A,TRUE,"INT-Table";#N/A,#N/A,TRUE,"STEEL";#N/A,#N/A,TRUE,"Door"}</definedName>
    <definedName name="Furniture_2" localSheetId="3" hidden="1">{#N/A,#N/A,TRUE,"Basic";#N/A,#N/A,TRUE,"EXT-TABLE";#N/A,#N/A,TRUE,"STEEL";#N/A,#N/A,TRUE,"INT-Table";#N/A,#N/A,TRUE,"STEEL";#N/A,#N/A,TRUE,"Door"}</definedName>
    <definedName name="Furniture_2" localSheetId="2" hidden="1">{#N/A,#N/A,TRUE,"Basic";#N/A,#N/A,TRUE,"EXT-TABLE";#N/A,#N/A,TRUE,"STEEL";#N/A,#N/A,TRUE,"INT-Table";#N/A,#N/A,TRUE,"STEEL";#N/A,#N/A,TRUE,"Door"}</definedName>
    <definedName name="Furniture_2" hidden="1">{#N/A,#N/A,TRUE,"Basic";#N/A,#N/A,TRUE,"EXT-TABLE";#N/A,#N/A,TRUE,"STEEL";#N/A,#N/A,TRUE,"INT-Table";#N/A,#N/A,TRUE,"STEEL";#N/A,#N/A,TRUE,"Door"}</definedName>
    <definedName name="Furniture_2_1" localSheetId="3" hidden="1">{#N/A,#N/A,TRUE,"Basic";#N/A,#N/A,TRUE,"EXT-TABLE";#N/A,#N/A,TRUE,"STEEL";#N/A,#N/A,TRUE,"INT-Table";#N/A,#N/A,TRUE,"STEEL";#N/A,#N/A,TRUE,"Door"}</definedName>
    <definedName name="Furniture_2_1" localSheetId="2" hidden="1">{#N/A,#N/A,TRUE,"Basic";#N/A,#N/A,TRUE,"EXT-TABLE";#N/A,#N/A,TRUE,"STEEL";#N/A,#N/A,TRUE,"INT-Table";#N/A,#N/A,TRUE,"STEEL";#N/A,#N/A,TRUE,"Door"}</definedName>
    <definedName name="Furniture_2_1" hidden="1">{#N/A,#N/A,TRUE,"Basic";#N/A,#N/A,TRUE,"EXT-TABLE";#N/A,#N/A,TRUE,"STEEL";#N/A,#N/A,TRUE,"INT-Table";#N/A,#N/A,TRUE,"STEEL";#N/A,#N/A,TRUE,"Door"}</definedName>
    <definedName name="Furniture_2_2" localSheetId="3" hidden="1">{#N/A,#N/A,TRUE,"Basic";#N/A,#N/A,TRUE,"EXT-TABLE";#N/A,#N/A,TRUE,"STEEL";#N/A,#N/A,TRUE,"INT-Table";#N/A,#N/A,TRUE,"STEEL";#N/A,#N/A,TRUE,"Door"}</definedName>
    <definedName name="Furniture_2_2" localSheetId="2" hidden="1">{#N/A,#N/A,TRUE,"Basic";#N/A,#N/A,TRUE,"EXT-TABLE";#N/A,#N/A,TRUE,"STEEL";#N/A,#N/A,TRUE,"INT-Table";#N/A,#N/A,TRUE,"STEEL";#N/A,#N/A,TRUE,"Door"}</definedName>
    <definedName name="Furniture_2_2" hidden="1">{#N/A,#N/A,TRUE,"Basic";#N/A,#N/A,TRUE,"EXT-TABLE";#N/A,#N/A,TRUE,"STEEL";#N/A,#N/A,TRUE,"INT-Table";#N/A,#N/A,TRUE,"STEEL";#N/A,#N/A,TRUE,"Door"}</definedName>
    <definedName name="Furniture_3" localSheetId="3" hidden="1">{#N/A,#N/A,TRUE,"Basic";#N/A,#N/A,TRUE,"EXT-TABLE";#N/A,#N/A,TRUE,"STEEL";#N/A,#N/A,TRUE,"INT-Table";#N/A,#N/A,TRUE,"STEEL";#N/A,#N/A,TRUE,"Door"}</definedName>
    <definedName name="Furniture_3" localSheetId="2" hidden="1">{#N/A,#N/A,TRUE,"Basic";#N/A,#N/A,TRUE,"EXT-TABLE";#N/A,#N/A,TRUE,"STEEL";#N/A,#N/A,TRUE,"INT-Table";#N/A,#N/A,TRUE,"STEEL";#N/A,#N/A,TRUE,"Door"}</definedName>
    <definedName name="Furniture_3" hidden="1">{#N/A,#N/A,TRUE,"Basic";#N/A,#N/A,TRUE,"EXT-TABLE";#N/A,#N/A,TRUE,"STEEL";#N/A,#N/A,TRUE,"INT-Table";#N/A,#N/A,TRUE,"STEEL";#N/A,#N/A,TRUE,"Door"}</definedName>
    <definedName name="Furniture_3_1" localSheetId="3" hidden="1">{#N/A,#N/A,TRUE,"Basic";#N/A,#N/A,TRUE,"EXT-TABLE";#N/A,#N/A,TRUE,"STEEL";#N/A,#N/A,TRUE,"INT-Table";#N/A,#N/A,TRUE,"STEEL";#N/A,#N/A,TRUE,"Door"}</definedName>
    <definedName name="Furniture_3_1" localSheetId="2" hidden="1">{#N/A,#N/A,TRUE,"Basic";#N/A,#N/A,TRUE,"EXT-TABLE";#N/A,#N/A,TRUE,"STEEL";#N/A,#N/A,TRUE,"INT-Table";#N/A,#N/A,TRUE,"STEEL";#N/A,#N/A,TRUE,"Door"}</definedName>
    <definedName name="Furniture_3_1" hidden="1">{#N/A,#N/A,TRUE,"Basic";#N/A,#N/A,TRUE,"EXT-TABLE";#N/A,#N/A,TRUE,"STEEL";#N/A,#N/A,TRUE,"INT-Table";#N/A,#N/A,TRUE,"STEEL";#N/A,#N/A,TRUE,"Door"}</definedName>
    <definedName name="Furniture_3_2" localSheetId="3" hidden="1">{#N/A,#N/A,TRUE,"Basic";#N/A,#N/A,TRUE,"EXT-TABLE";#N/A,#N/A,TRUE,"STEEL";#N/A,#N/A,TRUE,"INT-Table";#N/A,#N/A,TRUE,"STEEL";#N/A,#N/A,TRUE,"Door"}</definedName>
    <definedName name="Furniture_3_2" localSheetId="2" hidden="1">{#N/A,#N/A,TRUE,"Basic";#N/A,#N/A,TRUE,"EXT-TABLE";#N/A,#N/A,TRUE,"STEEL";#N/A,#N/A,TRUE,"INT-Table";#N/A,#N/A,TRUE,"STEEL";#N/A,#N/A,TRUE,"Door"}</definedName>
    <definedName name="Furniture_3_2" hidden="1">{#N/A,#N/A,TRUE,"Basic";#N/A,#N/A,TRUE,"EXT-TABLE";#N/A,#N/A,TRUE,"STEEL";#N/A,#N/A,TRUE,"INT-Table";#N/A,#N/A,TRUE,"STEEL";#N/A,#N/A,TRUE,"Door"}</definedName>
    <definedName name="Furniture_4" localSheetId="3" hidden="1">{#N/A,#N/A,TRUE,"Basic";#N/A,#N/A,TRUE,"EXT-TABLE";#N/A,#N/A,TRUE,"STEEL";#N/A,#N/A,TRUE,"INT-Table";#N/A,#N/A,TRUE,"STEEL";#N/A,#N/A,TRUE,"Door"}</definedName>
    <definedName name="Furniture_4" localSheetId="2" hidden="1">{#N/A,#N/A,TRUE,"Basic";#N/A,#N/A,TRUE,"EXT-TABLE";#N/A,#N/A,TRUE,"STEEL";#N/A,#N/A,TRUE,"INT-Table";#N/A,#N/A,TRUE,"STEEL";#N/A,#N/A,TRUE,"Door"}</definedName>
    <definedName name="Furniture_4" hidden="1">{#N/A,#N/A,TRUE,"Basic";#N/A,#N/A,TRUE,"EXT-TABLE";#N/A,#N/A,TRUE,"STEEL";#N/A,#N/A,TRUE,"INT-Table";#N/A,#N/A,TRUE,"STEEL";#N/A,#N/A,TRUE,"Door"}</definedName>
    <definedName name="Furniture_4_1" localSheetId="3" hidden="1">{#N/A,#N/A,TRUE,"Basic";#N/A,#N/A,TRUE,"EXT-TABLE";#N/A,#N/A,TRUE,"STEEL";#N/A,#N/A,TRUE,"INT-Table";#N/A,#N/A,TRUE,"STEEL";#N/A,#N/A,TRUE,"Door"}</definedName>
    <definedName name="Furniture_4_1" localSheetId="2" hidden="1">{#N/A,#N/A,TRUE,"Basic";#N/A,#N/A,TRUE,"EXT-TABLE";#N/A,#N/A,TRUE,"STEEL";#N/A,#N/A,TRUE,"INT-Table";#N/A,#N/A,TRUE,"STEEL";#N/A,#N/A,TRUE,"Door"}</definedName>
    <definedName name="Furniture_4_1" hidden="1">{#N/A,#N/A,TRUE,"Basic";#N/A,#N/A,TRUE,"EXT-TABLE";#N/A,#N/A,TRUE,"STEEL";#N/A,#N/A,TRUE,"INT-Table";#N/A,#N/A,TRUE,"STEEL";#N/A,#N/A,TRUE,"Door"}</definedName>
    <definedName name="Furniture_4_2" localSheetId="3" hidden="1">{#N/A,#N/A,TRUE,"Basic";#N/A,#N/A,TRUE,"EXT-TABLE";#N/A,#N/A,TRUE,"STEEL";#N/A,#N/A,TRUE,"INT-Table";#N/A,#N/A,TRUE,"STEEL";#N/A,#N/A,TRUE,"Door"}</definedName>
    <definedName name="Furniture_4_2" localSheetId="2" hidden="1">{#N/A,#N/A,TRUE,"Basic";#N/A,#N/A,TRUE,"EXT-TABLE";#N/A,#N/A,TRUE,"STEEL";#N/A,#N/A,TRUE,"INT-Table";#N/A,#N/A,TRUE,"STEEL";#N/A,#N/A,TRUE,"Door"}</definedName>
    <definedName name="Furniture_4_2" hidden="1">{#N/A,#N/A,TRUE,"Basic";#N/A,#N/A,TRUE,"EXT-TABLE";#N/A,#N/A,TRUE,"STEEL";#N/A,#N/A,TRUE,"INT-Table";#N/A,#N/A,TRUE,"STEEL";#N/A,#N/A,TRUE,"Door"}</definedName>
    <definedName name="Furniture_5" localSheetId="3" hidden="1">{#N/A,#N/A,TRUE,"Basic";#N/A,#N/A,TRUE,"EXT-TABLE";#N/A,#N/A,TRUE,"STEEL";#N/A,#N/A,TRUE,"INT-Table";#N/A,#N/A,TRUE,"STEEL";#N/A,#N/A,TRUE,"Door"}</definedName>
    <definedName name="Furniture_5" localSheetId="2" hidden="1">{#N/A,#N/A,TRUE,"Basic";#N/A,#N/A,TRUE,"EXT-TABLE";#N/A,#N/A,TRUE,"STEEL";#N/A,#N/A,TRUE,"INT-Table";#N/A,#N/A,TRUE,"STEEL";#N/A,#N/A,TRUE,"Door"}</definedName>
    <definedName name="Furniture_5" hidden="1">{#N/A,#N/A,TRUE,"Basic";#N/A,#N/A,TRUE,"EXT-TABLE";#N/A,#N/A,TRUE,"STEEL";#N/A,#N/A,TRUE,"INT-Table";#N/A,#N/A,TRUE,"STEEL";#N/A,#N/A,TRUE,"Door"}</definedName>
    <definedName name="Furniture_5_1" localSheetId="3" hidden="1">{#N/A,#N/A,TRUE,"Basic";#N/A,#N/A,TRUE,"EXT-TABLE";#N/A,#N/A,TRUE,"STEEL";#N/A,#N/A,TRUE,"INT-Table";#N/A,#N/A,TRUE,"STEEL";#N/A,#N/A,TRUE,"Door"}</definedName>
    <definedName name="Furniture_5_1" localSheetId="2" hidden="1">{#N/A,#N/A,TRUE,"Basic";#N/A,#N/A,TRUE,"EXT-TABLE";#N/A,#N/A,TRUE,"STEEL";#N/A,#N/A,TRUE,"INT-Table";#N/A,#N/A,TRUE,"STEEL";#N/A,#N/A,TRUE,"Door"}</definedName>
    <definedName name="Furniture_5_1" hidden="1">{#N/A,#N/A,TRUE,"Basic";#N/A,#N/A,TRUE,"EXT-TABLE";#N/A,#N/A,TRUE,"STEEL";#N/A,#N/A,TRUE,"INT-Table";#N/A,#N/A,TRUE,"STEEL";#N/A,#N/A,TRUE,"Door"}</definedName>
    <definedName name="Furniture_5_2" localSheetId="3" hidden="1">{#N/A,#N/A,TRUE,"Basic";#N/A,#N/A,TRUE,"EXT-TABLE";#N/A,#N/A,TRUE,"STEEL";#N/A,#N/A,TRUE,"INT-Table";#N/A,#N/A,TRUE,"STEEL";#N/A,#N/A,TRUE,"Door"}</definedName>
    <definedName name="Furniture_5_2" localSheetId="2" hidden="1">{#N/A,#N/A,TRUE,"Basic";#N/A,#N/A,TRUE,"EXT-TABLE";#N/A,#N/A,TRUE,"STEEL";#N/A,#N/A,TRUE,"INT-Table";#N/A,#N/A,TRUE,"STEEL";#N/A,#N/A,TRUE,"Door"}</definedName>
    <definedName name="Furniture_5_2" hidden="1">{#N/A,#N/A,TRUE,"Basic";#N/A,#N/A,TRUE,"EXT-TABLE";#N/A,#N/A,TRUE,"STEEL";#N/A,#N/A,TRUE,"INT-Table";#N/A,#N/A,TRUE,"STEEL";#N/A,#N/A,TRUE,"Door"}</definedName>
    <definedName name="GADFGSDFG" localSheetId="5" hidden="1">#REF!</definedName>
    <definedName name="GADFGSDFG" localSheetId="7" hidden="1">#REF!</definedName>
    <definedName name="GADFGSDFG" localSheetId="6" hidden="1">#REF!</definedName>
    <definedName name="GADFGSDFG" localSheetId="17" hidden="1">#REF!</definedName>
    <definedName name="GADFGSDFG" localSheetId="18" hidden="1">#REF!</definedName>
    <definedName name="GADFGSDFG" localSheetId="19" hidden="1">#REF!</definedName>
    <definedName name="GADFGSDFG" localSheetId="8" hidden="1">#REF!</definedName>
    <definedName name="GADFGSDFG" localSheetId="10" hidden="1">#REF!</definedName>
    <definedName name="GADFGSDFG" localSheetId="9" hidden="1">#REF!</definedName>
    <definedName name="GADFGSDFG" localSheetId="11" hidden="1">#REF!</definedName>
    <definedName name="GADFGSDFG" localSheetId="12" hidden="1">#REF!</definedName>
    <definedName name="GADFGSDFG" localSheetId="13" hidden="1">#REF!</definedName>
    <definedName name="GADFGSDFG" localSheetId="14" hidden="1">#REF!</definedName>
    <definedName name="GADFGSDFG" localSheetId="15" hidden="1">#REF!</definedName>
    <definedName name="GADFGSDFG" localSheetId="16" hidden="1">#REF!</definedName>
    <definedName name="GADFGSDFG" localSheetId="3" hidden="1">#REF!</definedName>
    <definedName name="GADFGSDFG" localSheetId="2" hidden="1">#REF!</definedName>
    <definedName name="GADFGSDFG" hidden="1">#REF!</definedName>
    <definedName name="GBBB" localSheetId="3" hidden="1">{#N/A,#N/A,FALSE,"CCTV"}</definedName>
    <definedName name="GBBB" localSheetId="2" hidden="1">{#N/A,#N/A,FALSE,"CCTV"}</definedName>
    <definedName name="GBBB" hidden="1">{#N/A,#N/A,FALSE,"CCTV"}</definedName>
    <definedName name="GDF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 localSheetId="5" hidden="1">#REF!</definedName>
    <definedName name="GF" localSheetId="7" hidden="1">#REF!</definedName>
    <definedName name="GF" localSheetId="6" hidden="1">#REF!</definedName>
    <definedName name="GF" localSheetId="17" hidden="1">#REF!</definedName>
    <definedName name="GF" localSheetId="18" hidden="1">#REF!</definedName>
    <definedName name="GF" localSheetId="19" hidden="1">#REF!</definedName>
    <definedName name="GF" localSheetId="8" hidden="1">#REF!</definedName>
    <definedName name="GF" localSheetId="10" hidden="1">#REF!</definedName>
    <definedName name="GF" localSheetId="9" hidden="1">#REF!</definedName>
    <definedName name="GF" localSheetId="11" hidden="1">#REF!</definedName>
    <definedName name="GF" localSheetId="12" hidden="1">#REF!</definedName>
    <definedName name="GF" localSheetId="13" hidden="1">#REF!</definedName>
    <definedName name="GF" localSheetId="14" hidden="1">#REF!</definedName>
    <definedName name="GF" localSheetId="15" hidden="1">#REF!</definedName>
    <definedName name="GF" localSheetId="16" hidden="1">#REF!</definedName>
    <definedName name="GF" localSheetId="3" hidden="1">#REF!</definedName>
    <definedName name="GF" localSheetId="2" hidden="1">#REF!</definedName>
    <definedName name="GF" hidden="1">#REF!</definedName>
    <definedName name="GFDGD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S" localSheetId="3" hidden="1">{#N/A,#N/A,FALSE,"CCTV"}</definedName>
    <definedName name="GFDS" localSheetId="2" hidden="1">{#N/A,#N/A,FALSE,"CCTV"}</definedName>
    <definedName name="GFDS" hidden="1">{#N/A,#N/A,FALSE,"CCTV"}</definedName>
    <definedName name="GF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HJ" localSheetId="3" hidden="1">{#N/A,#N/A,FALSE,"단가표지"}</definedName>
    <definedName name="GFHJ" localSheetId="2" hidden="1">{#N/A,#N/A,FALSE,"단가표지"}</definedName>
    <definedName name="GFHJ" hidden="1">{#N/A,#N/A,FALSE,"단가표지"}</definedName>
    <definedName name="gfjgfh" localSheetId="3" hidden="1">{#N/A,#N/A,FALSE,"CCTV"}</definedName>
    <definedName name="gfjgfh" localSheetId="2" hidden="1">{#N/A,#N/A,FALSE,"CCTV"}</definedName>
    <definedName name="gfjgfh" hidden="1">{#N/A,#N/A,FALSE,"CCTV"}</definedName>
    <definedName name="gfjgfhfg" localSheetId="3" hidden="1">{#N/A,#N/A,FALSE,"CCTV"}</definedName>
    <definedName name="gfjgfhfg" localSheetId="2" hidden="1">{#N/A,#N/A,FALSE,"CCTV"}</definedName>
    <definedName name="gfjgfhfg" hidden="1">{#N/A,#N/A,FALSE,"CCTV"}</definedName>
    <definedName name="GFJGFJGH" localSheetId="3" hidden="1">{#N/A,#N/A,FALSE,"2~8번"}</definedName>
    <definedName name="GFJGFJGH" localSheetId="2" hidden="1">{#N/A,#N/A,FALSE,"2~8번"}</definedName>
    <definedName name="GFJGFJGH" hidden="1">{#N/A,#N/A,FALSE,"2~8번"}</definedName>
    <definedName name="GFJGFJRRJGH" localSheetId="3" hidden="1">{#N/A,#N/A,FALSE,"배수1"}</definedName>
    <definedName name="GFJGFJRRJGH" localSheetId="2" hidden="1">{#N/A,#N/A,FALSE,"배수1"}</definedName>
    <definedName name="GFJGFJRRJGH" hidden="1">{#N/A,#N/A,FALSE,"배수1"}</definedName>
    <definedName name="GFJHGFJGF" localSheetId="3" hidden="1">{#N/A,#N/A,FALSE,"혼합골재"}</definedName>
    <definedName name="GFJHGFJGF" localSheetId="2" hidden="1">{#N/A,#N/A,FALSE,"혼합골재"}</definedName>
    <definedName name="GFJHGFJGF" hidden="1">{#N/A,#N/A,FALSE,"혼합골재"}</definedName>
    <definedName name="GFRRJGH" localSheetId="3" hidden="1">{#N/A,#N/A,FALSE,"단가표지"}</definedName>
    <definedName name="GFRRJGH" localSheetId="2" hidden="1">{#N/A,#N/A,FALSE,"단가표지"}</definedName>
    <definedName name="GFRRJGH" hidden="1">{#N/A,#N/A,FALSE,"단가표지"}</definedName>
    <definedName name="gggg" localSheetId="3" hidden="1">{"'장비'!$A$3:$M$12"}</definedName>
    <definedName name="gggg" localSheetId="2" hidden="1">{"'장비'!$A$3:$M$12"}</definedName>
    <definedName name="gggg" hidden="1">{"'장비'!$A$3:$M$12"}</definedName>
    <definedName name="GJFGJFGJ" localSheetId="3" hidden="1">{#N/A,#N/A,FALSE,"골재소요량";#N/A,#N/A,FALSE,"골재소요량"}</definedName>
    <definedName name="GJFGJFGJ" localSheetId="2" hidden="1">{#N/A,#N/A,FALSE,"골재소요량";#N/A,#N/A,FALSE,"골재소요량"}</definedName>
    <definedName name="GJFGJFGJ" hidden="1">{#N/A,#N/A,FALSE,"골재소요량";#N/A,#N/A,FALSE,"골재소요량"}</definedName>
    <definedName name="GJGFJGFHJ" localSheetId="3" hidden="1">{#N/A,#N/A,FALSE,"속도"}</definedName>
    <definedName name="GJGFJGFHJ" localSheetId="2" hidden="1">{#N/A,#N/A,FALSE,"속도"}</definedName>
    <definedName name="GJGFJGFHJ" hidden="1">{#N/A,#N/A,FALSE,"속도"}</definedName>
    <definedName name="GSDGSRWQR" localSheetId="3" hidden="1">{#N/A,#N/A,FALSE,"속도"}</definedName>
    <definedName name="GSDGSRWQR" localSheetId="2" hidden="1">{#N/A,#N/A,FALSE,"속도"}</definedName>
    <definedName name="GSDGSRWQR" hidden="1">{#N/A,#N/A,FALSE,"속도"}</definedName>
    <definedName name="GV" localSheetId="3" hidden="1">{#N/A,#N/A,FALSE,"CCTV"}</definedName>
    <definedName name="GV" localSheetId="2" hidden="1">{#N/A,#N/A,FALSE,"CCTV"}</definedName>
    <definedName name="GV" hidden="1">{#N/A,#N/A,FALSE,"CCTV"}</definedName>
    <definedName name="half" localSheetId="3" hidden="1">{#N/A,#N/A,FALSE,"전체집계표";#N/A,#N/A,FALSE,"안벽30000";#N/A,#N/A,FALSE,"안벽20000";#N/A,#N/A,FALSE,"내호안";#N/A,#N/A,FALSE,"외호안";#N/A,#N/A,FALSE,"준설토A";#N/A,#N/A,FALSE,"준설토B";#N/A,#N/A,FALSE,"적출장"}</definedName>
    <definedName name="half" localSheetId="2" hidden="1">{#N/A,#N/A,FALSE,"전체집계표";#N/A,#N/A,FALSE,"안벽30000";#N/A,#N/A,FALSE,"안벽20000";#N/A,#N/A,FALSE,"내호안";#N/A,#N/A,FALSE,"외호안";#N/A,#N/A,FALSE,"준설토A";#N/A,#N/A,FALSE,"준설토B";#N/A,#N/A,FALSE,"적출장"}</definedName>
    <definedName name="half" hidden="1">{#N/A,#N/A,FALSE,"전체집계표";#N/A,#N/A,FALSE,"안벽30000";#N/A,#N/A,FALSE,"안벽20000";#N/A,#N/A,FALSE,"내호안";#N/A,#N/A,FALSE,"외호안";#N/A,#N/A,FALSE,"준설토A";#N/A,#N/A,FALSE,"준설토B";#N/A,#N/A,FALSE,"적출장"}</definedName>
    <definedName name="HDFD" localSheetId="3" hidden="1">{#N/A,#N/A,FALSE,"속도"}</definedName>
    <definedName name="HDFD" localSheetId="2" hidden="1">{#N/A,#N/A,FALSE,"속도"}</definedName>
    <definedName name="HDFD" hidden="1">{#N/A,#N/A,FALSE,"속도"}</definedName>
    <definedName name="HDGFDS" localSheetId="5" hidden="1">#REF!</definedName>
    <definedName name="HDGFDS" localSheetId="7" hidden="1">#REF!</definedName>
    <definedName name="HDGFDS" localSheetId="6" hidden="1">#REF!</definedName>
    <definedName name="HDGFDS" localSheetId="17" hidden="1">#REF!</definedName>
    <definedName name="HDGFDS" localSheetId="18" hidden="1">#REF!</definedName>
    <definedName name="HDGFDS" localSheetId="19" hidden="1">#REF!</definedName>
    <definedName name="HDGFDS" localSheetId="8" hidden="1">#REF!</definedName>
    <definedName name="HDGFDS" localSheetId="10" hidden="1">#REF!</definedName>
    <definedName name="HDGFDS" localSheetId="9" hidden="1">#REF!</definedName>
    <definedName name="HDGFDS" localSheetId="11" hidden="1">#REF!</definedName>
    <definedName name="HDGFDS" localSheetId="12" hidden="1">#REF!</definedName>
    <definedName name="HDGFDS" localSheetId="13" hidden="1">#REF!</definedName>
    <definedName name="HDGFDS" localSheetId="14" hidden="1">#REF!</definedName>
    <definedName name="HDGFDS" localSheetId="15" hidden="1">#REF!</definedName>
    <definedName name="HDGFDS" localSheetId="16" hidden="1">#REF!</definedName>
    <definedName name="HDGFDS" localSheetId="3" hidden="1">#REF!</definedName>
    <definedName name="HDGFDS" localSheetId="2" hidden="1">#REF!</definedName>
    <definedName name="HDGFDS" hidden="1">#REF!</definedName>
    <definedName name="hfdgfdg" localSheetId="3" hidden="1">{#N/A,#N/A,FALSE,"CCTV"}</definedName>
    <definedName name="hfdgfdg" localSheetId="2" hidden="1">{#N/A,#N/A,FALSE,"CCTV"}</definedName>
    <definedName name="hfdgfdg" hidden="1">{#N/A,#N/A,FALSE,"CCTV"}</definedName>
    <definedName name="hfjhhjj" localSheetId="3" hidden="1">{#N/A,#N/A,FALSE,"CCTV"}</definedName>
    <definedName name="hfjhhjj" localSheetId="2" hidden="1">{#N/A,#N/A,FALSE,"CCTV"}</definedName>
    <definedName name="hfjhhjj" hidden="1">{#N/A,#N/A,FALSE,"CCTV"}</definedName>
    <definedName name="HGDSGJGFJGF" localSheetId="3" hidden="1">{#N/A,#N/A,FALSE,"배수2"}</definedName>
    <definedName name="HGDSGJGFJGF" localSheetId="2" hidden="1">{#N/A,#N/A,FALSE,"배수2"}</definedName>
    <definedName name="HGDSGJGFJGF" hidden="1">{#N/A,#N/A,FALSE,"배수2"}</definedName>
    <definedName name="HGHH" localSheetId="3" hidden="1">{#N/A,#N/A,FALSE,"표지목차"}</definedName>
    <definedName name="HGHH" localSheetId="2" hidden="1">{#N/A,#N/A,FALSE,"표지목차"}</definedName>
    <definedName name="HGHH" hidden="1">{#N/A,#N/A,FALSE,"표지목차"}</definedName>
    <definedName name="hgjfgh" localSheetId="3" hidden="1">{#N/A,#N/A,FALSE,"CCTV"}</definedName>
    <definedName name="hgjfgh" localSheetId="2" hidden="1">{#N/A,#N/A,FALSE,"CCTV"}</definedName>
    <definedName name="hgjfgh" hidden="1">{#N/A,#N/A,FALSE,"CCTV"}</definedName>
    <definedName name="hgjgfhgh" localSheetId="3" hidden="1">{#N/A,#N/A,FALSE,"CCTV"}</definedName>
    <definedName name="hgjgfhgh" localSheetId="2" hidden="1">{#N/A,#N/A,FALSE,"CCTV"}</definedName>
    <definedName name="hgjgfhgh" hidden="1">{#N/A,#N/A,FALSE,"CCTV"}</definedName>
    <definedName name="HHH" localSheetId="3" hidden="1">{#N/A,#N/A,TRUE,"Basic";#N/A,#N/A,TRUE,"EXT-TABLE";#N/A,#N/A,TRUE,"STEEL";#N/A,#N/A,TRUE,"INT-Table";#N/A,#N/A,TRUE,"STEEL";#N/A,#N/A,TRUE,"Door"}</definedName>
    <definedName name="HHH" localSheetId="2" hidden="1">{#N/A,#N/A,TRUE,"Basic";#N/A,#N/A,TRUE,"EXT-TABLE";#N/A,#N/A,TRUE,"STEEL";#N/A,#N/A,TRUE,"INT-Table";#N/A,#N/A,TRUE,"STEEL";#N/A,#N/A,TRUE,"Door"}</definedName>
    <definedName name="HHH" hidden="1">{#N/A,#N/A,TRUE,"Basic";#N/A,#N/A,TRUE,"EXT-TABLE";#N/A,#N/A,TRUE,"STEEL";#N/A,#N/A,TRUE,"INT-Table";#N/A,#N/A,TRUE,"STEEL";#N/A,#N/A,TRUE,"Door"}</definedName>
    <definedName name="HHH_1" localSheetId="3" hidden="1">{#N/A,#N/A,TRUE,"Basic";#N/A,#N/A,TRUE,"EXT-TABLE";#N/A,#N/A,TRUE,"STEEL";#N/A,#N/A,TRUE,"INT-Table";#N/A,#N/A,TRUE,"STEEL";#N/A,#N/A,TRUE,"Door"}</definedName>
    <definedName name="HHH_1" localSheetId="2" hidden="1">{#N/A,#N/A,TRUE,"Basic";#N/A,#N/A,TRUE,"EXT-TABLE";#N/A,#N/A,TRUE,"STEEL";#N/A,#N/A,TRUE,"INT-Table";#N/A,#N/A,TRUE,"STEEL";#N/A,#N/A,TRUE,"Door"}</definedName>
    <definedName name="HHH_1" hidden="1">{#N/A,#N/A,TRUE,"Basic";#N/A,#N/A,TRUE,"EXT-TABLE";#N/A,#N/A,TRUE,"STEEL";#N/A,#N/A,TRUE,"INT-Table";#N/A,#N/A,TRUE,"STEEL";#N/A,#N/A,TRUE,"Door"}</definedName>
    <definedName name="HHH_1_1" localSheetId="3" hidden="1">{#N/A,#N/A,TRUE,"Basic";#N/A,#N/A,TRUE,"EXT-TABLE";#N/A,#N/A,TRUE,"STEEL";#N/A,#N/A,TRUE,"INT-Table";#N/A,#N/A,TRUE,"STEEL";#N/A,#N/A,TRUE,"Door"}</definedName>
    <definedName name="HHH_1_1" localSheetId="2" hidden="1">{#N/A,#N/A,TRUE,"Basic";#N/A,#N/A,TRUE,"EXT-TABLE";#N/A,#N/A,TRUE,"STEEL";#N/A,#N/A,TRUE,"INT-Table";#N/A,#N/A,TRUE,"STEEL";#N/A,#N/A,TRUE,"Door"}</definedName>
    <definedName name="HHH_1_1" hidden="1">{#N/A,#N/A,TRUE,"Basic";#N/A,#N/A,TRUE,"EXT-TABLE";#N/A,#N/A,TRUE,"STEEL";#N/A,#N/A,TRUE,"INT-Table";#N/A,#N/A,TRUE,"STEEL";#N/A,#N/A,TRUE,"Door"}</definedName>
    <definedName name="HHH_1_2" localSheetId="3" hidden="1">{#N/A,#N/A,TRUE,"Basic";#N/A,#N/A,TRUE,"EXT-TABLE";#N/A,#N/A,TRUE,"STEEL";#N/A,#N/A,TRUE,"INT-Table";#N/A,#N/A,TRUE,"STEEL";#N/A,#N/A,TRUE,"Door"}</definedName>
    <definedName name="HHH_1_2" localSheetId="2" hidden="1">{#N/A,#N/A,TRUE,"Basic";#N/A,#N/A,TRUE,"EXT-TABLE";#N/A,#N/A,TRUE,"STEEL";#N/A,#N/A,TRUE,"INT-Table";#N/A,#N/A,TRUE,"STEEL";#N/A,#N/A,TRUE,"Door"}</definedName>
    <definedName name="HHH_1_2" hidden="1">{#N/A,#N/A,TRUE,"Basic";#N/A,#N/A,TRUE,"EXT-TABLE";#N/A,#N/A,TRUE,"STEEL";#N/A,#N/A,TRUE,"INT-Table";#N/A,#N/A,TRUE,"STEEL";#N/A,#N/A,TRUE,"Door"}</definedName>
    <definedName name="HHH_2" localSheetId="3" hidden="1">{#N/A,#N/A,TRUE,"Basic";#N/A,#N/A,TRUE,"EXT-TABLE";#N/A,#N/A,TRUE,"STEEL";#N/A,#N/A,TRUE,"INT-Table";#N/A,#N/A,TRUE,"STEEL";#N/A,#N/A,TRUE,"Door"}</definedName>
    <definedName name="HHH_2" localSheetId="2" hidden="1">{#N/A,#N/A,TRUE,"Basic";#N/A,#N/A,TRUE,"EXT-TABLE";#N/A,#N/A,TRUE,"STEEL";#N/A,#N/A,TRUE,"INT-Table";#N/A,#N/A,TRUE,"STEEL";#N/A,#N/A,TRUE,"Door"}</definedName>
    <definedName name="HHH_2" hidden="1">{#N/A,#N/A,TRUE,"Basic";#N/A,#N/A,TRUE,"EXT-TABLE";#N/A,#N/A,TRUE,"STEEL";#N/A,#N/A,TRUE,"INT-Table";#N/A,#N/A,TRUE,"STEEL";#N/A,#N/A,TRUE,"Door"}</definedName>
    <definedName name="HHH_2_1" localSheetId="3" hidden="1">{#N/A,#N/A,TRUE,"Basic";#N/A,#N/A,TRUE,"EXT-TABLE";#N/A,#N/A,TRUE,"STEEL";#N/A,#N/A,TRUE,"INT-Table";#N/A,#N/A,TRUE,"STEEL";#N/A,#N/A,TRUE,"Door"}</definedName>
    <definedName name="HHH_2_1" localSheetId="2" hidden="1">{#N/A,#N/A,TRUE,"Basic";#N/A,#N/A,TRUE,"EXT-TABLE";#N/A,#N/A,TRUE,"STEEL";#N/A,#N/A,TRUE,"INT-Table";#N/A,#N/A,TRUE,"STEEL";#N/A,#N/A,TRUE,"Door"}</definedName>
    <definedName name="HHH_2_1" hidden="1">{#N/A,#N/A,TRUE,"Basic";#N/A,#N/A,TRUE,"EXT-TABLE";#N/A,#N/A,TRUE,"STEEL";#N/A,#N/A,TRUE,"INT-Table";#N/A,#N/A,TRUE,"STEEL";#N/A,#N/A,TRUE,"Door"}</definedName>
    <definedName name="HHH_2_2" localSheetId="3" hidden="1">{#N/A,#N/A,TRUE,"Basic";#N/A,#N/A,TRUE,"EXT-TABLE";#N/A,#N/A,TRUE,"STEEL";#N/A,#N/A,TRUE,"INT-Table";#N/A,#N/A,TRUE,"STEEL";#N/A,#N/A,TRUE,"Door"}</definedName>
    <definedName name="HHH_2_2" localSheetId="2" hidden="1">{#N/A,#N/A,TRUE,"Basic";#N/A,#N/A,TRUE,"EXT-TABLE";#N/A,#N/A,TRUE,"STEEL";#N/A,#N/A,TRUE,"INT-Table";#N/A,#N/A,TRUE,"STEEL";#N/A,#N/A,TRUE,"Door"}</definedName>
    <definedName name="HHH_2_2" hidden="1">{#N/A,#N/A,TRUE,"Basic";#N/A,#N/A,TRUE,"EXT-TABLE";#N/A,#N/A,TRUE,"STEEL";#N/A,#N/A,TRUE,"INT-Table";#N/A,#N/A,TRUE,"STEEL";#N/A,#N/A,TRUE,"Door"}</definedName>
    <definedName name="HHH_3" localSheetId="3" hidden="1">{#N/A,#N/A,TRUE,"Basic";#N/A,#N/A,TRUE,"EXT-TABLE";#N/A,#N/A,TRUE,"STEEL";#N/A,#N/A,TRUE,"INT-Table";#N/A,#N/A,TRUE,"STEEL";#N/A,#N/A,TRUE,"Door"}</definedName>
    <definedName name="HHH_3" localSheetId="2" hidden="1">{#N/A,#N/A,TRUE,"Basic";#N/A,#N/A,TRUE,"EXT-TABLE";#N/A,#N/A,TRUE,"STEEL";#N/A,#N/A,TRUE,"INT-Table";#N/A,#N/A,TRUE,"STEEL";#N/A,#N/A,TRUE,"Door"}</definedName>
    <definedName name="HHH_3" hidden="1">{#N/A,#N/A,TRUE,"Basic";#N/A,#N/A,TRUE,"EXT-TABLE";#N/A,#N/A,TRUE,"STEEL";#N/A,#N/A,TRUE,"INT-Table";#N/A,#N/A,TRUE,"STEEL";#N/A,#N/A,TRUE,"Door"}</definedName>
    <definedName name="HHH_3_1" localSheetId="3" hidden="1">{#N/A,#N/A,TRUE,"Basic";#N/A,#N/A,TRUE,"EXT-TABLE";#N/A,#N/A,TRUE,"STEEL";#N/A,#N/A,TRUE,"INT-Table";#N/A,#N/A,TRUE,"STEEL";#N/A,#N/A,TRUE,"Door"}</definedName>
    <definedName name="HHH_3_1" localSheetId="2" hidden="1">{#N/A,#N/A,TRUE,"Basic";#N/A,#N/A,TRUE,"EXT-TABLE";#N/A,#N/A,TRUE,"STEEL";#N/A,#N/A,TRUE,"INT-Table";#N/A,#N/A,TRUE,"STEEL";#N/A,#N/A,TRUE,"Door"}</definedName>
    <definedName name="HHH_3_1" hidden="1">{#N/A,#N/A,TRUE,"Basic";#N/A,#N/A,TRUE,"EXT-TABLE";#N/A,#N/A,TRUE,"STEEL";#N/A,#N/A,TRUE,"INT-Table";#N/A,#N/A,TRUE,"STEEL";#N/A,#N/A,TRUE,"Door"}</definedName>
    <definedName name="HHH_3_2" localSheetId="3" hidden="1">{#N/A,#N/A,TRUE,"Basic";#N/A,#N/A,TRUE,"EXT-TABLE";#N/A,#N/A,TRUE,"STEEL";#N/A,#N/A,TRUE,"INT-Table";#N/A,#N/A,TRUE,"STEEL";#N/A,#N/A,TRUE,"Door"}</definedName>
    <definedName name="HHH_3_2" localSheetId="2" hidden="1">{#N/A,#N/A,TRUE,"Basic";#N/A,#N/A,TRUE,"EXT-TABLE";#N/A,#N/A,TRUE,"STEEL";#N/A,#N/A,TRUE,"INT-Table";#N/A,#N/A,TRUE,"STEEL";#N/A,#N/A,TRUE,"Door"}</definedName>
    <definedName name="HHH_3_2" hidden="1">{#N/A,#N/A,TRUE,"Basic";#N/A,#N/A,TRUE,"EXT-TABLE";#N/A,#N/A,TRUE,"STEEL";#N/A,#N/A,TRUE,"INT-Table";#N/A,#N/A,TRUE,"STEEL";#N/A,#N/A,TRUE,"Door"}</definedName>
    <definedName name="HHH_4" localSheetId="3" hidden="1">{#N/A,#N/A,TRUE,"Basic";#N/A,#N/A,TRUE,"EXT-TABLE";#N/A,#N/A,TRUE,"STEEL";#N/A,#N/A,TRUE,"INT-Table";#N/A,#N/A,TRUE,"STEEL";#N/A,#N/A,TRUE,"Door"}</definedName>
    <definedName name="HHH_4" localSheetId="2" hidden="1">{#N/A,#N/A,TRUE,"Basic";#N/A,#N/A,TRUE,"EXT-TABLE";#N/A,#N/A,TRUE,"STEEL";#N/A,#N/A,TRUE,"INT-Table";#N/A,#N/A,TRUE,"STEEL";#N/A,#N/A,TRUE,"Door"}</definedName>
    <definedName name="HHH_4" hidden="1">{#N/A,#N/A,TRUE,"Basic";#N/A,#N/A,TRUE,"EXT-TABLE";#N/A,#N/A,TRUE,"STEEL";#N/A,#N/A,TRUE,"INT-Table";#N/A,#N/A,TRUE,"STEEL";#N/A,#N/A,TRUE,"Door"}</definedName>
    <definedName name="HHH_4_1" localSheetId="3" hidden="1">{#N/A,#N/A,TRUE,"Basic";#N/A,#N/A,TRUE,"EXT-TABLE";#N/A,#N/A,TRUE,"STEEL";#N/A,#N/A,TRUE,"INT-Table";#N/A,#N/A,TRUE,"STEEL";#N/A,#N/A,TRUE,"Door"}</definedName>
    <definedName name="HHH_4_1" localSheetId="2" hidden="1">{#N/A,#N/A,TRUE,"Basic";#N/A,#N/A,TRUE,"EXT-TABLE";#N/A,#N/A,TRUE,"STEEL";#N/A,#N/A,TRUE,"INT-Table";#N/A,#N/A,TRUE,"STEEL";#N/A,#N/A,TRUE,"Door"}</definedName>
    <definedName name="HHH_4_1" hidden="1">{#N/A,#N/A,TRUE,"Basic";#N/A,#N/A,TRUE,"EXT-TABLE";#N/A,#N/A,TRUE,"STEEL";#N/A,#N/A,TRUE,"INT-Table";#N/A,#N/A,TRUE,"STEEL";#N/A,#N/A,TRUE,"Door"}</definedName>
    <definedName name="HHH_4_2" localSheetId="3" hidden="1">{#N/A,#N/A,TRUE,"Basic";#N/A,#N/A,TRUE,"EXT-TABLE";#N/A,#N/A,TRUE,"STEEL";#N/A,#N/A,TRUE,"INT-Table";#N/A,#N/A,TRUE,"STEEL";#N/A,#N/A,TRUE,"Door"}</definedName>
    <definedName name="HHH_4_2" localSheetId="2" hidden="1">{#N/A,#N/A,TRUE,"Basic";#N/A,#N/A,TRUE,"EXT-TABLE";#N/A,#N/A,TRUE,"STEEL";#N/A,#N/A,TRUE,"INT-Table";#N/A,#N/A,TRUE,"STEEL";#N/A,#N/A,TRUE,"Door"}</definedName>
    <definedName name="HHH_4_2" hidden="1">{#N/A,#N/A,TRUE,"Basic";#N/A,#N/A,TRUE,"EXT-TABLE";#N/A,#N/A,TRUE,"STEEL";#N/A,#N/A,TRUE,"INT-Table";#N/A,#N/A,TRUE,"STEEL";#N/A,#N/A,TRUE,"Door"}</definedName>
    <definedName name="HHH_5" localSheetId="3" hidden="1">{#N/A,#N/A,TRUE,"Basic";#N/A,#N/A,TRUE,"EXT-TABLE";#N/A,#N/A,TRUE,"STEEL";#N/A,#N/A,TRUE,"INT-Table";#N/A,#N/A,TRUE,"STEEL";#N/A,#N/A,TRUE,"Door"}</definedName>
    <definedName name="HHH_5" localSheetId="2" hidden="1">{#N/A,#N/A,TRUE,"Basic";#N/A,#N/A,TRUE,"EXT-TABLE";#N/A,#N/A,TRUE,"STEEL";#N/A,#N/A,TRUE,"INT-Table";#N/A,#N/A,TRUE,"STEEL";#N/A,#N/A,TRUE,"Door"}</definedName>
    <definedName name="HHH_5" hidden="1">{#N/A,#N/A,TRUE,"Basic";#N/A,#N/A,TRUE,"EXT-TABLE";#N/A,#N/A,TRUE,"STEEL";#N/A,#N/A,TRUE,"INT-Table";#N/A,#N/A,TRUE,"STEEL";#N/A,#N/A,TRUE,"Door"}</definedName>
    <definedName name="HHH_5_1" localSheetId="3" hidden="1">{#N/A,#N/A,TRUE,"Basic";#N/A,#N/A,TRUE,"EXT-TABLE";#N/A,#N/A,TRUE,"STEEL";#N/A,#N/A,TRUE,"INT-Table";#N/A,#N/A,TRUE,"STEEL";#N/A,#N/A,TRUE,"Door"}</definedName>
    <definedName name="HHH_5_1" localSheetId="2" hidden="1">{#N/A,#N/A,TRUE,"Basic";#N/A,#N/A,TRUE,"EXT-TABLE";#N/A,#N/A,TRUE,"STEEL";#N/A,#N/A,TRUE,"INT-Table";#N/A,#N/A,TRUE,"STEEL";#N/A,#N/A,TRUE,"Door"}</definedName>
    <definedName name="HHH_5_1" hidden="1">{#N/A,#N/A,TRUE,"Basic";#N/A,#N/A,TRUE,"EXT-TABLE";#N/A,#N/A,TRUE,"STEEL";#N/A,#N/A,TRUE,"INT-Table";#N/A,#N/A,TRUE,"STEEL";#N/A,#N/A,TRUE,"Door"}</definedName>
    <definedName name="HHH_5_2" localSheetId="3" hidden="1">{#N/A,#N/A,TRUE,"Basic";#N/A,#N/A,TRUE,"EXT-TABLE";#N/A,#N/A,TRUE,"STEEL";#N/A,#N/A,TRUE,"INT-Table";#N/A,#N/A,TRUE,"STEEL";#N/A,#N/A,TRUE,"Door"}</definedName>
    <definedName name="HHH_5_2" localSheetId="2" hidden="1">{#N/A,#N/A,TRUE,"Basic";#N/A,#N/A,TRUE,"EXT-TABLE";#N/A,#N/A,TRUE,"STEEL";#N/A,#N/A,TRUE,"INT-Table";#N/A,#N/A,TRUE,"STEEL";#N/A,#N/A,TRUE,"Door"}</definedName>
    <definedName name="HHH_5_2" hidden="1">{#N/A,#N/A,TRUE,"Basic";#N/A,#N/A,TRUE,"EXT-TABLE";#N/A,#N/A,TRUE,"STEEL";#N/A,#N/A,TRUE,"INT-Table";#N/A,#N/A,TRUE,"STEEL";#N/A,#N/A,TRUE,"Door"}</definedName>
    <definedName name="HHHHH" localSheetId="3" hidden="1">{#N/A,#N/A,TRUE,"Basic";#N/A,#N/A,TRUE,"EXT-TABLE";#N/A,#N/A,TRUE,"STEEL";#N/A,#N/A,TRUE,"INT-Table";#N/A,#N/A,TRUE,"STEEL";#N/A,#N/A,TRUE,"Door"}</definedName>
    <definedName name="HHHHH" localSheetId="2" hidden="1">{#N/A,#N/A,TRUE,"Basic";#N/A,#N/A,TRUE,"EXT-TABLE";#N/A,#N/A,TRUE,"STEEL";#N/A,#N/A,TRUE,"INT-Table";#N/A,#N/A,TRUE,"STEEL";#N/A,#N/A,TRUE,"Door"}</definedName>
    <definedName name="HHHHH" hidden="1">{#N/A,#N/A,TRUE,"Basic";#N/A,#N/A,TRUE,"EXT-TABLE";#N/A,#N/A,TRUE,"STEEL";#N/A,#N/A,TRUE,"INT-Table";#N/A,#N/A,TRUE,"STEEL";#N/A,#N/A,TRUE,"Door"}</definedName>
    <definedName name="HHHHHHHHHHHHHHHHHHHHH" localSheetId="3" hidden="1">{#N/A,#N/A,FALSE,"토공2"}</definedName>
    <definedName name="HHHHHHHHHHHHHHHHHHHHH" localSheetId="2" hidden="1">{#N/A,#N/A,FALSE,"토공2"}</definedName>
    <definedName name="HHHHHHHHHHHHHHHHHHHHH" hidden="1">{#N/A,#N/A,FALSE,"토공2"}</definedName>
    <definedName name="HiddenRows" localSheetId="5" hidden="1">#REF!</definedName>
    <definedName name="HiddenRows" localSheetId="7" hidden="1">#REF!</definedName>
    <definedName name="HiddenRows" localSheetId="6" hidden="1">#REF!</definedName>
    <definedName name="HiddenRows" localSheetId="17" hidden="1">#REF!</definedName>
    <definedName name="HiddenRows" localSheetId="18" hidden="1">#REF!</definedName>
    <definedName name="HiddenRows" localSheetId="19" hidden="1">#REF!</definedName>
    <definedName name="HiddenRows" localSheetId="8" hidden="1">#REF!</definedName>
    <definedName name="HiddenRows" localSheetId="10" hidden="1">#REF!</definedName>
    <definedName name="HiddenRows" localSheetId="9" hidden="1">#REF!</definedName>
    <definedName name="HiddenRows" localSheetId="11" hidden="1">#REF!</definedName>
    <definedName name="HiddenRows" localSheetId="12" hidden="1">#REF!</definedName>
    <definedName name="HiddenRows" localSheetId="13" hidden="1">#REF!</definedName>
    <definedName name="HiddenRows" localSheetId="14" hidden="1">#REF!</definedName>
    <definedName name="HiddenRows" localSheetId="15" hidden="1">#REF!</definedName>
    <definedName name="HiddenRows" localSheetId="16" hidden="1">#REF!</definedName>
    <definedName name="HiddenRows" localSheetId="3" hidden="1">#REF!</definedName>
    <definedName name="HiddenRows" localSheetId="2" hidden="1">#REF!</definedName>
    <definedName name="HiddenRows" hidden="1">#REF!</definedName>
    <definedName name="hik" localSheetId="3" hidden="1">{#N/A,#N/A,FALSE,"TABLE"}</definedName>
    <definedName name="hik" localSheetId="2" hidden="1">{#N/A,#N/A,FALSE,"TABLE"}</definedName>
    <definedName name="hik" hidden="1">{#N/A,#N/A,FALSE,"TABLE"}</definedName>
    <definedName name="ho" localSheetId="3" hidden="1">{#N/A,#N/A,FALSE,"TABLE"}</definedName>
    <definedName name="ho" localSheetId="2" hidden="1">{#N/A,#N/A,FALSE,"TABLE"}</definedName>
    <definedName name="ho" hidden="1">{#N/A,#N/A,FALSE,"TABLE"}</definedName>
    <definedName name="HTML_CONTORL1" localSheetId="3" hidden="1">{"'장비'!$A$3:$M$12"}</definedName>
    <definedName name="HTML_CONTORL1" localSheetId="2" hidden="1">{"'장비'!$A$3:$M$12"}</definedName>
    <definedName name="HTML_CONTORL1" hidden="1">{"'장비'!$A$3:$M$12"}</definedName>
    <definedName name="HTML1" localSheetId="3" hidden="1">{"'장비'!$A$3:$M$12"}</definedName>
    <definedName name="HTML1" localSheetId="2" hidden="1">{"'장비'!$A$3:$M$12"}</definedName>
    <definedName name="HTML1" hidden="1">{"'장비'!$A$3:$M$12"}</definedName>
    <definedName name="HTML1_1" hidden="1">"[mnsavg.xls]Sheet1!$A$1:$AD$11"</definedName>
    <definedName name="HTML1_11" hidden="1">1</definedName>
    <definedName name="HTML1_12" hidden="1">"A:\mnsavg.html"</definedName>
    <definedName name="HTML1_2" hidden="1">1</definedName>
    <definedName name="HTML1_3" hidden="1">"mnsavg"</definedName>
    <definedName name="HTML1_4" hidden="1">"Sheet1"</definedName>
    <definedName name="HTML1_6" hidden="1">-4146</definedName>
    <definedName name="HTML1_7" hidden="1">-4146</definedName>
    <definedName name="HTML1_8" hidden="1">"98-10-26"</definedName>
    <definedName name="HTML1_9" hidden="1">"한국외환은행"</definedName>
    <definedName name="HTML2_1" hidden="1">"[mnsavg.xls]Sheet1!$A$4:$K$33"</definedName>
    <definedName name="HTML2_11" hidden="1">1</definedName>
    <definedName name="HTML2_12" hidden="1">"A:\mnsavg.htm"</definedName>
    <definedName name="HTML2_2" hidden="1">1</definedName>
    <definedName name="HTML2_3" hidden="1">"mnsavg"</definedName>
    <definedName name="HTML2_4" hidden="1">"Sheet1"</definedName>
    <definedName name="HTML2_6" hidden="1">-4146</definedName>
    <definedName name="HTML2_7" hidden="1">-4146</definedName>
    <definedName name="HTML2_8" hidden="1">"98-10-26"</definedName>
    <definedName name="HTML2_9" hidden="1">"한국외환은행"</definedName>
    <definedName name="HTML3_1" hidden="1">"[keb97avrg.xls]Sheet1!$A$4:$O$32"</definedName>
    <definedName name="HTML3_11" hidden="1">1</definedName>
    <definedName name="HTML3_12" hidden="1">"A:\97mns.htm"</definedName>
    <definedName name="HTML3_2" hidden="1">1</definedName>
    <definedName name="HTML3_3" hidden="1">"keb97avrg"</definedName>
    <definedName name="HTML3_4" hidden="1">"Sheet1"</definedName>
    <definedName name="HTML3_6" hidden="1">-4146</definedName>
    <definedName name="HTML3_7" hidden="1">-4146</definedName>
    <definedName name="HTML3_8" hidden="1">"99-02-08"</definedName>
    <definedName name="HTML3_9" hidden="1">"한국외환은행"</definedName>
    <definedName name="HTMLCount" hidden="1">2</definedName>
    <definedName name="IC" localSheetId="5" hidden="1">#REF!</definedName>
    <definedName name="IC" localSheetId="7" hidden="1">#REF!</definedName>
    <definedName name="IC" localSheetId="6" hidden="1">#REF!</definedName>
    <definedName name="IC" localSheetId="17" hidden="1">#REF!</definedName>
    <definedName name="IC" localSheetId="18" hidden="1">#REF!</definedName>
    <definedName name="IC" localSheetId="19" hidden="1">#REF!</definedName>
    <definedName name="IC" localSheetId="8" hidden="1">#REF!</definedName>
    <definedName name="IC" localSheetId="10" hidden="1">#REF!</definedName>
    <definedName name="IC" localSheetId="9" hidden="1">#REF!</definedName>
    <definedName name="IC" localSheetId="11" hidden="1">#REF!</definedName>
    <definedName name="IC" localSheetId="12" hidden="1">#REF!</definedName>
    <definedName name="IC" localSheetId="13" hidden="1">#REF!</definedName>
    <definedName name="IC" localSheetId="14" hidden="1">#REF!</definedName>
    <definedName name="IC" localSheetId="15" hidden="1">#REF!</definedName>
    <definedName name="IC" localSheetId="16" hidden="1">#REF!</definedName>
    <definedName name="IC" localSheetId="3" hidden="1">#REF!</definedName>
    <definedName name="IC" localSheetId="2" hidden="1">#REF!</definedName>
    <definedName name="IC" hidden="1">#REF!</definedName>
    <definedName name="iiouolkll" localSheetId="3" hidden="1">{#N/A,#N/A,FALSE,"CCTV"}</definedName>
    <definedName name="iiouolkll" localSheetId="2" hidden="1">{#N/A,#N/A,FALSE,"CCTV"}</definedName>
    <definedName name="iiouolkll" hidden="1">{#N/A,#N/A,FALSE,"CCTV"}</definedName>
    <definedName name="imsi" localSheetId="3" hidden="1">{#N/A,#N/A,TRUE,"LOADCOVE";#N/A,#N/A,TRUE,"PAGE001";#N/A,#N/A,TRUE,"PAGE002";#N/A,#N/A,TRUE,"PAGE003";#N/A,#N/A,TRUE,"PAGE004";#N/A,#N/A,TRUE,"PAGE005";#N/A,#N/A,TRUE,"PAGE006";#N/A,#N/A,TRUE,"PAGE007";#N/A,#N/A,TRUE,"PAGE008";#N/A,#N/A,TRUE,"PAGE009";#N/A,#N/A,TRUE,"PAGE010";#N/A,#N/A,TRUE,"PAGE011";#N/A,#N/A,TRUE,"PAGE012";#N/A,#N/A,TRUE,"PAGE013"}</definedName>
    <definedName name="imsi" localSheetId="2" hidden="1">{#N/A,#N/A,TRUE,"LOADCOVE";#N/A,#N/A,TRUE,"PAGE001";#N/A,#N/A,TRUE,"PAGE002";#N/A,#N/A,TRUE,"PAGE003";#N/A,#N/A,TRUE,"PAGE004";#N/A,#N/A,TRUE,"PAGE005";#N/A,#N/A,TRUE,"PAGE006";#N/A,#N/A,TRUE,"PAGE007";#N/A,#N/A,TRUE,"PAGE008";#N/A,#N/A,TRUE,"PAGE009";#N/A,#N/A,TRUE,"PAGE010";#N/A,#N/A,TRUE,"PAGE011";#N/A,#N/A,TRUE,"PAGE012";#N/A,#N/A,TRUE,"PAGE013"}</definedName>
    <definedName name="imsi" hidden="1">{#N/A,#N/A,TRUE,"LOADCOVE";#N/A,#N/A,TRUE,"PAGE001";#N/A,#N/A,TRUE,"PAGE002";#N/A,#N/A,TRUE,"PAGE003";#N/A,#N/A,TRUE,"PAGE004";#N/A,#N/A,TRUE,"PAGE005";#N/A,#N/A,TRUE,"PAGE006";#N/A,#N/A,TRUE,"PAGE007";#N/A,#N/A,TRUE,"PAGE008";#N/A,#N/A,TRUE,"PAGE009";#N/A,#N/A,TRUE,"PAGE010";#N/A,#N/A,TRUE,"PAGE011";#N/A,#N/A,TRUE,"PAGE012";#N/A,#N/A,TRUE,"PAGE013"}</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"02/27/2018 23:21:43"</definedName>
    <definedName name="IQ_QTD" hidden="1">750000</definedName>
    <definedName name="IQ_TODAY" hidden="1">0</definedName>
    <definedName name="IQ_YTDMONTH" hidden="1">130000</definedName>
    <definedName name="J"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DFHERHGFHJ" localSheetId="3" hidden="1">{#N/A,#N/A,FALSE,"포장2"}</definedName>
    <definedName name="JDFHERHGFHJ" localSheetId="2" hidden="1">{#N/A,#N/A,FALSE,"포장2"}</definedName>
    <definedName name="JDFHERHGFHJ" hidden="1">{#N/A,#N/A,FALSE,"포장2"}</definedName>
    <definedName name="JDFHERHGFJFD" localSheetId="3" hidden="1">{#N/A,#N/A,FALSE,"포장1";#N/A,#N/A,FALSE,"포장1"}</definedName>
    <definedName name="JDFHERHGFJFD" localSheetId="2" hidden="1">{#N/A,#N/A,FALSE,"포장1";#N/A,#N/A,FALSE,"포장1"}</definedName>
    <definedName name="JDFHERHGFJFD" hidden="1">{#N/A,#N/A,FALSE,"포장1";#N/A,#N/A,FALSE,"포장1"}</definedName>
    <definedName name="JDFHETHGFJ" localSheetId="3" hidden="1">{#N/A,#N/A,FALSE,"조골재"}</definedName>
    <definedName name="JDFHETHGFJ" localSheetId="2" hidden="1">{#N/A,#N/A,FALSE,"조골재"}</definedName>
    <definedName name="JDFHETHGFJ" hidden="1">{#N/A,#N/A,FALSE,"조골재"}</definedName>
    <definedName name="JDFHFDJDNDHT" localSheetId="3" hidden="1">{#N/A,#N/A,FALSE,"토공2"}</definedName>
    <definedName name="JDFHFDJDNDHT" localSheetId="2" hidden="1">{#N/A,#N/A,FALSE,"토공2"}</definedName>
    <definedName name="JDFHFDJDNDHT" hidden="1">{#N/A,#N/A,FALSE,"토공2"}</definedName>
    <definedName name="JDHDFHERHG" localSheetId="3" hidden="1">{#N/A,#N/A,FALSE,"이정표"}</definedName>
    <definedName name="JDHDFHERHG" localSheetId="2" hidden="1">{#N/A,#N/A,FALSE,"이정표"}</definedName>
    <definedName name="JDHDFHERHG" hidden="1">{#N/A,#N/A,FALSE,"이정표"}</definedName>
    <definedName name="JDHGEHGFGJRTYJHFG" localSheetId="3" hidden="1">{#N/A,#N/A,FALSE,"구조1"}</definedName>
    <definedName name="JDHGEHGFGJRTYJHFG" localSheetId="2" hidden="1">{#N/A,#N/A,FALSE,"구조1"}</definedName>
    <definedName name="JDHGEHGFGJRTYJHFG" hidden="1">{#N/A,#N/A,FALSE,"구조1"}</definedName>
    <definedName name="jhhhh" localSheetId="3" hidden="1">{#N/A,#N/A,FALSE,"CCTV"}</definedName>
    <definedName name="jhhhh" localSheetId="2" hidden="1">{#N/A,#N/A,FALSE,"CCTV"}</definedName>
    <definedName name="jhhhh" hidden="1">{#N/A,#N/A,FALSE,"CCTV"}</definedName>
    <definedName name="JJJJJ" localSheetId="3" hidden="1">{#N/A,#N/A,TRUE,"Basic";#N/A,#N/A,TRUE,"EXT-TABLE";#N/A,#N/A,TRUE,"STEEL";#N/A,#N/A,TRUE,"INT-Table";#N/A,#N/A,TRUE,"STEEL";#N/A,#N/A,TRUE,"Door"}</definedName>
    <definedName name="JJJJJ" localSheetId="2" hidden="1">{#N/A,#N/A,TRUE,"Basic";#N/A,#N/A,TRUE,"EXT-TABLE";#N/A,#N/A,TRUE,"STEEL";#N/A,#N/A,TRUE,"INT-Table";#N/A,#N/A,TRUE,"STEEL";#N/A,#N/A,TRUE,"Door"}</definedName>
    <definedName name="JJJJJ" hidden="1">{#N/A,#N/A,TRUE,"Basic";#N/A,#N/A,TRUE,"EXT-TABLE";#N/A,#N/A,TRUE,"STEEL";#N/A,#N/A,TRUE,"INT-Table";#N/A,#N/A,TRUE,"STEEL";#N/A,#N/A,TRUE,"Door"}</definedName>
    <definedName name="jjmnj" localSheetId="3" hidden="1">{#N/A,#N/A,TRUE,"LOADCOVE";#N/A,#N/A,TRUE,"PAGE001";#N/A,#N/A,TRUE,"PAGE002";#N/A,#N/A,TRUE,"PAGE003";#N/A,#N/A,TRUE,"PAGE004";#N/A,#N/A,TRUE,"PAGE005";#N/A,#N/A,TRUE,"PAGE006";#N/A,#N/A,TRUE,"PAGE007";#N/A,#N/A,TRUE,"PAGE008";#N/A,#N/A,TRUE,"PAGE009";#N/A,#N/A,TRUE,"PAGE010";#N/A,#N/A,TRUE,"PAGE011";#N/A,#N/A,TRUE,"PAGE012";#N/A,#N/A,TRUE,"PAGE013"}</definedName>
    <definedName name="jjmnj" localSheetId="2" hidden="1">{#N/A,#N/A,TRUE,"LOADCOVE";#N/A,#N/A,TRUE,"PAGE001";#N/A,#N/A,TRUE,"PAGE002";#N/A,#N/A,TRUE,"PAGE003";#N/A,#N/A,TRUE,"PAGE004";#N/A,#N/A,TRUE,"PAGE005";#N/A,#N/A,TRUE,"PAGE006";#N/A,#N/A,TRUE,"PAGE007";#N/A,#N/A,TRUE,"PAGE008";#N/A,#N/A,TRUE,"PAGE009";#N/A,#N/A,TRUE,"PAGE010";#N/A,#N/A,TRUE,"PAGE011";#N/A,#N/A,TRUE,"PAGE012";#N/A,#N/A,TRUE,"PAGE013"}</definedName>
    <definedName name="jjmnj" hidden="1">{#N/A,#N/A,TRUE,"LOADCOVE";#N/A,#N/A,TRUE,"PAGE001";#N/A,#N/A,TRUE,"PAGE002";#N/A,#N/A,TRUE,"PAGE003";#N/A,#N/A,TRUE,"PAGE004";#N/A,#N/A,TRUE,"PAGE005";#N/A,#N/A,TRUE,"PAGE006";#N/A,#N/A,TRUE,"PAGE007";#N/A,#N/A,TRUE,"PAGE008";#N/A,#N/A,TRUE,"PAGE009";#N/A,#N/A,TRUE,"PAGE010";#N/A,#N/A,TRUE,"PAGE011";#N/A,#N/A,TRUE,"PAGE012";#N/A,#N/A,TRUE,"PAGE013"}</definedName>
    <definedName name="JMMFF" localSheetId="3" hidden="1">{#N/A,#N/A,FALSE,"포장1";#N/A,#N/A,FALSE,"포장1"}</definedName>
    <definedName name="JMMFF" localSheetId="2" hidden="1">{#N/A,#N/A,FALSE,"포장1";#N/A,#N/A,FALSE,"포장1"}</definedName>
    <definedName name="JMMFF" hidden="1">{#N/A,#N/A,FALSE,"포장1";#N/A,#N/A,FALSE,"포장1"}</definedName>
    <definedName name="JY" localSheetId="5" hidden="1">#REF!</definedName>
    <definedName name="JY" localSheetId="7" hidden="1">#REF!</definedName>
    <definedName name="JY" localSheetId="6" hidden="1">#REF!</definedName>
    <definedName name="JY" localSheetId="17" hidden="1">#REF!</definedName>
    <definedName name="JY" localSheetId="18" hidden="1">#REF!</definedName>
    <definedName name="JY" localSheetId="19" hidden="1">#REF!</definedName>
    <definedName name="JY" localSheetId="8" hidden="1">#REF!</definedName>
    <definedName name="JY" localSheetId="10" hidden="1">#REF!</definedName>
    <definedName name="JY" localSheetId="9" hidden="1">#REF!</definedName>
    <definedName name="JY" localSheetId="11" hidden="1">#REF!</definedName>
    <definedName name="JY" localSheetId="12" hidden="1">#REF!</definedName>
    <definedName name="JY" localSheetId="13" hidden="1">#REF!</definedName>
    <definedName name="JY" localSheetId="14" hidden="1">#REF!</definedName>
    <definedName name="JY" localSheetId="15" hidden="1">#REF!</definedName>
    <definedName name="JY" localSheetId="16" hidden="1">#REF!</definedName>
    <definedName name="JY" localSheetId="3" hidden="1">#REF!</definedName>
    <definedName name="JY" localSheetId="2" hidden="1">#REF!</definedName>
    <definedName name="JY" hidden="1">#REF!</definedName>
    <definedName name="JYDFF" localSheetId="3" hidden="1">{#N/A,#N/A,FALSE,"속도"}</definedName>
    <definedName name="JYDFF" localSheetId="2" hidden="1">{#N/A,#N/A,FALSE,"속도"}</definedName>
    <definedName name="JYDFF" hidden="1">{#N/A,#N/A,FALSE,"속도"}</definedName>
    <definedName name="KDJU" localSheetId="3" hidden="1">{"'장비'!$A$3:$M$12"}</definedName>
    <definedName name="KDJU" localSheetId="2" hidden="1">{"'장비'!$A$3:$M$12"}</definedName>
    <definedName name="KDJU" hidden="1">{"'장비'!$A$3:$M$12"}</definedName>
    <definedName name="KFGHYH" localSheetId="3" hidden="1">{#N/A,#N/A,FALSE,"혼합골재"}</definedName>
    <definedName name="KFGHYH" localSheetId="2" hidden="1">{#N/A,#N/A,FALSE,"혼합골재"}</definedName>
    <definedName name="KFGHYH" hidden="1">{#N/A,#N/A,FALSE,"혼합골재"}</definedName>
    <definedName name="KFGJGFJGHGRJGH" localSheetId="3" hidden="1">{#N/A,#N/A,FALSE,"부대1"}</definedName>
    <definedName name="KFGJGFJGHGRJGH" localSheetId="2" hidden="1">{#N/A,#N/A,FALSE,"부대1"}</definedName>
    <definedName name="KFGJGFJGHGRJGH" hidden="1">{#N/A,#N/A,FALSE,"부대1"}</definedName>
    <definedName name="KFGJREYDFHFD" localSheetId="3" hidden="1">{#N/A,#N/A,FALSE,"속도"}</definedName>
    <definedName name="KFGJREYDFHFD" localSheetId="2" hidden="1">{#N/A,#N/A,FALSE,"속도"}</definedName>
    <definedName name="KFGJREYDFHFD" hidden="1">{#N/A,#N/A,FALSE,"속도"}</definedName>
    <definedName name="KGFJHGJGH" localSheetId="3" hidden="1">{#N/A,#N/A,FALSE,"2~8번"}</definedName>
    <definedName name="KGFJHGJGH" localSheetId="2" hidden="1">{#N/A,#N/A,FALSE,"2~8번"}</definedName>
    <definedName name="KGFJHGJGH" hidden="1">{#N/A,#N/A,FALSE,"2~8번"}</definedName>
    <definedName name="kghlgh" localSheetId="3" hidden="1">{#N/A,#N/A,FALSE,"CCTV"}</definedName>
    <definedName name="kghlgh" localSheetId="2" hidden="1">{#N/A,#N/A,FALSE,"CCTV"}</definedName>
    <definedName name="kghlgh" hidden="1">{#N/A,#N/A,FALSE,"CCTV"}</definedName>
    <definedName name="kiulil" localSheetId="3" hidden="1">{#N/A,#N/A,FALSE,"CCTV"}</definedName>
    <definedName name="kiulil" localSheetId="2" hidden="1">{#N/A,#N/A,FALSE,"CCTV"}</definedName>
    <definedName name="kiulil" hidden="1">{#N/A,#N/A,FALSE,"CCTV"}</definedName>
    <definedName name="kj" localSheetId="5" hidden="1">#REF!</definedName>
    <definedName name="kj" localSheetId="7" hidden="1">#REF!</definedName>
    <definedName name="kj" localSheetId="6" hidden="1">#REF!</definedName>
    <definedName name="kj" localSheetId="17" hidden="1">#REF!</definedName>
    <definedName name="kj" localSheetId="18" hidden="1">#REF!</definedName>
    <definedName name="kj" localSheetId="19" hidden="1">#REF!</definedName>
    <definedName name="kj" localSheetId="8" hidden="1">#REF!</definedName>
    <definedName name="kj" localSheetId="10" hidden="1">#REF!</definedName>
    <definedName name="kj" localSheetId="9" hidden="1">#REF!</definedName>
    <definedName name="kj" localSheetId="11" hidden="1">#REF!</definedName>
    <definedName name="kj" localSheetId="12" hidden="1">#REF!</definedName>
    <definedName name="kj" localSheetId="13" hidden="1">#REF!</definedName>
    <definedName name="kj" localSheetId="14" hidden="1">#REF!</definedName>
    <definedName name="kj" localSheetId="15" hidden="1">#REF!</definedName>
    <definedName name="kj" localSheetId="16" hidden="1">#REF!</definedName>
    <definedName name="kj" localSheetId="3" hidden="1">#REF!</definedName>
    <definedName name="kj" localSheetId="2" hidden="1">#REF!</definedName>
    <definedName name="kj" hidden="1">#REF!</definedName>
    <definedName name="KJGHJG" localSheetId="3" hidden="1">{#N/A,#N/A,FALSE,"배수2"}</definedName>
    <definedName name="KJGHJG" localSheetId="2" hidden="1">{#N/A,#N/A,FALSE,"배수2"}</definedName>
    <definedName name="KJGHJG" hidden="1">{#N/A,#N/A,FALSE,"배수2"}</definedName>
    <definedName name="kjhlh" localSheetId="3" hidden="1">{#N/A,#N/A,FALSE,"CCTV"}</definedName>
    <definedName name="kjhlh" localSheetId="2" hidden="1">{#N/A,#N/A,FALSE,"CCTV"}</definedName>
    <definedName name="kjhlh" hidden="1">{#N/A,#N/A,FALSE,"CCTV"}</definedName>
    <definedName name="kjhljhk" localSheetId="3" hidden="1">{#N/A,#N/A,FALSE,"CCTV"}</definedName>
    <definedName name="kjhljhk" localSheetId="2" hidden="1">{#N/A,#N/A,FALSE,"CCTV"}</definedName>
    <definedName name="kjhljhk" hidden="1">{#N/A,#N/A,FALSE,"CCTV"}</definedName>
    <definedName name="ktf" localSheetId="5" hidden="1">#REF!</definedName>
    <definedName name="ktf" localSheetId="7" hidden="1">#REF!</definedName>
    <definedName name="ktf" localSheetId="6" hidden="1">#REF!</definedName>
    <definedName name="ktf" localSheetId="17" hidden="1">#REF!</definedName>
    <definedName name="ktf" localSheetId="18" hidden="1">#REF!</definedName>
    <definedName name="ktf" localSheetId="19" hidden="1">#REF!</definedName>
    <definedName name="ktf" localSheetId="8" hidden="1">#REF!</definedName>
    <definedName name="ktf" localSheetId="10" hidden="1">#REF!</definedName>
    <definedName name="ktf" localSheetId="9" hidden="1">#REF!</definedName>
    <definedName name="ktf" localSheetId="11" hidden="1">#REF!</definedName>
    <definedName name="ktf" localSheetId="12" hidden="1">#REF!</definedName>
    <definedName name="ktf" localSheetId="13" hidden="1">#REF!</definedName>
    <definedName name="ktf" localSheetId="14" hidden="1">#REF!</definedName>
    <definedName name="ktf" localSheetId="15" hidden="1">#REF!</definedName>
    <definedName name="ktf" localSheetId="16" hidden="1">#REF!</definedName>
    <definedName name="ktf" localSheetId="3" hidden="1">#REF!</definedName>
    <definedName name="ktf" localSheetId="2" hidden="1">#REF!</definedName>
    <definedName name="ktf" hidden="1">#REF!</definedName>
    <definedName name="kty" localSheetId="5" hidden="1">#REF!</definedName>
    <definedName name="kty" localSheetId="7" hidden="1">#REF!</definedName>
    <definedName name="kty" localSheetId="6" hidden="1">#REF!</definedName>
    <definedName name="kty" localSheetId="17" hidden="1">#REF!</definedName>
    <definedName name="kty" localSheetId="18" hidden="1">#REF!</definedName>
    <definedName name="kty" localSheetId="19" hidden="1">#REF!</definedName>
    <definedName name="kty" localSheetId="8" hidden="1">#REF!</definedName>
    <definedName name="kty" localSheetId="10" hidden="1">#REF!</definedName>
    <definedName name="kty" localSheetId="9" hidden="1">#REF!</definedName>
    <definedName name="kty" localSheetId="11" hidden="1">#REF!</definedName>
    <definedName name="kty" localSheetId="12" hidden="1">#REF!</definedName>
    <definedName name="kty" localSheetId="13" hidden="1">#REF!</definedName>
    <definedName name="kty" localSheetId="14" hidden="1">#REF!</definedName>
    <definedName name="kty" localSheetId="15" hidden="1">#REF!</definedName>
    <definedName name="kty" localSheetId="16" hidden="1">#REF!</definedName>
    <definedName name="kty" localSheetId="3" hidden="1">#REF!</definedName>
    <definedName name="kty" localSheetId="2" hidden="1">#REF!</definedName>
    <definedName name="kty" hidden="1">#REF!</definedName>
    <definedName name="KUYGGDF" localSheetId="3" hidden="1">{#N/A,#N/A,FALSE,"표지목차"}</definedName>
    <definedName name="KUYGGDF" localSheetId="2" hidden="1">{#N/A,#N/A,FALSE,"표지목차"}</definedName>
    <definedName name="KUYGGDF" hidden="1">{#N/A,#N/A,FALSE,"표지목차"}</definedName>
    <definedName name="LEE" localSheetId="3" hidden="1">{#N/A,#N/A,TRUE,"Basic";#N/A,#N/A,TRUE,"EXT-TABLE";#N/A,#N/A,TRUE,"STEEL";#N/A,#N/A,TRUE,"INT-Table";#N/A,#N/A,TRUE,"STEEL";#N/A,#N/A,TRUE,"Door"}</definedName>
    <definedName name="LEE" localSheetId="2" hidden="1">{#N/A,#N/A,TRUE,"Basic";#N/A,#N/A,TRUE,"EXT-TABLE";#N/A,#N/A,TRUE,"STEEL";#N/A,#N/A,TRUE,"INT-Table";#N/A,#N/A,TRUE,"STEEL";#N/A,#N/A,TRUE,"Door"}</definedName>
    <definedName name="LEE" hidden="1">{#N/A,#N/A,TRUE,"Basic";#N/A,#N/A,TRUE,"EXT-TABLE";#N/A,#N/A,TRUE,"STEEL";#N/A,#N/A,TRUE,"INT-Table";#N/A,#N/A,TRUE,"STEEL";#N/A,#N/A,TRUE,"Door"}</definedName>
    <definedName name="LEE_1" localSheetId="3" hidden="1">{#N/A,#N/A,TRUE,"Basic";#N/A,#N/A,TRUE,"EXT-TABLE";#N/A,#N/A,TRUE,"STEEL";#N/A,#N/A,TRUE,"INT-Table";#N/A,#N/A,TRUE,"STEEL";#N/A,#N/A,TRUE,"Door"}</definedName>
    <definedName name="LEE_1" localSheetId="2" hidden="1">{#N/A,#N/A,TRUE,"Basic";#N/A,#N/A,TRUE,"EXT-TABLE";#N/A,#N/A,TRUE,"STEEL";#N/A,#N/A,TRUE,"INT-Table";#N/A,#N/A,TRUE,"STEEL";#N/A,#N/A,TRUE,"Door"}</definedName>
    <definedName name="LEE_1" hidden="1">{#N/A,#N/A,TRUE,"Basic";#N/A,#N/A,TRUE,"EXT-TABLE";#N/A,#N/A,TRUE,"STEEL";#N/A,#N/A,TRUE,"INT-Table";#N/A,#N/A,TRUE,"STEEL";#N/A,#N/A,TRUE,"Door"}</definedName>
    <definedName name="LEE_1_1" localSheetId="3" hidden="1">{#N/A,#N/A,TRUE,"Basic";#N/A,#N/A,TRUE,"EXT-TABLE";#N/A,#N/A,TRUE,"STEEL";#N/A,#N/A,TRUE,"INT-Table";#N/A,#N/A,TRUE,"STEEL";#N/A,#N/A,TRUE,"Door"}</definedName>
    <definedName name="LEE_1_1" localSheetId="2" hidden="1">{#N/A,#N/A,TRUE,"Basic";#N/A,#N/A,TRUE,"EXT-TABLE";#N/A,#N/A,TRUE,"STEEL";#N/A,#N/A,TRUE,"INT-Table";#N/A,#N/A,TRUE,"STEEL";#N/A,#N/A,TRUE,"Door"}</definedName>
    <definedName name="LEE_1_1" hidden="1">{#N/A,#N/A,TRUE,"Basic";#N/A,#N/A,TRUE,"EXT-TABLE";#N/A,#N/A,TRUE,"STEEL";#N/A,#N/A,TRUE,"INT-Table";#N/A,#N/A,TRUE,"STEEL";#N/A,#N/A,TRUE,"Door"}</definedName>
    <definedName name="LEE_1_2" localSheetId="3" hidden="1">{#N/A,#N/A,TRUE,"Basic";#N/A,#N/A,TRUE,"EXT-TABLE";#N/A,#N/A,TRUE,"STEEL";#N/A,#N/A,TRUE,"INT-Table";#N/A,#N/A,TRUE,"STEEL";#N/A,#N/A,TRUE,"Door"}</definedName>
    <definedName name="LEE_1_2" localSheetId="2" hidden="1">{#N/A,#N/A,TRUE,"Basic";#N/A,#N/A,TRUE,"EXT-TABLE";#N/A,#N/A,TRUE,"STEEL";#N/A,#N/A,TRUE,"INT-Table";#N/A,#N/A,TRUE,"STEEL";#N/A,#N/A,TRUE,"Door"}</definedName>
    <definedName name="LEE_1_2" hidden="1">{#N/A,#N/A,TRUE,"Basic";#N/A,#N/A,TRUE,"EXT-TABLE";#N/A,#N/A,TRUE,"STEEL";#N/A,#N/A,TRUE,"INT-Table";#N/A,#N/A,TRUE,"STEEL";#N/A,#N/A,TRUE,"Door"}</definedName>
    <definedName name="LEE_2" localSheetId="3" hidden="1">{#N/A,#N/A,TRUE,"Basic";#N/A,#N/A,TRUE,"EXT-TABLE";#N/A,#N/A,TRUE,"STEEL";#N/A,#N/A,TRUE,"INT-Table";#N/A,#N/A,TRUE,"STEEL";#N/A,#N/A,TRUE,"Door"}</definedName>
    <definedName name="LEE_2" localSheetId="2" hidden="1">{#N/A,#N/A,TRUE,"Basic";#N/A,#N/A,TRUE,"EXT-TABLE";#N/A,#N/A,TRUE,"STEEL";#N/A,#N/A,TRUE,"INT-Table";#N/A,#N/A,TRUE,"STEEL";#N/A,#N/A,TRUE,"Door"}</definedName>
    <definedName name="LEE_2" hidden="1">{#N/A,#N/A,TRUE,"Basic";#N/A,#N/A,TRUE,"EXT-TABLE";#N/A,#N/A,TRUE,"STEEL";#N/A,#N/A,TRUE,"INT-Table";#N/A,#N/A,TRUE,"STEEL";#N/A,#N/A,TRUE,"Door"}</definedName>
    <definedName name="LEE_2_1" localSheetId="3" hidden="1">{#N/A,#N/A,TRUE,"Basic";#N/A,#N/A,TRUE,"EXT-TABLE";#N/A,#N/A,TRUE,"STEEL";#N/A,#N/A,TRUE,"INT-Table";#N/A,#N/A,TRUE,"STEEL";#N/A,#N/A,TRUE,"Door"}</definedName>
    <definedName name="LEE_2_1" localSheetId="2" hidden="1">{#N/A,#N/A,TRUE,"Basic";#N/A,#N/A,TRUE,"EXT-TABLE";#N/A,#N/A,TRUE,"STEEL";#N/A,#N/A,TRUE,"INT-Table";#N/A,#N/A,TRUE,"STEEL";#N/A,#N/A,TRUE,"Door"}</definedName>
    <definedName name="LEE_2_1" hidden="1">{#N/A,#N/A,TRUE,"Basic";#N/A,#N/A,TRUE,"EXT-TABLE";#N/A,#N/A,TRUE,"STEEL";#N/A,#N/A,TRUE,"INT-Table";#N/A,#N/A,TRUE,"STEEL";#N/A,#N/A,TRUE,"Door"}</definedName>
    <definedName name="LEE_2_2" localSheetId="3" hidden="1">{#N/A,#N/A,TRUE,"Basic";#N/A,#N/A,TRUE,"EXT-TABLE";#N/A,#N/A,TRUE,"STEEL";#N/A,#N/A,TRUE,"INT-Table";#N/A,#N/A,TRUE,"STEEL";#N/A,#N/A,TRUE,"Door"}</definedName>
    <definedName name="LEE_2_2" localSheetId="2" hidden="1">{#N/A,#N/A,TRUE,"Basic";#N/A,#N/A,TRUE,"EXT-TABLE";#N/A,#N/A,TRUE,"STEEL";#N/A,#N/A,TRUE,"INT-Table";#N/A,#N/A,TRUE,"STEEL";#N/A,#N/A,TRUE,"Door"}</definedName>
    <definedName name="LEE_2_2" hidden="1">{#N/A,#N/A,TRUE,"Basic";#N/A,#N/A,TRUE,"EXT-TABLE";#N/A,#N/A,TRUE,"STEEL";#N/A,#N/A,TRUE,"INT-Table";#N/A,#N/A,TRUE,"STEEL";#N/A,#N/A,TRUE,"Door"}</definedName>
    <definedName name="LEE_3" localSheetId="3" hidden="1">{#N/A,#N/A,TRUE,"Basic";#N/A,#N/A,TRUE,"EXT-TABLE";#N/A,#N/A,TRUE,"STEEL";#N/A,#N/A,TRUE,"INT-Table";#N/A,#N/A,TRUE,"STEEL";#N/A,#N/A,TRUE,"Door"}</definedName>
    <definedName name="LEE_3" localSheetId="2" hidden="1">{#N/A,#N/A,TRUE,"Basic";#N/A,#N/A,TRUE,"EXT-TABLE";#N/A,#N/A,TRUE,"STEEL";#N/A,#N/A,TRUE,"INT-Table";#N/A,#N/A,TRUE,"STEEL";#N/A,#N/A,TRUE,"Door"}</definedName>
    <definedName name="LEE_3" hidden="1">{#N/A,#N/A,TRUE,"Basic";#N/A,#N/A,TRUE,"EXT-TABLE";#N/A,#N/A,TRUE,"STEEL";#N/A,#N/A,TRUE,"INT-Table";#N/A,#N/A,TRUE,"STEEL";#N/A,#N/A,TRUE,"Door"}</definedName>
    <definedName name="LEE_3_1" localSheetId="3" hidden="1">{#N/A,#N/A,TRUE,"Basic";#N/A,#N/A,TRUE,"EXT-TABLE";#N/A,#N/A,TRUE,"STEEL";#N/A,#N/A,TRUE,"INT-Table";#N/A,#N/A,TRUE,"STEEL";#N/A,#N/A,TRUE,"Door"}</definedName>
    <definedName name="LEE_3_1" localSheetId="2" hidden="1">{#N/A,#N/A,TRUE,"Basic";#N/A,#N/A,TRUE,"EXT-TABLE";#N/A,#N/A,TRUE,"STEEL";#N/A,#N/A,TRUE,"INT-Table";#N/A,#N/A,TRUE,"STEEL";#N/A,#N/A,TRUE,"Door"}</definedName>
    <definedName name="LEE_3_1" hidden="1">{#N/A,#N/A,TRUE,"Basic";#N/A,#N/A,TRUE,"EXT-TABLE";#N/A,#N/A,TRUE,"STEEL";#N/A,#N/A,TRUE,"INT-Table";#N/A,#N/A,TRUE,"STEEL";#N/A,#N/A,TRUE,"Door"}</definedName>
    <definedName name="LEE_3_2" localSheetId="3" hidden="1">{#N/A,#N/A,TRUE,"Basic";#N/A,#N/A,TRUE,"EXT-TABLE";#N/A,#N/A,TRUE,"STEEL";#N/A,#N/A,TRUE,"INT-Table";#N/A,#N/A,TRUE,"STEEL";#N/A,#N/A,TRUE,"Door"}</definedName>
    <definedName name="LEE_3_2" localSheetId="2" hidden="1">{#N/A,#N/A,TRUE,"Basic";#N/A,#N/A,TRUE,"EXT-TABLE";#N/A,#N/A,TRUE,"STEEL";#N/A,#N/A,TRUE,"INT-Table";#N/A,#N/A,TRUE,"STEEL";#N/A,#N/A,TRUE,"Door"}</definedName>
    <definedName name="LEE_3_2" hidden="1">{#N/A,#N/A,TRUE,"Basic";#N/A,#N/A,TRUE,"EXT-TABLE";#N/A,#N/A,TRUE,"STEEL";#N/A,#N/A,TRUE,"INT-Table";#N/A,#N/A,TRUE,"STEEL";#N/A,#N/A,TRUE,"Door"}</definedName>
    <definedName name="LEE_4" localSheetId="3" hidden="1">{#N/A,#N/A,TRUE,"Basic";#N/A,#N/A,TRUE,"EXT-TABLE";#N/A,#N/A,TRUE,"STEEL";#N/A,#N/A,TRUE,"INT-Table";#N/A,#N/A,TRUE,"STEEL";#N/A,#N/A,TRUE,"Door"}</definedName>
    <definedName name="LEE_4" localSheetId="2" hidden="1">{#N/A,#N/A,TRUE,"Basic";#N/A,#N/A,TRUE,"EXT-TABLE";#N/A,#N/A,TRUE,"STEEL";#N/A,#N/A,TRUE,"INT-Table";#N/A,#N/A,TRUE,"STEEL";#N/A,#N/A,TRUE,"Door"}</definedName>
    <definedName name="LEE_4" hidden="1">{#N/A,#N/A,TRUE,"Basic";#N/A,#N/A,TRUE,"EXT-TABLE";#N/A,#N/A,TRUE,"STEEL";#N/A,#N/A,TRUE,"INT-Table";#N/A,#N/A,TRUE,"STEEL";#N/A,#N/A,TRUE,"Door"}</definedName>
    <definedName name="LEE_4_1" localSheetId="3" hidden="1">{#N/A,#N/A,TRUE,"Basic";#N/A,#N/A,TRUE,"EXT-TABLE";#N/A,#N/A,TRUE,"STEEL";#N/A,#N/A,TRUE,"INT-Table";#N/A,#N/A,TRUE,"STEEL";#N/A,#N/A,TRUE,"Door"}</definedName>
    <definedName name="LEE_4_1" localSheetId="2" hidden="1">{#N/A,#N/A,TRUE,"Basic";#N/A,#N/A,TRUE,"EXT-TABLE";#N/A,#N/A,TRUE,"STEEL";#N/A,#N/A,TRUE,"INT-Table";#N/A,#N/A,TRUE,"STEEL";#N/A,#N/A,TRUE,"Door"}</definedName>
    <definedName name="LEE_4_1" hidden="1">{#N/A,#N/A,TRUE,"Basic";#N/A,#N/A,TRUE,"EXT-TABLE";#N/A,#N/A,TRUE,"STEEL";#N/A,#N/A,TRUE,"INT-Table";#N/A,#N/A,TRUE,"STEEL";#N/A,#N/A,TRUE,"Door"}</definedName>
    <definedName name="LEE_4_2" localSheetId="3" hidden="1">{#N/A,#N/A,TRUE,"Basic";#N/A,#N/A,TRUE,"EXT-TABLE";#N/A,#N/A,TRUE,"STEEL";#N/A,#N/A,TRUE,"INT-Table";#N/A,#N/A,TRUE,"STEEL";#N/A,#N/A,TRUE,"Door"}</definedName>
    <definedName name="LEE_4_2" localSheetId="2" hidden="1">{#N/A,#N/A,TRUE,"Basic";#N/A,#N/A,TRUE,"EXT-TABLE";#N/A,#N/A,TRUE,"STEEL";#N/A,#N/A,TRUE,"INT-Table";#N/A,#N/A,TRUE,"STEEL";#N/A,#N/A,TRUE,"Door"}</definedName>
    <definedName name="LEE_4_2" hidden="1">{#N/A,#N/A,TRUE,"Basic";#N/A,#N/A,TRUE,"EXT-TABLE";#N/A,#N/A,TRUE,"STEEL";#N/A,#N/A,TRUE,"INT-Table";#N/A,#N/A,TRUE,"STEEL";#N/A,#N/A,TRUE,"Door"}</definedName>
    <definedName name="LEE_5" localSheetId="3" hidden="1">{#N/A,#N/A,TRUE,"Basic";#N/A,#N/A,TRUE,"EXT-TABLE";#N/A,#N/A,TRUE,"STEEL";#N/A,#N/A,TRUE,"INT-Table";#N/A,#N/A,TRUE,"STEEL";#N/A,#N/A,TRUE,"Door"}</definedName>
    <definedName name="LEE_5" localSheetId="2" hidden="1">{#N/A,#N/A,TRUE,"Basic";#N/A,#N/A,TRUE,"EXT-TABLE";#N/A,#N/A,TRUE,"STEEL";#N/A,#N/A,TRUE,"INT-Table";#N/A,#N/A,TRUE,"STEEL";#N/A,#N/A,TRUE,"Door"}</definedName>
    <definedName name="LEE_5" hidden="1">{#N/A,#N/A,TRUE,"Basic";#N/A,#N/A,TRUE,"EXT-TABLE";#N/A,#N/A,TRUE,"STEEL";#N/A,#N/A,TRUE,"INT-Table";#N/A,#N/A,TRUE,"STEEL";#N/A,#N/A,TRUE,"Door"}</definedName>
    <definedName name="LEE_5_1" localSheetId="3" hidden="1">{#N/A,#N/A,TRUE,"Basic";#N/A,#N/A,TRUE,"EXT-TABLE";#N/A,#N/A,TRUE,"STEEL";#N/A,#N/A,TRUE,"INT-Table";#N/A,#N/A,TRUE,"STEEL";#N/A,#N/A,TRUE,"Door"}</definedName>
    <definedName name="LEE_5_1" localSheetId="2" hidden="1">{#N/A,#N/A,TRUE,"Basic";#N/A,#N/A,TRUE,"EXT-TABLE";#N/A,#N/A,TRUE,"STEEL";#N/A,#N/A,TRUE,"INT-Table";#N/A,#N/A,TRUE,"STEEL";#N/A,#N/A,TRUE,"Door"}</definedName>
    <definedName name="LEE_5_1" hidden="1">{#N/A,#N/A,TRUE,"Basic";#N/A,#N/A,TRUE,"EXT-TABLE";#N/A,#N/A,TRUE,"STEEL";#N/A,#N/A,TRUE,"INT-Table";#N/A,#N/A,TRUE,"STEEL";#N/A,#N/A,TRUE,"Door"}</definedName>
    <definedName name="LEE_5_2" localSheetId="3" hidden="1">{#N/A,#N/A,TRUE,"Basic";#N/A,#N/A,TRUE,"EXT-TABLE";#N/A,#N/A,TRUE,"STEEL";#N/A,#N/A,TRUE,"INT-Table";#N/A,#N/A,TRUE,"STEEL";#N/A,#N/A,TRUE,"Door"}</definedName>
    <definedName name="LEE_5_2" localSheetId="2" hidden="1">{#N/A,#N/A,TRUE,"Basic";#N/A,#N/A,TRUE,"EXT-TABLE";#N/A,#N/A,TRUE,"STEEL";#N/A,#N/A,TRUE,"INT-Table";#N/A,#N/A,TRUE,"STEEL";#N/A,#N/A,TRUE,"Door"}</definedName>
    <definedName name="LEE_5_2" hidden="1">{#N/A,#N/A,TRUE,"Basic";#N/A,#N/A,TRUE,"EXT-TABLE";#N/A,#N/A,TRUE,"STEEL";#N/A,#N/A,TRUE,"INT-Table";#N/A,#N/A,TRUE,"STEEL";#N/A,#N/A,TRUE,"Door"}</definedName>
    <definedName name="list" localSheetId="3" hidden="1">{#N/A,#N/A,TRUE,"Basic";#N/A,#N/A,TRUE,"EXT-TABLE";#N/A,#N/A,TRUE,"STEEL";#N/A,#N/A,TRUE,"INT-Table";#N/A,#N/A,TRUE,"STEEL";#N/A,#N/A,TRUE,"Door"}</definedName>
    <definedName name="list" localSheetId="2" hidden="1">{#N/A,#N/A,TRUE,"Basic";#N/A,#N/A,TRUE,"EXT-TABLE";#N/A,#N/A,TRUE,"STEEL";#N/A,#N/A,TRUE,"INT-Table";#N/A,#N/A,TRUE,"STEEL";#N/A,#N/A,TRUE,"Door"}</definedName>
    <definedName name="list" hidden="1">{#N/A,#N/A,TRUE,"Basic";#N/A,#N/A,TRUE,"EXT-TABLE";#N/A,#N/A,TRUE,"STEEL";#N/A,#N/A,TRUE,"INT-Table";#N/A,#N/A,TRUE,"STEEL";#N/A,#N/A,TRUE,"Door"}</definedName>
    <definedName name="list_1" localSheetId="3" hidden="1">{#N/A,#N/A,TRUE,"Basic";#N/A,#N/A,TRUE,"EXT-TABLE";#N/A,#N/A,TRUE,"STEEL";#N/A,#N/A,TRUE,"INT-Table";#N/A,#N/A,TRUE,"STEEL";#N/A,#N/A,TRUE,"Door"}</definedName>
    <definedName name="list_1" localSheetId="2" hidden="1">{#N/A,#N/A,TRUE,"Basic";#N/A,#N/A,TRUE,"EXT-TABLE";#N/A,#N/A,TRUE,"STEEL";#N/A,#N/A,TRUE,"INT-Table";#N/A,#N/A,TRUE,"STEEL";#N/A,#N/A,TRUE,"Door"}</definedName>
    <definedName name="list_1" hidden="1">{#N/A,#N/A,TRUE,"Basic";#N/A,#N/A,TRUE,"EXT-TABLE";#N/A,#N/A,TRUE,"STEEL";#N/A,#N/A,TRUE,"INT-Table";#N/A,#N/A,TRUE,"STEEL";#N/A,#N/A,TRUE,"Door"}</definedName>
    <definedName name="list_1_1" localSheetId="3" hidden="1">{#N/A,#N/A,TRUE,"Basic";#N/A,#N/A,TRUE,"EXT-TABLE";#N/A,#N/A,TRUE,"STEEL";#N/A,#N/A,TRUE,"INT-Table";#N/A,#N/A,TRUE,"STEEL";#N/A,#N/A,TRUE,"Door"}</definedName>
    <definedName name="list_1_1" localSheetId="2" hidden="1">{#N/A,#N/A,TRUE,"Basic";#N/A,#N/A,TRUE,"EXT-TABLE";#N/A,#N/A,TRUE,"STEEL";#N/A,#N/A,TRUE,"INT-Table";#N/A,#N/A,TRUE,"STEEL";#N/A,#N/A,TRUE,"Door"}</definedName>
    <definedName name="list_1_1" hidden="1">{#N/A,#N/A,TRUE,"Basic";#N/A,#N/A,TRUE,"EXT-TABLE";#N/A,#N/A,TRUE,"STEEL";#N/A,#N/A,TRUE,"INT-Table";#N/A,#N/A,TRUE,"STEEL";#N/A,#N/A,TRUE,"Door"}</definedName>
    <definedName name="list_1_2" localSheetId="3" hidden="1">{#N/A,#N/A,TRUE,"Basic";#N/A,#N/A,TRUE,"EXT-TABLE";#N/A,#N/A,TRUE,"STEEL";#N/A,#N/A,TRUE,"INT-Table";#N/A,#N/A,TRUE,"STEEL";#N/A,#N/A,TRUE,"Door"}</definedName>
    <definedName name="list_1_2" localSheetId="2" hidden="1">{#N/A,#N/A,TRUE,"Basic";#N/A,#N/A,TRUE,"EXT-TABLE";#N/A,#N/A,TRUE,"STEEL";#N/A,#N/A,TRUE,"INT-Table";#N/A,#N/A,TRUE,"STEEL";#N/A,#N/A,TRUE,"Door"}</definedName>
    <definedName name="list_1_2" hidden="1">{#N/A,#N/A,TRUE,"Basic";#N/A,#N/A,TRUE,"EXT-TABLE";#N/A,#N/A,TRUE,"STEEL";#N/A,#N/A,TRUE,"INT-Table";#N/A,#N/A,TRUE,"STEEL";#N/A,#N/A,TRUE,"Door"}</definedName>
    <definedName name="list_2" localSheetId="3" hidden="1">{#N/A,#N/A,TRUE,"Basic";#N/A,#N/A,TRUE,"EXT-TABLE";#N/A,#N/A,TRUE,"STEEL";#N/A,#N/A,TRUE,"INT-Table";#N/A,#N/A,TRUE,"STEEL";#N/A,#N/A,TRUE,"Door"}</definedName>
    <definedName name="list_2" localSheetId="2" hidden="1">{#N/A,#N/A,TRUE,"Basic";#N/A,#N/A,TRUE,"EXT-TABLE";#N/A,#N/A,TRUE,"STEEL";#N/A,#N/A,TRUE,"INT-Table";#N/A,#N/A,TRUE,"STEEL";#N/A,#N/A,TRUE,"Door"}</definedName>
    <definedName name="list_2" hidden="1">{#N/A,#N/A,TRUE,"Basic";#N/A,#N/A,TRUE,"EXT-TABLE";#N/A,#N/A,TRUE,"STEEL";#N/A,#N/A,TRUE,"INT-Table";#N/A,#N/A,TRUE,"STEEL";#N/A,#N/A,TRUE,"Door"}</definedName>
    <definedName name="list_2_1" localSheetId="3" hidden="1">{#N/A,#N/A,TRUE,"Basic";#N/A,#N/A,TRUE,"EXT-TABLE";#N/A,#N/A,TRUE,"STEEL";#N/A,#N/A,TRUE,"INT-Table";#N/A,#N/A,TRUE,"STEEL";#N/A,#N/A,TRUE,"Door"}</definedName>
    <definedName name="list_2_1" localSheetId="2" hidden="1">{#N/A,#N/A,TRUE,"Basic";#N/A,#N/A,TRUE,"EXT-TABLE";#N/A,#N/A,TRUE,"STEEL";#N/A,#N/A,TRUE,"INT-Table";#N/A,#N/A,TRUE,"STEEL";#N/A,#N/A,TRUE,"Door"}</definedName>
    <definedName name="list_2_1" hidden="1">{#N/A,#N/A,TRUE,"Basic";#N/A,#N/A,TRUE,"EXT-TABLE";#N/A,#N/A,TRUE,"STEEL";#N/A,#N/A,TRUE,"INT-Table";#N/A,#N/A,TRUE,"STEEL";#N/A,#N/A,TRUE,"Door"}</definedName>
    <definedName name="list_2_2" localSheetId="3" hidden="1">{#N/A,#N/A,TRUE,"Basic";#N/A,#N/A,TRUE,"EXT-TABLE";#N/A,#N/A,TRUE,"STEEL";#N/A,#N/A,TRUE,"INT-Table";#N/A,#N/A,TRUE,"STEEL";#N/A,#N/A,TRUE,"Door"}</definedName>
    <definedName name="list_2_2" localSheetId="2" hidden="1">{#N/A,#N/A,TRUE,"Basic";#N/A,#N/A,TRUE,"EXT-TABLE";#N/A,#N/A,TRUE,"STEEL";#N/A,#N/A,TRUE,"INT-Table";#N/A,#N/A,TRUE,"STEEL";#N/A,#N/A,TRUE,"Door"}</definedName>
    <definedName name="list_2_2" hidden="1">{#N/A,#N/A,TRUE,"Basic";#N/A,#N/A,TRUE,"EXT-TABLE";#N/A,#N/A,TRUE,"STEEL";#N/A,#N/A,TRUE,"INT-Table";#N/A,#N/A,TRUE,"STEEL";#N/A,#N/A,TRUE,"Door"}</definedName>
    <definedName name="list_3" localSheetId="3" hidden="1">{#N/A,#N/A,TRUE,"Basic";#N/A,#N/A,TRUE,"EXT-TABLE";#N/A,#N/A,TRUE,"STEEL";#N/A,#N/A,TRUE,"INT-Table";#N/A,#N/A,TRUE,"STEEL";#N/A,#N/A,TRUE,"Door"}</definedName>
    <definedName name="list_3" localSheetId="2" hidden="1">{#N/A,#N/A,TRUE,"Basic";#N/A,#N/A,TRUE,"EXT-TABLE";#N/A,#N/A,TRUE,"STEEL";#N/A,#N/A,TRUE,"INT-Table";#N/A,#N/A,TRUE,"STEEL";#N/A,#N/A,TRUE,"Door"}</definedName>
    <definedName name="list_3" hidden="1">{#N/A,#N/A,TRUE,"Basic";#N/A,#N/A,TRUE,"EXT-TABLE";#N/A,#N/A,TRUE,"STEEL";#N/A,#N/A,TRUE,"INT-Table";#N/A,#N/A,TRUE,"STEEL";#N/A,#N/A,TRUE,"Door"}</definedName>
    <definedName name="list_3_1" localSheetId="3" hidden="1">{#N/A,#N/A,TRUE,"Basic";#N/A,#N/A,TRUE,"EXT-TABLE";#N/A,#N/A,TRUE,"STEEL";#N/A,#N/A,TRUE,"INT-Table";#N/A,#N/A,TRUE,"STEEL";#N/A,#N/A,TRUE,"Door"}</definedName>
    <definedName name="list_3_1" localSheetId="2" hidden="1">{#N/A,#N/A,TRUE,"Basic";#N/A,#N/A,TRUE,"EXT-TABLE";#N/A,#N/A,TRUE,"STEEL";#N/A,#N/A,TRUE,"INT-Table";#N/A,#N/A,TRUE,"STEEL";#N/A,#N/A,TRUE,"Door"}</definedName>
    <definedName name="list_3_1" hidden="1">{#N/A,#N/A,TRUE,"Basic";#N/A,#N/A,TRUE,"EXT-TABLE";#N/A,#N/A,TRUE,"STEEL";#N/A,#N/A,TRUE,"INT-Table";#N/A,#N/A,TRUE,"STEEL";#N/A,#N/A,TRUE,"Door"}</definedName>
    <definedName name="list_3_2" localSheetId="3" hidden="1">{#N/A,#N/A,TRUE,"Basic";#N/A,#N/A,TRUE,"EXT-TABLE";#N/A,#N/A,TRUE,"STEEL";#N/A,#N/A,TRUE,"INT-Table";#N/A,#N/A,TRUE,"STEEL";#N/A,#N/A,TRUE,"Door"}</definedName>
    <definedName name="list_3_2" localSheetId="2" hidden="1">{#N/A,#N/A,TRUE,"Basic";#N/A,#N/A,TRUE,"EXT-TABLE";#N/A,#N/A,TRUE,"STEEL";#N/A,#N/A,TRUE,"INT-Table";#N/A,#N/A,TRUE,"STEEL";#N/A,#N/A,TRUE,"Door"}</definedName>
    <definedName name="list_3_2" hidden="1">{#N/A,#N/A,TRUE,"Basic";#N/A,#N/A,TRUE,"EXT-TABLE";#N/A,#N/A,TRUE,"STEEL";#N/A,#N/A,TRUE,"INT-Table";#N/A,#N/A,TRUE,"STEEL";#N/A,#N/A,TRUE,"Door"}</definedName>
    <definedName name="list_4" localSheetId="3" hidden="1">{#N/A,#N/A,TRUE,"Basic";#N/A,#N/A,TRUE,"EXT-TABLE";#N/A,#N/A,TRUE,"STEEL";#N/A,#N/A,TRUE,"INT-Table";#N/A,#N/A,TRUE,"STEEL";#N/A,#N/A,TRUE,"Door"}</definedName>
    <definedName name="list_4" localSheetId="2" hidden="1">{#N/A,#N/A,TRUE,"Basic";#N/A,#N/A,TRUE,"EXT-TABLE";#N/A,#N/A,TRUE,"STEEL";#N/A,#N/A,TRUE,"INT-Table";#N/A,#N/A,TRUE,"STEEL";#N/A,#N/A,TRUE,"Door"}</definedName>
    <definedName name="list_4" hidden="1">{#N/A,#N/A,TRUE,"Basic";#N/A,#N/A,TRUE,"EXT-TABLE";#N/A,#N/A,TRUE,"STEEL";#N/A,#N/A,TRUE,"INT-Table";#N/A,#N/A,TRUE,"STEEL";#N/A,#N/A,TRUE,"Door"}</definedName>
    <definedName name="list_4_1" localSheetId="3" hidden="1">{#N/A,#N/A,TRUE,"Basic";#N/A,#N/A,TRUE,"EXT-TABLE";#N/A,#N/A,TRUE,"STEEL";#N/A,#N/A,TRUE,"INT-Table";#N/A,#N/A,TRUE,"STEEL";#N/A,#N/A,TRUE,"Door"}</definedName>
    <definedName name="list_4_1" localSheetId="2" hidden="1">{#N/A,#N/A,TRUE,"Basic";#N/A,#N/A,TRUE,"EXT-TABLE";#N/A,#N/A,TRUE,"STEEL";#N/A,#N/A,TRUE,"INT-Table";#N/A,#N/A,TRUE,"STEEL";#N/A,#N/A,TRUE,"Door"}</definedName>
    <definedName name="list_4_1" hidden="1">{#N/A,#N/A,TRUE,"Basic";#N/A,#N/A,TRUE,"EXT-TABLE";#N/A,#N/A,TRUE,"STEEL";#N/A,#N/A,TRUE,"INT-Table";#N/A,#N/A,TRUE,"STEEL";#N/A,#N/A,TRUE,"Door"}</definedName>
    <definedName name="list_4_2" localSheetId="3" hidden="1">{#N/A,#N/A,TRUE,"Basic";#N/A,#N/A,TRUE,"EXT-TABLE";#N/A,#N/A,TRUE,"STEEL";#N/A,#N/A,TRUE,"INT-Table";#N/A,#N/A,TRUE,"STEEL";#N/A,#N/A,TRUE,"Door"}</definedName>
    <definedName name="list_4_2" localSheetId="2" hidden="1">{#N/A,#N/A,TRUE,"Basic";#N/A,#N/A,TRUE,"EXT-TABLE";#N/A,#N/A,TRUE,"STEEL";#N/A,#N/A,TRUE,"INT-Table";#N/A,#N/A,TRUE,"STEEL";#N/A,#N/A,TRUE,"Door"}</definedName>
    <definedName name="list_4_2" hidden="1">{#N/A,#N/A,TRUE,"Basic";#N/A,#N/A,TRUE,"EXT-TABLE";#N/A,#N/A,TRUE,"STEEL";#N/A,#N/A,TRUE,"INT-Table";#N/A,#N/A,TRUE,"STEEL";#N/A,#N/A,TRUE,"Door"}</definedName>
    <definedName name="list_5" localSheetId="3" hidden="1">{#N/A,#N/A,TRUE,"Basic";#N/A,#N/A,TRUE,"EXT-TABLE";#N/A,#N/A,TRUE,"STEEL";#N/A,#N/A,TRUE,"INT-Table";#N/A,#N/A,TRUE,"STEEL";#N/A,#N/A,TRUE,"Door"}</definedName>
    <definedName name="list_5" localSheetId="2" hidden="1">{#N/A,#N/A,TRUE,"Basic";#N/A,#N/A,TRUE,"EXT-TABLE";#N/A,#N/A,TRUE,"STEEL";#N/A,#N/A,TRUE,"INT-Table";#N/A,#N/A,TRUE,"STEEL";#N/A,#N/A,TRUE,"Door"}</definedName>
    <definedName name="list_5" hidden="1">{#N/A,#N/A,TRUE,"Basic";#N/A,#N/A,TRUE,"EXT-TABLE";#N/A,#N/A,TRUE,"STEEL";#N/A,#N/A,TRUE,"INT-Table";#N/A,#N/A,TRUE,"STEEL";#N/A,#N/A,TRUE,"Door"}</definedName>
    <definedName name="list_5_1" localSheetId="3" hidden="1">{#N/A,#N/A,TRUE,"Basic";#N/A,#N/A,TRUE,"EXT-TABLE";#N/A,#N/A,TRUE,"STEEL";#N/A,#N/A,TRUE,"INT-Table";#N/A,#N/A,TRUE,"STEEL";#N/A,#N/A,TRUE,"Door"}</definedName>
    <definedName name="list_5_1" localSheetId="2" hidden="1">{#N/A,#N/A,TRUE,"Basic";#N/A,#N/A,TRUE,"EXT-TABLE";#N/A,#N/A,TRUE,"STEEL";#N/A,#N/A,TRUE,"INT-Table";#N/A,#N/A,TRUE,"STEEL";#N/A,#N/A,TRUE,"Door"}</definedName>
    <definedName name="list_5_1" hidden="1">{#N/A,#N/A,TRUE,"Basic";#N/A,#N/A,TRUE,"EXT-TABLE";#N/A,#N/A,TRUE,"STEEL";#N/A,#N/A,TRUE,"INT-Table";#N/A,#N/A,TRUE,"STEEL";#N/A,#N/A,TRUE,"Door"}</definedName>
    <definedName name="list_5_2" localSheetId="3" hidden="1">{#N/A,#N/A,TRUE,"Basic";#N/A,#N/A,TRUE,"EXT-TABLE";#N/A,#N/A,TRUE,"STEEL";#N/A,#N/A,TRUE,"INT-Table";#N/A,#N/A,TRUE,"STEEL";#N/A,#N/A,TRUE,"Door"}</definedName>
    <definedName name="list_5_2" localSheetId="2" hidden="1">{#N/A,#N/A,TRUE,"Basic";#N/A,#N/A,TRUE,"EXT-TABLE";#N/A,#N/A,TRUE,"STEEL";#N/A,#N/A,TRUE,"INT-Table";#N/A,#N/A,TRUE,"STEEL";#N/A,#N/A,TRUE,"Door"}</definedName>
    <definedName name="list_5_2" hidden="1">{#N/A,#N/A,TRUE,"Basic";#N/A,#N/A,TRUE,"EXT-TABLE";#N/A,#N/A,TRUE,"STEEL";#N/A,#N/A,TRUE,"INT-Table";#N/A,#N/A,TRUE,"STEEL";#N/A,#N/A,TRUE,"Door"}</definedName>
    <definedName name="list01" localSheetId="3" hidden="1">{#N/A,#N/A,TRUE,"Basic";#N/A,#N/A,TRUE,"EXT-TABLE";#N/A,#N/A,TRUE,"STEEL";#N/A,#N/A,TRUE,"INT-Table";#N/A,#N/A,TRUE,"STEEL";#N/A,#N/A,TRUE,"Door"}</definedName>
    <definedName name="list01" localSheetId="2" hidden="1">{#N/A,#N/A,TRUE,"Basic";#N/A,#N/A,TRUE,"EXT-TABLE";#N/A,#N/A,TRUE,"STEEL";#N/A,#N/A,TRUE,"INT-Table";#N/A,#N/A,TRUE,"STEEL";#N/A,#N/A,TRUE,"Door"}</definedName>
    <definedName name="list01" hidden="1">{#N/A,#N/A,TRUE,"Basic";#N/A,#N/A,TRUE,"EXT-TABLE";#N/A,#N/A,TRUE,"STEEL";#N/A,#N/A,TRUE,"INT-Table";#N/A,#N/A,TRUE,"STEEL";#N/A,#N/A,TRUE,"Door"}</definedName>
    <definedName name="list01_1" localSheetId="3" hidden="1">{#N/A,#N/A,TRUE,"Basic";#N/A,#N/A,TRUE,"EXT-TABLE";#N/A,#N/A,TRUE,"STEEL";#N/A,#N/A,TRUE,"INT-Table";#N/A,#N/A,TRUE,"STEEL";#N/A,#N/A,TRUE,"Door"}</definedName>
    <definedName name="list01_1" localSheetId="2" hidden="1">{#N/A,#N/A,TRUE,"Basic";#N/A,#N/A,TRUE,"EXT-TABLE";#N/A,#N/A,TRUE,"STEEL";#N/A,#N/A,TRUE,"INT-Table";#N/A,#N/A,TRUE,"STEEL";#N/A,#N/A,TRUE,"Door"}</definedName>
    <definedName name="list01_1" hidden="1">{#N/A,#N/A,TRUE,"Basic";#N/A,#N/A,TRUE,"EXT-TABLE";#N/A,#N/A,TRUE,"STEEL";#N/A,#N/A,TRUE,"INT-Table";#N/A,#N/A,TRUE,"STEEL";#N/A,#N/A,TRUE,"Door"}</definedName>
    <definedName name="list01_1_1" localSheetId="3" hidden="1">{#N/A,#N/A,TRUE,"Basic";#N/A,#N/A,TRUE,"EXT-TABLE";#N/A,#N/A,TRUE,"STEEL";#N/A,#N/A,TRUE,"INT-Table";#N/A,#N/A,TRUE,"STEEL";#N/A,#N/A,TRUE,"Door"}</definedName>
    <definedName name="list01_1_1" localSheetId="2" hidden="1">{#N/A,#N/A,TRUE,"Basic";#N/A,#N/A,TRUE,"EXT-TABLE";#N/A,#N/A,TRUE,"STEEL";#N/A,#N/A,TRUE,"INT-Table";#N/A,#N/A,TRUE,"STEEL";#N/A,#N/A,TRUE,"Door"}</definedName>
    <definedName name="list01_1_1" hidden="1">{#N/A,#N/A,TRUE,"Basic";#N/A,#N/A,TRUE,"EXT-TABLE";#N/A,#N/A,TRUE,"STEEL";#N/A,#N/A,TRUE,"INT-Table";#N/A,#N/A,TRUE,"STEEL";#N/A,#N/A,TRUE,"Door"}</definedName>
    <definedName name="list01_1_2" localSheetId="3" hidden="1">{#N/A,#N/A,TRUE,"Basic";#N/A,#N/A,TRUE,"EXT-TABLE";#N/A,#N/A,TRUE,"STEEL";#N/A,#N/A,TRUE,"INT-Table";#N/A,#N/A,TRUE,"STEEL";#N/A,#N/A,TRUE,"Door"}</definedName>
    <definedName name="list01_1_2" localSheetId="2" hidden="1">{#N/A,#N/A,TRUE,"Basic";#N/A,#N/A,TRUE,"EXT-TABLE";#N/A,#N/A,TRUE,"STEEL";#N/A,#N/A,TRUE,"INT-Table";#N/A,#N/A,TRUE,"STEEL";#N/A,#N/A,TRUE,"Door"}</definedName>
    <definedName name="list01_1_2" hidden="1">{#N/A,#N/A,TRUE,"Basic";#N/A,#N/A,TRUE,"EXT-TABLE";#N/A,#N/A,TRUE,"STEEL";#N/A,#N/A,TRUE,"INT-Table";#N/A,#N/A,TRUE,"STEEL";#N/A,#N/A,TRUE,"Door"}</definedName>
    <definedName name="list01_2" localSheetId="3" hidden="1">{#N/A,#N/A,TRUE,"Basic";#N/A,#N/A,TRUE,"EXT-TABLE";#N/A,#N/A,TRUE,"STEEL";#N/A,#N/A,TRUE,"INT-Table";#N/A,#N/A,TRUE,"STEEL";#N/A,#N/A,TRUE,"Door"}</definedName>
    <definedName name="list01_2" localSheetId="2" hidden="1">{#N/A,#N/A,TRUE,"Basic";#N/A,#N/A,TRUE,"EXT-TABLE";#N/A,#N/A,TRUE,"STEEL";#N/A,#N/A,TRUE,"INT-Table";#N/A,#N/A,TRUE,"STEEL";#N/A,#N/A,TRUE,"Door"}</definedName>
    <definedName name="list01_2" hidden="1">{#N/A,#N/A,TRUE,"Basic";#N/A,#N/A,TRUE,"EXT-TABLE";#N/A,#N/A,TRUE,"STEEL";#N/A,#N/A,TRUE,"INT-Table";#N/A,#N/A,TRUE,"STEEL";#N/A,#N/A,TRUE,"Door"}</definedName>
    <definedName name="list01_2_1" localSheetId="3" hidden="1">{#N/A,#N/A,TRUE,"Basic";#N/A,#N/A,TRUE,"EXT-TABLE";#N/A,#N/A,TRUE,"STEEL";#N/A,#N/A,TRUE,"INT-Table";#N/A,#N/A,TRUE,"STEEL";#N/A,#N/A,TRUE,"Door"}</definedName>
    <definedName name="list01_2_1" localSheetId="2" hidden="1">{#N/A,#N/A,TRUE,"Basic";#N/A,#N/A,TRUE,"EXT-TABLE";#N/A,#N/A,TRUE,"STEEL";#N/A,#N/A,TRUE,"INT-Table";#N/A,#N/A,TRUE,"STEEL";#N/A,#N/A,TRUE,"Door"}</definedName>
    <definedName name="list01_2_1" hidden="1">{#N/A,#N/A,TRUE,"Basic";#N/A,#N/A,TRUE,"EXT-TABLE";#N/A,#N/A,TRUE,"STEEL";#N/A,#N/A,TRUE,"INT-Table";#N/A,#N/A,TRUE,"STEEL";#N/A,#N/A,TRUE,"Door"}</definedName>
    <definedName name="list01_2_2" localSheetId="3" hidden="1">{#N/A,#N/A,TRUE,"Basic";#N/A,#N/A,TRUE,"EXT-TABLE";#N/A,#N/A,TRUE,"STEEL";#N/A,#N/A,TRUE,"INT-Table";#N/A,#N/A,TRUE,"STEEL";#N/A,#N/A,TRUE,"Door"}</definedName>
    <definedName name="list01_2_2" localSheetId="2" hidden="1">{#N/A,#N/A,TRUE,"Basic";#N/A,#N/A,TRUE,"EXT-TABLE";#N/A,#N/A,TRUE,"STEEL";#N/A,#N/A,TRUE,"INT-Table";#N/A,#N/A,TRUE,"STEEL";#N/A,#N/A,TRUE,"Door"}</definedName>
    <definedName name="list01_2_2" hidden="1">{#N/A,#N/A,TRUE,"Basic";#N/A,#N/A,TRUE,"EXT-TABLE";#N/A,#N/A,TRUE,"STEEL";#N/A,#N/A,TRUE,"INT-Table";#N/A,#N/A,TRUE,"STEEL";#N/A,#N/A,TRUE,"Door"}</definedName>
    <definedName name="list01_3" localSheetId="3" hidden="1">{#N/A,#N/A,TRUE,"Basic";#N/A,#N/A,TRUE,"EXT-TABLE";#N/A,#N/A,TRUE,"STEEL";#N/A,#N/A,TRUE,"INT-Table";#N/A,#N/A,TRUE,"STEEL";#N/A,#N/A,TRUE,"Door"}</definedName>
    <definedName name="list01_3" localSheetId="2" hidden="1">{#N/A,#N/A,TRUE,"Basic";#N/A,#N/A,TRUE,"EXT-TABLE";#N/A,#N/A,TRUE,"STEEL";#N/A,#N/A,TRUE,"INT-Table";#N/A,#N/A,TRUE,"STEEL";#N/A,#N/A,TRUE,"Door"}</definedName>
    <definedName name="list01_3" hidden="1">{#N/A,#N/A,TRUE,"Basic";#N/A,#N/A,TRUE,"EXT-TABLE";#N/A,#N/A,TRUE,"STEEL";#N/A,#N/A,TRUE,"INT-Table";#N/A,#N/A,TRUE,"STEEL";#N/A,#N/A,TRUE,"Door"}</definedName>
    <definedName name="list01_3_1" localSheetId="3" hidden="1">{#N/A,#N/A,TRUE,"Basic";#N/A,#N/A,TRUE,"EXT-TABLE";#N/A,#N/A,TRUE,"STEEL";#N/A,#N/A,TRUE,"INT-Table";#N/A,#N/A,TRUE,"STEEL";#N/A,#N/A,TRUE,"Door"}</definedName>
    <definedName name="list01_3_1" localSheetId="2" hidden="1">{#N/A,#N/A,TRUE,"Basic";#N/A,#N/A,TRUE,"EXT-TABLE";#N/A,#N/A,TRUE,"STEEL";#N/A,#N/A,TRUE,"INT-Table";#N/A,#N/A,TRUE,"STEEL";#N/A,#N/A,TRUE,"Door"}</definedName>
    <definedName name="list01_3_1" hidden="1">{#N/A,#N/A,TRUE,"Basic";#N/A,#N/A,TRUE,"EXT-TABLE";#N/A,#N/A,TRUE,"STEEL";#N/A,#N/A,TRUE,"INT-Table";#N/A,#N/A,TRUE,"STEEL";#N/A,#N/A,TRUE,"Door"}</definedName>
    <definedName name="list01_3_2" localSheetId="3" hidden="1">{#N/A,#N/A,TRUE,"Basic";#N/A,#N/A,TRUE,"EXT-TABLE";#N/A,#N/A,TRUE,"STEEL";#N/A,#N/A,TRUE,"INT-Table";#N/A,#N/A,TRUE,"STEEL";#N/A,#N/A,TRUE,"Door"}</definedName>
    <definedName name="list01_3_2" localSheetId="2" hidden="1">{#N/A,#N/A,TRUE,"Basic";#N/A,#N/A,TRUE,"EXT-TABLE";#N/A,#N/A,TRUE,"STEEL";#N/A,#N/A,TRUE,"INT-Table";#N/A,#N/A,TRUE,"STEEL";#N/A,#N/A,TRUE,"Door"}</definedName>
    <definedName name="list01_3_2" hidden="1">{#N/A,#N/A,TRUE,"Basic";#N/A,#N/A,TRUE,"EXT-TABLE";#N/A,#N/A,TRUE,"STEEL";#N/A,#N/A,TRUE,"INT-Table";#N/A,#N/A,TRUE,"STEEL";#N/A,#N/A,TRUE,"Door"}</definedName>
    <definedName name="list01_4" localSheetId="3" hidden="1">{#N/A,#N/A,TRUE,"Basic";#N/A,#N/A,TRUE,"EXT-TABLE";#N/A,#N/A,TRUE,"STEEL";#N/A,#N/A,TRUE,"INT-Table";#N/A,#N/A,TRUE,"STEEL";#N/A,#N/A,TRUE,"Door"}</definedName>
    <definedName name="list01_4" localSheetId="2" hidden="1">{#N/A,#N/A,TRUE,"Basic";#N/A,#N/A,TRUE,"EXT-TABLE";#N/A,#N/A,TRUE,"STEEL";#N/A,#N/A,TRUE,"INT-Table";#N/A,#N/A,TRUE,"STEEL";#N/A,#N/A,TRUE,"Door"}</definedName>
    <definedName name="list01_4" hidden="1">{#N/A,#N/A,TRUE,"Basic";#N/A,#N/A,TRUE,"EXT-TABLE";#N/A,#N/A,TRUE,"STEEL";#N/A,#N/A,TRUE,"INT-Table";#N/A,#N/A,TRUE,"STEEL";#N/A,#N/A,TRUE,"Door"}</definedName>
    <definedName name="list01_4_1" localSheetId="3" hidden="1">{#N/A,#N/A,TRUE,"Basic";#N/A,#N/A,TRUE,"EXT-TABLE";#N/A,#N/A,TRUE,"STEEL";#N/A,#N/A,TRUE,"INT-Table";#N/A,#N/A,TRUE,"STEEL";#N/A,#N/A,TRUE,"Door"}</definedName>
    <definedName name="list01_4_1" localSheetId="2" hidden="1">{#N/A,#N/A,TRUE,"Basic";#N/A,#N/A,TRUE,"EXT-TABLE";#N/A,#N/A,TRUE,"STEEL";#N/A,#N/A,TRUE,"INT-Table";#N/A,#N/A,TRUE,"STEEL";#N/A,#N/A,TRUE,"Door"}</definedName>
    <definedName name="list01_4_1" hidden="1">{#N/A,#N/A,TRUE,"Basic";#N/A,#N/A,TRUE,"EXT-TABLE";#N/A,#N/A,TRUE,"STEEL";#N/A,#N/A,TRUE,"INT-Table";#N/A,#N/A,TRUE,"STEEL";#N/A,#N/A,TRUE,"Door"}</definedName>
    <definedName name="list01_4_2" localSheetId="3" hidden="1">{#N/A,#N/A,TRUE,"Basic";#N/A,#N/A,TRUE,"EXT-TABLE";#N/A,#N/A,TRUE,"STEEL";#N/A,#N/A,TRUE,"INT-Table";#N/A,#N/A,TRUE,"STEEL";#N/A,#N/A,TRUE,"Door"}</definedName>
    <definedName name="list01_4_2" localSheetId="2" hidden="1">{#N/A,#N/A,TRUE,"Basic";#N/A,#N/A,TRUE,"EXT-TABLE";#N/A,#N/A,TRUE,"STEEL";#N/A,#N/A,TRUE,"INT-Table";#N/A,#N/A,TRUE,"STEEL";#N/A,#N/A,TRUE,"Door"}</definedName>
    <definedName name="list01_4_2" hidden="1">{#N/A,#N/A,TRUE,"Basic";#N/A,#N/A,TRUE,"EXT-TABLE";#N/A,#N/A,TRUE,"STEEL";#N/A,#N/A,TRUE,"INT-Table";#N/A,#N/A,TRUE,"STEEL";#N/A,#N/A,TRUE,"Door"}</definedName>
    <definedName name="list01_5" localSheetId="3" hidden="1">{#N/A,#N/A,TRUE,"Basic";#N/A,#N/A,TRUE,"EXT-TABLE";#N/A,#N/A,TRUE,"STEEL";#N/A,#N/A,TRUE,"INT-Table";#N/A,#N/A,TRUE,"STEEL";#N/A,#N/A,TRUE,"Door"}</definedName>
    <definedName name="list01_5" localSheetId="2" hidden="1">{#N/A,#N/A,TRUE,"Basic";#N/A,#N/A,TRUE,"EXT-TABLE";#N/A,#N/A,TRUE,"STEEL";#N/A,#N/A,TRUE,"INT-Table";#N/A,#N/A,TRUE,"STEEL";#N/A,#N/A,TRUE,"Door"}</definedName>
    <definedName name="list01_5" hidden="1">{#N/A,#N/A,TRUE,"Basic";#N/A,#N/A,TRUE,"EXT-TABLE";#N/A,#N/A,TRUE,"STEEL";#N/A,#N/A,TRUE,"INT-Table";#N/A,#N/A,TRUE,"STEEL";#N/A,#N/A,TRUE,"Door"}</definedName>
    <definedName name="list01_5_1" localSheetId="3" hidden="1">{#N/A,#N/A,TRUE,"Basic";#N/A,#N/A,TRUE,"EXT-TABLE";#N/A,#N/A,TRUE,"STEEL";#N/A,#N/A,TRUE,"INT-Table";#N/A,#N/A,TRUE,"STEEL";#N/A,#N/A,TRUE,"Door"}</definedName>
    <definedName name="list01_5_1" localSheetId="2" hidden="1">{#N/A,#N/A,TRUE,"Basic";#N/A,#N/A,TRUE,"EXT-TABLE";#N/A,#N/A,TRUE,"STEEL";#N/A,#N/A,TRUE,"INT-Table";#N/A,#N/A,TRUE,"STEEL";#N/A,#N/A,TRUE,"Door"}</definedName>
    <definedName name="list01_5_1" hidden="1">{#N/A,#N/A,TRUE,"Basic";#N/A,#N/A,TRUE,"EXT-TABLE";#N/A,#N/A,TRUE,"STEEL";#N/A,#N/A,TRUE,"INT-Table";#N/A,#N/A,TRUE,"STEEL";#N/A,#N/A,TRUE,"Door"}</definedName>
    <definedName name="list01_5_2" localSheetId="3" hidden="1">{#N/A,#N/A,TRUE,"Basic";#N/A,#N/A,TRUE,"EXT-TABLE";#N/A,#N/A,TRUE,"STEEL";#N/A,#N/A,TRUE,"INT-Table";#N/A,#N/A,TRUE,"STEEL";#N/A,#N/A,TRUE,"Door"}</definedName>
    <definedName name="list01_5_2" localSheetId="2" hidden="1">{#N/A,#N/A,TRUE,"Basic";#N/A,#N/A,TRUE,"EXT-TABLE";#N/A,#N/A,TRUE,"STEEL";#N/A,#N/A,TRUE,"INT-Table";#N/A,#N/A,TRUE,"STEEL";#N/A,#N/A,TRUE,"Door"}</definedName>
    <definedName name="list01_5_2" hidden="1">{#N/A,#N/A,TRUE,"Basic";#N/A,#N/A,TRUE,"EXT-TABLE";#N/A,#N/A,TRUE,"STEEL";#N/A,#N/A,TRUE,"INT-Table";#N/A,#N/A,TRUE,"STEEL";#N/A,#N/A,TRUE,"Door"}</definedName>
    <definedName name="list02" localSheetId="3" hidden="1">{#N/A,#N/A,TRUE,"Basic";#N/A,#N/A,TRUE,"EXT-TABLE";#N/A,#N/A,TRUE,"STEEL";#N/A,#N/A,TRUE,"INT-Table";#N/A,#N/A,TRUE,"STEEL";#N/A,#N/A,TRUE,"Door"}</definedName>
    <definedName name="list02" localSheetId="2" hidden="1">{#N/A,#N/A,TRUE,"Basic";#N/A,#N/A,TRUE,"EXT-TABLE";#N/A,#N/A,TRUE,"STEEL";#N/A,#N/A,TRUE,"INT-Table";#N/A,#N/A,TRUE,"STEEL";#N/A,#N/A,TRUE,"Door"}</definedName>
    <definedName name="list02" hidden="1">{#N/A,#N/A,TRUE,"Basic";#N/A,#N/A,TRUE,"EXT-TABLE";#N/A,#N/A,TRUE,"STEEL";#N/A,#N/A,TRUE,"INT-Table";#N/A,#N/A,TRUE,"STEEL";#N/A,#N/A,TRUE,"Door"}</definedName>
    <definedName name="list02_1" localSheetId="3" hidden="1">{#N/A,#N/A,TRUE,"Basic";#N/A,#N/A,TRUE,"EXT-TABLE";#N/A,#N/A,TRUE,"STEEL";#N/A,#N/A,TRUE,"INT-Table";#N/A,#N/A,TRUE,"STEEL";#N/A,#N/A,TRUE,"Door"}</definedName>
    <definedName name="list02_1" localSheetId="2" hidden="1">{#N/A,#N/A,TRUE,"Basic";#N/A,#N/A,TRUE,"EXT-TABLE";#N/A,#N/A,TRUE,"STEEL";#N/A,#N/A,TRUE,"INT-Table";#N/A,#N/A,TRUE,"STEEL";#N/A,#N/A,TRUE,"Door"}</definedName>
    <definedName name="list02_1" hidden="1">{#N/A,#N/A,TRUE,"Basic";#N/A,#N/A,TRUE,"EXT-TABLE";#N/A,#N/A,TRUE,"STEEL";#N/A,#N/A,TRUE,"INT-Table";#N/A,#N/A,TRUE,"STEEL";#N/A,#N/A,TRUE,"Door"}</definedName>
    <definedName name="list02_1_1" localSheetId="3" hidden="1">{#N/A,#N/A,TRUE,"Basic";#N/A,#N/A,TRUE,"EXT-TABLE";#N/A,#N/A,TRUE,"STEEL";#N/A,#N/A,TRUE,"INT-Table";#N/A,#N/A,TRUE,"STEEL";#N/A,#N/A,TRUE,"Door"}</definedName>
    <definedName name="list02_1_1" localSheetId="2" hidden="1">{#N/A,#N/A,TRUE,"Basic";#N/A,#N/A,TRUE,"EXT-TABLE";#N/A,#N/A,TRUE,"STEEL";#N/A,#N/A,TRUE,"INT-Table";#N/A,#N/A,TRUE,"STEEL";#N/A,#N/A,TRUE,"Door"}</definedName>
    <definedName name="list02_1_1" hidden="1">{#N/A,#N/A,TRUE,"Basic";#N/A,#N/A,TRUE,"EXT-TABLE";#N/A,#N/A,TRUE,"STEEL";#N/A,#N/A,TRUE,"INT-Table";#N/A,#N/A,TRUE,"STEEL";#N/A,#N/A,TRUE,"Door"}</definedName>
    <definedName name="list02_1_2" localSheetId="3" hidden="1">{#N/A,#N/A,TRUE,"Basic";#N/A,#N/A,TRUE,"EXT-TABLE";#N/A,#N/A,TRUE,"STEEL";#N/A,#N/A,TRUE,"INT-Table";#N/A,#N/A,TRUE,"STEEL";#N/A,#N/A,TRUE,"Door"}</definedName>
    <definedName name="list02_1_2" localSheetId="2" hidden="1">{#N/A,#N/A,TRUE,"Basic";#N/A,#N/A,TRUE,"EXT-TABLE";#N/A,#N/A,TRUE,"STEEL";#N/A,#N/A,TRUE,"INT-Table";#N/A,#N/A,TRUE,"STEEL";#N/A,#N/A,TRUE,"Door"}</definedName>
    <definedName name="list02_1_2" hidden="1">{#N/A,#N/A,TRUE,"Basic";#N/A,#N/A,TRUE,"EXT-TABLE";#N/A,#N/A,TRUE,"STEEL";#N/A,#N/A,TRUE,"INT-Table";#N/A,#N/A,TRUE,"STEEL";#N/A,#N/A,TRUE,"Door"}</definedName>
    <definedName name="list02_2" localSheetId="3" hidden="1">{#N/A,#N/A,TRUE,"Basic";#N/A,#N/A,TRUE,"EXT-TABLE";#N/A,#N/A,TRUE,"STEEL";#N/A,#N/A,TRUE,"INT-Table";#N/A,#N/A,TRUE,"STEEL";#N/A,#N/A,TRUE,"Door"}</definedName>
    <definedName name="list02_2" localSheetId="2" hidden="1">{#N/A,#N/A,TRUE,"Basic";#N/A,#N/A,TRUE,"EXT-TABLE";#N/A,#N/A,TRUE,"STEEL";#N/A,#N/A,TRUE,"INT-Table";#N/A,#N/A,TRUE,"STEEL";#N/A,#N/A,TRUE,"Door"}</definedName>
    <definedName name="list02_2" hidden="1">{#N/A,#N/A,TRUE,"Basic";#N/A,#N/A,TRUE,"EXT-TABLE";#N/A,#N/A,TRUE,"STEEL";#N/A,#N/A,TRUE,"INT-Table";#N/A,#N/A,TRUE,"STEEL";#N/A,#N/A,TRUE,"Door"}</definedName>
    <definedName name="list02_2_1" localSheetId="3" hidden="1">{#N/A,#N/A,TRUE,"Basic";#N/A,#N/A,TRUE,"EXT-TABLE";#N/A,#N/A,TRUE,"STEEL";#N/A,#N/A,TRUE,"INT-Table";#N/A,#N/A,TRUE,"STEEL";#N/A,#N/A,TRUE,"Door"}</definedName>
    <definedName name="list02_2_1" localSheetId="2" hidden="1">{#N/A,#N/A,TRUE,"Basic";#N/A,#N/A,TRUE,"EXT-TABLE";#N/A,#N/A,TRUE,"STEEL";#N/A,#N/A,TRUE,"INT-Table";#N/A,#N/A,TRUE,"STEEL";#N/A,#N/A,TRUE,"Door"}</definedName>
    <definedName name="list02_2_1" hidden="1">{#N/A,#N/A,TRUE,"Basic";#N/A,#N/A,TRUE,"EXT-TABLE";#N/A,#N/A,TRUE,"STEEL";#N/A,#N/A,TRUE,"INT-Table";#N/A,#N/A,TRUE,"STEEL";#N/A,#N/A,TRUE,"Door"}</definedName>
    <definedName name="list02_2_2" localSheetId="3" hidden="1">{#N/A,#N/A,TRUE,"Basic";#N/A,#N/A,TRUE,"EXT-TABLE";#N/A,#N/A,TRUE,"STEEL";#N/A,#N/A,TRUE,"INT-Table";#N/A,#N/A,TRUE,"STEEL";#N/A,#N/A,TRUE,"Door"}</definedName>
    <definedName name="list02_2_2" localSheetId="2" hidden="1">{#N/A,#N/A,TRUE,"Basic";#N/A,#N/A,TRUE,"EXT-TABLE";#N/A,#N/A,TRUE,"STEEL";#N/A,#N/A,TRUE,"INT-Table";#N/A,#N/A,TRUE,"STEEL";#N/A,#N/A,TRUE,"Door"}</definedName>
    <definedName name="list02_2_2" hidden="1">{#N/A,#N/A,TRUE,"Basic";#N/A,#N/A,TRUE,"EXT-TABLE";#N/A,#N/A,TRUE,"STEEL";#N/A,#N/A,TRUE,"INT-Table";#N/A,#N/A,TRUE,"STEEL";#N/A,#N/A,TRUE,"Door"}</definedName>
    <definedName name="list02_3" localSheetId="3" hidden="1">{#N/A,#N/A,TRUE,"Basic";#N/A,#N/A,TRUE,"EXT-TABLE";#N/A,#N/A,TRUE,"STEEL";#N/A,#N/A,TRUE,"INT-Table";#N/A,#N/A,TRUE,"STEEL";#N/A,#N/A,TRUE,"Door"}</definedName>
    <definedName name="list02_3" localSheetId="2" hidden="1">{#N/A,#N/A,TRUE,"Basic";#N/A,#N/A,TRUE,"EXT-TABLE";#N/A,#N/A,TRUE,"STEEL";#N/A,#N/A,TRUE,"INT-Table";#N/A,#N/A,TRUE,"STEEL";#N/A,#N/A,TRUE,"Door"}</definedName>
    <definedName name="list02_3" hidden="1">{#N/A,#N/A,TRUE,"Basic";#N/A,#N/A,TRUE,"EXT-TABLE";#N/A,#N/A,TRUE,"STEEL";#N/A,#N/A,TRUE,"INT-Table";#N/A,#N/A,TRUE,"STEEL";#N/A,#N/A,TRUE,"Door"}</definedName>
    <definedName name="list02_3_1" localSheetId="3" hidden="1">{#N/A,#N/A,TRUE,"Basic";#N/A,#N/A,TRUE,"EXT-TABLE";#N/A,#N/A,TRUE,"STEEL";#N/A,#N/A,TRUE,"INT-Table";#N/A,#N/A,TRUE,"STEEL";#N/A,#N/A,TRUE,"Door"}</definedName>
    <definedName name="list02_3_1" localSheetId="2" hidden="1">{#N/A,#N/A,TRUE,"Basic";#N/A,#N/A,TRUE,"EXT-TABLE";#N/A,#N/A,TRUE,"STEEL";#N/A,#N/A,TRUE,"INT-Table";#N/A,#N/A,TRUE,"STEEL";#N/A,#N/A,TRUE,"Door"}</definedName>
    <definedName name="list02_3_1" hidden="1">{#N/A,#N/A,TRUE,"Basic";#N/A,#N/A,TRUE,"EXT-TABLE";#N/A,#N/A,TRUE,"STEEL";#N/A,#N/A,TRUE,"INT-Table";#N/A,#N/A,TRUE,"STEEL";#N/A,#N/A,TRUE,"Door"}</definedName>
    <definedName name="list02_3_2" localSheetId="3" hidden="1">{#N/A,#N/A,TRUE,"Basic";#N/A,#N/A,TRUE,"EXT-TABLE";#N/A,#N/A,TRUE,"STEEL";#N/A,#N/A,TRUE,"INT-Table";#N/A,#N/A,TRUE,"STEEL";#N/A,#N/A,TRUE,"Door"}</definedName>
    <definedName name="list02_3_2" localSheetId="2" hidden="1">{#N/A,#N/A,TRUE,"Basic";#N/A,#N/A,TRUE,"EXT-TABLE";#N/A,#N/A,TRUE,"STEEL";#N/A,#N/A,TRUE,"INT-Table";#N/A,#N/A,TRUE,"STEEL";#N/A,#N/A,TRUE,"Door"}</definedName>
    <definedName name="list02_3_2" hidden="1">{#N/A,#N/A,TRUE,"Basic";#N/A,#N/A,TRUE,"EXT-TABLE";#N/A,#N/A,TRUE,"STEEL";#N/A,#N/A,TRUE,"INT-Table";#N/A,#N/A,TRUE,"STEEL";#N/A,#N/A,TRUE,"Door"}</definedName>
    <definedName name="list02_4" localSheetId="3" hidden="1">{#N/A,#N/A,TRUE,"Basic";#N/A,#N/A,TRUE,"EXT-TABLE";#N/A,#N/A,TRUE,"STEEL";#N/A,#N/A,TRUE,"INT-Table";#N/A,#N/A,TRUE,"STEEL";#N/A,#N/A,TRUE,"Door"}</definedName>
    <definedName name="list02_4" localSheetId="2" hidden="1">{#N/A,#N/A,TRUE,"Basic";#N/A,#N/A,TRUE,"EXT-TABLE";#N/A,#N/A,TRUE,"STEEL";#N/A,#N/A,TRUE,"INT-Table";#N/A,#N/A,TRUE,"STEEL";#N/A,#N/A,TRUE,"Door"}</definedName>
    <definedName name="list02_4" hidden="1">{#N/A,#N/A,TRUE,"Basic";#N/A,#N/A,TRUE,"EXT-TABLE";#N/A,#N/A,TRUE,"STEEL";#N/A,#N/A,TRUE,"INT-Table";#N/A,#N/A,TRUE,"STEEL";#N/A,#N/A,TRUE,"Door"}</definedName>
    <definedName name="list02_4_1" localSheetId="3" hidden="1">{#N/A,#N/A,TRUE,"Basic";#N/A,#N/A,TRUE,"EXT-TABLE";#N/A,#N/A,TRUE,"STEEL";#N/A,#N/A,TRUE,"INT-Table";#N/A,#N/A,TRUE,"STEEL";#N/A,#N/A,TRUE,"Door"}</definedName>
    <definedName name="list02_4_1" localSheetId="2" hidden="1">{#N/A,#N/A,TRUE,"Basic";#N/A,#N/A,TRUE,"EXT-TABLE";#N/A,#N/A,TRUE,"STEEL";#N/A,#N/A,TRUE,"INT-Table";#N/A,#N/A,TRUE,"STEEL";#N/A,#N/A,TRUE,"Door"}</definedName>
    <definedName name="list02_4_1" hidden="1">{#N/A,#N/A,TRUE,"Basic";#N/A,#N/A,TRUE,"EXT-TABLE";#N/A,#N/A,TRUE,"STEEL";#N/A,#N/A,TRUE,"INT-Table";#N/A,#N/A,TRUE,"STEEL";#N/A,#N/A,TRUE,"Door"}</definedName>
    <definedName name="list02_4_2" localSheetId="3" hidden="1">{#N/A,#N/A,TRUE,"Basic";#N/A,#N/A,TRUE,"EXT-TABLE";#N/A,#N/A,TRUE,"STEEL";#N/A,#N/A,TRUE,"INT-Table";#N/A,#N/A,TRUE,"STEEL";#N/A,#N/A,TRUE,"Door"}</definedName>
    <definedName name="list02_4_2" localSheetId="2" hidden="1">{#N/A,#N/A,TRUE,"Basic";#N/A,#N/A,TRUE,"EXT-TABLE";#N/A,#N/A,TRUE,"STEEL";#N/A,#N/A,TRUE,"INT-Table";#N/A,#N/A,TRUE,"STEEL";#N/A,#N/A,TRUE,"Door"}</definedName>
    <definedName name="list02_4_2" hidden="1">{#N/A,#N/A,TRUE,"Basic";#N/A,#N/A,TRUE,"EXT-TABLE";#N/A,#N/A,TRUE,"STEEL";#N/A,#N/A,TRUE,"INT-Table";#N/A,#N/A,TRUE,"STEEL";#N/A,#N/A,TRUE,"Door"}</definedName>
    <definedName name="list02_5" localSheetId="3" hidden="1">{#N/A,#N/A,TRUE,"Basic";#N/A,#N/A,TRUE,"EXT-TABLE";#N/A,#N/A,TRUE,"STEEL";#N/A,#N/A,TRUE,"INT-Table";#N/A,#N/A,TRUE,"STEEL";#N/A,#N/A,TRUE,"Door"}</definedName>
    <definedName name="list02_5" localSheetId="2" hidden="1">{#N/A,#N/A,TRUE,"Basic";#N/A,#N/A,TRUE,"EXT-TABLE";#N/A,#N/A,TRUE,"STEEL";#N/A,#N/A,TRUE,"INT-Table";#N/A,#N/A,TRUE,"STEEL";#N/A,#N/A,TRUE,"Door"}</definedName>
    <definedName name="list02_5" hidden="1">{#N/A,#N/A,TRUE,"Basic";#N/A,#N/A,TRUE,"EXT-TABLE";#N/A,#N/A,TRUE,"STEEL";#N/A,#N/A,TRUE,"INT-Table";#N/A,#N/A,TRUE,"STEEL";#N/A,#N/A,TRUE,"Door"}</definedName>
    <definedName name="list02_5_1" localSheetId="3" hidden="1">{#N/A,#N/A,TRUE,"Basic";#N/A,#N/A,TRUE,"EXT-TABLE";#N/A,#N/A,TRUE,"STEEL";#N/A,#N/A,TRUE,"INT-Table";#N/A,#N/A,TRUE,"STEEL";#N/A,#N/A,TRUE,"Door"}</definedName>
    <definedName name="list02_5_1" localSheetId="2" hidden="1">{#N/A,#N/A,TRUE,"Basic";#N/A,#N/A,TRUE,"EXT-TABLE";#N/A,#N/A,TRUE,"STEEL";#N/A,#N/A,TRUE,"INT-Table";#N/A,#N/A,TRUE,"STEEL";#N/A,#N/A,TRUE,"Door"}</definedName>
    <definedName name="list02_5_1" hidden="1">{#N/A,#N/A,TRUE,"Basic";#N/A,#N/A,TRUE,"EXT-TABLE";#N/A,#N/A,TRUE,"STEEL";#N/A,#N/A,TRUE,"INT-Table";#N/A,#N/A,TRUE,"STEEL";#N/A,#N/A,TRUE,"Door"}</definedName>
    <definedName name="list02_5_2" localSheetId="3" hidden="1">{#N/A,#N/A,TRUE,"Basic";#N/A,#N/A,TRUE,"EXT-TABLE";#N/A,#N/A,TRUE,"STEEL";#N/A,#N/A,TRUE,"INT-Table";#N/A,#N/A,TRUE,"STEEL";#N/A,#N/A,TRUE,"Door"}</definedName>
    <definedName name="list02_5_2" localSheetId="2" hidden="1">{#N/A,#N/A,TRUE,"Basic";#N/A,#N/A,TRUE,"EXT-TABLE";#N/A,#N/A,TRUE,"STEEL";#N/A,#N/A,TRUE,"INT-Table";#N/A,#N/A,TRUE,"STEEL";#N/A,#N/A,TRUE,"Door"}</definedName>
    <definedName name="list02_5_2" hidden="1">{#N/A,#N/A,TRUE,"Basic";#N/A,#N/A,TRUE,"EXT-TABLE";#N/A,#N/A,TRUE,"STEEL";#N/A,#N/A,TRUE,"INT-Table";#N/A,#N/A,TRUE,"STEEL";#N/A,#N/A,TRUE,"Door"}</definedName>
    <definedName name="lklhlkjl" localSheetId="3" hidden="1">{#N/A,#N/A,FALSE,"CCTV"}</definedName>
    <definedName name="lklhlkjl" localSheetId="2" hidden="1">{#N/A,#N/A,FALSE,"CCTV"}</definedName>
    <definedName name="lklhlkjl" hidden="1">{#N/A,#N/A,FALSE,"CCTV"}</definedName>
    <definedName name="LLLL" localSheetId="3" hidden="1">{#N/A,#N/A,FALSE,"CCTV"}</definedName>
    <definedName name="LLLL" localSheetId="2" hidden="1">{#N/A,#N/A,FALSE,"CCTV"}</definedName>
    <definedName name="LLLL" hidden="1">{#N/A,#N/A,FALSE,"CCTV"}</definedName>
    <definedName name="master" localSheetId="3" hidden="1">{#N/A,#N/A,FALSE,"CCTV"}</definedName>
    <definedName name="master" localSheetId="2" hidden="1">{#N/A,#N/A,FALSE,"CCTV"}</definedName>
    <definedName name="master" hidden="1">{#N/A,#N/A,FALSE,"CCTV"}</definedName>
    <definedName name="MCCO" localSheetId="3" hidden="1">{#N/A,#N/A,FALSE,"CCTV"}</definedName>
    <definedName name="MCCO" localSheetId="2" hidden="1">{#N/A,#N/A,FALSE,"CCTV"}</definedName>
    <definedName name="MCCO" hidden="1">{#N/A,#N/A,FALSE,"CCTV"}</definedName>
    <definedName name="MCCO10" localSheetId="3" hidden="1">{#N/A,#N/A,FALSE,"CCTV"}</definedName>
    <definedName name="MCCO10" localSheetId="2" hidden="1">{#N/A,#N/A,FALSE,"CCTV"}</definedName>
    <definedName name="MCCO10" hidden="1">{#N/A,#N/A,FALSE,"CCTV"}</definedName>
    <definedName name="MCCO11" localSheetId="3" hidden="1">{#N/A,#N/A,FALSE,"CCTV"}</definedName>
    <definedName name="MCCO11" localSheetId="2" hidden="1">{#N/A,#N/A,FALSE,"CCTV"}</definedName>
    <definedName name="MCCO11" hidden="1">{#N/A,#N/A,FALSE,"CCTV"}</definedName>
    <definedName name="MCCO12" localSheetId="3" hidden="1">{#N/A,#N/A,FALSE,"CCTV"}</definedName>
    <definedName name="MCCO12" localSheetId="2" hidden="1">{#N/A,#N/A,FALSE,"CCTV"}</definedName>
    <definedName name="MCCO12" hidden="1">{#N/A,#N/A,FALSE,"CCTV"}</definedName>
    <definedName name="MCCO13" localSheetId="3" hidden="1">{#N/A,#N/A,FALSE,"CCTV"}</definedName>
    <definedName name="MCCO13" localSheetId="2" hidden="1">{#N/A,#N/A,FALSE,"CCTV"}</definedName>
    <definedName name="MCCO13" hidden="1">{#N/A,#N/A,FALSE,"CCTV"}</definedName>
    <definedName name="MCCO3" localSheetId="3" hidden="1">{#N/A,#N/A,FALSE,"CCTV"}</definedName>
    <definedName name="MCCO3" localSheetId="2" hidden="1">{#N/A,#N/A,FALSE,"CCTV"}</definedName>
    <definedName name="MCCO3" hidden="1">{#N/A,#N/A,FALSE,"CCTV"}</definedName>
    <definedName name="MCCO4" localSheetId="3" hidden="1">{#N/A,#N/A,FALSE,"CCTV"}</definedName>
    <definedName name="MCCO4" localSheetId="2" hidden="1">{#N/A,#N/A,FALSE,"CCTV"}</definedName>
    <definedName name="MCCO4" hidden="1">{#N/A,#N/A,FALSE,"CCTV"}</definedName>
    <definedName name="MCCO5" localSheetId="3" hidden="1">{#N/A,#N/A,FALSE,"CCTV"}</definedName>
    <definedName name="MCCO5" localSheetId="2" hidden="1">{#N/A,#N/A,FALSE,"CCTV"}</definedName>
    <definedName name="MCCO5" hidden="1">{#N/A,#N/A,FALSE,"CCTV"}</definedName>
    <definedName name="MCCO6" localSheetId="3" hidden="1">{#N/A,#N/A,FALSE,"CCTV"}</definedName>
    <definedName name="MCCO6" localSheetId="2" hidden="1">{#N/A,#N/A,FALSE,"CCTV"}</definedName>
    <definedName name="MCCO6" hidden="1">{#N/A,#N/A,FALSE,"CCTV"}</definedName>
    <definedName name="MCCO7" localSheetId="3" hidden="1">{#N/A,#N/A,FALSE,"CCTV"}</definedName>
    <definedName name="MCCO7" localSheetId="2" hidden="1">{#N/A,#N/A,FALSE,"CCTV"}</definedName>
    <definedName name="MCCO7" hidden="1">{#N/A,#N/A,FALSE,"CCTV"}</definedName>
    <definedName name="MCCO8" localSheetId="3" hidden="1">{#N/A,#N/A,FALSE,"CCTV"}</definedName>
    <definedName name="MCCO8" localSheetId="2" hidden="1">{#N/A,#N/A,FALSE,"CCTV"}</definedName>
    <definedName name="MCCO8" hidden="1">{#N/A,#N/A,FALSE,"CCTV"}</definedName>
    <definedName name="MCCO9" localSheetId="3" hidden="1">{#N/A,#N/A,FALSE,"CCTV"}</definedName>
    <definedName name="MCCO9" localSheetId="2" hidden="1">{#N/A,#N/A,FALSE,"CCTV"}</definedName>
    <definedName name="MCCO9" hidden="1">{#N/A,#N/A,FALSE,"CCTV"}</definedName>
    <definedName name="MCCOÙ" localSheetId="3" hidden="1">{#N/A,#N/A,FALSE,"CCTV"}</definedName>
    <definedName name="MCCOÙ" localSheetId="2" hidden="1">{#N/A,#N/A,FALSE,"CCTV"}</definedName>
    <definedName name="MCCOÙ" hidden="1">{#N/A,#N/A,FALSE,"CCTV"}</definedName>
    <definedName name="MD1수량집계" localSheetId="5" hidden="1">#REF!</definedName>
    <definedName name="MD1수량집계" localSheetId="7" hidden="1">#REF!</definedName>
    <definedName name="MD1수량집계" localSheetId="6" hidden="1">#REF!</definedName>
    <definedName name="MD1수량집계" localSheetId="17" hidden="1">#REF!</definedName>
    <definedName name="MD1수량집계" localSheetId="18" hidden="1">#REF!</definedName>
    <definedName name="MD1수량집계" localSheetId="19" hidden="1">#REF!</definedName>
    <definedName name="MD1수량집계" localSheetId="8" hidden="1">#REF!</definedName>
    <definedName name="MD1수량집계" localSheetId="10" hidden="1">#REF!</definedName>
    <definedName name="MD1수량집계" localSheetId="9" hidden="1">#REF!</definedName>
    <definedName name="MD1수량집계" localSheetId="11" hidden="1">#REF!</definedName>
    <definedName name="MD1수량집계" localSheetId="12" hidden="1">#REF!</definedName>
    <definedName name="MD1수량집계" localSheetId="13" hidden="1">#REF!</definedName>
    <definedName name="MD1수량집계" localSheetId="14" hidden="1">#REF!</definedName>
    <definedName name="MD1수량집계" localSheetId="15" hidden="1">#REF!</definedName>
    <definedName name="MD1수량집계" localSheetId="16" hidden="1">#REF!</definedName>
    <definedName name="MD1수량집계" localSheetId="3" hidden="1">#REF!</definedName>
    <definedName name="MD1수량집계" localSheetId="2" hidden="1">#REF!</definedName>
    <definedName name="MD1수량집계" hidden="1">#REF!</definedName>
    <definedName name="MD총괄수량집계" localSheetId="5" hidden="1">#REF!</definedName>
    <definedName name="MD총괄수량집계" localSheetId="7" hidden="1">#REF!</definedName>
    <definedName name="MD총괄수량집계" localSheetId="6" hidden="1">#REF!</definedName>
    <definedName name="MD총괄수량집계" localSheetId="17" hidden="1">#REF!</definedName>
    <definedName name="MD총괄수량집계" localSheetId="18" hidden="1">#REF!</definedName>
    <definedName name="MD총괄수량집계" localSheetId="19" hidden="1">#REF!</definedName>
    <definedName name="MD총괄수량집계" localSheetId="8" hidden="1">#REF!</definedName>
    <definedName name="MD총괄수량집계" localSheetId="10" hidden="1">#REF!</definedName>
    <definedName name="MD총괄수량집계" localSheetId="9" hidden="1">#REF!</definedName>
    <definedName name="MD총괄수량집계" localSheetId="11" hidden="1">#REF!</definedName>
    <definedName name="MD총괄수량집계" localSheetId="12" hidden="1">#REF!</definedName>
    <definedName name="MD총괄수량집계" localSheetId="13" hidden="1">#REF!</definedName>
    <definedName name="MD총괄수량집계" localSheetId="14" hidden="1">#REF!</definedName>
    <definedName name="MD총괄수량집계" localSheetId="15" hidden="1">#REF!</definedName>
    <definedName name="MD총괄수량집계" localSheetId="16" hidden="1">#REF!</definedName>
    <definedName name="MD총괄수량집계" localSheetId="3" hidden="1">#REF!</definedName>
    <definedName name="MD총괄수량집계" localSheetId="2" hidden="1">#REF!</definedName>
    <definedName name="MD총괄수량집계" hidden="1">#REF!</definedName>
    <definedName name="mmm" localSheetId="3" hidden="1">{"'장비'!$A$3:$M$12"}</definedName>
    <definedName name="mmm" localSheetId="2" hidden="1">{"'장비'!$A$3:$M$12"}</definedName>
    <definedName name="mmm" hidden="1">{"'장비'!$A$3:$M$12"}</definedName>
    <definedName name="mmmmm" localSheetId="3" hidden="1">{#N/A,#N/A,FALSE,"CCTV"}</definedName>
    <definedName name="mmmmm" localSheetId="2" hidden="1">{#N/A,#N/A,FALSE,"CCTV"}</definedName>
    <definedName name="mmmmm" hidden="1">{#N/A,#N/A,FALSE,"CCTV"}</definedName>
    <definedName name="MP" localSheetId="3" hidden="1">{#N/A,#N/A,FALSE,"CCTV"}</definedName>
    <definedName name="MP" localSheetId="2" hidden="1">{#N/A,#N/A,FALSE,"CCTV"}</definedName>
    <definedName name="MP" hidden="1">{#N/A,#N/A,FALSE,"CCTV"}</definedName>
    <definedName name="n" localSheetId="5" hidden="1">#REF!</definedName>
    <definedName name="n" localSheetId="7" hidden="1">#REF!</definedName>
    <definedName name="n" localSheetId="6" hidden="1">#REF!</definedName>
    <definedName name="n" localSheetId="17" hidden="1">#REF!</definedName>
    <definedName name="n" localSheetId="18" hidden="1">#REF!</definedName>
    <definedName name="n" localSheetId="19" hidden="1">#REF!</definedName>
    <definedName name="n" localSheetId="8" hidden="1">#REF!</definedName>
    <definedName name="n" localSheetId="10" hidden="1">#REF!</definedName>
    <definedName name="n" localSheetId="9" hidden="1">#REF!</definedName>
    <definedName name="n" localSheetId="11" hidden="1">#REF!</definedName>
    <definedName name="n" localSheetId="12" hidden="1">#REF!</definedName>
    <definedName name="n" localSheetId="13" hidden="1">#REF!</definedName>
    <definedName name="n" localSheetId="14" hidden="1">#REF!</definedName>
    <definedName name="n" localSheetId="15" hidden="1">#REF!</definedName>
    <definedName name="n" localSheetId="16" hidden="1">#REF!</definedName>
    <definedName name="n" localSheetId="3" hidden="1">#REF!</definedName>
    <definedName name="n" localSheetId="2" hidden="1">#REF!</definedName>
    <definedName name="n" hidden="1">#REF!</definedName>
    <definedName name="newmane" localSheetId="3" hidden="1">{#N/A,#N/A,FALSE,"CCTV"}</definedName>
    <definedName name="newmane" localSheetId="2" hidden="1">{#N/A,#N/A,FALSE,"CCTV"}</definedName>
    <definedName name="newmane" hidden="1">{#N/A,#N/A,FALSE,"CCTV"}</definedName>
    <definedName name="NEWNAME" localSheetId="3" hidden="1">{#N/A,#N/A,FALSE,"CCTV"}</definedName>
    <definedName name="NEWNAME" localSheetId="2" hidden="1">{#N/A,#N/A,FALSE,"CCTV"}</definedName>
    <definedName name="NEWNAME" hidden="1">{#N/A,#N/A,FALSE,"CCTV"}</definedName>
    <definedName name="NFG" localSheetId="3" hidden="1">{#N/A,#N/A,FALSE,"배수2"}</definedName>
    <definedName name="NFG" localSheetId="2" hidden="1">{#N/A,#N/A,FALSE,"배수2"}</definedName>
    <definedName name="NFG" hidden="1">{#N/A,#N/A,FALSE,"배수2"}</definedName>
    <definedName name="NFYJD" localSheetId="3" hidden="1">{#N/A,#N/A,FALSE,"토공2"}</definedName>
    <definedName name="NFYJD" localSheetId="2" hidden="1">{#N/A,#N/A,FALSE,"토공2"}</definedName>
    <definedName name="NFYJD" hidden="1">{#N/A,#N/A,FALSE,"토공2"}</definedName>
    <definedName name="NGE" localSheetId="3" hidden="1">{#N/A,#N/A,FALSE,"혼합골재"}</definedName>
    <definedName name="NGE" localSheetId="2" hidden="1">{#N/A,#N/A,FALSE,"혼합골재"}</definedName>
    <definedName name="NGE" hidden="1">{#N/A,#N/A,FALSE,"혼합골재"}</definedName>
    <definedName name="NGFDFNS" localSheetId="3" hidden="1">{#N/A,#N/A,FALSE,"부대1"}</definedName>
    <definedName name="NGFDFNS" localSheetId="2" hidden="1">{#N/A,#N/A,FALSE,"부대1"}</definedName>
    <definedName name="NGFDFNS" hidden="1">{#N/A,#N/A,FALSE,"부대1"}</definedName>
    <definedName name="nkknk" localSheetId="3" hidden="1">{#N/A,#N/A,FALSE,"CCTV"}</definedName>
    <definedName name="nkknk" localSheetId="2" hidden="1">{#N/A,#N/A,FALSE,"CCTV"}</definedName>
    <definedName name="nkknk" hidden="1">{#N/A,#N/A,FALSE,"CCTV"}</definedName>
    <definedName name="NRNCG" localSheetId="3" hidden="1">{#N/A,#N/A,FALSE,"2~8번"}</definedName>
    <definedName name="NRNCG" localSheetId="2" hidden="1">{#N/A,#N/A,FALSE,"2~8번"}</definedName>
    <definedName name="NRNCG" hidden="1">{#N/A,#N/A,FALSE,"2~8번"}</definedName>
    <definedName name="NTRD" localSheetId="3" hidden="1">{#N/A,#N/A,FALSE,"배수1"}</definedName>
    <definedName name="NTRD" localSheetId="2" hidden="1">{#N/A,#N/A,FALSE,"배수1"}</definedName>
    <definedName name="NTRD" hidden="1">{#N/A,#N/A,FALSE,"배수1"}</definedName>
    <definedName name="NUF" localSheetId="3" hidden="1">{#N/A,#N/A,FALSE,"운반시간"}</definedName>
    <definedName name="NUF" localSheetId="2" hidden="1">{#N/A,#N/A,FALSE,"운반시간"}</definedName>
    <definedName name="NUF" hidden="1">{#N/A,#N/A,FALSE,"운반시간"}</definedName>
    <definedName name="NYDDFG" localSheetId="3" hidden="1">{#N/A,#N/A,FALSE,"조골재"}</definedName>
    <definedName name="NYDDFG" localSheetId="2" hidden="1">{#N/A,#N/A,FALSE,"조골재"}</definedName>
    <definedName name="NYDDFG" hidden="1">{#N/A,#N/A,FALSE,"조골재"}</definedName>
    <definedName name="NYDTDS" localSheetId="3" hidden="1">{#N/A,#N/A,FALSE,"구조2"}</definedName>
    <definedName name="NYDTDS" localSheetId="2" hidden="1">{#N/A,#N/A,FALSE,"구조2"}</definedName>
    <definedName name="NYDTDS" hidden="1">{#N/A,#N/A,FALSE,"구조2"}</definedName>
    <definedName name="NYFD" localSheetId="3" hidden="1">{#N/A,#N/A,FALSE,"골재소요량";#N/A,#N/A,FALSE,"골재소요량"}</definedName>
    <definedName name="NYFD" localSheetId="2" hidden="1">{#N/A,#N/A,FALSE,"골재소요량";#N/A,#N/A,FALSE,"골재소요량"}</definedName>
    <definedName name="NYFD" hidden="1">{#N/A,#N/A,FALSE,"골재소요량";#N/A,#N/A,FALSE,"골재소요량"}</definedName>
    <definedName name="NYTDY" localSheetId="3" hidden="1">{#N/A,#N/A,FALSE,"단가표지"}</definedName>
    <definedName name="NYTDY" localSheetId="2" hidden="1">{#N/A,#N/A,FALSE,"단가표지"}</definedName>
    <definedName name="NYTDY" hidden="1">{#N/A,#N/A,FALSE,"단가표지"}</definedName>
    <definedName name="NYTND" localSheetId="3" hidden="1">{#N/A,#N/A,FALSE,"구조1"}</definedName>
    <definedName name="NYTND" localSheetId="2" hidden="1">{#N/A,#N/A,FALSE,"구조1"}</definedName>
    <definedName name="NYTND" hidden="1">{#N/A,#N/A,FALSE,"구조1"}</definedName>
    <definedName name="ODH" localSheetId="5" hidden="1">#REF!</definedName>
    <definedName name="ODH" localSheetId="7" hidden="1">#REF!</definedName>
    <definedName name="ODH" localSheetId="6" hidden="1">#REF!</definedName>
    <definedName name="ODH" localSheetId="17" hidden="1">#REF!</definedName>
    <definedName name="ODH" localSheetId="18" hidden="1">#REF!</definedName>
    <definedName name="ODH" localSheetId="19" hidden="1">#REF!</definedName>
    <definedName name="ODH" localSheetId="8" hidden="1">#REF!</definedName>
    <definedName name="ODH" localSheetId="10" hidden="1">#REF!</definedName>
    <definedName name="ODH" localSheetId="9" hidden="1">#REF!</definedName>
    <definedName name="ODH" localSheetId="11" hidden="1">#REF!</definedName>
    <definedName name="ODH" localSheetId="12" hidden="1">#REF!</definedName>
    <definedName name="ODH" localSheetId="13" hidden="1">#REF!</definedName>
    <definedName name="ODH" localSheetId="14" hidden="1">#REF!</definedName>
    <definedName name="ODH" localSheetId="15" hidden="1">#REF!</definedName>
    <definedName name="ODH" localSheetId="16" hidden="1">#REF!</definedName>
    <definedName name="ODH" localSheetId="3" hidden="1">#REF!</definedName>
    <definedName name="ODH" localSheetId="2" hidden="1">#REF!</definedName>
    <definedName name="ODH" hidden="1">#REF!</definedName>
    <definedName name="oililui" localSheetId="3" hidden="1">{#N/A,#N/A,FALSE,"CCTV"}</definedName>
    <definedName name="oililui" localSheetId="2" hidden="1">{#N/A,#N/A,FALSE,"CCTV"}</definedName>
    <definedName name="oililui" hidden="1">{#N/A,#N/A,FALSE,"CCTV"}</definedName>
    <definedName name="OrderTable" localSheetId="5" hidden="1">#REF!</definedName>
    <definedName name="OrderTable" localSheetId="7" hidden="1">#REF!</definedName>
    <definedName name="OrderTable" localSheetId="6" hidden="1">#REF!</definedName>
    <definedName name="OrderTable" localSheetId="17" hidden="1">#REF!</definedName>
    <definedName name="OrderTable" localSheetId="18" hidden="1">#REF!</definedName>
    <definedName name="OrderTable" localSheetId="19" hidden="1">#REF!</definedName>
    <definedName name="OrderTable" localSheetId="8" hidden="1">#REF!</definedName>
    <definedName name="OrderTable" localSheetId="10" hidden="1">#REF!</definedName>
    <definedName name="OrderTable" localSheetId="9" hidden="1">#REF!</definedName>
    <definedName name="OrderTable" localSheetId="11" hidden="1">#REF!</definedName>
    <definedName name="OrderTable" localSheetId="12" hidden="1">#REF!</definedName>
    <definedName name="OrderTable" localSheetId="13" hidden="1">#REF!</definedName>
    <definedName name="OrderTable" localSheetId="14" hidden="1">#REF!</definedName>
    <definedName name="OrderTable" localSheetId="15" hidden="1">#REF!</definedName>
    <definedName name="OrderTable" localSheetId="16" hidden="1">#REF!</definedName>
    <definedName name="OrderTable" localSheetId="3" hidden="1">#REF!</definedName>
    <definedName name="OrderTable" localSheetId="2" hidden="1">#REF!</definedName>
    <definedName name="OrderTable" hidden="1">#REF!</definedName>
    <definedName name="os" localSheetId="3" hidden="1">{#N/A,#N/A,FALSE,"TABLE"}</definedName>
    <definedName name="os" localSheetId="2" hidden="1">{#N/A,#N/A,FALSE,"TABLE"}</definedName>
    <definedName name="os" hidden="1">{#N/A,#N/A,FALSE,"TABLE"}</definedName>
    <definedName name="OSBL" localSheetId="3" hidden="1">{#N/A,#N/A,FALSE,"CCTV"}</definedName>
    <definedName name="OSBL" localSheetId="2" hidden="1">{#N/A,#N/A,FALSE,"CCTV"}</definedName>
    <definedName name="OSBL" hidden="1">{#N/A,#N/A,FALSE,"CCTV"}</definedName>
    <definedName name="Panel" localSheetId="3" hidden="1">{#N/A,#N/A,TRUE,"Basic";#N/A,#N/A,TRUE,"EXT-TABLE";#N/A,#N/A,TRUE,"STEEL";#N/A,#N/A,TRUE,"INT-Table";#N/A,#N/A,TRUE,"STEEL";#N/A,#N/A,TRUE,"Door"}</definedName>
    <definedName name="Panel" localSheetId="2" hidden="1">{#N/A,#N/A,TRUE,"Basic";#N/A,#N/A,TRUE,"EXT-TABLE";#N/A,#N/A,TRUE,"STEEL";#N/A,#N/A,TRUE,"INT-Table";#N/A,#N/A,TRUE,"STEEL";#N/A,#N/A,TRUE,"Door"}</definedName>
    <definedName name="Panel" hidden="1">{#N/A,#N/A,TRUE,"Basic";#N/A,#N/A,TRUE,"EXT-TABLE";#N/A,#N/A,TRUE,"STEEL";#N/A,#N/A,TRUE,"INT-Table";#N/A,#N/A,TRUE,"STEEL";#N/A,#N/A,TRUE,"Door"}</definedName>
    <definedName name="Panel_1" localSheetId="3" hidden="1">{#N/A,#N/A,TRUE,"Basic";#N/A,#N/A,TRUE,"EXT-TABLE";#N/A,#N/A,TRUE,"STEEL";#N/A,#N/A,TRUE,"INT-Table";#N/A,#N/A,TRUE,"STEEL";#N/A,#N/A,TRUE,"Door"}</definedName>
    <definedName name="Panel_1" localSheetId="2" hidden="1">{#N/A,#N/A,TRUE,"Basic";#N/A,#N/A,TRUE,"EXT-TABLE";#N/A,#N/A,TRUE,"STEEL";#N/A,#N/A,TRUE,"INT-Table";#N/A,#N/A,TRUE,"STEEL";#N/A,#N/A,TRUE,"Door"}</definedName>
    <definedName name="Panel_1" hidden="1">{#N/A,#N/A,TRUE,"Basic";#N/A,#N/A,TRUE,"EXT-TABLE";#N/A,#N/A,TRUE,"STEEL";#N/A,#N/A,TRUE,"INT-Table";#N/A,#N/A,TRUE,"STEEL";#N/A,#N/A,TRUE,"Door"}</definedName>
    <definedName name="Panel_1_1" localSheetId="3" hidden="1">{#N/A,#N/A,TRUE,"Basic";#N/A,#N/A,TRUE,"EXT-TABLE";#N/A,#N/A,TRUE,"STEEL";#N/A,#N/A,TRUE,"INT-Table";#N/A,#N/A,TRUE,"STEEL";#N/A,#N/A,TRUE,"Door"}</definedName>
    <definedName name="Panel_1_1" localSheetId="2" hidden="1">{#N/A,#N/A,TRUE,"Basic";#N/A,#N/A,TRUE,"EXT-TABLE";#N/A,#N/A,TRUE,"STEEL";#N/A,#N/A,TRUE,"INT-Table";#N/A,#N/A,TRUE,"STEEL";#N/A,#N/A,TRUE,"Door"}</definedName>
    <definedName name="Panel_1_1" hidden="1">{#N/A,#N/A,TRUE,"Basic";#N/A,#N/A,TRUE,"EXT-TABLE";#N/A,#N/A,TRUE,"STEEL";#N/A,#N/A,TRUE,"INT-Table";#N/A,#N/A,TRUE,"STEEL";#N/A,#N/A,TRUE,"Door"}</definedName>
    <definedName name="Panel_1_2" localSheetId="3" hidden="1">{#N/A,#N/A,TRUE,"Basic";#N/A,#N/A,TRUE,"EXT-TABLE";#N/A,#N/A,TRUE,"STEEL";#N/A,#N/A,TRUE,"INT-Table";#N/A,#N/A,TRUE,"STEEL";#N/A,#N/A,TRUE,"Door"}</definedName>
    <definedName name="Panel_1_2" localSheetId="2" hidden="1">{#N/A,#N/A,TRUE,"Basic";#N/A,#N/A,TRUE,"EXT-TABLE";#N/A,#N/A,TRUE,"STEEL";#N/A,#N/A,TRUE,"INT-Table";#N/A,#N/A,TRUE,"STEEL";#N/A,#N/A,TRUE,"Door"}</definedName>
    <definedName name="Panel_1_2" hidden="1">{#N/A,#N/A,TRUE,"Basic";#N/A,#N/A,TRUE,"EXT-TABLE";#N/A,#N/A,TRUE,"STEEL";#N/A,#N/A,TRUE,"INT-Table";#N/A,#N/A,TRUE,"STEEL";#N/A,#N/A,TRUE,"Door"}</definedName>
    <definedName name="Panel_2" localSheetId="3" hidden="1">{#N/A,#N/A,TRUE,"Basic";#N/A,#N/A,TRUE,"EXT-TABLE";#N/A,#N/A,TRUE,"STEEL";#N/A,#N/A,TRUE,"INT-Table";#N/A,#N/A,TRUE,"STEEL";#N/A,#N/A,TRUE,"Door"}</definedName>
    <definedName name="Panel_2" localSheetId="2" hidden="1">{#N/A,#N/A,TRUE,"Basic";#N/A,#N/A,TRUE,"EXT-TABLE";#N/A,#N/A,TRUE,"STEEL";#N/A,#N/A,TRUE,"INT-Table";#N/A,#N/A,TRUE,"STEEL";#N/A,#N/A,TRUE,"Door"}</definedName>
    <definedName name="Panel_2" hidden="1">{#N/A,#N/A,TRUE,"Basic";#N/A,#N/A,TRUE,"EXT-TABLE";#N/A,#N/A,TRUE,"STEEL";#N/A,#N/A,TRUE,"INT-Table";#N/A,#N/A,TRUE,"STEEL";#N/A,#N/A,TRUE,"Door"}</definedName>
    <definedName name="Panel_2_1" localSheetId="3" hidden="1">{#N/A,#N/A,TRUE,"Basic";#N/A,#N/A,TRUE,"EXT-TABLE";#N/A,#N/A,TRUE,"STEEL";#N/A,#N/A,TRUE,"INT-Table";#N/A,#N/A,TRUE,"STEEL";#N/A,#N/A,TRUE,"Door"}</definedName>
    <definedName name="Panel_2_1" localSheetId="2" hidden="1">{#N/A,#N/A,TRUE,"Basic";#N/A,#N/A,TRUE,"EXT-TABLE";#N/A,#N/A,TRUE,"STEEL";#N/A,#N/A,TRUE,"INT-Table";#N/A,#N/A,TRUE,"STEEL";#N/A,#N/A,TRUE,"Door"}</definedName>
    <definedName name="Panel_2_1" hidden="1">{#N/A,#N/A,TRUE,"Basic";#N/A,#N/A,TRUE,"EXT-TABLE";#N/A,#N/A,TRUE,"STEEL";#N/A,#N/A,TRUE,"INT-Table";#N/A,#N/A,TRUE,"STEEL";#N/A,#N/A,TRUE,"Door"}</definedName>
    <definedName name="Panel_2_2" localSheetId="3" hidden="1">{#N/A,#N/A,TRUE,"Basic";#N/A,#N/A,TRUE,"EXT-TABLE";#N/A,#N/A,TRUE,"STEEL";#N/A,#N/A,TRUE,"INT-Table";#N/A,#N/A,TRUE,"STEEL";#N/A,#N/A,TRUE,"Door"}</definedName>
    <definedName name="Panel_2_2" localSheetId="2" hidden="1">{#N/A,#N/A,TRUE,"Basic";#N/A,#N/A,TRUE,"EXT-TABLE";#N/A,#N/A,TRUE,"STEEL";#N/A,#N/A,TRUE,"INT-Table";#N/A,#N/A,TRUE,"STEEL";#N/A,#N/A,TRUE,"Door"}</definedName>
    <definedName name="Panel_2_2" hidden="1">{#N/A,#N/A,TRUE,"Basic";#N/A,#N/A,TRUE,"EXT-TABLE";#N/A,#N/A,TRUE,"STEEL";#N/A,#N/A,TRUE,"INT-Table";#N/A,#N/A,TRUE,"STEEL";#N/A,#N/A,TRUE,"Door"}</definedName>
    <definedName name="Panel_3" localSheetId="3" hidden="1">{#N/A,#N/A,TRUE,"Basic";#N/A,#N/A,TRUE,"EXT-TABLE";#N/A,#N/A,TRUE,"STEEL";#N/A,#N/A,TRUE,"INT-Table";#N/A,#N/A,TRUE,"STEEL";#N/A,#N/A,TRUE,"Door"}</definedName>
    <definedName name="Panel_3" localSheetId="2" hidden="1">{#N/A,#N/A,TRUE,"Basic";#N/A,#N/A,TRUE,"EXT-TABLE";#N/A,#N/A,TRUE,"STEEL";#N/A,#N/A,TRUE,"INT-Table";#N/A,#N/A,TRUE,"STEEL";#N/A,#N/A,TRUE,"Door"}</definedName>
    <definedName name="Panel_3" hidden="1">{#N/A,#N/A,TRUE,"Basic";#N/A,#N/A,TRUE,"EXT-TABLE";#N/A,#N/A,TRUE,"STEEL";#N/A,#N/A,TRUE,"INT-Table";#N/A,#N/A,TRUE,"STEEL";#N/A,#N/A,TRUE,"Door"}</definedName>
    <definedName name="Panel_3_1" localSheetId="3" hidden="1">{#N/A,#N/A,TRUE,"Basic";#N/A,#N/A,TRUE,"EXT-TABLE";#N/A,#N/A,TRUE,"STEEL";#N/A,#N/A,TRUE,"INT-Table";#N/A,#N/A,TRUE,"STEEL";#N/A,#N/A,TRUE,"Door"}</definedName>
    <definedName name="Panel_3_1" localSheetId="2" hidden="1">{#N/A,#N/A,TRUE,"Basic";#N/A,#N/A,TRUE,"EXT-TABLE";#N/A,#N/A,TRUE,"STEEL";#N/A,#N/A,TRUE,"INT-Table";#N/A,#N/A,TRUE,"STEEL";#N/A,#N/A,TRUE,"Door"}</definedName>
    <definedName name="Panel_3_1" hidden="1">{#N/A,#N/A,TRUE,"Basic";#N/A,#N/A,TRUE,"EXT-TABLE";#N/A,#N/A,TRUE,"STEEL";#N/A,#N/A,TRUE,"INT-Table";#N/A,#N/A,TRUE,"STEEL";#N/A,#N/A,TRUE,"Door"}</definedName>
    <definedName name="Panel_3_2" localSheetId="3" hidden="1">{#N/A,#N/A,TRUE,"Basic";#N/A,#N/A,TRUE,"EXT-TABLE";#N/A,#N/A,TRUE,"STEEL";#N/A,#N/A,TRUE,"INT-Table";#N/A,#N/A,TRUE,"STEEL";#N/A,#N/A,TRUE,"Door"}</definedName>
    <definedName name="Panel_3_2" localSheetId="2" hidden="1">{#N/A,#N/A,TRUE,"Basic";#N/A,#N/A,TRUE,"EXT-TABLE";#N/A,#N/A,TRUE,"STEEL";#N/A,#N/A,TRUE,"INT-Table";#N/A,#N/A,TRUE,"STEEL";#N/A,#N/A,TRUE,"Door"}</definedName>
    <definedName name="Panel_3_2" hidden="1">{#N/A,#N/A,TRUE,"Basic";#N/A,#N/A,TRUE,"EXT-TABLE";#N/A,#N/A,TRUE,"STEEL";#N/A,#N/A,TRUE,"INT-Table";#N/A,#N/A,TRUE,"STEEL";#N/A,#N/A,TRUE,"Door"}</definedName>
    <definedName name="Panel_4" localSheetId="3" hidden="1">{#N/A,#N/A,TRUE,"Basic";#N/A,#N/A,TRUE,"EXT-TABLE";#N/A,#N/A,TRUE,"STEEL";#N/A,#N/A,TRUE,"INT-Table";#N/A,#N/A,TRUE,"STEEL";#N/A,#N/A,TRUE,"Door"}</definedName>
    <definedName name="Panel_4" localSheetId="2" hidden="1">{#N/A,#N/A,TRUE,"Basic";#N/A,#N/A,TRUE,"EXT-TABLE";#N/A,#N/A,TRUE,"STEEL";#N/A,#N/A,TRUE,"INT-Table";#N/A,#N/A,TRUE,"STEEL";#N/A,#N/A,TRUE,"Door"}</definedName>
    <definedName name="Panel_4" hidden="1">{#N/A,#N/A,TRUE,"Basic";#N/A,#N/A,TRUE,"EXT-TABLE";#N/A,#N/A,TRUE,"STEEL";#N/A,#N/A,TRUE,"INT-Table";#N/A,#N/A,TRUE,"STEEL";#N/A,#N/A,TRUE,"Door"}</definedName>
    <definedName name="Panel_4_1" localSheetId="3" hidden="1">{#N/A,#N/A,TRUE,"Basic";#N/A,#N/A,TRUE,"EXT-TABLE";#N/A,#N/A,TRUE,"STEEL";#N/A,#N/A,TRUE,"INT-Table";#N/A,#N/A,TRUE,"STEEL";#N/A,#N/A,TRUE,"Door"}</definedName>
    <definedName name="Panel_4_1" localSheetId="2" hidden="1">{#N/A,#N/A,TRUE,"Basic";#N/A,#N/A,TRUE,"EXT-TABLE";#N/A,#N/A,TRUE,"STEEL";#N/A,#N/A,TRUE,"INT-Table";#N/A,#N/A,TRUE,"STEEL";#N/A,#N/A,TRUE,"Door"}</definedName>
    <definedName name="Panel_4_1" hidden="1">{#N/A,#N/A,TRUE,"Basic";#N/A,#N/A,TRUE,"EXT-TABLE";#N/A,#N/A,TRUE,"STEEL";#N/A,#N/A,TRUE,"INT-Table";#N/A,#N/A,TRUE,"STEEL";#N/A,#N/A,TRUE,"Door"}</definedName>
    <definedName name="Panel_4_2" localSheetId="3" hidden="1">{#N/A,#N/A,TRUE,"Basic";#N/A,#N/A,TRUE,"EXT-TABLE";#N/A,#N/A,TRUE,"STEEL";#N/A,#N/A,TRUE,"INT-Table";#N/A,#N/A,TRUE,"STEEL";#N/A,#N/A,TRUE,"Door"}</definedName>
    <definedName name="Panel_4_2" localSheetId="2" hidden="1">{#N/A,#N/A,TRUE,"Basic";#N/A,#N/A,TRUE,"EXT-TABLE";#N/A,#N/A,TRUE,"STEEL";#N/A,#N/A,TRUE,"INT-Table";#N/A,#N/A,TRUE,"STEEL";#N/A,#N/A,TRUE,"Door"}</definedName>
    <definedName name="Panel_4_2" hidden="1">{#N/A,#N/A,TRUE,"Basic";#N/A,#N/A,TRUE,"EXT-TABLE";#N/A,#N/A,TRUE,"STEEL";#N/A,#N/A,TRUE,"INT-Table";#N/A,#N/A,TRUE,"STEEL";#N/A,#N/A,TRUE,"Door"}</definedName>
    <definedName name="Panel_5" localSheetId="3" hidden="1">{#N/A,#N/A,TRUE,"Basic";#N/A,#N/A,TRUE,"EXT-TABLE";#N/A,#N/A,TRUE,"STEEL";#N/A,#N/A,TRUE,"INT-Table";#N/A,#N/A,TRUE,"STEEL";#N/A,#N/A,TRUE,"Door"}</definedName>
    <definedName name="Panel_5" localSheetId="2" hidden="1">{#N/A,#N/A,TRUE,"Basic";#N/A,#N/A,TRUE,"EXT-TABLE";#N/A,#N/A,TRUE,"STEEL";#N/A,#N/A,TRUE,"INT-Table";#N/A,#N/A,TRUE,"STEEL";#N/A,#N/A,TRUE,"Door"}</definedName>
    <definedName name="Panel_5" hidden="1">{#N/A,#N/A,TRUE,"Basic";#N/A,#N/A,TRUE,"EXT-TABLE";#N/A,#N/A,TRUE,"STEEL";#N/A,#N/A,TRUE,"INT-Table";#N/A,#N/A,TRUE,"STEEL";#N/A,#N/A,TRUE,"Door"}</definedName>
    <definedName name="Panel_5_1" localSheetId="3" hidden="1">{#N/A,#N/A,TRUE,"Basic";#N/A,#N/A,TRUE,"EXT-TABLE";#N/A,#N/A,TRUE,"STEEL";#N/A,#N/A,TRUE,"INT-Table";#N/A,#N/A,TRUE,"STEEL";#N/A,#N/A,TRUE,"Door"}</definedName>
    <definedName name="Panel_5_1" localSheetId="2" hidden="1">{#N/A,#N/A,TRUE,"Basic";#N/A,#N/A,TRUE,"EXT-TABLE";#N/A,#N/A,TRUE,"STEEL";#N/A,#N/A,TRUE,"INT-Table";#N/A,#N/A,TRUE,"STEEL";#N/A,#N/A,TRUE,"Door"}</definedName>
    <definedName name="Panel_5_1" hidden="1">{#N/A,#N/A,TRUE,"Basic";#N/A,#N/A,TRUE,"EXT-TABLE";#N/A,#N/A,TRUE,"STEEL";#N/A,#N/A,TRUE,"INT-Table";#N/A,#N/A,TRUE,"STEEL";#N/A,#N/A,TRUE,"Door"}</definedName>
    <definedName name="Panel_5_2" localSheetId="3" hidden="1">{#N/A,#N/A,TRUE,"Basic";#N/A,#N/A,TRUE,"EXT-TABLE";#N/A,#N/A,TRUE,"STEEL";#N/A,#N/A,TRUE,"INT-Table";#N/A,#N/A,TRUE,"STEEL";#N/A,#N/A,TRUE,"Door"}</definedName>
    <definedName name="Panel_5_2" localSheetId="2" hidden="1">{#N/A,#N/A,TRUE,"Basic";#N/A,#N/A,TRUE,"EXT-TABLE";#N/A,#N/A,TRUE,"STEEL";#N/A,#N/A,TRUE,"INT-Table";#N/A,#N/A,TRUE,"STEEL";#N/A,#N/A,TRUE,"Door"}</definedName>
    <definedName name="Panel_5_2" hidden="1">{#N/A,#N/A,TRUE,"Basic";#N/A,#N/A,TRUE,"EXT-TABLE";#N/A,#N/A,TRUE,"STEEL";#N/A,#N/A,TRUE,"INT-Table";#N/A,#N/A,TRUE,"STEEL";#N/A,#N/A,TRUE,"Door"}</definedName>
    <definedName name="peroxide" localSheetId="3" hidden="1">{#N/A,#N/A,FALSE,"CCTV"}</definedName>
    <definedName name="peroxide" localSheetId="2" hidden="1">{#N/A,#N/A,FALSE,"CCTV"}</definedName>
    <definedName name="peroxide" hidden="1">{#N/A,#N/A,FALSE,"CCTV"}</definedName>
    <definedName name="petro2" localSheetId="5" hidden="1">#REF!</definedName>
    <definedName name="petro2" localSheetId="7" hidden="1">#REF!</definedName>
    <definedName name="petro2" localSheetId="6" hidden="1">#REF!</definedName>
    <definedName name="petro2" localSheetId="17" hidden="1">#REF!</definedName>
    <definedName name="petro2" localSheetId="18" hidden="1">#REF!</definedName>
    <definedName name="petro2" localSheetId="19" hidden="1">#REF!</definedName>
    <definedName name="petro2" localSheetId="8" hidden="1">#REF!</definedName>
    <definedName name="petro2" localSheetId="10" hidden="1">#REF!</definedName>
    <definedName name="petro2" localSheetId="9" hidden="1">#REF!</definedName>
    <definedName name="petro2" localSheetId="11" hidden="1">#REF!</definedName>
    <definedName name="petro2" localSheetId="12" hidden="1">#REF!</definedName>
    <definedName name="petro2" localSheetId="13" hidden="1">#REF!</definedName>
    <definedName name="petro2" localSheetId="14" hidden="1">#REF!</definedName>
    <definedName name="petro2" localSheetId="15" hidden="1">#REF!</definedName>
    <definedName name="petro2" localSheetId="16" hidden="1">#REF!</definedName>
    <definedName name="petro2" localSheetId="3" hidden="1">#REF!</definedName>
    <definedName name="petro2" localSheetId="2" hidden="1">#REF!</definedName>
    <definedName name="petro2" hidden="1">#REF!</definedName>
    <definedName name="PHASE" localSheetId="3" hidden="1">{#N/A,#N/A,TRUE,"Basic";#N/A,#N/A,TRUE,"EXT-TABLE";#N/A,#N/A,TRUE,"STEEL";#N/A,#N/A,TRUE,"INT-Table";#N/A,#N/A,TRUE,"STEEL";#N/A,#N/A,TRUE,"Door"}</definedName>
    <definedName name="PHASE" localSheetId="2" hidden="1">{#N/A,#N/A,TRUE,"Basic";#N/A,#N/A,TRUE,"EXT-TABLE";#N/A,#N/A,TRUE,"STEEL";#N/A,#N/A,TRUE,"INT-Table";#N/A,#N/A,TRUE,"STEEL";#N/A,#N/A,TRUE,"Door"}</definedName>
    <definedName name="PHASE" hidden="1">{#N/A,#N/A,TRUE,"Basic";#N/A,#N/A,TRUE,"EXT-TABLE";#N/A,#N/A,TRUE,"STEEL";#N/A,#N/A,TRUE,"INT-Table";#N/A,#N/A,TRUE,"STEEL";#N/A,#N/A,TRUE,"Door"}</definedName>
    <definedName name="PHASE_1" localSheetId="3" hidden="1">{#N/A,#N/A,TRUE,"Basic";#N/A,#N/A,TRUE,"EXT-TABLE";#N/A,#N/A,TRUE,"STEEL";#N/A,#N/A,TRUE,"INT-Table";#N/A,#N/A,TRUE,"STEEL";#N/A,#N/A,TRUE,"Door"}</definedName>
    <definedName name="PHASE_1" localSheetId="2" hidden="1">{#N/A,#N/A,TRUE,"Basic";#N/A,#N/A,TRUE,"EXT-TABLE";#N/A,#N/A,TRUE,"STEEL";#N/A,#N/A,TRUE,"INT-Table";#N/A,#N/A,TRUE,"STEEL";#N/A,#N/A,TRUE,"Door"}</definedName>
    <definedName name="PHASE_1" hidden="1">{#N/A,#N/A,TRUE,"Basic";#N/A,#N/A,TRUE,"EXT-TABLE";#N/A,#N/A,TRUE,"STEEL";#N/A,#N/A,TRUE,"INT-Table";#N/A,#N/A,TRUE,"STEEL";#N/A,#N/A,TRUE,"Door"}</definedName>
    <definedName name="PHASE_1_1" localSheetId="3" hidden="1">{#N/A,#N/A,TRUE,"Basic";#N/A,#N/A,TRUE,"EXT-TABLE";#N/A,#N/A,TRUE,"STEEL";#N/A,#N/A,TRUE,"INT-Table";#N/A,#N/A,TRUE,"STEEL";#N/A,#N/A,TRUE,"Door"}</definedName>
    <definedName name="PHASE_1_1" localSheetId="2" hidden="1">{#N/A,#N/A,TRUE,"Basic";#N/A,#N/A,TRUE,"EXT-TABLE";#N/A,#N/A,TRUE,"STEEL";#N/A,#N/A,TRUE,"INT-Table";#N/A,#N/A,TRUE,"STEEL";#N/A,#N/A,TRUE,"Door"}</definedName>
    <definedName name="PHASE_1_1" hidden="1">{#N/A,#N/A,TRUE,"Basic";#N/A,#N/A,TRUE,"EXT-TABLE";#N/A,#N/A,TRUE,"STEEL";#N/A,#N/A,TRUE,"INT-Table";#N/A,#N/A,TRUE,"STEEL";#N/A,#N/A,TRUE,"Door"}</definedName>
    <definedName name="PHASE_1_2" localSheetId="3" hidden="1">{#N/A,#N/A,TRUE,"Basic";#N/A,#N/A,TRUE,"EXT-TABLE";#N/A,#N/A,TRUE,"STEEL";#N/A,#N/A,TRUE,"INT-Table";#N/A,#N/A,TRUE,"STEEL";#N/A,#N/A,TRUE,"Door"}</definedName>
    <definedName name="PHASE_1_2" localSheetId="2" hidden="1">{#N/A,#N/A,TRUE,"Basic";#N/A,#N/A,TRUE,"EXT-TABLE";#N/A,#N/A,TRUE,"STEEL";#N/A,#N/A,TRUE,"INT-Table";#N/A,#N/A,TRUE,"STEEL";#N/A,#N/A,TRUE,"Door"}</definedName>
    <definedName name="PHASE_1_2" hidden="1">{#N/A,#N/A,TRUE,"Basic";#N/A,#N/A,TRUE,"EXT-TABLE";#N/A,#N/A,TRUE,"STEEL";#N/A,#N/A,TRUE,"INT-Table";#N/A,#N/A,TRUE,"STEEL";#N/A,#N/A,TRUE,"Door"}</definedName>
    <definedName name="PHASE_2" localSheetId="3" hidden="1">{#N/A,#N/A,TRUE,"Basic";#N/A,#N/A,TRUE,"EXT-TABLE";#N/A,#N/A,TRUE,"STEEL";#N/A,#N/A,TRUE,"INT-Table";#N/A,#N/A,TRUE,"STEEL";#N/A,#N/A,TRUE,"Door"}</definedName>
    <definedName name="PHASE_2" localSheetId="2" hidden="1">{#N/A,#N/A,TRUE,"Basic";#N/A,#N/A,TRUE,"EXT-TABLE";#N/A,#N/A,TRUE,"STEEL";#N/A,#N/A,TRUE,"INT-Table";#N/A,#N/A,TRUE,"STEEL";#N/A,#N/A,TRUE,"Door"}</definedName>
    <definedName name="PHASE_2" hidden="1">{#N/A,#N/A,TRUE,"Basic";#N/A,#N/A,TRUE,"EXT-TABLE";#N/A,#N/A,TRUE,"STEEL";#N/A,#N/A,TRUE,"INT-Table";#N/A,#N/A,TRUE,"STEEL";#N/A,#N/A,TRUE,"Door"}</definedName>
    <definedName name="PHASE_2_1" localSheetId="3" hidden="1">{#N/A,#N/A,TRUE,"Basic";#N/A,#N/A,TRUE,"EXT-TABLE";#N/A,#N/A,TRUE,"STEEL";#N/A,#N/A,TRUE,"INT-Table";#N/A,#N/A,TRUE,"STEEL";#N/A,#N/A,TRUE,"Door"}</definedName>
    <definedName name="PHASE_2_1" localSheetId="2" hidden="1">{#N/A,#N/A,TRUE,"Basic";#N/A,#N/A,TRUE,"EXT-TABLE";#N/A,#N/A,TRUE,"STEEL";#N/A,#N/A,TRUE,"INT-Table";#N/A,#N/A,TRUE,"STEEL";#N/A,#N/A,TRUE,"Door"}</definedName>
    <definedName name="PHASE_2_1" hidden="1">{#N/A,#N/A,TRUE,"Basic";#N/A,#N/A,TRUE,"EXT-TABLE";#N/A,#N/A,TRUE,"STEEL";#N/A,#N/A,TRUE,"INT-Table";#N/A,#N/A,TRUE,"STEEL";#N/A,#N/A,TRUE,"Door"}</definedName>
    <definedName name="PHASE_2_2" localSheetId="3" hidden="1">{#N/A,#N/A,TRUE,"Basic";#N/A,#N/A,TRUE,"EXT-TABLE";#N/A,#N/A,TRUE,"STEEL";#N/A,#N/A,TRUE,"INT-Table";#N/A,#N/A,TRUE,"STEEL";#N/A,#N/A,TRUE,"Door"}</definedName>
    <definedName name="PHASE_2_2" localSheetId="2" hidden="1">{#N/A,#N/A,TRUE,"Basic";#N/A,#N/A,TRUE,"EXT-TABLE";#N/A,#N/A,TRUE,"STEEL";#N/A,#N/A,TRUE,"INT-Table";#N/A,#N/A,TRUE,"STEEL";#N/A,#N/A,TRUE,"Door"}</definedName>
    <definedName name="PHASE_2_2" hidden="1">{#N/A,#N/A,TRUE,"Basic";#N/A,#N/A,TRUE,"EXT-TABLE";#N/A,#N/A,TRUE,"STEEL";#N/A,#N/A,TRUE,"INT-Table";#N/A,#N/A,TRUE,"STEEL";#N/A,#N/A,TRUE,"Door"}</definedName>
    <definedName name="PHASE_3" localSheetId="3" hidden="1">{#N/A,#N/A,TRUE,"Basic";#N/A,#N/A,TRUE,"EXT-TABLE";#N/A,#N/A,TRUE,"STEEL";#N/A,#N/A,TRUE,"INT-Table";#N/A,#N/A,TRUE,"STEEL";#N/A,#N/A,TRUE,"Door"}</definedName>
    <definedName name="PHASE_3" localSheetId="2" hidden="1">{#N/A,#N/A,TRUE,"Basic";#N/A,#N/A,TRUE,"EXT-TABLE";#N/A,#N/A,TRUE,"STEEL";#N/A,#N/A,TRUE,"INT-Table";#N/A,#N/A,TRUE,"STEEL";#N/A,#N/A,TRUE,"Door"}</definedName>
    <definedName name="PHASE_3" hidden="1">{#N/A,#N/A,TRUE,"Basic";#N/A,#N/A,TRUE,"EXT-TABLE";#N/A,#N/A,TRUE,"STEEL";#N/A,#N/A,TRUE,"INT-Table";#N/A,#N/A,TRUE,"STEEL";#N/A,#N/A,TRUE,"Door"}</definedName>
    <definedName name="PHASE_3_1" localSheetId="3" hidden="1">{#N/A,#N/A,TRUE,"Basic";#N/A,#N/A,TRUE,"EXT-TABLE";#N/A,#N/A,TRUE,"STEEL";#N/A,#N/A,TRUE,"INT-Table";#N/A,#N/A,TRUE,"STEEL";#N/A,#N/A,TRUE,"Door"}</definedName>
    <definedName name="PHASE_3_1" localSheetId="2" hidden="1">{#N/A,#N/A,TRUE,"Basic";#N/A,#N/A,TRUE,"EXT-TABLE";#N/A,#N/A,TRUE,"STEEL";#N/A,#N/A,TRUE,"INT-Table";#N/A,#N/A,TRUE,"STEEL";#N/A,#N/A,TRUE,"Door"}</definedName>
    <definedName name="PHASE_3_1" hidden="1">{#N/A,#N/A,TRUE,"Basic";#N/A,#N/A,TRUE,"EXT-TABLE";#N/A,#N/A,TRUE,"STEEL";#N/A,#N/A,TRUE,"INT-Table";#N/A,#N/A,TRUE,"STEEL";#N/A,#N/A,TRUE,"Door"}</definedName>
    <definedName name="PHASE_3_2" localSheetId="3" hidden="1">{#N/A,#N/A,TRUE,"Basic";#N/A,#N/A,TRUE,"EXT-TABLE";#N/A,#N/A,TRUE,"STEEL";#N/A,#N/A,TRUE,"INT-Table";#N/A,#N/A,TRUE,"STEEL";#N/A,#N/A,TRUE,"Door"}</definedName>
    <definedName name="PHASE_3_2" localSheetId="2" hidden="1">{#N/A,#N/A,TRUE,"Basic";#N/A,#N/A,TRUE,"EXT-TABLE";#N/A,#N/A,TRUE,"STEEL";#N/A,#N/A,TRUE,"INT-Table";#N/A,#N/A,TRUE,"STEEL";#N/A,#N/A,TRUE,"Door"}</definedName>
    <definedName name="PHASE_3_2" hidden="1">{#N/A,#N/A,TRUE,"Basic";#N/A,#N/A,TRUE,"EXT-TABLE";#N/A,#N/A,TRUE,"STEEL";#N/A,#N/A,TRUE,"INT-Table";#N/A,#N/A,TRUE,"STEEL";#N/A,#N/A,TRUE,"Door"}</definedName>
    <definedName name="PHASE_4" localSheetId="3" hidden="1">{#N/A,#N/A,TRUE,"Basic";#N/A,#N/A,TRUE,"EXT-TABLE";#N/A,#N/A,TRUE,"STEEL";#N/A,#N/A,TRUE,"INT-Table";#N/A,#N/A,TRUE,"STEEL";#N/A,#N/A,TRUE,"Door"}</definedName>
    <definedName name="PHASE_4" localSheetId="2" hidden="1">{#N/A,#N/A,TRUE,"Basic";#N/A,#N/A,TRUE,"EXT-TABLE";#N/A,#N/A,TRUE,"STEEL";#N/A,#N/A,TRUE,"INT-Table";#N/A,#N/A,TRUE,"STEEL";#N/A,#N/A,TRUE,"Door"}</definedName>
    <definedName name="PHASE_4" hidden="1">{#N/A,#N/A,TRUE,"Basic";#N/A,#N/A,TRUE,"EXT-TABLE";#N/A,#N/A,TRUE,"STEEL";#N/A,#N/A,TRUE,"INT-Table";#N/A,#N/A,TRUE,"STEEL";#N/A,#N/A,TRUE,"Door"}</definedName>
    <definedName name="PHASE_4_1" localSheetId="3" hidden="1">{#N/A,#N/A,TRUE,"Basic";#N/A,#N/A,TRUE,"EXT-TABLE";#N/A,#N/A,TRUE,"STEEL";#N/A,#N/A,TRUE,"INT-Table";#N/A,#N/A,TRUE,"STEEL";#N/A,#N/A,TRUE,"Door"}</definedName>
    <definedName name="PHASE_4_1" localSheetId="2" hidden="1">{#N/A,#N/A,TRUE,"Basic";#N/A,#N/A,TRUE,"EXT-TABLE";#N/A,#N/A,TRUE,"STEEL";#N/A,#N/A,TRUE,"INT-Table";#N/A,#N/A,TRUE,"STEEL";#N/A,#N/A,TRUE,"Door"}</definedName>
    <definedName name="PHASE_4_1" hidden="1">{#N/A,#N/A,TRUE,"Basic";#N/A,#N/A,TRUE,"EXT-TABLE";#N/A,#N/A,TRUE,"STEEL";#N/A,#N/A,TRUE,"INT-Table";#N/A,#N/A,TRUE,"STEEL";#N/A,#N/A,TRUE,"Door"}</definedName>
    <definedName name="PHASE_4_2" localSheetId="3" hidden="1">{#N/A,#N/A,TRUE,"Basic";#N/A,#N/A,TRUE,"EXT-TABLE";#N/A,#N/A,TRUE,"STEEL";#N/A,#N/A,TRUE,"INT-Table";#N/A,#N/A,TRUE,"STEEL";#N/A,#N/A,TRUE,"Door"}</definedName>
    <definedName name="PHASE_4_2" localSheetId="2" hidden="1">{#N/A,#N/A,TRUE,"Basic";#N/A,#N/A,TRUE,"EXT-TABLE";#N/A,#N/A,TRUE,"STEEL";#N/A,#N/A,TRUE,"INT-Table";#N/A,#N/A,TRUE,"STEEL";#N/A,#N/A,TRUE,"Door"}</definedName>
    <definedName name="PHASE_4_2" hidden="1">{#N/A,#N/A,TRUE,"Basic";#N/A,#N/A,TRUE,"EXT-TABLE";#N/A,#N/A,TRUE,"STEEL";#N/A,#N/A,TRUE,"INT-Table";#N/A,#N/A,TRUE,"STEEL";#N/A,#N/A,TRUE,"Door"}</definedName>
    <definedName name="PHASE_5" localSheetId="3" hidden="1">{#N/A,#N/A,TRUE,"Basic";#N/A,#N/A,TRUE,"EXT-TABLE";#N/A,#N/A,TRUE,"STEEL";#N/A,#N/A,TRUE,"INT-Table";#N/A,#N/A,TRUE,"STEEL";#N/A,#N/A,TRUE,"Door"}</definedName>
    <definedName name="PHASE_5" localSheetId="2" hidden="1">{#N/A,#N/A,TRUE,"Basic";#N/A,#N/A,TRUE,"EXT-TABLE";#N/A,#N/A,TRUE,"STEEL";#N/A,#N/A,TRUE,"INT-Table";#N/A,#N/A,TRUE,"STEEL";#N/A,#N/A,TRUE,"Door"}</definedName>
    <definedName name="PHASE_5" hidden="1">{#N/A,#N/A,TRUE,"Basic";#N/A,#N/A,TRUE,"EXT-TABLE";#N/A,#N/A,TRUE,"STEEL";#N/A,#N/A,TRUE,"INT-Table";#N/A,#N/A,TRUE,"STEEL";#N/A,#N/A,TRUE,"Door"}</definedName>
    <definedName name="PHASE_5_1" localSheetId="3" hidden="1">{#N/A,#N/A,TRUE,"Basic";#N/A,#N/A,TRUE,"EXT-TABLE";#N/A,#N/A,TRUE,"STEEL";#N/A,#N/A,TRUE,"INT-Table";#N/A,#N/A,TRUE,"STEEL";#N/A,#N/A,TRUE,"Door"}</definedName>
    <definedName name="PHASE_5_1" localSheetId="2" hidden="1">{#N/A,#N/A,TRUE,"Basic";#N/A,#N/A,TRUE,"EXT-TABLE";#N/A,#N/A,TRUE,"STEEL";#N/A,#N/A,TRUE,"INT-Table";#N/A,#N/A,TRUE,"STEEL";#N/A,#N/A,TRUE,"Door"}</definedName>
    <definedName name="PHASE_5_1" hidden="1">{#N/A,#N/A,TRUE,"Basic";#N/A,#N/A,TRUE,"EXT-TABLE";#N/A,#N/A,TRUE,"STEEL";#N/A,#N/A,TRUE,"INT-Table";#N/A,#N/A,TRUE,"STEEL";#N/A,#N/A,TRUE,"Door"}</definedName>
    <definedName name="PHASE_5_2" localSheetId="3" hidden="1">{#N/A,#N/A,TRUE,"Basic";#N/A,#N/A,TRUE,"EXT-TABLE";#N/A,#N/A,TRUE,"STEEL";#N/A,#N/A,TRUE,"INT-Table";#N/A,#N/A,TRUE,"STEEL";#N/A,#N/A,TRUE,"Door"}</definedName>
    <definedName name="PHASE_5_2" localSheetId="2" hidden="1">{#N/A,#N/A,TRUE,"Basic";#N/A,#N/A,TRUE,"EXT-TABLE";#N/A,#N/A,TRUE,"STEEL";#N/A,#N/A,TRUE,"INT-Table";#N/A,#N/A,TRUE,"STEEL";#N/A,#N/A,TRUE,"Door"}</definedName>
    <definedName name="PHASE_5_2" hidden="1">{#N/A,#N/A,TRUE,"Basic";#N/A,#N/A,TRUE,"EXT-TABLE";#N/A,#N/A,TRUE,"STEEL";#N/A,#N/A,TRUE,"INT-Table";#N/A,#N/A,TRUE,"STEEL";#N/A,#N/A,TRUE,"Door"}</definedName>
    <definedName name="PKAAA" localSheetId="5" hidden="1">#REF!</definedName>
    <definedName name="PKAAA" localSheetId="7" hidden="1">#REF!</definedName>
    <definedName name="PKAAA" localSheetId="6" hidden="1">#REF!</definedName>
    <definedName name="PKAAA" localSheetId="17" hidden="1">#REF!</definedName>
    <definedName name="PKAAA" localSheetId="18" hidden="1">#REF!</definedName>
    <definedName name="PKAAA" localSheetId="19" hidden="1">#REF!</definedName>
    <definedName name="PKAAA" localSheetId="8" hidden="1">#REF!</definedName>
    <definedName name="PKAAA" localSheetId="10" hidden="1">#REF!</definedName>
    <definedName name="PKAAA" localSheetId="9" hidden="1">#REF!</definedName>
    <definedName name="PKAAA" localSheetId="11" hidden="1">#REF!</definedName>
    <definedName name="PKAAA" localSheetId="12" hidden="1">#REF!</definedName>
    <definedName name="PKAAA" localSheetId="13" hidden="1">#REF!</definedName>
    <definedName name="PKAAA" localSheetId="14" hidden="1">#REF!</definedName>
    <definedName name="PKAAA" localSheetId="15" hidden="1">#REF!</definedName>
    <definedName name="PKAAA" localSheetId="16" hidden="1">#REF!</definedName>
    <definedName name="PKAAA" localSheetId="3" hidden="1">#REF!</definedName>
    <definedName name="PKAAA" localSheetId="2" hidden="1">#REF!</definedName>
    <definedName name="PKAAA" hidden="1">#REF!</definedName>
    <definedName name="PKBB" localSheetId="5" hidden="1">#REF!</definedName>
    <definedName name="PKBB" localSheetId="7" hidden="1">#REF!</definedName>
    <definedName name="PKBB" localSheetId="6" hidden="1">#REF!</definedName>
    <definedName name="PKBB" localSheetId="17" hidden="1">#REF!</definedName>
    <definedName name="PKBB" localSheetId="18" hidden="1">#REF!</definedName>
    <definedName name="PKBB" localSheetId="19" hidden="1">#REF!</definedName>
    <definedName name="PKBB" localSheetId="8" hidden="1">#REF!</definedName>
    <definedName name="PKBB" localSheetId="10" hidden="1">#REF!</definedName>
    <definedName name="PKBB" localSheetId="9" hidden="1">#REF!</definedName>
    <definedName name="PKBB" localSheetId="11" hidden="1">#REF!</definedName>
    <definedName name="PKBB" localSheetId="12" hidden="1">#REF!</definedName>
    <definedName name="PKBB" localSheetId="13" hidden="1">#REF!</definedName>
    <definedName name="PKBB" localSheetId="14" hidden="1">#REF!</definedName>
    <definedName name="PKBB" localSheetId="15" hidden="1">#REF!</definedName>
    <definedName name="PKBB" localSheetId="16" hidden="1">#REF!</definedName>
    <definedName name="PKBB" localSheetId="3" hidden="1">#REF!</definedName>
    <definedName name="PKBB" localSheetId="2" hidden="1">#REF!</definedName>
    <definedName name="PKBB" hidden="1">#REF!</definedName>
    <definedName name="PKCC" localSheetId="5" hidden="1">#REF!</definedName>
    <definedName name="PKCC" localSheetId="7" hidden="1">#REF!</definedName>
    <definedName name="PKCC" localSheetId="6" hidden="1">#REF!</definedName>
    <definedName name="PKCC" localSheetId="17" hidden="1">#REF!</definedName>
    <definedName name="PKCC" localSheetId="18" hidden="1">#REF!</definedName>
    <definedName name="PKCC" localSheetId="19" hidden="1">#REF!</definedName>
    <definedName name="PKCC" localSheetId="8" hidden="1">#REF!</definedName>
    <definedName name="PKCC" localSheetId="10" hidden="1">#REF!</definedName>
    <definedName name="PKCC" localSheetId="9" hidden="1">#REF!</definedName>
    <definedName name="PKCC" localSheetId="11" hidden="1">#REF!</definedName>
    <definedName name="PKCC" localSheetId="12" hidden="1">#REF!</definedName>
    <definedName name="PKCC" localSheetId="13" hidden="1">#REF!</definedName>
    <definedName name="PKCC" localSheetId="14" hidden="1">#REF!</definedName>
    <definedName name="PKCC" localSheetId="15" hidden="1">#REF!</definedName>
    <definedName name="PKCC" localSheetId="16" hidden="1">#REF!</definedName>
    <definedName name="PKCC" localSheetId="3" hidden="1">#REF!</definedName>
    <definedName name="PKCC" localSheetId="2" hidden="1">#REF!</definedName>
    <definedName name="PKCC" hidden="1">#REF!</definedName>
    <definedName name="PKDD" localSheetId="5" hidden="1">#REF!</definedName>
    <definedName name="PKDD" localSheetId="7" hidden="1">#REF!</definedName>
    <definedName name="PKDD" localSheetId="6" hidden="1">#REF!</definedName>
    <definedName name="PKDD" localSheetId="17" hidden="1">#REF!</definedName>
    <definedName name="PKDD" localSheetId="18" hidden="1">#REF!</definedName>
    <definedName name="PKDD" localSheetId="19" hidden="1">#REF!</definedName>
    <definedName name="PKDD" localSheetId="8" hidden="1">#REF!</definedName>
    <definedName name="PKDD" localSheetId="10" hidden="1">#REF!</definedName>
    <definedName name="PKDD" localSheetId="9" hidden="1">#REF!</definedName>
    <definedName name="PKDD" localSheetId="11" hidden="1">#REF!</definedName>
    <definedName name="PKDD" localSheetId="12" hidden="1">#REF!</definedName>
    <definedName name="PKDD" localSheetId="13" hidden="1">#REF!</definedName>
    <definedName name="PKDD" localSheetId="14" hidden="1">#REF!</definedName>
    <definedName name="PKDD" localSheetId="15" hidden="1">#REF!</definedName>
    <definedName name="PKDD" localSheetId="16" hidden="1">#REF!</definedName>
    <definedName name="PKDD" hidden="1">#REF!</definedName>
    <definedName name="PRAYER" localSheetId="3" hidden="1">{#N/A,#N/A,FALSE,"CCTV"}</definedName>
    <definedName name="PRAYER" localSheetId="2" hidden="1">{#N/A,#N/A,FALSE,"CCTV"}</definedName>
    <definedName name="PRAYER" hidden="1">{#N/A,#N/A,FALSE,"CCTV"}</definedName>
    <definedName name="ProdForm" localSheetId="5" hidden="1">#REF!</definedName>
    <definedName name="ProdForm" localSheetId="7" hidden="1">#REF!</definedName>
    <definedName name="ProdForm" localSheetId="6" hidden="1">#REF!</definedName>
    <definedName name="ProdForm" localSheetId="17" hidden="1">#REF!</definedName>
    <definedName name="ProdForm" localSheetId="18" hidden="1">#REF!</definedName>
    <definedName name="ProdForm" localSheetId="19" hidden="1">#REF!</definedName>
    <definedName name="ProdForm" localSheetId="8" hidden="1">#REF!</definedName>
    <definedName name="ProdForm" localSheetId="10" hidden="1">#REF!</definedName>
    <definedName name="ProdForm" localSheetId="9" hidden="1">#REF!</definedName>
    <definedName name="ProdForm" localSheetId="11" hidden="1">#REF!</definedName>
    <definedName name="ProdForm" localSheetId="12" hidden="1">#REF!</definedName>
    <definedName name="ProdForm" localSheetId="13" hidden="1">#REF!</definedName>
    <definedName name="ProdForm" localSheetId="14" hidden="1">#REF!</definedName>
    <definedName name="ProdForm" localSheetId="15" hidden="1">#REF!</definedName>
    <definedName name="ProdForm" localSheetId="16" hidden="1">#REF!</definedName>
    <definedName name="ProdForm" localSheetId="3" hidden="1">#REF!</definedName>
    <definedName name="ProdForm" localSheetId="2" hidden="1">#REF!</definedName>
    <definedName name="ProdForm" hidden="1">#REF!</definedName>
    <definedName name="Product" localSheetId="5" hidden="1">#REF!</definedName>
    <definedName name="Product" localSheetId="7" hidden="1">#REF!</definedName>
    <definedName name="Product" localSheetId="6" hidden="1">#REF!</definedName>
    <definedName name="Product" localSheetId="17" hidden="1">#REF!</definedName>
    <definedName name="Product" localSheetId="18" hidden="1">#REF!</definedName>
    <definedName name="Product" localSheetId="19" hidden="1">#REF!</definedName>
    <definedName name="Product" localSheetId="8" hidden="1">#REF!</definedName>
    <definedName name="Product" localSheetId="10" hidden="1">#REF!</definedName>
    <definedName name="Product" localSheetId="9" hidden="1">#REF!</definedName>
    <definedName name="Product" localSheetId="11" hidden="1">#REF!</definedName>
    <definedName name="Product" localSheetId="12" hidden="1">#REF!</definedName>
    <definedName name="Product" localSheetId="13" hidden="1">#REF!</definedName>
    <definedName name="Product" localSheetId="14" hidden="1">#REF!</definedName>
    <definedName name="Product" localSheetId="15" hidden="1">#REF!</definedName>
    <definedName name="Product" localSheetId="16" hidden="1">#REF!</definedName>
    <definedName name="Product" localSheetId="3" hidden="1">#REF!</definedName>
    <definedName name="Product" localSheetId="2" hidden="1">#REF!</definedName>
    <definedName name="Product" hidden="1">#REF!</definedName>
    <definedName name="Q" localSheetId="3" hidden="1">{#N/A,#N/A,TRUE,"Basic";#N/A,#N/A,TRUE,"EXT-TABLE";#N/A,#N/A,TRUE,"STEEL";#N/A,#N/A,TRUE,"INT-Table";#N/A,#N/A,TRUE,"STEEL";#N/A,#N/A,TRUE,"Door"}</definedName>
    <definedName name="Q" localSheetId="2" hidden="1">{#N/A,#N/A,TRUE,"Basic";#N/A,#N/A,TRUE,"EXT-TABLE";#N/A,#N/A,TRUE,"STEEL";#N/A,#N/A,TRUE,"INT-Table";#N/A,#N/A,TRUE,"STEEL";#N/A,#N/A,TRUE,"Door"}</definedName>
    <definedName name="Q" hidden="1">{#N/A,#N/A,TRUE,"Basic";#N/A,#N/A,TRUE,"EXT-TABLE";#N/A,#N/A,TRUE,"STEEL";#N/A,#N/A,TRUE,"INT-Table";#N/A,#N/A,TRUE,"STEEL";#N/A,#N/A,TRUE,"Door"}</definedName>
    <definedName name="q_1" localSheetId="3" hidden="1">{#N/A,#N/A,TRUE,"Basic";#N/A,#N/A,TRUE,"EXT-TABLE";#N/A,#N/A,TRUE,"STEEL";#N/A,#N/A,TRUE,"INT-Table";#N/A,#N/A,TRUE,"STEEL";#N/A,#N/A,TRUE,"Door"}</definedName>
    <definedName name="q_1" localSheetId="2" hidden="1">{#N/A,#N/A,TRUE,"Basic";#N/A,#N/A,TRUE,"EXT-TABLE";#N/A,#N/A,TRUE,"STEEL";#N/A,#N/A,TRUE,"INT-Table";#N/A,#N/A,TRUE,"STEEL";#N/A,#N/A,TRUE,"Door"}</definedName>
    <definedName name="q_1" hidden="1">{#N/A,#N/A,TRUE,"Basic";#N/A,#N/A,TRUE,"EXT-TABLE";#N/A,#N/A,TRUE,"STEEL";#N/A,#N/A,TRUE,"INT-Table";#N/A,#N/A,TRUE,"STEEL";#N/A,#N/A,TRUE,"Door"}</definedName>
    <definedName name="q_1_1" localSheetId="3" hidden="1">{#N/A,#N/A,TRUE,"Basic";#N/A,#N/A,TRUE,"EXT-TABLE";#N/A,#N/A,TRUE,"STEEL";#N/A,#N/A,TRUE,"INT-Table";#N/A,#N/A,TRUE,"STEEL";#N/A,#N/A,TRUE,"Door"}</definedName>
    <definedName name="q_1_1" localSheetId="2" hidden="1">{#N/A,#N/A,TRUE,"Basic";#N/A,#N/A,TRUE,"EXT-TABLE";#N/A,#N/A,TRUE,"STEEL";#N/A,#N/A,TRUE,"INT-Table";#N/A,#N/A,TRUE,"STEEL";#N/A,#N/A,TRUE,"Door"}</definedName>
    <definedName name="q_1_1" hidden="1">{#N/A,#N/A,TRUE,"Basic";#N/A,#N/A,TRUE,"EXT-TABLE";#N/A,#N/A,TRUE,"STEEL";#N/A,#N/A,TRUE,"INT-Table";#N/A,#N/A,TRUE,"STEEL";#N/A,#N/A,TRUE,"Door"}</definedName>
    <definedName name="q_1_2" localSheetId="3" hidden="1">{#N/A,#N/A,TRUE,"Basic";#N/A,#N/A,TRUE,"EXT-TABLE";#N/A,#N/A,TRUE,"STEEL";#N/A,#N/A,TRUE,"INT-Table";#N/A,#N/A,TRUE,"STEEL";#N/A,#N/A,TRUE,"Door"}</definedName>
    <definedName name="q_1_2" localSheetId="2" hidden="1">{#N/A,#N/A,TRUE,"Basic";#N/A,#N/A,TRUE,"EXT-TABLE";#N/A,#N/A,TRUE,"STEEL";#N/A,#N/A,TRUE,"INT-Table";#N/A,#N/A,TRUE,"STEEL";#N/A,#N/A,TRUE,"Door"}</definedName>
    <definedName name="q_1_2" hidden="1">{#N/A,#N/A,TRUE,"Basic";#N/A,#N/A,TRUE,"EXT-TABLE";#N/A,#N/A,TRUE,"STEEL";#N/A,#N/A,TRUE,"INT-Table";#N/A,#N/A,TRUE,"STEEL";#N/A,#N/A,TRUE,"Door"}</definedName>
    <definedName name="q_2" localSheetId="3" hidden="1">{#N/A,#N/A,TRUE,"Basic";#N/A,#N/A,TRUE,"EXT-TABLE";#N/A,#N/A,TRUE,"STEEL";#N/A,#N/A,TRUE,"INT-Table";#N/A,#N/A,TRUE,"STEEL";#N/A,#N/A,TRUE,"Door"}</definedName>
    <definedName name="q_2" localSheetId="2" hidden="1">{#N/A,#N/A,TRUE,"Basic";#N/A,#N/A,TRUE,"EXT-TABLE";#N/A,#N/A,TRUE,"STEEL";#N/A,#N/A,TRUE,"INT-Table";#N/A,#N/A,TRUE,"STEEL";#N/A,#N/A,TRUE,"Door"}</definedName>
    <definedName name="q_2" hidden="1">{#N/A,#N/A,TRUE,"Basic";#N/A,#N/A,TRUE,"EXT-TABLE";#N/A,#N/A,TRUE,"STEEL";#N/A,#N/A,TRUE,"INT-Table";#N/A,#N/A,TRUE,"STEEL";#N/A,#N/A,TRUE,"Door"}</definedName>
    <definedName name="q_2_1" localSheetId="3" hidden="1">{#N/A,#N/A,TRUE,"Basic";#N/A,#N/A,TRUE,"EXT-TABLE";#N/A,#N/A,TRUE,"STEEL";#N/A,#N/A,TRUE,"INT-Table";#N/A,#N/A,TRUE,"STEEL";#N/A,#N/A,TRUE,"Door"}</definedName>
    <definedName name="q_2_1" localSheetId="2" hidden="1">{#N/A,#N/A,TRUE,"Basic";#N/A,#N/A,TRUE,"EXT-TABLE";#N/A,#N/A,TRUE,"STEEL";#N/A,#N/A,TRUE,"INT-Table";#N/A,#N/A,TRUE,"STEEL";#N/A,#N/A,TRUE,"Door"}</definedName>
    <definedName name="q_2_1" hidden="1">{#N/A,#N/A,TRUE,"Basic";#N/A,#N/A,TRUE,"EXT-TABLE";#N/A,#N/A,TRUE,"STEEL";#N/A,#N/A,TRUE,"INT-Table";#N/A,#N/A,TRUE,"STEEL";#N/A,#N/A,TRUE,"Door"}</definedName>
    <definedName name="q_2_2" localSheetId="3" hidden="1">{#N/A,#N/A,TRUE,"Basic";#N/A,#N/A,TRUE,"EXT-TABLE";#N/A,#N/A,TRUE,"STEEL";#N/A,#N/A,TRUE,"INT-Table";#N/A,#N/A,TRUE,"STEEL";#N/A,#N/A,TRUE,"Door"}</definedName>
    <definedName name="q_2_2" localSheetId="2" hidden="1">{#N/A,#N/A,TRUE,"Basic";#N/A,#N/A,TRUE,"EXT-TABLE";#N/A,#N/A,TRUE,"STEEL";#N/A,#N/A,TRUE,"INT-Table";#N/A,#N/A,TRUE,"STEEL";#N/A,#N/A,TRUE,"Door"}</definedName>
    <definedName name="q_2_2" hidden="1">{#N/A,#N/A,TRUE,"Basic";#N/A,#N/A,TRUE,"EXT-TABLE";#N/A,#N/A,TRUE,"STEEL";#N/A,#N/A,TRUE,"INT-Table";#N/A,#N/A,TRUE,"STEEL";#N/A,#N/A,TRUE,"Door"}</definedName>
    <definedName name="q_3" localSheetId="3" hidden="1">{#N/A,#N/A,TRUE,"Basic";#N/A,#N/A,TRUE,"EXT-TABLE";#N/A,#N/A,TRUE,"STEEL";#N/A,#N/A,TRUE,"INT-Table";#N/A,#N/A,TRUE,"STEEL";#N/A,#N/A,TRUE,"Door"}</definedName>
    <definedName name="q_3" localSheetId="2" hidden="1">{#N/A,#N/A,TRUE,"Basic";#N/A,#N/A,TRUE,"EXT-TABLE";#N/A,#N/A,TRUE,"STEEL";#N/A,#N/A,TRUE,"INT-Table";#N/A,#N/A,TRUE,"STEEL";#N/A,#N/A,TRUE,"Door"}</definedName>
    <definedName name="q_3" hidden="1">{#N/A,#N/A,TRUE,"Basic";#N/A,#N/A,TRUE,"EXT-TABLE";#N/A,#N/A,TRUE,"STEEL";#N/A,#N/A,TRUE,"INT-Table";#N/A,#N/A,TRUE,"STEEL";#N/A,#N/A,TRUE,"Door"}</definedName>
    <definedName name="q_3_1" localSheetId="3" hidden="1">{#N/A,#N/A,TRUE,"Basic";#N/A,#N/A,TRUE,"EXT-TABLE";#N/A,#N/A,TRUE,"STEEL";#N/A,#N/A,TRUE,"INT-Table";#N/A,#N/A,TRUE,"STEEL";#N/A,#N/A,TRUE,"Door"}</definedName>
    <definedName name="q_3_1" localSheetId="2" hidden="1">{#N/A,#N/A,TRUE,"Basic";#N/A,#N/A,TRUE,"EXT-TABLE";#N/A,#N/A,TRUE,"STEEL";#N/A,#N/A,TRUE,"INT-Table";#N/A,#N/A,TRUE,"STEEL";#N/A,#N/A,TRUE,"Door"}</definedName>
    <definedName name="q_3_1" hidden="1">{#N/A,#N/A,TRUE,"Basic";#N/A,#N/A,TRUE,"EXT-TABLE";#N/A,#N/A,TRUE,"STEEL";#N/A,#N/A,TRUE,"INT-Table";#N/A,#N/A,TRUE,"STEEL";#N/A,#N/A,TRUE,"Door"}</definedName>
    <definedName name="q_3_2" localSheetId="3" hidden="1">{#N/A,#N/A,TRUE,"Basic";#N/A,#N/A,TRUE,"EXT-TABLE";#N/A,#N/A,TRUE,"STEEL";#N/A,#N/A,TRUE,"INT-Table";#N/A,#N/A,TRUE,"STEEL";#N/A,#N/A,TRUE,"Door"}</definedName>
    <definedName name="q_3_2" localSheetId="2" hidden="1">{#N/A,#N/A,TRUE,"Basic";#N/A,#N/A,TRUE,"EXT-TABLE";#N/A,#N/A,TRUE,"STEEL";#N/A,#N/A,TRUE,"INT-Table";#N/A,#N/A,TRUE,"STEEL";#N/A,#N/A,TRUE,"Door"}</definedName>
    <definedName name="q_3_2" hidden="1">{#N/A,#N/A,TRUE,"Basic";#N/A,#N/A,TRUE,"EXT-TABLE";#N/A,#N/A,TRUE,"STEEL";#N/A,#N/A,TRUE,"INT-Table";#N/A,#N/A,TRUE,"STEEL";#N/A,#N/A,TRUE,"Door"}</definedName>
    <definedName name="q_4" localSheetId="3" hidden="1">{#N/A,#N/A,TRUE,"Basic";#N/A,#N/A,TRUE,"EXT-TABLE";#N/A,#N/A,TRUE,"STEEL";#N/A,#N/A,TRUE,"INT-Table";#N/A,#N/A,TRUE,"STEEL";#N/A,#N/A,TRUE,"Door"}</definedName>
    <definedName name="q_4" localSheetId="2" hidden="1">{#N/A,#N/A,TRUE,"Basic";#N/A,#N/A,TRUE,"EXT-TABLE";#N/A,#N/A,TRUE,"STEEL";#N/A,#N/A,TRUE,"INT-Table";#N/A,#N/A,TRUE,"STEEL";#N/A,#N/A,TRUE,"Door"}</definedName>
    <definedName name="q_4" hidden="1">{#N/A,#N/A,TRUE,"Basic";#N/A,#N/A,TRUE,"EXT-TABLE";#N/A,#N/A,TRUE,"STEEL";#N/A,#N/A,TRUE,"INT-Table";#N/A,#N/A,TRUE,"STEEL";#N/A,#N/A,TRUE,"Door"}</definedName>
    <definedName name="q_4_1" localSheetId="3" hidden="1">{#N/A,#N/A,TRUE,"Basic";#N/A,#N/A,TRUE,"EXT-TABLE";#N/A,#N/A,TRUE,"STEEL";#N/A,#N/A,TRUE,"INT-Table";#N/A,#N/A,TRUE,"STEEL";#N/A,#N/A,TRUE,"Door"}</definedName>
    <definedName name="q_4_1" localSheetId="2" hidden="1">{#N/A,#N/A,TRUE,"Basic";#N/A,#N/A,TRUE,"EXT-TABLE";#N/A,#N/A,TRUE,"STEEL";#N/A,#N/A,TRUE,"INT-Table";#N/A,#N/A,TRUE,"STEEL";#N/A,#N/A,TRUE,"Door"}</definedName>
    <definedName name="q_4_1" hidden="1">{#N/A,#N/A,TRUE,"Basic";#N/A,#N/A,TRUE,"EXT-TABLE";#N/A,#N/A,TRUE,"STEEL";#N/A,#N/A,TRUE,"INT-Table";#N/A,#N/A,TRUE,"STEEL";#N/A,#N/A,TRUE,"Door"}</definedName>
    <definedName name="q_4_2" localSheetId="3" hidden="1">{#N/A,#N/A,TRUE,"Basic";#N/A,#N/A,TRUE,"EXT-TABLE";#N/A,#N/A,TRUE,"STEEL";#N/A,#N/A,TRUE,"INT-Table";#N/A,#N/A,TRUE,"STEEL";#N/A,#N/A,TRUE,"Door"}</definedName>
    <definedName name="q_4_2" localSheetId="2" hidden="1">{#N/A,#N/A,TRUE,"Basic";#N/A,#N/A,TRUE,"EXT-TABLE";#N/A,#N/A,TRUE,"STEEL";#N/A,#N/A,TRUE,"INT-Table";#N/A,#N/A,TRUE,"STEEL";#N/A,#N/A,TRUE,"Door"}</definedName>
    <definedName name="q_4_2" hidden="1">{#N/A,#N/A,TRUE,"Basic";#N/A,#N/A,TRUE,"EXT-TABLE";#N/A,#N/A,TRUE,"STEEL";#N/A,#N/A,TRUE,"INT-Table";#N/A,#N/A,TRUE,"STEEL";#N/A,#N/A,TRUE,"Door"}</definedName>
    <definedName name="q_5" localSheetId="3" hidden="1">{#N/A,#N/A,TRUE,"Basic";#N/A,#N/A,TRUE,"EXT-TABLE";#N/A,#N/A,TRUE,"STEEL";#N/A,#N/A,TRUE,"INT-Table";#N/A,#N/A,TRUE,"STEEL";#N/A,#N/A,TRUE,"Door"}</definedName>
    <definedName name="q_5" localSheetId="2" hidden="1">{#N/A,#N/A,TRUE,"Basic";#N/A,#N/A,TRUE,"EXT-TABLE";#N/A,#N/A,TRUE,"STEEL";#N/A,#N/A,TRUE,"INT-Table";#N/A,#N/A,TRUE,"STEEL";#N/A,#N/A,TRUE,"Door"}</definedName>
    <definedName name="q_5" hidden="1">{#N/A,#N/A,TRUE,"Basic";#N/A,#N/A,TRUE,"EXT-TABLE";#N/A,#N/A,TRUE,"STEEL";#N/A,#N/A,TRUE,"INT-Table";#N/A,#N/A,TRUE,"STEEL";#N/A,#N/A,TRUE,"Door"}</definedName>
    <definedName name="q_5_1" localSheetId="3" hidden="1">{#N/A,#N/A,TRUE,"Basic";#N/A,#N/A,TRUE,"EXT-TABLE";#N/A,#N/A,TRUE,"STEEL";#N/A,#N/A,TRUE,"INT-Table";#N/A,#N/A,TRUE,"STEEL";#N/A,#N/A,TRUE,"Door"}</definedName>
    <definedName name="q_5_1" localSheetId="2" hidden="1">{#N/A,#N/A,TRUE,"Basic";#N/A,#N/A,TRUE,"EXT-TABLE";#N/A,#N/A,TRUE,"STEEL";#N/A,#N/A,TRUE,"INT-Table";#N/A,#N/A,TRUE,"STEEL";#N/A,#N/A,TRUE,"Door"}</definedName>
    <definedName name="q_5_1" hidden="1">{#N/A,#N/A,TRUE,"Basic";#N/A,#N/A,TRUE,"EXT-TABLE";#N/A,#N/A,TRUE,"STEEL";#N/A,#N/A,TRUE,"INT-Table";#N/A,#N/A,TRUE,"STEEL";#N/A,#N/A,TRUE,"Door"}</definedName>
    <definedName name="q_5_2" localSheetId="3" hidden="1">{#N/A,#N/A,TRUE,"Basic";#N/A,#N/A,TRUE,"EXT-TABLE";#N/A,#N/A,TRUE,"STEEL";#N/A,#N/A,TRUE,"INT-Table";#N/A,#N/A,TRUE,"STEEL";#N/A,#N/A,TRUE,"Door"}</definedName>
    <definedName name="q_5_2" localSheetId="2" hidden="1">{#N/A,#N/A,TRUE,"Basic";#N/A,#N/A,TRUE,"EXT-TABLE";#N/A,#N/A,TRUE,"STEEL";#N/A,#N/A,TRUE,"INT-Table";#N/A,#N/A,TRUE,"STEEL";#N/A,#N/A,TRUE,"Door"}</definedName>
    <definedName name="q_5_2" hidden="1">{#N/A,#N/A,TRUE,"Basic";#N/A,#N/A,TRUE,"EXT-TABLE";#N/A,#N/A,TRUE,"STEEL";#N/A,#N/A,TRUE,"INT-Table";#N/A,#N/A,TRUE,"STEEL";#N/A,#N/A,TRUE,"Door"}</definedName>
    <definedName name="qkqh1" localSheetId="3" hidden="1">{#N/A,#N/A,FALSE,"명세표"}</definedName>
    <definedName name="qkqh1" localSheetId="2" hidden="1">{#N/A,#N/A,FALSE,"명세표"}</definedName>
    <definedName name="qkqh1" hidden="1">{#N/A,#N/A,FALSE,"명세표"}</definedName>
    <definedName name="qqq" localSheetId="3" hidden="1">{#N/A,#N/A,TRUE,"Basic";#N/A,#N/A,TRUE,"EXT-TABLE";#N/A,#N/A,TRUE,"STEEL";#N/A,#N/A,TRUE,"INT-Table";#N/A,#N/A,TRUE,"STEEL";#N/A,#N/A,TRUE,"Door"}</definedName>
    <definedName name="qqq" localSheetId="2" hidden="1">{#N/A,#N/A,TRUE,"Basic";#N/A,#N/A,TRUE,"EXT-TABLE";#N/A,#N/A,TRUE,"STEEL";#N/A,#N/A,TRUE,"INT-Table";#N/A,#N/A,TRUE,"STEEL";#N/A,#N/A,TRUE,"Door"}</definedName>
    <definedName name="qqq" hidden="1">{#N/A,#N/A,TRUE,"Basic";#N/A,#N/A,TRUE,"EXT-TABLE";#N/A,#N/A,TRUE,"STEEL";#N/A,#N/A,TRUE,"INT-Table";#N/A,#N/A,TRUE,"STEEL";#N/A,#N/A,TRUE,"Door"}</definedName>
    <definedName name="qqq_1" localSheetId="3" hidden="1">{#N/A,#N/A,TRUE,"Basic";#N/A,#N/A,TRUE,"EXT-TABLE";#N/A,#N/A,TRUE,"STEEL";#N/A,#N/A,TRUE,"INT-Table";#N/A,#N/A,TRUE,"STEEL";#N/A,#N/A,TRUE,"Door"}</definedName>
    <definedName name="qqq_1" localSheetId="2" hidden="1">{#N/A,#N/A,TRUE,"Basic";#N/A,#N/A,TRUE,"EXT-TABLE";#N/A,#N/A,TRUE,"STEEL";#N/A,#N/A,TRUE,"INT-Table";#N/A,#N/A,TRUE,"STEEL";#N/A,#N/A,TRUE,"Door"}</definedName>
    <definedName name="qqq_1" hidden="1">{#N/A,#N/A,TRUE,"Basic";#N/A,#N/A,TRUE,"EXT-TABLE";#N/A,#N/A,TRUE,"STEEL";#N/A,#N/A,TRUE,"INT-Table";#N/A,#N/A,TRUE,"STEEL";#N/A,#N/A,TRUE,"Door"}</definedName>
    <definedName name="qqq_1_1" localSheetId="3" hidden="1">{#N/A,#N/A,TRUE,"Basic";#N/A,#N/A,TRUE,"EXT-TABLE";#N/A,#N/A,TRUE,"STEEL";#N/A,#N/A,TRUE,"INT-Table";#N/A,#N/A,TRUE,"STEEL";#N/A,#N/A,TRUE,"Door"}</definedName>
    <definedName name="qqq_1_1" localSheetId="2" hidden="1">{#N/A,#N/A,TRUE,"Basic";#N/A,#N/A,TRUE,"EXT-TABLE";#N/A,#N/A,TRUE,"STEEL";#N/A,#N/A,TRUE,"INT-Table";#N/A,#N/A,TRUE,"STEEL";#N/A,#N/A,TRUE,"Door"}</definedName>
    <definedName name="qqq_1_1" hidden="1">{#N/A,#N/A,TRUE,"Basic";#N/A,#N/A,TRUE,"EXT-TABLE";#N/A,#N/A,TRUE,"STEEL";#N/A,#N/A,TRUE,"INT-Table";#N/A,#N/A,TRUE,"STEEL";#N/A,#N/A,TRUE,"Door"}</definedName>
    <definedName name="qqq_1_2" localSheetId="3" hidden="1">{#N/A,#N/A,TRUE,"Basic";#N/A,#N/A,TRUE,"EXT-TABLE";#N/A,#N/A,TRUE,"STEEL";#N/A,#N/A,TRUE,"INT-Table";#N/A,#N/A,TRUE,"STEEL";#N/A,#N/A,TRUE,"Door"}</definedName>
    <definedName name="qqq_1_2" localSheetId="2" hidden="1">{#N/A,#N/A,TRUE,"Basic";#N/A,#N/A,TRUE,"EXT-TABLE";#N/A,#N/A,TRUE,"STEEL";#N/A,#N/A,TRUE,"INT-Table";#N/A,#N/A,TRUE,"STEEL";#N/A,#N/A,TRUE,"Door"}</definedName>
    <definedName name="qqq_1_2" hidden="1">{#N/A,#N/A,TRUE,"Basic";#N/A,#N/A,TRUE,"EXT-TABLE";#N/A,#N/A,TRUE,"STEEL";#N/A,#N/A,TRUE,"INT-Table";#N/A,#N/A,TRUE,"STEEL";#N/A,#N/A,TRUE,"Door"}</definedName>
    <definedName name="qqq_2" localSheetId="3" hidden="1">{#N/A,#N/A,TRUE,"Basic";#N/A,#N/A,TRUE,"EXT-TABLE";#N/A,#N/A,TRUE,"STEEL";#N/A,#N/A,TRUE,"INT-Table";#N/A,#N/A,TRUE,"STEEL";#N/A,#N/A,TRUE,"Door"}</definedName>
    <definedName name="qqq_2" localSheetId="2" hidden="1">{#N/A,#N/A,TRUE,"Basic";#N/A,#N/A,TRUE,"EXT-TABLE";#N/A,#N/A,TRUE,"STEEL";#N/A,#N/A,TRUE,"INT-Table";#N/A,#N/A,TRUE,"STEEL";#N/A,#N/A,TRUE,"Door"}</definedName>
    <definedName name="qqq_2" hidden="1">{#N/A,#N/A,TRUE,"Basic";#N/A,#N/A,TRUE,"EXT-TABLE";#N/A,#N/A,TRUE,"STEEL";#N/A,#N/A,TRUE,"INT-Table";#N/A,#N/A,TRUE,"STEEL";#N/A,#N/A,TRUE,"Door"}</definedName>
    <definedName name="qqq_2_1" localSheetId="3" hidden="1">{#N/A,#N/A,TRUE,"Basic";#N/A,#N/A,TRUE,"EXT-TABLE";#N/A,#N/A,TRUE,"STEEL";#N/A,#N/A,TRUE,"INT-Table";#N/A,#N/A,TRUE,"STEEL";#N/A,#N/A,TRUE,"Door"}</definedName>
    <definedName name="qqq_2_1" localSheetId="2" hidden="1">{#N/A,#N/A,TRUE,"Basic";#N/A,#N/A,TRUE,"EXT-TABLE";#N/A,#N/A,TRUE,"STEEL";#N/A,#N/A,TRUE,"INT-Table";#N/A,#N/A,TRUE,"STEEL";#N/A,#N/A,TRUE,"Door"}</definedName>
    <definedName name="qqq_2_1" hidden="1">{#N/A,#N/A,TRUE,"Basic";#N/A,#N/A,TRUE,"EXT-TABLE";#N/A,#N/A,TRUE,"STEEL";#N/A,#N/A,TRUE,"INT-Table";#N/A,#N/A,TRUE,"STEEL";#N/A,#N/A,TRUE,"Door"}</definedName>
    <definedName name="qqq_2_2" localSheetId="3" hidden="1">{#N/A,#N/A,TRUE,"Basic";#N/A,#N/A,TRUE,"EXT-TABLE";#N/A,#N/A,TRUE,"STEEL";#N/A,#N/A,TRUE,"INT-Table";#N/A,#N/A,TRUE,"STEEL";#N/A,#N/A,TRUE,"Door"}</definedName>
    <definedName name="qqq_2_2" localSheetId="2" hidden="1">{#N/A,#N/A,TRUE,"Basic";#N/A,#N/A,TRUE,"EXT-TABLE";#N/A,#N/A,TRUE,"STEEL";#N/A,#N/A,TRUE,"INT-Table";#N/A,#N/A,TRUE,"STEEL";#N/A,#N/A,TRUE,"Door"}</definedName>
    <definedName name="qqq_2_2" hidden="1">{#N/A,#N/A,TRUE,"Basic";#N/A,#N/A,TRUE,"EXT-TABLE";#N/A,#N/A,TRUE,"STEEL";#N/A,#N/A,TRUE,"INT-Table";#N/A,#N/A,TRUE,"STEEL";#N/A,#N/A,TRUE,"Door"}</definedName>
    <definedName name="qqq_3" localSheetId="3" hidden="1">{#N/A,#N/A,TRUE,"Basic";#N/A,#N/A,TRUE,"EXT-TABLE";#N/A,#N/A,TRUE,"STEEL";#N/A,#N/A,TRUE,"INT-Table";#N/A,#N/A,TRUE,"STEEL";#N/A,#N/A,TRUE,"Door"}</definedName>
    <definedName name="qqq_3" localSheetId="2" hidden="1">{#N/A,#N/A,TRUE,"Basic";#N/A,#N/A,TRUE,"EXT-TABLE";#N/A,#N/A,TRUE,"STEEL";#N/A,#N/A,TRUE,"INT-Table";#N/A,#N/A,TRUE,"STEEL";#N/A,#N/A,TRUE,"Door"}</definedName>
    <definedName name="qqq_3" hidden="1">{#N/A,#N/A,TRUE,"Basic";#N/A,#N/A,TRUE,"EXT-TABLE";#N/A,#N/A,TRUE,"STEEL";#N/A,#N/A,TRUE,"INT-Table";#N/A,#N/A,TRUE,"STEEL";#N/A,#N/A,TRUE,"Door"}</definedName>
    <definedName name="qqq_3_1" localSheetId="3" hidden="1">{#N/A,#N/A,TRUE,"Basic";#N/A,#N/A,TRUE,"EXT-TABLE";#N/A,#N/A,TRUE,"STEEL";#N/A,#N/A,TRUE,"INT-Table";#N/A,#N/A,TRUE,"STEEL";#N/A,#N/A,TRUE,"Door"}</definedName>
    <definedName name="qqq_3_1" localSheetId="2" hidden="1">{#N/A,#N/A,TRUE,"Basic";#N/A,#N/A,TRUE,"EXT-TABLE";#N/A,#N/A,TRUE,"STEEL";#N/A,#N/A,TRUE,"INT-Table";#N/A,#N/A,TRUE,"STEEL";#N/A,#N/A,TRUE,"Door"}</definedName>
    <definedName name="qqq_3_1" hidden="1">{#N/A,#N/A,TRUE,"Basic";#N/A,#N/A,TRUE,"EXT-TABLE";#N/A,#N/A,TRUE,"STEEL";#N/A,#N/A,TRUE,"INT-Table";#N/A,#N/A,TRUE,"STEEL";#N/A,#N/A,TRUE,"Door"}</definedName>
    <definedName name="qqq_3_2" localSheetId="3" hidden="1">{#N/A,#N/A,TRUE,"Basic";#N/A,#N/A,TRUE,"EXT-TABLE";#N/A,#N/A,TRUE,"STEEL";#N/A,#N/A,TRUE,"INT-Table";#N/A,#N/A,TRUE,"STEEL";#N/A,#N/A,TRUE,"Door"}</definedName>
    <definedName name="qqq_3_2" localSheetId="2" hidden="1">{#N/A,#N/A,TRUE,"Basic";#N/A,#N/A,TRUE,"EXT-TABLE";#N/A,#N/A,TRUE,"STEEL";#N/A,#N/A,TRUE,"INT-Table";#N/A,#N/A,TRUE,"STEEL";#N/A,#N/A,TRUE,"Door"}</definedName>
    <definedName name="qqq_3_2" hidden="1">{#N/A,#N/A,TRUE,"Basic";#N/A,#N/A,TRUE,"EXT-TABLE";#N/A,#N/A,TRUE,"STEEL";#N/A,#N/A,TRUE,"INT-Table";#N/A,#N/A,TRUE,"STEEL";#N/A,#N/A,TRUE,"Door"}</definedName>
    <definedName name="qqq_4" localSheetId="3" hidden="1">{#N/A,#N/A,TRUE,"Basic";#N/A,#N/A,TRUE,"EXT-TABLE";#N/A,#N/A,TRUE,"STEEL";#N/A,#N/A,TRUE,"INT-Table";#N/A,#N/A,TRUE,"STEEL";#N/A,#N/A,TRUE,"Door"}</definedName>
    <definedName name="qqq_4" localSheetId="2" hidden="1">{#N/A,#N/A,TRUE,"Basic";#N/A,#N/A,TRUE,"EXT-TABLE";#N/A,#N/A,TRUE,"STEEL";#N/A,#N/A,TRUE,"INT-Table";#N/A,#N/A,TRUE,"STEEL";#N/A,#N/A,TRUE,"Door"}</definedName>
    <definedName name="qqq_4" hidden="1">{#N/A,#N/A,TRUE,"Basic";#N/A,#N/A,TRUE,"EXT-TABLE";#N/A,#N/A,TRUE,"STEEL";#N/A,#N/A,TRUE,"INT-Table";#N/A,#N/A,TRUE,"STEEL";#N/A,#N/A,TRUE,"Door"}</definedName>
    <definedName name="qqq_4_1" localSheetId="3" hidden="1">{#N/A,#N/A,TRUE,"Basic";#N/A,#N/A,TRUE,"EXT-TABLE";#N/A,#N/A,TRUE,"STEEL";#N/A,#N/A,TRUE,"INT-Table";#N/A,#N/A,TRUE,"STEEL";#N/A,#N/A,TRUE,"Door"}</definedName>
    <definedName name="qqq_4_1" localSheetId="2" hidden="1">{#N/A,#N/A,TRUE,"Basic";#N/A,#N/A,TRUE,"EXT-TABLE";#N/A,#N/A,TRUE,"STEEL";#N/A,#N/A,TRUE,"INT-Table";#N/A,#N/A,TRUE,"STEEL";#N/A,#N/A,TRUE,"Door"}</definedName>
    <definedName name="qqq_4_1" hidden="1">{#N/A,#N/A,TRUE,"Basic";#N/A,#N/A,TRUE,"EXT-TABLE";#N/A,#N/A,TRUE,"STEEL";#N/A,#N/A,TRUE,"INT-Table";#N/A,#N/A,TRUE,"STEEL";#N/A,#N/A,TRUE,"Door"}</definedName>
    <definedName name="qqq_4_2" localSheetId="3" hidden="1">{#N/A,#N/A,TRUE,"Basic";#N/A,#N/A,TRUE,"EXT-TABLE";#N/A,#N/A,TRUE,"STEEL";#N/A,#N/A,TRUE,"INT-Table";#N/A,#N/A,TRUE,"STEEL";#N/A,#N/A,TRUE,"Door"}</definedName>
    <definedName name="qqq_4_2" localSheetId="2" hidden="1">{#N/A,#N/A,TRUE,"Basic";#N/A,#N/A,TRUE,"EXT-TABLE";#N/A,#N/A,TRUE,"STEEL";#N/A,#N/A,TRUE,"INT-Table";#N/A,#N/A,TRUE,"STEEL";#N/A,#N/A,TRUE,"Door"}</definedName>
    <definedName name="qqq_4_2" hidden="1">{#N/A,#N/A,TRUE,"Basic";#N/A,#N/A,TRUE,"EXT-TABLE";#N/A,#N/A,TRUE,"STEEL";#N/A,#N/A,TRUE,"INT-Table";#N/A,#N/A,TRUE,"STEEL";#N/A,#N/A,TRUE,"Door"}</definedName>
    <definedName name="qqq_5" localSheetId="3" hidden="1">{#N/A,#N/A,TRUE,"Basic";#N/A,#N/A,TRUE,"EXT-TABLE";#N/A,#N/A,TRUE,"STEEL";#N/A,#N/A,TRUE,"INT-Table";#N/A,#N/A,TRUE,"STEEL";#N/A,#N/A,TRUE,"Door"}</definedName>
    <definedName name="qqq_5" localSheetId="2" hidden="1">{#N/A,#N/A,TRUE,"Basic";#N/A,#N/A,TRUE,"EXT-TABLE";#N/A,#N/A,TRUE,"STEEL";#N/A,#N/A,TRUE,"INT-Table";#N/A,#N/A,TRUE,"STEEL";#N/A,#N/A,TRUE,"Door"}</definedName>
    <definedName name="qqq_5" hidden="1">{#N/A,#N/A,TRUE,"Basic";#N/A,#N/A,TRUE,"EXT-TABLE";#N/A,#N/A,TRUE,"STEEL";#N/A,#N/A,TRUE,"INT-Table";#N/A,#N/A,TRUE,"STEEL";#N/A,#N/A,TRUE,"Door"}</definedName>
    <definedName name="qqq_5_1" localSheetId="3" hidden="1">{#N/A,#N/A,TRUE,"Basic";#N/A,#N/A,TRUE,"EXT-TABLE";#N/A,#N/A,TRUE,"STEEL";#N/A,#N/A,TRUE,"INT-Table";#N/A,#N/A,TRUE,"STEEL";#N/A,#N/A,TRUE,"Door"}</definedName>
    <definedName name="qqq_5_1" localSheetId="2" hidden="1">{#N/A,#N/A,TRUE,"Basic";#N/A,#N/A,TRUE,"EXT-TABLE";#N/A,#N/A,TRUE,"STEEL";#N/A,#N/A,TRUE,"INT-Table";#N/A,#N/A,TRUE,"STEEL";#N/A,#N/A,TRUE,"Door"}</definedName>
    <definedName name="qqq_5_1" hidden="1">{#N/A,#N/A,TRUE,"Basic";#N/A,#N/A,TRUE,"EXT-TABLE";#N/A,#N/A,TRUE,"STEEL";#N/A,#N/A,TRUE,"INT-Table";#N/A,#N/A,TRUE,"STEEL";#N/A,#N/A,TRUE,"Door"}</definedName>
    <definedName name="qqq_5_2" localSheetId="3" hidden="1">{#N/A,#N/A,TRUE,"Basic";#N/A,#N/A,TRUE,"EXT-TABLE";#N/A,#N/A,TRUE,"STEEL";#N/A,#N/A,TRUE,"INT-Table";#N/A,#N/A,TRUE,"STEEL";#N/A,#N/A,TRUE,"Door"}</definedName>
    <definedName name="qqq_5_2" localSheetId="2" hidden="1">{#N/A,#N/A,TRUE,"Basic";#N/A,#N/A,TRUE,"EXT-TABLE";#N/A,#N/A,TRUE,"STEEL";#N/A,#N/A,TRUE,"INT-Table";#N/A,#N/A,TRUE,"STEEL";#N/A,#N/A,TRUE,"Door"}</definedName>
    <definedName name="qqq_5_2" hidden="1">{#N/A,#N/A,TRUE,"Basic";#N/A,#N/A,TRUE,"EXT-TABLE";#N/A,#N/A,TRUE,"STEEL";#N/A,#N/A,TRUE,"INT-Table";#N/A,#N/A,TRUE,"STEEL";#N/A,#N/A,TRUE,"Door"}</definedName>
    <definedName name="QQQQ_1" localSheetId="3" hidden="1">{#N/A,#N/A,TRUE,"Basic";#N/A,#N/A,TRUE,"EXT-TABLE";#N/A,#N/A,TRUE,"STEEL";#N/A,#N/A,TRUE,"INT-Table";#N/A,#N/A,TRUE,"STEEL";#N/A,#N/A,TRUE,"Door"}</definedName>
    <definedName name="QQQQ_1" localSheetId="2" hidden="1">{#N/A,#N/A,TRUE,"Basic";#N/A,#N/A,TRUE,"EXT-TABLE";#N/A,#N/A,TRUE,"STEEL";#N/A,#N/A,TRUE,"INT-Table";#N/A,#N/A,TRUE,"STEEL";#N/A,#N/A,TRUE,"Door"}</definedName>
    <definedName name="QQQQ_1" hidden="1">{#N/A,#N/A,TRUE,"Basic";#N/A,#N/A,TRUE,"EXT-TABLE";#N/A,#N/A,TRUE,"STEEL";#N/A,#N/A,TRUE,"INT-Table";#N/A,#N/A,TRUE,"STEEL";#N/A,#N/A,TRUE,"Door"}</definedName>
    <definedName name="QQQQ_1_1" localSheetId="3" hidden="1">{#N/A,#N/A,TRUE,"Basic";#N/A,#N/A,TRUE,"EXT-TABLE";#N/A,#N/A,TRUE,"STEEL";#N/A,#N/A,TRUE,"INT-Table";#N/A,#N/A,TRUE,"STEEL";#N/A,#N/A,TRUE,"Door"}</definedName>
    <definedName name="QQQQ_1_1" localSheetId="2" hidden="1">{#N/A,#N/A,TRUE,"Basic";#N/A,#N/A,TRUE,"EXT-TABLE";#N/A,#N/A,TRUE,"STEEL";#N/A,#N/A,TRUE,"INT-Table";#N/A,#N/A,TRUE,"STEEL";#N/A,#N/A,TRUE,"Door"}</definedName>
    <definedName name="QQQQ_1_1" hidden="1">{#N/A,#N/A,TRUE,"Basic";#N/A,#N/A,TRUE,"EXT-TABLE";#N/A,#N/A,TRUE,"STEEL";#N/A,#N/A,TRUE,"INT-Table";#N/A,#N/A,TRUE,"STEEL";#N/A,#N/A,TRUE,"Door"}</definedName>
    <definedName name="QQQQ_1_2" localSheetId="3" hidden="1">{#N/A,#N/A,TRUE,"Basic";#N/A,#N/A,TRUE,"EXT-TABLE";#N/A,#N/A,TRUE,"STEEL";#N/A,#N/A,TRUE,"INT-Table";#N/A,#N/A,TRUE,"STEEL";#N/A,#N/A,TRUE,"Door"}</definedName>
    <definedName name="QQQQ_1_2" localSheetId="2" hidden="1">{#N/A,#N/A,TRUE,"Basic";#N/A,#N/A,TRUE,"EXT-TABLE";#N/A,#N/A,TRUE,"STEEL";#N/A,#N/A,TRUE,"INT-Table";#N/A,#N/A,TRUE,"STEEL";#N/A,#N/A,TRUE,"Door"}</definedName>
    <definedName name="QQQQ_1_2" hidden="1">{#N/A,#N/A,TRUE,"Basic";#N/A,#N/A,TRUE,"EXT-TABLE";#N/A,#N/A,TRUE,"STEEL";#N/A,#N/A,TRUE,"INT-Table";#N/A,#N/A,TRUE,"STEEL";#N/A,#N/A,TRUE,"Door"}</definedName>
    <definedName name="QQQQ_2" localSheetId="3" hidden="1">{#N/A,#N/A,TRUE,"Basic";#N/A,#N/A,TRUE,"EXT-TABLE";#N/A,#N/A,TRUE,"STEEL";#N/A,#N/A,TRUE,"INT-Table";#N/A,#N/A,TRUE,"STEEL";#N/A,#N/A,TRUE,"Door"}</definedName>
    <definedName name="QQQQ_2" localSheetId="2" hidden="1">{#N/A,#N/A,TRUE,"Basic";#N/A,#N/A,TRUE,"EXT-TABLE";#N/A,#N/A,TRUE,"STEEL";#N/A,#N/A,TRUE,"INT-Table";#N/A,#N/A,TRUE,"STEEL";#N/A,#N/A,TRUE,"Door"}</definedName>
    <definedName name="QQQQ_2" hidden="1">{#N/A,#N/A,TRUE,"Basic";#N/A,#N/A,TRUE,"EXT-TABLE";#N/A,#N/A,TRUE,"STEEL";#N/A,#N/A,TRUE,"INT-Table";#N/A,#N/A,TRUE,"STEEL";#N/A,#N/A,TRUE,"Door"}</definedName>
    <definedName name="QQQQ_2_1" localSheetId="3" hidden="1">{#N/A,#N/A,TRUE,"Basic";#N/A,#N/A,TRUE,"EXT-TABLE";#N/A,#N/A,TRUE,"STEEL";#N/A,#N/A,TRUE,"INT-Table";#N/A,#N/A,TRUE,"STEEL";#N/A,#N/A,TRUE,"Door"}</definedName>
    <definedName name="QQQQ_2_1" localSheetId="2" hidden="1">{#N/A,#N/A,TRUE,"Basic";#N/A,#N/A,TRUE,"EXT-TABLE";#N/A,#N/A,TRUE,"STEEL";#N/A,#N/A,TRUE,"INT-Table";#N/A,#N/A,TRUE,"STEEL";#N/A,#N/A,TRUE,"Door"}</definedName>
    <definedName name="QQQQ_2_1" hidden="1">{#N/A,#N/A,TRUE,"Basic";#N/A,#N/A,TRUE,"EXT-TABLE";#N/A,#N/A,TRUE,"STEEL";#N/A,#N/A,TRUE,"INT-Table";#N/A,#N/A,TRUE,"STEEL";#N/A,#N/A,TRUE,"Door"}</definedName>
    <definedName name="QQQQ_2_2" localSheetId="3" hidden="1">{#N/A,#N/A,TRUE,"Basic";#N/A,#N/A,TRUE,"EXT-TABLE";#N/A,#N/A,TRUE,"STEEL";#N/A,#N/A,TRUE,"INT-Table";#N/A,#N/A,TRUE,"STEEL";#N/A,#N/A,TRUE,"Door"}</definedName>
    <definedName name="QQQQ_2_2" localSheetId="2" hidden="1">{#N/A,#N/A,TRUE,"Basic";#N/A,#N/A,TRUE,"EXT-TABLE";#N/A,#N/A,TRUE,"STEEL";#N/A,#N/A,TRUE,"INT-Table";#N/A,#N/A,TRUE,"STEEL";#N/A,#N/A,TRUE,"Door"}</definedName>
    <definedName name="QQQQ_2_2" hidden="1">{#N/A,#N/A,TRUE,"Basic";#N/A,#N/A,TRUE,"EXT-TABLE";#N/A,#N/A,TRUE,"STEEL";#N/A,#N/A,TRUE,"INT-Table";#N/A,#N/A,TRUE,"STEEL";#N/A,#N/A,TRUE,"Door"}</definedName>
    <definedName name="QQQQ_3" localSheetId="3" hidden="1">{#N/A,#N/A,TRUE,"Basic";#N/A,#N/A,TRUE,"EXT-TABLE";#N/A,#N/A,TRUE,"STEEL";#N/A,#N/A,TRUE,"INT-Table";#N/A,#N/A,TRUE,"STEEL";#N/A,#N/A,TRUE,"Door"}</definedName>
    <definedName name="QQQQ_3" localSheetId="2" hidden="1">{#N/A,#N/A,TRUE,"Basic";#N/A,#N/A,TRUE,"EXT-TABLE";#N/A,#N/A,TRUE,"STEEL";#N/A,#N/A,TRUE,"INT-Table";#N/A,#N/A,TRUE,"STEEL";#N/A,#N/A,TRUE,"Door"}</definedName>
    <definedName name="QQQQ_3" hidden="1">{#N/A,#N/A,TRUE,"Basic";#N/A,#N/A,TRUE,"EXT-TABLE";#N/A,#N/A,TRUE,"STEEL";#N/A,#N/A,TRUE,"INT-Table";#N/A,#N/A,TRUE,"STEEL";#N/A,#N/A,TRUE,"Door"}</definedName>
    <definedName name="QQQQ_3_1" localSheetId="3" hidden="1">{#N/A,#N/A,TRUE,"Basic";#N/A,#N/A,TRUE,"EXT-TABLE";#N/A,#N/A,TRUE,"STEEL";#N/A,#N/A,TRUE,"INT-Table";#N/A,#N/A,TRUE,"STEEL";#N/A,#N/A,TRUE,"Door"}</definedName>
    <definedName name="QQQQ_3_1" localSheetId="2" hidden="1">{#N/A,#N/A,TRUE,"Basic";#N/A,#N/A,TRUE,"EXT-TABLE";#N/A,#N/A,TRUE,"STEEL";#N/A,#N/A,TRUE,"INT-Table";#N/A,#N/A,TRUE,"STEEL";#N/A,#N/A,TRUE,"Door"}</definedName>
    <definedName name="QQQQ_3_1" hidden="1">{#N/A,#N/A,TRUE,"Basic";#N/A,#N/A,TRUE,"EXT-TABLE";#N/A,#N/A,TRUE,"STEEL";#N/A,#N/A,TRUE,"INT-Table";#N/A,#N/A,TRUE,"STEEL";#N/A,#N/A,TRUE,"Door"}</definedName>
    <definedName name="QQQQ_3_2" localSheetId="3" hidden="1">{#N/A,#N/A,TRUE,"Basic";#N/A,#N/A,TRUE,"EXT-TABLE";#N/A,#N/A,TRUE,"STEEL";#N/A,#N/A,TRUE,"INT-Table";#N/A,#N/A,TRUE,"STEEL";#N/A,#N/A,TRUE,"Door"}</definedName>
    <definedName name="QQQQ_3_2" localSheetId="2" hidden="1">{#N/A,#N/A,TRUE,"Basic";#N/A,#N/A,TRUE,"EXT-TABLE";#N/A,#N/A,TRUE,"STEEL";#N/A,#N/A,TRUE,"INT-Table";#N/A,#N/A,TRUE,"STEEL";#N/A,#N/A,TRUE,"Door"}</definedName>
    <definedName name="QQQQ_3_2" hidden="1">{#N/A,#N/A,TRUE,"Basic";#N/A,#N/A,TRUE,"EXT-TABLE";#N/A,#N/A,TRUE,"STEEL";#N/A,#N/A,TRUE,"INT-Table";#N/A,#N/A,TRUE,"STEEL";#N/A,#N/A,TRUE,"Door"}</definedName>
    <definedName name="QQQQ_4" localSheetId="3" hidden="1">{#N/A,#N/A,TRUE,"Basic";#N/A,#N/A,TRUE,"EXT-TABLE";#N/A,#N/A,TRUE,"STEEL";#N/A,#N/A,TRUE,"INT-Table";#N/A,#N/A,TRUE,"STEEL";#N/A,#N/A,TRUE,"Door"}</definedName>
    <definedName name="QQQQ_4" localSheetId="2" hidden="1">{#N/A,#N/A,TRUE,"Basic";#N/A,#N/A,TRUE,"EXT-TABLE";#N/A,#N/A,TRUE,"STEEL";#N/A,#N/A,TRUE,"INT-Table";#N/A,#N/A,TRUE,"STEEL";#N/A,#N/A,TRUE,"Door"}</definedName>
    <definedName name="QQQQ_4" hidden="1">{#N/A,#N/A,TRUE,"Basic";#N/A,#N/A,TRUE,"EXT-TABLE";#N/A,#N/A,TRUE,"STEEL";#N/A,#N/A,TRUE,"INT-Table";#N/A,#N/A,TRUE,"STEEL";#N/A,#N/A,TRUE,"Door"}</definedName>
    <definedName name="QQQQ_4_1" localSheetId="3" hidden="1">{#N/A,#N/A,TRUE,"Basic";#N/A,#N/A,TRUE,"EXT-TABLE";#N/A,#N/A,TRUE,"STEEL";#N/A,#N/A,TRUE,"INT-Table";#N/A,#N/A,TRUE,"STEEL";#N/A,#N/A,TRUE,"Door"}</definedName>
    <definedName name="QQQQ_4_1" localSheetId="2" hidden="1">{#N/A,#N/A,TRUE,"Basic";#N/A,#N/A,TRUE,"EXT-TABLE";#N/A,#N/A,TRUE,"STEEL";#N/A,#N/A,TRUE,"INT-Table";#N/A,#N/A,TRUE,"STEEL";#N/A,#N/A,TRUE,"Door"}</definedName>
    <definedName name="QQQQ_4_1" hidden="1">{#N/A,#N/A,TRUE,"Basic";#N/A,#N/A,TRUE,"EXT-TABLE";#N/A,#N/A,TRUE,"STEEL";#N/A,#N/A,TRUE,"INT-Table";#N/A,#N/A,TRUE,"STEEL";#N/A,#N/A,TRUE,"Door"}</definedName>
    <definedName name="QQQQ_4_2" localSheetId="3" hidden="1">{#N/A,#N/A,TRUE,"Basic";#N/A,#N/A,TRUE,"EXT-TABLE";#N/A,#N/A,TRUE,"STEEL";#N/A,#N/A,TRUE,"INT-Table";#N/A,#N/A,TRUE,"STEEL";#N/A,#N/A,TRUE,"Door"}</definedName>
    <definedName name="QQQQ_4_2" localSheetId="2" hidden="1">{#N/A,#N/A,TRUE,"Basic";#N/A,#N/A,TRUE,"EXT-TABLE";#N/A,#N/A,TRUE,"STEEL";#N/A,#N/A,TRUE,"INT-Table";#N/A,#N/A,TRUE,"STEEL";#N/A,#N/A,TRUE,"Door"}</definedName>
    <definedName name="QQQQ_4_2" hidden="1">{#N/A,#N/A,TRUE,"Basic";#N/A,#N/A,TRUE,"EXT-TABLE";#N/A,#N/A,TRUE,"STEEL";#N/A,#N/A,TRUE,"INT-Table";#N/A,#N/A,TRUE,"STEEL";#N/A,#N/A,TRUE,"Door"}</definedName>
    <definedName name="QQQQ_5" localSheetId="3" hidden="1">{#N/A,#N/A,TRUE,"Basic";#N/A,#N/A,TRUE,"EXT-TABLE";#N/A,#N/A,TRUE,"STEEL";#N/A,#N/A,TRUE,"INT-Table";#N/A,#N/A,TRUE,"STEEL";#N/A,#N/A,TRUE,"Door"}</definedName>
    <definedName name="QQQQ_5" localSheetId="2" hidden="1">{#N/A,#N/A,TRUE,"Basic";#N/A,#N/A,TRUE,"EXT-TABLE";#N/A,#N/A,TRUE,"STEEL";#N/A,#N/A,TRUE,"INT-Table";#N/A,#N/A,TRUE,"STEEL";#N/A,#N/A,TRUE,"Door"}</definedName>
    <definedName name="QQQQ_5" hidden="1">{#N/A,#N/A,TRUE,"Basic";#N/A,#N/A,TRUE,"EXT-TABLE";#N/A,#N/A,TRUE,"STEEL";#N/A,#N/A,TRUE,"INT-Table";#N/A,#N/A,TRUE,"STEEL";#N/A,#N/A,TRUE,"Door"}</definedName>
    <definedName name="QQQQ_5_1" localSheetId="3" hidden="1">{#N/A,#N/A,TRUE,"Basic";#N/A,#N/A,TRUE,"EXT-TABLE";#N/A,#N/A,TRUE,"STEEL";#N/A,#N/A,TRUE,"INT-Table";#N/A,#N/A,TRUE,"STEEL";#N/A,#N/A,TRUE,"Door"}</definedName>
    <definedName name="QQQQ_5_1" localSheetId="2" hidden="1">{#N/A,#N/A,TRUE,"Basic";#N/A,#N/A,TRUE,"EXT-TABLE";#N/A,#N/A,TRUE,"STEEL";#N/A,#N/A,TRUE,"INT-Table";#N/A,#N/A,TRUE,"STEEL";#N/A,#N/A,TRUE,"Door"}</definedName>
    <definedName name="QQQQ_5_1" hidden="1">{#N/A,#N/A,TRUE,"Basic";#N/A,#N/A,TRUE,"EXT-TABLE";#N/A,#N/A,TRUE,"STEEL";#N/A,#N/A,TRUE,"INT-Table";#N/A,#N/A,TRUE,"STEEL";#N/A,#N/A,TRUE,"Door"}</definedName>
    <definedName name="QQQQ_5_2" localSheetId="3" hidden="1">{#N/A,#N/A,TRUE,"Basic";#N/A,#N/A,TRUE,"EXT-TABLE";#N/A,#N/A,TRUE,"STEEL";#N/A,#N/A,TRUE,"INT-Table";#N/A,#N/A,TRUE,"STEEL";#N/A,#N/A,TRUE,"Door"}</definedName>
    <definedName name="QQQQ_5_2" localSheetId="2" hidden="1">{#N/A,#N/A,TRUE,"Basic";#N/A,#N/A,TRUE,"EXT-TABLE";#N/A,#N/A,TRUE,"STEEL";#N/A,#N/A,TRUE,"INT-Table";#N/A,#N/A,TRUE,"STEEL";#N/A,#N/A,TRUE,"Door"}</definedName>
    <definedName name="QQQQ_5_2" hidden="1">{#N/A,#N/A,TRUE,"Basic";#N/A,#N/A,TRUE,"EXT-TABLE";#N/A,#N/A,TRUE,"STEEL";#N/A,#N/A,TRUE,"INT-Table";#N/A,#N/A,TRUE,"STEEL";#N/A,#N/A,TRUE,"Door"}</definedName>
    <definedName name="qqqqq" localSheetId="3" hidden="1">{#N/A,#N/A,TRUE,"Basic";#N/A,#N/A,TRUE,"EXT-TABLE";#N/A,#N/A,TRUE,"STEEL";#N/A,#N/A,TRUE,"INT-Table";#N/A,#N/A,TRUE,"STEEL";#N/A,#N/A,TRUE,"Door"}</definedName>
    <definedName name="qqqqq" localSheetId="2" hidden="1">{#N/A,#N/A,TRUE,"Basic";#N/A,#N/A,TRUE,"EXT-TABLE";#N/A,#N/A,TRUE,"STEEL";#N/A,#N/A,TRUE,"INT-Table";#N/A,#N/A,TRUE,"STEEL";#N/A,#N/A,TRUE,"Door"}</definedName>
    <definedName name="qqqqq" hidden="1">{#N/A,#N/A,TRUE,"Basic";#N/A,#N/A,TRUE,"EXT-TABLE";#N/A,#N/A,TRUE,"STEEL";#N/A,#N/A,TRUE,"INT-Table";#N/A,#N/A,TRUE,"STEEL";#N/A,#N/A,TRUE,"Door"}</definedName>
    <definedName name="qqqqq_1" localSheetId="3" hidden="1">{#N/A,#N/A,TRUE,"Basic";#N/A,#N/A,TRUE,"EXT-TABLE";#N/A,#N/A,TRUE,"STEEL";#N/A,#N/A,TRUE,"INT-Table";#N/A,#N/A,TRUE,"STEEL";#N/A,#N/A,TRUE,"Door"}</definedName>
    <definedName name="qqqqq_1" localSheetId="2" hidden="1">{#N/A,#N/A,TRUE,"Basic";#N/A,#N/A,TRUE,"EXT-TABLE";#N/A,#N/A,TRUE,"STEEL";#N/A,#N/A,TRUE,"INT-Table";#N/A,#N/A,TRUE,"STEEL";#N/A,#N/A,TRUE,"Door"}</definedName>
    <definedName name="qqqqq_1" hidden="1">{#N/A,#N/A,TRUE,"Basic";#N/A,#N/A,TRUE,"EXT-TABLE";#N/A,#N/A,TRUE,"STEEL";#N/A,#N/A,TRUE,"INT-Table";#N/A,#N/A,TRUE,"STEEL";#N/A,#N/A,TRUE,"Door"}</definedName>
    <definedName name="qqqqq_1_1" localSheetId="3" hidden="1">{#N/A,#N/A,TRUE,"Basic";#N/A,#N/A,TRUE,"EXT-TABLE";#N/A,#N/A,TRUE,"STEEL";#N/A,#N/A,TRUE,"INT-Table";#N/A,#N/A,TRUE,"STEEL";#N/A,#N/A,TRUE,"Door"}</definedName>
    <definedName name="qqqqq_1_1" localSheetId="2" hidden="1">{#N/A,#N/A,TRUE,"Basic";#N/A,#N/A,TRUE,"EXT-TABLE";#N/A,#N/A,TRUE,"STEEL";#N/A,#N/A,TRUE,"INT-Table";#N/A,#N/A,TRUE,"STEEL";#N/A,#N/A,TRUE,"Door"}</definedName>
    <definedName name="qqqqq_1_1" hidden="1">{#N/A,#N/A,TRUE,"Basic";#N/A,#N/A,TRUE,"EXT-TABLE";#N/A,#N/A,TRUE,"STEEL";#N/A,#N/A,TRUE,"INT-Table";#N/A,#N/A,TRUE,"STEEL";#N/A,#N/A,TRUE,"Door"}</definedName>
    <definedName name="qqqqq_1_2" localSheetId="3" hidden="1">{#N/A,#N/A,TRUE,"Basic";#N/A,#N/A,TRUE,"EXT-TABLE";#N/A,#N/A,TRUE,"STEEL";#N/A,#N/A,TRUE,"INT-Table";#N/A,#N/A,TRUE,"STEEL";#N/A,#N/A,TRUE,"Door"}</definedName>
    <definedName name="qqqqq_1_2" localSheetId="2" hidden="1">{#N/A,#N/A,TRUE,"Basic";#N/A,#N/A,TRUE,"EXT-TABLE";#N/A,#N/A,TRUE,"STEEL";#N/A,#N/A,TRUE,"INT-Table";#N/A,#N/A,TRUE,"STEEL";#N/A,#N/A,TRUE,"Door"}</definedName>
    <definedName name="qqqqq_1_2" hidden="1">{#N/A,#N/A,TRUE,"Basic";#N/A,#N/A,TRUE,"EXT-TABLE";#N/A,#N/A,TRUE,"STEEL";#N/A,#N/A,TRUE,"INT-Table";#N/A,#N/A,TRUE,"STEEL";#N/A,#N/A,TRUE,"Door"}</definedName>
    <definedName name="qqqqq_2" localSheetId="3" hidden="1">{#N/A,#N/A,TRUE,"Basic";#N/A,#N/A,TRUE,"EXT-TABLE";#N/A,#N/A,TRUE,"STEEL";#N/A,#N/A,TRUE,"INT-Table";#N/A,#N/A,TRUE,"STEEL";#N/A,#N/A,TRUE,"Door"}</definedName>
    <definedName name="qqqqq_2" localSheetId="2" hidden="1">{#N/A,#N/A,TRUE,"Basic";#N/A,#N/A,TRUE,"EXT-TABLE";#N/A,#N/A,TRUE,"STEEL";#N/A,#N/A,TRUE,"INT-Table";#N/A,#N/A,TRUE,"STEEL";#N/A,#N/A,TRUE,"Door"}</definedName>
    <definedName name="qqqqq_2" hidden="1">{#N/A,#N/A,TRUE,"Basic";#N/A,#N/A,TRUE,"EXT-TABLE";#N/A,#N/A,TRUE,"STEEL";#N/A,#N/A,TRUE,"INT-Table";#N/A,#N/A,TRUE,"STEEL";#N/A,#N/A,TRUE,"Door"}</definedName>
    <definedName name="qqqqq_2_1" localSheetId="3" hidden="1">{#N/A,#N/A,TRUE,"Basic";#N/A,#N/A,TRUE,"EXT-TABLE";#N/A,#N/A,TRUE,"STEEL";#N/A,#N/A,TRUE,"INT-Table";#N/A,#N/A,TRUE,"STEEL";#N/A,#N/A,TRUE,"Door"}</definedName>
    <definedName name="qqqqq_2_1" localSheetId="2" hidden="1">{#N/A,#N/A,TRUE,"Basic";#N/A,#N/A,TRUE,"EXT-TABLE";#N/A,#N/A,TRUE,"STEEL";#N/A,#N/A,TRUE,"INT-Table";#N/A,#N/A,TRUE,"STEEL";#N/A,#N/A,TRUE,"Door"}</definedName>
    <definedName name="qqqqq_2_1" hidden="1">{#N/A,#N/A,TRUE,"Basic";#N/A,#N/A,TRUE,"EXT-TABLE";#N/A,#N/A,TRUE,"STEEL";#N/A,#N/A,TRUE,"INT-Table";#N/A,#N/A,TRUE,"STEEL";#N/A,#N/A,TRUE,"Door"}</definedName>
    <definedName name="qqqqq_2_2" localSheetId="3" hidden="1">{#N/A,#N/A,TRUE,"Basic";#N/A,#N/A,TRUE,"EXT-TABLE";#N/A,#N/A,TRUE,"STEEL";#N/A,#N/A,TRUE,"INT-Table";#N/A,#N/A,TRUE,"STEEL";#N/A,#N/A,TRUE,"Door"}</definedName>
    <definedName name="qqqqq_2_2" localSheetId="2" hidden="1">{#N/A,#N/A,TRUE,"Basic";#N/A,#N/A,TRUE,"EXT-TABLE";#N/A,#N/A,TRUE,"STEEL";#N/A,#N/A,TRUE,"INT-Table";#N/A,#N/A,TRUE,"STEEL";#N/A,#N/A,TRUE,"Door"}</definedName>
    <definedName name="qqqqq_2_2" hidden="1">{#N/A,#N/A,TRUE,"Basic";#N/A,#N/A,TRUE,"EXT-TABLE";#N/A,#N/A,TRUE,"STEEL";#N/A,#N/A,TRUE,"INT-Table";#N/A,#N/A,TRUE,"STEEL";#N/A,#N/A,TRUE,"Door"}</definedName>
    <definedName name="qqqqq_3" localSheetId="3" hidden="1">{#N/A,#N/A,TRUE,"Basic";#N/A,#N/A,TRUE,"EXT-TABLE";#N/A,#N/A,TRUE,"STEEL";#N/A,#N/A,TRUE,"INT-Table";#N/A,#N/A,TRUE,"STEEL";#N/A,#N/A,TRUE,"Door"}</definedName>
    <definedName name="qqqqq_3" localSheetId="2" hidden="1">{#N/A,#N/A,TRUE,"Basic";#N/A,#N/A,TRUE,"EXT-TABLE";#N/A,#N/A,TRUE,"STEEL";#N/A,#N/A,TRUE,"INT-Table";#N/A,#N/A,TRUE,"STEEL";#N/A,#N/A,TRUE,"Door"}</definedName>
    <definedName name="qqqqq_3" hidden="1">{#N/A,#N/A,TRUE,"Basic";#N/A,#N/A,TRUE,"EXT-TABLE";#N/A,#N/A,TRUE,"STEEL";#N/A,#N/A,TRUE,"INT-Table";#N/A,#N/A,TRUE,"STEEL";#N/A,#N/A,TRUE,"Door"}</definedName>
    <definedName name="qqqqq_3_1" localSheetId="3" hidden="1">{#N/A,#N/A,TRUE,"Basic";#N/A,#N/A,TRUE,"EXT-TABLE";#N/A,#N/A,TRUE,"STEEL";#N/A,#N/A,TRUE,"INT-Table";#N/A,#N/A,TRUE,"STEEL";#N/A,#N/A,TRUE,"Door"}</definedName>
    <definedName name="qqqqq_3_1" localSheetId="2" hidden="1">{#N/A,#N/A,TRUE,"Basic";#N/A,#N/A,TRUE,"EXT-TABLE";#N/A,#N/A,TRUE,"STEEL";#N/A,#N/A,TRUE,"INT-Table";#N/A,#N/A,TRUE,"STEEL";#N/A,#N/A,TRUE,"Door"}</definedName>
    <definedName name="qqqqq_3_1" hidden="1">{#N/A,#N/A,TRUE,"Basic";#N/A,#N/A,TRUE,"EXT-TABLE";#N/A,#N/A,TRUE,"STEEL";#N/A,#N/A,TRUE,"INT-Table";#N/A,#N/A,TRUE,"STEEL";#N/A,#N/A,TRUE,"Door"}</definedName>
    <definedName name="qqqqq_3_2" localSheetId="3" hidden="1">{#N/A,#N/A,TRUE,"Basic";#N/A,#N/A,TRUE,"EXT-TABLE";#N/A,#N/A,TRUE,"STEEL";#N/A,#N/A,TRUE,"INT-Table";#N/A,#N/A,TRUE,"STEEL";#N/A,#N/A,TRUE,"Door"}</definedName>
    <definedName name="qqqqq_3_2" localSheetId="2" hidden="1">{#N/A,#N/A,TRUE,"Basic";#N/A,#N/A,TRUE,"EXT-TABLE";#N/A,#N/A,TRUE,"STEEL";#N/A,#N/A,TRUE,"INT-Table";#N/A,#N/A,TRUE,"STEEL";#N/A,#N/A,TRUE,"Door"}</definedName>
    <definedName name="qqqqq_3_2" hidden="1">{#N/A,#N/A,TRUE,"Basic";#N/A,#N/A,TRUE,"EXT-TABLE";#N/A,#N/A,TRUE,"STEEL";#N/A,#N/A,TRUE,"INT-Table";#N/A,#N/A,TRUE,"STEEL";#N/A,#N/A,TRUE,"Door"}</definedName>
    <definedName name="qqqqq_4" localSheetId="3" hidden="1">{#N/A,#N/A,TRUE,"Basic";#N/A,#N/A,TRUE,"EXT-TABLE";#N/A,#N/A,TRUE,"STEEL";#N/A,#N/A,TRUE,"INT-Table";#N/A,#N/A,TRUE,"STEEL";#N/A,#N/A,TRUE,"Door"}</definedName>
    <definedName name="qqqqq_4" localSheetId="2" hidden="1">{#N/A,#N/A,TRUE,"Basic";#N/A,#N/A,TRUE,"EXT-TABLE";#N/A,#N/A,TRUE,"STEEL";#N/A,#N/A,TRUE,"INT-Table";#N/A,#N/A,TRUE,"STEEL";#N/A,#N/A,TRUE,"Door"}</definedName>
    <definedName name="qqqqq_4" hidden="1">{#N/A,#N/A,TRUE,"Basic";#N/A,#N/A,TRUE,"EXT-TABLE";#N/A,#N/A,TRUE,"STEEL";#N/A,#N/A,TRUE,"INT-Table";#N/A,#N/A,TRUE,"STEEL";#N/A,#N/A,TRUE,"Door"}</definedName>
    <definedName name="qqqqq_4_1" localSheetId="3" hidden="1">{#N/A,#N/A,TRUE,"Basic";#N/A,#N/A,TRUE,"EXT-TABLE";#N/A,#N/A,TRUE,"STEEL";#N/A,#N/A,TRUE,"INT-Table";#N/A,#N/A,TRUE,"STEEL";#N/A,#N/A,TRUE,"Door"}</definedName>
    <definedName name="qqqqq_4_1" localSheetId="2" hidden="1">{#N/A,#N/A,TRUE,"Basic";#N/A,#N/A,TRUE,"EXT-TABLE";#N/A,#N/A,TRUE,"STEEL";#N/A,#N/A,TRUE,"INT-Table";#N/A,#N/A,TRUE,"STEEL";#N/A,#N/A,TRUE,"Door"}</definedName>
    <definedName name="qqqqq_4_1" hidden="1">{#N/A,#N/A,TRUE,"Basic";#N/A,#N/A,TRUE,"EXT-TABLE";#N/A,#N/A,TRUE,"STEEL";#N/A,#N/A,TRUE,"INT-Table";#N/A,#N/A,TRUE,"STEEL";#N/A,#N/A,TRUE,"Door"}</definedName>
    <definedName name="qqqqq_4_2" localSheetId="3" hidden="1">{#N/A,#N/A,TRUE,"Basic";#N/A,#N/A,TRUE,"EXT-TABLE";#N/A,#N/A,TRUE,"STEEL";#N/A,#N/A,TRUE,"INT-Table";#N/A,#N/A,TRUE,"STEEL";#N/A,#N/A,TRUE,"Door"}</definedName>
    <definedName name="qqqqq_4_2" localSheetId="2" hidden="1">{#N/A,#N/A,TRUE,"Basic";#N/A,#N/A,TRUE,"EXT-TABLE";#N/A,#N/A,TRUE,"STEEL";#N/A,#N/A,TRUE,"INT-Table";#N/A,#N/A,TRUE,"STEEL";#N/A,#N/A,TRUE,"Door"}</definedName>
    <definedName name="qqqqq_4_2" hidden="1">{#N/A,#N/A,TRUE,"Basic";#N/A,#N/A,TRUE,"EXT-TABLE";#N/A,#N/A,TRUE,"STEEL";#N/A,#N/A,TRUE,"INT-Table";#N/A,#N/A,TRUE,"STEEL";#N/A,#N/A,TRUE,"Door"}</definedName>
    <definedName name="qqqqq_5" localSheetId="3" hidden="1">{#N/A,#N/A,TRUE,"Basic";#N/A,#N/A,TRUE,"EXT-TABLE";#N/A,#N/A,TRUE,"STEEL";#N/A,#N/A,TRUE,"INT-Table";#N/A,#N/A,TRUE,"STEEL";#N/A,#N/A,TRUE,"Door"}</definedName>
    <definedName name="qqqqq_5" localSheetId="2" hidden="1">{#N/A,#N/A,TRUE,"Basic";#N/A,#N/A,TRUE,"EXT-TABLE";#N/A,#N/A,TRUE,"STEEL";#N/A,#N/A,TRUE,"INT-Table";#N/A,#N/A,TRUE,"STEEL";#N/A,#N/A,TRUE,"Door"}</definedName>
    <definedName name="qqqqq_5" hidden="1">{#N/A,#N/A,TRUE,"Basic";#N/A,#N/A,TRUE,"EXT-TABLE";#N/A,#N/A,TRUE,"STEEL";#N/A,#N/A,TRUE,"INT-Table";#N/A,#N/A,TRUE,"STEEL";#N/A,#N/A,TRUE,"Door"}</definedName>
    <definedName name="qqqqq_5_1" localSheetId="3" hidden="1">{#N/A,#N/A,TRUE,"Basic";#N/A,#N/A,TRUE,"EXT-TABLE";#N/A,#N/A,TRUE,"STEEL";#N/A,#N/A,TRUE,"INT-Table";#N/A,#N/A,TRUE,"STEEL";#N/A,#N/A,TRUE,"Door"}</definedName>
    <definedName name="qqqqq_5_1" localSheetId="2" hidden="1">{#N/A,#N/A,TRUE,"Basic";#N/A,#N/A,TRUE,"EXT-TABLE";#N/A,#N/A,TRUE,"STEEL";#N/A,#N/A,TRUE,"INT-Table";#N/A,#N/A,TRUE,"STEEL";#N/A,#N/A,TRUE,"Door"}</definedName>
    <definedName name="qqqqq_5_1" hidden="1">{#N/A,#N/A,TRUE,"Basic";#N/A,#N/A,TRUE,"EXT-TABLE";#N/A,#N/A,TRUE,"STEEL";#N/A,#N/A,TRUE,"INT-Table";#N/A,#N/A,TRUE,"STEEL";#N/A,#N/A,TRUE,"Door"}</definedName>
    <definedName name="qqqqq_5_2" localSheetId="3" hidden="1">{#N/A,#N/A,TRUE,"Basic";#N/A,#N/A,TRUE,"EXT-TABLE";#N/A,#N/A,TRUE,"STEEL";#N/A,#N/A,TRUE,"INT-Table";#N/A,#N/A,TRUE,"STEEL";#N/A,#N/A,TRUE,"Door"}</definedName>
    <definedName name="qqqqq_5_2" localSheetId="2" hidden="1">{#N/A,#N/A,TRUE,"Basic";#N/A,#N/A,TRUE,"EXT-TABLE";#N/A,#N/A,TRUE,"STEEL";#N/A,#N/A,TRUE,"INT-Table";#N/A,#N/A,TRUE,"STEEL";#N/A,#N/A,TRUE,"Door"}</definedName>
    <definedName name="qqqqq_5_2" hidden="1">{#N/A,#N/A,TRUE,"Basic";#N/A,#N/A,TRUE,"EXT-TABLE";#N/A,#N/A,TRUE,"STEEL";#N/A,#N/A,TRUE,"INT-Table";#N/A,#N/A,TRUE,"STEEL";#N/A,#N/A,TRUE,"Door"}</definedName>
    <definedName name="QQQQQQQQ"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w" localSheetId="3" hidden="1">{#N/A,#N/A,TRUE,"Basic";#N/A,#N/A,TRUE,"EXT-TABLE";#N/A,#N/A,TRUE,"STEEL";#N/A,#N/A,TRUE,"INT-Table";#N/A,#N/A,TRUE,"STEEL";#N/A,#N/A,TRUE,"Door"}</definedName>
    <definedName name="qw" localSheetId="2" hidden="1">{#N/A,#N/A,TRUE,"Basic";#N/A,#N/A,TRUE,"EXT-TABLE";#N/A,#N/A,TRUE,"STEEL";#N/A,#N/A,TRUE,"INT-Table";#N/A,#N/A,TRUE,"STEEL";#N/A,#N/A,TRUE,"Door"}</definedName>
    <definedName name="qw" hidden="1">{#N/A,#N/A,TRUE,"Basic";#N/A,#N/A,TRUE,"EXT-TABLE";#N/A,#N/A,TRUE,"STEEL";#N/A,#N/A,TRUE,"INT-Table";#N/A,#N/A,TRUE,"STEEL";#N/A,#N/A,TRUE,"Door"}</definedName>
    <definedName name="qw_1" localSheetId="3" hidden="1">{#N/A,#N/A,TRUE,"Basic";#N/A,#N/A,TRUE,"EXT-TABLE";#N/A,#N/A,TRUE,"STEEL";#N/A,#N/A,TRUE,"INT-Table";#N/A,#N/A,TRUE,"STEEL";#N/A,#N/A,TRUE,"Door"}</definedName>
    <definedName name="qw_1" localSheetId="2" hidden="1">{#N/A,#N/A,TRUE,"Basic";#N/A,#N/A,TRUE,"EXT-TABLE";#N/A,#N/A,TRUE,"STEEL";#N/A,#N/A,TRUE,"INT-Table";#N/A,#N/A,TRUE,"STEEL";#N/A,#N/A,TRUE,"Door"}</definedName>
    <definedName name="qw_1" hidden="1">{#N/A,#N/A,TRUE,"Basic";#N/A,#N/A,TRUE,"EXT-TABLE";#N/A,#N/A,TRUE,"STEEL";#N/A,#N/A,TRUE,"INT-Table";#N/A,#N/A,TRUE,"STEEL";#N/A,#N/A,TRUE,"Door"}</definedName>
    <definedName name="qw_1_1" localSheetId="3" hidden="1">{#N/A,#N/A,TRUE,"Basic";#N/A,#N/A,TRUE,"EXT-TABLE";#N/A,#N/A,TRUE,"STEEL";#N/A,#N/A,TRUE,"INT-Table";#N/A,#N/A,TRUE,"STEEL";#N/A,#N/A,TRUE,"Door"}</definedName>
    <definedName name="qw_1_1" localSheetId="2" hidden="1">{#N/A,#N/A,TRUE,"Basic";#N/A,#N/A,TRUE,"EXT-TABLE";#N/A,#N/A,TRUE,"STEEL";#N/A,#N/A,TRUE,"INT-Table";#N/A,#N/A,TRUE,"STEEL";#N/A,#N/A,TRUE,"Door"}</definedName>
    <definedName name="qw_1_1" hidden="1">{#N/A,#N/A,TRUE,"Basic";#N/A,#N/A,TRUE,"EXT-TABLE";#N/A,#N/A,TRUE,"STEEL";#N/A,#N/A,TRUE,"INT-Table";#N/A,#N/A,TRUE,"STEEL";#N/A,#N/A,TRUE,"Door"}</definedName>
    <definedName name="qw_1_2" localSheetId="3" hidden="1">{#N/A,#N/A,TRUE,"Basic";#N/A,#N/A,TRUE,"EXT-TABLE";#N/A,#N/A,TRUE,"STEEL";#N/A,#N/A,TRUE,"INT-Table";#N/A,#N/A,TRUE,"STEEL";#N/A,#N/A,TRUE,"Door"}</definedName>
    <definedName name="qw_1_2" localSheetId="2" hidden="1">{#N/A,#N/A,TRUE,"Basic";#N/A,#N/A,TRUE,"EXT-TABLE";#N/A,#N/A,TRUE,"STEEL";#N/A,#N/A,TRUE,"INT-Table";#N/A,#N/A,TRUE,"STEEL";#N/A,#N/A,TRUE,"Door"}</definedName>
    <definedName name="qw_1_2" hidden="1">{#N/A,#N/A,TRUE,"Basic";#N/A,#N/A,TRUE,"EXT-TABLE";#N/A,#N/A,TRUE,"STEEL";#N/A,#N/A,TRUE,"INT-Table";#N/A,#N/A,TRUE,"STEEL";#N/A,#N/A,TRUE,"Door"}</definedName>
    <definedName name="qw_2" localSheetId="3" hidden="1">{#N/A,#N/A,TRUE,"Basic";#N/A,#N/A,TRUE,"EXT-TABLE";#N/A,#N/A,TRUE,"STEEL";#N/A,#N/A,TRUE,"INT-Table";#N/A,#N/A,TRUE,"STEEL";#N/A,#N/A,TRUE,"Door"}</definedName>
    <definedName name="qw_2" localSheetId="2" hidden="1">{#N/A,#N/A,TRUE,"Basic";#N/A,#N/A,TRUE,"EXT-TABLE";#N/A,#N/A,TRUE,"STEEL";#N/A,#N/A,TRUE,"INT-Table";#N/A,#N/A,TRUE,"STEEL";#N/A,#N/A,TRUE,"Door"}</definedName>
    <definedName name="qw_2" hidden="1">{#N/A,#N/A,TRUE,"Basic";#N/A,#N/A,TRUE,"EXT-TABLE";#N/A,#N/A,TRUE,"STEEL";#N/A,#N/A,TRUE,"INT-Table";#N/A,#N/A,TRUE,"STEEL";#N/A,#N/A,TRUE,"Door"}</definedName>
    <definedName name="qw_2_1" localSheetId="3" hidden="1">{#N/A,#N/A,TRUE,"Basic";#N/A,#N/A,TRUE,"EXT-TABLE";#N/A,#N/A,TRUE,"STEEL";#N/A,#N/A,TRUE,"INT-Table";#N/A,#N/A,TRUE,"STEEL";#N/A,#N/A,TRUE,"Door"}</definedName>
    <definedName name="qw_2_1" localSheetId="2" hidden="1">{#N/A,#N/A,TRUE,"Basic";#N/A,#N/A,TRUE,"EXT-TABLE";#N/A,#N/A,TRUE,"STEEL";#N/A,#N/A,TRUE,"INT-Table";#N/A,#N/A,TRUE,"STEEL";#N/A,#N/A,TRUE,"Door"}</definedName>
    <definedName name="qw_2_1" hidden="1">{#N/A,#N/A,TRUE,"Basic";#N/A,#N/A,TRUE,"EXT-TABLE";#N/A,#N/A,TRUE,"STEEL";#N/A,#N/A,TRUE,"INT-Table";#N/A,#N/A,TRUE,"STEEL";#N/A,#N/A,TRUE,"Door"}</definedName>
    <definedName name="qw_2_2" localSheetId="3" hidden="1">{#N/A,#N/A,TRUE,"Basic";#N/A,#N/A,TRUE,"EXT-TABLE";#N/A,#N/A,TRUE,"STEEL";#N/A,#N/A,TRUE,"INT-Table";#N/A,#N/A,TRUE,"STEEL";#N/A,#N/A,TRUE,"Door"}</definedName>
    <definedName name="qw_2_2" localSheetId="2" hidden="1">{#N/A,#N/A,TRUE,"Basic";#N/A,#N/A,TRUE,"EXT-TABLE";#N/A,#N/A,TRUE,"STEEL";#N/A,#N/A,TRUE,"INT-Table";#N/A,#N/A,TRUE,"STEEL";#N/A,#N/A,TRUE,"Door"}</definedName>
    <definedName name="qw_2_2" hidden="1">{#N/A,#N/A,TRUE,"Basic";#N/A,#N/A,TRUE,"EXT-TABLE";#N/A,#N/A,TRUE,"STEEL";#N/A,#N/A,TRUE,"INT-Table";#N/A,#N/A,TRUE,"STEEL";#N/A,#N/A,TRUE,"Door"}</definedName>
    <definedName name="qw_3" localSheetId="3" hidden="1">{#N/A,#N/A,TRUE,"Basic";#N/A,#N/A,TRUE,"EXT-TABLE";#N/A,#N/A,TRUE,"STEEL";#N/A,#N/A,TRUE,"INT-Table";#N/A,#N/A,TRUE,"STEEL";#N/A,#N/A,TRUE,"Door"}</definedName>
    <definedName name="qw_3" localSheetId="2" hidden="1">{#N/A,#N/A,TRUE,"Basic";#N/A,#N/A,TRUE,"EXT-TABLE";#N/A,#N/A,TRUE,"STEEL";#N/A,#N/A,TRUE,"INT-Table";#N/A,#N/A,TRUE,"STEEL";#N/A,#N/A,TRUE,"Door"}</definedName>
    <definedName name="qw_3" hidden="1">{#N/A,#N/A,TRUE,"Basic";#N/A,#N/A,TRUE,"EXT-TABLE";#N/A,#N/A,TRUE,"STEEL";#N/A,#N/A,TRUE,"INT-Table";#N/A,#N/A,TRUE,"STEEL";#N/A,#N/A,TRUE,"Door"}</definedName>
    <definedName name="qw_3_1" localSheetId="3" hidden="1">{#N/A,#N/A,TRUE,"Basic";#N/A,#N/A,TRUE,"EXT-TABLE";#N/A,#N/A,TRUE,"STEEL";#N/A,#N/A,TRUE,"INT-Table";#N/A,#N/A,TRUE,"STEEL";#N/A,#N/A,TRUE,"Door"}</definedName>
    <definedName name="qw_3_1" localSheetId="2" hidden="1">{#N/A,#N/A,TRUE,"Basic";#N/A,#N/A,TRUE,"EXT-TABLE";#N/A,#N/A,TRUE,"STEEL";#N/A,#N/A,TRUE,"INT-Table";#N/A,#N/A,TRUE,"STEEL";#N/A,#N/A,TRUE,"Door"}</definedName>
    <definedName name="qw_3_1" hidden="1">{#N/A,#N/A,TRUE,"Basic";#N/A,#N/A,TRUE,"EXT-TABLE";#N/A,#N/A,TRUE,"STEEL";#N/A,#N/A,TRUE,"INT-Table";#N/A,#N/A,TRUE,"STEEL";#N/A,#N/A,TRUE,"Door"}</definedName>
    <definedName name="qw_3_2" localSheetId="3" hidden="1">{#N/A,#N/A,TRUE,"Basic";#N/A,#N/A,TRUE,"EXT-TABLE";#N/A,#N/A,TRUE,"STEEL";#N/A,#N/A,TRUE,"INT-Table";#N/A,#N/A,TRUE,"STEEL";#N/A,#N/A,TRUE,"Door"}</definedName>
    <definedName name="qw_3_2" localSheetId="2" hidden="1">{#N/A,#N/A,TRUE,"Basic";#N/A,#N/A,TRUE,"EXT-TABLE";#N/A,#N/A,TRUE,"STEEL";#N/A,#N/A,TRUE,"INT-Table";#N/A,#N/A,TRUE,"STEEL";#N/A,#N/A,TRUE,"Door"}</definedName>
    <definedName name="qw_3_2" hidden="1">{#N/A,#N/A,TRUE,"Basic";#N/A,#N/A,TRUE,"EXT-TABLE";#N/A,#N/A,TRUE,"STEEL";#N/A,#N/A,TRUE,"INT-Table";#N/A,#N/A,TRUE,"STEEL";#N/A,#N/A,TRUE,"Door"}</definedName>
    <definedName name="qw_4" localSheetId="3" hidden="1">{#N/A,#N/A,TRUE,"Basic";#N/A,#N/A,TRUE,"EXT-TABLE";#N/A,#N/A,TRUE,"STEEL";#N/A,#N/A,TRUE,"INT-Table";#N/A,#N/A,TRUE,"STEEL";#N/A,#N/A,TRUE,"Door"}</definedName>
    <definedName name="qw_4" localSheetId="2" hidden="1">{#N/A,#N/A,TRUE,"Basic";#N/A,#N/A,TRUE,"EXT-TABLE";#N/A,#N/A,TRUE,"STEEL";#N/A,#N/A,TRUE,"INT-Table";#N/A,#N/A,TRUE,"STEEL";#N/A,#N/A,TRUE,"Door"}</definedName>
    <definedName name="qw_4" hidden="1">{#N/A,#N/A,TRUE,"Basic";#N/A,#N/A,TRUE,"EXT-TABLE";#N/A,#N/A,TRUE,"STEEL";#N/A,#N/A,TRUE,"INT-Table";#N/A,#N/A,TRUE,"STEEL";#N/A,#N/A,TRUE,"Door"}</definedName>
    <definedName name="qw_4_1" localSheetId="3" hidden="1">{#N/A,#N/A,TRUE,"Basic";#N/A,#N/A,TRUE,"EXT-TABLE";#N/A,#N/A,TRUE,"STEEL";#N/A,#N/A,TRUE,"INT-Table";#N/A,#N/A,TRUE,"STEEL";#N/A,#N/A,TRUE,"Door"}</definedName>
    <definedName name="qw_4_1" localSheetId="2" hidden="1">{#N/A,#N/A,TRUE,"Basic";#N/A,#N/A,TRUE,"EXT-TABLE";#N/A,#N/A,TRUE,"STEEL";#N/A,#N/A,TRUE,"INT-Table";#N/A,#N/A,TRUE,"STEEL";#N/A,#N/A,TRUE,"Door"}</definedName>
    <definedName name="qw_4_1" hidden="1">{#N/A,#N/A,TRUE,"Basic";#N/A,#N/A,TRUE,"EXT-TABLE";#N/A,#N/A,TRUE,"STEEL";#N/A,#N/A,TRUE,"INT-Table";#N/A,#N/A,TRUE,"STEEL";#N/A,#N/A,TRUE,"Door"}</definedName>
    <definedName name="qw_4_2" localSheetId="3" hidden="1">{#N/A,#N/A,TRUE,"Basic";#N/A,#N/A,TRUE,"EXT-TABLE";#N/A,#N/A,TRUE,"STEEL";#N/A,#N/A,TRUE,"INT-Table";#N/A,#N/A,TRUE,"STEEL";#N/A,#N/A,TRUE,"Door"}</definedName>
    <definedName name="qw_4_2" localSheetId="2" hidden="1">{#N/A,#N/A,TRUE,"Basic";#N/A,#N/A,TRUE,"EXT-TABLE";#N/A,#N/A,TRUE,"STEEL";#N/A,#N/A,TRUE,"INT-Table";#N/A,#N/A,TRUE,"STEEL";#N/A,#N/A,TRUE,"Door"}</definedName>
    <definedName name="qw_4_2" hidden="1">{#N/A,#N/A,TRUE,"Basic";#N/A,#N/A,TRUE,"EXT-TABLE";#N/A,#N/A,TRUE,"STEEL";#N/A,#N/A,TRUE,"INT-Table";#N/A,#N/A,TRUE,"STEEL";#N/A,#N/A,TRUE,"Door"}</definedName>
    <definedName name="qw_5" localSheetId="3" hidden="1">{#N/A,#N/A,TRUE,"Basic";#N/A,#N/A,TRUE,"EXT-TABLE";#N/A,#N/A,TRUE,"STEEL";#N/A,#N/A,TRUE,"INT-Table";#N/A,#N/A,TRUE,"STEEL";#N/A,#N/A,TRUE,"Door"}</definedName>
    <definedName name="qw_5" localSheetId="2" hidden="1">{#N/A,#N/A,TRUE,"Basic";#N/A,#N/A,TRUE,"EXT-TABLE";#N/A,#N/A,TRUE,"STEEL";#N/A,#N/A,TRUE,"INT-Table";#N/A,#N/A,TRUE,"STEEL";#N/A,#N/A,TRUE,"Door"}</definedName>
    <definedName name="qw_5" hidden="1">{#N/A,#N/A,TRUE,"Basic";#N/A,#N/A,TRUE,"EXT-TABLE";#N/A,#N/A,TRUE,"STEEL";#N/A,#N/A,TRUE,"INT-Table";#N/A,#N/A,TRUE,"STEEL";#N/A,#N/A,TRUE,"Door"}</definedName>
    <definedName name="qw_5_1" localSheetId="3" hidden="1">{#N/A,#N/A,TRUE,"Basic";#N/A,#N/A,TRUE,"EXT-TABLE";#N/A,#N/A,TRUE,"STEEL";#N/A,#N/A,TRUE,"INT-Table";#N/A,#N/A,TRUE,"STEEL";#N/A,#N/A,TRUE,"Door"}</definedName>
    <definedName name="qw_5_1" localSheetId="2" hidden="1">{#N/A,#N/A,TRUE,"Basic";#N/A,#N/A,TRUE,"EXT-TABLE";#N/A,#N/A,TRUE,"STEEL";#N/A,#N/A,TRUE,"INT-Table";#N/A,#N/A,TRUE,"STEEL";#N/A,#N/A,TRUE,"Door"}</definedName>
    <definedName name="qw_5_1" hidden="1">{#N/A,#N/A,TRUE,"Basic";#N/A,#N/A,TRUE,"EXT-TABLE";#N/A,#N/A,TRUE,"STEEL";#N/A,#N/A,TRUE,"INT-Table";#N/A,#N/A,TRUE,"STEEL";#N/A,#N/A,TRUE,"Door"}</definedName>
    <definedName name="qw_5_2" localSheetId="3" hidden="1">{#N/A,#N/A,TRUE,"Basic";#N/A,#N/A,TRUE,"EXT-TABLE";#N/A,#N/A,TRUE,"STEEL";#N/A,#N/A,TRUE,"INT-Table";#N/A,#N/A,TRUE,"STEEL";#N/A,#N/A,TRUE,"Door"}</definedName>
    <definedName name="qw_5_2" localSheetId="2" hidden="1">{#N/A,#N/A,TRUE,"Basic";#N/A,#N/A,TRUE,"EXT-TABLE";#N/A,#N/A,TRUE,"STEEL";#N/A,#N/A,TRUE,"INT-Table";#N/A,#N/A,TRUE,"STEEL";#N/A,#N/A,TRUE,"Door"}</definedName>
    <definedName name="qw_5_2" hidden="1">{#N/A,#N/A,TRUE,"Basic";#N/A,#N/A,TRUE,"EXT-TABLE";#N/A,#N/A,TRUE,"STEEL";#N/A,#N/A,TRUE,"INT-Table";#N/A,#N/A,TRUE,"STEEL";#N/A,#N/A,TRUE,"Door"}</definedName>
    <definedName name="rarewt" localSheetId="3" hidden="1">{#N/A,#N/A,FALSE,"CCTV"}</definedName>
    <definedName name="rarewt" localSheetId="2" hidden="1">{#N/A,#N/A,FALSE,"CCTV"}</definedName>
    <definedName name="rarewt" hidden="1">{#N/A,#N/A,FALSE,"CCTV"}</definedName>
    <definedName name="RCArea" localSheetId="5" hidden="1">#REF!</definedName>
    <definedName name="RCArea" localSheetId="7" hidden="1">#REF!</definedName>
    <definedName name="RCArea" localSheetId="6" hidden="1">#REF!</definedName>
    <definedName name="RCArea" localSheetId="17" hidden="1">#REF!</definedName>
    <definedName name="RCArea" localSheetId="18" hidden="1">#REF!</definedName>
    <definedName name="RCArea" localSheetId="19" hidden="1">#REF!</definedName>
    <definedName name="RCArea" localSheetId="8" hidden="1">#REF!</definedName>
    <definedName name="RCArea" localSheetId="10" hidden="1">#REF!</definedName>
    <definedName name="RCArea" localSheetId="9" hidden="1">#REF!</definedName>
    <definedName name="RCArea" localSheetId="11" hidden="1">#REF!</definedName>
    <definedName name="RCArea" localSheetId="12" hidden="1">#REF!</definedName>
    <definedName name="RCArea" localSheetId="13" hidden="1">#REF!</definedName>
    <definedName name="RCArea" localSheetId="14" hidden="1">#REF!</definedName>
    <definedName name="RCArea" localSheetId="15" hidden="1">#REF!</definedName>
    <definedName name="RCArea" localSheetId="16" hidden="1">#REF!</definedName>
    <definedName name="RCArea" localSheetId="3" hidden="1">#REF!</definedName>
    <definedName name="RCArea" localSheetId="2" hidden="1">#REF!</definedName>
    <definedName name="RCArea" hidden="1">#REF!</definedName>
    <definedName name="RF" localSheetId="3" hidden="1">{#N/A,#N/A,FALSE,"CCTV"}</definedName>
    <definedName name="RF" localSheetId="2" hidden="1">{#N/A,#N/A,FALSE,"CCTV"}</definedName>
    <definedName name="RF" hidden="1">{#N/A,#N/A,FALSE,"CCTV"}</definedName>
    <definedName name="RFV" localSheetId="3" hidden="1">{#N/A,#N/A,FALSE,"CCTV"}</definedName>
    <definedName name="RFV" localSheetId="2" hidden="1">{#N/A,#N/A,FALSE,"CCTV"}</definedName>
    <definedName name="RFV" hidden="1">{#N/A,#N/A,FALSE,"CCTV"}</definedName>
    <definedName name="rhdhd" localSheetId="5" hidden="1">#REF!</definedName>
    <definedName name="rhdhd" localSheetId="7" hidden="1">#REF!</definedName>
    <definedName name="rhdhd" localSheetId="6" hidden="1">#REF!</definedName>
    <definedName name="rhdhd" localSheetId="17" hidden="1">#REF!</definedName>
    <definedName name="rhdhd" localSheetId="18" hidden="1">#REF!</definedName>
    <definedName name="rhdhd" localSheetId="19" hidden="1">#REF!</definedName>
    <definedName name="rhdhd" localSheetId="8" hidden="1">#REF!</definedName>
    <definedName name="rhdhd" localSheetId="10" hidden="1">#REF!</definedName>
    <definedName name="rhdhd" localSheetId="9" hidden="1">#REF!</definedName>
    <definedName name="rhdhd" localSheetId="11" hidden="1">#REF!</definedName>
    <definedName name="rhdhd" localSheetId="12" hidden="1">#REF!</definedName>
    <definedName name="rhdhd" localSheetId="13" hidden="1">#REF!</definedName>
    <definedName name="rhdhd" localSheetId="14" hidden="1">#REF!</definedName>
    <definedName name="rhdhd" localSheetId="15" hidden="1">#REF!</definedName>
    <definedName name="rhdhd" localSheetId="16" hidden="1">#REF!</definedName>
    <definedName name="rhdhd" localSheetId="3" hidden="1">#REF!</definedName>
    <definedName name="rhdhd" localSheetId="2" hidden="1">#REF!</definedName>
    <definedName name="rhdhd" hidden="1">#REF!</definedName>
    <definedName name="RNAO1" localSheetId="3" hidden="1">{"'장비'!$A$3:$M$12"}</definedName>
    <definedName name="RNAO1" localSheetId="2" hidden="1">{"'장비'!$A$3:$M$12"}</definedName>
    <definedName name="RNAO1" hidden="1">{"'장비'!$A$3:$M$12"}</definedName>
    <definedName name="RNWH" localSheetId="3" hidden="1">{#N/A,#N/A,TRUE,"LOADCOVE";#N/A,#N/A,TRUE,"PAGE001";#N/A,#N/A,TRUE,"PAGE002";#N/A,#N/A,TRUE,"PAGE003";#N/A,#N/A,TRUE,"PAGE004";#N/A,#N/A,TRUE,"PAGE005";#N/A,#N/A,TRUE,"PAGE006";#N/A,#N/A,TRUE,"PAGE007";#N/A,#N/A,TRUE,"PAGE008";#N/A,#N/A,TRUE,"PAGE009";#N/A,#N/A,TRUE,"PAGE010";#N/A,#N/A,TRUE,"PAGE011";#N/A,#N/A,TRUE,"PAGE012";#N/A,#N/A,TRUE,"PAGE013"}</definedName>
    <definedName name="RNWH" localSheetId="2" hidden="1">{#N/A,#N/A,TRUE,"LOADCOVE";#N/A,#N/A,TRUE,"PAGE001";#N/A,#N/A,TRUE,"PAGE002";#N/A,#N/A,TRUE,"PAGE003";#N/A,#N/A,TRUE,"PAGE004";#N/A,#N/A,TRUE,"PAGE005";#N/A,#N/A,TRUE,"PAGE006";#N/A,#N/A,TRUE,"PAGE007";#N/A,#N/A,TRUE,"PAGE008";#N/A,#N/A,TRUE,"PAGE009";#N/A,#N/A,TRUE,"PAGE010";#N/A,#N/A,TRUE,"PAGE011";#N/A,#N/A,TRUE,"PAGE012";#N/A,#N/A,TRUE,"PAGE013"}</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r" localSheetId="3" hidden="1">{#N/A,#N/A,TRUE,"Basic";#N/A,#N/A,TRUE,"EXT-TABLE";#N/A,#N/A,TRUE,"STEEL";#N/A,#N/A,TRUE,"INT-Table";#N/A,#N/A,TRUE,"STEEL";#N/A,#N/A,TRUE,"Door"}</definedName>
    <definedName name="rr" localSheetId="2" hidden="1">{#N/A,#N/A,TRUE,"Basic";#N/A,#N/A,TRUE,"EXT-TABLE";#N/A,#N/A,TRUE,"STEEL";#N/A,#N/A,TRUE,"INT-Table";#N/A,#N/A,TRUE,"STEEL";#N/A,#N/A,TRUE,"Door"}</definedName>
    <definedName name="rr" hidden="1">{#N/A,#N/A,TRUE,"Basic";#N/A,#N/A,TRUE,"EXT-TABLE";#N/A,#N/A,TRUE,"STEEL";#N/A,#N/A,TRUE,"INT-Table";#N/A,#N/A,TRUE,"STEEL";#N/A,#N/A,TRUE,"Door"}</definedName>
    <definedName name="rr_1" localSheetId="3" hidden="1">{#N/A,#N/A,TRUE,"Basic";#N/A,#N/A,TRUE,"EXT-TABLE";#N/A,#N/A,TRUE,"STEEL";#N/A,#N/A,TRUE,"INT-Table";#N/A,#N/A,TRUE,"STEEL";#N/A,#N/A,TRUE,"Door"}</definedName>
    <definedName name="rr_1" localSheetId="2" hidden="1">{#N/A,#N/A,TRUE,"Basic";#N/A,#N/A,TRUE,"EXT-TABLE";#N/A,#N/A,TRUE,"STEEL";#N/A,#N/A,TRUE,"INT-Table";#N/A,#N/A,TRUE,"STEEL";#N/A,#N/A,TRUE,"Door"}</definedName>
    <definedName name="rr_1" hidden="1">{#N/A,#N/A,TRUE,"Basic";#N/A,#N/A,TRUE,"EXT-TABLE";#N/A,#N/A,TRUE,"STEEL";#N/A,#N/A,TRUE,"INT-Table";#N/A,#N/A,TRUE,"STEEL";#N/A,#N/A,TRUE,"Door"}</definedName>
    <definedName name="rr_1_1" localSheetId="3" hidden="1">{#N/A,#N/A,TRUE,"Basic";#N/A,#N/A,TRUE,"EXT-TABLE";#N/A,#N/A,TRUE,"STEEL";#N/A,#N/A,TRUE,"INT-Table";#N/A,#N/A,TRUE,"STEEL";#N/A,#N/A,TRUE,"Door"}</definedName>
    <definedName name="rr_1_1" localSheetId="2" hidden="1">{#N/A,#N/A,TRUE,"Basic";#N/A,#N/A,TRUE,"EXT-TABLE";#N/A,#N/A,TRUE,"STEEL";#N/A,#N/A,TRUE,"INT-Table";#N/A,#N/A,TRUE,"STEEL";#N/A,#N/A,TRUE,"Door"}</definedName>
    <definedName name="rr_1_1" hidden="1">{#N/A,#N/A,TRUE,"Basic";#N/A,#N/A,TRUE,"EXT-TABLE";#N/A,#N/A,TRUE,"STEEL";#N/A,#N/A,TRUE,"INT-Table";#N/A,#N/A,TRUE,"STEEL";#N/A,#N/A,TRUE,"Door"}</definedName>
    <definedName name="rr_1_2" localSheetId="3" hidden="1">{#N/A,#N/A,TRUE,"Basic";#N/A,#N/A,TRUE,"EXT-TABLE";#N/A,#N/A,TRUE,"STEEL";#N/A,#N/A,TRUE,"INT-Table";#N/A,#N/A,TRUE,"STEEL";#N/A,#N/A,TRUE,"Door"}</definedName>
    <definedName name="rr_1_2" localSheetId="2" hidden="1">{#N/A,#N/A,TRUE,"Basic";#N/A,#N/A,TRUE,"EXT-TABLE";#N/A,#N/A,TRUE,"STEEL";#N/A,#N/A,TRUE,"INT-Table";#N/A,#N/A,TRUE,"STEEL";#N/A,#N/A,TRUE,"Door"}</definedName>
    <definedName name="rr_1_2" hidden="1">{#N/A,#N/A,TRUE,"Basic";#N/A,#N/A,TRUE,"EXT-TABLE";#N/A,#N/A,TRUE,"STEEL";#N/A,#N/A,TRUE,"INT-Table";#N/A,#N/A,TRUE,"STEEL";#N/A,#N/A,TRUE,"Door"}</definedName>
    <definedName name="rr_2" localSheetId="3" hidden="1">{#N/A,#N/A,TRUE,"Basic";#N/A,#N/A,TRUE,"EXT-TABLE";#N/A,#N/A,TRUE,"STEEL";#N/A,#N/A,TRUE,"INT-Table";#N/A,#N/A,TRUE,"STEEL";#N/A,#N/A,TRUE,"Door"}</definedName>
    <definedName name="rr_2" localSheetId="2" hidden="1">{#N/A,#N/A,TRUE,"Basic";#N/A,#N/A,TRUE,"EXT-TABLE";#N/A,#N/A,TRUE,"STEEL";#N/A,#N/A,TRUE,"INT-Table";#N/A,#N/A,TRUE,"STEEL";#N/A,#N/A,TRUE,"Door"}</definedName>
    <definedName name="rr_2" hidden="1">{#N/A,#N/A,TRUE,"Basic";#N/A,#N/A,TRUE,"EXT-TABLE";#N/A,#N/A,TRUE,"STEEL";#N/A,#N/A,TRUE,"INT-Table";#N/A,#N/A,TRUE,"STEEL";#N/A,#N/A,TRUE,"Door"}</definedName>
    <definedName name="rr_2_1" localSheetId="3" hidden="1">{#N/A,#N/A,TRUE,"Basic";#N/A,#N/A,TRUE,"EXT-TABLE";#N/A,#N/A,TRUE,"STEEL";#N/A,#N/A,TRUE,"INT-Table";#N/A,#N/A,TRUE,"STEEL";#N/A,#N/A,TRUE,"Door"}</definedName>
    <definedName name="rr_2_1" localSheetId="2" hidden="1">{#N/A,#N/A,TRUE,"Basic";#N/A,#N/A,TRUE,"EXT-TABLE";#N/A,#N/A,TRUE,"STEEL";#N/A,#N/A,TRUE,"INT-Table";#N/A,#N/A,TRUE,"STEEL";#N/A,#N/A,TRUE,"Door"}</definedName>
    <definedName name="rr_2_1" hidden="1">{#N/A,#N/A,TRUE,"Basic";#N/A,#N/A,TRUE,"EXT-TABLE";#N/A,#N/A,TRUE,"STEEL";#N/A,#N/A,TRUE,"INT-Table";#N/A,#N/A,TRUE,"STEEL";#N/A,#N/A,TRUE,"Door"}</definedName>
    <definedName name="rr_2_2" localSheetId="3" hidden="1">{#N/A,#N/A,TRUE,"Basic";#N/A,#N/A,TRUE,"EXT-TABLE";#N/A,#N/A,TRUE,"STEEL";#N/A,#N/A,TRUE,"INT-Table";#N/A,#N/A,TRUE,"STEEL";#N/A,#N/A,TRUE,"Door"}</definedName>
    <definedName name="rr_2_2" localSheetId="2" hidden="1">{#N/A,#N/A,TRUE,"Basic";#N/A,#N/A,TRUE,"EXT-TABLE";#N/A,#N/A,TRUE,"STEEL";#N/A,#N/A,TRUE,"INT-Table";#N/A,#N/A,TRUE,"STEEL";#N/A,#N/A,TRUE,"Door"}</definedName>
    <definedName name="rr_2_2" hidden="1">{#N/A,#N/A,TRUE,"Basic";#N/A,#N/A,TRUE,"EXT-TABLE";#N/A,#N/A,TRUE,"STEEL";#N/A,#N/A,TRUE,"INT-Table";#N/A,#N/A,TRUE,"STEEL";#N/A,#N/A,TRUE,"Door"}</definedName>
    <definedName name="rr_3" localSheetId="3" hidden="1">{#N/A,#N/A,TRUE,"Basic";#N/A,#N/A,TRUE,"EXT-TABLE";#N/A,#N/A,TRUE,"STEEL";#N/A,#N/A,TRUE,"INT-Table";#N/A,#N/A,TRUE,"STEEL";#N/A,#N/A,TRUE,"Door"}</definedName>
    <definedName name="rr_3" localSheetId="2" hidden="1">{#N/A,#N/A,TRUE,"Basic";#N/A,#N/A,TRUE,"EXT-TABLE";#N/A,#N/A,TRUE,"STEEL";#N/A,#N/A,TRUE,"INT-Table";#N/A,#N/A,TRUE,"STEEL";#N/A,#N/A,TRUE,"Door"}</definedName>
    <definedName name="rr_3" hidden="1">{#N/A,#N/A,TRUE,"Basic";#N/A,#N/A,TRUE,"EXT-TABLE";#N/A,#N/A,TRUE,"STEEL";#N/A,#N/A,TRUE,"INT-Table";#N/A,#N/A,TRUE,"STEEL";#N/A,#N/A,TRUE,"Door"}</definedName>
    <definedName name="rr_3_1" localSheetId="3" hidden="1">{#N/A,#N/A,TRUE,"Basic";#N/A,#N/A,TRUE,"EXT-TABLE";#N/A,#N/A,TRUE,"STEEL";#N/A,#N/A,TRUE,"INT-Table";#N/A,#N/A,TRUE,"STEEL";#N/A,#N/A,TRUE,"Door"}</definedName>
    <definedName name="rr_3_1" localSheetId="2" hidden="1">{#N/A,#N/A,TRUE,"Basic";#N/A,#N/A,TRUE,"EXT-TABLE";#N/A,#N/A,TRUE,"STEEL";#N/A,#N/A,TRUE,"INT-Table";#N/A,#N/A,TRUE,"STEEL";#N/A,#N/A,TRUE,"Door"}</definedName>
    <definedName name="rr_3_1" hidden="1">{#N/A,#N/A,TRUE,"Basic";#N/A,#N/A,TRUE,"EXT-TABLE";#N/A,#N/A,TRUE,"STEEL";#N/A,#N/A,TRUE,"INT-Table";#N/A,#N/A,TRUE,"STEEL";#N/A,#N/A,TRUE,"Door"}</definedName>
    <definedName name="rr_3_2" localSheetId="3" hidden="1">{#N/A,#N/A,TRUE,"Basic";#N/A,#N/A,TRUE,"EXT-TABLE";#N/A,#N/A,TRUE,"STEEL";#N/A,#N/A,TRUE,"INT-Table";#N/A,#N/A,TRUE,"STEEL";#N/A,#N/A,TRUE,"Door"}</definedName>
    <definedName name="rr_3_2" localSheetId="2" hidden="1">{#N/A,#N/A,TRUE,"Basic";#N/A,#N/A,TRUE,"EXT-TABLE";#N/A,#N/A,TRUE,"STEEL";#N/A,#N/A,TRUE,"INT-Table";#N/A,#N/A,TRUE,"STEEL";#N/A,#N/A,TRUE,"Door"}</definedName>
    <definedName name="rr_3_2" hidden="1">{#N/A,#N/A,TRUE,"Basic";#N/A,#N/A,TRUE,"EXT-TABLE";#N/A,#N/A,TRUE,"STEEL";#N/A,#N/A,TRUE,"INT-Table";#N/A,#N/A,TRUE,"STEEL";#N/A,#N/A,TRUE,"Door"}</definedName>
    <definedName name="rr_4" localSheetId="3" hidden="1">{#N/A,#N/A,TRUE,"Basic";#N/A,#N/A,TRUE,"EXT-TABLE";#N/A,#N/A,TRUE,"STEEL";#N/A,#N/A,TRUE,"INT-Table";#N/A,#N/A,TRUE,"STEEL";#N/A,#N/A,TRUE,"Door"}</definedName>
    <definedName name="rr_4" localSheetId="2" hidden="1">{#N/A,#N/A,TRUE,"Basic";#N/A,#N/A,TRUE,"EXT-TABLE";#N/A,#N/A,TRUE,"STEEL";#N/A,#N/A,TRUE,"INT-Table";#N/A,#N/A,TRUE,"STEEL";#N/A,#N/A,TRUE,"Door"}</definedName>
    <definedName name="rr_4" hidden="1">{#N/A,#N/A,TRUE,"Basic";#N/A,#N/A,TRUE,"EXT-TABLE";#N/A,#N/A,TRUE,"STEEL";#N/A,#N/A,TRUE,"INT-Table";#N/A,#N/A,TRUE,"STEEL";#N/A,#N/A,TRUE,"Door"}</definedName>
    <definedName name="rr_4_1" localSheetId="3" hidden="1">{#N/A,#N/A,TRUE,"Basic";#N/A,#N/A,TRUE,"EXT-TABLE";#N/A,#N/A,TRUE,"STEEL";#N/A,#N/A,TRUE,"INT-Table";#N/A,#N/A,TRUE,"STEEL";#N/A,#N/A,TRUE,"Door"}</definedName>
    <definedName name="rr_4_1" localSheetId="2" hidden="1">{#N/A,#N/A,TRUE,"Basic";#N/A,#N/A,TRUE,"EXT-TABLE";#N/A,#N/A,TRUE,"STEEL";#N/A,#N/A,TRUE,"INT-Table";#N/A,#N/A,TRUE,"STEEL";#N/A,#N/A,TRUE,"Door"}</definedName>
    <definedName name="rr_4_1" hidden="1">{#N/A,#N/A,TRUE,"Basic";#N/A,#N/A,TRUE,"EXT-TABLE";#N/A,#N/A,TRUE,"STEEL";#N/A,#N/A,TRUE,"INT-Table";#N/A,#N/A,TRUE,"STEEL";#N/A,#N/A,TRUE,"Door"}</definedName>
    <definedName name="rr_4_2" localSheetId="3" hidden="1">{#N/A,#N/A,TRUE,"Basic";#N/A,#N/A,TRUE,"EXT-TABLE";#N/A,#N/A,TRUE,"STEEL";#N/A,#N/A,TRUE,"INT-Table";#N/A,#N/A,TRUE,"STEEL";#N/A,#N/A,TRUE,"Door"}</definedName>
    <definedName name="rr_4_2" localSheetId="2" hidden="1">{#N/A,#N/A,TRUE,"Basic";#N/A,#N/A,TRUE,"EXT-TABLE";#N/A,#N/A,TRUE,"STEEL";#N/A,#N/A,TRUE,"INT-Table";#N/A,#N/A,TRUE,"STEEL";#N/A,#N/A,TRUE,"Door"}</definedName>
    <definedName name="rr_4_2" hidden="1">{#N/A,#N/A,TRUE,"Basic";#N/A,#N/A,TRUE,"EXT-TABLE";#N/A,#N/A,TRUE,"STEEL";#N/A,#N/A,TRUE,"INT-Table";#N/A,#N/A,TRUE,"STEEL";#N/A,#N/A,TRUE,"Door"}</definedName>
    <definedName name="rr_5" localSheetId="3" hidden="1">{#N/A,#N/A,TRUE,"Basic";#N/A,#N/A,TRUE,"EXT-TABLE";#N/A,#N/A,TRUE,"STEEL";#N/A,#N/A,TRUE,"INT-Table";#N/A,#N/A,TRUE,"STEEL";#N/A,#N/A,TRUE,"Door"}</definedName>
    <definedName name="rr_5" localSheetId="2" hidden="1">{#N/A,#N/A,TRUE,"Basic";#N/A,#N/A,TRUE,"EXT-TABLE";#N/A,#N/A,TRUE,"STEEL";#N/A,#N/A,TRUE,"INT-Table";#N/A,#N/A,TRUE,"STEEL";#N/A,#N/A,TRUE,"Door"}</definedName>
    <definedName name="rr_5" hidden="1">{#N/A,#N/A,TRUE,"Basic";#N/A,#N/A,TRUE,"EXT-TABLE";#N/A,#N/A,TRUE,"STEEL";#N/A,#N/A,TRUE,"INT-Table";#N/A,#N/A,TRUE,"STEEL";#N/A,#N/A,TRUE,"Door"}</definedName>
    <definedName name="rr_5_1" localSheetId="3" hidden="1">{#N/A,#N/A,TRUE,"Basic";#N/A,#N/A,TRUE,"EXT-TABLE";#N/A,#N/A,TRUE,"STEEL";#N/A,#N/A,TRUE,"INT-Table";#N/A,#N/A,TRUE,"STEEL";#N/A,#N/A,TRUE,"Door"}</definedName>
    <definedName name="rr_5_1" localSheetId="2" hidden="1">{#N/A,#N/A,TRUE,"Basic";#N/A,#N/A,TRUE,"EXT-TABLE";#N/A,#N/A,TRUE,"STEEL";#N/A,#N/A,TRUE,"INT-Table";#N/A,#N/A,TRUE,"STEEL";#N/A,#N/A,TRUE,"Door"}</definedName>
    <definedName name="rr_5_1" hidden="1">{#N/A,#N/A,TRUE,"Basic";#N/A,#N/A,TRUE,"EXT-TABLE";#N/A,#N/A,TRUE,"STEEL";#N/A,#N/A,TRUE,"INT-Table";#N/A,#N/A,TRUE,"STEEL";#N/A,#N/A,TRUE,"Door"}</definedName>
    <definedName name="rr_5_2" localSheetId="3" hidden="1">{#N/A,#N/A,TRUE,"Basic";#N/A,#N/A,TRUE,"EXT-TABLE";#N/A,#N/A,TRUE,"STEEL";#N/A,#N/A,TRUE,"INT-Table";#N/A,#N/A,TRUE,"STEEL";#N/A,#N/A,TRUE,"Door"}</definedName>
    <definedName name="rr_5_2" localSheetId="2" hidden="1">{#N/A,#N/A,TRUE,"Basic";#N/A,#N/A,TRUE,"EXT-TABLE";#N/A,#N/A,TRUE,"STEEL";#N/A,#N/A,TRUE,"INT-Table";#N/A,#N/A,TRUE,"STEEL";#N/A,#N/A,TRUE,"Door"}</definedName>
    <definedName name="rr_5_2" hidden="1">{#N/A,#N/A,TRUE,"Basic";#N/A,#N/A,TRUE,"EXT-TABLE";#N/A,#N/A,TRUE,"STEEL";#N/A,#N/A,TRUE,"INT-Table";#N/A,#N/A,TRUE,"STEEL";#N/A,#N/A,TRUE,"Door"}</definedName>
    <definedName name="RR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RW" localSheetId="3" hidden="1">{#N/A,#N/A,FALSE,"CCTV"}</definedName>
    <definedName name="RRERW" localSheetId="2" hidden="1">{#N/A,#N/A,FALSE,"CCTV"}</definedName>
    <definedName name="RRERW" hidden="1">{#N/A,#N/A,FALSE,"CCTV"}</definedName>
    <definedName name="RRR" localSheetId="5" hidden="1">#REF!</definedName>
    <definedName name="RRR" localSheetId="7" hidden="1">#REF!</definedName>
    <definedName name="RRR" localSheetId="6" hidden="1">#REF!</definedName>
    <definedName name="RRR" localSheetId="17" hidden="1">#REF!</definedName>
    <definedName name="RRR" localSheetId="18" hidden="1">#REF!</definedName>
    <definedName name="RRR" localSheetId="19" hidden="1">#REF!</definedName>
    <definedName name="RRR" localSheetId="8" hidden="1">#REF!</definedName>
    <definedName name="RRR" localSheetId="10" hidden="1">#REF!</definedName>
    <definedName name="RRR" localSheetId="9" hidden="1">#REF!</definedName>
    <definedName name="RRR" localSheetId="11" hidden="1">#REF!</definedName>
    <definedName name="RRR" localSheetId="12" hidden="1">#REF!</definedName>
    <definedName name="RRR" localSheetId="13" hidden="1">#REF!</definedName>
    <definedName name="RRR" localSheetId="14" hidden="1">#REF!</definedName>
    <definedName name="RRR" localSheetId="15" hidden="1">#REF!</definedName>
    <definedName name="RRR" localSheetId="16" hidden="1">#REF!</definedName>
    <definedName name="RRR" localSheetId="3" hidden="1">#REF!</definedName>
    <definedName name="RRR" localSheetId="2" hidden="1">#REF!</definedName>
    <definedName name="RRR" hidden="1">#REF!</definedName>
    <definedName name="RSD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TYE" localSheetId="3" hidden="1">{"'장비'!$A$3:$M$12"}</definedName>
    <definedName name="RTYE" localSheetId="2" hidden="1">{"'장비'!$A$3:$M$12"}</definedName>
    <definedName name="RTYE" hidden="1">{"'장비'!$A$3:$M$12"}</definedName>
    <definedName name="rwehgawerh" localSheetId="3" hidden="1">{#N/A,#N/A,FALSE,"CCTV"}</definedName>
    <definedName name="rwehgawerh" localSheetId="2" hidden="1">{#N/A,#N/A,FALSE,"CCTV"}</definedName>
    <definedName name="rwehgawerh" hidden="1">{#N/A,#N/A,FALSE,"CCTV"}</definedName>
    <definedName name="SADAD"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fsdfsdf" localSheetId="3" hidden="1">{0}</definedName>
    <definedName name="sadfsdfsdf" localSheetId="2" hidden="1">{0}</definedName>
    <definedName name="sadfsdfsdf" hidden="1">{0}</definedName>
    <definedName name="SAFSAFSAD" localSheetId="3" hidden="1">{#N/A,#N/A,FALSE,"속도"}</definedName>
    <definedName name="SAFSAFSAD" localSheetId="2" hidden="1">{#N/A,#N/A,FALSE,"속도"}</definedName>
    <definedName name="SAFSAFSAD" hidden="1">{#N/A,#N/A,FALSE,"속도"}</definedName>
    <definedName name="SAM" localSheetId="3" hidden="1">{#N/A,#N/A,TRUE,"Basic";#N/A,#N/A,TRUE,"EXT-TABLE";#N/A,#N/A,TRUE,"STEEL";#N/A,#N/A,TRUE,"INT-Table";#N/A,#N/A,TRUE,"STEEL";#N/A,#N/A,TRUE,"Door"}</definedName>
    <definedName name="SAM" localSheetId="2" hidden="1">{#N/A,#N/A,TRUE,"Basic";#N/A,#N/A,TRUE,"EXT-TABLE";#N/A,#N/A,TRUE,"STEEL";#N/A,#N/A,TRUE,"INT-Table";#N/A,#N/A,TRUE,"STEEL";#N/A,#N/A,TRUE,"Door"}</definedName>
    <definedName name="SAM" hidden="1">{#N/A,#N/A,TRUE,"Basic";#N/A,#N/A,TRUE,"EXT-TABLE";#N/A,#N/A,TRUE,"STEEL";#N/A,#N/A,TRUE,"INT-Table";#N/A,#N/A,TRUE,"STEEL";#N/A,#N/A,TRUE,"Door"}</definedName>
    <definedName name="SAM_1" localSheetId="3" hidden="1">{#N/A,#N/A,TRUE,"Basic";#N/A,#N/A,TRUE,"EXT-TABLE";#N/A,#N/A,TRUE,"STEEL";#N/A,#N/A,TRUE,"INT-Table";#N/A,#N/A,TRUE,"STEEL";#N/A,#N/A,TRUE,"Door"}</definedName>
    <definedName name="SAM_1" localSheetId="2" hidden="1">{#N/A,#N/A,TRUE,"Basic";#N/A,#N/A,TRUE,"EXT-TABLE";#N/A,#N/A,TRUE,"STEEL";#N/A,#N/A,TRUE,"INT-Table";#N/A,#N/A,TRUE,"STEEL";#N/A,#N/A,TRUE,"Door"}</definedName>
    <definedName name="SAM_1" hidden="1">{#N/A,#N/A,TRUE,"Basic";#N/A,#N/A,TRUE,"EXT-TABLE";#N/A,#N/A,TRUE,"STEEL";#N/A,#N/A,TRUE,"INT-Table";#N/A,#N/A,TRUE,"STEEL";#N/A,#N/A,TRUE,"Door"}</definedName>
    <definedName name="SAM_1_1" localSheetId="3" hidden="1">{#N/A,#N/A,TRUE,"Basic";#N/A,#N/A,TRUE,"EXT-TABLE";#N/A,#N/A,TRUE,"STEEL";#N/A,#N/A,TRUE,"INT-Table";#N/A,#N/A,TRUE,"STEEL";#N/A,#N/A,TRUE,"Door"}</definedName>
    <definedName name="SAM_1_1" localSheetId="2" hidden="1">{#N/A,#N/A,TRUE,"Basic";#N/A,#N/A,TRUE,"EXT-TABLE";#N/A,#N/A,TRUE,"STEEL";#N/A,#N/A,TRUE,"INT-Table";#N/A,#N/A,TRUE,"STEEL";#N/A,#N/A,TRUE,"Door"}</definedName>
    <definedName name="SAM_1_1" hidden="1">{#N/A,#N/A,TRUE,"Basic";#N/A,#N/A,TRUE,"EXT-TABLE";#N/A,#N/A,TRUE,"STEEL";#N/A,#N/A,TRUE,"INT-Table";#N/A,#N/A,TRUE,"STEEL";#N/A,#N/A,TRUE,"Door"}</definedName>
    <definedName name="SAM_1_2" localSheetId="3" hidden="1">{#N/A,#N/A,TRUE,"Basic";#N/A,#N/A,TRUE,"EXT-TABLE";#N/A,#N/A,TRUE,"STEEL";#N/A,#N/A,TRUE,"INT-Table";#N/A,#N/A,TRUE,"STEEL";#N/A,#N/A,TRUE,"Door"}</definedName>
    <definedName name="SAM_1_2" localSheetId="2" hidden="1">{#N/A,#N/A,TRUE,"Basic";#N/A,#N/A,TRUE,"EXT-TABLE";#N/A,#N/A,TRUE,"STEEL";#N/A,#N/A,TRUE,"INT-Table";#N/A,#N/A,TRUE,"STEEL";#N/A,#N/A,TRUE,"Door"}</definedName>
    <definedName name="SAM_1_2" hidden="1">{#N/A,#N/A,TRUE,"Basic";#N/A,#N/A,TRUE,"EXT-TABLE";#N/A,#N/A,TRUE,"STEEL";#N/A,#N/A,TRUE,"INT-Table";#N/A,#N/A,TRUE,"STEEL";#N/A,#N/A,TRUE,"Door"}</definedName>
    <definedName name="SAM_2" localSheetId="3" hidden="1">{#N/A,#N/A,TRUE,"Basic";#N/A,#N/A,TRUE,"EXT-TABLE";#N/A,#N/A,TRUE,"STEEL";#N/A,#N/A,TRUE,"INT-Table";#N/A,#N/A,TRUE,"STEEL";#N/A,#N/A,TRUE,"Door"}</definedName>
    <definedName name="SAM_2" localSheetId="2" hidden="1">{#N/A,#N/A,TRUE,"Basic";#N/A,#N/A,TRUE,"EXT-TABLE";#N/A,#N/A,TRUE,"STEEL";#N/A,#N/A,TRUE,"INT-Table";#N/A,#N/A,TRUE,"STEEL";#N/A,#N/A,TRUE,"Door"}</definedName>
    <definedName name="SAM_2" hidden="1">{#N/A,#N/A,TRUE,"Basic";#N/A,#N/A,TRUE,"EXT-TABLE";#N/A,#N/A,TRUE,"STEEL";#N/A,#N/A,TRUE,"INT-Table";#N/A,#N/A,TRUE,"STEEL";#N/A,#N/A,TRUE,"Door"}</definedName>
    <definedName name="SAM_2_1" localSheetId="3" hidden="1">{#N/A,#N/A,TRUE,"Basic";#N/A,#N/A,TRUE,"EXT-TABLE";#N/A,#N/A,TRUE,"STEEL";#N/A,#N/A,TRUE,"INT-Table";#N/A,#N/A,TRUE,"STEEL";#N/A,#N/A,TRUE,"Door"}</definedName>
    <definedName name="SAM_2_1" localSheetId="2" hidden="1">{#N/A,#N/A,TRUE,"Basic";#N/A,#N/A,TRUE,"EXT-TABLE";#N/A,#N/A,TRUE,"STEEL";#N/A,#N/A,TRUE,"INT-Table";#N/A,#N/A,TRUE,"STEEL";#N/A,#N/A,TRUE,"Door"}</definedName>
    <definedName name="SAM_2_1" hidden="1">{#N/A,#N/A,TRUE,"Basic";#N/A,#N/A,TRUE,"EXT-TABLE";#N/A,#N/A,TRUE,"STEEL";#N/A,#N/A,TRUE,"INT-Table";#N/A,#N/A,TRUE,"STEEL";#N/A,#N/A,TRUE,"Door"}</definedName>
    <definedName name="SAM_2_2" localSheetId="3" hidden="1">{#N/A,#N/A,TRUE,"Basic";#N/A,#N/A,TRUE,"EXT-TABLE";#N/A,#N/A,TRUE,"STEEL";#N/A,#N/A,TRUE,"INT-Table";#N/A,#N/A,TRUE,"STEEL";#N/A,#N/A,TRUE,"Door"}</definedName>
    <definedName name="SAM_2_2" localSheetId="2" hidden="1">{#N/A,#N/A,TRUE,"Basic";#N/A,#N/A,TRUE,"EXT-TABLE";#N/A,#N/A,TRUE,"STEEL";#N/A,#N/A,TRUE,"INT-Table";#N/A,#N/A,TRUE,"STEEL";#N/A,#N/A,TRUE,"Door"}</definedName>
    <definedName name="SAM_2_2" hidden="1">{#N/A,#N/A,TRUE,"Basic";#N/A,#N/A,TRUE,"EXT-TABLE";#N/A,#N/A,TRUE,"STEEL";#N/A,#N/A,TRUE,"INT-Table";#N/A,#N/A,TRUE,"STEEL";#N/A,#N/A,TRUE,"Door"}</definedName>
    <definedName name="SAM_3" localSheetId="3" hidden="1">{#N/A,#N/A,TRUE,"Basic";#N/A,#N/A,TRUE,"EXT-TABLE";#N/A,#N/A,TRUE,"STEEL";#N/A,#N/A,TRUE,"INT-Table";#N/A,#N/A,TRUE,"STEEL";#N/A,#N/A,TRUE,"Door"}</definedName>
    <definedName name="SAM_3" localSheetId="2" hidden="1">{#N/A,#N/A,TRUE,"Basic";#N/A,#N/A,TRUE,"EXT-TABLE";#N/A,#N/A,TRUE,"STEEL";#N/A,#N/A,TRUE,"INT-Table";#N/A,#N/A,TRUE,"STEEL";#N/A,#N/A,TRUE,"Door"}</definedName>
    <definedName name="SAM_3" hidden="1">{#N/A,#N/A,TRUE,"Basic";#N/A,#N/A,TRUE,"EXT-TABLE";#N/A,#N/A,TRUE,"STEEL";#N/A,#N/A,TRUE,"INT-Table";#N/A,#N/A,TRUE,"STEEL";#N/A,#N/A,TRUE,"Door"}</definedName>
    <definedName name="SAM_3_1" localSheetId="3" hidden="1">{#N/A,#N/A,TRUE,"Basic";#N/A,#N/A,TRUE,"EXT-TABLE";#N/A,#N/A,TRUE,"STEEL";#N/A,#N/A,TRUE,"INT-Table";#N/A,#N/A,TRUE,"STEEL";#N/A,#N/A,TRUE,"Door"}</definedName>
    <definedName name="SAM_3_1" localSheetId="2" hidden="1">{#N/A,#N/A,TRUE,"Basic";#N/A,#N/A,TRUE,"EXT-TABLE";#N/A,#N/A,TRUE,"STEEL";#N/A,#N/A,TRUE,"INT-Table";#N/A,#N/A,TRUE,"STEEL";#N/A,#N/A,TRUE,"Door"}</definedName>
    <definedName name="SAM_3_1" hidden="1">{#N/A,#N/A,TRUE,"Basic";#N/A,#N/A,TRUE,"EXT-TABLE";#N/A,#N/A,TRUE,"STEEL";#N/A,#N/A,TRUE,"INT-Table";#N/A,#N/A,TRUE,"STEEL";#N/A,#N/A,TRUE,"Door"}</definedName>
    <definedName name="SAM_3_2" localSheetId="3" hidden="1">{#N/A,#N/A,TRUE,"Basic";#N/A,#N/A,TRUE,"EXT-TABLE";#N/A,#N/A,TRUE,"STEEL";#N/A,#N/A,TRUE,"INT-Table";#N/A,#N/A,TRUE,"STEEL";#N/A,#N/A,TRUE,"Door"}</definedName>
    <definedName name="SAM_3_2" localSheetId="2" hidden="1">{#N/A,#N/A,TRUE,"Basic";#N/A,#N/A,TRUE,"EXT-TABLE";#N/A,#N/A,TRUE,"STEEL";#N/A,#N/A,TRUE,"INT-Table";#N/A,#N/A,TRUE,"STEEL";#N/A,#N/A,TRUE,"Door"}</definedName>
    <definedName name="SAM_3_2" hidden="1">{#N/A,#N/A,TRUE,"Basic";#N/A,#N/A,TRUE,"EXT-TABLE";#N/A,#N/A,TRUE,"STEEL";#N/A,#N/A,TRUE,"INT-Table";#N/A,#N/A,TRUE,"STEEL";#N/A,#N/A,TRUE,"Door"}</definedName>
    <definedName name="SAM_4" localSheetId="3" hidden="1">{#N/A,#N/A,TRUE,"Basic";#N/A,#N/A,TRUE,"EXT-TABLE";#N/A,#N/A,TRUE,"STEEL";#N/A,#N/A,TRUE,"INT-Table";#N/A,#N/A,TRUE,"STEEL";#N/A,#N/A,TRUE,"Door"}</definedName>
    <definedName name="SAM_4" localSheetId="2" hidden="1">{#N/A,#N/A,TRUE,"Basic";#N/A,#N/A,TRUE,"EXT-TABLE";#N/A,#N/A,TRUE,"STEEL";#N/A,#N/A,TRUE,"INT-Table";#N/A,#N/A,TRUE,"STEEL";#N/A,#N/A,TRUE,"Door"}</definedName>
    <definedName name="SAM_4" hidden="1">{#N/A,#N/A,TRUE,"Basic";#N/A,#N/A,TRUE,"EXT-TABLE";#N/A,#N/A,TRUE,"STEEL";#N/A,#N/A,TRUE,"INT-Table";#N/A,#N/A,TRUE,"STEEL";#N/A,#N/A,TRUE,"Door"}</definedName>
    <definedName name="SAM_4_1" localSheetId="3" hidden="1">{#N/A,#N/A,TRUE,"Basic";#N/A,#N/A,TRUE,"EXT-TABLE";#N/A,#N/A,TRUE,"STEEL";#N/A,#N/A,TRUE,"INT-Table";#N/A,#N/A,TRUE,"STEEL";#N/A,#N/A,TRUE,"Door"}</definedName>
    <definedName name="SAM_4_1" localSheetId="2" hidden="1">{#N/A,#N/A,TRUE,"Basic";#N/A,#N/A,TRUE,"EXT-TABLE";#N/A,#N/A,TRUE,"STEEL";#N/A,#N/A,TRUE,"INT-Table";#N/A,#N/A,TRUE,"STEEL";#N/A,#N/A,TRUE,"Door"}</definedName>
    <definedName name="SAM_4_1" hidden="1">{#N/A,#N/A,TRUE,"Basic";#N/A,#N/A,TRUE,"EXT-TABLE";#N/A,#N/A,TRUE,"STEEL";#N/A,#N/A,TRUE,"INT-Table";#N/A,#N/A,TRUE,"STEEL";#N/A,#N/A,TRUE,"Door"}</definedName>
    <definedName name="SAM_4_2" localSheetId="3" hidden="1">{#N/A,#N/A,TRUE,"Basic";#N/A,#N/A,TRUE,"EXT-TABLE";#N/A,#N/A,TRUE,"STEEL";#N/A,#N/A,TRUE,"INT-Table";#N/A,#N/A,TRUE,"STEEL";#N/A,#N/A,TRUE,"Door"}</definedName>
    <definedName name="SAM_4_2" localSheetId="2" hidden="1">{#N/A,#N/A,TRUE,"Basic";#N/A,#N/A,TRUE,"EXT-TABLE";#N/A,#N/A,TRUE,"STEEL";#N/A,#N/A,TRUE,"INT-Table";#N/A,#N/A,TRUE,"STEEL";#N/A,#N/A,TRUE,"Door"}</definedName>
    <definedName name="SAM_4_2" hidden="1">{#N/A,#N/A,TRUE,"Basic";#N/A,#N/A,TRUE,"EXT-TABLE";#N/A,#N/A,TRUE,"STEEL";#N/A,#N/A,TRUE,"INT-Table";#N/A,#N/A,TRUE,"STEEL";#N/A,#N/A,TRUE,"Door"}</definedName>
    <definedName name="SAM_5" localSheetId="3" hidden="1">{#N/A,#N/A,TRUE,"Basic";#N/A,#N/A,TRUE,"EXT-TABLE";#N/A,#N/A,TRUE,"STEEL";#N/A,#N/A,TRUE,"INT-Table";#N/A,#N/A,TRUE,"STEEL";#N/A,#N/A,TRUE,"Door"}</definedName>
    <definedName name="SAM_5" localSheetId="2" hidden="1">{#N/A,#N/A,TRUE,"Basic";#N/A,#N/A,TRUE,"EXT-TABLE";#N/A,#N/A,TRUE,"STEEL";#N/A,#N/A,TRUE,"INT-Table";#N/A,#N/A,TRUE,"STEEL";#N/A,#N/A,TRUE,"Door"}</definedName>
    <definedName name="SAM_5" hidden="1">{#N/A,#N/A,TRUE,"Basic";#N/A,#N/A,TRUE,"EXT-TABLE";#N/A,#N/A,TRUE,"STEEL";#N/A,#N/A,TRUE,"INT-Table";#N/A,#N/A,TRUE,"STEEL";#N/A,#N/A,TRUE,"Door"}</definedName>
    <definedName name="SAM_5_1" localSheetId="3" hidden="1">{#N/A,#N/A,TRUE,"Basic";#N/A,#N/A,TRUE,"EXT-TABLE";#N/A,#N/A,TRUE,"STEEL";#N/A,#N/A,TRUE,"INT-Table";#N/A,#N/A,TRUE,"STEEL";#N/A,#N/A,TRUE,"Door"}</definedName>
    <definedName name="SAM_5_1" localSheetId="2" hidden="1">{#N/A,#N/A,TRUE,"Basic";#N/A,#N/A,TRUE,"EXT-TABLE";#N/A,#N/A,TRUE,"STEEL";#N/A,#N/A,TRUE,"INT-Table";#N/A,#N/A,TRUE,"STEEL";#N/A,#N/A,TRUE,"Door"}</definedName>
    <definedName name="SAM_5_1" hidden="1">{#N/A,#N/A,TRUE,"Basic";#N/A,#N/A,TRUE,"EXT-TABLE";#N/A,#N/A,TRUE,"STEEL";#N/A,#N/A,TRUE,"INT-Table";#N/A,#N/A,TRUE,"STEEL";#N/A,#N/A,TRUE,"Door"}</definedName>
    <definedName name="SAM_5_2" localSheetId="3" hidden="1">{#N/A,#N/A,TRUE,"Basic";#N/A,#N/A,TRUE,"EXT-TABLE";#N/A,#N/A,TRUE,"STEEL";#N/A,#N/A,TRUE,"INT-Table";#N/A,#N/A,TRUE,"STEEL";#N/A,#N/A,TRUE,"Door"}</definedName>
    <definedName name="SAM_5_2" localSheetId="2" hidden="1">{#N/A,#N/A,TRUE,"Basic";#N/A,#N/A,TRUE,"EXT-TABLE";#N/A,#N/A,TRUE,"STEEL";#N/A,#N/A,TRUE,"INT-Table";#N/A,#N/A,TRUE,"STEEL";#N/A,#N/A,TRUE,"Door"}</definedName>
    <definedName name="SAM_5_2" hidden="1">{#N/A,#N/A,TRUE,"Basic";#N/A,#N/A,TRUE,"EXT-TABLE";#N/A,#N/A,TRUE,"STEEL";#N/A,#N/A,TRUE,"INT-Table";#N/A,#N/A,TRUE,"STEEL";#N/A,#N/A,TRUE,"Door"}</definedName>
    <definedName name="sanjay" localSheetId="3" hidden="1">{#N/A,#N/A,FALSE,"TABLE"}</definedName>
    <definedName name="sanjay" localSheetId="2" hidden="1">{#N/A,#N/A,FALSE,"TABLE"}</definedName>
    <definedName name="sanjay" hidden="1">{#N/A,#N/A,FALSE,"TABLE"}</definedName>
    <definedName name="sasa" localSheetId="3" hidden="1">{#N/A,#N/A,FALSE,"CCTV"}</definedName>
    <definedName name="sasa" localSheetId="2" hidden="1">{#N/A,#N/A,FALSE,"CCTV"}</definedName>
    <definedName name="sasa" hidden="1">{#N/A,#N/A,FALSE,"CCTV"}</definedName>
    <definedName name="SASAAAA" localSheetId="3" hidden="1">{#N/A,#N/A,FALSE,"전체집계표";#N/A,#N/A,FALSE,"안벽30000";#N/A,#N/A,FALSE,"안벽20000";#N/A,#N/A,FALSE,"내호안";#N/A,#N/A,FALSE,"외호안";#N/A,#N/A,FALSE,"준설토A";#N/A,#N/A,FALSE,"준설토B";#N/A,#N/A,FALSE,"적출장"}</definedName>
    <definedName name="SASAAAA" localSheetId="2" hidden="1">{#N/A,#N/A,FALSE,"전체집계표";#N/A,#N/A,FALSE,"안벽30000";#N/A,#N/A,FALSE,"안벽20000";#N/A,#N/A,FALSE,"내호안";#N/A,#N/A,FALSE,"외호안";#N/A,#N/A,FALSE,"준설토A";#N/A,#N/A,FALSE,"준설토B";#N/A,#N/A,FALSE,"적출장"}</definedName>
    <definedName name="SASAAAA" hidden="1">{#N/A,#N/A,FALSE,"전체집계표";#N/A,#N/A,FALSE,"안벽30000";#N/A,#N/A,FALSE,"안벽20000";#N/A,#N/A,FALSE,"내호안";#N/A,#N/A,FALSE,"외호안";#N/A,#N/A,FALSE,"준설토A";#N/A,#N/A,FALSE,"준설토B";#N/A,#N/A,FALSE,"적출장"}</definedName>
    <definedName name="SC" localSheetId="5" hidden="1">#REF!</definedName>
    <definedName name="SC" localSheetId="7" hidden="1">#REF!</definedName>
    <definedName name="SC" localSheetId="6" hidden="1">#REF!</definedName>
    <definedName name="SC" localSheetId="17" hidden="1">#REF!</definedName>
    <definedName name="SC" localSheetId="18" hidden="1">#REF!</definedName>
    <definedName name="SC" localSheetId="19" hidden="1">#REF!</definedName>
    <definedName name="SC" localSheetId="8" hidden="1">#REF!</definedName>
    <definedName name="SC" localSheetId="10" hidden="1">#REF!</definedName>
    <definedName name="SC" localSheetId="9" hidden="1">#REF!</definedName>
    <definedName name="SC" localSheetId="11" hidden="1">#REF!</definedName>
    <definedName name="SC" localSheetId="12" hidden="1">#REF!</definedName>
    <definedName name="SC" localSheetId="13" hidden="1">#REF!</definedName>
    <definedName name="SC" localSheetId="14" hidden="1">#REF!</definedName>
    <definedName name="SC" localSheetId="15" hidden="1">#REF!</definedName>
    <definedName name="SC" localSheetId="16" hidden="1">#REF!</definedName>
    <definedName name="SC" localSheetId="3" hidden="1">#REF!</definedName>
    <definedName name="SC" localSheetId="2" hidden="1">#REF!</definedName>
    <definedName name="SC" hidden="1">#REF!</definedName>
    <definedName name="SDCFG\" localSheetId="3" hidden="1">{#N/A,#N/A,FALSE,"운반시간"}</definedName>
    <definedName name="SDCFG\" localSheetId="2" hidden="1">{#N/A,#N/A,FALSE,"운반시간"}</definedName>
    <definedName name="SDCFG\" hidden="1">{#N/A,#N/A,FALSE,"운반시간"}</definedName>
    <definedName name="SDF" localSheetId="3" hidden="1">{#N/A,#N/A,FALSE,"혼합골재"}</definedName>
    <definedName name="SDF" localSheetId="2" hidden="1">{#N/A,#N/A,FALSE,"혼합골재"}</definedName>
    <definedName name="SDF" hidden="1">{#N/A,#N/A,FALSE,"혼합골재"}</definedName>
    <definedName name="sdfdsfsx" localSheetId="3" hidden="1">{#N/A,#N/A,FALSE,"CCTV"}</definedName>
    <definedName name="sdfdsfsx" localSheetId="2" hidden="1">{#N/A,#N/A,FALSE,"CCTV"}</definedName>
    <definedName name="sdfdsfsx" hidden="1">{#N/A,#N/A,FALSE,"CCTV"}</definedName>
    <definedName name="SDFGFH" localSheetId="3" hidden="1">{#N/A,#N/A,FALSE,"부대2"}</definedName>
    <definedName name="SDFGFH" localSheetId="2" hidden="1">{#N/A,#N/A,FALSE,"부대2"}</definedName>
    <definedName name="SDFGFH" hidden="1">{#N/A,#N/A,FALSE,"부대2"}</definedName>
    <definedName name="SDFSAFSADFS" localSheetId="3" hidden="1">{#N/A,#N/A,FALSE,"혼합골재"}</definedName>
    <definedName name="SDFSAFSADFS" localSheetId="2" hidden="1">{#N/A,#N/A,FALSE,"혼합골재"}</definedName>
    <definedName name="SDFSAFSADFS" hidden="1">{#N/A,#N/A,FALSE,"혼합골재"}</definedName>
    <definedName name="SDGSDFHFDJDG" localSheetId="3" hidden="1">{#N/A,#N/A,FALSE,"속도"}</definedName>
    <definedName name="SDGSDFHFDJDG" localSheetId="2" hidden="1">{#N/A,#N/A,FALSE,"속도"}</definedName>
    <definedName name="SDGSDFHFDJDG" hidden="1">{#N/A,#N/A,FALSE,"속도"}</definedName>
    <definedName name="SDGSDGDHDFHGF" localSheetId="3" hidden="1">{#N/A,#N/A,FALSE,"운반시간"}</definedName>
    <definedName name="SDGSDGDHDFHGF" localSheetId="2" hidden="1">{#N/A,#N/A,FALSE,"운반시간"}</definedName>
    <definedName name="SDGSDGDHDFHGF" hidden="1">{#N/A,#N/A,FALSE,"운반시간"}</definedName>
    <definedName name="sefse" localSheetId="3" hidden="1">{"'장비'!$A$3:$M$12"}</definedName>
    <definedName name="sefse" localSheetId="2" hidden="1">{"'장비'!$A$3:$M$12"}</definedName>
    <definedName name="sefse" hidden="1">{"'장비'!$A$3:$M$12"}</definedName>
    <definedName name="sencount" hidden="1">2</definedName>
    <definedName name="SHELTER" localSheetId="3" hidden="1">{#N/A,#N/A,TRUE,"Basic";#N/A,#N/A,TRUE,"EXT-TABLE";#N/A,#N/A,TRUE,"STEEL";#N/A,#N/A,TRUE,"INT-Table";#N/A,#N/A,TRUE,"STEEL";#N/A,#N/A,TRUE,"Door"}</definedName>
    <definedName name="SHELTER" localSheetId="2" hidden="1">{#N/A,#N/A,TRUE,"Basic";#N/A,#N/A,TRUE,"EXT-TABLE";#N/A,#N/A,TRUE,"STEEL";#N/A,#N/A,TRUE,"INT-Table";#N/A,#N/A,TRUE,"STEEL";#N/A,#N/A,TRUE,"Door"}</definedName>
    <definedName name="SHELTER" hidden="1">{#N/A,#N/A,TRUE,"Basic";#N/A,#N/A,TRUE,"EXT-TABLE";#N/A,#N/A,TRUE,"STEEL";#N/A,#N/A,TRUE,"INT-Table";#N/A,#N/A,TRUE,"STEEL";#N/A,#N/A,TRUE,"Door"}</definedName>
    <definedName name="SHELTER_1" localSheetId="3" hidden="1">{#N/A,#N/A,TRUE,"Basic";#N/A,#N/A,TRUE,"EXT-TABLE";#N/A,#N/A,TRUE,"STEEL";#N/A,#N/A,TRUE,"INT-Table";#N/A,#N/A,TRUE,"STEEL";#N/A,#N/A,TRUE,"Door"}</definedName>
    <definedName name="SHELTER_1" localSheetId="2" hidden="1">{#N/A,#N/A,TRUE,"Basic";#N/A,#N/A,TRUE,"EXT-TABLE";#N/A,#N/A,TRUE,"STEEL";#N/A,#N/A,TRUE,"INT-Table";#N/A,#N/A,TRUE,"STEEL";#N/A,#N/A,TRUE,"Door"}</definedName>
    <definedName name="SHELTER_1" hidden="1">{#N/A,#N/A,TRUE,"Basic";#N/A,#N/A,TRUE,"EXT-TABLE";#N/A,#N/A,TRUE,"STEEL";#N/A,#N/A,TRUE,"INT-Table";#N/A,#N/A,TRUE,"STEEL";#N/A,#N/A,TRUE,"Door"}</definedName>
    <definedName name="SHELTER_1_1" localSheetId="3" hidden="1">{#N/A,#N/A,TRUE,"Basic";#N/A,#N/A,TRUE,"EXT-TABLE";#N/A,#N/A,TRUE,"STEEL";#N/A,#N/A,TRUE,"INT-Table";#N/A,#N/A,TRUE,"STEEL";#N/A,#N/A,TRUE,"Door"}</definedName>
    <definedName name="SHELTER_1_1" localSheetId="2" hidden="1">{#N/A,#N/A,TRUE,"Basic";#N/A,#N/A,TRUE,"EXT-TABLE";#N/A,#N/A,TRUE,"STEEL";#N/A,#N/A,TRUE,"INT-Table";#N/A,#N/A,TRUE,"STEEL";#N/A,#N/A,TRUE,"Door"}</definedName>
    <definedName name="SHELTER_1_1" hidden="1">{#N/A,#N/A,TRUE,"Basic";#N/A,#N/A,TRUE,"EXT-TABLE";#N/A,#N/A,TRUE,"STEEL";#N/A,#N/A,TRUE,"INT-Table";#N/A,#N/A,TRUE,"STEEL";#N/A,#N/A,TRUE,"Door"}</definedName>
    <definedName name="SHELTER_1_2" localSheetId="3" hidden="1">{#N/A,#N/A,TRUE,"Basic";#N/A,#N/A,TRUE,"EXT-TABLE";#N/A,#N/A,TRUE,"STEEL";#N/A,#N/A,TRUE,"INT-Table";#N/A,#N/A,TRUE,"STEEL";#N/A,#N/A,TRUE,"Door"}</definedName>
    <definedName name="SHELTER_1_2" localSheetId="2" hidden="1">{#N/A,#N/A,TRUE,"Basic";#N/A,#N/A,TRUE,"EXT-TABLE";#N/A,#N/A,TRUE,"STEEL";#N/A,#N/A,TRUE,"INT-Table";#N/A,#N/A,TRUE,"STEEL";#N/A,#N/A,TRUE,"Door"}</definedName>
    <definedName name="SHELTER_1_2" hidden="1">{#N/A,#N/A,TRUE,"Basic";#N/A,#N/A,TRUE,"EXT-TABLE";#N/A,#N/A,TRUE,"STEEL";#N/A,#N/A,TRUE,"INT-Table";#N/A,#N/A,TRUE,"STEEL";#N/A,#N/A,TRUE,"Door"}</definedName>
    <definedName name="SHELTER_2" localSheetId="3" hidden="1">{#N/A,#N/A,TRUE,"Basic";#N/A,#N/A,TRUE,"EXT-TABLE";#N/A,#N/A,TRUE,"STEEL";#N/A,#N/A,TRUE,"INT-Table";#N/A,#N/A,TRUE,"STEEL";#N/A,#N/A,TRUE,"Door"}</definedName>
    <definedName name="SHELTER_2" localSheetId="2" hidden="1">{#N/A,#N/A,TRUE,"Basic";#N/A,#N/A,TRUE,"EXT-TABLE";#N/A,#N/A,TRUE,"STEEL";#N/A,#N/A,TRUE,"INT-Table";#N/A,#N/A,TRUE,"STEEL";#N/A,#N/A,TRUE,"Door"}</definedName>
    <definedName name="SHELTER_2" hidden="1">{#N/A,#N/A,TRUE,"Basic";#N/A,#N/A,TRUE,"EXT-TABLE";#N/A,#N/A,TRUE,"STEEL";#N/A,#N/A,TRUE,"INT-Table";#N/A,#N/A,TRUE,"STEEL";#N/A,#N/A,TRUE,"Door"}</definedName>
    <definedName name="SHELTER_2_1" localSheetId="3" hidden="1">{#N/A,#N/A,TRUE,"Basic";#N/A,#N/A,TRUE,"EXT-TABLE";#N/A,#N/A,TRUE,"STEEL";#N/A,#N/A,TRUE,"INT-Table";#N/A,#N/A,TRUE,"STEEL";#N/A,#N/A,TRUE,"Door"}</definedName>
    <definedName name="SHELTER_2_1" localSheetId="2" hidden="1">{#N/A,#N/A,TRUE,"Basic";#N/A,#N/A,TRUE,"EXT-TABLE";#N/A,#N/A,TRUE,"STEEL";#N/A,#N/A,TRUE,"INT-Table";#N/A,#N/A,TRUE,"STEEL";#N/A,#N/A,TRUE,"Door"}</definedName>
    <definedName name="SHELTER_2_1" hidden="1">{#N/A,#N/A,TRUE,"Basic";#N/A,#N/A,TRUE,"EXT-TABLE";#N/A,#N/A,TRUE,"STEEL";#N/A,#N/A,TRUE,"INT-Table";#N/A,#N/A,TRUE,"STEEL";#N/A,#N/A,TRUE,"Door"}</definedName>
    <definedName name="SHELTER_2_2" localSheetId="3" hidden="1">{#N/A,#N/A,TRUE,"Basic";#N/A,#N/A,TRUE,"EXT-TABLE";#N/A,#N/A,TRUE,"STEEL";#N/A,#N/A,TRUE,"INT-Table";#N/A,#N/A,TRUE,"STEEL";#N/A,#N/A,TRUE,"Door"}</definedName>
    <definedName name="SHELTER_2_2" localSheetId="2" hidden="1">{#N/A,#N/A,TRUE,"Basic";#N/A,#N/A,TRUE,"EXT-TABLE";#N/A,#N/A,TRUE,"STEEL";#N/A,#N/A,TRUE,"INT-Table";#N/A,#N/A,TRUE,"STEEL";#N/A,#N/A,TRUE,"Door"}</definedName>
    <definedName name="SHELTER_2_2" hidden="1">{#N/A,#N/A,TRUE,"Basic";#N/A,#N/A,TRUE,"EXT-TABLE";#N/A,#N/A,TRUE,"STEEL";#N/A,#N/A,TRUE,"INT-Table";#N/A,#N/A,TRUE,"STEEL";#N/A,#N/A,TRUE,"Door"}</definedName>
    <definedName name="SHELTER_3" localSheetId="3" hidden="1">{#N/A,#N/A,TRUE,"Basic";#N/A,#N/A,TRUE,"EXT-TABLE";#N/A,#N/A,TRUE,"STEEL";#N/A,#N/A,TRUE,"INT-Table";#N/A,#N/A,TRUE,"STEEL";#N/A,#N/A,TRUE,"Door"}</definedName>
    <definedName name="SHELTER_3" localSheetId="2" hidden="1">{#N/A,#N/A,TRUE,"Basic";#N/A,#N/A,TRUE,"EXT-TABLE";#N/A,#N/A,TRUE,"STEEL";#N/A,#N/A,TRUE,"INT-Table";#N/A,#N/A,TRUE,"STEEL";#N/A,#N/A,TRUE,"Door"}</definedName>
    <definedName name="SHELTER_3" hidden="1">{#N/A,#N/A,TRUE,"Basic";#N/A,#N/A,TRUE,"EXT-TABLE";#N/A,#N/A,TRUE,"STEEL";#N/A,#N/A,TRUE,"INT-Table";#N/A,#N/A,TRUE,"STEEL";#N/A,#N/A,TRUE,"Door"}</definedName>
    <definedName name="SHELTER_3_1" localSheetId="3" hidden="1">{#N/A,#N/A,TRUE,"Basic";#N/A,#N/A,TRUE,"EXT-TABLE";#N/A,#N/A,TRUE,"STEEL";#N/A,#N/A,TRUE,"INT-Table";#N/A,#N/A,TRUE,"STEEL";#N/A,#N/A,TRUE,"Door"}</definedName>
    <definedName name="SHELTER_3_1" localSheetId="2" hidden="1">{#N/A,#N/A,TRUE,"Basic";#N/A,#N/A,TRUE,"EXT-TABLE";#N/A,#N/A,TRUE,"STEEL";#N/A,#N/A,TRUE,"INT-Table";#N/A,#N/A,TRUE,"STEEL";#N/A,#N/A,TRUE,"Door"}</definedName>
    <definedName name="SHELTER_3_1" hidden="1">{#N/A,#N/A,TRUE,"Basic";#N/A,#N/A,TRUE,"EXT-TABLE";#N/A,#N/A,TRUE,"STEEL";#N/A,#N/A,TRUE,"INT-Table";#N/A,#N/A,TRUE,"STEEL";#N/A,#N/A,TRUE,"Door"}</definedName>
    <definedName name="SHELTER_3_2" localSheetId="3" hidden="1">{#N/A,#N/A,TRUE,"Basic";#N/A,#N/A,TRUE,"EXT-TABLE";#N/A,#N/A,TRUE,"STEEL";#N/A,#N/A,TRUE,"INT-Table";#N/A,#N/A,TRUE,"STEEL";#N/A,#N/A,TRUE,"Door"}</definedName>
    <definedName name="SHELTER_3_2" localSheetId="2" hidden="1">{#N/A,#N/A,TRUE,"Basic";#N/A,#N/A,TRUE,"EXT-TABLE";#N/A,#N/A,TRUE,"STEEL";#N/A,#N/A,TRUE,"INT-Table";#N/A,#N/A,TRUE,"STEEL";#N/A,#N/A,TRUE,"Door"}</definedName>
    <definedName name="SHELTER_3_2" hidden="1">{#N/A,#N/A,TRUE,"Basic";#N/A,#N/A,TRUE,"EXT-TABLE";#N/A,#N/A,TRUE,"STEEL";#N/A,#N/A,TRUE,"INT-Table";#N/A,#N/A,TRUE,"STEEL";#N/A,#N/A,TRUE,"Door"}</definedName>
    <definedName name="SHELTER_4" localSheetId="3" hidden="1">{#N/A,#N/A,TRUE,"Basic";#N/A,#N/A,TRUE,"EXT-TABLE";#N/A,#N/A,TRUE,"STEEL";#N/A,#N/A,TRUE,"INT-Table";#N/A,#N/A,TRUE,"STEEL";#N/A,#N/A,TRUE,"Door"}</definedName>
    <definedName name="SHELTER_4" localSheetId="2" hidden="1">{#N/A,#N/A,TRUE,"Basic";#N/A,#N/A,TRUE,"EXT-TABLE";#N/A,#N/A,TRUE,"STEEL";#N/A,#N/A,TRUE,"INT-Table";#N/A,#N/A,TRUE,"STEEL";#N/A,#N/A,TRUE,"Door"}</definedName>
    <definedName name="SHELTER_4" hidden="1">{#N/A,#N/A,TRUE,"Basic";#N/A,#N/A,TRUE,"EXT-TABLE";#N/A,#N/A,TRUE,"STEEL";#N/A,#N/A,TRUE,"INT-Table";#N/A,#N/A,TRUE,"STEEL";#N/A,#N/A,TRUE,"Door"}</definedName>
    <definedName name="SHELTER_4_1" localSheetId="3" hidden="1">{#N/A,#N/A,TRUE,"Basic";#N/A,#N/A,TRUE,"EXT-TABLE";#N/A,#N/A,TRUE,"STEEL";#N/A,#N/A,TRUE,"INT-Table";#N/A,#N/A,TRUE,"STEEL";#N/A,#N/A,TRUE,"Door"}</definedName>
    <definedName name="SHELTER_4_1" localSheetId="2" hidden="1">{#N/A,#N/A,TRUE,"Basic";#N/A,#N/A,TRUE,"EXT-TABLE";#N/A,#N/A,TRUE,"STEEL";#N/A,#N/A,TRUE,"INT-Table";#N/A,#N/A,TRUE,"STEEL";#N/A,#N/A,TRUE,"Door"}</definedName>
    <definedName name="SHELTER_4_1" hidden="1">{#N/A,#N/A,TRUE,"Basic";#N/A,#N/A,TRUE,"EXT-TABLE";#N/A,#N/A,TRUE,"STEEL";#N/A,#N/A,TRUE,"INT-Table";#N/A,#N/A,TRUE,"STEEL";#N/A,#N/A,TRUE,"Door"}</definedName>
    <definedName name="SHELTER_4_2" localSheetId="3" hidden="1">{#N/A,#N/A,TRUE,"Basic";#N/A,#N/A,TRUE,"EXT-TABLE";#N/A,#N/A,TRUE,"STEEL";#N/A,#N/A,TRUE,"INT-Table";#N/A,#N/A,TRUE,"STEEL";#N/A,#N/A,TRUE,"Door"}</definedName>
    <definedName name="SHELTER_4_2" localSheetId="2" hidden="1">{#N/A,#N/A,TRUE,"Basic";#N/A,#N/A,TRUE,"EXT-TABLE";#N/A,#N/A,TRUE,"STEEL";#N/A,#N/A,TRUE,"INT-Table";#N/A,#N/A,TRUE,"STEEL";#N/A,#N/A,TRUE,"Door"}</definedName>
    <definedName name="SHELTER_4_2" hidden="1">{#N/A,#N/A,TRUE,"Basic";#N/A,#N/A,TRUE,"EXT-TABLE";#N/A,#N/A,TRUE,"STEEL";#N/A,#N/A,TRUE,"INT-Table";#N/A,#N/A,TRUE,"STEEL";#N/A,#N/A,TRUE,"Door"}</definedName>
    <definedName name="SHELTER_5" localSheetId="3" hidden="1">{#N/A,#N/A,TRUE,"Basic";#N/A,#N/A,TRUE,"EXT-TABLE";#N/A,#N/A,TRUE,"STEEL";#N/A,#N/A,TRUE,"INT-Table";#N/A,#N/A,TRUE,"STEEL";#N/A,#N/A,TRUE,"Door"}</definedName>
    <definedName name="SHELTER_5" localSheetId="2" hidden="1">{#N/A,#N/A,TRUE,"Basic";#N/A,#N/A,TRUE,"EXT-TABLE";#N/A,#N/A,TRUE,"STEEL";#N/A,#N/A,TRUE,"INT-Table";#N/A,#N/A,TRUE,"STEEL";#N/A,#N/A,TRUE,"Door"}</definedName>
    <definedName name="SHELTER_5" hidden="1">{#N/A,#N/A,TRUE,"Basic";#N/A,#N/A,TRUE,"EXT-TABLE";#N/A,#N/A,TRUE,"STEEL";#N/A,#N/A,TRUE,"INT-Table";#N/A,#N/A,TRUE,"STEEL";#N/A,#N/A,TRUE,"Door"}</definedName>
    <definedName name="SHELTER_5_1" localSheetId="3" hidden="1">{#N/A,#N/A,TRUE,"Basic";#N/A,#N/A,TRUE,"EXT-TABLE";#N/A,#N/A,TRUE,"STEEL";#N/A,#N/A,TRUE,"INT-Table";#N/A,#N/A,TRUE,"STEEL";#N/A,#N/A,TRUE,"Door"}</definedName>
    <definedName name="SHELTER_5_1" localSheetId="2" hidden="1">{#N/A,#N/A,TRUE,"Basic";#N/A,#N/A,TRUE,"EXT-TABLE";#N/A,#N/A,TRUE,"STEEL";#N/A,#N/A,TRUE,"INT-Table";#N/A,#N/A,TRUE,"STEEL";#N/A,#N/A,TRUE,"Door"}</definedName>
    <definedName name="SHELTER_5_1" hidden="1">{#N/A,#N/A,TRUE,"Basic";#N/A,#N/A,TRUE,"EXT-TABLE";#N/A,#N/A,TRUE,"STEEL";#N/A,#N/A,TRUE,"INT-Table";#N/A,#N/A,TRUE,"STEEL";#N/A,#N/A,TRUE,"Door"}</definedName>
    <definedName name="SHELTER_5_2" localSheetId="3" hidden="1">{#N/A,#N/A,TRUE,"Basic";#N/A,#N/A,TRUE,"EXT-TABLE";#N/A,#N/A,TRUE,"STEEL";#N/A,#N/A,TRUE,"INT-Table";#N/A,#N/A,TRUE,"STEEL";#N/A,#N/A,TRUE,"Door"}</definedName>
    <definedName name="SHELTER_5_2" localSheetId="2" hidden="1">{#N/A,#N/A,TRUE,"Basic";#N/A,#N/A,TRUE,"EXT-TABLE";#N/A,#N/A,TRUE,"STEEL";#N/A,#N/A,TRUE,"INT-Table";#N/A,#N/A,TRUE,"STEEL";#N/A,#N/A,TRUE,"Door"}</definedName>
    <definedName name="SHELTER_5_2" hidden="1">{#N/A,#N/A,TRUE,"Basic";#N/A,#N/A,TRUE,"EXT-TABLE";#N/A,#N/A,TRUE,"STEEL";#N/A,#N/A,TRUE,"INT-Table";#N/A,#N/A,TRUE,"STEEL";#N/A,#N/A,TRUE,"Door"}</definedName>
    <definedName name="SpecialPrice" localSheetId="5" hidden="1">#REF!</definedName>
    <definedName name="SpecialPrice" localSheetId="7" hidden="1">#REF!</definedName>
    <definedName name="SpecialPrice" localSheetId="6" hidden="1">#REF!</definedName>
    <definedName name="SpecialPrice" localSheetId="17" hidden="1">#REF!</definedName>
    <definedName name="SpecialPrice" localSheetId="18" hidden="1">#REF!</definedName>
    <definedName name="SpecialPrice" localSheetId="19" hidden="1">#REF!</definedName>
    <definedName name="SpecialPrice" localSheetId="8" hidden="1">#REF!</definedName>
    <definedName name="SpecialPrice" localSheetId="10" hidden="1">#REF!</definedName>
    <definedName name="SpecialPrice" localSheetId="9" hidden="1">#REF!</definedName>
    <definedName name="SpecialPrice" localSheetId="11" hidden="1">#REF!</definedName>
    <definedName name="SpecialPrice" localSheetId="12" hidden="1">#REF!</definedName>
    <definedName name="SpecialPrice" localSheetId="13" hidden="1">#REF!</definedName>
    <definedName name="SpecialPrice" localSheetId="14" hidden="1">#REF!</definedName>
    <definedName name="SpecialPrice" localSheetId="15" hidden="1">#REF!</definedName>
    <definedName name="SpecialPrice" localSheetId="16" hidden="1">#REF!</definedName>
    <definedName name="SpecialPrice" localSheetId="3" hidden="1">#REF!</definedName>
    <definedName name="SpecialPrice" localSheetId="2" hidden="1">#REF!</definedName>
    <definedName name="SpecialPrice" hidden="1">#REF!</definedName>
    <definedName name="SR" localSheetId="5" hidden="1">#REF!</definedName>
    <definedName name="SR" localSheetId="7" hidden="1">#REF!</definedName>
    <definedName name="SR" localSheetId="6" hidden="1">#REF!</definedName>
    <definedName name="SR" localSheetId="17" hidden="1">#REF!</definedName>
    <definedName name="SR" localSheetId="18" hidden="1">#REF!</definedName>
    <definedName name="SR" localSheetId="19" hidden="1">#REF!</definedName>
    <definedName name="SR" localSheetId="8" hidden="1">#REF!</definedName>
    <definedName name="SR" localSheetId="10" hidden="1">#REF!</definedName>
    <definedName name="SR" localSheetId="9" hidden="1">#REF!</definedName>
    <definedName name="SR" localSheetId="11" hidden="1">#REF!</definedName>
    <definedName name="SR" localSheetId="12" hidden="1">#REF!</definedName>
    <definedName name="SR" localSheetId="13" hidden="1">#REF!</definedName>
    <definedName name="SR" localSheetId="14" hidden="1">#REF!</definedName>
    <definedName name="SR" localSheetId="15" hidden="1">#REF!</definedName>
    <definedName name="SR" localSheetId="16" hidden="1">#REF!</definedName>
    <definedName name="SR" localSheetId="3" hidden="1">#REF!</definedName>
    <definedName name="SR" localSheetId="2" hidden="1">#REF!</definedName>
    <definedName name="SR" hidden="1">#REF!</definedName>
    <definedName name="sss" localSheetId="3" hidden="1">{#N/A,#N/A,TRUE,"Basic";#N/A,#N/A,TRUE,"EXT-TABLE";#N/A,#N/A,TRUE,"STEEL";#N/A,#N/A,TRUE,"INT-Table";#N/A,#N/A,TRUE,"STEEL";#N/A,#N/A,TRUE,"Door"}</definedName>
    <definedName name="sss" localSheetId="2" hidden="1">{#N/A,#N/A,TRUE,"Basic";#N/A,#N/A,TRUE,"EXT-TABLE";#N/A,#N/A,TRUE,"STEEL";#N/A,#N/A,TRUE,"INT-Table";#N/A,#N/A,TRUE,"STEEL";#N/A,#N/A,TRUE,"Door"}</definedName>
    <definedName name="sss" hidden="1">{#N/A,#N/A,TRUE,"Basic";#N/A,#N/A,TRUE,"EXT-TABLE";#N/A,#N/A,TRUE,"STEEL";#N/A,#N/A,TRUE,"INT-Table";#N/A,#N/A,TRUE,"STEEL";#N/A,#N/A,TRUE,"Door"}</definedName>
    <definedName name="sss_1" localSheetId="3" hidden="1">{#N/A,#N/A,TRUE,"Basic";#N/A,#N/A,TRUE,"EXT-TABLE";#N/A,#N/A,TRUE,"STEEL";#N/A,#N/A,TRUE,"INT-Table";#N/A,#N/A,TRUE,"STEEL";#N/A,#N/A,TRUE,"Door"}</definedName>
    <definedName name="sss_1" localSheetId="2" hidden="1">{#N/A,#N/A,TRUE,"Basic";#N/A,#N/A,TRUE,"EXT-TABLE";#N/A,#N/A,TRUE,"STEEL";#N/A,#N/A,TRUE,"INT-Table";#N/A,#N/A,TRUE,"STEEL";#N/A,#N/A,TRUE,"Door"}</definedName>
    <definedName name="sss_1" hidden="1">{#N/A,#N/A,TRUE,"Basic";#N/A,#N/A,TRUE,"EXT-TABLE";#N/A,#N/A,TRUE,"STEEL";#N/A,#N/A,TRUE,"INT-Table";#N/A,#N/A,TRUE,"STEEL";#N/A,#N/A,TRUE,"Door"}</definedName>
    <definedName name="sss_1_1" localSheetId="3" hidden="1">{#N/A,#N/A,TRUE,"Basic";#N/A,#N/A,TRUE,"EXT-TABLE";#N/A,#N/A,TRUE,"STEEL";#N/A,#N/A,TRUE,"INT-Table";#N/A,#N/A,TRUE,"STEEL";#N/A,#N/A,TRUE,"Door"}</definedName>
    <definedName name="sss_1_1" localSheetId="2" hidden="1">{#N/A,#N/A,TRUE,"Basic";#N/A,#N/A,TRUE,"EXT-TABLE";#N/A,#N/A,TRUE,"STEEL";#N/A,#N/A,TRUE,"INT-Table";#N/A,#N/A,TRUE,"STEEL";#N/A,#N/A,TRUE,"Door"}</definedName>
    <definedName name="sss_1_1" hidden="1">{#N/A,#N/A,TRUE,"Basic";#N/A,#N/A,TRUE,"EXT-TABLE";#N/A,#N/A,TRUE,"STEEL";#N/A,#N/A,TRUE,"INT-Table";#N/A,#N/A,TRUE,"STEEL";#N/A,#N/A,TRUE,"Door"}</definedName>
    <definedName name="sss_1_2" localSheetId="3" hidden="1">{#N/A,#N/A,TRUE,"Basic";#N/A,#N/A,TRUE,"EXT-TABLE";#N/A,#N/A,TRUE,"STEEL";#N/A,#N/A,TRUE,"INT-Table";#N/A,#N/A,TRUE,"STEEL";#N/A,#N/A,TRUE,"Door"}</definedName>
    <definedName name="sss_1_2" localSheetId="2" hidden="1">{#N/A,#N/A,TRUE,"Basic";#N/A,#N/A,TRUE,"EXT-TABLE";#N/A,#N/A,TRUE,"STEEL";#N/A,#N/A,TRUE,"INT-Table";#N/A,#N/A,TRUE,"STEEL";#N/A,#N/A,TRUE,"Door"}</definedName>
    <definedName name="sss_1_2" hidden="1">{#N/A,#N/A,TRUE,"Basic";#N/A,#N/A,TRUE,"EXT-TABLE";#N/A,#N/A,TRUE,"STEEL";#N/A,#N/A,TRUE,"INT-Table";#N/A,#N/A,TRUE,"STEEL";#N/A,#N/A,TRUE,"Door"}</definedName>
    <definedName name="sss_2" localSheetId="3" hidden="1">{#N/A,#N/A,TRUE,"Basic";#N/A,#N/A,TRUE,"EXT-TABLE";#N/A,#N/A,TRUE,"STEEL";#N/A,#N/A,TRUE,"INT-Table";#N/A,#N/A,TRUE,"STEEL";#N/A,#N/A,TRUE,"Door"}</definedName>
    <definedName name="sss_2" localSheetId="2" hidden="1">{#N/A,#N/A,TRUE,"Basic";#N/A,#N/A,TRUE,"EXT-TABLE";#N/A,#N/A,TRUE,"STEEL";#N/A,#N/A,TRUE,"INT-Table";#N/A,#N/A,TRUE,"STEEL";#N/A,#N/A,TRUE,"Door"}</definedName>
    <definedName name="sss_2" hidden="1">{#N/A,#N/A,TRUE,"Basic";#N/A,#N/A,TRUE,"EXT-TABLE";#N/A,#N/A,TRUE,"STEEL";#N/A,#N/A,TRUE,"INT-Table";#N/A,#N/A,TRUE,"STEEL";#N/A,#N/A,TRUE,"Door"}</definedName>
    <definedName name="sss_2_1" localSheetId="3" hidden="1">{#N/A,#N/A,TRUE,"Basic";#N/A,#N/A,TRUE,"EXT-TABLE";#N/A,#N/A,TRUE,"STEEL";#N/A,#N/A,TRUE,"INT-Table";#N/A,#N/A,TRUE,"STEEL";#N/A,#N/A,TRUE,"Door"}</definedName>
    <definedName name="sss_2_1" localSheetId="2" hidden="1">{#N/A,#N/A,TRUE,"Basic";#N/A,#N/A,TRUE,"EXT-TABLE";#N/A,#N/A,TRUE,"STEEL";#N/A,#N/A,TRUE,"INT-Table";#N/A,#N/A,TRUE,"STEEL";#N/A,#N/A,TRUE,"Door"}</definedName>
    <definedName name="sss_2_1" hidden="1">{#N/A,#N/A,TRUE,"Basic";#N/A,#N/A,TRUE,"EXT-TABLE";#N/A,#N/A,TRUE,"STEEL";#N/A,#N/A,TRUE,"INT-Table";#N/A,#N/A,TRUE,"STEEL";#N/A,#N/A,TRUE,"Door"}</definedName>
    <definedName name="sss_2_2" localSheetId="3" hidden="1">{#N/A,#N/A,TRUE,"Basic";#N/A,#N/A,TRUE,"EXT-TABLE";#N/A,#N/A,TRUE,"STEEL";#N/A,#N/A,TRUE,"INT-Table";#N/A,#N/A,TRUE,"STEEL";#N/A,#N/A,TRUE,"Door"}</definedName>
    <definedName name="sss_2_2" localSheetId="2" hidden="1">{#N/A,#N/A,TRUE,"Basic";#N/A,#N/A,TRUE,"EXT-TABLE";#N/A,#N/A,TRUE,"STEEL";#N/A,#N/A,TRUE,"INT-Table";#N/A,#N/A,TRUE,"STEEL";#N/A,#N/A,TRUE,"Door"}</definedName>
    <definedName name="sss_2_2" hidden="1">{#N/A,#N/A,TRUE,"Basic";#N/A,#N/A,TRUE,"EXT-TABLE";#N/A,#N/A,TRUE,"STEEL";#N/A,#N/A,TRUE,"INT-Table";#N/A,#N/A,TRUE,"STEEL";#N/A,#N/A,TRUE,"Door"}</definedName>
    <definedName name="sss_3" localSheetId="3" hidden="1">{#N/A,#N/A,TRUE,"Basic";#N/A,#N/A,TRUE,"EXT-TABLE";#N/A,#N/A,TRUE,"STEEL";#N/A,#N/A,TRUE,"INT-Table";#N/A,#N/A,TRUE,"STEEL";#N/A,#N/A,TRUE,"Door"}</definedName>
    <definedName name="sss_3" localSheetId="2" hidden="1">{#N/A,#N/A,TRUE,"Basic";#N/A,#N/A,TRUE,"EXT-TABLE";#N/A,#N/A,TRUE,"STEEL";#N/A,#N/A,TRUE,"INT-Table";#N/A,#N/A,TRUE,"STEEL";#N/A,#N/A,TRUE,"Door"}</definedName>
    <definedName name="sss_3" hidden="1">{#N/A,#N/A,TRUE,"Basic";#N/A,#N/A,TRUE,"EXT-TABLE";#N/A,#N/A,TRUE,"STEEL";#N/A,#N/A,TRUE,"INT-Table";#N/A,#N/A,TRUE,"STEEL";#N/A,#N/A,TRUE,"Door"}</definedName>
    <definedName name="sss_3_1" localSheetId="3" hidden="1">{#N/A,#N/A,TRUE,"Basic";#N/A,#N/A,TRUE,"EXT-TABLE";#N/A,#N/A,TRUE,"STEEL";#N/A,#N/A,TRUE,"INT-Table";#N/A,#N/A,TRUE,"STEEL";#N/A,#N/A,TRUE,"Door"}</definedName>
    <definedName name="sss_3_1" localSheetId="2" hidden="1">{#N/A,#N/A,TRUE,"Basic";#N/A,#N/A,TRUE,"EXT-TABLE";#N/A,#N/A,TRUE,"STEEL";#N/A,#N/A,TRUE,"INT-Table";#N/A,#N/A,TRUE,"STEEL";#N/A,#N/A,TRUE,"Door"}</definedName>
    <definedName name="sss_3_1" hidden="1">{#N/A,#N/A,TRUE,"Basic";#N/A,#N/A,TRUE,"EXT-TABLE";#N/A,#N/A,TRUE,"STEEL";#N/A,#N/A,TRUE,"INT-Table";#N/A,#N/A,TRUE,"STEEL";#N/A,#N/A,TRUE,"Door"}</definedName>
    <definedName name="sss_3_2" localSheetId="3" hidden="1">{#N/A,#N/A,TRUE,"Basic";#N/A,#N/A,TRUE,"EXT-TABLE";#N/A,#N/A,TRUE,"STEEL";#N/A,#N/A,TRUE,"INT-Table";#N/A,#N/A,TRUE,"STEEL";#N/A,#N/A,TRUE,"Door"}</definedName>
    <definedName name="sss_3_2" localSheetId="2" hidden="1">{#N/A,#N/A,TRUE,"Basic";#N/A,#N/A,TRUE,"EXT-TABLE";#N/A,#N/A,TRUE,"STEEL";#N/A,#N/A,TRUE,"INT-Table";#N/A,#N/A,TRUE,"STEEL";#N/A,#N/A,TRUE,"Door"}</definedName>
    <definedName name="sss_3_2" hidden="1">{#N/A,#N/A,TRUE,"Basic";#N/A,#N/A,TRUE,"EXT-TABLE";#N/A,#N/A,TRUE,"STEEL";#N/A,#N/A,TRUE,"INT-Table";#N/A,#N/A,TRUE,"STEEL";#N/A,#N/A,TRUE,"Door"}</definedName>
    <definedName name="sss_4" localSheetId="3" hidden="1">{#N/A,#N/A,TRUE,"Basic";#N/A,#N/A,TRUE,"EXT-TABLE";#N/A,#N/A,TRUE,"STEEL";#N/A,#N/A,TRUE,"INT-Table";#N/A,#N/A,TRUE,"STEEL";#N/A,#N/A,TRUE,"Door"}</definedName>
    <definedName name="sss_4" localSheetId="2" hidden="1">{#N/A,#N/A,TRUE,"Basic";#N/A,#N/A,TRUE,"EXT-TABLE";#N/A,#N/A,TRUE,"STEEL";#N/A,#N/A,TRUE,"INT-Table";#N/A,#N/A,TRUE,"STEEL";#N/A,#N/A,TRUE,"Door"}</definedName>
    <definedName name="sss_4" hidden="1">{#N/A,#N/A,TRUE,"Basic";#N/A,#N/A,TRUE,"EXT-TABLE";#N/A,#N/A,TRUE,"STEEL";#N/A,#N/A,TRUE,"INT-Table";#N/A,#N/A,TRUE,"STEEL";#N/A,#N/A,TRUE,"Door"}</definedName>
    <definedName name="sss_4_1" localSheetId="3" hidden="1">{#N/A,#N/A,TRUE,"Basic";#N/A,#N/A,TRUE,"EXT-TABLE";#N/A,#N/A,TRUE,"STEEL";#N/A,#N/A,TRUE,"INT-Table";#N/A,#N/A,TRUE,"STEEL";#N/A,#N/A,TRUE,"Door"}</definedName>
    <definedName name="sss_4_1" localSheetId="2" hidden="1">{#N/A,#N/A,TRUE,"Basic";#N/A,#N/A,TRUE,"EXT-TABLE";#N/A,#N/A,TRUE,"STEEL";#N/A,#N/A,TRUE,"INT-Table";#N/A,#N/A,TRUE,"STEEL";#N/A,#N/A,TRUE,"Door"}</definedName>
    <definedName name="sss_4_1" hidden="1">{#N/A,#N/A,TRUE,"Basic";#N/A,#N/A,TRUE,"EXT-TABLE";#N/A,#N/A,TRUE,"STEEL";#N/A,#N/A,TRUE,"INT-Table";#N/A,#N/A,TRUE,"STEEL";#N/A,#N/A,TRUE,"Door"}</definedName>
    <definedName name="sss_4_2" localSheetId="3" hidden="1">{#N/A,#N/A,TRUE,"Basic";#N/A,#N/A,TRUE,"EXT-TABLE";#N/A,#N/A,TRUE,"STEEL";#N/A,#N/A,TRUE,"INT-Table";#N/A,#N/A,TRUE,"STEEL";#N/A,#N/A,TRUE,"Door"}</definedName>
    <definedName name="sss_4_2" localSheetId="2" hidden="1">{#N/A,#N/A,TRUE,"Basic";#N/A,#N/A,TRUE,"EXT-TABLE";#N/A,#N/A,TRUE,"STEEL";#N/A,#N/A,TRUE,"INT-Table";#N/A,#N/A,TRUE,"STEEL";#N/A,#N/A,TRUE,"Door"}</definedName>
    <definedName name="sss_4_2" hidden="1">{#N/A,#N/A,TRUE,"Basic";#N/A,#N/A,TRUE,"EXT-TABLE";#N/A,#N/A,TRUE,"STEEL";#N/A,#N/A,TRUE,"INT-Table";#N/A,#N/A,TRUE,"STEEL";#N/A,#N/A,TRUE,"Door"}</definedName>
    <definedName name="sss_5" localSheetId="3" hidden="1">{#N/A,#N/A,TRUE,"Basic";#N/A,#N/A,TRUE,"EXT-TABLE";#N/A,#N/A,TRUE,"STEEL";#N/A,#N/A,TRUE,"INT-Table";#N/A,#N/A,TRUE,"STEEL";#N/A,#N/A,TRUE,"Door"}</definedName>
    <definedName name="sss_5" localSheetId="2" hidden="1">{#N/A,#N/A,TRUE,"Basic";#N/A,#N/A,TRUE,"EXT-TABLE";#N/A,#N/A,TRUE,"STEEL";#N/A,#N/A,TRUE,"INT-Table";#N/A,#N/A,TRUE,"STEEL";#N/A,#N/A,TRUE,"Door"}</definedName>
    <definedName name="sss_5" hidden="1">{#N/A,#N/A,TRUE,"Basic";#N/A,#N/A,TRUE,"EXT-TABLE";#N/A,#N/A,TRUE,"STEEL";#N/A,#N/A,TRUE,"INT-Table";#N/A,#N/A,TRUE,"STEEL";#N/A,#N/A,TRUE,"Door"}</definedName>
    <definedName name="sss_5_1" localSheetId="3" hidden="1">{#N/A,#N/A,TRUE,"Basic";#N/A,#N/A,TRUE,"EXT-TABLE";#N/A,#N/A,TRUE,"STEEL";#N/A,#N/A,TRUE,"INT-Table";#N/A,#N/A,TRUE,"STEEL";#N/A,#N/A,TRUE,"Door"}</definedName>
    <definedName name="sss_5_1" localSheetId="2" hidden="1">{#N/A,#N/A,TRUE,"Basic";#N/A,#N/A,TRUE,"EXT-TABLE";#N/A,#N/A,TRUE,"STEEL";#N/A,#N/A,TRUE,"INT-Table";#N/A,#N/A,TRUE,"STEEL";#N/A,#N/A,TRUE,"Door"}</definedName>
    <definedName name="sss_5_1" hidden="1">{#N/A,#N/A,TRUE,"Basic";#N/A,#N/A,TRUE,"EXT-TABLE";#N/A,#N/A,TRUE,"STEEL";#N/A,#N/A,TRUE,"INT-Table";#N/A,#N/A,TRUE,"STEEL";#N/A,#N/A,TRUE,"Door"}</definedName>
    <definedName name="sss_5_2" localSheetId="3" hidden="1">{#N/A,#N/A,TRUE,"Basic";#N/A,#N/A,TRUE,"EXT-TABLE";#N/A,#N/A,TRUE,"STEEL";#N/A,#N/A,TRUE,"INT-Table";#N/A,#N/A,TRUE,"STEEL";#N/A,#N/A,TRUE,"Door"}</definedName>
    <definedName name="sss_5_2" localSheetId="2" hidden="1">{#N/A,#N/A,TRUE,"Basic";#N/A,#N/A,TRUE,"EXT-TABLE";#N/A,#N/A,TRUE,"STEEL";#N/A,#N/A,TRUE,"INT-Table";#N/A,#N/A,TRUE,"STEEL";#N/A,#N/A,TRUE,"Door"}</definedName>
    <definedName name="sss_5_2" hidden="1">{#N/A,#N/A,TRUE,"Basic";#N/A,#N/A,TRUE,"EXT-TABLE";#N/A,#N/A,TRUE,"STEEL";#N/A,#N/A,TRUE,"INT-Table";#N/A,#N/A,TRUE,"STEEL";#N/A,#N/A,TRUE,"Door"}</definedName>
    <definedName name="ssss" localSheetId="3" hidden="1">{#N/A,#N/A,TRUE,"Basic";#N/A,#N/A,TRUE,"EXT-TABLE";#N/A,#N/A,TRUE,"STEEL";#N/A,#N/A,TRUE,"INT-Table";#N/A,#N/A,TRUE,"STEEL";#N/A,#N/A,TRUE,"Door"}</definedName>
    <definedName name="ssss" localSheetId="2" hidden="1">{#N/A,#N/A,TRUE,"Basic";#N/A,#N/A,TRUE,"EXT-TABLE";#N/A,#N/A,TRUE,"STEEL";#N/A,#N/A,TRUE,"INT-Table";#N/A,#N/A,TRUE,"STEEL";#N/A,#N/A,TRUE,"Door"}</definedName>
    <definedName name="ssss" hidden="1">{#N/A,#N/A,TRUE,"Basic";#N/A,#N/A,TRUE,"EXT-TABLE";#N/A,#N/A,TRUE,"STEEL";#N/A,#N/A,TRUE,"INT-Table";#N/A,#N/A,TRUE,"STEEL";#N/A,#N/A,TRUE,"Door"}</definedName>
    <definedName name="ssss_1" localSheetId="3" hidden="1">{#N/A,#N/A,TRUE,"Basic";#N/A,#N/A,TRUE,"EXT-TABLE";#N/A,#N/A,TRUE,"STEEL";#N/A,#N/A,TRUE,"INT-Table";#N/A,#N/A,TRUE,"STEEL";#N/A,#N/A,TRUE,"Door"}</definedName>
    <definedName name="ssss_1" localSheetId="2" hidden="1">{#N/A,#N/A,TRUE,"Basic";#N/A,#N/A,TRUE,"EXT-TABLE";#N/A,#N/A,TRUE,"STEEL";#N/A,#N/A,TRUE,"INT-Table";#N/A,#N/A,TRUE,"STEEL";#N/A,#N/A,TRUE,"Door"}</definedName>
    <definedName name="ssss_1" hidden="1">{#N/A,#N/A,TRUE,"Basic";#N/A,#N/A,TRUE,"EXT-TABLE";#N/A,#N/A,TRUE,"STEEL";#N/A,#N/A,TRUE,"INT-Table";#N/A,#N/A,TRUE,"STEEL";#N/A,#N/A,TRUE,"Door"}</definedName>
    <definedName name="ssss_1_1" localSheetId="3" hidden="1">{#N/A,#N/A,TRUE,"Basic";#N/A,#N/A,TRUE,"EXT-TABLE";#N/A,#N/A,TRUE,"STEEL";#N/A,#N/A,TRUE,"INT-Table";#N/A,#N/A,TRUE,"STEEL";#N/A,#N/A,TRUE,"Door"}</definedName>
    <definedName name="ssss_1_1" localSheetId="2" hidden="1">{#N/A,#N/A,TRUE,"Basic";#N/A,#N/A,TRUE,"EXT-TABLE";#N/A,#N/A,TRUE,"STEEL";#N/A,#N/A,TRUE,"INT-Table";#N/A,#N/A,TRUE,"STEEL";#N/A,#N/A,TRUE,"Door"}</definedName>
    <definedName name="ssss_1_1" hidden="1">{#N/A,#N/A,TRUE,"Basic";#N/A,#N/A,TRUE,"EXT-TABLE";#N/A,#N/A,TRUE,"STEEL";#N/A,#N/A,TRUE,"INT-Table";#N/A,#N/A,TRUE,"STEEL";#N/A,#N/A,TRUE,"Door"}</definedName>
    <definedName name="ssss_1_2" localSheetId="3" hidden="1">{#N/A,#N/A,TRUE,"Basic";#N/A,#N/A,TRUE,"EXT-TABLE";#N/A,#N/A,TRUE,"STEEL";#N/A,#N/A,TRUE,"INT-Table";#N/A,#N/A,TRUE,"STEEL";#N/A,#N/A,TRUE,"Door"}</definedName>
    <definedName name="ssss_1_2" localSheetId="2" hidden="1">{#N/A,#N/A,TRUE,"Basic";#N/A,#N/A,TRUE,"EXT-TABLE";#N/A,#N/A,TRUE,"STEEL";#N/A,#N/A,TRUE,"INT-Table";#N/A,#N/A,TRUE,"STEEL";#N/A,#N/A,TRUE,"Door"}</definedName>
    <definedName name="ssss_1_2" hidden="1">{#N/A,#N/A,TRUE,"Basic";#N/A,#N/A,TRUE,"EXT-TABLE";#N/A,#N/A,TRUE,"STEEL";#N/A,#N/A,TRUE,"INT-Table";#N/A,#N/A,TRUE,"STEEL";#N/A,#N/A,TRUE,"Door"}</definedName>
    <definedName name="ssss_2" localSheetId="3" hidden="1">{#N/A,#N/A,TRUE,"Basic";#N/A,#N/A,TRUE,"EXT-TABLE";#N/A,#N/A,TRUE,"STEEL";#N/A,#N/A,TRUE,"INT-Table";#N/A,#N/A,TRUE,"STEEL";#N/A,#N/A,TRUE,"Door"}</definedName>
    <definedName name="ssss_2" localSheetId="2" hidden="1">{#N/A,#N/A,TRUE,"Basic";#N/A,#N/A,TRUE,"EXT-TABLE";#N/A,#N/A,TRUE,"STEEL";#N/A,#N/A,TRUE,"INT-Table";#N/A,#N/A,TRUE,"STEEL";#N/A,#N/A,TRUE,"Door"}</definedName>
    <definedName name="ssss_2" hidden="1">{#N/A,#N/A,TRUE,"Basic";#N/A,#N/A,TRUE,"EXT-TABLE";#N/A,#N/A,TRUE,"STEEL";#N/A,#N/A,TRUE,"INT-Table";#N/A,#N/A,TRUE,"STEEL";#N/A,#N/A,TRUE,"Door"}</definedName>
    <definedName name="ssss_2_1" localSheetId="3" hidden="1">{#N/A,#N/A,TRUE,"Basic";#N/A,#N/A,TRUE,"EXT-TABLE";#N/A,#N/A,TRUE,"STEEL";#N/A,#N/A,TRUE,"INT-Table";#N/A,#N/A,TRUE,"STEEL";#N/A,#N/A,TRUE,"Door"}</definedName>
    <definedName name="ssss_2_1" localSheetId="2" hidden="1">{#N/A,#N/A,TRUE,"Basic";#N/A,#N/A,TRUE,"EXT-TABLE";#N/A,#N/A,TRUE,"STEEL";#N/A,#N/A,TRUE,"INT-Table";#N/A,#N/A,TRUE,"STEEL";#N/A,#N/A,TRUE,"Door"}</definedName>
    <definedName name="ssss_2_1" hidden="1">{#N/A,#N/A,TRUE,"Basic";#N/A,#N/A,TRUE,"EXT-TABLE";#N/A,#N/A,TRUE,"STEEL";#N/A,#N/A,TRUE,"INT-Table";#N/A,#N/A,TRUE,"STEEL";#N/A,#N/A,TRUE,"Door"}</definedName>
    <definedName name="ssss_2_2" localSheetId="3" hidden="1">{#N/A,#N/A,TRUE,"Basic";#N/A,#N/A,TRUE,"EXT-TABLE";#N/A,#N/A,TRUE,"STEEL";#N/A,#N/A,TRUE,"INT-Table";#N/A,#N/A,TRUE,"STEEL";#N/A,#N/A,TRUE,"Door"}</definedName>
    <definedName name="ssss_2_2" localSheetId="2" hidden="1">{#N/A,#N/A,TRUE,"Basic";#N/A,#N/A,TRUE,"EXT-TABLE";#N/A,#N/A,TRUE,"STEEL";#N/A,#N/A,TRUE,"INT-Table";#N/A,#N/A,TRUE,"STEEL";#N/A,#N/A,TRUE,"Door"}</definedName>
    <definedName name="ssss_2_2" hidden="1">{#N/A,#N/A,TRUE,"Basic";#N/A,#N/A,TRUE,"EXT-TABLE";#N/A,#N/A,TRUE,"STEEL";#N/A,#N/A,TRUE,"INT-Table";#N/A,#N/A,TRUE,"STEEL";#N/A,#N/A,TRUE,"Door"}</definedName>
    <definedName name="ssss_3" localSheetId="3" hidden="1">{#N/A,#N/A,TRUE,"Basic";#N/A,#N/A,TRUE,"EXT-TABLE";#N/A,#N/A,TRUE,"STEEL";#N/A,#N/A,TRUE,"INT-Table";#N/A,#N/A,TRUE,"STEEL";#N/A,#N/A,TRUE,"Door"}</definedName>
    <definedName name="ssss_3" localSheetId="2" hidden="1">{#N/A,#N/A,TRUE,"Basic";#N/A,#N/A,TRUE,"EXT-TABLE";#N/A,#N/A,TRUE,"STEEL";#N/A,#N/A,TRUE,"INT-Table";#N/A,#N/A,TRUE,"STEEL";#N/A,#N/A,TRUE,"Door"}</definedName>
    <definedName name="ssss_3" hidden="1">{#N/A,#N/A,TRUE,"Basic";#N/A,#N/A,TRUE,"EXT-TABLE";#N/A,#N/A,TRUE,"STEEL";#N/A,#N/A,TRUE,"INT-Table";#N/A,#N/A,TRUE,"STEEL";#N/A,#N/A,TRUE,"Door"}</definedName>
    <definedName name="ssss_3_1" localSheetId="3" hidden="1">{#N/A,#N/A,TRUE,"Basic";#N/A,#N/A,TRUE,"EXT-TABLE";#N/A,#N/A,TRUE,"STEEL";#N/A,#N/A,TRUE,"INT-Table";#N/A,#N/A,TRUE,"STEEL";#N/A,#N/A,TRUE,"Door"}</definedName>
    <definedName name="ssss_3_1" localSheetId="2" hidden="1">{#N/A,#N/A,TRUE,"Basic";#N/A,#N/A,TRUE,"EXT-TABLE";#N/A,#N/A,TRUE,"STEEL";#N/A,#N/A,TRUE,"INT-Table";#N/A,#N/A,TRUE,"STEEL";#N/A,#N/A,TRUE,"Door"}</definedName>
    <definedName name="ssss_3_1" hidden="1">{#N/A,#N/A,TRUE,"Basic";#N/A,#N/A,TRUE,"EXT-TABLE";#N/A,#N/A,TRUE,"STEEL";#N/A,#N/A,TRUE,"INT-Table";#N/A,#N/A,TRUE,"STEEL";#N/A,#N/A,TRUE,"Door"}</definedName>
    <definedName name="ssss_3_2" localSheetId="3" hidden="1">{#N/A,#N/A,TRUE,"Basic";#N/A,#N/A,TRUE,"EXT-TABLE";#N/A,#N/A,TRUE,"STEEL";#N/A,#N/A,TRUE,"INT-Table";#N/A,#N/A,TRUE,"STEEL";#N/A,#N/A,TRUE,"Door"}</definedName>
    <definedName name="ssss_3_2" localSheetId="2" hidden="1">{#N/A,#N/A,TRUE,"Basic";#N/A,#N/A,TRUE,"EXT-TABLE";#N/A,#N/A,TRUE,"STEEL";#N/A,#N/A,TRUE,"INT-Table";#N/A,#N/A,TRUE,"STEEL";#N/A,#N/A,TRUE,"Door"}</definedName>
    <definedName name="ssss_3_2" hidden="1">{#N/A,#N/A,TRUE,"Basic";#N/A,#N/A,TRUE,"EXT-TABLE";#N/A,#N/A,TRUE,"STEEL";#N/A,#N/A,TRUE,"INT-Table";#N/A,#N/A,TRUE,"STEEL";#N/A,#N/A,TRUE,"Door"}</definedName>
    <definedName name="ssss_4" localSheetId="3" hidden="1">{#N/A,#N/A,TRUE,"Basic";#N/A,#N/A,TRUE,"EXT-TABLE";#N/A,#N/A,TRUE,"STEEL";#N/A,#N/A,TRUE,"INT-Table";#N/A,#N/A,TRUE,"STEEL";#N/A,#N/A,TRUE,"Door"}</definedName>
    <definedName name="ssss_4" localSheetId="2" hidden="1">{#N/A,#N/A,TRUE,"Basic";#N/A,#N/A,TRUE,"EXT-TABLE";#N/A,#N/A,TRUE,"STEEL";#N/A,#N/A,TRUE,"INT-Table";#N/A,#N/A,TRUE,"STEEL";#N/A,#N/A,TRUE,"Door"}</definedName>
    <definedName name="ssss_4" hidden="1">{#N/A,#N/A,TRUE,"Basic";#N/A,#N/A,TRUE,"EXT-TABLE";#N/A,#N/A,TRUE,"STEEL";#N/A,#N/A,TRUE,"INT-Table";#N/A,#N/A,TRUE,"STEEL";#N/A,#N/A,TRUE,"Door"}</definedName>
    <definedName name="ssss_4_1" localSheetId="3" hidden="1">{#N/A,#N/A,TRUE,"Basic";#N/A,#N/A,TRUE,"EXT-TABLE";#N/A,#N/A,TRUE,"STEEL";#N/A,#N/A,TRUE,"INT-Table";#N/A,#N/A,TRUE,"STEEL";#N/A,#N/A,TRUE,"Door"}</definedName>
    <definedName name="ssss_4_1" localSheetId="2" hidden="1">{#N/A,#N/A,TRUE,"Basic";#N/A,#N/A,TRUE,"EXT-TABLE";#N/A,#N/A,TRUE,"STEEL";#N/A,#N/A,TRUE,"INT-Table";#N/A,#N/A,TRUE,"STEEL";#N/A,#N/A,TRUE,"Door"}</definedName>
    <definedName name="ssss_4_1" hidden="1">{#N/A,#N/A,TRUE,"Basic";#N/A,#N/A,TRUE,"EXT-TABLE";#N/A,#N/A,TRUE,"STEEL";#N/A,#N/A,TRUE,"INT-Table";#N/A,#N/A,TRUE,"STEEL";#N/A,#N/A,TRUE,"Door"}</definedName>
    <definedName name="ssss_4_2" localSheetId="3" hidden="1">{#N/A,#N/A,TRUE,"Basic";#N/A,#N/A,TRUE,"EXT-TABLE";#N/A,#N/A,TRUE,"STEEL";#N/A,#N/A,TRUE,"INT-Table";#N/A,#N/A,TRUE,"STEEL";#N/A,#N/A,TRUE,"Door"}</definedName>
    <definedName name="ssss_4_2" localSheetId="2" hidden="1">{#N/A,#N/A,TRUE,"Basic";#N/A,#N/A,TRUE,"EXT-TABLE";#N/A,#N/A,TRUE,"STEEL";#N/A,#N/A,TRUE,"INT-Table";#N/A,#N/A,TRUE,"STEEL";#N/A,#N/A,TRUE,"Door"}</definedName>
    <definedName name="ssss_4_2" hidden="1">{#N/A,#N/A,TRUE,"Basic";#N/A,#N/A,TRUE,"EXT-TABLE";#N/A,#N/A,TRUE,"STEEL";#N/A,#N/A,TRUE,"INT-Table";#N/A,#N/A,TRUE,"STEEL";#N/A,#N/A,TRUE,"Door"}</definedName>
    <definedName name="ssss_5" localSheetId="3" hidden="1">{#N/A,#N/A,TRUE,"Basic";#N/A,#N/A,TRUE,"EXT-TABLE";#N/A,#N/A,TRUE,"STEEL";#N/A,#N/A,TRUE,"INT-Table";#N/A,#N/A,TRUE,"STEEL";#N/A,#N/A,TRUE,"Door"}</definedName>
    <definedName name="ssss_5" localSheetId="2" hidden="1">{#N/A,#N/A,TRUE,"Basic";#N/A,#N/A,TRUE,"EXT-TABLE";#N/A,#N/A,TRUE,"STEEL";#N/A,#N/A,TRUE,"INT-Table";#N/A,#N/A,TRUE,"STEEL";#N/A,#N/A,TRUE,"Door"}</definedName>
    <definedName name="ssss_5" hidden="1">{#N/A,#N/A,TRUE,"Basic";#N/A,#N/A,TRUE,"EXT-TABLE";#N/A,#N/A,TRUE,"STEEL";#N/A,#N/A,TRUE,"INT-Table";#N/A,#N/A,TRUE,"STEEL";#N/A,#N/A,TRUE,"Door"}</definedName>
    <definedName name="ssss_5_1" localSheetId="3" hidden="1">{#N/A,#N/A,TRUE,"Basic";#N/A,#N/A,TRUE,"EXT-TABLE";#N/A,#N/A,TRUE,"STEEL";#N/A,#N/A,TRUE,"INT-Table";#N/A,#N/A,TRUE,"STEEL";#N/A,#N/A,TRUE,"Door"}</definedName>
    <definedName name="ssss_5_1" localSheetId="2" hidden="1">{#N/A,#N/A,TRUE,"Basic";#N/A,#N/A,TRUE,"EXT-TABLE";#N/A,#N/A,TRUE,"STEEL";#N/A,#N/A,TRUE,"INT-Table";#N/A,#N/A,TRUE,"STEEL";#N/A,#N/A,TRUE,"Door"}</definedName>
    <definedName name="ssss_5_1" hidden="1">{#N/A,#N/A,TRUE,"Basic";#N/A,#N/A,TRUE,"EXT-TABLE";#N/A,#N/A,TRUE,"STEEL";#N/A,#N/A,TRUE,"INT-Table";#N/A,#N/A,TRUE,"STEEL";#N/A,#N/A,TRUE,"Door"}</definedName>
    <definedName name="ssss_5_2" localSheetId="3" hidden="1">{#N/A,#N/A,TRUE,"Basic";#N/A,#N/A,TRUE,"EXT-TABLE";#N/A,#N/A,TRUE,"STEEL";#N/A,#N/A,TRUE,"INT-Table";#N/A,#N/A,TRUE,"STEEL";#N/A,#N/A,TRUE,"Door"}</definedName>
    <definedName name="ssss_5_2" localSheetId="2" hidden="1">{#N/A,#N/A,TRUE,"Basic";#N/A,#N/A,TRUE,"EXT-TABLE";#N/A,#N/A,TRUE,"STEEL";#N/A,#N/A,TRUE,"INT-Table";#N/A,#N/A,TRUE,"STEEL";#N/A,#N/A,TRUE,"Door"}</definedName>
    <definedName name="ssss_5_2" hidden="1">{#N/A,#N/A,TRUE,"Basic";#N/A,#N/A,TRUE,"EXT-TABLE";#N/A,#N/A,TRUE,"STEEL";#N/A,#N/A,TRUE,"INT-Table";#N/A,#N/A,TRUE,"STEEL";#N/A,#N/A,TRUE,"Door"}</definedName>
    <definedName name="sum" localSheetId="3" hidden="1">{#N/A,#N/A,TRUE,"Basic";#N/A,#N/A,TRUE,"EXT-TABLE";#N/A,#N/A,TRUE,"STEEL";#N/A,#N/A,TRUE,"INT-Table";#N/A,#N/A,TRUE,"STEEL";#N/A,#N/A,TRUE,"Door"}</definedName>
    <definedName name="sum" localSheetId="2" hidden="1">{#N/A,#N/A,TRUE,"Basic";#N/A,#N/A,TRUE,"EXT-TABLE";#N/A,#N/A,TRUE,"STEEL";#N/A,#N/A,TRUE,"INT-Table";#N/A,#N/A,TRUE,"STEEL";#N/A,#N/A,TRUE,"Door"}</definedName>
    <definedName name="sum" hidden="1">{#N/A,#N/A,TRUE,"Basic";#N/A,#N/A,TRUE,"EXT-TABLE";#N/A,#N/A,TRUE,"STEEL";#N/A,#N/A,TRUE,"INT-Table";#N/A,#N/A,TRUE,"STEEL";#N/A,#N/A,TRUE,"Door"}</definedName>
    <definedName name="sum_1" localSheetId="3" hidden="1">{#N/A,#N/A,TRUE,"Basic";#N/A,#N/A,TRUE,"EXT-TABLE";#N/A,#N/A,TRUE,"STEEL";#N/A,#N/A,TRUE,"INT-Table";#N/A,#N/A,TRUE,"STEEL";#N/A,#N/A,TRUE,"Door"}</definedName>
    <definedName name="sum_1" localSheetId="2" hidden="1">{#N/A,#N/A,TRUE,"Basic";#N/A,#N/A,TRUE,"EXT-TABLE";#N/A,#N/A,TRUE,"STEEL";#N/A,#N/A,TRUE,"INT-Table";#N/A,#N/A,TRUE,"STEEL";#N/A,#N/A,TRUE,"Door"}</definedName>
    <definedName name="sum_1" hidden="1">{#N/A,#N/A,TRUE,"Basic";#N/A,#N/A,TRUE,"EXT-TABLE";#N/A,#N/A,TRUE,"STEEL";#N/A,#N/A,TRUE,"INT-Table";#N/A,#N/A,TRUE,"STEEL";#N/A,#N/A,TRUE,"Door"}</definedName>
    <definedName name="sum_1_1" localSheetId="3" hidden="1">{#N/A,#N/A,TRUE,"Basic";#N/A,#N/A,TRUE,"EXT-TABLE";#N/A,#N/A,TRUE,"STEEL";#N/A,#N/A,TRUE,"INT-Table";#N/A,#N/A,TRUE,"STEEL";#N/A,#N/A,TRUE,"Door"}</definedName>
    <definedName name="sum_1_1" localSheetId="2" hidden="1">{#N/A,#N/A,TRUE,"Basic";#N/A,#N/A,TRUE,"EXT-TABLE";#N/A,#N/A,TRUE,"STEEL";#N/A,#N/A,TRUE,"INT-Table";#N/A,#N/A,TRUE,"STEEL";#N/A,#N/A,TRUE,"Door"}</definedName>
    <definedName name="sum_1_1" hidden="1">{#N/A,#N/A,TRUE,"Basic";#N/A,#N/A,TRUE,"EXT-TABLE";#N/A,#N/A,TRUE,"STEEL";#N/A,#N/A,TRUE,"INT-Table";#N/A,#N/A,TRUE,"STEEL";#N/A,#N/A,TRUE,"Door"}</definedName>
    <definedName name="sum_1_2" localSheetId="3" hidden="1">{#N/A,#N/A,TRUE,"Basic";#N/A,#N/A,TRUE,"EXT-TABLE";#N/A,#N/A,TRUE,"STEEL";#N/A,#N/A,TRUE,"INT-Table";#N/A,#N/A,TRUE,"STEEL";#N/A,#N/A,TRUE,"Door"}</definedName>
    <definedName name="sum_1_2" localSheetId="2" hidden="1">{#N/A,#N/A,TRUE,"Basic";#N/A,#N/A,TRUE,"EXT-TABLE";#N/A,#N/A,TRUE,"STEEL";#N/A,#N/A,TRUE,"INT-Table";#N/A,#N/A,TRUE,"STEEL";#N/A,#N/A,TRUE,"Door"}</definedName>
    <definedName name="sum_1_2" hidden="1">{#N/A,#N/A,TRUE,"Basic";#N/A,#N/A,TRUE,"EXT-TABLE";#N/A,#N/A,TRUE,"STEEL";#N/A,#N/A,TRUE,"INT-Table";#N/A,#N/A,TRUE,"STEEL";#N/A,#N/A,TRUE,"Door"}</definedName>
    <definedName name="sum_2" localSheetId="3" hidden="1">{#N/A,#N/A,TRUE,"Basic";#N/A,#N/A,TRUE,"EXT-TABLE";#N/A,#N/A,TRUE,"STEEL";#N/A,#N/A,TRUE,"INT-Table";#N/A,#N/A,TRUE,"STEEL";#N/A,#N/A,TRUE,"Door"}</definedName>
    <definedName name="sum_2" localSheetId="2" hidden="1">{#N/A,#N/A,TRUE,"Basic";#N/A,#N/A,TRUE,"EXT-TABLE";#N/A,#N/A,TRUE,"STEEL";#N/A,#N/A,TRUE,"INT-Table";#N/A,#N/A,TRUE,"STEEL";#N/A,#N/A,TRUE,"Door"}</definedName>
    <definedName name="sum_2" hidden="1">{#N/A,#N/A,TRUE,"Basic";#N/A,#N/A,TRUE,"EXT-TABLE";#N/A,#N/A,TRUE,"STEEL";#N/A,#N/A,TRUE,"INT-Table";#N/A,#N/A,TRUE,"STEEL";#N/A,#N/A,TRUE,"Door"}</definedName>
    <definedName name="sum_2_1" localSheetId="3" hidden="1">{#N/A,#N/A,TRUE,"Basic";#N/A,#N/A,TRUE,"EXT-TABLE";#N/A,#N/A,TRUE,"STEEL";#N/A,#N/A,TRUE,"INT-Table";#N/A,#N/A,TRUE,"STEEL";#N/A,#N/A,TRUE,"Door"}</definedName>
    <definedName name="sum_2_1" localSheetId="2" hidden="1">{#N/A,#N/A,TRUE,"Basic";#N/A,#N/A,TRUE,"EXT-TABLE";#N/A,#N/A,TRUE,"STEEL";#N/A,#N/A,TRUE,"INT-Table";#N/A,#N/A,TRUE,"STEEL";#N/A,#N/A,TRUE,"Door"}</definedName>
    <definedName name="sum_2_1" hidden="1">{#N/A,#N/A,TRUE,"Basic";#N/A,#N/A,TRUE,"EXT-TABLE";#N/A,#N/A,TRUE,"STEEL";#N/A,#N/A,TRUE,"INT-Table";#N/A,#N/A,TRUE,"STEEL";#N/A,#N/A,TRUE,"Door"}</definedName>
    <definedName name="sum_2_2" localSheetId="3" hidden="1">{#N/A,#N/A,TRUE,"Basic";#N/A,#N/A,TRUE,"EXT-TABLE";#N/A,#N/A,TRUE,"STEEL";#N/A,#N/A,TRUE,"INT-Table";#N/A,#N/A,TRUE,"STEEL";#N/A,#N/A,TRUE,"Door"}</definedName>
    <definedName name="sum_2_2" localSheetId="2" hidden="1">{#N/A,#N/A,TRUE,"Basic";#N/A,#N/A,TRUE,"EXT-TABLE";#N/A,#N/A,TRUE,"STEEL";#N/A,#N/A,TRUE,"INT-Table";#N/A,#N/A,TRUE,"STEEL";#N/A,#N/A,TRUE,"Door"}</definedName>
    <definedName name="sum_2_2" hidden="1">{#N/A,#N/A,TRUE,"Basic";#N/A,#N/A,TRUE,"EXT-TABLE";#N/A,#N/A,TRUE,"STEEL";#N/A,#N/A,TRUE,"INT-Table";#N/A,#N/A,TRUE,"STEEL";#N/A,#N/A,TRUE,"Door"}</definedName>
    <definedName name="sum_3" localSheetId="3" hidden="1">{#N/A,#N/A,TRUE,"Basic";#N/A,#N/A,TRUE,"EXT-TABLE";#N/A,#N/A,TRUE,"STEEL";#N/A,#N/A,TRUE,"INT-Table";#N/A,#N/A,TRUE,"STEEL";#N/A,#N/A,TRUE,"Door"}</definedName>
    <definedName name="sum_3" localSheetId="2" hidden="1">{#N/A,#N/A,TRUE,"Basic";#N/A,#N/A,TRUE,"EXT-TABLE";#N/A,#N/A,TRUE,"STEEL";#N/A,#N/A,TRUE,"INT-Table";#N/A,#N/A,TRUE,"STEEL";#N/A,#N/A,TRUE,"Door"}</definedName>
    <definedName name="sum_3" hidden="1">{#N/A,#N/A,TRUE,"Basic";#N/A,#N/A,TRUE,"EXT-TABLE";#N/A,#N/A,TRUE,"STEEL";#N/A,#N/A,TRUE,"INT-Table";#N/A,#N/A,TRUE,"STEEL";#N/A,#N/A,TRUE,"Door"}</definedName>
    <definedName name="sum_3_1" localSheetId="3" hidden="1">{#N/A,#N/A,TRUE,"Basic";#N/A,#N/A,TRUE,"EXT-TABLE";#N/A,#N/A,TRUE,"STEEL";#N/A,#N/A,TRUE,"INT-Table";#N/A,#N/A,TRUE,"STEEL";#N/A,#N/A,TRUE,"Door"}</definedName>
    <definedName name="sum_3_1" localSheetId="2" hidden="1">{#N/A,#N/A,TRUE,"Basic";#N/A,#N/A,TRUE,"EXT-TABLE";#N/A,#N/A,TRUE,"STEEL";#N/A,#N/A,TRUE,"INT-Table";#N/A,#N/A,TRUE,"STEEL";#N/A,#N/A,TRUE,"Door"}</definedName>
    <definedName name="sum_3_1" hidden="1">{#N/A,#N/A,TRUE,"Basic";#N/A,#N/A,TRUE,"EXT-TABLE";#N/A,#N/A,TRUE,"STEEL";#N/A,#N/A,TRUE,"INT-Table";#N/A,#N/A,TRUE,"STEEL";#N/A,#N/A,TRUE,"Door"}</definedName>
    <definedName name="sum_3_2" localSheetId="3" hidden="1">{#N/A,#N/A,TRUE,"Basic";#N/A,#N/A,TRUE,"EXT-TABLE";#N/A,#N/A,TRUE,"STEEL";#N/A,#N/A,TRUE,"INT-Table";#N/A,#N/A,TRUE,"STEEL";#N/A,#N/A,TRUE,"Door"}</definedName>
    <definedName name="sum_3_2" localSheetId="2" hidden="1">{#N/A,#N/A,TRUE,"Basic";#N/A,#N/A,TRUE,"EXT-TABLE";#N/A,#N/A,TRUE,"STEEL";#N/A,#N/A,TRUE,"INT-Table";#N/A,#N/A,TRUE,"STEEL";#N/A,#N/A,TRUE,"Door"}</definedName>
    <definedName name="sum_3_2" hidden="1">{#N/A,#N/A,TRUE,"Basic";#N/A,#N/A,TRUE,"EXT-TABLE";#N/A,#N/A,TRUE,"STEEL";#N/A,#N/A,TRUE,"INT-Table";#N/A,#N/A,TRUE,"STEEL";#N/A,#N/A,TRUE,"Door"}</definedName>
    <definedName name="sum_4" localSheetId="3" hidden="1">{#N/A,#N/A,TRUE,"Basic";#N/A,#N/A,TRUE,"EXT-TABLE";#N/A,#N/A,TRUE,"STEEL";#N/A,#N/A,TRUE,"INT-Table";#N/A,#N/A,TRUE,"STEEL";#N/A,#N/A,TRUE,"Door"}</definedName>
    <definedName name="sum_4" localSheetId="2" hidden="1">{#N/A,#N/A,TRUE,"Basic";#N/A,#N/A,TRUE,"EXT-TABLE";#N/A,#N/A,TRUE,"STEEL";#N/A,#N/A,TRUE,"INT-Table";#N/A,#N/A,TRUE,"STEEL";#N/A,#N/A,TRUE,"Door"}</definedName>
    <definedName name="sum_4" hidden="1">{#N/A,#N/A,TRUE,"Basic";#N/A,#N/A,TRUE,"EXT-TABLE";#N/A,#N/A,TRUE,"STEEL";#N/A,#N/A,TRUE,"INT-Table";#N/A,#N/A,TRUE,"STEEL";#N/A,#N/A,TRUE,"Door"}</definedName>
    <definedName name="sum_4_1" localSheetId="3" hidden="1">{#N/A,#N/A,TRUE,"Basic";#N/A,#N/A,TRUE,"EXT-TABLE";#N/A,#N/A,TRUE,"STEEL";#N/A,#N/A,TRUE,"INT-Table";#N/A,#N/A,TRUE,"STEEL";#N/A,#N/A,TRUE,"Door"}</definedName>
    <definedName name="sum_4_1" localSheetId="2" hidden="1">{#N/A,#N/A,TRUE,"Basic";#N/A,#N/A,TRUE,"EXT-TABLE";#N/A,#N/A,TRUE,"STEEL";#N/A,#N/A,TRUE,"INT-Table";#N/A,#N/A,TRUE,"STEEL";#N/A,#N/A,TRUE,"Door"}</definedName>
    <definedName name="sum_4_1" hidden="1">{#N/A,#N/A,TRUE,"Basic";#N/A,#N/A,TRUE,"EXT-TABLE";#N/A,#N/A,TRUE,"STEEL";#N/A,#N/A,TRUE,"INT-Table";#N/A,#N/A,TRUE,"STEEL";#N/A,#N/A,TRUE,"Door"}</definedName>
    <definedName name="sum_4_2" localSheetId="3" hidden="1">{#N/A,#N/A,TRUE,"Basic";#N/A,#N/A,TRUE,"EXT-TABLE";#N/A,#N/A,TRUE,"STEEL";#N/A,#N/A,TRUE,"INT-Table";#N/A,#N/A,TRUE,"STEEL";#N/A,#N/A,TRUE,"Door"}</definedName>
    <definedName name="sum_4_2" localSheetId="2" hidden="1">{#N/A,#N/A,TRUE,"Basic";#N/A,#N/A,TRUE,"EXT-TABLE";#N/A,#N/A,TRUE,"STEEL";#N/A,#N/A,TRUE,"INT-Table";#N/A,#N/A,TRUE,"STEEL";#N/A,#N/A,TRUE,"Door"}</definedName>
    <definedName name="sum_4_2" hidden="1">{#N/A,#N/A,TRUE,"Basic";#N/A,#N/A,TRUE,"EXT-TABLE";#N/A,#N/A,TRUE,"STEEL";#N/A,#N/A,TRUE,"INT-Table";#N/A,#N/A,TRUE,"STEEL";#N/A,#N/A,TRUE,"Door"}</definedName>
    <definedName name="sum_5" localSheetId="3" hidden="1">{#N/A,#N/A,TRUE,"Basic";#N/A,#N/A,TRUE,"EXT-TABLE";#N/A,#N/A,TRUE,"STEEL";#N/A,#N/A,TRUE,"INT-Table";#N/A,#N/A,TRUE,"STEEL";#N/A,#N/A,TRUE,"Door"}</definedName>
    <definedName name="sum_5" localSheetId="2" hidden="1">{#N/A,#N/A,TRUE,"Basic";#N/A,#N/A,TRUE,"EXT-TABLE";#N/A,#N/A,TRUE,"STEEL";#N/A,#N/A,TRUE,"INT-Table";#N/A,#N/A,TRUE,"STEEL";#N/A,#N/A,TRUE,"Door"}</definedName>
    <definedName name="sum_5" hidden="1">{#N/A,#N/A,TRUE,"Basic";#N/A,#N/A,TRUE,"EXT-TABLE";#N/A,#N/A,TRUE,"STEEL";#N/A,#N/A,TRUE,"INT-Table";#N/A,#N/A,TRUE,"STEEL";#N/A,#N/A,TRUE,"Door"}</definedName>
    <definedName name="sum_5_1" localSheetId="3" hidden="1">{#N/A,#N/A,TRUE,"Basic";#N/A,#N/A,TRUE,"EXT-TABLE";#N/A,#N/A,TRUE,"STEEL";#N/A,#N/A,TRUE,"INT-Table";#N/A,#N/A,TRUE,"STEEL";#N/A,#N/A,TRUE,"Door"}</definedName>
    <definedName name="sum_5_1" localSheetId="2" hidden="1">{#N/A,#N/A,TRUE,"Basic";#N/A,#N/A,TRUE,"EXT-TABLE";#N/A,#N/A,TRUE,"STEEL";#N/A,#N/A,TRUE,"INT-Table";#N/A,#N/A,TRUE,"STEEL";#N/A,#N/A,TRUE,"Door"}</definedName>
    <definedName name="sum_5_1" hidden="1">{#N/A,#N/A,TRUE,"Basic";#N/A,#N/A,TRUE,"EXT-TABLE";#N/A,#N/A,TRUE,"STEEL";#N/A,#N/A,TRUE,"INT-Table";#N/A,#N/A,TRUE,"STEEL";#N/A,#N/A,TRUE,"Door"}</definedName>
    <definedName name="sum_5_2" localSheetId="3" hidden="1">{#N/A,#N/A,TRUE,"Basic";#N/A,#N/A,TRUE,"EXT-TABLE";#N/A,#N/A,TRUE,"STEEL";#N/A,#N/A,TRUE,"INT-Table";#N/A,#N/A,TRUE,"STEEL";#N/A,#N/A,TRUE,"Door"}</definedName>
    <definedName name="sum_5_2" localSheetId="2" hidden="1">{#N/A,#N/A,TRUE,"Basic";#N/A,#N/A,TRUE,"EXT-TABLE";#N/A,#N/A,TRUE,"STEEL";#N/A,#N/A,TRUE,"INT-Table";#N/A,#N/A,TRUE,"STEEL";#N/A,#N/A,TRUE,"Door"}</definedName>
    <definedName name="sum_5_2" hidden="1">{#N/A,#N/A,TRUE,"Basic";#N/A,#N/A,TRUE,"EXT-TABLE";#N/A,#N/A,TRUE,"STEEL";#N/A,#N/A,TRUE,"INT-Table";#N/A,#N/A,TRUE,"STEEL";#N/A,#N/A,TRUE,"Door"}</definedName>
    <definedName name="Sum_Inst"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 localSheetId="5" hidden="1">#REF!</definedName>
    <definedName name="summ" localSheetId="7" hidden="1">#REF!</definedName>
    <definedName name="summ" localSheetId="6" hidden="1">#REF!</definedName>
    <definedName name="summ" localSheetId="17" hidden="1">#REF!</definedName>
    <definedName name="summ" localSheetId="18" hidden="1">#REF!</definedName>
    <definedName name="summ" localSheetId="19" hidden="1">#REF!</definedName>
    <definedName name="summ" localSheetId="8" hidden="1">#REF!</definedName>
    <definedName name="summ" localSheetId="10" hidden="1">#REF!</definedName>
    <definedName name="summ" localSheetId="9" hidden="1">#REF!</definedName>
    <definedName name="summ" localSheetId="11" hidden="1">#REF!</definedName>
    <definedName name="summ" localSheetId="12" hidden="1">#REF!</definedName>
    <definedName name="summ" localSheetId="13" hidden="1">#REF!</definedName>
    <definedName name="summ" localSheetId="14" hidden="1">#REF!</definedName>
    <definedName name="summ" localSheetId="15" hidden="1">#REF!</definedName>
    <definedName name="summ" localSheetId="16" hidden="1">#REF!</definedName>
    <definedName name="summ" localSheetId="3" hidden="1">#REF!</definedName>
    <definedName name="summ" localSheetId="2" hidden="1">#REF!</definedName>
    <definedName name="summ" hidden="1">#REF!</definedName>
    <definedName name="SUMMARY1"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X" localSheetId="3" hidden="1">{#N/A,#N/A,FALSE,"CCTV"}</definedName>
    <definedName name="SX" localSheetId="2" hidden="1">{#N/A,#N/A,FALSE,"CCTV"}</definedName>
    <definedName name="SX" hidden="1">{#N/A,#N/A,FALSE,"CCTV"}</definedName>
    <definedName name="TableSummary" localSheetId="5" hidden="1">#REF!</definedName>
    <definedName name="TableSummary" localSheetId="7" hidden="1">#REF!</definedName>
    <definedName name="TableSummary" localSheetId="6" hidden="1">#REF!</definedName>
    <definedName name="TableSummary" localSheetId="17" hidden="1">#REF!</definedName>
    <definedName name="TableSummary" localSheetId="18" hidden="1">#REF!</definedName>
    <definedName name="TableSummary" localSheetId="19" hidden="1">#REF!</definedName>
    <definedName name="TableSummary" localSheetId="8" hidden="1">#REF!</definedName>
    <definedName name="TableSummary" localSheetId="10" hidden="1">#REF!</definedName>
    <definedName name="TableSummary" localSheetId="9" hidden="1">#REF!</definedName>
    <definedName name="TableSummary" localSheetId="11" hidden="1">#REF!</definedName>
    <definedName name="TableSummary" localSheetId="12" hidden="1">#REF!</definedName>
    <definedName name="TableSummary" localSheetId="13" hidden="1">#REF!</definedName>
    <definedName name="TableSummary" localSheetId="14" hidden="1">#REF!</definedName>
    <definedName name="TableSummary" localSheetId="15" hidden="1">#REF!</definedName>
    <definedName name="TableSummary" localSheetId="16" hidden="1">#REF!</definedName>
    <definedName name="TableSummary" localSheetId="3" hidden="1">#REF!</definedName>
    <definedName name="TableSummary" localSheetId="2" hidden="1">#REF!</definedName>
    <definedName name="TableSummary" hidden="1">#REF!</definedName>
    <definedName name="tbl_ProdInfo" localSheetId="5" hidden="1">#REF!</definedName>
    <definedName name="tbl_ProdInfo" localSheetId="7" hidden="1">#REF!</definedName>
    <definedName name="tbl_ProdInfo" localSheetId="6" hidden="1">#REF!</definedName>
    <definedName name="tbl_ProdInfo" localSheetId="17" hidden="1">#REF!</definedName>
    <definedName name="tbl_ProdInfo" localSheetId="18" hidden="1">#REF!</definedName>
    <definedName name="tbl_ProdInfo" localSheetId="19" hidden="1">#REF!</definedName>
    <definedName name="tbl_ProdInfo" localSheetId="8" hidden="1">#REF!</definedName>
    <definedName name="tbl_ProdInfo" localSheetId="10" hidden="1">#REF!</definedName>
    <definedName name="tbl_ProdInfo" localSheetId="9" hidden="1">#REF!</definedName>
    <definedName name="tbl_ProdInfo" localSheetId="11" hidden="1">#REF!</definedName>
    <definedName name="tbl_ProdInfo" localSheetId="12" hidden="1">#REF!</definedName>
    <definedName name="tbl_ProdInfo" localSheetId="13" hidden="1">#REF!</definedName>
    <definedName name="tbl_ProdInfo" localSheetId="14" hidden="1">#REF!</definedName>
    <definedName name="tbl_ProdInfo" localSheetId="15" hidden="1">#REF!</definedName>
    <definedName name="tbl_ProdInfo" localSheetId="16" hidden="1">#REF!</definedName>
    <definedName name="tbl_ProdInfo" localSheetId="3" hidden="1">#REF!</definedName>
    <definedName name="tbl_ProdInfo" localSheetId="2" hidden="1">#REF!</definedName>
    <definedName name="tbl_ProdInfo" hidden="1">#REF!</definedName>
    <definedName name="TEMP" localSheetId="5" hidden="1">#REF!</definedName>
    <definedName name="TEMP" localSheetId="7" hidden="1">#REF!</definedName>
    <definedName name="TEMP" localSheetId="6" hidden="1">#REF!</definedName>
    <definedName name="TEMP" localSheetId="17" hidden="1">#REF!</definedName>
    <definedName name="TEMP" localSheetId="18" hidden="1">#REF!</definedName>
    <definedName name="TEMP" localSheetId="19" hidden="1">#REF!</definedName>
    <definedName name="TEMP" localSheetId="8" hidden="1">#REF!</definedName>
    <definedName name="TEMP" localSheetId="10" hidden="1">#REF!</definedName>
    <definedName name="TEMP" localSheetId="9" hidden="1">#REF!</definedName>
    <definedName name="TEMP" localSheetId="11" hidden="1">#REF!</definedName>
    <definedName name="TEMP" localSheetId="12" hidden="1">#REF!</definedName>
    <definedName name="TEMP" localSheetId="13" hidden="1">#REF!</definedName>
    <definedName name="TEMP" localSheetId="14" hidden="1">#REF!</definedName>
    <definedName name="TEMP" localSheetId="15" hidden="1">#REF!</definedName>
    <definedName name="TEMP" localSheetId="16" hidden="1">#REF!</definedName>
    <definedName name="TEMP" hidden="1">#REF!</definedName>
    <definedName name="teri" localSheetId="3" hidden="1">{#N/A,#N/A,TRUE,"Basic";#N/A,#N/A,TRUE,"EXT-TABLE";#N/A,#N/A,TRUE,"STEEL";#N/A,#N/A,TRUE,"INT-Table";#N/A,#N/A,TRUE,"STEEL";#N/A,#N/A,TRUE,"Door"}</definedName>
    <definedName name="teri" localSheetId="2" hidden="1">{#N/A,#N/A,TRUE,"Basic";#N/A,#N/A,TRUE,"EXT-TABLE";#N/A,#N/A,TRUE,"STEEL";#N/A,#N/A,TRUE,"INT-Table";#N/A,#N/A,TRUE,"STEEL";#N/A,#N/A,TRUE,"Door"}</definedName>
    <definedName name="teri" hidden="1">{#N/A,#N/A,TRUE,"Basic";#N/A,#N/A,TRUE,"EXT-TABLE";#N/A,#N/A,TRUE,"STEEL";#N/A,#N/A,TRUE,"INT-Table";#N/A,#N/A,TRUE,"STEEL";#N/A,#N/A,TRUE,"Door"}</definedName>
    <definedName name="teri_1" localSheetId="3" hidden="1">{#N/A,#N/A,TRUE,"Basic";#N/A,#N/A,TRUE,"EXT-TABLE";#N/A,#N/A,TRUE,"STEEL";#N/A,#N/A,TRUE,"INT-Table";#N/A,#N/A,TRUE,"STEEL";#N/A,#N/A,TRUE,"Door"}</definedName>
    <definedName name="teri_1" localSheetId="2" hidden="1">{#N/A,#N/A,TRUE,"Basic";#N/A,#N/A,TRUE,"EXT-TABLE";#N/A,#N/A,TRUE,"STEEL";#N/A,#N/A,TRUE,"INT-Table";#N/A,#N/A,TRUE,"STEEL";#N/A,#N/A,TRUE,"Door"}</definedName>
    <definedName name="teri_1" hidden="1">{#N/A,#N/A,TRUE,"Basic";#N/A,#N/A,TRUE,"EXT-TABLE";#N/A,#N/A,TRUE,"STEEL";#N/A,#N/A,TRUE,"INT-Table";#N/A,#N/A,TRUE,"STEEL";#N/A,#N/A,TRUE,"Door"}</definedName>
    <definedName name="teri_1_1" localSheetId="3" hidden="1">{#N/A,#N/A,TRUE,"Basic";#N/A,#N/A,TRUE,"EXT-TABLE";#N/A,#N/A,TRUE,"STEEL";#N/A,#N/A,TRUE,"INT-Table";#N/A,#N/A,TRUE,"STEEL";#N/A,#N/A,TRUE,"Door"}</definedName>
    <definedName name="teri_1_1" localSheetId="2" hidden="1">{#N/A,#N/A,TRUE,"Basic";#N/A,#N/A,TRUE,"EXT-TABLE";#N/A,#N/A,TRUE,"STEEL";#N/A,#N/A,TRUE,"INT-Table";#N/A,#N/A,TRUE,"STEEL";#N/A,#N/A,TRUE,"Door"}</definedName>
    <definedName name="teri_1_1" hidden="1">{#N/A,#N/A,TRUE,"Basic";#N/A,#N/A,TRUE,"EXT-TABLE";#N/A,#N/A,TRUE,"STEEL";#N/A,#N/A,TRUE,"INT-Table";#N/A,#N/A,TRUE,"STEEL";#N/A,#N/A,TRUE,"Door"}</definedName>
    <definedName name="teri_1_2" localSheetId="3" hidden="1">{#N/A,#N/A,TRUE,"Basic";#N/A,#N/A,TRUE,"EXT-TABLE";#N/A,#N/A,TRUE,"STEEL";#N/A,#N/A,TRUE,"INT-Table";#N/A,#N/A,TRUE,"STEEL";#N/A,#N/A,TRUE,"Door"}</definedName>
    <definedName name="teri_1_2" localSheetId="2" hidden="1">{#N/A,#N/A,TRUE,"Basic";#N/A,#N/A,TRUE,"EXT-TABLE";#N/A,#N/A,TRUE,"STEEL";#N/A,#N/A,TRUE,"INT-Table";#N/A,#N/A,TRUE,"STEEL";#N/A,#N/A,TRUE,"Door"}</definedName>
    <definedName name="teri_1_2" hidden="1">{#N/A,#N/A,TRUE,"Basic";#N/A,#N/A,TRUE,"EXT-TABLE";#N/A,#N/A,TRUE,"STEEL";#N/A,#N/A,TRUE,"INT-Table";#N/A,#N/A,TRUE,"STEEL";#N/A,#N/A,TRUE,"Door"}</definedName>
    <definedName name="teri_2" localSheetId="3" hidden="1">{#N/A,#N/A,TRUE,"Basic";#N/A,#N/A,TRUE,"EXT-TABLE";#N/A,#N/A,TRUE,"STEEL";#N/A,#N/A,TRUE,"INT-Table";#N/A,#N/A,TRUE,"STEEL";#N/A,#N/A,TRUE,"Door"}</definedName>
    <definedName name="teri_2" localSheetId="2" hidden="1">{#N/A,#N/A,TRUE,"Basic";#N/A,#N/A,TRUE,"EXT-TABLE";#N/A,#N/A,TRUE,"STEEL";#N/A,#N/A,TRUE,"INT-Table";#N/A,#N/A,TRUE,"STEEL";#N/A,#N/A,TRUE,"Door"}</definedName>
    <definedName name="teri_2" hidden="1">{#N/A,#N/A,TRUE,"Basic";#N/A,#N/A,TRUE,"EXT-TABLE";#N/A,#N/A,TRUE,"STEEL";#N/A,#N/A,TRUE,"INT-Table";#N/A,#N/A,TRUE,"STEEL";#N/A,#N/A,TRUE,"Door"}</definedName>
    <definedName name="teri_2_1" localSheetId="3" hidden="1">{#N/A,#N/A,TRUE,"Basic";#N/A,#N/A,TRUE,"EXT-TABLE";#N/A,#N/A,TRUE,"STEEL";#N/A,#N/A,TRUE,"INT-Table";#N/A,#N/A,TRUE,"STEEL";#N/A,#N/A,TRUE,"Door"}</definedName>
    <definedName name="teri_2_1" localSheetId="2" hidden="1">{#N/A,#N/A,TRUE,"Basic";#N/A,#N/A,TRUE,"EXT-TABLE";#N/A,#N/A,TRUE,"STEEL";#N/A,#N/A,TRUE,"INT-Table";#N/A,#N/A,TRUE,"STEEL";#N/A,#N/A,TRUE,"Door"}</definedName>
    <definedName name="teri_2_1" hidden="1">{#N/A,#N/A,TRUE,"Basic";#N/A,#N/A,TRUE,"EXT-TABLE";#N/A,#N/A,TRUE,"STEEL";#N/A,#N/A,TRUE,"INT-Table";#N/A,#N/A,TRUE,"STEEL";#N/A,#N/A,TRUE,"Door"}</definedName>
    <definedName name="teri_2_2" localSheetId="3" hidden="1">{#N/A,#N/A,TRUE,"Basic";#N/A,#N/A,TRUE,"EXT-TABLE";#N/A,#N/A,TRUE,"STEEL";#N/A,#N/A,TRUE,"INT-Table";#N/A,#N/A,TRUE,"STEEL";#N/A,#N/A,TRUE,"Door"}</definedName>
    <definedName name="teri_2_2" localSheetId="2" hidden="1">{#N/A,#N/A,TRUE,"Basic";#N/A,#N/A,TRUE,"EXT-TABLE";#N/A,#N/A,TRUE,"STEEL";#N/A,#N/A,TRUE,"INT-Table";#N/A,#N/A,TRUE,"STEEL";#N/A,#N/A,TRUE,"Door"}</definedName>
    <definedName name="teri_2_2" hidden="1">{#N/A,#N/A,TRUE,"Basic";#N/A,#N/A,TRUE,"EXT-TABLE";#N/A,#N/A,TRUE,"STEEL";#N/A,#N/A,TRUE,"INT-Table";#N/A,#N/A,TRUE,"STEEL";#N/A,#N/A,TRUE,"Door"}</definedName>
    <definedName name="teri_3" localSheetId="3" hidden="1">{#N/A,#N/A,TRUE,"Basic";#N/A,#N/A,TRUE,"EXT-TABLE";#N/A,#N/A,TRUE,"STEEL";#N/A,#N/A,TRUE,"INT-Table";#N/A,#N/A,TRUE,"STEEL";#N/A,#N/A,TRUE,"Door"}</definedName>
    <definedName name="teri_3" localSheetId="2" hidden="1">{#N/A,#N/A,TRUE,"Basic";#N/A,#N/A,TRUE,"EXT-TABLE";#N/A,#N/A,TRUE,"STEEL";#N/A,#N/A,TRUE,"INT-Table";#N/A,#N/A,TRUE,"STEEL";#N/A,#N/A,TRUE,"Door"}</definedName>
    <definedName name="teri_3" hidden="1">{#N/A,#N/A,TRUE,"Basic";#N/A,#N/A,TRUE,"EXT-TABLE";#N/A,#N/A,TRUE,"STEEL";#N/A,#N/A,TRUE,"INT-Table";#N/A,#N/A,TRUE,"STEEL";#N/A,#N/A,TRUE,"Door"}</definedName>
    <definedName name="teri_3_1" localSheetId="3" hidden="1">{#N/A,#N/A,TRUE,"Basic";#N/A,#N/A,TRUE,"EXT-TABLE";#N/A,#N/A,TRUE,"STEEL";#N/A,#N/A,TRUE,"INT-Table";#N/A,#N/A,TRUE,"STEEL";#N/A,#N/A,TRUE,"Door"}</definedName>
    <definedName name="teri_3_1" localSheetId="2" hidden="1">{#N/A,#N/A,TRUE,"Basic";#N/A,#N/A,TRUE,"EXT-TABLE";#N/A,#N/A,TRUE,"STEEL";#N/A,#N/A,TRUE,"INT-Table";#N/A,#N/A,TRUE,"STEEL";#N/A,#N/A,TRUE,"Door"}</definedName>
    <definedName name="teri_3_1" hidden="1">{#N/A,#N/A,TRUE,"Basic";#N/A,#N/A,TRUE,"EXT-TABLE";#N/A,#N/A,TRUE,"STEEL";#N/A,#N/A,TRUE,"INT-Table";#N/A,#N/A,TRUE,"STEEL";#N/A,#N/A,TRUE,"Door"}</definedName>
    <definedName name="teri_3_2" localSheetId="3" hidden="1">{#N/A,#N/A,TRUE,"Basic";#N/A,#N/A,TRUE,"EXT-TABLE";#N/A,#N/A,TRUE,"STEEL";#N/A,#N/A,TRUE,"INT-Table";#N/A,#N/A,TRUE,"STEEL";#N/A,#N/A,TRUE,"Door"}</definedName>
    <definedName name="teri_3_2" localSheetId="2" hidden="1">{#N/A,#N/A,TRUE,"Basic";#N/A,#N/A,TRUE,"EXT-TABLE";#N/A,#N/A,TRUE,"STEEL";#N/A,#N/A,TRUE,"INT-Table";#N/A,#N/A,TRUE,"STEEL";#N/A,#N/A,TRUE,"Door"}</definedName>
    <definedName name="teri_3_2" hidden="1">{#N/A,#N/A,TRUE,"Basic";#N/A,#N/A,TRUE,"EXT-TABLE";#N/A,#N/A,TRUE,"STEEL";#N/A,#N/A,TRUE,"INT-Table";#N/A,#N/A,TRUE,"STEEL";#N/A,#N/A,TRUE,"Door"}</definedName>
    <definedName name="teri_4" localSheetId="3" hidden="1">{#N/A,#N/A,TRUE,"Basic";#N/A,#N/A,TRUE,"EXT-TABLE";#N/A,#N/A,TRUE,"STEEL";#N/A,#N/A,TRUE,"INT-Table";#N/A,#N/A,TRUE,"STEEL";#N/A,#N/A,TRUE,"Door"}</definedName>
    <definedName name="teri_4" localSheetId="2" hidden="1">{#N/A,#N/A,TRUE,"Basic";#N/A,#N/A,TRUE,"EXT-TABLE";#N/A,#N/A,TRUE,"STEEL";#N/A,#N/A,TRUE,"INT-Table";#N/A,#N/A,TRUE,"STEEL";#N/A,#N/A,TRUE,"Door"}</definedName>
    <definedName name="teri_4" hidden="1">{#N/A,#N/A,TRUE,"Basic";#N/A,#N/A,TRUE,"EXT-TABLE";#N/A,#N/A,TRUE,"STEEL";#N/A,#N/A,TRUE,"INT-Table";#N/A,#N/A,TRUE,"STEEL";#N/A,#N/A,TRUE,"Door"}</definedName>
    <definedName name="teri_4_1" localSheetId="3" hidden="1">{#N/A,#N/A,TRUE,"Basic";#N/A,#N/A,TRUE,"EXT-TABLE";#N/A,#N/A,TRUE,"STEEL";#N/A,#N/A,TRUE,"INT-Table";#N/A,#N/A,TRUE,"STEEL";#N/A,#N/A,TRUE,"Door"}</definedName>
    <definedName name="teri_4_1" localSheetId="2" hidden="1">{#N/A,#N/A,TRUE,"Basic";#N/A,#N/A,TRUE,"EXT-TABLE";#N/A,#N/A,TRUE,"STEEL";#N/A,#N/A,TRUE,"INT-Table";#N/A,#N/A,TRUE,"STEEL";#N/A,#N/A,TRUE,"Door"}</definedName>
    <definedName name="teri_4_1" hidden="1">{#N/A,#N/A,TRUE,"Basic";#N/A,#N/A,TRUE,"EXT-TABLE";#N/A,#N/A,TRUE,"STEEL";#N/A,#N/A,TRUE,"INT-Table";#N/A,#N/A,TRUE,"STEEL";#N/A,#N/A,TRUE,"Door"}</definedName>
    <definedName name="teri_4_2" localSheetId="3" hidden="1">{#N/A,#N/A,TRUE,"Basic";#N/A,#N/A,TRUE,"EXT-TABLE";#N/A,#N/A,TRUE,"STEEL";#N/A,#N/A,TRUE,"INT-Table";#N/A,#N/A,TRUE,"STEEL";#N/A,#N/A,TRUE,"Door"}</definedName>
    <definedName name="teri_4_2" localSheetId="2" hidden="1">{#N/A,#N/A,TRUE,"Basic";#N/A,#N/A,TRUE,"EXT-TABLE";#N/A,#N/A,TRUE,"STEEL";#N/A,#N/A,TRUE,"INT-Table";#N/A,#N/A,TRUE,"STEEL";#N/A,#N/A,TRUE,"Door"}</definedName>
    <definedName name="teri_4_2" hidden="1">{#N/A,#N/A,TRUE,"Basic";#N/A,#N/A,TRUE,"EXT-TABLE";#N/A,#N/A,TRUE,"STEEL";#N/A,#N/A,TRUE,"INT-Table";#N/A,#N/A,TRUE,"STEEL";#N/A,#N/A,TRUE,"Door"}</definedName>
    <definedName name="teri_5" localSheetId="3" hidden="1">{#N/A,#N/A,TRUE,"Basic";#N/A,#N/A,TRUE,"EXT-TABLE";#N/A,#N/A,TRUE,"STEEL";#N/A,#N/A,TRUE,"INT-Table";#N/A,#N/A,TRUE,"STEEL";#N/A,#N/A,TRUE,"Door"}</definedName>
    <definedName name="teri_5" localSheetId="2" hidden="1">{#N/A,#N/A,TRUE,"Basic";#N/A,#N/A,TRUE,"EXT-TABLE";#N/A,#N/A,TRUE,"STEEL";#N/A,#N/A,TRUE,"INT-Table";#N/A,#N/A,TRUE,"STEEL";#N/A,#N/A,TRUE,"Door"}</definedName>
    <definedName name="teri_5" hidden="1">{#N/A,#N/A,TRUE,"Basic";#N/A,#N/A,TRUE,"EXT-TABLE";#N/A,#N/A,TRUE,"STEEL";#N/A,#N/A,TRUE,"INT-Table";#N/A,#N/A,TRUE,"STEEL";#N/A,#N/A,TRUE,"Door"}</definedName>
    <definedName name="teri_5_1" localSheetId="3" hidden="1">{#N/A,#N/A,TRUE,"Basic";#N/A,#N/A,TRUE,"EXT-TABLE";#N/A,#N/A,TRUE,"STEEL";#N/A,#N/A,TRUE,"INT-Table";#N/A,#N/A,TRUE,"STEEL";#N/A,#N/A,TRUE,"Door"}</definedName>
    <definedName name="teri_5_1" localSheetId="2" hidden="1">{#N/A,#N/A,TRUE,"Basic";#N/A,#N/A,TRUE,"EXT-TABLE";#N/A,#N/A,TRUE,"STEEL";#N/A,#N/A,TRUE,"INT-Table";#N/A,#N/A,TRUE,"STEEL";#N/A,#N/A,TRUE,"Door"}</definedName>
    <definedName name="teri_5_1" hidden="1">{#N/A,#N/A,TRUE,"Basic";#N/A,#N/A,TRUE,"EXT-TABLE";#N/A,#N/A,TRUE,"STEEL";#N/A,#N/A,TRUE,"INT-Table";#N/A,#N/A,TRUE,"STEEL";#N/A,#N/A,TRUE,"Door"}</definedName>
    <definedName name="teri_5_2" localSheetId="3" hidden="1">{#N/A,#N/A,TRUE,"Basic";#N/A,#N/A,TRUE,"EXT-TABLE";#N/A,#N/A,TRUE,"STEEL";#N/A,#N/A,TRUE,"INT-Table";#N/A,#N/A,TRUE,"STEEL";#N/A,#N/A,TRUE,"Door"}</definedName>
    <definedName name="teri_5_2" localSheetId="2" hidden="1">{#N/A,#N/A,TRUE,"Basic";#N/A,#N/A,TRUE,"EXT-TABLE";#N/A,#N/A,TRUE,"STEEL";#N/A,#N/A,TRUE,"INT-Table";#N/A,#N/A,TRUE,"STEEL";#N/A,#N/A,TRUE,"Door"}</definedName>
    <definedName name="teri_5_2" hidden="1">{#N/A,#N/A,TRUE,"Basic";#N/A,#N/A,TRUE,"EXT-TABLE";#N/A,#N/A,TRUE,"STEEL";#N/A,#N/A,TRUE,"INT-Table";#N/A,#N/A,TRUE,"STEEL";#N/A,#N/A,TRUE,"Door"}</definedName>
    <definedName name="TEWGDSGVDSFGVDSVGSD" localSheetId="3" hidden="1">{#N/A,#N/A,FALSE,"운반시간"}</definedName>
    <definedName name="TEWGDSGVDSFGVDSVGSD" localSheetId="2" hidden="1">{#N/A,#N/A,FALSE,"운반시간"}</definedName>
    <definedName name="TEWGDSGVDSFGVDSVGSD" hidden="1">{#N/A,#N/A,FALSE,"운반시간"}</definedName>
    <definedName name="TEWRER"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G" localSheetId="3" hidden="1">{#N/A,#N/A,FALSE,"CCTV"}</definedName>
    <definedName name="TG" localSheetId="2" hidden="1">{#N/A,#N/A,FALSE,"CCTV"}</definedName>
    <definedName name="TG" hidden="1">{#N/A,#N/A,FALSE,"CCTV"}</definedName>
    <definedName name="TNNR" localSheetId="3" hidden="1">{#N/A,#N/A,FALSE,"이정표"}</definedName>
    <definedName name="TNNR" localSheetId="2" hidden="1">{#N/A,#N/A,FALSE,"이정표"}</definedName>
    <definedName name="TNNR" hidden="1">{#N/A,#N/A,FALSE,"이정표"}</definedName>
    <definedName name="TRRR" localSheetId="3" hidden="1">{#N/A,#N/A,FALSE,"속도"}</definedName>
    <definedName name="TRRR" localSheetId="2" hidden="1">{#N/A,#N/A,FALSE,"속도"}</definedName>
    <definedName name="TRRR" hidden="1">{#N/A,#N/A,FALSE,"속도"}</definedName>
    <definedName name="TSUPPOT" localSheetId="3" hidden="1">{#N/A,#N/A,FALSE,"CCTV"}</definedName>
    <definedName name="TSUPPOT" localSheetId="2" hidden="1">{#N/A,#N/A,FALSE,"CCTV"}</definedName>
    <definedName name="TSUPPOT" hidden="1">{#N/A,#N/A,FALSE,"CCTV"}</definedName>
    <definedName name="TTTTRFS" localSheetId="3" hidden="1">{#N/A,#N/A,FALSE,"운반시간"}</definedName>
    <definedName name="TTTTRFS" localSheetId="2" hidden="1">{#N/A,#N/A,FALSE,"운반시간"}</definedName>
    <definedName name="TTTTRFS" hidden="1">{#N/A,#N/A,FALSE,"운반시간"}</definedName>
    <definedName name="TUBE" localSheetId="3" hidden="1">{#N/A,#N/A,FALSE,"CCTV"}</definedName>
    <definedName name="TUBE" localSheetId="2" hidden="1">{#N/A,#N/A,FALSE,"CCTV"}</definedName>
    <definedName name="TUBE" hidden="1">{#N/A,#N/A,FALSE,"CCTV"}</definedName>
    <definedName name="TV" localSheetId="3" hidden="1">{#N/A,#N/A,FALSE,"CCTV"}</definedName>
    <definedName name="TV" localSheetId="2" hidden="1">{#N/A,#N/A,FALSE,"CCTV"}</definedName>
    <definedName name="TV" hidden="1">{#N/A,#N/A,FALSE,"CCTV"}</definedName>
    <definedName name="UAAAAA" localSheetId="3" hidden="1">{#N/A,#N/A,TRUE,"Basic";#N/A,#N/A,TRUE,"EXT-TABLE";#N/A,#N/A,TRUE,"STEEL";#N/A,#N/A,TRUE,"INT-Table";#N/A,#N/A,TRUE,"STEEL";#N/A,#N/A,TRUE,"Door"}</definedName>
    <definedName name="UAAAAA" localSheetId="2" hidden="1">{#N/A,#N/A,TRUE,"Basic";#N/A,#N/A,TRUE,"EXT-TABLE";#N/A,#N/A,TRUE,"STEEL";#N/A,#N/A,TRUE,"INT-Table";#N/A,#N/A,TRUE,"STEEL";#N/A,#N/A,TRUE,"Door"}</definedName>
    <definedName name="UAAAAA" hidden="1">{#N/A,#N/A,TRUE,"Basic";#N/A,#N/A,TRUE,"EXT-TABLE";#N/A,#N/A,TRUE,"STEEL";#N/A,#N/A,TRUE,"INT-Table";#N/A,#N/A,TRUE,"STEEL";#N/A,#N/A,TRUE,"Door"}</definedName>
    <definedName name="UB" localSheetId="3" hidden="1">{#N/A,#N/A,FALSE,"CCTV"}</definedName>
    <definedName name="UB" localSheetId="2" hidden="1">{#N/A,#N/A,FALSE,"CCTV"}</definedName>
    <definedName name="UB" hidden="1">{#N/A,#N/A,FALSE,"CCTV"}</definedName>
    <definedName name="UI" localSheetId="5" hidden="1">#REF!</definedName>
    <definedName name="UI" localSheetId="7" hidden="1">#REF!</definedName>
    <definedName name="UI" localSheetId="6" hidden="1">#REF!</definedName>
    <definedName name="UI" localSheetId="17" hidden="1">#REF!</definedName>
    <definedName name="UI" localSheetId="18" hidden="1">#REF!</definedName>
    <definedName name="UI" localSheetId="19" hidden="1">#REF!</definedName>
    <definedName name="UI" localSheetId="8" hidden="1">#REF!</definedName>
    <definedName name="UI" localSheetId="10" hidden="1">#REF!</definedName>
    <definedName name="UI" localSheetId="9" hidden="1">#REF!</definedName>
    <definedName name="UI" localSheetId="11" hidden="1">#REF!</definedName>
    <definedName name="UI" localSheetId="12" hidden="1">#REF!</definedName>
    <definedName name="UI" localSheetId="13" hidden="1">#REF!</definedName>
    <definedName name="UI" localSheetId="14" hidden="1">#REF!</definedName>
    <definedName name="UI" localSheetId="15" hidden="1">#REF!</definedName>
    <definedName name="UI" localSheetId="16" hidden="1">#REF!</definedName>
    <definedName name="UI" localSheetId="3" hidden="1">#REF!</definedName>
    <definedName name="UI" localSheetId="2" hidden="1">#REF!</definedName>
    <definedName name="UI" hidden="1">#REF!</definedName>
    <definedName name="UIU"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UU" localSheetId="3" hidden="1">{#N/A,#N/A,FALSE,"CCTV"}</definedName>
    <definedName name="UUU" localSheetId="2" hidden="1">{#N/A,#N/A,FALSE,"CCTV"}</definedName>
    <definedName name="UUU" hidden="1">{#N/A,#N/A,FALSE,"CCTV"}</definedName>
    <definedName name="vffsfs" localSheetId="3" hidden="1">{#N/A,#N/A,TRUE,"Basic";#N/A,#N/A,TRUE,"EXT-TABLE";#N/A,#N/A,TRUE,"STEEL";#N/A,#N/A,TRUE,"INT-Table";#N/A,#N/A,TRUE,"STEEL";#N/A,#N/A,TRUE,"Door"}</definedName>
    <definedName name="vffsfs" localSheetId="2" hidden="1">{#N/A,#N/A,TRUE,"Basic";#N/A,#N/A,TRUE,"EXT-TABLE";#N/A,#N/A,TRUE,"STEEL";#N/A,#N/A,TRUE,"INT-Table";#N/A,#N/A,TRUE,"STEEL";#N/A,#N/A,TRUE,"Door"}</definedName>
    <definedName name="vffsfs" hidden="1">{#N/A,#N/A,TRUE,"Basic";#N/A,#N/A,TRUE,"EXT-TABLE";#N/A,#N/A,TRUE,"STEEL";#N/A,#N/A,TRUE,"INT-Table";#N/A,#N/A,TRUE,"STEEL";#N/A,#N/A,TRUE,"Door"}</definedName>
    <definedName name="vffsfs_1" localSheetId="3" hidden="1">{#N/A,#N/A,TRUE,"Basic";#N/A,#N/A,TRUE,"EXT-TABLE";#N/A,#N/A,TRUE,"STEEL";#N/A,#N/A,TRUE,"INT-Table";#N/A,#N/A,TRUE,"STEEL";#N/A,#N/A,TRUE,"Door"}</definedName>
    <definedName name="vffsfs_1" localSheetId="2" hidden="1">{#N/A,#N/A,TRUE,"Basic";#N/A,#N/A,TRUE,"EXT-TABLE";#N/A,#N/A,TRUE,"STEEL";#N/A,#N/A,TRUE,"INT-Table";#N/A,#N/A,TRUE,"STEEL";#N/A,#N/A,TRUE,"Door"}</definedName>
    <definedName name="vffsfs_1" hidden="1">{#N/A,#N/A,TRUE,"Basic";#N/A,#N/A,TRUE,"EXT-TABLE";#N/A,#N/A,TRUE,"STEEL";#N/A,#N/A,TRUE,"INT-Table";#N/A,#N/A,TRUE,"STEEL";#N/A,#N/A,TRUE,"Door"}</definedName>
    <definedName name="vffsfs_1_1" localSheetId="3" hidden="1">{#N/A,#N/A,TRUE,"Basic";#N/A,#N/A,TRUE,"EXT-TABLE";#N/A,#N/A,TRUE,"STEEL";#N/A,#N/A,TRUE,"INT-Table";#N/A,#N/A,TRUE,"STEEL";#N/A,#N/A,TRUE,"Door"}</definedName>
    <definedName name="vffsfs_1_1" localSheetId="2" hidden="1">{#N/A,#N/A,TRUE,"Basic";#N/A,#N/A,TRUE,"EXT-TABLE";#N/A,#N/A,TRUE,"STEEL";#N/A,#N/A,TRUE,"INT-Table";#N/A,#N/A,TRUE,"STEEL";#N/A,#N/A,TRUE,"Door"}</definedName>
    <definedName name="vffsfs_1_1" hidden="1">{#N/A,#N/A,TRUE,"Basic";#N/A,#N/A,TRUE,"EXT-TABLE";#N/A,#N/A,TRUE,"STEEL";#N/A,#N/A,TRUE,"INT-Table";#N/A,#N/A,TRUE,"STEEL";#N/A,#N/A,TRUE,"Door"}</definedName>
    <definedName name="vffsfs_1_2" localSheetId="3" hidden="1">{#N/A,#N/A,TRUE,"Basic";#N/A,#N/A,TRUE,"EXT-TABLE";#N/A,#N/A,TRUE,"STEEL";#N/A,#N/A,TRUE,"INT-Table";#N/A,#N/A,TRUE,"STEEL";#N/A,#N/A,TRUE,"Door"}</definedName>
    <definedName name="vffsfs_1_2" localSheetId="2" hidden="1">{#N/A,#N/A,TRUE,"Basic";#N/A,#N/A,TRUE,"EXT-TABLE";#N/A,#N/A,TRUE,"STEEL";#N/A,#N/A,TRUE,"INT-Table";#N/A,#N/A,TRUE,"STEEL";#N/A,#N/A,TRUE,"Door"}</definedName>
    <definedName name="vffsfs_1_2" hidden="1">{#N/A,#N/A,TRUE,"Basic";#N/A,#N/A,TRUE,"EXT-TABLE";#N/A,#N/A,TRUE,"STEEL";#N/A,#N/A,TRUE,"INT-Table";#N/A,#N/A,TRUE,"STEEL";#N/A,#N/A,TRUE,"Door"}</definedName>
    <definedName name="vffsfs_2" localSheetId="3" hidden="1">{#N/A,#N/A,TRUE,"Basic";#N/A,#N/A,TRUE,"EXT-TABLE";#N/A,#N/A,TRUE,"STEEL";#N/A,#N/A,TRUE,"INT-Table";#N/A,#N/A,TRUE,"STEEL";#N/A,#N/A,TRUE,"Door"}</definedName>
    <definedName name="vffsfs_2" localSheetId="2" hidden="1">{#N/A,#N/A,TRUE,"Basic";#N/A,#N/A,TRUE,"EXT-TABLE";#N/A,#N/A,TRUE,"STEEL";#N/A,#N/A,TRUE,"INT-Table";#N/A,#N/A,TRUE,"STEEL";#N/A,#N/A,TRUE,"Door"}</definedName>
    <definedName name="vffsfs_2" hidden="1">{#N/A,#N/A,TRUE,"Basic";#N/A,#N/A,TRUE,"EXT-TABLE";#N/A,#N/A,TRUE,"STEEL";#N/A,#N/A,TRUE,"INT-Table";#N/A,#N/A,TRUE,"STEEL";#N/A,#N/A,TRUE,"Door"}</definedName>
    <definedName name="vffsfs_2_1" localSheetId="3" hidden="1">{#N/A,#N/A,TRUE,"Basic";#N/A,#N/A,TRUE,"EXT-TABLE";#N/A,#N/A,TRUE,"STEEL";#N/A,#N/A,TRUE,"INT-Table";#N/A,#N/A,TRUE,"STEEL";#N/A,#N/A,TRUE,"Door"}</definedName>
    <definedName name="vffsfs_2_1" localSheetId="2" hidden="1">{#N/A,#N/A,TRUE,"Basic";#N/A,#N/A,TRUE,"EXT-TABLE";#N/A,#N/A,TRUE,"STEEL";#N/A,#N/A,TRUE,"INT-Table";#N/A,#N/A,TRUE,"STEEL";#N/A,#N/A,TRUE,"Door"}</definedName>
    <definedName name="vffsfs_2_1" hidden="1">{#N/A,#N/A,TRUE,"Basic";#N/A,#N/A,TRUE,"EXT-TABLE";#N/A,#N/A,TRUE,"STEEL";#N/A,#N/A,TRUE,"INT-Table";#N/A,#N/A,TRUE,"STEEL";#N/A,#N/A,TRUE,"Door"}</definedName>
    <definedName name="vffsfs_2_2" localSheetId="3" hidden="1">{#N/A,#N/A,TRUE,"Basic";#N/A,#N/A,TRUE,"EXT-TABLE";#N/A,#N/A,TRUE,"STEEL";#N/A,#N/A,TRUE,"INT-Table";#N/A,#N/A,TRUE,"STEEL";#N/A,#N/A,TRUE,"Door"}</definedName>
    <definedName name="vffsfs_2_2" localSheetId="2" hidden="1">{#N/A,#N/A,TRUE,"Basic";#N/A,#N/A,TRUE,"EXT-TABLE";#N/A,#N/A,TRUE,"STEEL";#N/A,#N/A,TRUE,"INT-Table";#N/A,#N/A,TRUE,"STEEL";#N/A,#N/A,TRUE,"Door"}</definedName>
    <definedName name="vffsfs_2_2" hidden="1">{#N/A,#N/A,TRUE,"Basic";#N/A,#N/A,TRUE,"EXT-TABLE";#N/A,#N/A,TRUE,"STEEL";#N/A,#N/A,TRUE,"INT-Table";#N/A,#N/A,TRUE,"STEEL";#N/A,#N/A,TRUE,"Door"}</definedName>
    <definedName name="vffsfs_3" localSheetId="3" hidden="1">{#N/A,#N/A,TRUE,"Basic";#N/A,#N/A,TRUE,"EXT-TABLE";#N/A,#N/A,TRUE,"STEEL";#N/A,#N/A,TRUE,"INT-Table";#N/A,#N/A,TRUE,"STEEL";#N/A,#N/A,TRUE,"Door"}</definedName>
    <definedName name="vffsfs_3" localSheetId="2" hidden="1">{#N/A,#N/A,TRUE,"Basic";#N/A,#N/A,TRUE,"EXT-TABLE";#N/A,#N/A,TRUE,"STEEL";#N/A,#N/A,TRUE,"INT-Table";#N/A,#N/A,TRUE,"STEEL";#N/A,#N/A,TRUE,"Door"}</definedName>
    <definedName name="vffsfs_3" hidden="1">{#N/A,#N/A,TRUE,"Basic";#N/A,#N/A,TRUE,"EXT-TABLE";#N/A,#N/A,TRUE,"STEEL";#N/A,#N/A,TRUE,"INT-Table";#N/A,#N/A,TRUE,"STEEL";#N/A,#N/A,TRUE,"Door"}</definedName>
    <definedName name="vffsfs_3_1" localSheetId="3" hidden="1">{#N/A,#N/A,TRUE,"Basic";#N/A,#N/A,TRUE,"EXT-TABLE";#N/A,#N/A,TRUE,"STEEL";#N/A,#N/A,TRUE,"INT-Table";#N/A,#N/A,TRUE,"STEEL";#N/A,#N/A,TRUE,"Door"}</definedName>
    <definedName name="vffsfs_3_1" localSheetId="2" hidden="1">{#N/A,#N/A,TRUE,"Basic";#N/A,#N/A,TRUE,"EXT-TABLE";#N/A,#N/A,TRUE,"STEEL";#N/A,#N/A,TRUE,"INT-Table";#N/A,#N/A,TRUE,"STEEL";#N/A,#N/A,TRUE,"Door"}</definedName>
    <definedName name="vffsfs_3_1" hidden="1">{#N/A,#N/A,TRUE,"Basic";#N/A,#N/A,TRUE,"EXT-TABLE";#N/A,#N/A,TRUE,"STEEL";#N/A,#N/A,TRUE,"INT-Table";#N/A,#N/A,TRUE,"STEEL";#N/A,#N/A,TRUE,"Door"}</definedName>
    <definedName name="vffsfs_3_2" localSheetId="3" hidden="1">{#N/A,#N/A,TRUE,"Basic";#N/A,#N/A,TRUE,"EXT-TABLE";#N/A,#N/A,TRUE,"STEEL";#N/A,#N/A,TRUE,"INT-Table";#N/A,#N/A,TRUE,"STEEL";#N/A,#N/A,TRUE,"Door"}</definedName>
    <definedName name="vffsfs_3_2" localSheetId="2" hidden="1">{#N/A,#N/A,TRUE,"Basic";#N/A,#N/A,TRUE,"EXT-TABLE";#N/A,#N/A,TRUE,"STEEL";#N/A,#N/A,TRUE,"INT-Table";#N/A,#N/A,TRUE,"STEEL";#N/A,#N/A,TRUE,"Door"}</definedName>
    <definedName name="vffsfs_3_2" hidden="1">{#N/A,#N/A,TRUE,"Basic";#N/A,#N/A,TRUE,"EXT-TABLE";#N/A,#N/A,TRUE,"STEEL";#N/A,#N/A,TRUE,"INT-Table";#N/A,#N/A,TRUE,"STEEL";#N/A,#N/A,TRUE,"Door"}</definedName>
    <definedName name="vffsfs_4" localSheetId="3" hidden="1">{#N/A,#N/A,TRUE,"Basic";#N/A,#N/A,TRUE,"EXT-TABLE";#N/A,#N/A,TRUE,"STEEL";#N/A,#N/A,TRUE,"INT-Table";#N/A,#N/A,TRUE,"STEEL";#N/A,#N/A,TRUE,"Door"}</definedName>
    <definedName name="vffsfs_4" localSheetId="2" hidden="1">{#N/A,#N/A,TRUE,"Basic";#N/A,#N/A,TRUE,"EXT-TABLE";#N/A,#N/A,TRUE,"STEEL";#N/A,#N/A,TRUE,"INT-Table";#N/A,#N/A,TRUE,"STEEL";#N/A,#N/A,TRUE,"Door"}</definedName>
    <definedName name="vffsfs_4" hidden="1">{#N/A,#N/A,TRUE,"Basic";#N/A,#N/A,TRUE,"EXT-TABLE";#N/A,#N/A,TRUE,"STEEL";#N/A,#N/A,TRUE,"INT-Table";#N/A,#N/A,TRUE,"STEEL";#N/A,#N/A,TRUE,"Door"}</definedName>
    <definedName name="vffsfs_4_1" localSheetId="3" hidden="1">{#N/A,#N/A,TRUE,"Basic";#N/A,#N/A,TRUE,"EXT-TABLE";#N/A,#N/A,TRUE,"STEEL";#N/A,#N/A,TRUE,"INT-Table";#N/A,#N/A,TRUE,"STEEL";#N/A,#N/A,TRUE,"Door"}</definedName>
    <definedName name="vffsfs_4_1" localSheetId="2" hidden="1">{#N/A,#N/A,TRUE,"Basic";#N/A,#N/A,TRUE,"EXT-TABLE";#N/A,#N/A,TRUE,"STEEL";#N/A,#N/A,TRUE,"INT-Table";#N/A,#N/A,TRUE,"STEEL";#N/A,#N/A,TRUE,"Door"}</definedName>
    <definedName name="vffsfs_4_1" hidden="1">{#N/A,#N/A,TRUE,"Basic";#N/A,#N/A,TRUE,"EXT-TABLE";#N/A,#N/A,TRUE,"STEEL";#N/A,#N/A,TRUE,"INT-Table";#N/A,#N/A,TRUE,"STEEL";#N/A,#N/A,TRUE,"Door"}</definedName>
    <definedName name="vffsfs_4_2" localSheetId="3" hidden="1">{#N/A,#N/A,TRUE,"Basic";#N/A,#N/A,TRUE,"EXT-TABLE";#N/A,#N/A,TRUE,"STEEL";#N/A,#N/A,TRUE,"INT-Table";#N/A,#N/A,TRUE,"STEEL";#N/A,#N/A,TRUE,"Door"}</definedName>
    <definedName name="vffsfs_4_2" localSheetId="2" hidden="1">{#N/A,#N/A,TRUE,"Basic";#N/A,#N/A,TRUE,"EXT-TABLE";#N/A,#N/A,TRUE,"STEEL";#N/A,#N/A,TRUE,"INT-Table";#N/A,#N/A,TRUE,"STEEL";#N/A,#N/A,TRUE,"Door"}</definedName>
    <definedName name="vffsfs_4_2" hidden="1">{#N/A,#N/A,TRUE,"Basic";#N/A,#N/A,TRUE,"EXT-TABLE";#N/A,#N/A,TRUE,"STEEL";#N/A,#N/A,TRUE,"INT-Table";#N/A,#N/A,TRUE,"STEEL";#N/A,#N/A,TRUE,"Door"}</definedName>
    <definedName name="vffsfs_5" localSheetId="3" hidden="1">{#N/A,#N/A,TRUE,"Basic";#N/A,#N/A,TRUE,"EXT-TABLE";#N/A,#N/A,TRUE,"STEEL";#N/A,#N/A,TRUE,"INT-Table";#N/A,#N/A,TRUE,"STEEL";#N/A,#N/A,TRUE,"Door"}</definedName>
    <definedName name="vffsfs_5" localSheetId="2" hidden="1">{#N/A,#N/A,TRUE,"Basic";#N/A,#N/A,TRUE,"EXT-TABLE";#N/A,#N/A,TRUE,"STEEL";#N/A,#N/A,TRUE,"INT-Table";#N/A,#N/A,TRUE,"STEEL";#N/A,#N/A,TRUE,"Door"}</definedName>
    <definedName name="vffsfs_5" hidden="1">{#N/A,#N/A,TRUE,"Basic";#N/A,#N/A,TRUE,"EXT-TABLE";#N/A,#N/A,TRUE,"STEEL";#N/A,#N/A,TRUE,"INT-Table";#N/A,#N/A,TRUE,"STEEL";#N/A,#N/A,TRUE,"Door"}</definedName>
    <definedName name="vffsfs_5_1" localSheetId="3" hidden="1">{#N/A,#N/A,TRUE,"Basic";#N/A,#N/A,TRUE,"EXT-TABLE";#N/A,#N/A,TRUE,"STEEL";#N/A,#N/A,TRUE,"INT-Table";#N/A,#N/A,TRUE,"STEEL";#N/A,#N/A,TRUE,"Door"}</definedName>
    <definedName name="vffsfs_5_1" localSheetId="2" hidden="1">{#N/A,#N/A,TRUE,"Basic";#N/A,#N/A,TRUE,"EXT-TABLE";#N/A,#N/A,TRUE,"STEEL";#N/A,#N/A,TRUE,"INT-Table";#N/A,#N/A,TRUE,"STEEL";#N/A,#N/A,TRUE,"Door"}</definedName>
    <definedName name="vffsfs_5_1" hidden="1">{#N/A,#N/A,TRUE,"Basic";#N/A,#N/A,TRUE,"EXT-TABLE";#N/A,#N/A,TRUE,"STEEL";#N/A,#N/A,TRUE,"INT-Table";#N/A,#N/A,TRUE,"STEEL";#N/A,#N/A,TRUE,"Door"}</definedName>
    <definedName name="vffsfs_5_2" localSheetId="3" hidden="1">{#N/A,#N/A,TRUE,"Basic";#N/A,#N/A,TRUE,"EXT-TABLE";#N/A,#N/A,TRUE,"STEEL";#N/A,#N/A,TRUE,"INT-Table";#N/A,#N/A,TRUE,"STEEL";#N/A,#N/A,TRUE,"Door"}</definedName>
    <definedName name="vffsfs_5_2" localSheetId="2" hidden="1">{#N/A,#N/A,TRUE,"Basic";#N/A,#N/A,TRUE,"EXT-TABLE";#N/A,#N/A,TRUE,"STEEL";#N/A,#N/A,TRUE,"INT-Table";#N/A,#N/A,TRUE,"STEEL";#N/A,#N/A,TRUE,"Door"}</definedName>
    <definedName name="vffsfs_5_2" hidden="1">{#N/A,#N/A,TRUE,"Basic";#N/A,#N/A,TRUE,"EXT-TABLE";#N/A,#N/A,TRUE,"STEEL";#N/A,#N/A,TRUE,"INT-Table";#N/A,#N/A,TRUE,"STEEL";#N/A,#N/A,TRUE,"Door"}</definedName>
    <definedName name="VISION" localSheetId="3" hidden="1">{#N/A,#N/A,TRUE,"LOADCOVE";#N/A,#N/A,TRUE,"PAGE001";#N/A,#N/A,TRUE,"PAGE002";#N/A,#N/A,TRUE,"PAGE003";#N/A,#N/A,TRUE,"PAGE004";#N/A,#N/A,TRUE,"PAGE005";#N/A,#N/A,TRUE,"PAGE006";#N/A,#N/A,TRUE,"PAGE007";#N/A,#N/A,TRUE,"PAGE008";#N/A,#N/A,TRUE,"PAGE009";#N/A,#N/A,TRUE,"PAGE010";#N/A,#N/A,TRUE,"PAGE011";#N/A,#N/A,TRUE,"PAGE012";#N/A,#N/A,TRUE,"PAGE013"}</definedName>
    <definedName name="VISION" localSheetId="2" hidden="1">{#N/A,#N/A,TRUE,"LOADCOVE";#N/A,#N/A,TRUE,"PAGE001";#N/A,#N/A,TRUE,"PAGE002";#N/A,#N/A,TRUE,"PAGE003";#N/A,#N/A,TRUE,"PAGE004";#N/A,#N/A,TRUE,"PAGE005";#N/A,#N/A,TRUE,"PAGE006";#N/A,#N/A,TRUE,"PAGE007";#N/A,#N/A,TRUE,"PAGE008";#N/A,#N/A,TRUE,"PAGE009";#N/A,#N/A,TRUE,"PAGE010";#N/A,#N/A,TRUE,"PAGE011";#N/A,#N/A,TRUE,"PAGE012";#N/A,#N/A,TRUE,"PAGE013"}</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localSheetId="3" hidden="1">{#N/A,#N/A,TRUE,"LOADCOVE";#N/A,#N/A,TRUE,"PAGE001";#N/A,#N/A,TRUE,"PAGE002";#N/A,#N/A,TRUE,"PAGE003";#N/A,#N/A,TRUE,"PAGE004";#N/A,#N/A,TRUE,"PAGE005";#N/A,#N/A,TRUE,"PAGE006";#N/A,#N/A,TRUE,"PAGE007";#N/A,#N/A,TRUE,"PAGE008";#N/A,#N/A,TRUE,"PAGE009";#N/A,#N/A,TRUE,"PAGE010";#N/A,#N/A,TRUE,"PAGE011";#N/A,#N/A,TRUE,"PAGE012";#N/A,#N/A,TRUE,"PAGE013"}</definedName>
    <definedName name="VISION시설투자" localSheetId="2"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X" localSheetId="5" hidden="1">#REF!</definedName>
    <definedName name="VX" localSheetId="7" hidden="1">#REF!</definedName>
    <definedName name="VX" localSheetId="6" hidden="1">#REF!</definedName>
    <definedName name="VX" localSheetId="17" hidden="1">#REF!</definedName>
    <definedName name="VX" localSheetId="18" hidden="1">#REF!</definedName>
    <definedName name="VX" localSheetId="19" hidden="1">#REF!</definedName>
    <definedName name="VX" localSheetId="8" hidden="1">#REF!</definedName>
    <definedName name="VX" localSheetId="10" hidden="1">#REF!</definedName>
    <definedName name="VX" localSheetId="9" hidden="1">#REF!</definedName>
    <definedName name="VX" localSheetId="11" hidden="1">#REF!</definedName>
    <definedName name="VX" localSheetId="12" hidden="1">#REF!</definedName>
    <definedName name="VX" localSheetId="13" hidden="1">#REF!</definedName>
    <definedName name="VX" localSheetId="14" hidden="1">#REF!</definedName>
    <definedName name="VX" localSheetId="15" hidden="1">#REF!</definedName>
    <definedName name="VX" localSheetId="16" hidden="1">#REF!</definedName>
    <definedName name="VX" localSheetId="3" hidden="1">#REF!</definedName>
    <definedName name="VX" localSheetId="2" hidden="1">#REF!</definedName>
    <definedName name="VX" hidden="1">#REF!</definedName>
    <definedName name="VXCVXVXCV"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aste" localSheetId="3" hidden="1">{#N/A,#N/A,TRUE,"Basic";#N/A,#N/A,TRUE,"EXT-TABLE";#N/A,#N/A,TRUE,"STEEL";#N/A,#N/A,TRUE,"INT-Table";#N/A,#N/A,TRUE,"STEEL";#N/A,#N/A,TRUE,"Door"}</definedName>
    <definedName name="Waste" localSheetId="2" hidden="1">{#N/A,#N/A,TRUE,"Basic";#N/A,#N/A,TRUE,"EXT-TABLE";#N/A,#N/A,TRUE,"STEEL";#N/A,#N/A,TRUE,"INT-Table";#N/A,#N/A,TRUE,"STEEL";#N/A,#N/A,TRUE,"Door"}</definedName>
    <definedName name="Waste" hidden="1">{#N/A,#N/A,TRUE,"Basic";#N/A,#N/A,TRUE,"EXT-TABLE";#N/A,#N/A,TRUE,"STEEL";#N/A,#N/A,TRUE,"INT-Table";#N/A,#N/A,TRUE,"STEEL";#N/A,#N/A,TRUE,"Door"}</definedName>
    <definedName name="Waste_1" localSheetId="3" hidden="1">{#N/A,#N/A,TRUE,"Basic";#N/A,#N/A,TRUE,"EXT-TABLE";#N/A,#N/A,TRUE,"STEEL";#N/A,#N/A,TRUE,"INT-Table";#N/A,#N/A,TRUE,"STEEL";#N/A,#N/A,TRUE,"Door"}</definedName>
    <definedName name="Waste_1" localSheetId="2" hidden="1">{#N/A,#N/A,TRUE,"Basic";#N/A,#N/A,TRUE,"EXT-TABLE";#N/A,#N/A,TRUE,"STEEL";#N/A,#N/A,TRUE,"INT-Table";#N/A,#N/A,TRUE,"STEEL";#N/A,#N/A,TRUE,"Door"}</definedName>
    <definedName name="Waste_1" hidden="1">{#N/A,#N/A,TRUE,"Basic";#N/A,#N/A,TRUE,"EXT-TABLE";#N/A,#N/A,TRUE,"STEEL";#N/A,#N/A,TRUE,"INT-Table";#N/A,#N/A,TRUE,"STEEL";#N/A,#N/A,TRUE,"Door"}</definedName>
    <definedName name="Waste_1_1" localSheetId="3" hidden="1">{#N/A,#N/A,TRUE,"Basic";#N/A,#N/A,TRUE,"EXT-TABLE";#N/A,#N/A,TRUE,"STEEL";#N/A,#N/A,TRUE,"INT-Table";#N/A,#N/A,TRUE,"STEEL";#N/A,#N/A,TRUE,"Door"}</definedName>
    <definedName name="Waste_1_1" localSheetId="2" hidden="1">{#N/A,#N/A,TRUE,"Basic";#N/A,#N/A,TRUE,"EXT-TABLE";#N/A,#N/A,TRUE,"STEEL";#N/A,#N/A,TRUE,"INT-Table";#N/A,#N/A,TRUE,"STEEL";#N/A,#N/A,TRUE,"Door"}</definedName>
    <definedName name="Waste_1_1" hidden="1">{#N/A,#N/A,TRUE,"Basic";#N/A,#N/A,TRUE,"EXT-TABLE";#N/A,#N/A,TRUE,"STEEL";#N/A,#N/A,TRUE,"INT-Table";#N/A,#N/A,TRUE,"STEEL";#N/A,#N/A,TRUE,"Door"}</definedName>
    <definedName name="Waste_1_2" localSheetId="3" hidden="1">{#N/A,#N/A,TRUE,"Basic";#N/A,#N/A,TRUE,"EXT-TABLE";#N/A,#N/A,TRUE,"STEEL";#N/A,#N/A,TRUE,"INT-Table";#N/A,#N/A,TRUE,"STEEL";#N/A,#N/A,TRUE,"Door"}</definedName>
    <definedName name="Waste_1_2" localSheetId="2" hidden="1">{#N/A,#N/A,TRUE,"Basic";#N/A,#N/A,TRUE,"EXT-TABLE";#N/A,#N/A,TRUE,"STEEL";#N/A,#N/A,TRUE,"INT-Table";#N/A,#N/A,TRUE,"STEEL";#N/A,#N/A,TRUE,"Door"}</definedName>
    <definedName name="Waste_1_2" hidden="1">{#N/A,#N/A,TRUE,"Basic";#N/A,#N/A,TRUE,"EXT-TABLE";#N/A,#N/A,TRUE,"STEEL";#N/A,#N/A,TRUE,"INT-Table";#N/A,#N/A,TRUE,"STEEL";#N/A,#N/A,TRUE,"Door"}</definedName>
    <definedName name="Waste_2" localSheetId="3" hidden="1">{#N/A,#N/A,TRUE,"Basic";#N/A,#N/A,TRUE,"EXT-TABLE";#N/A,#N/A,TRUE,"STEEL";#N/A,#N/A,TRUE,"INT-Table";#N/A,#N/A,TRUE,"STEEL";#N/A,#N/A,TRUE,"Door"}</definedName>
    <definedName name="Waste_2" localSheetId="2" hidden="1">{#N/A,#N/A,TRUE,"Basic";#N/A,#N/A,TRUE,"EXT-TABLE";#N/A,#N/A,TRUE,"STEEL";#N/A,#N/A,TRUE,"INT-Table";#N/A,#N/A,TRUE,"STEEL";#N/A,#N/A,TRUE,"Door"}</definedName>
    <definedName name="Waste_2" hidden="1">{#N/A,#N/A,TRUE,"Basic";#N/A,#N/A,TRUE,"EXT-TABLE";#N/A,#N/A,TRUE,"STEEL";#N/A,#N/A,TRUE,"INT-Table";#N/A,#N/A,TRUE,"STEEL";#N/A,#N/A,TRUE,"Door"}</definedName>
    <definedName name="Waste_2_1" localSheetId="3" hidden="1">{#N/A,#N/A,TRUE,"Basic";#N/A,#N/A,TRUE,"EXT-TABLE";#N/A,#N/A,TRUE,"STEEL";#N/A,#N/A,TRUE,"INT-Table";#N/A,#N/A,TRUE,"STEEL";#N/A,#N/A,TRUE,"Door"}</definedName>
    <definedName name="Waste_2_1" localSheetId="2" hidden="1">{#N/A,#N/A,TRUE,"Basic";#N/A,#N/A,TRUE,"EXT-TABLE";#N/A,#N/A,TRUE,"STEEL";#N/A,#N/A,TRUE,"INT-Table";#N/A,#N/A,TRUE,"STEEL";#N/A,#N/A,TRUE,"Door"}</definedName>
    <definedName name="Waste_2_1" hidden="1">{#N/A,#N/A,TRUE,"Basic";#N/A,#N/A,TRUE,"EXT-TABLE";#N/A,#N/A,TRUE,"STEEL";#N/A,#N/A,TRUE,"INT-Table";#N/A,#N/A,TRUE,"STEEL";#N/A,#N/A,TRUE,"Door"}</definedName>
    <definedName name="Waste_2_2" localSheetId="3" hidden="1">{#N/A,#N/A,TRUE,"Basic";#N/A,#N/A,TRUE,"EXT-TABLE";#N/A,#N/A,TRUE,"STEEL";#N/A,#N/A,TRUE,"INT-Table";#N/A,#N/A,TRUE,"STEEL";#N/A,#N/A,TRUE,"Door"}</definedName>
    <definedName name="Waste_2_2" localSheetId="2" hidden="1">{#N/A,#N/A,TRUE,"Basic";#N/A,#N/A,TRUE,"EXT-TABLE";#N/A,#N/A,TRUE,"STEEL";#N/A,#N/A,TRUE,"INT-Table";#N/A,#N/A,TRUE,"STEEL";#N/A,#N/A,TRUE,"Door"}</definedName>
    <definedName name="Waste_2_2" hidden="1">{#N/A,#N/A,TRUE,"Basic";#N/A,#N/A,TRUE,"EXT-TABLE";#N/A,#N/A,TRUE,"STEEL";#N/A,#N/A,TRUE,"INT-Table";#N/A,#N/A,TRUE,"STEEL";#N/A,#N/A,TRUE,"Door"}</definedName>
    <definedName name="Waste_3" localSheetId="3" hidden="1">{#N/A,#N/A,TRUE,"Basic";#N/A,#N/A,TRUE,"EXT-TABLE";#N/A,#N/A,TRUE,"STEEL";#N/A,#N/A,TRUE,"INT-Table";#N/A,#N/A,TRUE,"STEEL";#N/A,#N/A,TRUE,"Door"}</definedName>
    <definedName name="Waste_3" localSheetId="2" hidden="1">{#N/A,#N/A,TRUE,"Basic";#N/A,#N/A,TRUE,"EXT-TABLE";#N/A,#N/A,TRUE,"STEEL";#N/A,#N/A,TRUE,"INT-Table";#N/A,#N/A,TRUE,"STEEL";#N/A,#N/A,TRUE,"Door"}</definedName>
    <definedName name="Waste_3" hidden="1">{#N/A,#N/A,TRUE,"Basic";#N/A,#N/A,TRUE,"EXT-TABLE";#N/A,#N/A,TRUE,"STEEL";#N/A,#N/A,TRUE,"INT-Table";#N/A,#N/A,TRUE,"STEEL";#N/A,#N/A,TRUE,"Door"}</definedName>
    <definedName name="Waste_3_1" localSheetId="3" hidden="1">{#N/A,#N/A,TRUE,"Basic";#N/A,#N/A,TRUE,"EXT-TABLE";#N/A,#N/A,TRUE,"STEEL";#N/A,#N/A,TRUE,"INT-Table";#N/A,#N/A,TRUE,"STEEL";#N/A,#N/A,TRUE,"Door"}</definedName>
    <definedName name="Waste_3_1" localSheetId="2" hidden="1">{#N/A,#N/A,TRUE,"Basic";#N/A,#N/A,TRUE,"EXT-TABLE";#N/A,#N/A,TRUE,"STEEL";#N/A,#N/A,TRUE,"INT-Table";#N/A,#N/A,TRUE,"STEEL";#N/A,#N/A,TRUE,"Door"}</definedName>
    <definedName name="Waste_3_1" hidden="1">{#N/A,#N/A,TRUE,"Basic";#N/A,#N/A,TRUE,"EXT-TABLE";#N/A,#N/A,TRUE,"STEEL";#N/A,#N/A,TRUE,"INT-Table";#N/A,#N/A,TRUE,"STEEL";#N/A,#N/A,TRUE,"Door"}</definedName>
    <definedName name="Waste_3_2" localSheetId="3" hidden="1">{#N/A,#N/A,TRUE,"Basic";#N/A,#N/A,TRUE,"EXT-TABLE";#N/A,#N/A,TRUE,"STEEL";#N/A,#N/A,TRUE,"INT-Table";#N/A,#N/A,TRUE,"STEEL";#N/A,#N/A,TRUE,"Door"}</definedName>
    <definedName name="Waste_3_2" localSheetId="2" hidden="1">{#N/A,#N/A,TRUE,"Basic";#N/A,#N/A,TRUE,"EXT-TABLE";#N/A,#N/A,TRUE,"STEEL";#N/A,#N/A,TRUE,"INT-Table";#N/A,#N/A,TRUE,"STEEL";#N/A,#N/A,TRUE,"Door"}</definedName>
    <definedName name="Waste_3_2" hidden="1">{#N/A,#N/A,TRUE,"Basic";#N/A,#N/A,TRUE,"EXT-TABLE";#N/A,#N/A,TRUE,"STEEL";#N/A,#N/A,TRUE,"INT-Table";#N/A,#N/A,TRUE,"STEEL";#N/A,#N/A,TRUE,"Door"}</definedName>
    <definedName name="Waste_4" localSheetId="3" hidden="1">{#N/A,#N/A,TRUE,"Basic";#N/A,#N/A,TRUE,"EXT-TABLE";#N/A,#N/A,TRUE,"STEEL";#N/A,#N/A,TRUE,"INT-Table";#N/A,#N/A,TRUE,"STEEL";#N/A,#N/A,TRUE,"Door"}</definedName>
    <definedName name="Waste_4" localSheetId="2" hidden="1">{#N/A,#N/A,TRUE,"Basic";#N/A,#N/A,TRUE,"EXT-TABLE";#N/A,#N/A,TRUE,"STEEL";#N/A,#N/A,TRUE,"INT-Table";#N/A,#N/A,TRUE,"STEEL";#N/A,#N/A,TRUE,"Door"}</definedName>
    <definedName name="Waste_4" hidden="1">{#N/A,#N/A,TRUE,"Basic";#N/A,#N/A,TRUE,"EXT-TABLE";#N/A,#N/A,TRUE,"STEEL";#N/A,#N/A,TRUE,"INT-Table";#N/A,#N/A,TRUE,"STEEL";#N/A,#N/A,TRUE,"Door"}</definedName>
    <definedName name="Waste_4_1" localSheetId="3" hidden="1">{#N/A,#N/A,TRUE,"Basic";#N/A,#N/A,TRUE,"EXT-TABLE";#N/A,#N/A,TRUE,"STEEL";#N/A,#N/A,TRUE,"INT-Table";#N/A,#N/A,TRUE,"STEEL";#N/A,#N/A,TRUE,"Door"}</definedName>
    <definedName name="Waste_4_1" localSheetId="2" hidden="1">{#N/A,#N/A,TRUE,"Basic";#N/A,#N/A,TRUE,"EXT-TABLE";#N/A,#N/A,TRUE,"STEEL";#N/A,#N/A,TRUE,"INT-Table";#N/A,#N/A,TRUE,"STEEL";#N/A,#N/A,TRUE,"Door"}</definedName>
    <definedName name="Waste_4_1" hidden="1">{#N/A,#N/A,TRUE,"Basic";#N/A,#N/A,TRUE,"EXT-TABLE";#N/A,#N/A,TRUE,"STEEL";#N/A,#N/A,TRUE,"INT-Table";#N/A,#N/A,TRUE,"STEEL";#N/A,#N/A,TRUE,"Door"}</definedName>
    <definedName name="Waste_4_2" localSheetId="3" hidden="1">{#N/A,#N/A,TRUE,"Basic";#N/A,#N/A,TRUE,"EXT-TABLE";#N/A,#N/A,TRUE,"STEEL";#N/A,#N/A,TRUE,"INT-Table";#N/A,#N/A,TRUE,"STEEL";#N/A,#N/A,TRUE,"Door"}</definedName>
    <definedName name="Waste_4_2" localSheetId="2" hidden="1">{#N/A,#N/A,TRUE,"Basic";#N/A,#N/A,TRUE,"EXT-TABLE";#N/A,#N/A,TRUE,"STEEL";#N/A,#N/A,TRUE,"INT-Table";#N/A,#N/A,TRUE,"STEEL";#N/A,#N/A,TRUE,"Door"}</definedName>
    <definedName name="Waste_4_2" hidden="1">{#N/A,#N/A,TRUE,"Basic";#N/A,#N/A,TRUE,"EXT-TABLE";#N/A,#N/A,TRUE,"STEEL";#N/A,#N/A,TRUE,"INT-Table";#N/A,#N/A,TRUE,"STEEL";#N/A,#N/A,TRUE,"Door"}</definedName>
    <definedName name="Waste_5" localSheetId="3" hidden="1">{#N/A,#N/A,TRUE,"Basic";#N/A,#N/A,TRUE,"EXT-TABLE";#N/A,#N/A,TRUE,"STEEL";#N/A,#N/A,TRUE,"INT-Table";#N/A,#N/A,TRUE,"STEEL";#N/A,#N/A,TRUE,"Door"}</definedName>
    <definedName name="Waste_5" localSheetId="2" hidden="1">{#N/A,#N/A,TRUE,"Basic";#N/A,#N/A,TRUE,"EXT-TABLE";#N/A,#N/A,TRUE,"STEEL";#N/A,#N/A,TRUE,"INT-Table";#N/A,#N/A,TRUE,"STEEL";#N/A,#N/A,TRUE,"Door"}</definedName>
    <definedName name="Waste_5" hidden="1">{#N/A,#N/A,TRUE,"Basic";#N/A,#N/A,TRUE,"EXT-TABLE";#N/A,#N/A,TRUE,"STEEL";#N/A,#N/A,TRUE,"INT-Table";#N/A,#N/A,TRUE,"STEEL";#N/A,#N/A,TRUE,"Door"}</definedName>
    <definedName name="Waste_5_1" localSheetId="3" hidden="1">{#N/A,#N/A,TRUE,"Basic";#N/A,#N/A,TRUE,"EXT-TABLE";#N/A,#N/A,TRUE,"STEEL";#N/A,#N/A,TRUE,"INT-Table";#N/A,#N/A,TRUE,"STEEL";#N/A,#N/A,TRUE,"Door"}</definedName>
    <definedName name="Waste_5_1" localSheetId="2" hidden="1">{#N/A,#N/A,TRUE,"Basic";#N/A,#N/A,TRUE,"EXT-TABLE";#N/A,#N/A,TRUE,"STEEL";#N/A,#N/A,TRUE,"INT-Table";#N/A,#N/A,TRUE,"STEEL";#N/A,#N/A,TRUE,"Door"}</definedName>
    <definedName name="Waste_5_1" hidden="1">{#N/A,#N/A,TRUE,"Basic";#N/A,#N/A,TRUE,"EXT-TABLE";#N/A,#N/A,TRUE,"STEEL";#N/A,#N/A,TRUE,"INT-Table";#N/A,#N/A,TRUE,"STEEL";#N/A,#N/A,TRUE,"Door"}</definedName>
    <definedName name="Waste_5_2" localSheetId="3" hidden="1">{#N/A,#N/A,TRUE,"Basic";#N/A,#N/A,TRUE,"EXT-TABLE";#N/A,#N/A,TRUE,"STEEL";#N/A,#N/A,TRUE,"INT-Table";#N/A,#N/A,TRUE,"STEEL";#N/A,#N/A,TRUE,"Door"}</definedName>
    <definedName name="Waste_5_2" localSheetId="2" hidden="1">{#N/A,#N/A,TRUE,"Basic";#N/A,#N/A,TRUE,"EXT-TABLE";#N/A,#N/A,TRUE,"STEEL";#N/A,#N/A,TRUE,"INT-Table";#N/A,#N/A,TRUE,"STEEL";#N/A,#N/A,TRUE,"Door"}</definedName>
    <definedName name="Waste_5_2" hidden="1">{#N/A,#N/A,TRUE,"Basic";#N/A,#N/A,TRUE,"EXT-TABLE";#N/A,#N/A,TRUE,"STEEL";#N/A,#N/A,TRUE,"INT-Table";#N/A,#N/A,TRUE,"STEEL";#N/A,#N/A,TRUE,"Door"}</definedName>
    <definedName name="WEE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ight" localSheetId="3" hidden="1">{#N/A,#N/A,FALSE,"CCTV"}</definedName>
    <definedName name="weight" localSheetId="2" hidden="1">{#N/A,#N/A,FALSE,"CCTV"}</definedName>
    <definedName name="weight" hidden="1">{#N/A,#N/A,FALSE,"CCTV"}</definedName>
    <definedName name="weki_9701.xls" localSheetId="5" hidden="1">#REF!</definedName>
    <definedName name="weki_9701.xls" localSheetId="7" hidden="1">#REF!</definedName>
    <definedName name="weki_9701.xls" localSheetId="6" hidden="1">#REF!</definedName>
    <definedName name="weki_9701.xls" localSheetId="17" hidden="1">#REF!</definedName>
    <definedName name="weki_9701.xls" localSheetId="18" hidden="1">#REF!</definedName>
    <definedName name="weki_9701.xls" localSheetId="19" hidden="1">#REF!</definedName>
    <definedName name="weki_9701.xls" localSheetId="8" hidden="1">#REF!</definedName>
    <definedName name="weki_9701.xls" localSheetId="10" hidden="1">#REF!</definedName>
    <definedName name="weki_9701.xls" localSheetId="9" hidden="1">#REF!</definedName>
    <definedName name="weki_9701.xls" localSheetId="11" hidden="1">#REF!</definedName>
    <definedName name="weki_9701.xls" localSheetId="12" hidden="1">#REF!</definedName>
    <definedName name="weki_9701.xls" localSheetId="13" hidden="1">#REF!</definedName>
    <definedName name="weki_9701.xls" localSheetId="14" hidden="1">#REF!</definedName>
    <definedName name="weki_9701.xls" localSheetId="15" hidden="1">#REF!</definedName>
    <definedName name="weki_9701.xls" localSheetId="16" hidden="1">#REF!</definedName>
    <definedName name="weki_9701.xls" hidden="1">#REF!</definedName>
    <definedName name="wekir9701.xls" localSheetId="5" hidden="1">#REF!</definedName>
    <definedName name="wekir9701.xls" localSheetId="7" hidden="1">#REF!</definedName>
    <definedName name="wekir9701.xls" localSheetId="6" hidden="1">#REF!</definedName>
    <definedName name="wekir9701.xls" localSheetId="17" hidden="1">#REF!</definedName>
    <definedName name="wekir9701.xls" localSheetId="18" hidden="1">#REF!</definedName>
    <definedName name="wekir9701.xls" localSheetId="19" hidden="1">#REF!</definedName>
    <definedName name="wekir9701.xls" localSheetId="8" hidden="1">#REF!</definedName>
    <definedName name="wekir9701.xls" localSheetId="10" hidden="1">#REF!</definedName>
    <definedName name="wekir9701.xls" localSheetId="9" hidden="1">#REF!</definedName>
    <definedName name="wekir9701.xls" localSheetId="11" hidden="1">#REF!</definedName>
    <definedName name="wekir9701.xls" localSheetId="12" hidden="1">#REF!</definedName>
    <definedName name="wekir9701.xls" localSheetId="13" hidden="1">#REF!</definedName>
    <definedName name="wekir9701.xls" localSheetId="14" hidden="1">#REF!</definedName>
    <definedName name="wekir9701.xls" localSheetId="15" hidden="1">#REF!</definedName>
    <definedName name="wekir9701.xls" localSheetId="16" hidden="1">#REF!</definedName>
    <definedName name="wekir9701.xls" hidden="1">#REF!</definedName>
    <definedName name="WEQW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ho_are" localSheetId="5" hidden="1">#REF!</definedName>
    <definedName name="who_are" localSheetId="7" hidden="1">#REF!</definedName>
    <definedName name="who_are" localSheetId="6" hidden="1">#REF!</definedName>
    <definedName name="who_are" localSheetId="17" hidden="1">#REF!</definedName>
    <definedName name="who_are" localSheetId="18" hidden="1">#REF!</definedName>
    <definedName name="who_are" localSheetId="19" hidden="1">#REF!</definedName>
    <definedName name="who_are" localSheetId="8" hidden="1">#REF!</definedName>
    <definedName name="who_are" localSheetId="10" hidden="1">#REF!</definedName>
    <definedName name="who_are" localSheetId="9" hidden="1">#REF!</definedName>
    <definedName name="who_are" localSheetId="11" hidden="1">#REF!</definedName>
    <definedName name="who_are" localSheetId="12" hidden="1">#REF!</definedName>
    <definedName name="who_are" localSheetId="13" hidden="1">#REF!</definedName>
    <definedName name="who_are" localSheetId="14" hidden="1">#REF!</definedName>
    <definedName name="who_are" localSheetId="15" hidden="1">#REF!</definedName>
    <definedName name="who_are" localSheetId="16" hidden="1">#REF!</definedName>
    <definedName name="who_are" localSheetId="3" hidden="1">#REF!</definedName>
    <definedName name="who_are" localSheetId="2" hidden="1">#REF!</definedName>
    <definedName name="who_are" hidden="1">#REF!</definedName>
    <definedName name="who_are2" localSheetId="5" hidden="1">#REF!</definedName>
    <definedName name="who_are2" localSheetId="7" hidden="1">#REF!</definedName>
    <definedName name="who_are2" localSheetId="6" hidden="1">#REF!</definedName>
    <definedName name="who_are2" localSheetId="17" hidden="1">#REF!</definedName>
    <definedName name="who_are2" localSheetId="18" hidden="1">#REF!</definedName>
    <definedName name="who_are2" localSheetId="19" hidden="1">#REF!</definedName>
    <definedName name="who_are2" localSheetId="8" hidden="1">#REF!</definedName>
    <definedName name="who_are2" localSheetId="10" hidden="1">#REF!</definedName>
    <definedName name="who_are2" localSheetId="9" hidden="1">#REF!</definedName>
    <definedName name="who_are2" localSheetId="11" hidden="1">#REF!</definedName>
    <definedName name="who_are2" localSheetId="12" hidden="1">#REF!</definedName>
    <definedName name="who_are2" localSheetId="13" hidden="1">#REF!</definedName>
    <definedName name="who_are2" localSheetId="14" hidden="1">#REF!</definedName>
    <definedName name="who_are2" localSheetId="15" hidden="1">#REF!</definedName>
    <definedName name="who_are2" localSheetId="16" hidden="1">#REF!</definedName>
    <definedName name="who_are2" localSheetId="3" hidden="1">#REF!</definedName>
    <definedName name="who_are2" localSheetId="2" hidden="1">#REF!</definedName>
    <definedName name="who_are2" hidden="1">#REF!</definedName>
    <definedName name="whoo1" localSheetId="5" hidden="1">#REF!</definedName>
    <definedName name="whoo1" localSheetId="7" hidden="1">#REF!</definedName>
    <definedName name="whoo1" localSheetId="6" hidden="1">#REF!</definedName>
    <definedName name="whoo1" localSheetId="17" hidden="1">#REF!</definedName>
    <definedName name="whoo1" localSheetId="18" hidden="1">#REF!</definedName>
    <definedName name="whoo1" localSheetId="19" hidden="1">#REF!</definedName>
    <definedName name="whoo1" localSheetId="8" hidden="1">#REF!</definedName>
    <definedName name="whoo1" localSheetId="10" hidden="1">#REF!</definedName>
    <definedName name="whoo1" localSheetId="9" hidden="1">#REF!</definedName>
    <definedName name="whoo1" localSheetId="11" hidden="1">#REF!</definedName>
    <definedName name="whoo1" localSheetId="12" hidden="1">#REF!</definedName>
    <definedName name="whoo1" localSheetId="13" hidden="1">#REF!</definedName>
    <definedName name="whoo1" localSheetId="14" hidden="1">#REF!</definedName>
    <definedName name="whoo1" localSheetId="15" hidden="1">#REF!</definedName>
    <definedName name="whoo1" localSheetId="16" hidden="1">#REF!</definedName>
    <definedName name="whoo1" localSheetId="3" hidden="1">#REF!</definedName>
    <definedName name="whoo1" localSheetId="2" hidden="1">#REF!</definedName>
    <definedName name="whoo1" hidden="1">#REF!</definedName>
    <definedName name="whoo2" localSheetId="5" hidden="1">#REF!</definedName>
    <definedName name="whoo2" localSheetId="7" hidden="1">#REF!</definedName>
    <definedName name="whoo2" localSheetId="6" hidden="1">#REF!</definedName>
    <definedName name="whoo2" localSheetId="17" hidden="1">#REF!</definedName>
    <definedName name="whoo2" localSheetId="18" hidden="1">#REF!</definedName>
    <definedName name="whoo2" localSheetId="19" hidden="1">#REF!</definedName>
    <definedName name="whoo2" localSheetId="8" hidden="1">#REF!</definedName>
    <definedName name="whoo2" localSheetId="10" hidden="1">#REF!</definedName>
    <definedName name="whoo2" localSheetId="9" hidden="1">#REF!</definedName>
    <definedName name="whoo2" localSheetId="11" hidden="1">#REF!</definedName>
    <definedName name="whoo2" localSheetId="12" hidden="1">#REF!</definedName>
    <definedName name="whoo2" localSheetId="13" hidden="1">#REF!</definedName>
    <definedName name="whoo2" localSheetId="14" hidden="1">#REF!</definedName>
    <definedName name="whoo2" localSheetId="15" hidden="1">#REF!</definedName>
    <definedName name="whoo2" localSheetId="16" hidden="1">#REF!</definedName>
    <definedName name="whoo2" localSheetId="3" hidden="1">#REF!</definedName>
    <definedName name="whoo2" localSheetId="2" hidden="1">#REF!</definedName>
    <definedName name="whoo2" hidden="1">#REF!</definedName>
    <definedName name="whoo3" localSheetId="5" hidden="1">#REF!</definedName>
    <definedName name="whoo3" localSheetId="7" hidden="1">#REF!</definedName>
    <definedName name="whoo3" localSheetId="6" hidden="1">#REF!</definedName>
    <definedName name="whoo3" localSheetId="17" hidden="1">#REF!</definedName>
    <definedName name="whoo3" localSheetId="18" hidden="1">#REF!</definedName>
    <definedName name="whoo3" localSheetId="19" hidden="1">#REF!</definedName>
    <definedName name="whoo3" localSheetId="8" hidden="1">#REF!</definedName>
    <definedName name="whoo3" localSheetId="10" hidden="1">#REF!</definedName>
    <definedName name="whoo3" localSheetId="9" hidden="1">#REF!</definedName>
    <definedName name="whoo3" localSheetId="11" hidden="1">#REF!</definedName>
    <definedName name="whoo3" localSheetId="12" hidden="1">#REF!</definedName>
    <definedName name="whoo3" localSheetId="13" hidden="1">#REF!</definedName>
    <definedName name="whoo3" localSheetId="14" hidden="1">#REF!</definedName>
    <definedName name="whoo3" localSheetId="15" hidden="1">#REF!</definedName>
    <definedName name="whoo3" localSheetId="16" hidden="1">#REF!</definedName>
    <definedName name="whoo3" localSheetId="3" hidden="1">#REF!</definedName>
    <definedName name="whoo3" localSheetId="2" hidden="1">#REF!</definedName>
    <definedName name="whoo3" hidden="1">#REF!</definedName>
    <definedName name="whooo1" localSheetId="5" hidden="1">#REF!</definedName>
    <definedName name="whooo1" localSheetId="7" hidden="1">#REF!</definedName>
    <definedName name="whooo1" localSheetId="6" hidden="1">#REF!</definedName>
    <definedName name="whooo1" localSheetId="17" hidden="1">#REF!</definedName>
    <definedName name="whooo1" localSheetId="18" hidden="1">#REF!</definedName>
    <definedName name="whooo1" localSheetId="19" hidden="1">#REF!</definedName>
    <definedName name="whooo1" localSheetId="8" hidden="1">#REF!</definedName>
    <definedName name="whooo1" localSheetId="10" hidden="1">#REF!</definedName>
    <definedName name="whooo1" localSheetId="9" hidden="1">#REF!</definedName>
    <definedName name="whooo1" localSheetId="11" hidden="1">#REF!</definedName>
    <definedName name="whooo1" localSheetId="12" hidden="1">#REF!</definedName>
    <definedName name="whooo1" localSheetId="13" hidden="1">#REF!</definedName>
    <definedName name="whooo1" localSheetId="14" hidden="1">#REF!</definedName>
    <definedName name="whooo1" localSheetId="15" hidden="1">#REF!</definedName>
    <definedName name="whooo1" localSheetId="16" hidden="1">#REF!</definedName>
    <definedName name="whooo1" localSheetId="3" hidden="1">#REF!</definedName>
    <definedName name="whooo1" localSheetId="2" hidden="1">#REF!</definedName>
    <definedName name="whooo1" hidden="1">#REF!</definedName>
    <definedName name="whooo2" localSheetId="5" hidden="1">#REF!</definedName>
    <definedName name="whooo2" localSheetId="7" hidden="1">#REF!</definedName>
    <definedName name="whooo2" localSheetId="6" hidden="1">#REF!</definedName>
    <definedName name="whooo2" localSheetId="17" hidden="1">#REF!</definedName>
    <definedName name="whooo2" localSheetId="18" hidden="1">#REF!</definedName>
    <definedName name="whooo2" localSheetId="19" hidden="1">#REF!</definedName>
    <definedName name="whooo2" localSheetId="8" hidden="1">#REF!</definedName>
    <definedName name="whooo2" localSheetId="10" hidden="1">#REF!</definedName>
    <definedName name="whooo2" localSheetId="9" hidden="1">#REF!</definedName>
    <definedName name="whooo2" localSheetId="11" hidden="1">#REF!</definedName>
    <definedName name="whooo2" localSheetId="12" hidden="1">#REF!</definedName>
    <definedName name="whooo2" localSheetId="13" hidden="1">#REF!</definedName>
    <definedName name="whooo2" localSheetId="14" hidden="1">#REF!</definedName>
    <definedName name="whooo2" localSheetId="15" hidden="1">#REF!</definedName>
    <definedName name="whooo2" localSheetId="16" hidden="1">#REF!</definedName>
    <definedName name="whooo2" localSheetId="3" hidden="1">#REF!</definedName>
    <definedName name="whooo2" localSheetId="2" hidden="1">#REF!</definedName>
    <definedName name="whooo2" hidden="1">#REF!</definedName>
    <definedName name="whooo3" localSheetId="5" hidden="1">#REF!</definedName>
    <definedName name="whooo3" localSheetId="7" hidden="1">#REF!</definedName>
    <definedName name="whooo3" localSheetId="6" hidden="1">#REF!</definedName>
    <definedName name="whooo3" localSheetId="17" hidden="1">#REF!</definedName>
    <definedName name="whooo3" localSheetId="18" hidden="1">#REF!</definedName>
    <definedName name="whooo3" localSheetId="19" hidden="1">#REF!</definedName>
    <definedName name="whooo3" localSheetId="8" hidden="1">#REF!</definedName>
    <definedName name="whooo3" localSheetId="10" hidden="1">#REF!</definedName>
    <definedName name="whooo3" localSheetId="9" hidden="1">#REF!</definedName>
    <definedName name="whooo3" localSheetId="11" hidden="1">#REF!</definedName>
    <definedName name="whooo3" localSheetId="12" hidden="1">#REF!</definedName>
    <definedName name="whooo3" localSheetId="13" hidden="1">#REF!</definedName>
    <definedName name="whooo3" localSheetId="14" hidden="1">#REF!</definedName>
    <definedName name="whooo3" localSheetId="15" hidden="1">#REF!</definedName>
    <definedName name="whooo3" localSheetId="16" hidden="1">#REF!</definedName>
    <definedName name="whooo3" localSheetId="3" hidden="1">#REF!</definedName>
    <definedName name="whooo3" localSheetId="2" hidden="1">#REF!</definedName>
    <definedName name="whooo3" hidden="1">#REF!</definedName>
    <definedName name="wjs" localSheetId="3" hidden="1">{#N/A,#N/A,FALSE,"CCTV"}</definedName>
    <definedName name="wjs" localSheetId="2" hidden="1">{#N/A,#N/A,FALSE,"CCTV"}</definedName>
    <definedName name="wjs" hidden="1">{#N/A,#N/A,FALSE,"CCTV"}</definedName>
    <definedName name="WLQ" localSheetId="3" hidden="1">{#N/A,#N/A,FALSE,"명세표"}</definedName>
    <definedName name="WLQ" localSheetId="2" hidden="1">{#N/A,#N/A,FALSE,"명세표"}</definedName>
    <definedName name="WLQ" hidden="1">{#N/A,#N/A,FALSE,"명세표"}</definedName>
    <definedName name="woogi" localSheetId="5" hidden="1">#REF!</definedName>
    <definedName name="woogi" localSheetId="7" hidden="1">#REF!</definedName>
    <definedName name="woogi" localSheetId="6" hidden="1">#REF!</definedName>
    <definedName name="woogi" localSheetId="17" hidden="1">#REF!</definedName>
    <definedName name="woogi" localSheetId="18" hidden="1">#REF!</definedName>
    <definedName name="woogi" localSheetId="19" hidden="1">#REF!</definedName>
    <definedName name="woogi" localSheetId="8" hidden="1">#REF!</definedName>
    <definedName name="woogi" localSheetId="10" hidden="1">#REF!</definedName>
    <definedName name="woogi" localSheetId="9" hidden="1">#REF!</definedName>
    <definedName name="woogi" localSheetId="11" hidden="1">#REF!</definedName>
    <definedName name="woogi" localSheetId="12" hidden="1">#REF!</definedName>
    <definedName name="woogi" localSheetId="13" hidden="1">#REF!</definedName>
    <definedName name="woogi" localSheetId="14" hidden="1">#REF!</definedName>
    <definedName name="woogi" localSheetId="15" hidden="1">#REF!</definedName>
    <definedName name="woogi" localSheetId="16" hidden="1">#REF!</definedName>
    <definedName name="woogi" localSheetId="3" hidden="1">#REF!</definedName>
    <definedName name="woogi" localSheetId="2" hidden="1">#REF!</definedName>
    <definedName name="woogi" hidden="1">#REF!</definedName>
    <definedName name="woogi2" localSheetId="5" hidden="1">#REF!</definedName>
    <definedName name="woogi2" localSheetId="7" hidden="1">#REF!</definedName>
    <definedName name="woogi2" localSheetId="6" hidden="1">#REF!</definedName>
    <definedName name="woogi2" localSheetId="17" hidden="1">#REF!</definedName>
    <definedName name="woogi2" localSheetId="18" hidden="1">#REF!</definedName>
    <definedName name="woogi2" localSheetId="19" hidden="1">#REF!</definedName>
    <definedName name="woogi2" localSheetId="8" hidden="1">#REF!</definedName>
    <definedName name="woogi2" localSheetId="10" hidden="1">#REF!</definedName>
    <definedName name="woogi2" localSheetId="9" hidden="1">#REF!</definedName>
    <definedName name="woogi2" localSheetId="11" hidden="1">#REF!</definedName>
    <definedName name="woogi2" localSheetId="12" hidden="1">#REF!</definedName>
    <definedName name="woogi2" localSheetId="13" hidden="1">#REF!</definedName>
    <definedName name="woogi2" localSheetId="14" hidden="1">#REF!</definedName>
    <definedName name="woogi2" localSheetId="15" hidden="1">#REF!</definedName>
    <definedName name="woogi2" localSheetId="16" hidden="1">#REF!</definedName>
    <definedName name="woogi2" localSheetId="3" hidden="1">#REF!</definedName>
    <definedName name="woogi2" localSheetId="2" hidden="1">#REF!</definedName>
    <definedName name="woogi2" hidden="1">#REF!</definedName>
    <definedName name="WORKSHOP" localSheetId="3" hidden="1">{#N/A,#N/A,TRUE,"Basic";#N/A,#N/A,TRUE,"EXT-TABLE";#N/A,#N/A,TRUE,"STEEL";#N/A,#N/A,TRUE,"INT-Table";#N/A,#N/A,TRUE,"STEEL";#N/A,#N/A,TRUE,"Door"}</definedName>
    <definedName name="WORKSHOP" localSheetId="2" hidden="1">{#N/A,#N/A,TRUE,"Basic";#N/A,#N/A,TRUE,"EXT-TABLE";#N/A,#N/A,TRUE,"STEEL";#N/A,#N/A,TRUE,"INT-Table";#N/A,#N/A,TRUE,"STEEL";#N/A,#N/A,TRUE,"Door"}</definedName>
    <definedName name="WORKSHOP" hidden="1">{#N/A,#N/A,TRUE,"Basic";#N/A,#N/A,TRUE,"EXT-TABLE";#N/A,#N/A,TRUE,"STEEL";#N/A,#N/A,TRUE,"INT-Table";#N/A,#N/A,TRUE,"STEEL";#N/A,#N/A,TRUE,"Door"}</definedName>
    <definedName name="WORKSHOP_1" localSheetId="3" hidden="1">{#N/A,#N/A,TRUE,"Basic";#N/A,#N/A,TRUE,"EXT-TABLE";#N/A,#N/A,TRUE,"STEEL";#N/A,#N/A,TRUE,"INT-Table";#N/A,#N/A,TRUE,"STEEL";#N/A,#N/A,TRUE,"Door"}</definedName>
    <definedName name="WORKSHOP_1" localSheetId="2" hidden="1">{#N/A,#N/A,TRUE,"Basic";#N/A,#N/A,TRUE,"EXT-TABLE";#N/A,#N/A,TRUE,"STEEL";#N/A,#N/A,TRUE,"INT-Table";#N/A,#N/A,TRUE,"STEEL";#N/A,#N/A,TRUE,"Door"}</definedName>
    <definedName name="WORKSHOP_1" hidden="1">{#N/A,#N/A,TRUE,"Basic";#N/A,#N/A,TRUE,"EXT-TABLE";#N/A,#N/A,TRUE,"STEEL";#N/A,#N/A,TRUE,"INT-Table";#N/A,#N/A,TRUE,"STEEL";#N/A,#N/A,TRUE,"Door"}</definedName>
    <definedName name="WORKSHOP_1_1" localSheetId="3" hidden="1">{#N/A,#N/A,TRUE,"Basic";#N/A,#N/A,TRUE,"EXT-TABLE";#N/A,#N/A,TRUE,"STEEL";#N/A,#N/A,TRUE,"INT-Table";#N/A,#N/A,TRUE,"STEEL";#N/A,#N/A,TRUE,"Door"}</definedName>
    <definedName name="WORKSHOP_1_1" localSheetId="2" hidden="1">{#N/A,#N/A,TRUE,"Basic";#N/A,#N/A,TRUE,"EXT-TABLE";#N/A,#N/A,TRUE,"STEEL";#N/A,#N/A,TRUE,"INT-Table";#N/A,#N/A,TRUE,"STEEL";#N/A,#N/A,TRUE,"Door"}</definedName>
    <definedName name="WORKSHOP_1_1" hidden="1">{#N/A,#N/A,TRUE,"Basic";#N/A,#N/A,TRUE,"EXT-TABLE";#N/A,#N/A,TRUE,"STEEL";#N/A,#N/A,TRUE,"INT-Table";#N/A,#N/A,TRUE,"STEEL";#N/A,#N/A,TRUE,"Door"}</definedName>
    <definedName name="WORKSHOP_1_2" localSheetId="3" hidden="1">{#N/A,#N/A,TRUE,"Basic";#N/A,#N/A,TRUE,"EXT-TABLE";#N/A,#N/A,TRUE,"STEEL";#N/A,#N/A,TRUE,"INT-Table";#N/A,#N/A,TRUE,"STEEL";#N/A,#N/A,TRUE,"Door"}</definedName>
    <definedName name="WORKSHOP_1_2" localSheetId="2" hidden="1">{#N/A,#N/A,TRUE,"Basic";#N/A,#N/A,TRUE,"EXT-TABLE";#N/A,#N/A,TRUE,"STEEL";#N/A,#N/A,TRUE,"INT-Table";#N/A,#N/A,TRUE,"STEEL";#N/A,#N/A,TRUE,"Door"}</definedName>
    <definedName name="WORKSHOP_1_2" hidden="1">{#N/A,#N/A,TRUE,"Basic";#N/A,#N/A,TRUE,"EXT-TABLE";#N/A,#N/A,TRUE,"STEEL";#N/A,#N/A,TRUE,"INT-Table";#N/A,#N/A,TRUE,"STEEL";#N/A,#N/A,TRUE,"Door"}</definedName>
    <definedName name="WORKSHOP_2" localSheetId="3" hidden="1">{#N/A,#N/A,TRUE,"Basic";#N/A,#N/A,TRUE,"EXT-TABLE";#N/A,#N/A,TRUE,"STEEL";#N/A,#N/A,TRUE,"INT-Table";#N/A,#N/A,TRUE,"STEEL";#N/A,#N/A,TRUE,"Door"}</definedName>
    <definedName name="WORKSHOP_2" localSheetId="2" hidden="1">{#N/A,#N/A,TRUE,"Basic";#N/A,#N/A,TRUE,"EXT-TABLE";#N/A,#N/A,TRUE,"STEEL";#N/A,#N/A,TRUE,"INT-Table";#N/A,#N/A,TRUE,"STEEL";#N/A,#N/A,TRUE,"Door"}</definedName>
    <definedName name="WORKSHOP_2" hidden="1">{#N/A,#N/A,TRUE,"Basic";#N/A,#N/A,TRUE,"EXT-TABLE";#N/A,#N/A,TRUE,"STEEL";#N/A,#N/A,TRUE,"INT-Table";#N/A,#N/A,TRUE,"STEEL";#N/A,#N/A,TRUE,"Door"}</definedName>
    <definedName name="WORKSHOP_2_1" localSheetId="3" hidden="1">{#N/A,#N/A,TRUE,"Basic";#N/A,#N/A,TRUE,"EXT-TABLE";#N/A,#N/A,TRUE,"STEEL";#N/A,#N/A,TRUE,"INT-Table";#N/A,#N/A,TRUE,"STEEL";#N/A,#N/A,TRUE,"Door"}</definedName>
    <definedName name="WORKSHOP_2_1" localSheetId="2" hidden="1">{#N/A,#N/A,TRUE,"Basic";#N/A,#N/A,TRUE,"EXT-TABLE";#N/A,#N/A,TRUE,"STEEL";#N/A,#N/A,TRUE,"INT-Table";#N/A,#N/A,TRUE,"STEEL";#N/A,#N/A,TRUE,"Door"}</definedName>
    <definedName name="WORKSHOP_2_1" hidden="1">{#N/A,#N/A,TRUE,"Basic";#N/A,#N/A,TRUE,"EXT-TABLE";#N/A,#N/A,TRUE,"STEEL";#N/A,#N/A,TRUE,"INT-Table";#N/A,#N/A,TRUE,"STEEL";#N/A,#N/A,TRUE,"Door"}</definedName>
    <definedName name="WORKSHOP_2_2" localSheetId="3" hidden="1">{#N/A,#N/A,TRUE,"Basic";#N/A,#N/A,TRUE,"EXT-TABLE";#N/A,#N/A,TRUE,"STEEL";#N/A,#N/A,TRUE,"INT-Table";#N/A,#N/A,TRUE,"STEEL";#N/A,#N/A,TRUE,"Door"}</definedName>
    <definedName name="WORKSHOP_2_2" localSheetId="2" hidden="1">{#N/A,#N/A,TRUE,"Basic";#N/A,#N/A,TRUE,"EXT-TABLE";#N/A,#N/A,TRUE,"STEEL";#N/A,#N/A,TRUE,"INT-Table";#N/A,#N/A,TRUE,"STEEL";#N/A,#N/A,TRUE,"Door"}</definedName>
    <definedName name="WORKSHOP_2_2" hidden="1">{#N/A,#N/A,TRUE,"Basic";#N/A,#N/A,TRUE,"EXT-TABLE";#N/A,#N/A,TRUE,"STEEL";#N/A,#N/A,TRUE,"INT-Table";#N/A,#N/A,TRUE,"STEEL";#N/A,#N/A,TRUE,"Door"}</definedName>
    <definedName name="WORKSHOP_3" localSheetId="3" hidden="1">{#N/A,#N/A,TRUE,"Basic";#N/A,#N/A,TRUE,"EXT-TABLE";#N/A,#N/A,TRUE,"STEEL";#N/A,#N/A,TRUE,"INT-Table";#N/A,#N/A,TRUE,"STEEL";#N/A,#N/A,TRUE,"Door"}</definedName>
    <definedName name="WORKSHOP_3" localSheetId="2" hidden="1">{#N/A,#N/A,TRUE,"Basic";#N/A,#N/A,TRUE,"EXT-TABLE";#N/A,#N/A,TRUE,"STEEL";#N/A,#N/A,TRUE,"INT-Table";#N/A,#N/A,TRUE,"STEEL";#N/A,#N/A,TRUE,"Door"}</definedName>
    <definedName name="WORKSHOP_3" hidden="1">{#N/A,#N/A,TRUE,"Basic";#N/A,#N/A,TRUE,"EXT-TABLE";#N/A,#N/A,TRUE,"STEEL";#N/A,#N/A,TRUE,"INT-Table";#N/A,#N/A,TRUE,"STEEL";#N/A,#N/A,TRUE,"Door"}</definedName>
    <definedName name="WORKSHOP_3_1" localSheetId="3" hidden="1">{#N/A,#N/A,TRUE,"Basic";#N/A,#N/A,TRUE,"EXT-TABLE";#N/A,#N/A,TRUE,"STEEL";#N/A,#N/A,TRUE,"INT-Table";#N/A,#N/A,TRUE,"STEEL";#N/A,#N/A,TRUE,"Door"}</definedName>
    <definedName name="WORKSHOP_3_1" localSheetId="2" hidden="1">{#N/A,#N/A,TRUE,"Basic";#N/A,#N/A,TRUE,"EXT-TABLE";#N/A,#N/A,TRUE,"STEEL";#N/A,#N/A,TRUE,"INT-Table";#N/A,#N/A,TRUE,"STEEL";#N/A,#N/A,TRUE,"Door"}</definedName>
    <definedName name="WORKSHOP_3_1" hidden="1">{#N/A,#N/A,TRUE,"Basic";#N/A,#N/A,TRUE,"EXT-TABLE";#N/A,#N/A,TRUE,"STEEL";#N/A,#N/A,TRUE,"INT-Table";#N/A,#N/A,TRUE,"STEEL";#N/A,#N/A,TRUE,"Door"}</definedName>
    <definedName name="WORKSHOP_3_2" localSheetId="3" hidden="1">{#N/A,#N/A,TRUE,"Basic";#N/A,#N/A,TRUE,"EXT-TABLE";#N/A,#N/A,TRUE,"STEEL";#N/A,#N/A,TRUE,"INT-Table";#N/A,#N/A,TRUE,"STEEL";#N/A,#N/A,TRUE,"Door"}</definedName>
    <definedName name="WORKSHOP_3_2" localSheetId="2" hidden="1">{#N/A,#N/A,TRUE,"Basic";#N/A,#N/A,TRUE,"EXT-TABLE";#N/A,#N/A,TRUE,"STEEL";#N/A,#N/A,TRUE,"INT-Table";#N/A,#N/A,TRUE,"STEEL";#N/A,#N/A,TRUE,"Door"}</definedName>
    <definedName name="WORKSHOP_3_2" hidden="1">{#N/A,#N/A,TRUE,"Basic";#N/A,#N/A,TRUE,"EXT-TABLE";#N/A,#N/A,TRUE,"STEEL";#N/A,#N/A,TRUE,"INT-Table";#N/A,#N/A,TRUE,"STEEL";#N/A,#N/A,TRUE,"Door"}</definedName>
    <definedName name="WORKSHOP_4" localSheetId="3" hidden="1">{#N/A,#N/A,TRUE,"Basic";#N/A,#N/A,TRUE,"EXT-TABLE";#N/A,#N/A,TRUE,"STEEL";#N/A,#N/A,TRUE,"INT-Table";#N/A,#N/A,TRUE,"STEEL";#N/A,#N/A,TRUE,"Door"}</definedName>
    <definedName name="WORKSHOP_4" localSheetId="2" hidden="1">{#N/A,#N/A,TRUE,"Basic";#N/A,#N/A,TRUE,"EXT-TABLE";#N/A,#N/A,TRUE,"STEEL";#N/A,#N/A,TRUE,"INT-Table";#N/A,#N/A,TRUE,"STEEL";#N/A,#N/A,TRUE,"Door"}</definedName>
    <definedName name="WORKSHOP_4" hidden="1">{#N/A,#N/A,TRUE,"Basic";#N/A,#N/A,TRUE,"EXT-TABLE";#N/A,#N/A,TRUE,"STEEL";#N/A,#N/A,TRUE,"INT-Table";#N/A,#N/A,TRUE,"STEEL";#N/A,#N/A,TRUE,"Door"}</definedName>
    <definedName name="WORKSHOP_4_1" localSheetId="3" hidden="1">{#N/A,#N/A,TRUE,"Basic";#N/A,#N/A,TRUE,"EXT-TABLE";#N/A,#N/A,TRUE,"STEEL";#N/A,#N/A,TRUE,"INT-Table";#N/A,#N/A,TRUE,"STEEL";#N/A,#N/A,TRUE,"Door"}</definedName>
    <definedName name="WORKSHOP_4_1" localSheetId="2" hidden="1">{#N/A,#N/A,TRUE,"Basic";#N/A,#N/A,TRUE,"EXT-TABLE";#N/A,#N/A,TRUE,"STEEL";#N/A,#N/A,TRUE,"INT-Table";#N/A,#N/A,TRUE,"STEEL";#N/A,#N/A,TRUE,"Door"}</definedName>
    <definedName name="WORKSHOP_4_1" hidden="1">{#N/A,#N/A,TRUE,"Basic";#N/A,#N/A,TRUE,"EXT-TABLE";#N/A,#N/A,TRUE,"STEEL";#N/A,#N/A,TRUE,"INT-Table";#N/A,#N/A,TRUE,"STEEL";#N/A,#N/A,TRUE,"Door"}</definedName>
    <definedName name="WORKSHOP_4_2" localSheetId="3" hidden="1">{#N/A,#N/A,TRUE,"Basic";#N/A,#N/A,TRUE,"EXT-TABLE";#N/A,#N/A,TRUE,"STEEL";#N/A,#N/A,TRUE,"INT-Table";#N/A,#N/A,TRUE,"STEEL";#N/A,#N/A,TRUE,"Door"}</definedName>
    <definedName name="WORKSHOP_4_2" localSheetId="2" hidden="1">{#N/A,#N/A,TRUE,"Basic";#N/A,#N/A,TRUE,"EXT-TABLE";#N/A,#N/A,TRUE,"STEEL";#N/A,#N/A,TRUE,"INT-Table";#N/A,#N/A,TRUE,"STEEL";#N/A,#N/A,TRUE,"Door"}</definedName>
    <definedName name="WORKSHOP_4_2" hidden="1">{#N/A,#N/A,TRUE,"Basic";#N/A,#N/A,TRUE,"EXT-TABLE";#N/A,#N/A,TRUE,"STEEL";#N/A,#N/A,TRUE,"INT-Table";#N/A,#N/A,TRUE,"STEEL";#N/A,#N/A,TRUE,"Door"}</definedName>
    <definedName name="WORKSHOP_5" localSheetId="3" hidden="1">{#N/A,#N/A,TRUE,"Basic";#N/A,#N/A,TRUE,"EXT-TABLE";#N/A,#N/A,TRUE,"STEEL";#N/A,#N/A,TRUE,"INT-Table";#N/A,#N/A,TRUE,"STEEL";#N/A,#N/A,TRUE,"Door"}</definedName>
    <definedName name="WORKSHOP_5" localSheetId="2" hidden="1">{#N/A,#N/A,TRUE,"Basic";#N/A,#N/A,TRUE,"EXT-TABLE";#N/A,#N/A,TRUE,"STEEL";#N/A,#N/A,TRUE,"INT-Table";#N/A,#N/A,TRUE,"STEEL";#N/A,#N/A,TRUE,"Door"}</definedName>
    <definedName name="WORKSHOP_5" hidden="1">{#N/A,#N/A,TRUE,"Basic";#N/A,#N/A,TRUE,"EXT-TABLE";#N/A,#N/A,TRUE,"STEEL";#N/A,#N/A,TRUE,"INT-Table";#N/A,#N/A,TRUE,"STEEL";#N/A,#N/A,TRUE,"Door"}</definedName>
    <definedName name="WORKSHOP_5_1" localSheetId="3" hidden="1">{#N/A,#N/A,TRUE,"Basic";#N/A,#N/A,TRUE,"EXT-TABLE";#N/A,#N/A,TRUE,"STEEL";#N/A,#N/A,TRUE,"INT-Table";#N/A,#N/A,TRUE,"STEEL";#N/A,#N/A,TRUE,"Door"}</definedName>
    <definedName name="WORKSHOP_5_1" localSheetId="2" hidden="1">{#N/A,#N/A,TRUE,"Basic";#N/A,#N/A,TRUE,"EXT-TABLE";#N/A,#N/A,TRUE,"STEEL";#N/A,#N/A,TRUE,"INT-Table";#N/A,#N/A,TRUE,"STEEL";#N/A,#N/A,TRUE,"Door"}</definedName>
    <definedName name="WORKSHOP_5_1" hidden="1">{#N/A,#N/A,TRUE,"Basic";#N/A,#N/A,TRUE,"EXT-TABLE";#N/A,#N/A,TRUE,"STEEL";#N/A,#N/A,TRUE,"INT-Table";#N/A,#N/A,TRUE,"STEEL";#N/A,#N/A,TRUE,"Door"}</definedName>
    <definedName name="WORKSHOP_5_2" localSheetId="3" hidden="1">{#N/A,#N/A,TRUE,"Basic";#N/A,#N/A,TRUE,"EXT-TABLE";#N/A,#N/A,TRUE,"STEEL";#N/A,#N/A,TRUE,"INT-Table";#N/A,#N/A,TRUE,"STEEL";#N/A,#N/A,TRUE,"Door"}</definedName>
    <definedName name="WORKSHOP_5_2" localSheetId="2" hidden="1">{#N/A,#N/A,TRUE,"Basic";#N/A,#N/A,TRUE,"EXT-TABLE";#N/A,#N/A,TRUE,"STEEL";#N/A,#N/A,TRUE,"INT-Table";#N/A,#N/A,TRUE,"STEEL";#N/A,#N/A,TRUE,"Door"}</definedName>
    <definedName name="WORKSHOP_5_2" hidden="1">{#N/A,#N/A,TRUE,"Basic";#N/A,#N/A,TRUE,"EXT-TABLE";#N/A,#N/A,TRUE,"STEEL";#N/A,#N/A,TRUE,"INT-Table";#N/A,#N/A,TRUE,"STEEL";#N/A,#N/A,TRUE,"Door"}</definedName>
    <definedName name="WP2CAL" localSheetId="5" hidden="1">#REF!</definedName>
    <definedName name="WP2CAL" localSheetId="7" hidden="1">#REF!</definedName>
    <definedName name="WP2CAL" localSheetId="6" hidden="1">#REF!</definedName>
    <definedName name="WP2CAL" localSheetId="17" hidden="1">#REF!</definedName>
    <definedName name="WP2CAL" localSheetId="18" hidden="1">#REF!</definedName>
    <definedName name="WP2CAL" localSheetId="19" hidden="1">#REF!</definedName>
    <definedName name="WP2CAL" localSheetId="8" hidden="1">#REF!</definedName>
    <definedName name="WP2CAL" localSheetId="10" hidden="1">#REF!</definedName>
    <definedName name="WP2CAL" localSheetId="9" hidden="1">#REF!</definedName>
    <definedName name="WP2CAL" localSheetId="11" hidden="1">#REF!</definedName>
    <definedName name="WP2CAL" localSheetId="12" hidden="1">#REF!</definedName>
    <definedName name="WP2CAL" localSheetId="13" hidden="1">#REF!</definedName>
    <definedName name="WP2CAL" localSheetId="14" hidden="1">#REF!</definedName>
    <definedName name="WP2CAL" localSheetId="15" hidden="1">#REF!</definedName>
    <definedName name="WP2CAL" localSheetId="16" hidden="1">#REF!</definedName>
    <definedName name="WP2CAL" localSheetId="3" hidden="1">#REF!</definedName>
    <definedName name="WP2CAL" localSheetId="2" hidden="1">#REF!</definedName>
    <definedName name="WP2CAL" hidden="1">#REF!</definedName>
    <definedName name="WR" localSheetId="3" hidden="1">{#N/A,#N/A,FALSE,"CCTV"}</definedName>
    <definedName name="WR" localSheetId="2" hidden="1">{#N/A,#N/A,FALSE,"CCTV"}</definedName>
    <definedName name="WR" hidden="1">{#N/A,#N/A,FALSE,"CCTV"}</definedName>
    <definedName name="WRITE" localSheetId="3" hidden="1">{#N/A,#N/A,FALSE,"CCTV"}</definedName>
    <definedName name="WRITE" localSheetId="2" hidden="1">{#N/A,#N/A,FALSE,"CCTV"}</definedName>
    <definedName name="WRITE" hidden="1">{#N/A,#N/A,FALSE,"CCTV"}</definedName>
    <definedName name="WRN" localSheetId="3" hidden="1">{#N/A,#N/A,FALSE,"CCTV"}</definedName>
    <definedName name="WRN" localSheetId="2" hidden="1">{#N/A,#N/A,FALSE,"CCTV"}</definedName>
    <definedName name="WRN" hidden="1">{#N/A,#N/A,FALSE,"CCTV"}</definedName>
    <definedName name="WRN." localSheetId="3" hidden="1">{#N/A,#N/A,FALSE,"전체집계표";#N/A,#N/A,FALSE,"안벽30000";#N/A,#N/A,FALSE,"안벽20000";#N/A,#N/A,FALSE,"내호안";#N/A,#N/A,FALSE,"외호안";#N/A,#N/A,FALSE,"준설토A";#N/A,#N/A,FALSE,"준설토B";#N/A,#N/A,FALSE,"적출장"}</definedName>
    <definedName name="WRN." localSheetId="2" hidden="1">{#N/A,#N/A,FALSE,"전체집계표";#N/A,#N/A,FALSE,"안벽30000";#N/A,#N/A,FALSE,"안벽20000";#N/A,#N/A,FALSE,"내호안";#N/A,#N/A,FALSE,"외호안";#N/A,#N/A,FALSE,"준설토A";#N/A,#N/A,FALSE,"준설토B";#N/A,#N/A,FALSE,"적출장"}</definedName>
    <definedName name="WRN." hidden="1">{#N/A,#N/A,FALSE,"전체집계표";#N/A,#N/A,FALSE,"안벽30000";#N/A,#N/A,FALSE,"안벽20000";#N/A,#N/A,FALSE,"내호안";#N/A,#N/A,FALSE,"외호안";#N/A,#N/A,FALSE,"준설토A";#N/A,#N/A,FALSE,"준설토B";#N/A,#N/A,FALSE,"적출장"}</definedName>
    <definedName name="wrn.2번." localSheetId="3" hidden="1">{#N/A,#N/A,FALSE,"2~8번"}</definedName>
    <definedName name="wrn.2번." localSheetId="2" hidden="1">{#N/A,#N/A,FALSE,"2~8번"}</definedName>
    <definedName name="wrn.2번." hidden="1">{#N/A,#N/A,FALSE,"2~8번"}</definedName>
    <definedName name="wrn.BM." localSheetId="3" hidden="1">{#N/A,#N/A,TRUE,"Basic";#N/A,#N/A,TRUE,"EXT-TABLE";#N/A,#N/A,TRUE,"STEEL";#N/A,#N/A,TRUE,"INT-Table";#N/A,#N/A,TRUE,"STEEL";#N/A,#N/A,TRUE,"Door"}</definedName>
    <definedName name="wrn.BM." localSheetId="2" hidden="1">{#N/A,#N/A,TRUE,"Basic";#N/A,#N/A,TRUE,"EXT-TABLE";#N/A,#N/A,TRUE,"STEEL";#N/A,#N/A,TRUE,"INT-Table";#N/A,#N/A,TRUE,"STEEL";#N/A,#N/A,TRUE,"Door"}</definedName>
    <definedName name="wrn.BM." hidden="1">{#N/A,#N/A,TRUE,"Basic";#N/A,#N/A,TRUE,"EXT-TABLE";#N/A,#N/A,TRUE,"STEEL";#N/A,#N/A,TRUE,"INT-Table";#N/A,#N/A,TRUE,"STEEL";#N/A,#N/A,TRUE,"Door"}</definedName>
    <definedName name="wrn.BM._1" localSheetId="3" hidden="1">{#N/A,#N/A,TRUE,"Basic";#N/A,#N/A,TRUE,"EXT-TABLE";#N/A,#N/A,TRUE,"STEEL";#N/A,#N/A,TRUE,"INT-Table";#N/A,#N/A,TRUE,"STEEL";#N/A,#N/A,TRUE,"Door"}</definedName>
    <definedName name="wrn.BM._1" localSheetId="2" hidden="1">{#N/A,#N/A,TRUE,"Basic";#N/A,#N/A,TRUE,"EXT-TABLE";#N/A,#N/A,TRUE,"STEEL";#N/A,#N/A,TRUE,"INT-Table";#N/A,#N/A,TRUE,"STEEL";#N/A,#N/A,TRUE,"Door"}</definedName>
    <definedName name="wrn.BM._1" hidden="1">{#N/A,#N/A,TRUE,"Basic";#N/A,#N/A,TRUE,"EXT-TABLE";#N/A,#N/A,TRUE,"STEEL";#N/A,#N/A,TRUE,"INT-Table";#N/A,#N/A,TRUE,"STEEL";#N/A,#N/A,TRUE,"Door"}</definedName>
    <definedName name="wrn.BM._1_1" localSheetId="3" hidden="1">{#N/A,#N/A,TRUE,"Basic";#N/A,#N/A,TRUE,"EXT-TABLE";#N/A,#N/A,TRUE,"STEEL";#N/A,#N/A,TRUE,"INT-Table";#N/A,#N/A,TRUE,"STEEL";#N/A,#N/A,TRUE,"Door"}</definedName>
    <definedName name="wrn.BM._1_1" localSheetId="2" hidden="1">{#N/A,#N/A,TRUE,"Basic";#N/A,#N/A,TRUE,"EXT-TABLE";#N/A,#N/A,TRUE,"STEEL";#N/A,#N/A,TRUE,"INT-Table";#N/A,#N/A,TRUE,"STEEL";#N/A,#N/A,TRUE,"Door"}</definedName>
    <definedName name="wrn.BM._1_1" hidden="1">{#N/A,#N/A,TRUE,"Basic";#N/A,#N/A,TRUE,"EXT-TABLE";#N/A,#N/A,TRUE,"STEEL";#N/A,#N/A,TRUE,"INT-Table";#N/A,#N/A,TRUE,"STEEL";#N/A,#N/A,TRUE,"Door"}</definedName>
    <definedName name="wrn.BM._1_2" localSheetId="3" hidden="1">{#N/A,#N/A,TRUE,"Basic";#N/A,#N/A,TRUE,"EXT-TABLE";#N/A,#N/A,TRUE,"STEEL";#N/A,#N/A,TRUE,"INT-Table";#N/A,#N/A,TRUE,"STEEL";#N/A,#N/A,TRUE,"Door"}</definedName>
    <definedName name="wrn.BM._1_2" localSheetId="2" hidden="1">{#N/A,#N/A,TRUE,"Basic";#N/A,#N/A,TRUE,"EXT-TABLE";#N/A,#N/A,TRUE,"STEEL";#N/A,#N/A,TRUE,"INT-Table";#N/A,#N/A,TRUE,"STEEL";#N/A,#N/A,TRUE,"Door"}</definedName>
    <definedName name="wrn.BM._1_2" hidden="1">{#N/A,#N/A,TRUE,"Basic";#N/A,#N/A,TRUE,"EXT-TABLE";#N/A,#N/A,TRUE,"STEEL";#N/A,#N/A,TRUE,"INT-Table";#N/A,#N/A,TRUE,"STEEL";#N/A,#N/A,TRUE,"Door"}</definedName>
    <definedName name="wrn.BM._2" localSheetId="3" hidden="1">{#N/A,#N/A,TRUE,"Basic";#N/A,#N/A,TRUE,"EXT-TABLE";#N/A,#N/A,TRUE,"STEEL";#N/A,#N/A,TRUE,"INT-Table";#N/A,#N/A,TRUE,"STEEL";#N/A,#N/A,TRUE,"Door"}</definedName>
    <definedName name="wrn.BM._2" localSheetId="2" hidden="1">{#N/A,#N/A,TRUE,"Basic";#N/A,#N/A,TRUE,"EXT-TABLE";#N/A,#N/A,TRUE,"STEEL";#N/A,#N/A,TRUE,"INT-Table";#N/A,#N/A,TRUE,"STEEL";#N/A,#N/A,TRUE,"Door"}</definedName>
    <definedName name="wrn.BM._2" hidden="1">{#N/A,#N/A,TRUE,"Basic";#N/A,#N/A,TRUE,"EXT-TABLE";#N/A,#N/A,TRUE,"STEEL";#N/A,#N/A,TRUE,"INT-Table";#N/A,#N/A,TRUE,"STEEL";#N/A,#N/A,TRUE,"Door"}</definedName>
    <definedName name="wrn.BM._2_1" localSheetId="3" hidden="1">{#N/A,#N/A,TRUE,"Basic";#N/A,#N/A,TRUE,"EXT-TABLE";#N/A,#N/A,TRUE,"STEEL";#N/A,#N/A,TRUE,"INT-Table";#N/A,#N/A,TRUE,"STEEL";#N/A,#N/A,TRUE,"Door"}</definedName>
    <definedName name="wrn.BM._2_1" localSheetId="2" hidden="1">{#N/A,#N/A,TRUE,"Basic";#N/A,#N/A,TRUE,"EXT-TABLE";#N/A,#N/A,TRUE,"STEEL";#N/A,#N/A,TRUE,"INT-Table";#N/A,#N/A,TRUE,"STEEL";#N/A,#N/A,TRUE,"Door"}</definedName>
    <definedName name="wrn.BM._2_1" hidden="1">{#N/A,#N/A,TRUE,"Basic";#N/A,#N/A,TRUE,"EXT-TABLE";#N/A,#N/A,TRUE,"STEEL";#N/A,#N/A,TRUE,"INT-Table";#N/A,#N/A,TRUE,"STEEL";#N/A,#N/A,TRUE,"Door"}</definedName>
    <definedName name="wrn.BM._2_2" localSheetId="3" hidden="1">{#N/A,#N/A,TRUE,"Basic";#N/A,#N/A,TRUE,"EXT-TABLE";#N/A,#N/A,TRUE,"STEEL";#N/A,#N/A,TRUE,"INT-Table";#N/A,#N/A,TRUE,"STEEL";#N/A,#N/A,TRUE,"Door"}</definedName>
    <definedName name="wrn.BM._2_2" localSheetId="2" hidden="1">{#N/A,#N/A,TRUE,"Basic";#N/A,#N/A,TRUE,"EXT-TABLE";#N/A,#N/A,TRUE,"STEEL";#N/A,#N/A,TRUE,"INT-Table";#N/A,#N/A,TRUE,"STEEL";#N/A,#N/A,TRUE,"Door"}</definedName>
    <definedName name="wrn.BM._2_2" hidden="1">{#N/A,#N/A,TRUE,"Basic";#N/A,#N/A,TRUE,"EXT-TABLE";#N/A,#N/A,TRUE,"STEEL";#N/A,#N/A,TRUE,"INT-Table";#N/A,#N/A,TRUE,"STEEL";#N/A,#N/A,TRUE,"Door"}</definedName>
    <definedName name="wrn.BM._3" localSheetId="3" hidden="1">{#N/A,#N/A,TRUE,"Basic";#N/A,#N/A,TRUE,"EXT-TABLE";#N/A,#N/A,TRUE,"STEEL";#N/A,#N/A,TRUE,"INT-Table";#N/A,#N/A,TRUE,"STEEL";#N/A,#N/A,TRUE,"Door"}</definedName>
    <definedName name="wrn.BM._3" localSheetId="2" hidden="1">{#N/A,#N/A,TRUE,"Basic";#N/A,#N/A,TRUE,"EXT-TABLE";#N/A,#N/A,TRUE,"STEEL";#N/A,#N/A,TRUE,"INT-Table";#N/A,#N/A,TRUE,"STEEL";#N/A,#N/A,TRUE,"Door"}</definedName>
    <definedName name="wrn.BM._3" hidden="1">{#N/A,#N/A,TRUE,"Basic";#N/A,#N/A,TRUE,"EXT-TABLE";#N/A,#N/A,TRUE,"STEEL";#N/A,#N/A,TRUE,"INT-Table";#N/A,#N/A,TRUE,"STEEL";#N/A,#N/A,TRUE,"Door"}</definedName>
    <definedName name="wrn.BM._3_1" localSheetId="3" hidden="1">{#N/A,#N/A,TRUE,"Basic";#N/A,#N/A,TRUE,"EXT-TABLE";#N/A,#N/A,TRUE,"STEEL";#N/A,#N/A,TRUE,"INT-Table";#N/A,#N/A,TRUE,"STEEL";#N/A,#N/A,TRUE,"Door"}</definedName>
    <definedName name="wrn.BM._3_1" localSheetId="2" hidden="1">{#N/A,#N/A,TRUE,"Basic";#N/A,#N/A,TRUE,"EXT-TABLE";#N/A,#N/A,TRUE,"STEEL";#N/A,#N/A,TRUE,"INT-Table";#N/A,#N/A,TRUE,"STEEL";#N/A,#N/A,TRUE,"Door"}</definedName>
    <definedName name="wrn.BM._3_1" hidden="1">{#N/A,#N/A,TRUE,"Basic";#N/A,#N/A,TRUE,"EXT-TABLE";#N/A,#N/A,TRUE,"STEEL";#N/A,#N/A,TRUE,"INT-Table";#N/A,#N/A,TRUE,"STEEL";#N/A,#N/A,TRUE,"Door"}</definedName>
    <definedName name="wrn.BM._3_2" localSheetId="3" hidden="1">{#N/A,#N/A,TRUE,"Basic";#N/A,#N/A,TRUE,"EXT-TABLE";#N/A,#N/A,TRUE,"STEEL";#N/A,#N/A,TRUE,"INT-Table";#N/A,#N/A,TRUE,"STEEL";#N/A,#N/A,TRUE,"Door"}</definedName>
    <definedName name="wrn.BM._3_2" localSheetId="2" hidden="1">{#N/A,#N/A,TRUE,"Basic";#N/A,#N/A,TRUE,"EXT-TABLE";#N/A,#N/A,TRUE,"STEEL";#N/A,#N/A,TRUE,"INT-Table";#N/A,#N/A,TRUE,"STEEL";#N/A,#N/A,TRUE,"Door"}</definedName>
    <definedName name="wrn.BM._3_2" hidden="1">{#N/A,#N/A,TRUE,"Basic";#N/A,#N/A,TRUE,"EXT-TABLE";#N/A,#N/A,TRUE,"STEEL";#N/A,#N/A,TRUE,"INT-Table";#N/A,#N/A,TRUE,"STEEL";#N/A,#N/A,TRUE,"Door"}</definedName>
    <definedName name="wrn.BM._4" localSheetId="3" hidden="1">{#N/A,#N/A,TRUE,"Basic";#N/A,#N/A,TRUE,"EXT-TABLE";#N/A,#N/A,TRUE,"STEEL";#N/A,#N/A,TRUE,"INT-Table";#N/A,#N/A,TRUE,"STEEL";#N/A,#N/A,TRUE,"Door"}</definedName>
    <definedName name="wrn.BM._4" localSheetId="2" hidden="1">{#N/A,#N/A,TRUE,"Basic";#N/A,#N/A,TRUE,"EXT-TABLE";#N/A,#N/A,TRUE,"STEEL";#N/A,#N/A,TRUE,"INT-Table";#N/A,#N/A,TRUE,"STEEL";#N/A,#N/A,TRUE,"Door"}</definedName>
    <definedName name="wrn.BM._4" hidden="1">{#N/A,#N/A,TRUE,"Basic";#N/A,#N/A,TRUE,"EXT-TABLE";#N/A,#N/A,TRUE,"STEEL";#N/A,#N/A,TRUE,"INT-Table";#N/A,#N/A,TRUE,"STEEL";#N/A,#N/A,TRUE,"Door"}</definedName>
    <definedName name="wrn.BM._4_1" localSheetId="3" hidden="1">{#N/A,#N/A,TRUE,"Basic";#N/A,#N/A,TRUE,"EXT-TABLE";#N/A,#N/A,TRUE,"STEEL";#N/A,#N/A,TRUE,"INT-Table";#N/A,#N/A,TRUE,"STEEL";#N/A,#N/A,TRUE,"Door"}</definedName>
    <definedName name="wrn.BM._4_1" localSheetId="2" hidden="1">{#N/A,#N/A,TRUE,"Basic";#N/A,#N/A,TRUE,"EXT-TABLE";#N/A,#N/A,TRUE,"STEEL";#N/A,#N/A,TRUE,"INT-Table";#N/A,#N/A,TRUE,"STEEL";#N/A,#N/A,TRUE,"Door"}</definedName>
    <definedName name="wrn.BM._4_1" hidden="1">{#N/A,#N/A,TRUE,"Basic";#N/A,#N/A,TRUE,"EXT-TABLE";#N/A,#N/A,TRUE,"STEEL";#N/A,#N/A,TRUE,"INT-Table";#N/A,#N/A,TRUE,"STEEL";#N/A,#N/A,TRUE,"Door"}</definedName>
    <definedName name="wrn.BM._4_2" localSheetId="3" hidden="1">{#N/A,#N/A,TRUE,"Basic";#N/A,#N/A,TRUE,"EXT-TABLE";#N/A,#N/A,TRUE,"STEEL";#N/A,#N/A,TRUE,"INT-Table";#N/A,#N/A,TRUE,"STEEL";#N/A,#N/A,TRUE,"Door"}</definedName>
    <definedName name="wrn.BM._4_2" localSheetId="2" hidden="1">{#N/A,#N/A,TRUE,"Basic";#N/A,#N/A,TRUE,"EXT-TABLE";#N/A,#N/A,TRUE,"STEEL";#N/A,#N/A,TRUE,"INT-Table";#N/A,#N/A,TRUE,"STEEL";#N/A,#N/A,TRUE,"Door"}</definedName>
    <definedName name="wrn.BM._4_2" hidden="1">{#N/A,#N/A,TRUE,"Basic";#N/A,#N/A,TRUE,"EXT-TABLE";#N/A,#N/A,TRUE,"STEEL";#N/A,#N/A,TRUE,"INT-Table";#N/A,#N/A,TRUE,"STEEL";#N/A,#N/A,TRUE,"Door"}</definedName>
    <definedName name="wrn.BM._5" localSheetId="3" hidden="1">{#N/A,#N/A,TRUE,"Basic";#N/A,#N/A,TRUE,"EXT-TABLE";#N/A,#N/A,TRUE,"STEEL";#N/A,#N/A,TRUE,"INT-Table";#N/A,#N/A,TRUE,"STEEL";#N/A,#N/A,TRUE,"Door"}</definedName>
    <definedName name="wrn.BM._5" localSheetId="2" hidden="1">{#N/A,#N/A,TRUE,"Basic";#N/A,#N/A,TRUE,"EXT-TABLE";#N/A,#N/A,TRUE,"STEEL";#N/A,#N/A,TRUE,"INT-Table";#N/A,#N/A,TRUE,"STEEL";#N/A,#N/A,TRUE,"Door"}</definedName>
    <definedName name="wrn.BM._5" hidden="1">{#N/A,#N/A,TRUE,"Basic";#N/A,#N/A,TRUE,"EXT-TABLE";#N/A,#N/A,TRUE,"STEEL";#N/A,#N/A,TRUE,"INT-Table";#N/A,#N/A,TRUE,"STEEL";#N/A,#N/A,TRUE,"Door"}</definedName>
    <definedName name="wrn.BM._5_1" localSheetId="3" hidden="1">{#N/A,#N/A,TRUE,"Basic";#N/A,#N/A,TRUE,"EXT-TABLE";#N/A,#N/A,TRUE,"STEEL";#N/A,#N/A,TRUE,"INT-Table";#N/A,#N/A,TRUE,"STEEL";#N/A,#N/A,TRUE,"Door"}</definedName>
    <definedName name="wrn.BM._5_1" localSheetId="2" hidden="1">{#N/A,#N/A,TRUE,"Basic";#N/A,#N/A,TRUE,"EXT-TABLE";#N/A,#N/A,TRUE,"STEEL";#N/A,#N/A,TRUE,"INT-Table";#N/A,#N/A,TRUE,"STEEL";#N/A,#N/A,TRUE,"Door"}</definedName>
    <definedName name="wrn.BM._5_1" hidden="1">{#N/A,#N/A,TRUE,"Basic";#N/A,#N/A,TRUE,"EXT-TABLE";#N/A,#N/A,TRUE,"STEEL";#N/A,#N/A,TRUE,"INT-Table";#N/A,#N/A,TRUE,"STEEL";#N/A,#N/A,TRUE,"Door"}</definedName>
    <definedName name="wrn.BM._5_2" localSheetId="3" hidden="1">{#N/A,#N/A,TRUE,"Basic";#N/A,#N/A,TRUE,"EXT-TABLE";#N/A,#N/A,TRUE,"STEEL";#N/A,#N/A,TRUE,"INT-Table";#N/A,#N/A,TRUE,"STEEL";#N/A,#N/A,TRUE,"Door"}</definedName>
    <definedName name="wrn.BM._5_2" localSheetId="2" hidden="1">{#N/A,#N/A,TRUE,"Basic";#N/A,#N/A,TRUE,"EXT-TABLE";#N/A,#N/A,TRUE,"STEEL";#N/A,#N/A,TRUE,"INT-Table";#N/A,#N/A,TRUE,"STEEL";#N/A,#N/A,TRUE,"Door"}</definedName>
    <definedName name="wrn.BM._5_2" hidden="1">{#N/A,#N/A,TRUE,"Basic";#N/A,#N/A,TRUE,"EXT-TABLE";#N/A,#N/A,TRUE,"STEEL";#N/A,#N/A,TRUE,"INT-Table";#N/A,#N/A,TRUE,"STEEL";#N/A,#N/A,TRUE,"Door"}</definedName>
    <definedName name="wrn.CBA."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_RO." localSheetId="3"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2"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ST." localSheetId="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hi._.tiÆt." localSheetId="3" hidden="1">{#N/A,#N/A,FALSE,"Chi tiÆt"}</definedName>
    <definedName name="wrn.chi._.tiÆt." localSheetId="2" hidden="1">{#N/A,#N/A,FALSE,"Chi tiÆt"}</definedName>
    <definedName name="wrn.chi._.tiÆt." hidden="1">{#N/A,#N/A,FALSE,"Chi tiÆt"}</definedName>
    <definedName name="wrn.PrintAll." localSheetId="3" hidden="1">{#N/A,#N/A,FALSE,"Sheet1";#N/A,#N/A,FALSE,"Sheet2";#N/A,#N/A,FALSE,"Sheet3";#N/A,#N/A,FALSE,"Sheet4";#N/A,#N/A,FALSE,"Sheet5";#N/A,#N/A,FALSE,"Sheet6";#N/A,#N/A,FALSE,"Sheet7";#N/A,#N/A,FALSE,"Sheet8";#N/A,#N/A,FALSE,"Sheet9"}</definedName>
    <definedName name="wrn.PrintAll." localSheetId="2" hidden="1">{#N/A,#N/A,FALSE,"Sheet1";#N/A,#N/A,FALSE,"Sheet2";#N/A,#N/A,FALSE,"Sheet3";#N/A,#N/A,FALSE,"Sheet4";#N/A,#N/A,FALSE,"Sheet5";#N/A,#N/A,FALSE,"Sheet6";#N/A,#N/A,FALSE,"Sheet7";#N/A,#N/A,FALSE,"Sheet8";#N/A,#N/A,FALSE,"Sheet9"}</definedName>
    <definedName name="wrn.PrintAll." hidden="1">{#N/A,#N/A,FALSE,"Sheet1";#N/A,#N/A,FALSE,"Sheet2";#N/A,#N/A,FALSE,"Sheet3";#N/A,#N/A,FALSE,"Sheet4";#N/A,#N/A,FALSE,"Sheet5";#N/A,#N/A,FALSE,"Sheet6";#N/A,#N/A,FALSE,"Sheet7";#N/A,#N/A,FALSE,"Sheet8";#N/A,#N/A,FALSE,"Sheet9"}</definedName>
    <definedName name="wrn.PrintCurr." localSheetId="3" hidden="1">{#N/A,#N/A,FALSE,"Sheet1";#N/A,#N/A,FALSE,"Sheet2";#N/A,#N/A,FALSE,"Sheet3"}</definedName>
    <definedName name="wrn.PrintCurr." localSheetId="2" hidden="1">{#N/A,#N/A,FALSE,"Sheet1";#N/A,#N/A,FALSE,"Sheet2";#N/A,#N/A,FALSE,"Sheet3"}</definedName>
    <definedName name="wrn.PrintCurr." hidden="1">{#N/A,#N/A,FALSE,"Sheet1";#N/A,#N/A,FALSE,"Sheet2";#N/A,#N/A,FALSE,"Sheet3"}</definedName>
    <definedName name="wrn.PrintPrev1." localSheetId="3" hidden="1">{#N/A,#N/A,FALSE,"Sheet4";#N/A,#N/A,FALSE,"Sheet5";#N/A,#N/A,FALSE,"Sheet6"}</definedName>
    <definedName name="wrn.PrintPrev1." localSheetId="2" hidden="1">{#N/A,#N/A,FALSE,"Sheet4";#N/A,#N/A,FALSE,"Sheet5";#N/A,#N/A,FALSE,"Sheet6"}</definedName>
    <definedName name="wrn.PrintPrev1." hidden="1">{#N/A,#N/A,FALSE,"Sheet4";#N/A,#N/A,FALSE,"Sheet5";#N/A,#N/A,FALSE,"Sheet6"}</definedName>
    <definedName name="wrn.PrintPrev2." localSheetId="3" hidden="1">{#N/A,#N/A,FALSE,"Sheet7";#N/A,#N/A,FALSE,"Sheet8";#N/A,#N/A,FALSE,"Sheet9"}</definedName>
    <definedName name="wrn.PrintPrev2." localSheetId="2" hidden="1">{#N/A,#N/A,FALSE,"Sheet7";#N/A,#N/A,FALSE,"Sheet8";#N/A,#N/A,FALSE,"Sheet9"}</definedName>
    <definedName name="wrn.PrintPrev2." hidden="1">{#N/A,#N/A,FALSE,"Sheet7";#N/A,#N/A,FALSE,"Sheet8";#N/A,#N/A,FALSE,"Sheet9"}</definedName>
    <definedName name="wrn.Report." localSheetId="3" hidden="1">{"Offgrid",#N/A,FALSE,"OFFGRID";"Region",#N/A,FALSE,"REGION";"Offgrid -2",#N/A,FALSE,"OFFGRID";"WTP",#N/A,FALSE,"WTP";"WTP -2",#N/A,FALSE,"WTP";"Project",#N/A,FALSE,"PROJECT";"Summary -2",#N/A,FALSE,"SUMMARY"}</definedName>
    <definedName name="wrn.Report." localSheetId="2"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STAFFS." localSheetId="3" hidden="1">{#N/A,#N/A,FALSE,"TABLE"}</definedName>
    <definedName name="wrn.STAFFS." localSheetId="2" hidden="1">{#N/A,#N/A,FALSE,"TABLE"}</definedName>
    <definedName name="wrn.STAFFS." hidden="1">{#N/A,#N/A,FALSE,"TABLE"}</definedName>
    <definedName name="wrn.test1." localSheetId="3" hidden="1">{#N/A,#N/A,FALSE,"명세표"}</definedName>
    <definedName name="wrn.test1." localSheetId="2" hidden="1">{#N/A,#N/A,FALSE,"명세표"}</definedName>
    <definedName name="wrn.test1." hidden="1">{#N/A,#N/A,FALSE,"명세표"}</definedName>
    <definedName name="wrn.골재소요량." localSheetId="3" hidden="1">{#N/A,#N/A,FALSE,"골재소요량";#N/A,#N/A,FALSE,"골재소요량"}</definedName>
    <definedName name="wrn.골재소요량." localSheetId="2" hidden="1">{#N/A,#N/A,FALSE,"골재소요량";#N/A,#N/A,FALSE,"골재소요량"}</definedName>
    <definedName name="wrn.골재소요량." hidden="1">{#N/A,#N/A,FALSE,"골재소요량";#N/A,#N/A,FALSE,"골재소요량"}</definedName>
    <definedName name="wrn.교대." localSheetId="3" hidden="1">{#N/A,#N/A,FALSE,"type1";#N/A,#N/A,FALSE,"지지력";#N/A,#N/A,FALSE,"PILE계산";#N/A,#N/A,FALSE,"PILE ";#N/A,#N/A,FALSE,"철근량";#N/A,#N/A,FALSE,"균열검토";#N/A,#N/A,FALSE,"날개벽";#N/A,#N/A,FALSE,"주철근조립도";#N/A,#N/A,FALSE,"교좌"}</definedName>
    <definedName name="wrn.교대." localSheetId="2" hidden="1">{#N/A,#N/A,FALSE,"type1";#N/A,#N/A,FALSE,"지지력";#N/A,#N/A,FALSE,"PILE계산";#N/A,#N/A,FALSE,"PILE ";#N/A,#N/A,FALSE,"철근량";#N/A,#N/A,FALSE,"균열검토";#N/A,#N/A,FALSE,"날개벽";#N/A,#N/A,FALSE,"주철근조립도";#N/A,#N/A,FALSE,"교좌"}</definedName>
    <definedName name="wrn.교대." hidden="1">{#N/A,#N/A,FALSE,"type1";#N/A,#N/A,FALSE,"지지력";#N/A,#N/A,FALSE,"PILE계산";#N/A,#N/A,FALSE,"PILE ";#N/A,#N/A,FALSE,"철근량";#N/A,#N/A,FALSE,"균열검토";#N/A,#N/A,FALSE,"날개벽";#N/A,#N/A,FALSE,"주철근조립도";#N/A,#N/A,FALSE,"교좌"}</definedName>
    <definedName name="wrn.구조2." localSheetId="3" hidden="1">{#N/A,#N/A,FALSE,"구조2"}</definedName>
    <definedName name="wrn.구조2." localSheetId="2" hidden="1">{#N/A,#N/A,FALSE,"구조2"}</definedName>
    <definedName name="wrn.구조2." hidden="1">{#N/A,#N/A,FALSE,"구조2"}</definedName>
    <definedName name="wrn.단가표지." localSheetId="3" hidden="1">{#N/A,#N/A,FALSE,"단가표지"}</definedName>
    <definedName name="wrn.단가표지." localSheetId="2" hidden="1">{#N/A,#N/A,FALSE,"단가표지"}</definedName>
    <definedName name="wrn.단가표지." hidden="1">{#N/A,#N/A,FALSE,"단가표지"}</definedName>
    <definedName name="wrn.배수1." localSheetId="3" hidden="1">{#N/A,#N/A,FALSE,"배수1"}</definedName>
    <definedName name="wrn.배수1." localSheetId="2" hidden="1">{#N/A,#N/A,FALSE,"배수1"}</definedName>
    <definedName name="wrn.배수1." hidden="1">{#N/A,#N/A,FALSE,"배수1"}</definedName>
    <definedName name="wrn.배수2." localSheetId="3" hidden="1">{#N/A,#N/A,FALSE,"배수2"}</definedName>
    <definedName name="wrn.배수2." localSheetId="2" hidden="1">{#N/A,#N/A,FALSE,"배수2"}</definedName>
    <definedName name="wrn.배수2." hidden="1">{#N/A,#N/A,FALSE,"배수2"}</definedName>
    <definedName name="wrn.부대1." localSheetId="3" hidden="1">{#N/A,#N/A,FALSE,"부대1"}</definedName>
    <definedName name="wrn.부대1." localSheetId="2" hidden="1">{#N/A,#N/A,FALSE,"부대1"}</definedName>
    <definedName name="wrn.부대1." hidden="1">{#N/A,#N/A,FALSE,"부대1"}</definedName>
    <definedName name="wrn.부대2." localSheetId="3" hidden="1">{#N/A,#N/A,FALSE,"부대2"}</definedName>
    <definedName name="wrn.부대2." localSheetId="2" hidden="1">{#N/A,#N/A,FALSE,"부대2"}</definedName>
    <definedName name="wrn.부대2." hidden="1">{#N/A,#N/A,FALSE,"부대2"}</definedName>
    <definedName name="wrn.부하계획." localSheetId="3" hidden="1">{#N/A,#N/A,TRUE,"LOADCOVE";#N/A,#N/A,TRUE,"PAGE001";#N/A,#N/A,TRUE,"PAGE002";#N/A,#N/A,TRUE,"PAGE003";#N/A,#N/A,TRUE,"PAGE004";#N/A,#N/A,TRUE,"PAGE005";#N/A,#N/A,TRUE,"PAGE006";#N/A,#N/A,TRUE,"PAGE007";#N/A,#N/A,TRUE,"PAGE008";#N/A,#N/A,TRUE,"PAGE009";#N/A,#N/A,TRUE,"PAGE010";#N/A,#N/A,TRUE,"PAGE011";#N/A,#N/A,TRUE,"PAGE012";#N/A,#N/A,TRUE,"PAGE013"}</definedName>
    <definedName name="wrn.부하계획." localSheetId="2" hidden="1">{#N/A,#N/A,TRUE,"LOADCOVE";#N/A,#N/A,TRUE,"PAGE001";#N/A,#N/A,TRUE,"PAGE002";#N/A,#N/A,TRUE,"PAGE003";#N/A,#N/A,TRUE,"PAGE004";#N/A,#N/A,TRUE,"PAGE005";#N/A,#N/A,TRUE,"PAGE006";#N/A,#N/A,TRUE,"PAGE007";#N/A,#N/A,TRUE,"PAGE008";#N/A,#N/A,TRUE,"PAGE009";#N/A,#N/A,TRUE,"PAGE010";#N/A,#N/A,TRUE,"PAGE011";#N/A,#N/A,TRUE,"PAGE012";#N/A,#N/A,TRUE,"PAGE013"}</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속도." localSheetId="3" hidden="1">{#N/A,#N/A,FALSE,"속도"}</definedName>
    <definedName name="wrn.속도." localSheetId="2" hidden="1">{#N/A,#N/A,FALSE,"속도"}</definedName>
    <definedName name="wrn.속도." hidden="1">{#N/A,#N/A,FALSE,"속도"}</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2"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운반시간." localSheetId="3" hidden="1">{#N/A,#N/A,FALSE,"운반시간"}</definedName>
    <definedName name="wrn.운반시간." localSheetId="2" hidden="1">{#N/A,#N/A,FALSE,"운반시간"}</definedName>
    <definedName name="wrn.운반시간." hidden="1">{#N/A,#N/A,FALSE,"운반시간"}</definedName>
    <definedName name="wrn.이정표." localSheetId="3" hidden="1">{#N/A,#N/A,FALSE,"이정표"}</definedName>
    <definedName name="wrn.이정표." localSheetId="2" hidden="1">{#N/A,#N/A,FALSE,"이정표"}</definedName>
    <definedName name="wrn.이정표." hidden="1">{#N/A,#N/A,FALSE,"이정표"}</definedName>
    <definedName name="wrn.입적표." localSheetId="3" hidden="1">{#N/A,#N/A,FALSE,"전체집계표";#N/A,#N/A,FALSE,"안벽30000";#N/A,#N/A,FALSE,"안벽20000";#N/A,#N/A,FALSE,"내호안";#N/A,#N/A,FALSE,"외호안";#N/A,#N/A,FALSE,"준설토A";#N/A,#N/A,FALSE,"준설토B";#N/A,#N/A,FALSE,"적출장"}</definedName>
    <definedName name="wrn.입적표." localSheetId="2" hidden="1">{#N/A,#N/A,FALSE,"전체집계표";#N/A,#N/A,FALSE,"안벽30000";#N/A,#N/A,FALSE,"안벽20000";#N/A,#N/A,FALSE,"내호안";#N/A,#N/A,FALSE,"외호안";#N/A,#N/A,FALSE,"준설토A";#N/A,#N/A,FALSE,"준설토B";#N/A,#N/A,FALSE,"적출장"}</definedName>
    <definedName name="wrn.입적표." hidden="1">{#N/A,#N/A,FALSE,"전체집계표";#N/A,#N/A,FALSE,"안벽30000";#N/A,#N/A,FALSE,"안벽20000";#N/A,#N/A,FALSE,"내호안";#N/A,#N/A,FALSE,"외호안";#N/A,#N/A,FALSE,"준설토A";#N/A,#N/A,FALSE,"준설토B";#N/A,#N/A,FALSE,"적출장"}</definedName>
    <definedName name="wrn.조골재." localSheetId="3" hidden="1">{#N/A,#N/A,FALSE,"조골재"}</definedName>
    <definedName name="wrn.조골재." localSheetId="2" hidden="1">{#N/A,#N/A,FALSE,"조골재"}</definedName>
    <definedName name="wrn.조골재." hidden="1">{#N/A,#N/A,FALSE,"조골재"}</definedName>
    <definedName name="wrn.철골집계표._.5칸." localSheetId="3" hidden="1">{#N/A,#N/A,FALSE,"Sheet1"}</definedName>
    <definedName name="wrn.철골집계표._.5칸." localSheetId="2" hidden="1">{#N/A,#N/A,FALSE,"Sheet1"}</definedName>
    <definedName name="wrn.철골집계표._.5칸." hidden="1">{#N/A,#N/A,FALSE,"Sheet1"}</definedName>
    <definedName name="wrn.토공1." localSheetId="3" hidden="1">{#N/A,#N/A,FALSE,"구조1"}</definedName>
    <definedName name="wrn.토공1." localSheetId="2" hidden="1">{#N/A,#N/A,FALSE,"구조1"}</definedName>
    <definedName name="wrn.토공1." hidden="1">{#N/A,#N/A,FALSE,"구조1"}</definedName>
    <definedName name="wrn.토공2." localSheetId="3" hidden="1">{#N/A,#N/A,FALSE,"토공2"}</definedName>
    <definedName name="wrn.토공2." localSheetId="2" hidden="1">{#N/A,#N/A,FALSE,"토공2"}</definedName>
    <definedName name="wrn.토공2." hidden="1">{#N/A,#N/A,FALSE,"토공2"}</definedName>
    <definedName name="wrn.포장1." localSheetId="3" hidden="1">{#N/A,#N/A,FALSE,"포장1";#N/A,#N/A,FALSE,"포장1"}</definedName>
    <definedName name="wrn.포장1." localSheetId="2" hidden="1">{#N/A,#N/A,FALSE,"포장1";#N/A,#N/A,FALSE,"포장1"}</definedName>
    <definedName name="wrn.포장1." hidden="1">{#N/A,#N/A,FALSE,"포장1";#N/A,#N/A,FALSE,"포장1"}</definedName>
    <definedName name="wrn.포장2." localSheetId="3" hidden="1">{#N/A,#N/A,FALSE,"포장2"}</definedName>
    <definedName name="wrn.포장2." localSheetId="2" hidden="1">{#N/A,#N/A,FALSE,"포장2"}</definedName>
    <definedName name="wrn.포장2." hidden="1">{#N/A,#N/A,FALSE,"포장2"}</definedName>
    <definedName name="wrn.표지목차." localSheetId="3" hidden="1">{#N/A,#N/A,FALSE,"표지목차"}</definedName>
    <definedName name="wrn.표지목차." localSheetId="2" hidden="1">{#N/A,#N/A,FALSE,"표지목차"}</definedName>
    <definedName name="wrn.표지목차." hidden="1">{#N/A,#N/A,FALSE,"표지목차"}</definedName>
    <definedName name="wrn.혼합골재." localSheetId="3" hidden="1">{#N/A,#N/A,FALSE,"혼합골재"}</definedName>
    <definedName name="wrn.혼합골재." localSheetId="2" hidden="1">{#N/A,#N/A,FALSE,"혼합골재"}</definedName>
    <definedName name="wrn.혼합골재." hidden="1">{#N/A,#N/A,FALSE,"혼합골재"}</definedName>
    <definedName name="wrnf.report" localSheetId="3" hidden="1">{"Offgrid",#N/A,FALSE,"OFFGRID";"Region",#N/A,FALSE,"REGION";"Offgrid -2",#N/A,FALSE,"OFFGRID";"WTP",#N/A,FALSE,"WTP";"WTP -2",#N/A,FALSE,"WTP";"Project",#N/A,FALSE,"PROJECT";"Summary -2",#N/A,FALSE,"SUMMARY"}</definedName>
    <definedName name="wrnf.report" localSheetId="2"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S" localSheetId="3" hidden="1">{"'장비'!$A$3:$M$12"}</definedName>
    <definedName name="WRS" localSheetId="2" hidden="1">{"'장비'!$A$3:$M$12"}</definedName>
    <definedName name="WRS" hidden="1">{"'장비'!$A$3:$M$12"}</definedName>
    <definedName name="ww" localSheetId="3" hidden="1">{#N/A,#N/A,TRUE,"Basic";#N/A,#N/A,TRUE,"EXT-TABLE";#N/A,#N/A,TRUE,"STEEL";#N/A,#N/A,TRUE,"INT-Table";#N/A,#N/A,TRUE,"STEEL";#N/A,#N/A,TRUE,"Door"}</definedName>
    <definedName name="ww" localSheetId="2" hidden="1">{#N/A,#N/A,TRUE,"Basic";#N/A,#N/A,TRUE,"EXT-TABLE";#N/A,#N/A,TRUE,"STEEL";#N/A,#N/A,TRUE,"INT-Table";#N/A,#N/A,TRUE,"STEEL";#N/A,#N/A,TRUE,"Door"}</definedName>
    <definedName name="ww" hidden="1">{#N/A,#N/A,TRUE,"Basic";#N/A,#N/A,TRUE,"EXT-TABLE";#N/A,#N/A,TRUE,"STEEL";#N/A,#N/A,TRUE,"INT-Table";#N/A,#N/A,TRUE,"STEEL";#N/A,#N/A,TRUE,"Door"}</definedName>
    <definedName name="www" localSheetId="3" hidden="1">{#N/A,#N/A,TRUE,"Basic";#N/A,#N/A,TRUE,"EXT-TABLE";#N/A,#N/A,TRUE,"STEEL";#N/A,#N/A,TRUE,"INT-Table";#N/A,#N/A,TRUE,"STEEL";#N/A,#N/A,TRUE,"Door"}</definedName>
    <definedName name="www" localSheetId="2" hidden="1">{#N/A,#N/A,TRUE,"Basic";#N/A,#N/A,TRUE,"EXT-TABLE";#N/A,#N/A,TRUE,"STEEL";#N/A,#N/A,TRUE,"INT-Table";#N/A,#N/A,TRUE,"STEEL";#N/A,#N/A,TRUE,"Door"}</definedName>
    <definedName name="www" hidden="1">{#N/A,#N/A,TRUE,"Basic";#N/A,#N/A,TRUE,"EXT-TABLE";#N/A,#N/A,TRUE,"STEEL";#N/A,#N/A,TRUE,"INT-Table";#N/A,#N/A,TRUE,"STEEL";#N/A,#N/A,TRUE,"Door"}</definedName>
    <definedName name="WZ" localSheetId="3" hidden="1">{#N/A,#N/A,FALSE,"CCTV"}</definedName>
    <definedName name="WZ" localSheetId="2" hidden="1">{#N/A,#N/A,FALSE,"CCTV"}</definedName>
    <definedName name="WZ" hidden="1">{#N/A,#N/A,FALSE,"CCTV"}</definedName>
    <definedName name="XCZCZ"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x" localSheetId="5" hidden="1">#REF!</definedName>
    <definedName name="xx" localSheetId="7" hidden="1">#REF!</definedName>
    <definedName name="xx" localSheetId="6" hidden="1">#REF!</definedName>
    <definedName name="xx" localSheetId="17" hidden="1">#REF!</definedName>
    <definedName name="xx" localSheetId="18" hidden="1">#REF!</definedName>
    <definedName name="xx" localSheetId="19" hidden="1">#REF!</definedName>
    <definedName name="xx" localSheetId="8" hidden="1">#REF!</definedName>
    <definedName name="xx" localSheetId="10" hidden="1">#REF!</definedName>
    <definedName name="xx" localSheetId="9" hidden="1">#REF!</definedName>
    <definedName name="xx" localSheetId="11" hidden="1">#REF!</definedName>
    <definedName name="xx" localSheetId="12" hidden="1">#REF!</definedName>
    <definedName name="xx" localSheetId="13" hidden="1">#REF!</definedName>
    <definedName name="xx" localSheetId="14" hidden="1">#REF!</definedName>
    <definedName name="xx" localSheetId="15" hidden="1">#REF!</definedName>
    <definedName name="xx" localSheetId="16" hidden="1">#REF!</definedName>
    <definedName name="xx" localSheetId="3" hidden="1">#REF!</definedName>
    <definedName name="xx" localSheetId="2" hidden="1">#REF!</definedName>
    <definedName name="xx" hidden="1">#REF!</definedName>
    <definedName name="xxa" localSheetId="3" hidden="1">{#N/A,#N/A,TRUE,"LOADCOVE";#N/A,#N/A,TRUE,"PAGE001";#N/A,#N/A,TRUE,"PAGE002";#N/A,#N/A,TRUE,"PAGE003";#N/A,#N/A,TRUE,"PAGE004";#N/A,#N/A,TRUE,"PAGE005";#N/A,#N/A,TRUE,"PAGE006";#N/A,#N/A,TRUE,"PAGE007";#N/A,#N/A,TRUE,"PAGE008";#N/A,#N/A,TRUE,"PAGE009";#N/A,#N/A,TRUE,"PAGE010";#N/A,#N/A,TRUE,"PAGE011";#N/A,#N/A,TRUE,"PAGE012";#N/A,#N/A,TRUE,"PAGE013"}</definedName>
    <definedName name="xxa" localSheetId="2" hidden="1">{#N/A,#N/A,TRUE,"LOADCOVE";#N/A,#N/A,TRUE,"PAGE001";#N/A,#N/A,TRUE,"PAGE002";#N/A,#N/A,TRUE,"PAGE003";#N/A,#N/A,TRUE,"PAGE004";#N/A,#N/A,TRUE,"PAGE005";#N/A,#N/A,TRUE,"PAGE006";#N/A,#N/A,TRUE,"PAGE007";#N/A,#N/A,TRUE,"PAGE008";#N/A,#N/A,TRUE,"PAGE009";#N/A,#N/A,TRUE,"PAGE010";#N/A,#N/A,TRUE,"PAGE011";#N/A,#N/A,TRUE,"PAGE012";#N/A,#N/A,TRUE,"PAGE013"}</definedName>
    <definedName name="xxa" hidden="1">{#N/A,#N/A,TRUE,"LOADCOVE";#N/A,#N/A,TRUE,"PAGE001";#N/A,#N/A,TRUE,"PAGE002";#N/A,#N/A,TRUE,"PAGE003";#N/A,#N/A,TRUE,"PAGE004";#N/A,#N/A,TRUE,"PAGE005";#N/A,#N/A,TRUE,"PAGE006";#N/A,#N/A,TRUE,"PAGE007";#N/A,#N/A,TRUE,"PAGE008";#N/A,#N/A,TRUE,"PAGE009";#N/A,#N/A,TRUE,"PAGE010";#N/A,#N/A,TRUE,"PAGE011";#N/A,#N/A,TRUE,"PAGE012";#N/A,#N/A,TRUE,"PAGE013"}</definedName>
    <definedName name="ynkim" localSheetId="3" hidden="1">{#N/A,#N/A,TRUE,"Basic";#N/A,#N/A,TRUE,"EXT-TABLE";#N/A,#N/A,TRUE,"STEEL";#N/A,#N/A,TRUE,"INT-Table";#N/A,#N/A,TRUE,"STEEL";#N/A,#N/A,TRUE,"Door"}</definedName>
    <definedName name="ynkim" localSheetId="2" hidden="1">{#N/A,#N/A,TRUE,"Basic";#N/A,#N/A,TRUE,"EXT-TABLE";#N/A,#N/A,TRUE,"STEEL";#N/A,#N/A,TRUE,"INT-Table";#N/A,#N/A,TRUE,"STEEL";#N/A,#N/A,TRUE,"Door"}</definedName>
    <definedName name="ynkim" hidden="1">{#N/A,#N/A,TRUE,"Basic";#N/A,#N/A,TRUE,"EXT-TABLE";#N/A,#N/A,TRUE,"STEEL";#N/A,#N/A,TRUE,"INT-Table";#N/A,#N/A,TRUE,"STEEL";#N/A,#N/A,TRUE,"Door"}</definedName>
    <definedName name="ynkim_1" localSheetId="3" hidden="1">{#N/A,#N/A,TRUE,"Basic";#N/A,#N/A,TRUE,"EXT-TABLE";#N/A,#N/A,TRUE,"STEEL";#N/A,#N/A,TRUE,"INT-Table";#N/A,#N/A,TRUE,"STEEL";#N/A,#N/A,TRUE,"Door"}</definedName>
    <definedName name="ynkim_1" localSheetId="2" hidden="1">{#N/A,#N/A,TRUE,"Basic";#N/A,#N/A,TRUE,"EXT-TABLE";#N/A,#N/A,TRUE,"STEEL";#N/A,#N/A,TRUE,"INT-Table";#N/A,#N/A,TRUE,"STEEL";#N/A,#N/A,TRUE,"Door"}</definedName>
    <definedName name="ynkim_1" hidden="1">{#N/A,#N/A,TRUE,"Basic";#N/A,#N/A,TRUE,"EXT-TABLE";#N/A,#N/A,TRUE,"STEEL";#N/A,#N/A,TRUE,"INT-Table";#N/A,#N/A,TRUE,"STEEL";#N/A,#N/A,TRUE,"Door"}</definedName>
    <definedName name="ynkim_1_1" localSheetId="3" hidden="1">{#N/A,#N/A,TRUE,"Basic";#N/A,#N/A,TRUE,"EXT-TABLE";#N/A,#N/A,TRUE,"STEEL";#N/A,#N/A,TRUE,"INT-Table";#N/A,#N/A,TRUE,"STEEL";#N/A,#N/A,TRUE,"Door"}</definedName>
    <definedName name="ynkim_1_1" localSheetId="2" hidden="1">{#N/A,#N/A,TRUE,"Basic";#N/A,#N/A,TRUE,"EXT-TABLE";#N/A,#N/A,TRUE,"STEEL";#N/A,#N/A,TRUE,"INT-Table";#N/A,#N/A,TRUE,"STEEL";#N/A,#N/A,TRUE,"Door"}</definedName>
    <definedName name="ynkim_1_1" hidden="1">{#N/A,#N/A,TRUE,"Basic";#N/A,#N/A,TRUE,"EXT-TABLE";#N/A,#N/A,TRUE,"STEEL";#N/A,#N/A,TRUE,"INT-Table";#N/A,#N/A,TRUE,"STEEL";#N/A,#N/A,TRUE,"Door"}</definedName>
    <definedName name="ynkim_1_2" localSheetId="3" hidden="1">{#N/A,#N/A,TRUE,"Basic";#N/A,#N/A,TRUE,"EXT-TABLE";#N/A,#N/A,TRUE,"STEEL";#N/A,#N/A,TRUE,"INT-Table";#N/A,#N/A,TRUE,"STEEL";#N/A,#N/A,TRUE,"Door"}</definedName>
    <definedName name="ynkim_1_2" localSheetId="2" hidden="1">{#N/A,#N/A,TRUE,"Basic";#N/A,#N/A,TRUE,"EXT-TABLE";#N/A,#N/A,TRUE,"STEEL";#N/A,#N/A,TRUE,"INT-Table";#N/A,#N/A,TRUE,"STEEL";#N/A,#N/A,TRUE,"Door"}</definedName>
    <definedName name="ynkim_1_2" hidden="1">{#N/A,#N/A,TRUE,"Basic";#N/A,#N/A,TRUE,"EXT-TABLE";#N/A,#N/A,TRUE,"STEEL";#N/A,#N/A,TRUE,"INT-Table";#N/A,#N/A,TRUE,"STEEL";#N/A,#N/A,TRUE,"Door"}</definedName>
    <definedName name="ynkim_2" localSheetId="3" hidden="1">{#N/A,#N/A,TRUE,"Basic";#N/A,#N/A,TRUE,"EXT-TABLE";#N/A,#N/A,TRUE,"STEEL";#N/A,#N/A,TRUE,"INT-Table";#N/A,#N/A,TRUE,"STEEL";#N/A,#N/A,TRUE,"Door"}</definedName>
    <definedName name="ynkim_2" localSheetId="2" hidden="1">{#N/A,#N/A,TRUE,"Basic";#N/A,#N/A,TRUE,"EXT-TABLE";#N/A,#N/A,TRUE,"STEEL";#N/A,#N/A,TRUE,"INT-Table";#N/A,#N/A,TRUE,"STEEL";#N/A,#N/A,TRUE,"Door"}</definedName>
    <definedName name="ynkim_2" hidden="1">{#N/A,#N/A,TRUE,"Basic";#N/A,#N/A,TRUE,"EXT-TABLE";#N/A,#N/A,TRUE,"STEEL";#N/A,#N/A,TRUE,"INT-Table";#N/A,#N/A,TRUE,"STEEL";#N/A,#N/A,TRUE,"Door"}</definedName>
    <definedName name="ynkim_2_1" localSheetId="3" hidden="1">{#N/A,#N/A,TRUE,"Basic";#N/A,#N/A,TRUE,"EXT-TABLE";#N/A,#N/A,TRUE,"STEEL";#N/A,#N/A,TRUE,"INT-Table";#N/A,#N/A,TRUE,"STEEL";#N/A,#N/A,TRUE,"Door"}</definedName>
    <definedName name="ynkim_2_1" localSheetId="2" hidden="1">{#N/A,#N/A,TRUE,"Basic";#N/A,#N/A,TRUE,"EXT-TABLE";#N/A,#N/A,TRUE,"STEEL";#N/A,#N/A,TRUE,"INT-Table";#N/A,#N/A,TRUE,"STEEL";#N/A,#N/A,TRUE,"Door"}</definedName>
    <definedName name="ynkim_2_1" hidden="1">{#N/A,#N/A,TRUE,"Basic";#N/A,#N/A,TRUE,"EXT-TABLE";#N/A,#N/A,TRUE,"STEEL";#N/A,#N/A,TRUE,"INT-Table";#N/A,#N/A,TRUE,"STEEL";#N/A,#N/A,TRUE,"Door"}</definedName>
    <definedName name="ynkim_2_2" localSheetId="3" hidden="1">{#N/A,#N/A,TRUE,"Basic";#N/A,#N/A,TRUE,"EXT-TABLE";#N/A,#N/A,TRUE,"STEEL";#N/A,#N/A,TRUE,"INT-Table";#N/A,#N/A,TRUE,"STEEL";#N/A,#N/A,TRUE,"Door"}</definedName>
    <definedName name="ynkim_2_2" localSheetId="2" hidden="1">{#N/A,#N/A,TRUE,"Basic";#N/A,#N/A,TRUE,"EXT-TABLE";#N/A,#N/A,TRUE,"STEEL";#N/A,#N/A,TRUE,"INT-Table";#N/A,#N/A,TRUE,"STEEL";#N/A,#N/A,TRUE,"Door"}</definedName>
    <definedName name="ynkim_2_2" hidden="1">{#N/A,#N/A,TRUE,"Basic";#N/A,#N/A,TRUE,"EXT-TABLE";#N/A,#N/A,TRUE,"STEEL";#N/A,#N/A,TRUE,"INT-Table";#N/A,#N/A,TRUE,"STEEL";#N/A,#N/A,TRUE,"Door"}</definedName>
    <definedName name="ynkim_3" localSheetId="3" hidden="1">{#N/A,#N/A,TRUE,"Basic";#N/A,#N/A,TRUE,"EXT-TABLE";#N/A,#N/A,TRUE,"STEEL";#N/A,#N/A,TRUE,"INT-Table";#N/A,#N/A,TRUE,"STEEL";#N/A,#N/A,TRUE,"Door"}</definedName>
    <definedName name="ynkim_3" localSheetId="2" hidden="1">{#N/A,#N/A,TRUE,"Basic";#N/A,#N/A,TRUE,"EXT-TABLE";#N/A,#N/A,TRUE,"STEEL";#N/A,#N/A,TRUE,"INT-Table";#N/A,#N/A,TRUE,"STEEL";#N/A,#N/A,TRUE,"Door"}</definedName>
    <definedName name="ynkim_3" hidden="1">{#N/A,#N/A,TRUE,"Basic";#N/A,#N/A,TRUE,"EXT-TABLE";#N/A,#N/A,TRUE,"STEEL";#N/A,#N/A,TRUE,"INT-Table";#N/A,#N/A,TRUE,"STEEL";#N/A,#N/A,TRUE,"Door"}</definedName>
    <definedName name="ynkim_3_1" localSheetId="3" hidden="1">{#N/A,#N/A,TRUE,"Basic";#N/A,#N/A,TRUE,"EXT-TABLE";#N/A,#N/A,TRUE,"STEEL";#N/A,#N/A,TRUE,"INT-Table";#N/A,#N/A,TRUE,"STEEL";#N/A,#N/A,TRUE,"Door"}</definedName>
    <definedName name="ynkim_3_1" localSheetId="2" hidden="1">{#N/A,#N/A,TRUE,"Basic";#N/A,#N/A,TRUE,"EXT-TABLE";#N/A,#N/A,TRUE,"STEEL";#N/A,#N/A,TRUE,"INT-Table";#N/A,#N/A,TRUE,"STEEL";#N/A,#N/A,TRUE,"Door"}</definedName>
    <definedName name="ynkim_3_1" hidden="1">{#N/A,#N/A,TRUE,"Basic";#N/A,#N/A,TRUE,"EXT-TABLE";#N/A,#N/A,TRUE,"STEEL";#N/A,#N/A,TRUE,"INT-Table";#N/A,#N/A,TRUE,"STEEL";#N/A,#N/A,TRUE,"Door"}</definedName>
    <definedName name="ynkim_3_2" localSheetId="3" hidden="1">{#N/A,#N/A,TRUE,"Basic";#N/A,#N/A,TRUE,"EXT-TABLE";#N/A,#N/A,TRUE,"STEEL";#N/A,#N/A,TRUE,"INT-Table";#N/A,#N/A,TRUE,"STEEL";#N/A,#N/A,TRUE,"Door"}</definedName>
    <definedName name="ynkim_3_2" localSheetId="2" hidden="1">{#N/A,#N/A,TRUE,"Basic";#N/A,#N/A,TRUE,"EXT-TABLE";#N/A,#N/A,TRUE,"STEEL";#N/A,#N/A,TRUE,"INT-Table";#N/A,#N/A,TRUE,"STEEL";#N/A,#N/A,TRUE,"Door"}</definedName>
    <definedName name="ynkim_3_2" hidden="1">{#N/A,#N/A,TRUE,"Basic";#N/A,#N/A,TRUE,"EXT-TABLE";#N/A,#N/A,TRUE,"STEEL";#N/A,#N/A,TRUE,"INT-Table";#N/A,#N/A,TRUE,"STEEL";#N/A,#N/A,TRUE,"Door"}</definedName>
    <definedName name="ynkim_4" localSheetId="3" hidden="1">{#N/A,#N/A,TRUE,"Basic";#N/A,#N/A,TRUE,"EXT-TABLE";#N/A,#N/A,TRUE,"STEEL";#N/A,#N/A,TRUE,"INT-Table";#N/A,#N/A,TRUE,"STEEL";#N/A,#N/A,TRUE,"Door"}</definedName>
    <definedName name="ynkim_4" localSheetId="2" hidden="1">{#N/A,#N/A,TRUE,"Basic";#N/A,#N/A,TRUE,"EXT-TABLE";#N/A,#N/A,TRUE,"STEEL";#N/A,#N/A,TRUE,"INT-Table";#N/A,#N/A,TRUE,"STEEL";#N/A,#N/A,TRUE,"Door"}</definedName>
    <definedName name="ynkim_4" hidden="1">{#N/A,#N/A,TRUE,"Basic";#N/A,#N/A,TRUE,"EXT-TABLE";#N/A,#N/A,TRUE,"STEEL";#N/A,#N/A,TRUE,"INT-Table";#N/A,#N/A,TRUE,"STEEL";#N/A,#N/A,TRUE,"Door"}</definedName>
    <definedName name="ynkim_4_1" localSheetId="3" hidden="1">{#N/A,#N/A,TRUE,"Basic";#N/A,#N/A,TRUE,"EXT-TABLE";#N/A,#N/A,TRUE,"STEEL";#N/A,#N/A,TRUE,"INT-Table";#N/A,#N/A,TRUE,"STEEL";#N/A,#N/A,TRUE,"Door"}</definedName>
    <definedName name="ynkim_4_1" localSheetId="2" hidden="1">{#N/A,#N/A,TRUE,"Basic";#N/A,#N/A,TRUE,"EXT-TABLE";#N/A,#N/A,TRUE,"STEEL";#N/A,#N/A,TRUE,"INT-Table";#N/A,#N/A,TRUE,"STEEL";#N/A,#N/A,TRUE,"Door"}</definedName>
    <definedName name="ynkim_4_1" hidden="1">{#N/A,#N/A,TRUE,"Basic";#N/A,#N/A,TRUE,"EXT-TABLE";#N/A,#N/A,TRUE,"STEEL";#N/A,#N/A,TRUE,"INT-Table";#N/A,#N/A,TRUE,"STEEL";#N/A,#N/A,TRUE,"Door"}</definedName>
    <definedName name="ynkim_4_2" localSheetId="3" hidden="1">{#N/A,#N/A,TRUE,"Basic";#N/A,#N/A,TRUE,"EXT-TABLE";#N/A,#N/A,TRUE,"STEEL";#N/A,#N/A,TRUE,"INT-Table";#N/A,#N/A,TRUE,"STEEL";#N/A,#N/A,TRUE,"Door"}</definedName>
    <definedName name="ynkim_4_2" localSheetId="2" hidden="1">{#N/A,#N/A,TRUE,"Basic";#N/A,#N/A,TRUE,"EXT-TABLE";#N/A,#N/A,TRUE,"STEEL";#N/A,#N/A,TRUE,"INT-Table";#N/A,#N/A,TRUE,"STEEL";#N/A,#N/A,TRUE,"Door"}</definedName>
    <definedName name="ynkim_4_2" hidden="1">{#N/A,#N/A,TRUE,"Basic";#N/A,#N/A,TRUE,"EXT-TABLE";#N/A,#N/A,TRUE,"STEEL";#N/A,#N/A,TRUE,"INT-Table";#N/A,#N/A,TRUE,"STEEL";#N/A,#N/A,TRUE,"Door"}</definedName>
    <definedName name="ynkim_5" localSheetId="3" hidden="1">{#N/A,#N/A,TRUE,"Basic";#N/A,#N/A,TRUE,"EXT-TABLE";#N/A,#N/A,TRUE,"STEEL";#N/A,#N/A,TRUE,"INT-Table";#N/A,#N/A,TRUE,"STEEL";#N/A,#N/A,TRUE,"Door"}</definedName>
    <definedName name="ynkim_5" localSheetId="2" hidden="1">{#N/A,#N/A,TRUE,"Basic";#N/A,#N/A,TRUE,"EXT-TABLE";#N/A,#N/A,TRUE,"STEEL";#N/A,#N/A,TRUE,"INT-Table";#N/A,#N/A,TRUE,"STEEL";#N/A,#N/A,TRUE,"Door"}</definedName>
    <definedName name="ynkim_5" hidden="1">{#N/A,#N/A,TRUE,"Basic";#N/A,#N/A,TRUE,"EXT-TABLE";#N/A,#N/A,TRUE,"STEEL";#N/A,#N/A,TRUE,"INT-Table";#N/A,#N/A,TRUE,"STEEL";#N/A,#N/A,TRUE,"Door"}</definedName>
    <definedName name="ynkim_5_1" localSheetId="3" hidden="1">{#N/A,#N/A,TRUE,"Basic";#N/A,#N/A,TRUE,"EXT-TABLE";#N/A,#N/A,TRUE,"STEEL";#N/A,#N/A,TRUE,"INT-Table";#N/A,#N/A,TRUE,"STEEL";#N/A,#N/A,TRUE,"Door"}</definedName>
    <definedName name="ynkim_5_1" localSheetId="2" hidden="1">{#N/A,#N/A,TRUE,"Basic";#N/A,#N/A,TRUE,"EXT-TABLE";#N/A,#N/A,TRUE,"STEEL";#N/A,#N/A,TRUE,"INT-Table";#N/A,#N/A,TRUE,"STEEL";#N/A,#N/A,TRUE,"Door"}</definedName>
    <definedName name="ynkim_5_1" hidden="1">{#N/A,#N/A,TRUE,"Basic";#N/A,#N/A,TRUE,"EXT-TABLE";#N/A,#N/A,TRUE,"STEEL";#N/A,#N/A,TRUE,"INT-Table";#N/A,#N/A,TRUE,"STEEL";#N/A,#N/A,TRUE,"Door"}</definedName>
    <definedName name="ynkim_5_2" localSheetId="3" hidden="1">{#N/A,#N/A,TRUE,"Basic";#N/A,#N/A,TRUE,"EXT-TABLE";#N/A,#N/A,TRUE,"STEEL";#N/A,#N/A,TRUE,"INT-Table";#N/A,#N/A,TRUE,"STEEL";#N/A,#N/A,TRUE,"Door"}</definedName>
    <definedName name="ynkim_5_2" localSheetId="2" hidden="1">{#N/A,#N/A,TRUE,"Basic";#N/A,#N/A,TRUE,"EXT-TABLE";#N/A,#N/A,TRUE,"STEEL";#N/A,#N/A,TRUE,"INT-Table";#N/A,#N/A,TRUE,"STEEL";#N/A,#N/A,TRUE,"Door"}</definedName>
    <definedName name="ynkim_5_2" hidden="1">{#N/A,#N/A,TRUE,"Basic";#N/A,#N/A,TRUE,"EXT-TABLE";#N/A,#N/A,TRUE,"STEEL";#N/A,#N/A,TRUE,"INT-Table";#N/A,#N/A,TRUE,"STEEL";#N/A,#N/A,TRUE,"Door"}</definedName>
    <definedName name="yrdtytyt" localSheetId="3" hidden="1">{#N/A,#N/A,FALSE,"CCTV"}</definedName>
    <definedName name="yrdtytyt" localSheetId="2" hidden="1">{#N/A,#N/A,FALSE,"CCTV"}</definedName>
    <definedName name="yrdtytyt" hidden="1">{#N/A,#N/A,FALSE,"CCTV"}</definedName>
    <definedName name="Z_B3255642_8A6B_11D5_916F_005004920FCB_.wvu.PrintTitles" localSheetId="5" hidden="1">#REF!</definedName>
    <definedName name="Z_B3255642_8A6B_11D5_916F_005004920FCB_.wvu.PrintTitles" localSheetId="7" hidden="1">#REF!</definedName>
    <definedName name="Z_B3255642_8A6B_11D5_916F_005004920FCB_.wvu.PrintTitles" localSheetId="6" hidden="1">#REF!</definedName>
    <definedName name="Z_B3255642_8A6B_11D5_916F_005004920FCB_.wvu.PrintTitles" localSheetId="17" hidden="1">#REF!</definedName>
    <definedName name="Z_B3255642_8A6B_11D5_916F_005004920FCB_.wvu.PrintTitles" localSheetId="18" hidden="1">#REF!</definedName>
    <definedName name="Z_B3255642_8A6B_11D5_916F_005004920FCB_.wvu.PrintTitles" localSheetId="19" hidden="1">#REF!</definedName>
    <definedName name="Z_B3255642_8A6B_11D5_916F_005004920FCB_.wvu.PrintTitles" localSheetId="8" hidden="1">#REF!</definedName>
    <definedName name="Z_B3255642_8A6B_11D5_916F_005004920FCB_.wvu.PrintTitles" localSheetId="10" hidden="1">#REF!</definedName>
    <definedName name="Z_B3255642_8A6B_11D5_916F_005004920FCB_.wvu.PrintTitles" localSheetId="9" hidden="1">#REF!</definedName>
    <definedName name="Z_B3255642_8A6B_11D5_916F_005004920FCB_.wvu.PrintTitles" localSheetId="11" hidden="1">#REF!</definedName>
    <definedName name="Z_B3255642_8A6B_11D5_916F_005004920FCB_.wvu.PrintTitles" localSheetId="12" hidden="1">#REF!</definedName>
    <definedName name="Z_B3255642_8A6B_11D5_916F_005004920FCB_.wvu.PrintTitles" localSheetId="13" hidden="1">#REF!</definedName>
    <definedName name="Z_B3255642_8A6B_11D5_916F_005004920FCB_.wvu.PrintTitles" localSheetId="14" hidden="1">#REF!</definedName>
    <definedName name="Z_B3255642_8A6B_11D5_916F_005004920FCB_.wvu.PrintTitles" localSheetId="15" hidden="1">#REF!</definedName>
    <definedName name="Z_B3255642_8A6B_11D5_916F_005004920FCB_.wvu.PrintTitles" localSheetId="16" hidden="1">#REF!</definedName>
    <definedName name="Z_B3255642_8A6B_11D5_916F_005004920FCB_.wvu.PrintTitles" localSheetId="3" hidden="1">#REF!</definedName>
    <definedName name="Z_B3255642_8A6B_11D5_916F_005004920FCB_.wvu.PrintTitles" localSheetId="2" hidden="1">#REF!</definedName>
    <definedName name="Z_B3255642_8A6B_11D5_916F_005004920FCB_.wvu.PrintTitles" hidden="1">#REF!</definedName>
    <definedName name="zx" localSheetId="3" hidden="1">{"'장비'!$A$3:$M$12"}</definedName>
    <definedName name="zx" localSheetId="2" hidden="1">{"'장비'!$A$3:$M$12"}</definedName>
    <definedName name="zx" hidden="1">{"'장비'!$A$3:$M$12"}</definedName>
    <definedName name="zzz" localSheetId="3" hidden="1">{#N/A,#N/A,TRUE,"Basic";#N/A,#N/A,TRUE,"EXT-TABLE";#N/A,#N/A,TRUE,"STEEL";#N/A,#N/A,TRUE,"INT-Table";#N/A,#N/A,TRUE,"STEEL";#N/A,#N/A,TRUE,"Door"}</definedName>
    <definedName name="zzz" localSheetId="2" hidden="1">{#N/A,#N/A,TRUE,"Basic";#N/A,#N/A,TRUE,"EXT-TABLE";#N/A,#N/A,TRUE,"STEEL";#N/A,#N/A,TRUE,"INT-Table";#N/A,#N/A,TRUE,"STEEL";#N/A,#N/A,TRUE,"Door"}</definedName>
    <definedName name="zzz" hidden="1">{#N/A,#N/A,TRUE,"Basic";#N/A,#N/A,TRUE,"EXT-TABLE";#N/A,#N/A,TRUE,"STEEL";#N/A,#N/A,TRUE,"INT-Table";#N/A,#N/A,TRUE,"STEEL";#N/A,#N/A,TRUE,"Door"}</definedName>
    <definedName name="zzz_1" localSheetId="3" hidden="1">{#N/A,#N/A,TRUE,"Basic";#N/A,#N/A,TRUE,"EXT-TABLE";#N/A,#N/A,TRUE,"STEEL";#N/A,#N/A,TRUE,"INT-Table";#N/A,#N/A,TRUE,"STEEL";#N/A,#N/A,TRUE,"Door"}</definedName>
    <definedName name="zzz_1" localSheetId="2" hidden="1">{#N/A,#N/A,TRUE,"Basic";#N/A,#N/A,TRUE,"EXT-TABLE";#N/A,#N/A,TRUE,"STEEL";#N/A,#N/A,TRUE,"INT-Table";#N/A,#N/A,TRUE,"STEEL";#N/A,#N/A,TRUE,"Door"}</definedName>
    <definedName name="zzz_1" hidden="1">{#N/A,#N/A,TRUE,"Basic";#N/A,#N/A,TRUE,"EXT-TABLE";#N/A,#N/A,TRUE,"STEEL";#N/A,#N/A,TRUE,"INT-Table";#N/A,#N/A,TRUE,"STEEL";#N/A,#N/A,TRUE,"Door"}</definedName>
    <definedName name="zzz_1_1" localSheetId="3" hidden="1">{#N/A,#N/A,TRUE,"Basic";#N/A,#N/A,TRUE,"EXT-TABLE";#N/A,#N/A,TRUE,"STEEL";#N/A,#N/A,TRUE,"INT-Table";#N/A,#N/A,TRUE,"STEEL";#N/A,#N/A,TRUE,"Door"}</definedName>
    <definedName name="zzz_1_1" localSheetId="2" hidden="1">{#N/A,#N/A,TRUE,"Basic";#N/A,#N/A,TRUE,"EXT-TABLE";#N/A,#N/A,TRUE,"STEEL";#N/A,#N/A,TRUE,"INT-Table";#N/A,#N/A,TRUE,"STEEL";#N/A,#N/A,TRUE,"Door"}</definedName>
    <definedName name="zzz_1_1" hidden="1">{#N/A,#N/A,TRUE,"Basic";#N/A,#N/A,TRUE,"EXT-TABLE";#N/A,#N/A,TRUE,"STEEL";#N/A,#N/A,TRUE,"INT-Table";#N/A,#N/A,TRUE,"STEEL";#N/A,#N/A,TRUE,"Door"}</definedName>
    <definedName name="zzz_1_2" localSheetId="3" hidden="1">{#N/A,#N/A,TRUE,"Basic";#N/A,#N/A,TRUE,"EXT-TABLE";#N/A,#N/A,TRUE,"STEEL";#N/A,#N/A,TRUE,"INT-Table";#N/A,#N/A,TRUE,"STEEL";#N/A,#N/A,TRUE,"Door"}</definedName>
    <definedName name="zzz_1_2" localSheetId="2" hidden="1">{#N/A,#N/A,TRUE,"Basic";#N/A,#N/A,TRUE,"EXT-TABLE";#N/A,#N/A,TRUE,"STEEL";#N/A,#N/A,TRUE,"INT-Table";#N/A,#N/A,TRUE,"STEEL";#N/A,#N/A,TRUE,"Door"}</definedName>
    <definedName name="zzz_1_2" hidden="1">{#N/A,#N/A,TRUE,"Basic";#N/A,#N/A,TRUE,"EXT-TABLE";#N/A,#N/A,TRUE,"STEEL";#N/A,#N/A,TRUE,"INT-Table";#N/A,#N/A,TRUE,"STEEL";#N/A,#N/A,TRUE,"Door"}</definedName>
    <definedName name="zzz_2" localSheetId="3" hidden="1">{#N/A,#N/A,TRUE,"Basic";#N/A,#N/A,TRUE,"EXT-TABLE";#N/A,#N/A,TRUE,"STEEL";#N/A,#N/A,TRUE,"INT-Table";#N/A,#N/A,TRUE,"STEEL";#N/A,#N/A,TRUE,"Door"}</definedName>
    <definedName name="zzz_2" localSheetId="2" hidden="1">{#N/A,#N/A,TRUE,"Basic";#N/A,#N/A,TRUE,"EXT-TABLE";#N/A,#N/A,TRUE,"STEEL";#N/A,#N/A,TRUE,"INT-Table";#N/A,#N/A,TRUE,"STEEL";#N/A,#N/A,TRUE,"Door"}</definedName>
    <definedName name="zzz_2" hidden="1">{#N/A,#N/A,TRUE,"Basic";#N/A,#N/A,TRUE,"EXT-TABLE";#N/A,#N/A,TRUE,"STEEL";#N/A,#N/A,TRUE,"INT-Table";#N/A,#N/A,TRUE,"STEEL";#N/A,#N/A,TRUE,"Door"}</definedName>
    <definedName name="zzz_2_1" localSheetId="3" hidden="1">{#N/A,#N/A,TRUE,"Basic";#N/A,#N/A,TRUE,"EXT-TABLE";#N/A,#N/A,TRUE,"STEEL";#N/A,#N/A,TRUE,"INT-Table";#N/A,#N/A,TRUE,"STEEL";#N/A,#N/A,TRUE,"Door"}</definedName>
    <definedName name="zzz_2_1" localSheetId="2" hidden="1">{#N/A,#N/A,TRUE,"Basic";#N/A,#N/A,TRUE,"EXT-TABLE";#N/A,#N/A,TRUE,"STEEL";#N/A,#N/A,TRUE,"INT-Table";#N/A,#N/A,TRUE,"STEEL";#N/A,#N/A,TRUE,"Door"}</definedName>
    <definedName name="zzz_2_1" hidden="1">{#N/A,#N/A,TRUE,"Basic";#N/A,#N/A,TRUE,"EXT-TABLE";#N/A,#N/A,TRUE,"STEEL";#N/A,#N/A,TRUE,"INT-Table";#N/A,#N/A,TRUE,"STEEL";#N/A,#N/A,TRUE,"Door"}</definedName>
    <definedName name="zzz_2_2" localSheetId="3" hidden="1">{#N/A,#N/A,TRUE,"Basic";#N/A,#N/A,TRUE,"EXT-TABLE";#N/A,#N/A,TRUE,"STEEL";#N/A,#N/A,TRUE,"INT-Table";#N/A,#N/A,TRUE,"STEEL";#N/A,#N/A,TRUE,"Door"}</definedName>
    <definedName name="zzz_2_2" localSheetId="2" hidden="1">{#N/A,#N/A,TRUE,"Basic";#N/A,#N/A,TRUE,"EXT-TABLE";#N/A,#N/A,TRUE,"STEEL";#N/A,#N/A,TRUE,"INT-Table";#N/A,#N/A,TRUE,"STEEL";#N/A,#N/A,TRUE,"Door"}</definedName>
    <definedName name="zzz_2_2" hidden="1">{#N/A,#N/A,TRUE,"Basic";#N/A,#N/A,TRUE,"EXT-TABLE";#N/A,#N/A,TRUE,"STEEL";#N/A,#N/A,TRUE,"INT-Table";#N/A,#N/A,TRUE,"STEEL";#N/A,#N/A,TRUE,"Door"}</definedName>
    <definedName name="zzz_3" localSheetId="3" hidden="1">{#N/A,#N/A,TRUE,"Basic";#N/A,#N/A,TRUE,"EXT-TABLE";#N/A,#N/A,TRUE,"STEEL";#N/A,#N/A,TRUE,"INT-Table";#N/A,#N/A,TRUE,"STEEL";#N/A,#N/A,TRUE,"Door"}</definedName>
    <definedName name="zzz_3" localSheetId="2" hidden="1">{#N/A,#N/A,TRUE,"Basic";#N/A,#N/A,TRUE,"EXT-TABLE";#N/A,#N/A,TRUE,"STEEL";#N/A,#N/A,TRUE,"INT-Table";#N/A,#N/A,TRUE,"STEEL";#N/A,#N/A,TRUE,"Door"}</definedName>
    <definedName name="zzz_3" hidden="1">{#N/A,#N/A,TRUE,"Basic";#N/A,#N/A,TRUE,"EXT-TABLE";#N/A,#N/A,TRUE,"STEEL";#N/A,#N/A,TRUE,"INT-Table";#N/A,#N/A,TRUE,"STEEL";#N/A,#N/A,TRUE,"Door"}</definedName>
    <definedName name="zzz_3_1" localSheetId="3" hidden="1">{#N/A,#N/A,TRUE,"Basic";#N/A,#N/A,TRUE,"EXT-TABLE";#N/A,#N/A,TRUE,"STEEL";#N/A,#N/A,TRUE,"INT-Table";#N/A,#N/A,TRUE,"STEEL";#N/A,#N/A,TRUE,"Door"}</definedName>
    <definedName name="zzz_3_1" localSheetId="2" hidden="1">{#N/A,#N/A,TRUE,"Basic";#N/A,#N/A,TRUE,"EXT-TABLE";#N/A,#N/A,TRUE,"STEEL";#N/A,#N/A,TRUE,"INT-Table";#N/A,#N/A,TRUE,"STEEL";#N/A,#N/A,TRUE,"Door"}</definedName>
    <definedName name="zzz_3_1" hidden="1">{#N/A,#N/A,TRUE,"Basic";#N/A,#N/A,TRUE,"EXT-TABLE";#N/A,#N/A,TRUE,"STEEL";#N/A,#N/A,TRUE,"INT-Table";#N/A,#N/A,TRUE,"STEEL";#N/A,#N/A,TRUE,"Door"}</definedName>
    <definedName name="zzz_3_2" localSheetId="3" hidden="1">{#N/A,#N/A,TRUE,"Basic";#N/A,#N/A,TRUE,"EXT-TABLE";#N/A,#N/A,TRUE,"STEEL";#N/A,#N/A,TRUE,"INT-Table";#N/A,#N/A,TRUE,"STEEL";#N/A,#N/A,TRUE,"Door"}</definedName>
    <definedName name="zzz_3_2" localSheetId="2" hidden="1">{#N/A,#N/A,TRUE,"Basic";#N/A,#N/A,TRUE,"EXT-TABLE";#N/A,#N/A,TRUE,"STEEL";#N/A,#N/A,TRUE,"INT-Table";#N/A,#N/A,TRUE,"STEEL";#N/A,#N/A,TRUE,"Door"}</definedName>
    <definedName name="zzz_3_2" hidden="1">{#N/A,#N/A,TRUE,"Basic";#N/A,#N/A,TRUE,"EXT-TABLE";#N/A,#N/A,TRUE,"STEEL";#N/A,#N/A,TRUE,"INT-Table";#N/A,#N/A,TRUE,"STEEL";#N/A,#N/A,TRUE,"Door"}</definedName>
    <definedName name="zzz_4" localSheetId="3" hidden="1">{#N/A,#N/A,TRUE,"Basic";#N/A,#N/A,TRUE,"EXT-TABLE";#N/A,#N/A,TRUE,"STEEL";#N/A,#N/A,TRUE,"INT-Table";#N/A,#N/A,TRUE,"STEEL";#N/A,#N/A,TRUE,"Door"}</definedName>
    <definedName name="zzz_4" localSheetId="2" hidden="1">{#N/A,#N/A,TRUE,"Basic";#N/A,#N/A,TRUE,"EXT-TABLE";#N/A,#N/A,TRUE,"STEEL";#N/A,#N/A,TRUE,"INT-Table";#N/A,#N/A,TRUE,"STEEL";#N/A,#N/A,TRUE,"Door"}</definedName>
    <definedName name="zzz_4" hidden="1">{#N/A,#N/A,TRUE,"Basic";#N/A,#N/A,TRUE,"EXT-TABLE";#N/A,#N/A,TRUE,"STEEL";#N/A,#N/A,TRUE,"INT-Table";#N/A,#N/A,TRUE,"STEEL";#N/A,#N/A,TRUE,"Door"}</definedName>
    <definedName name="zzz_4_1" localSheetId="3" hidden="1">{#N/A,#N/A,TRUE,"Basic";#N/A,#N/A,TRUE,"EXT-TABLE";#N/A,#N/A,TRUE,"STEEL";#N/A,#N/A,TRUE,"INT-Table";#N/A,#N/A,TRUE,"STEEL";#N/A,#N/A,TRUE,"Door"}</definedName>
    <definedName name="zzz_4_1" localSheetId="2" hidden="1">{#N/A,#N/A,TRUE,"Basic";#N/A,#N/A,TRUE,"EXT-TABLE";#N/A,#N/A,TRUE,"STEEL";#N/A,#N/A,TRUE,"INT-Table";#N/A,#N/A,TRUE,"STEEL";#N/A,#N/A,TRUE,"Door"}</definedName>
    <definedName name="zzz_4_1" hidden="1">{#N/A,#N/A,TRUE,"Basic";#N/A,#N/A,TRUE,"EXT-TABLE";#N/A,#N/A,TRUE,"STEEL";#N/A,#N/A,TRUE,"INT-Table";#N/A,#N/A,TRUE,"STEEL";#N/A,#N/A,TRUE,"Door"}</definedName>
    <definedName name="zzz_4_2" localSheetId="3" hidden="1">{#N/A,#N/A,TRUE,"Basic";#N/A,#N/A,TRUE,"EXT-TABLE";#N/A,#N/A,TRUE,"STEEL";#N/A,#N/A,TRUE,"INT-Table";#N/A,#N/A,TRUE,"STEEL";#N/A,#N/A,TRUE,"Door"}</definedName>
    <definedName name="zzz_4_2" localSheetId="2" hidden="1">{#N/A,#N/A,TRUE,"Basic";#N/A,#N/A,TRUE,"EXT-TABLE";#N/A,#N/A,TRUE,"STEEL";#N/A,#N/A,TRUE,"INT-Table";#N/A,#N/A,TRUE,"STEEL";#N/A,#N/A,TRUE,"Door"}</definedName>
    <definedName name="zzz_4_2" hidden="1">{#N/A,#N/A,TRUE,"Basic";#N/A,#N/A,TRUE,"EXT-TABLE";#N/A,#N/A,TRUE,"STEEL";#N/A,#N/A,TRUE,"INT-Table";#N/A,#N/A,TRUE,"STEEL";#N/A,#N/A,TRUE,"Door"}</definedName>
    <definedName name="zzz_5" localSheetId="3" hidden="1">{#N/A,#N/A,TRUE,"Basic";#N/A,#N/A,TRUE,"EXT-TABLE";#N/A,#N/A,TRUE,"STEEL";#N/A,#N/A,TRUE,"INT-Table";#N/A,#N/A,TRUE,"STEEL";#N/A,#N/A,TRUE,"Door"}</definedName>
    <definedName name="zzz_5" localSheetId="2" hidden="1">{#N/A,#N/A,TRUE,"Basic";#N/A,#N/A,TRUE,"EXT-TABLE";#N/A,#N/A,TRUE,"STEEL";#N/A,#N/A,TRUE,"INT-Table";#N/A,#N/A,TRUE,"STEEL";#N/A,#N/A,TRUE,"Door"}</definedName>
    <definedName name="zzz_5" hidden="1">{#N/A,#N/A,TRUE,"Basic";#N/A,#N/A,TRUE,"EXT-TABLE";#N/A,#N/A,TRUE,"STEEL";#N/A,#N/A,TRUE,"INT-Table";#N/A,#N/A,TRUE,"STEEL";#N/A,#N/A,TRUE,"Door"}</definedName>
    <definedName name="zzz_5_1" localSheetId="3" hidden="1">{#N/A,#N/A,TRUE,"Basic";#N/A,#N/A,TRUE,"EXT-TABLE";#N/A,#N/A,TRUE,"STEEL";#N/A,#N/A,TRUE,"INT-Table";#N/A,#N/A,TRUE,"STEEL";#N/A,#N/A,TRUE,"Door"}</definedName>
    <definedName name="zzz_5_1" localSheetId="2" hidden="1">{#N/A,#N/A,TRUE,"Basic";#N/A,#N/A,TRUE,"EXT-TABLE";#N/A,#N/A,TRUE,"STEEL";#N/A,#N/A,TRUE,"INT-Table";#N/A,#N/A,TRUE,"STEEL";#N/A,#N/A,TRUE,"Door"}</definedName>
    <definedName name="zzz_5_1" hidden="1">{#N/A,#N/A,TRUE,"Basic";#N/A,#N/A,TRUE,"EXT-TABLE";#N/A,#N/A,TRUE,"STEEL";#N/A,#N/A,TRUE,"INT-Table";#N/A,#N/A,TRUE,"STEEL";#N/A,#N/A,TRUE,"Door"}</definedName>
    <definedName name="zzz_5_2" localSheetId="3" hidden="1">{#N/A,#N/A,TRUE,"Basic";#N/A,#N/A,TRUE,"EXT-TABLE";#N/A,#N/A,TRUE,"STEEL";#N/A,#N/A,TRUE,"INT-Table";#N/A,#N/A,TRUE,"STEEL";#N/A,#N/A,TRUE,"Door"}</definedName>
    <definedName name="zzz_5_2" localSheetId="2" hidden="1">{#N/A,#N/A,TRUE,"Basic";#N/A,#N/A,TRUE,"EXT-TABLE";#N/A,#N/A,TRUE,"STEEL";#N/A,#N/A,TRUE,"INT-Table";#N/A,#N/A,TRUE,"STEEL";#N/A,#N/A,TRUE,"Door"}</definedName>
    <definedName name="zzz_5_2" hidden="1">{#N/A,#N/A,TRUE,"Basic";#N/A,#N/A,TRUE,"EXT-TABLE";#N/A,#N/A,TRUE,"STEEL";#N/A,#N/A,TRUE,"INT-Table";#N/A,#N/A,TRUE,"STEEL";#N/A,#N/A,TRUE,"Door"}</definedName>
    <definedName name="ㄱㄱ" localSheetId="3" hidden="1">{#N/A,#N/A,FALSE,"명세표"}</definedName>
    <definedName name="ㄱㄱ" localSheetId="2" hidden="1">{#N/A,#N/A,FALSE,"명세표"}</definedName>
    <definedName name="ㄱㄱ" hidden="1">{#N/A,#N/A,FALSE,"명세표"}</definedName>
    <definedName name="ㄱ미" localSheetId="3" hidden="1">{#N/A,#N/A,TRUE,"Basic";#N/A,#N/A,TRUE,"EXT-TABLE";#N/A,#N/A,TRUE,"STEEL";#N/A,#N/A,TRUE,"INT-Table";#N/A,#N/A,TRUE,"STEEL";#N/A,#N/A,TRUE,"Door"}</definedName>
    <definedName name="ㄱ미" localSheetId="2" hidden="1">{#N/A,#N/A,TRUE,"Basic";#N/A,#N/A,TRUE,"EXT-TABLE";#N/A,#N/A,TRUE,"STEEL";#N/A,#N/A,TRUE,"INT-Table";#N/A,#N/A,TRUE,"STEEL";#N/A,#N/A,TRUE,"Door"}</definedName>
    <definedName name="ㄱ미" hidden="1">{#N/A,#N/A,TRUE,"Basic";#N/A,#N/A,TRUE,"EXT-TABLE";#N/A,#N/A,TRUE,"STEEL";#N/A,#N/A,TRUE,"INT-Table";#N/A,#N/A,TRUE,"STEEL";#N/A,#N/A,TRUE,"Door"}</definedName>
    <definedName name="ㄱ미_1" localSheetId="3" hidden="1">{#N/A,#N/A,TRUE,"Basic";#N/A,#N/A,TRUE,"EXT-TABLE";#N/A,#N/A,TRUE,"STEEL";#N/A,#N/A,TRUE,"INT-Table";#N/A,#N/A,TRUE,"STEEL";#N/A,#N/A,TRUE,"Door"}</definedName>
    <definedName name="ㄱ미_1" localSheetId="2" hidden="1">{#N/A,#N/A,TRUE,"Basic";#N/A,#N/A,TRUE,"EXT-TABLE";#N/A,#N/A,TRUE,"STEEL";#N/A,#N/A,TRUE,"INT-Table";#N/A,#N/A,TRUE,"STEEL";#N/A,#N/A,TRUE,"Door"}</definedName>
    <definedName name="ㄱ미_1" hidden="1">{#N/A,#N/A,TRUE,"Basic";#N/A,#N/A,TRUE,"EXT-TABLE";#N/A,#N/A,TRUE,"STEEL";#N/A,#N/A,TRUE,"INT-Table";#N/A,#N/A,TRUE,"STEEL";#N/A,#N/A,TRUE,"Door"}</definedName>
    <definedName name="ㄱ미_1_1" localSheetId="3" hidden="1">{#N/A,#N/A,TRUE,"Basic";#N/A,#N/A,TRUE,"EXT-TABLE";#N/A,#N/A,TRUE,"STEEL";#N/A,#N/A,TRUE,"INT-Table";#N/A,#N/A,TRUE,"STEEL";#N/A,#N/A,TRUE,"Door"}</definedName>
    <definedName name="ㄱ미_1_1" localSheetId="2" hidden="1">{#N/A,#N/A,TRUE,"Basic";#N/A,#N/A,TRUE,"EXT-TABLE";#N/A,#N/A,TRUE,"STEEL";#N/A,#N/A,TRUE,"INT-Table";#N/A,#N/A,TRUE,"STEEL";#N/A,#N/A,TRUE,"Door"}</definedName>
    <definedName name="ㄱ미_1_1" hidden="1">{#N/A,#N/A,TRUE,"Basic";#N/A,#N/A,TRUE,"EXT-TABLE";#N/A,#N/A,TRUE,"STEEL";#N/A,#N/A,TRUE,"INT-Table";#N/A,#N/A,TRUE,"STEEL";#N/A,#N/A,TRUE,"Door"}</definedName>
    <definedName name="ㄱ미_1_2" localSheetId="3" hidden="1">{#N/A,#N/A,TRUE,"Basic";#N/A,#N/A,TRUE,"EXT-TABLE";#N/A,#N/A,TRUE,"STEEL";#N/A,#N/A,TRUE,"INT-Table";#N/A,#N/A,TRUE,"STEEL";#N/A,#N/A,TRUE,"Door"}</definedName>
    <definedName name="ㄱ미_1_2" localSheetId="2" hidden="1">{#N/A,#N/A,TRUE,"Basic";#N/A,#N/A,TRUE,"EXT-TABLE";#N/A,#N/A,TRUE,"STEEL";#N/A,#N/A,TRUE,"INT-Table";#N/A,#N/A,TRUE,"STEEL";#N/A,#N/A,TRUE,"Door"}</definedName>
    <definedName name="ㄱ미_1_2" hidden="1">{#N/A,#N/A,TRUE,"Basic";#N/A,#N/A,TRUE,"EXT-TABLE";#N/A,#N/A,TRUE,"STEEL";#N/A,#N/A,TRUE,"INT-Table";#N/A,#N/A,TRUE,"STEEL";#N/A,#N/A,TRUE,"Door"}</definedName>
    <definedName name="ㄱ미_2" localSheetId="3" hidden="1">{#N/A,#N/A,TRUE,"Basic";#N/A,#N/A,TRUE,"EXT-TABLE";#N/A,#N/A,TRUE,"STEEL";#N/A,#N/A,TRUE,"INT-Table";#N/A,#N/A,TRUE,"STEEL";#N/A,#N/A,TRUE,"Door"}</definedName>
    <definedName name="ㄱ미_2" localSheetId="2" hidden="1">{#N/A,#N/A,TRUE,"Basic";#N/A,#N/A,TRUE,"EXT-TABLE";#N/A,#N/A,TRUE,"STEEL";#N/A,#N/A,TRUE,"INT-Table";#N/A,#N/A,TRUE,"STEEL";#N/A,#N/A,TRUE,"Door"}</definedName>
    <definedName name="ㄱ미_2" hidden="1">{#N/A,#N/A,TRUE,"Basic";#N/A,#N/A,TRUE,"EXT-TABLE";#N/A,#N/A,TRUE,"STEEL";#N/A,#N/A,TRUE,"INT-Table";#N/A,#N/A,TRUE,"STEEL";#N/A,#N/A,TRUE,"Door"}</definedName>
    <definedName name="ㄱ미_2_1" localSheetId="3" hidden="1">{#N/A,#N/A,TRUE,"Basic";#N/A,#N/A,TRUE,"EXT-TABLE";#N/A,#N/A,TRUE,"STEEL";#N/A,#N/A,TRUE,"INT-Table";#N/A,#N/A,TRUE,"STEEL";#N/A,#N/A,TRUE,"Door"}</definedName>
    <definedName name="ㄱ미_2_1" localSheetId="2" hidden="1">{#N/A,#N/A,TRUE,"Basic";#N/A,#N/A,TRUE,"EXT-TABLE";#N/A,#N/A,TRUE,"STEEL";#N/A,#N/A,TRUE,"INT-Table";#N/A,#N/A,TRUE,"STEEL";#N/A,#N/A,TRUE,"Door"}</definedName>
    <definedName name="ㄱ미_2_1" hidden="1">{#N/A,#N/A,TRUE,"Basic";#N/A,#N/A,TRUE,"EXT-TABLE";#N/A,#N/A,TRUE,"STEEL";#N/A,#N/A,TRUE,"INT-Table";#N/A,#N/A,TRUE,"STEEL";#N/A,#N/A,TRUE,"Door"}</definedName>
    <definedName name="ㄱ미_2_2" localSheetId="3" hidden="1">{#N/A,#N/A,TRUE,"Basic";#N/A,#N/A,TRUE,"EXT-TABLE";#N/A,#N/A,TRUE,"STEEL";#N/A,#N/A,TRUE,"INT-Table";#N/A,#N/A,TRUE,"STEEL";#N/A,#N/A,TRUE,"Door"}</definedName>
    <definedName name="ㄱ미_2_2" localSheetId="2" hidden="1">{#N/A,#N/A,TRUE,"Basic";#N/A,#N/A,TRUE,"EXT-TABLE";#N/A,#N/A,TRUE,"STEEL";#N/A,#N/A,TRUE,"INT-Table";#N/A,#N/A,TRUE,"STEEL";#N/A,#N/A,TRUE,"Door"}</definedName>
    <definedName name="ㄱ미_2_2" hidden="1">{#N/A,#N/A,TRUE,"Basic";#N/A,#N/A,TRUE,"EXT-TABLE";#N/A,#N/A,TRUE,"STEEL";#N/A,#N/A,TRUE,"INT-Table";#N/A,#N/A,TRUE,"STEEL";#N/A,#N/A,TRUE,"Door"}</definedName>
    <definedName name="ㄱ미_3" localSheetId="3" hidden="1">{#N/A,#N/A,TRUE,"Basic";#N/A,#N/A,TRUE,"EXT-TABLE";#N/A,#N/A,TRUE,"STEEL";#N/A,#N/A,TRUE,"INT-Table";#N/A,#N/A,TRUE,"STEEL";#N/A,#N/A,TRUE,"Door"}</definedName>
    <definedName name="ㄱ미_3" localSheetId="2" hidden="1">{#N/A,#N/A,TRUE,"Basic";#N/A,#N/A,TRUE,"EXT-TABLE";#N/A,#N/A,TRUE,"STEEL";#N/A,#N/A,TRUE,"INT-Table";#N/A,#N/A,TRUE,"STEEL";#N/A,#N/A,TRUE,"Door"}</definedName>
    <definedName name="ㄱ미_3" hidden="1">{#N/A,#N/A,TRUE,"Basic";#N/A,#N/A,TRUE,"EXT-TABLE";#N/A,#N/A,TRUE,"STEEL";#N/A,#N/A,TRUE,"INT-Table";#N/A,#N/A,TRUE,"STEEL";#N/A,#N/A,TRUE,"Door"}</definedName>
    <definedName name="ㄱ미_3_1" localSheetId="3" hidden="1">{#N/A,#N/A,TRUE,"Basic";#N/A,#N/A,TRUE,"EXT-TABLE";#N/A,#N/A,TRUE,"STEEL";#N/A,#N/A,TRUE,"INT-Table";#N/A,#N/A,TRUE,"STEEL";#N/A,#N/A,TRUE,"Door"}</definedName>
    <definedName name="ㄱ미_3_1" localSheetId="2" hidden="1">{#N/A,#N/A,TRUE,"Basic";#N/A,#N/A,TRUE,"EXT-TABLE";#N/A,#N/A,TRUE,"STEEL";#N/A,#N/A,TRUE,"INT-Table";#N/A,#N/A,TRUE,"STEEL";#N/A,#N/A,TRUE,"Door"}</definedName>
    <definedName name="ㄱ미_3_1" hidden="1">{#N/A,#N/A,TRUE,"Basic";#N/A,#N/A,TRUE,"EXT-TABLE";#N/A,#N/A,TRUE,"STEEL";#N/A,#N/A,TRUE,"INT-Table";#N/A,#N/A,TRUE,"STEEL";#N/A,#N/A,TRUE,"Door"}</definedName>
    <definedName name="ㄱ미_3_2" localSheetId="3" hidden="1">{#N/A,#N/A,TRUE,"Basic";#N/A,#N/A,TRUE,"EXT-TABLE";#N/A,#N/A,TRUE,"STEEL";#N/A,#N/A,TRUE,"INT-Table";#N/A,#N/A,TRUE,"STEEL";#N/A,#N/A,TRUE,"Door"}</definedName>
    <definedName name="ㄱ미_3_2" localSheetId="2" hidden="1">{#N/A,#N/A,TRUE,"Basic";#N/A,#N/A,TRUE,"EXT-TABLE";#N/A,#N/A,TRUE,"STEEL";#N/A,#N/A,TRUE,"INT-Table";#N/A,#N/A,TRUE,"STEEL";#N/A,#N/A,TRUE,"Door"}</definedName>
    <definedName name="ㄱ미_3_2" hidden="1">{#N/A,#N/A,TRUE,"Basic";#N/A,#N/A,TRUE,"EXT-TABLE";#N/A,#N/A,TRUE,"STEEL";#N/A,#N/A,TRUE,"INT-Table";#N/A,#N/A,TRUE,"STEEL";#N/A,#N/A,TRUE,"Door"}</definedName>
    <definedName name="ㄱ미_4" localSheetId="3" hidden="1">{#N/A,#N/A,TRUE,"Basic";#N/A,#N/A,TRUE,"EXT-TABLE";#N/A,#N/A,TRUE,"STEEL";#N/A,#N/A,TRUE,"INT-Table";#N/A,#N/A,TRUE,"STEEL";#N/A,#N/A,TRUE,"Door"}</definedName>
    <definedName name="ㄱ미_4" localSheetId="2" hidden="1">{#N/A,#N/A,TRUE,"Basic";#N/A,#N/A,TRUE,"EXT-TABLE";#N/A,#N/A,TRUE,"STEEL";#N/A,#N/A,TRUE,"INT-Table";#N/A,#N/A,TRUE,"STEEL";#N/A,#N/A,TRUE,"Door"}</definedName>
    <definedName name="ㄱ미_4" hidden="1">{#N/A,#N/A,TRUE,"Basic";#N/A,#N/A,TRUE,"EXT-TABLE";#N/A,#N/A,TRUE,"STEEL";#N/A,#N/A,TRUE,"INT-Table";#N/A,#N/A,TRUE,"STEEL";#N/A,#N/A,TRUE,"Door"}</definedName>
    <definedName name="ㄱ미_4_1" localSheetId="3" hidden="1">{#N/A,#N/A,TRUE,"Basic";#N/A,#N/A,TRUE,"EXT-TABLE";#N/A,#N/A,TRUE,"STEEL";#N/A,#N/A,TRUE,"INT-Table";#N/A,#N/A,TRUE,"STEEL";#N/A,#N/A,TRUE,"Door"}</definedName>
    <definedName name="ㄱ미_4_1" localSheetId="2" hidden="1">{#N/A,#N/A,TRUE,"Basic";#N/A,#N/A,TRUE,"EXT-TABLE";#N/A,#N/A,TRUE,"STEEL";#N/A,#N/A,TRUE,"INT-Table";#N/A,#N/A,TRUE,"STEEL";#N/A,#N/A,TRUE,"Door"}</definedName>
    <definedName name="ㄱ미_4_1" hidden="1">{#N/A,#N/A,TRUE,"Basic";#N/A,#N/A,TRUE,"EXT-TABLE";#N/A,#N/A,TRUE,"STEEL";#N/A,#N/A,TRUE,"INT-Table";#N/A,#N/A,TRUE,"STEEL";#N/A,#N/A,TRUE,"Door"}</definedName>
    <definedName name="ㄱ미_4_2" localSheetId="3" hidden="1">{#N/A,#N/A,TRUE,"Basic";#N/A,#N/A,TRUE,"EXT-TABLE";#N/A,#N/A,TRUE,"STEEL";#N/A,#N/A,TRUE,"INT-Table";#N/A,#N/A,TRUE,"STEEL";#N/A,#N/A,TRUE,"Door"}</definedName>
    <definedName name="ㄱ미_4_2" localSheetId="2" hidden="1">{#N/A,#N/A,TRUE,"Basic";#N/A,#N/A,TRUE,"EXT-TABLE";#N/A,#N/A,TRUE,"STEEL";#N/A,#N/A,TRUE,"INT-Table";#N/A,#N/A,TRUE,"STEEL";#N/A,#N/A,TRUE,"Door"}</definedName>
    <definedName name="ㄱ미_4_2" hidden="1">{#N/A,#N/A,TRUE,"Basic";#N/A,#N/A,TRUE,"EXT-TABLE";#N/A,#N/A,TRUE,"STEEL";#N/A,#N/A,TRUE,"INT-Table";#N/A,#N/A,TRUE,"STEEL";#N/A,#N/A,TRUE,"Door"}</definedName>
    <definedName name="ㄱ미_5" localSheetId="3" hidden="1">{#N/A,#N/A,TRUE,"Basic";#N/A,#N/A,TRUE,"EXT-TABLE";#N/A,#N/A,TRUE,"STEEL";#N/A,#N/A,TRUE,"INT-Table";#N/A,#N/A,TRUE,"STEEL";#N/A,#N/A,TRUE,"Door"}</definedName>
    <definedName name="ㄱ미_5" localSheetId="2" hidden="1">{#N/A,#N/A,TRUE,"Basic";#N/A,#N/A,TRUE,"EXT-TABLE";#N/A,#N/A,TRUE,"STEEL";#N/A,#N/A,TRUE,"INT-Table";#N/A,#N/A,TRUE,"STEEL";#N/A,#N/A,TRUE,"Door"}</definedName>
    <definedName name="ㄱ미_5" hidden="1">{#N/A,#N/A,TRUE,"Basic";#N/A,#N/A,TRUE,"EXT-TABLE";#N/A,#N/A,TRUE,"STEEL";#N/A,#N/A,TRUE,"INT-Table";#N/A,#N/A,TRUE,"STEEL";#N/A,#N/A,TRUE,"Door"}</definedName>
    <definedName name="ㄱ미_5_1" localSheetId="3" hidden="1">{#N/A,#N/A,TRUE,"Basic";#N/A,#N/A,TRUE,"EXT-TABLE";#N/A,#N/A,TRUE,"STEEL";#N/A,#N/A,TRUE,"INT-Table";#N/A,#N/A,TRUE,"STEEL";#N/A,#N/A,TRUE,"Door"}</definedName>
    <definedName name="ㄱ미_5_1" localSheetId="2" hidden="1">{#N/A,#N/A,TRUE,"Basic";#N/A,#N/A,TRUE,"EXT-TABLE";#N/A,#N/A,TRUE,"STEEL";#N/A,#N/A,TRUE,"INT-Table";#N/A,#N/A,TRUE,"STEEL";#N/A,#N/A,TRUE,"Door"}</definedName>
    <definedName name="ㄱ미_5_1" hidden="1">{#N/A,#N/A,TRUE,"Basic";#N/A,#N/A,TRUE,"EXT-TABLE";#N/A,#N/A,TRUE,"STEEL";#N/A,#N/A,TRUE,"INT-Table";#N/A,#N/A,TRUE,"STEEL";#N/A,#N/A,TRUE,"Door"}</definedName>
    <definedName name="ㄱ미_5_2" localSheetId="3" hidden="1">{#N/A,#N/A,TRUE,"Basic";#N/A,#N/A,TRUE,"EXT-TABLE";#N/A,#N/A,TRUE,"STEEL";#N/A,#N/A,TRUE,"INT-Table";#N/A,#N/A,TRUE,"STEEL";#N/A,#N/A,TRUE,"Door"}</definedName>
    <definedName name="ㄱ미_5_2" localSheetId="2" hidden="1">{#N/A,#N/A,TRUE,"Basic";#N/A,#N/A,TRUE,"EXT-TABLE";#N/A,#N/A,TRUE,"STEEL";#N/A,#N/A,TRUE,"INT-Table";#N/A,#N/A,TRUE,"STEEL";#N/A,#N/A,TRUE,"Door"}</definedName>
    <definedName name="ㄱ미_5_2" hidden="1">{#N/A,#N/A,TRUE,"Basic";#N/A,#N/A,TRUE,"EXT-TABLE";#N/A,#N/A,TRUE,"STEEL";#N/A,#N/A,TRUE,"INT-Table";#N/A,#N/A,TRUE,"STEEL";#N/A,#N/A,TRUE,"Door"}</definedName>
    <definedName name="감_1" localSheetId="3" hidden="1">{#N/A,#N/A,TRUE,"Basic";#N/A,#N/A,TRUE,"EXT-TABLE";#N/A,#N/A,TRUE,"STEEL";#N/A,#N/A,TRUE,"INT-Table";#N/A,#N/A,TRUE,"STEEL";#N/A,#N/A,TRUE,"Door"}</definedName>
    <definedName name="감_1" localSheetId="2" hidden="1">{#N/A,#N/A,TRUE,"Basic";#N/A,#N/A,TRUE,"EXT-TABLE";#N/A,#N/A,TRUE,"STEEL";#N/A,#N/A,TRUE,"INT-Table";#N/A,#N/A,TRUE,"STEEL";#N/A,#N/A,TRUE,"Door"}</definedName>
    <definedName name="감_1" hidden="1">{#N/A,#N/A,TRUE,"Basic";#N/A,#N/A,TRUE,"EXT-TABLE";#N/A,#N/A,TRUE,"STEEL";#N/A,#N/A,TRUE,"INT-Table";#N/A,#N/A,TRUE,"STEEL";#N/A,#N/A,TRUE,"Door"}</definedName>
    <definedName name="감_1_1" localSheetId="3" hidden="1">{#N/A,#N/A,TRUE,"Basic";#N/A,#N/A,TRUE,"EXT-TABLE";#N/A,#N/A,TRUE,"STEEL";#N/A,#N/A,TRUE,"INT-Table";#N/A,#N/A,TRUE,"STEEL";#N/A,#N/A,TRUE,"Door"}</definedName>
    <definedName name="감_1_1" localSheetId="2" hidden="1">{#N/A,#N/A,TRUE,"Basic";#N/A,#N/A,TRUE,"EXT-TABLE";#N/A,#N/A,TRUE,"STEEL";#N/A,#N/A,TRUE,"INT-Table";#N/A,#N/A,TRUE,"STEEL";#N/A,#N/A,TRUE,"Door"}</definedName>
    <definedName name="감_1_1" hidden="1">{#N/A,#N/A,TRUE,"Basic";#N/A,#N/A,TRUE,"EXT-TABLE";#N/A,#N/A,TRUE,"STEEL";#N/A,#N/A,TRUE,"INT-Table";#N/A,#N/A,TRUE,"STEEL";#N/A,#N/A,TRUE,"Door"}</definedName>
    <definedName name="감_1_2" localSheetId="3" hidden="1">{#N/A,#N/A,TRUE,"Basic";#N/A,#N/A,TRUE,"EXT-TABLE";#N/A,#N/A,TRUE,"STEEL";#N/A,#N/A,TRUE,"INT-Table";#N/A,#N/A,TRUE,"STEEL";#N/A,#N/A,TRUE,"Door"}</definedName>
    <definedName name="감_1_2" localSheetId="2" hidden="1">{#N/A,#N/A,TRUE,"Basic";#N/A,#N/A,TRUE,"EXT-TABLE";#N/A,#N/A,TRUE,"STEEL";#N/A,#N/A,TRUE,"INT-Table";#N/A,#N/A,TRUE,"STEEL";#N/A,#N/A,TRUE,"Door"}</definedName>
    <definedName name="감_1_2" hidden="1">{#N/A,#N/A,TRUE,"Basic";#N/A,#N/A,TRUE,"EXT-TABLE";#N/A,#N/A,TRUE,"STEEL";#N/A,#N/A,TRUE,"INT-Table";#N/A,#N/A,TRUE,"STEEL";#N/A,#N/A,TRUE,"Door"}</definedName>
    <definedName name="감_2" localSheetId="3" hidden="1">{#N/A,#N/A,TRUE,"Basic";#N/A,#N/A,TRUE,"EXT-TABLE";#N/A,#N/A,TRUE,"STEEL";#N/A,#N/A,TRUE,"INT-Table";#N/A,#N/A,TRUE,"STEEL";#N/A,#N/A,TRUE,"Door"}</definedName>
    <definedName name="감_2" localSheetId="2" hidden="1">{#N/A,#N/A,TRUE,"Basic";#N/A,#N/A,TRUE,"EXT-TABLE";#N/A,#N/A,TRUE,"STEEL";#N/A,#N/A,TRUE,"INT-Table";#N/A,#N/A,TRUE,"STEEL";#N/A,#N/A,TRUE,"Door"}</definedName>
    <definedName name="감_2" hidden="1">{#N/A,#N/A,TRUE,"Basic";#N/A,#N/A,TRUE,"EXT-TABLE";#N/A,#N/A,TRUE,"STEEL";#N/A,#N/A,TRUE,"INT-Table";#N/A,#N/A,TRUE,"STEEL";#N/A,#N/A,TRUE,"Door"}</definedName>
    <definedName name="감_2_1" localSheetId="3" hidden="1">{#N/A,#N/A,TRUE,"Basic";#N/A,#N/A,TRUE,"EXT-TABLE";#N/A,#N/A,TRUE,"STEEL";#N/A,#N/A,TRUE,"INT-Table";#N/A,#N/A,TRUE,"STEEL";#N/A,#N/A,TRUE,"Door"}</definedName>
    <definedName name="감_2_1" localSheetId="2" hidden="1">{#N/A,#N/A,TRUE,"Basic";#N/A,#N/A,TRUE,"EXT-TABLE";#N/A,#N/A,TRUE,"STEEL";#N/A,#N/A,TRUE,"INT-Table";#N/A,#N/A,TRUE,"STEEL";#N/A,#N/A,TRUE,"Door"}</definedName>
    <definedName name="감_2_1" hidden="1">{#N/A,#N/A,TRUE,"Basic";#N/A,#N/A,TRUE,"EXT-TABLE";#N/A,#N/A,TRUE,"STEEL";#N/A,#N/A,TRUE,"INT-Table";#N/A,#N/A,TRUE,"STEEL";#N/A,#N/A,TRUE,"Door"}</definedName>
    <definedName name="감_2_2" localSheetId="3" hidden="1">{#N/A,#N/A,TRUE,"Basic";#N/A,#N/A,TRUE,"EXT-TABLE";#N/A,#N/A,TRUE,"STEEL";#N/A,#N/A,TRUE,"INT-Table";#N/A,#N/A,TRUE,"STEEL";#N/A,#N/A,TRUE,"Door"}</definedName>
    <definedName name="감_2_2" localSheetId="2" hidden="1">{#N/A,#N/A,TRUE,"Basic";#N/A,#N/A,TRUE,"EXT-TABLE";#N/A,#N/A,TRUE,"STEEL";#N/A,#N/A,TRUE,"INT-Table";#N/A,#N/A,TRUE,"STEEL";#N/A,#N/A,TRUE,"Door"}</definedName>
    <definedName name="감_2_2" hidden="1">{#N/A,#N/A,TRUE,"Basic";#N/A,#N/A,TRUE,"EXT-TABLE";#N/A,#N/A,TRUE,"STEEL";#N/A,#N/A,TRUE,"INT-Table";#N/A,#N/A,TRUE,"STEEL";#N/A,#N/A,TRUE,"Door"}</definedName>
    <definedName name="감_3" localSheetId="3" hidden="1">{#N/A,#N/A,TRUE,"Basic";#N/A,#N/A,TRUE,"EXT-TABLE";#N/A,#N/A,TRUE,"STEEL";#N/A,#N/A,TRUE,"INT-Table";#N/A,#N/A,TRUE,"STEEL";#N/A,#N/A,TRUE,"Door"}</definedName>
    <definedName name="감_3" localSheetId="2" hidden="1">{#N/A,#N/A,TRUE,"Basic";#N/A,#N/A,TRUE,"EXT-TABLE";#N/A,#N/A,TRUE,"STEEL";#N/A,#N/A,TRUE,"INT-Table";#N/A,#N/A,TRUE,"STEEL";#N/A,#N/A,TRUE,"Door"}</definedName>
    <definedName name="감_3" hidden="1">{#N/A,#N/A,TRUE,"Basic";#N/A,#N/A,TRUE,"EXT-TABLE";#N/A,#N/A,TRUE,"STEEL";#N/A,#N/A,TRUE,"INT-Table";#N/A,#N/A,TRUE,"STEEL";#N/A,#N/A,TRUE,"Door"}</definedName>
    <definedName name="감_3_1" localSheetId="3" hidden="1">{#N/A,#N/A,TRUE,"Basic";#N/A,#N/A,TRUE,"EXT-TABLE";#N/A,#N/A,TRUE,"STEEL";#N/A,#N/A,TRUE,"INT-Table";#N/A,#N/A,TRUE,"STEEL";#N/A,#N/A,TRUE,"Door"}</definedName>
    <definedName name="감_3_1" localSheetId="2" hidden="1">{#N/A,#N/A,TRUE,"Basic";#N/A,#N/A,TRUE,"EXT-TABLE";#N/A,#N/A,TRUE,"STEEL";#N/A,#N/A,TRUE,"INT-Table";#N/A,#N/A,TRUE,"STEEL";#N/A,#N/A,TRUE,"Door"}</definedName>
    <definedName name="감_3_1" hidden="1">{#N/A,#N/A,TRUE,"Basic";#N/A,#N/A,TRUE,"EXT-TABLE";#N/A,#N/A,TRUE,"STEEL";#N/A,#N/A,TRUE,"INT-Table";#N/A,#N/A,TRUE,"STEEL";#N/A,#N/A,TRUE,"Door"}</definedName>
    <definedName name="감_3_2" localSheetId="3" hidden="1">{#N/A,#N/A,TRUE,"Basic";#N/A,#N/A,TRUE,"EXT-TABLE";#N/A,#N/A,TRUE,"STEEL";#N/A,#N/A,TRUE,"INT-Table";#N/A,#N/A,TRUE,"STEEL";#N/A,#N/A,TRUE,"Door"}</definedName>
    <definedName name="감_3_2" localSheetId="2" hidden="1">{#N/A,#N/A,TRUE,"Basic";#N/A,#N/A,TRUE,"EXT-TABLE";#N/A,#N/A,TRUE,"STEEL";#N/A,#N/A,TRUE,"INT-Table";#N/A,#N/A,TRUE,"STEEL";#N/A,#N/A,TRUE,"Door"}</definedName>
    <definedName name="감_3_2" hidden="1">{#N/A,#N/A,TRUE,"Basic";#N/A,#N/A,TRUE,"EXT-TABLE";#N/A,#N/A,TRUE,"STEEL";#N/A,#N/A,TRUE,"INT-Table";#N/A,#N/A,TRUE,"STEEL";#N/A,#N/A,TRUE,"Door"}</definedName>
    <definedName name="감_4" localSheetId="3" hidden="1">{#N/A,#N/A,TRUE,"Basic";#N/A,#N/A,TRUE,"EXT-TABLE";#N/A,#N/A,TRUE,"STEEL";#N/A,#N/A,TRUE,"INT-Table";#N/A,#N/A,TRUE,"STEEL";#N/A,#N/A,TRUE,"Door"}</definedName>
    <definedName name="감_4" localSheetId="2" hidden="1">{#N/A,#N/A,TRUE,"Basic";#N/A,#N/A,TRUE,"EXT-TABLE";#N/A,#N/A,TRUE,"STEEL";#N/A,#N/A,TRUE,"INT-Table";#N/A,#N/A,TRUE,"STEEL";#N/A,#N/A,TRUE,"Door"}</definedName>
    <definedName name="감_4" hidden="1">{#N/A,#N/A,TRUE,"Basic";#N/A,#N/A,TRUE,"EXT-TABLE";#N/A,#N/A,TRUE,"STEEL";#N/A,#N/A,TRUE,"INT-Table";#N/A,#N/A,TRUE,"STEEL";#N/A,#N/A,TRUE,"Door"}</definedName>
    <definedName name="감_4_1" localSheetId="3" hidden="1">{#N/A,#N/A,TRUE,"Basic";#N/A,#N/A,TRUE,"EXT-TABLE";#N/A,#N/A,TRUE,"STEEL";#N/A,#N/A,TRUE,"INT-Table";#N/A,#N/A,TRUE,"STEEL";#N/A,#N/A,TRUE,"Door"}</definedName>
    <definedName name="감_4_1" localSheetId="2" hidden="1">{#N/A,#N/A,TRUE,"Basic";#N/A,#N/A,TRUE,"EXT-TABLE";#N/A,#N/A,TRUE,"STEEL";#N/A,#N/A,TRUE,"INT-Table";#N/A,#N/A,TRUE,"STEEL";#N/A,#N/A,TRUE,"Door"}</definedName>
    <definedName name="감_4_1" hidden="1">{#N/A,#N/A,TRUE,"Basic";#N/A,#N/A,TRUE,"EXT-TABLE";#N/A,#N/A,TRUE,"STEEL";#N/A,#N/A,TRUE,"INT-Table";#N/A,#N/A,TRUE,"STEEL";#N/A,#N/A,TRUE,"Door"}</definedName>
    <definedName name="감_4_2" localSheetId="3" hidden="1">{#N/A,#N/A,TRUE,"Basic";#N/A,#N/A,TRUE,"EXT-TABLE";#N/A,#N/A,TRUE,"STEEL";#N/A,#N/A,TRUE,"INT-Table";#N/A,#N/A,TRUE,"STEEL";#N/A,#N/A,TRUE,"Door"}</definedName>
    <definedName name="감_4_2" localSheetId="2" hidden="1">{#N/A,#N/A,TRUE,"Basic";#N/A,#N/A,TRUE,"EXT-TABLE";#N/A,#N/A,TRUE,"STEEL";#N/A,#N/A,TRUE,"INT-Table";#N/A,#N/A,TRUE,"STEEL";#N/A,#N/A,TRUE,"Door"}</definedName>
    <definedName name="감_4_2" hidden="1">{#N/A,#N/A,TRUE,"Basic";#N/A,#N/A,TRUE,"EXT-TABLE";#N/A,#N/A,TRUE,"STEEL";#N/A,#N/A,TRUE,"INT-Table";#N/A,#N/A,TRUE,"STEEL";#N/A,#N/A,TRUE,"Door"}</definedName>
    <definedName name="감_5" localSheetId="3" hidden="1">{#N/A,#N/A,TRUE,"Basic";#N/A,#N/A,TRUE,"EXT-TABLE";#N/A,#N/A,TRUE,"STEEL";#N/A,#N/A,TRUE,"INT-Table";#N/A,#N/A,TRUE,"STEEL";#N/A,#N/A,TRUE,"Door"}</definedName>
    <definedName name="감_5" localSheetId="2" hidden="1">{#N/A,#N/A,TRUE,"Basic";#N/A,#N/A,TRUE,"EXT-TABLE";#N/A,#N/A,TRUE,"STEEL";#N/A,#N/A,TRUE,"INT-Table";#N/A,#N/A,TRUE,"STEEL";#N/A,#N/A,TRUE,"Door"}</definedName>
    <definedName name="감_5" hidden="1">{#N/A,#N/A,TRUE,"Basic";#N/A,#N/A,TRUE,"EXT-TABLE";#N/A,#N/A,TRUE,"STEEL";#N/A,#N/A,TRUE,"INT-Table";#N/A,#N/A,TRUE,"STEEL";#N/A,#N/A,TRUE,"Door"}</definedName>
    <definedName name="감_5_1" localSheetId="3" hidden="1">{#N/A,#N/A,TRUE,"Basic";#N/A,#N/A,TRUE,"EXT-TABLE";#N/A,#N/A,TRUE,"STEEL";#N/A,#N/A,TRUE,"INT-Table";#N/A,#N/A,TRUE,"STEEL";#N/A,#N/A,TRUE,"Door"}</definedName>
    <definedName name="감_5_1" localSheetId="2" hidden="1">{#N/A,#N/A,TRUE,"Basic";#N/A,#N/A,TRUE,"EXT-TABLE";#N/A,#N/A,TRUE,"STEEL";#N/A,#N/A,TRUE,"INT-Table";#N/A,#N/A,TRUE,"STEEL";#N/A,#N/A,TRUE,"Door"}</definedName>
    <definedName name="감_5_1" hidden="1">{#N/A,#N/A,TRUE,"Basic";#N/A,#N/A,TRUE,"EXT-TABLE";#N/A,#N/A,TRUE,"STEEL";#N/A,#N/A,TRUE,"INT-Table";#N/A,#N/A,TRUE,"STEEL";#N/A,#N/A,TRUE,"Door"}</definedName>
    <definedName name="감_5_2" localSheetId="3" hidden="1">{#N/A,#N/A,TRUE,"Basic";#N/A,#N/A,TRUE,"EXT-TABLE";#N/A,#N/A,TRUE,"STEEL";#N/A,#N/A,TRUE,"INT-Table";#N/A,#N/A,TRUE,"STEEL";#N/A,#N/A,TRUE,"Door"}</definedName>
    <definedName name="감_5_2" localSheetId="2" hidden="1">{#N/A,#N/A,TRUE,"Basic";#N/A,#N/A,TRUE,"EXT-TABLE";#N/A,#N/A,TRUE,"STEEL";#N/A,#N/A,TRUE,"INT-Table";#N/A,#N/A,TRUE,"STEEL";#N/A,#N/A,TRUE,"Door"}</definedName>
    <definedName name="감_5_2" hidden="1">{#N/A,#N/A,TRUE,"Basic";#N/A,#N/A,TRUE,"EXT-TABLE";#N/A,#N/A,TRUE,"STEEL";#N/A,#N/A,TRUE,"INT-Table";#N/A,#N/A,TRUE,"STEEL";#N/A,#N/A,TRUE,"Door"}</definedName>
    <definedName name="갑지" localSheetId="5" hidden="1">#REF!</definedName>
    <definedName name="갑지" localSheetId="7" hidden="1">#REF!</definedName>
    <definedName name="갑지" localSheetId="6" hidden="1">#REF!</definedName>
    <definedName name="갑지" localSheetId="17" hidden="1">#REF!</definedName>
    <definedName name="갑지" localSheetId="18" hidden="1">#REF!</definedName>
    <definedName name="갑지" localSheetId="19" hidden="1">#REF!</definedName>
    <definedName name="갑지" localSheetId="8" hidden="1">#REF!</definedName>
    <definedName name="갑지" localSheetId="10" hidden="1">#REF!</definedName>
    <definedName name="갑지" localSheetId="9" hidden="1">#REF!</definedName>
    <definedName name="갑지" localSheetId="11" hidden="1">#REF!</definedName>
    <definedName name="갑지" localSheetId="12" hidden="1">#REF!</definedName>
    <definedName name="갑지" localSheetId="13" hidden="1">#REF!</definedName>
    <definedName name="갑지" localSheetId="14" hidden="1">#REF!</definedName>
    <definedName name="갑지" localSheetId="15" hidden="1">#REF!</definedName>
    <definedName name="갑지" localSheetId="16" hidden="1">#REF!</definedName>
    <definedName name="갑지" localSheetId="3" hidden="1">#REF!</definedName>
    <definedName name="갑지" localSheetId="2" hidden="1">#REF!</definedName>
    <definedName name="갑지" hidden="1">#REF!</definedName>
    <definedName name="강은성" localSheetId="3" hidden="1">{#N/A,#N/A,TRUE,"Basic";#N/A,#N/A,TRUE,"EXT-TABLE";#N/A,#N/A,TRUE,"STEEL";#N/A,#N/A,TRUE,"INT-Table";#N/A,#N/A,TRUE,"STEEL";#N/A,#N/A,TRUE,"Door"}</definedName>
    <definedName name="강은성" localSheetId="2" hidden="1">{#N/A,#N/A,TRUE,"Basic";#N/A,#N/A,TRUE,"EXT-TABLE";#N/A,#N/A,TRUE,"STEEL";#N/A,#N/A,TRUE,"INT-Table";#N/A,#N/A,TRUE,"STEEL";#N/A,#N/A,TRUE,"Door"}</definedName>
    <definedName name="강은성" hidden="1">{#N/A,#N/A,TRUE,"Basic";#N/A,#N/A,TRUE,"EXT-TABLE";#N/A,#N/A,TRUE,"STEEL";#N/A,#N/A,TRUE,"INT-Table";#N/A,#N/A,TRUE,"STEEL";#N/A,#N/A,TRUE,"Door"}</definedName>
    <definedName name="강재" localSheetId="3" hidden="1">{#N/A,#N/A,FALSE,"혼합골재"}</definedName>
    <definedName name="강재" localSheetId="2" hidden="1">{#N/A,#N/A,FALSE,"혼합골재"}</definedName>
    <definedName name="강재" hidden="1">{#N/A,#N/A,FALSE,"혼합골재"}</definedName>
    <definedName name="갸" localSheetId="3" hidden="1">{#N/A,#N/A,FALSE,"CCTV"}</definedName>
    <definedName name="갸" localSheetId="2" hidden="1">{#N/A,#N/A,FALSE,"CCTV"}</definedName>
    <definedName name="갸" hidden="1">{#N/A,#N/A,FALSE,"CCTV"}</definedName>
    <definedName name="것" localSheetId="3" hidden="1">{#N/A,#N/A,FALSE,"골재소요량";#N/A,#N/A,FALSE,"골재소요량"}</definedName>
    <definedName name="것" localSheetId="2" hidden="1">{#N/A,#N/A,FALSE,"골재소요량";#N/A,#N/A,FALSE,"골재소요량"}</definedName>
    <definedName name="것" hidden="1">{#N/A,#N/A,FALSE,"골재소요량";#N/A,#N/A,FALSE,"골재소요량"}</definedName>
    <definedName name="겉표지" localSheetId="3" hidden="1">{#N/A,#N/A,TRUE,"Basic";#N/A,#N/A,TRUE,"EXT-TABLE";#N/A,#N/A,TRUE,"STEEL";#N/A,#N/A,TRUE,"INT-Table";#N/A,#N/A,TRUE,"STEEL";#N/A,#N/A,TRUE,"Door"}</definedName>
    <definedName name="겉표지" localSheetId="2" hidden="1">{#N/A,#N/A,TRUE,"Basic";#N/A,#N/A,TRUE,"EXT-TABLE";#N/A,#N/A,TRUE,"STEEL";#N/A,#N/A,TRUE,"INT-Table";#N/A,#N/A,TRUE,"STEEL";#N/A,#N/A,TRUE,"Door"}</definedName>
    <definedName name="겉표지" hidden="1">{#N/A,#N/A,TRUE,"Basic";#N/A,#N/A,TRUE,"EXT-TABLE";#N/A,#N/A,TRUE,"STEEL";#N/A,#N/A,TRUE,"INT-Table";#N/A,#N/A,TRUE,"STEEL";#N/A,#N/A,TRUE,"Door"}</definedName>
    <definedName name="겉표지_1" localSheetId="3" hidden="1">{#N/A,#N/A,TRUE,"Basic";#N/A,#N/A,TRUE,"EXT-TABLE";#N/A,#N/A,TRUE,"STEEL";#N/A,#N/A,TRUE,"INT-Table";#N/A,#N/A,TRUE,"STEEL";#N/A,#N/A,TRUE,"Door"}</definedName>
    <definedName name="겉표지_1" localSheetId="2" hidden="1">{#N/A,#N/A,TRUE,"Basic";#N/A,#N/A,TRUE,"EXT-TABLE";#N/A,#N/A,TRUE,"STEEL";#N/A,#N/A,TRUE,"INT-Table";#N/A,#N/A,TRUE,"STEEL";#N/A,#N/A,TRUE,"Door"}</definedName>
    <definedName name="겉표지_1" hidden="1">{#N/A,#N/A,TRUE,"Basic";#N/A,#N/A,TRUE,"EXT-TABLE";#N/A,#N/A,TRUE,"STEEL";#N/A,#N/A,TRUE,"INT-Table";#N/A,#N/A,TRUE,"STEEL";#N/A,#N/A,TRUE,"Door"}</definedName>
    <definedName name="겉표지_1_1" localSheetId="3" hidden="1">{#N/A,#N/A,TRUE,"Basic";#N/A,#N/A,TRUE,"EXT-TABLE";#N/A,#N/A,TRUE,"STEEL";#N/A,#N/A,TRUE,"INT-Table";#N/A,#N/A,TRUE,"STEEL";#N/A,#N/A,TRUE,"Door"}</definedName>
    <definedName name="겉표지_1_1" localSheetId="2" hidden="1">{#N/A,#N/A,TRUE,"Basic";#N/A,#N/A,TRUE,"EXT-TABLE";#N/A,#N/A,TRUE,"STEEL";#N/A,#N/A,TRUE,"INT-Table";#N/A,#N/A,TRUE,"STEEL";#N/A,#N/A,TRUE,"Door"}</definedName>
    <definedName name="겉표지_1_1" hidden="1">{#N/A,#N/A,TRUE,"Basic";#N/A,#N/A,TRUE,"EXT-TABLE";#N/A,#N/A,TRUE,"STEEL";#N/A,#N/A,TRUE,"INT-Table";#N/A,#N/A,TRUE,"STEEL";#N/A,#N/A,TRUE,"Door"}</definedName>
    <definedName name="겉표지_1_2" localSheetId="3" hidden="1">{#N/A,#N/A,TRUE,"Basic";#N/A,#N/A,TRUE,"EXT-TABLE";#N/A,#N/A,TRUE,"STEEL";#N/A,#N/A,TRUE,"INT-Table";#N/A,#N/A,TRUE,"STEEL";#N/A,#N/A,TRUE,"Door"}</definedName>
    <definedName name="겉표지_1_2" localSheetId="2" hidden="1">{#N/A,#N/A,TRUE,"Basic";#N/A,#N/A,TRUE,"EXT-TABLE";#N/A,#N/A,TRUE,"STEEL";#N/A,#N/A,TRUE,"INT-Table";#N/A,#N/A,TRUE,"STEEL";#N/A,#N/A,TRUE,"Door"}</definedName>
    <definedName name="겉표지_1_2" hidden="1">{#N/A,#N/A,TRUE,"Basic";#N/A,#N/A,TRUE,"EXT-TABLE";#N/A,#N/A,TRUE,"STEEL";#N/A,#N/A,TRUE,"INT-Table";#N/A,#N/A,TRUE,"STEEL";#N/A,#N/A,TRUE,"Door"}</definedName>
    <definedName name="겉표지_2" localSheetId="3" hidden="1">{#N/A,#N/A,TRUE,"Basic";#N/A,#N/A,TRUE,"EXT-TABLE";#N/A,#N/A,TRUE,"STEEL";#N/A,#N/A,TRUE,"INT-Table";#N/A,#N/A,TRUE,"STEEL";#N/A,#N/A,TRUE,"Door"}</definedName>
    <definedName name="겉표지_2" localSheetId="2" hidden="1">{#N/A,#N/A,TRUE,"Basic";#N/A,#N/A,TRUE,"EXT-TABLE";#N/A,#N/A,TRUE,"STEEL";#N/A,#N/A,TRUE,"INT-Table";#N/A,#N/A,TRUE,"STEEL";#N/A,#N/A,TRUE,"Door"}</definedName>
    <definedName name="겉표지_2" hidden="1">{#N/A,#N/A,TRUE,"Basic";#N/A,#N/A,TRUE,"EXT-TABLE";#N/A,#N/A,TRUE,"STEEL";#N/A,#N/A,TRUE,"INT-Table";#N/A,#N/A,TRUE,"STEEL";#N/A,#N/A,TRUE,"Door"}</definedName>
    <definedName name="겉표지_2_1" localSheetId="3" hidden="1">{#N/A,#N/A,TRUE,"Basic";#N/A,#N/A,TRUE,"EXT-TABLE";#N/A,#N/A,TRUE,"STEEL";#N/A,#N/A,TRUE,"INT-Table";#N/A,#N/A,TRUE,"STEEL";#N/A,#N/A,TRUE,"Door"}</definedName>
    <definedName name="겉표지_2_1" localSheetId="2" hidden="1">{#N/A,#N/A,TRUE,"Basic";#N/A,#N/A,TRUE,"EXT-TABLE";#N/A,#N/A,TRUE,"STEEL";#N/A,#N/A,TRUE,"INT-Table";#N/A,#N/A,TRUE,"STEEL";#N/A,#N/A,TRUE,"Door"}</definedName>
    <definedName name="겉표지_2_1" hidden="1">{#N/A,#N/A,TRUE,"Basic";#N/A,#N/A,TRUE,"EXT-TABLE";#N/A,#N/A,TRUE,"STEEL";#N/A,#N/A,TRUE,"INT-Table";#N/A,#N/A,TRUE,"STEEL";#N/A,#N/A,TRUE,"Door"}</definedName>
    <definedName name="겉표지_2_2" localSheetId="3" hidden="1">{#N/A,#N/A,TRUE,"Basic";#N/A,#N/A,TRUE,"EXT-TABLE";#N/A,#N/A,TRUE,"STEEL";#N/A,#N/A,TRUE,"INT-Table";#N/A,#N/A,TRUE,"STEEL";#N/A,#N/A,TRUE,"Door"}</definedName>
    <definedName name="겉표지_2_2" localSheetId="2" hidden="1">{#N/A,#N/A,TRUE,"Basic";#N/A,#N/A,TRUE,"EXT-TABLE";#N/A,#N/A,TRUE,"STEEL";#N/A,#N/A,TRUE,"INT-Table";#N/A,#N/A,TRUE,"STEEL";#N/A,#N/A,TRUE,"Door"}</definedName>
    <definedName name="겉표지_2_2" hidden="1">{#N/A,#N/A,TRUE,"Basic";#N/A,#N/A,TRUE,"EXT-TABLE";#N/A,#N/A,TRUE,"STEEL";#N/A,#N/A,TRUE,"INT-Table";#N/A,#N/A,TRUE,"STEEL";#N/A,#N/A,TRUE,"Door"}</definedName>
    <definedName name="겉표지_3" localSheetId="3" hidden="1">{#N/A,#N/A,TRUE,"Basic";#N/A,#N/A,TRUE,"EXT-TABLE";#N/A,#N/A,TRUE,"STEEL";#N/A,#N/A,TRUE,"INT-Table";#N/A,#N/A,TRUE,"STEEL";#N/A,#N/A,TRUE,"Door"}</definedName>
    <definedName name="겉표지_3" localSheetId="2" hidden="1">{#N/A,#N/A,TRUE,"Basic";#N/A,#N/A,TRUE,"EXT-TABLE";#N/A,#N/A,TRUE,"STEEL";#N/A,#N/A,TRUE,"INT-Table";#N/A,#N/A,TRUE,"STEEL";#N/A,#N/A,TRUE,"Door"}</definedName>
    <definedName name="겉표지_3" hidden="1">{#N/A,#N/A,TRUE,"Basic";#N/A,#N/A,TRUE,"EXT-TABLE";#N/A,#N/A,TRUE,"STEEL";#N/A,#N/A,TRUE,"INT-Table";#N/A,#N/A,TRUE,"STEEL";#N/A,#N/A,TRUE,"Door"}</definedName>
    <definedName name="겉표지_3_1" localSheetId="3" hidden="1">{#N/A,#N/A,TRUE,"Basic";#N/A,#N/A,TRUE,"EXT-TABLE";#N/A,#N/A,TRUE,"STEEL";#N/A,#N/A,TRUE,"INT-Table";#N/A,#N/A,TRUE,"STEEL";#N/A,#N/A,TRUE,"Door"}</definedName>
    <definedName name="겉표지_3_1" localSheetId="2" hidden="1">{#N/A,#N/A,TRUE,"Basic";#N/A,#N/A,TRUE,"EXT-TABLE";#N/A,#N/A,TRUE,"STEEL";#N/A,#N/A,TRUE,"INT-Table";#N/A,#N/A,TRUE,"STEEL";#N/A,#N/A,TRUE,"Door"}</definedName>
    <definedName name="겉표지_3_1" hidden="1">{#N/A,#N/A,TRUE,"Basic";#N/A,#N/A,TRUE,"EXT-TABLE";#N/A,#N/A,TRUE,"STEEL";#N/A,#N/A,TRUE,"INT-Table";#N/A,#N/A,TRUE,"STEEL";#N/A,#N/A,TRUE,"Door"}</definedName>
    <definedName name="겉표지_3_2" localSheetId="3" hidden="1">{#N/A,#N/A,TRUE,"Basic";#N/A,#N/A,TRUE,"EXT-TABLE";#N/A,#N/A,TRUE,"STEEL";#N/A,#N/A,TRUE,"INT-Table";#N/A,#N/A,TRUE,"STEEL";#N/A,#N/A,TRUE,"Door"}</definedName>
    <definedName name="겉표지_3_2" localSheetId="2" hidden="1">{#N/A,#N/A,TRUE,"Basic";#N/A,#N/A,TRUE,"EXT-TABLE";#N/A,#N/A,TRUE,"STEEL";#N/A,#N/A,TRUE,"INT-Table";#N/A,#N/A,TRUE,"STEEL";#N/A,#N/A,TRUE,"Door"}</definedName>
    <definedName name="겉표지_3_2" hidden="1">{#N/A,#N/A,TRUE,"Basic";#N/A,#N/A,TRUE,"EXT-TABLE";#N/A,#N/A,TRUE,"STEEL";#N/A,#N/A,TRUE,"INT-Table";#N/A,#N/A,TRUE,"STEEL";#N/A,#N/A,TRUE,"Door"}</definedName>
    <definedName name="겉표지_4" localSheetId="3" hidden="1">{#N/A,#N/A,TRUE,"Basic";#N/A,#N/A,TRUE,"EXT-TABLE";#N/A,#N/A,TRUE,"STEEL";#N/A,#N/A,TRUE,"INT-Table";#N/A,#N/A,TRUE,"STEEL";#N/A,#N/A,TRUE,"Door"}</definedName>
    <definedName name="겉표지_4" localSheetId="2" hidden="1">{#N/A,#N/A,TRUE,"Basic";#N/A,#N/A,TRUE,"EXT-TABLE";#N/A,#N/A,TRUE,"STEEL";#N/A,#N/A,TRUE,"INT-Table";#N/A,#N/A,TRUE,"STEEL";#N/A,#N/A,TRUE,"Door"}</definedName>
    <definedName name="겉표지_4" hidden="1">{#N/A,#N/A,TRUE,"Basic";#N/A,#N/A,TRUE,"EXT-TABLE";#N/A,#N/A,TRUE,"STEEL";#N/A,#N/A,TRUE,"INT-Table";#N/A,#N/A,TRUE,"STEEL";#N/A,#N/A,TRUE,"Door"}</definedName>
    <definedName name="겉표지_4_1" localSheetId="3" hidden="1">{#N/A,#N/A,TRUE,"Basic";#N/A,#N/A,TRUE,"EXT-TABLE";#N/A,#N/A,TRUE,"STEEL";#N/A,#N/A,TRUE,"INT-Table";#N/A,#N/A,TRUE,"STEEL";#N/A,#N/A,TRUE,"Door"}</definedName>
    <definedName name="겉표지_4_1" localSheetId="2" hidden="1">{#N/A,#N/A,TRUE,"Basic";#N/A,#N/A,TRUE,"EXT-TABLE";#N/A,#N/A,TRUE,"STEEL";#N/A,#N/A,TRUE,"INT-Table";#N/A,#N/A,TRUE,"STEEL";#N/A,#N/A,TRUE,"Door"}</definedName>
    <definedName name="겉표지_4_1" hidden="1">{#N/A,#N/A,TRUE,"Basic";#N/A,#N/A,TRUE,"EXT-TABLE";#N/A,#N/A,TRUE,"STEEL";#N/A,#N/A,TRUE,"INT-Table";#N/A,#N/A,TRUE,"STEEL";#N/A,#N/A,TRUE,"Door"}</definedName>
    <definedName name="겉표지_4_2" localSheetId="3" hidden="1">{#N/A,#N/A,TRUE,"Basic";#N/A,#N/A,TRUE,"EXT-TABLE";#N/A,#N/A,TRUE,"STEEL";#N/A,#N/A,TRUE,"INT-Table";#N/A,#N/A,TRUE,"STEEL";#N/A,#N/A,TRUE,"Door"}</definedName>
    <definedName name="겉표지_4_2" localSheetId="2" hidden="1">{#N/A,#N/A,TRUE,"Basic";#N/A,#N/A,TRUE,"EXT-TABLE";#N/A,#N/A,TRUE,"STEEL";#N/A,#N/A,TRUE,"INT-Table";#N/A,#N/A,TRUE,"STEEL";#N/A,#N/A,TRUE,"Door"}</definedName>
    <definedName name="겉표지_4_2" hidden="1">{#N/A,#N/A,TRUE,"Basic";#N/A,#N/A,TRUE,"EXT-TABLE";#N/A,#N/A,TRUE,"STEEL";#N/A,#N/A,TRUE,"INT-Table";#N/A,#N/A,TRUE,"STEEL";#N/A,#N/A,TRUE,"Door"}</definedName>
    <definedName name="겉표지_5" localSheetId="3" hidden="1">{#N/A,#N/A,TRUE,"Basic";#N/A,#N/A,TRUE,"EXT-TABLE";#N/A,#N/A,TRUE,"STEEL";#N/A,#N/A,TRUE,"INT-Table";#N/A,#N/A,TRUE,"STEEL";#N/A,#N/A,TRUE,"Door"}</definedName>
    <definedName name="겉표지_5" localSheetId="2" hidden="1">{#N/A,#N/A,TRUE,"Basic";#N/A,#N/A,TRUE,"EXT-TABLE";#N/A,#N/A,TRUE,"STEEL";#N/A,#N/A,TRUE,"INT-Table";#N/A,#N/A,TRUE,"STEEL";#N/A,#N/A,TRUE,"Door"}</definedName>
    <definedName name="겉표지_5" hidden="1">{#N/A,#N/A,TRUE,"Basic";#N/A,#N/A,TRUE,"EXT-TABLE";#N/A,#N/A,TRUE,"STEEL";#N/A,#N/A,TRUE,"INT-Table";#N/A,#N/A,TRUE,"STEEL";#N/A,#N/A,TRUE,"Door"}</definedName>
    <definedName name="겉표지_5_1" localSheetId="3" hidden="1">{#N/A,#N/A,TRUE,"Basic";#N/A,#N/A,TRUE,"EXT-TABLE";#N/A,#N/A,TRUE,"STEEL";#N/A,#N/A,TRUE,"INT-Table";#N/A,#N/A,TRUE,"STEEL";#N/A,#N/A,TRUE,"Door"}</definedName>
    <definedName name="겉표지_5_1" localSheetId="2" hidden="1">{#N/A,#N/A,TRUE,"Basic";#N/A,#N/A,TRUE,"EXT-TABLE";#N/A,#N/A,TRUE,"STEEL";#N/A,#N/A,TRUE,"INT-Table";#N/A,#N/A,TRUE,"STEEL";#N/A,#N/A,TRUE,"Door"}</definedName>
    <definedName name="겉표지_5_1" hidden="1">{#N/A,#N/A,TRUE,"Basic";#N/A,#N/A,TRUE,"EXT-TABLE";#N/A,#N/A,TRUE,"STEEL";#N/A,#N/A,TRUE,"INT-Table";#N/A,#N/A,TRUE,"STEEL";#N/A,#N/A,TRUE,"Door"}</definedName>
    <definedName name="겉표지_5_2" localSheetId="3" hidden="1">{#N/A,#N/A,TRUE,"Basic";#N/A,#N/A,TRUE,"EXT-TABLE";#N/A,#N/A,TRUE,"STEEL";#N/A,#N/A,TRUE,"INT-Table";#N/A,#N/A,TRUE,"STEEL";#N/A,#N/A,TRUE,"Door"}</definedName>
    <definedName name="겉표지_5_2" localSheetId="2" hidden="1">{#N/A,#N/A,TRUE,"Basic";#N/A,#N/A,TRUE,"EXT-TABLE";#N/A,#N/A,TRUE,"STEEL";#N/A,#N/A,TRUE,"INT-Table";#N/A,#N/A,TRUE,"STEEL";#N/A,#N/A,TRUE,"Door"}</definedName>
    <definedName name="겉표지_5_2" hidden="1">{#N/A,#N/A,TRUE,"Basic";#N/A,#N/A,TRUE,"EXT-TABLE";#N/A,#N/A,TRUE,"STEEL";#N/A,#N/A,TRUE,"INT-Table";#N/A,#N/A,TRUE,"STEEL";#N/A,#N/A,TRUE,"Door"}</definedName>
    <definedName name="겡오" localSheetId="3" hidden="1">{#N/A,#N/A,FALSE,"CCTV"}</definedName>
    <definedName name="겡오" localSheetId="2" hidden="1">{#N/A,#N/A,FALSE,"CCTV"}</definedName>
    <definedName name="겡오" hidden="1">{#N/A,#N/A,FALSE,"CCTV"}</definedName>
    <definedName name="견적" localSheetId="3" hidden="1">{#N/A,#N/A,FALSE,"CCTV"}</definedName>
    <definedName name="견적" localSheetId="2" hidden="1">{#N/A,#N/A,FALSE,"CCTV"}</definedName>
    <definedName name="견적" hidden="1">{#N/A,#N/A,FALSE,"CCTV"}</definedName>
    <definedName name="견적2" localSheetId="3" hidden="1">{#N/A,#N/A,FALSE,"CCTV"}</definedName>
    <definedName name="견적2" localSheetId="2" hidden="1">{#N/A,#N/A,FALSE,"CCTV"}</definedName>
    <definedName name="견적2" hidden="1">{#N/A,#N/A,FALSE,"CCTV"}</definedName>
    <definedName name="견적SHEET" localSheetId="3" hidden="1">{#N/A,#N/A,FALSE,"CCTV"}</definedName>
    <definedName name="견적SHEET" localSheetId="2" hidden="1">{#N/A,#N/A,FALSE,"CCTV"}</definedName>
    <definedName name="견적SHEET" hidden="1">{#N/A,#N/A,FALSE,"CCTV"}</definedName>
    <definedName name="견적내역" localSheetId="3" hidden="1">{#N/A,#N/A,FALSE,"CCTV"}</definedName>
    <definedName name="견적내역" localSheetId="2" hidden="1">{#N/A,#N/A,FALSE,"CCTV"}</definedName>
    <definedName name="견적내역" hidden="1">{#N/A,#N/A,FALSE,"CCTV"}</definedName>
    <definedName name="견적조건" localSheetId="5" hidden="1">#REF!</definedName>
    <definedName name="견적조건" localSheetId="7" hidden="1">#REF!</definedName>
    <definedName name="견적조건" localSheetId="6" hidden="1">#REF!</definedName>
    <definedName name="견적조건" localSheetId="17" hidden="1">#REF!</definedName>
    <definedName name="견적조건" localSheetId="18" hidden="1">#REF!</definedName>
    <definedName name="견적조건" localSheetId="19" hidden="1">#REF!</definedName>
    <definedName name="견적조건" localSheetId="8" hidden="1">#REF!</definedName>
    <definedName name="견적조건" localSheetId="10" hidden="1">#REF!</definedName>
    <definedName name="견적조건" localSheetId="9" hidden="1">#REF!</definedName>
    <definedName name="견적조건" localSheetId="11" hidden="1">#REF!</definedName>
    <definedName name="견적조건" localSheetId="12" hidden="1">#REF!</definedName>
    <definedName name="견적조건" localSheetId="13" hidden="1">#REF!</definedName>
    <definedName name="견적조건" localSheetId="14" hidden="1">#REF!</definedName>
    <definedName name="견적조건" localSheetId="15" hidden="1">#REF!</definedName>
    <definedName name="견적조건" localSheetId="16" hidden="1">#REF!</definedName>
    <definedName name="견적조건" hidden="1">#REF!</definedName>
    <definedName name="견적조건8" localSheetId="3" hidden="1">{#N/A,#N/A,FALSE,"CCTV"}</definedName>
    <definedName name="견적조건8" localSheetId="2" hidden="1">{#N/A,#N/A,FALSE,"CCTV"}</definedName>
    <definedName name="견적조건8" hidden="1">{#N/A,#N/A,FALSE,"CCTV"}</definedName>
    <definedName name="경비2차분" localSheetId="3" hidden="1">{"'장비'!$A$3:$M$12"}</definedName>
    <definedName name="경비2차분" localSheetId="2" hidden="1">{"'장비'!$A$3:$M$12"}</definedName>
    <definedName name="경비2차분" hidden="1">{"'장비'!$A$3:$M$12"}</definedName>
    <definedName name="계약고햔황2" localSheetId="5" hidden="1">#REF!</definedName>
    <definedName name="계약고햔황2" localSheetId="7" hidden="1">#REF!</definedName>
    <definedName name="계약고햔황2" localSheetId="6" hidden="1">#REF!</definedName>
    <definedName name="계약고햔황2" localSheetId="17" hidden="1">#REF!</definedName>
    <definedName name="계약고햔황2" localSheetId="18" hidden="1">#REF!</definedName>
    <definedName name="계약고햔황2" localSheetId="19" hidden="1">#REF!</definedName>
    <definedName name="계약고햔황2" localSheetId="8" hidden="1">#REF!</definedName>
    <definedName name="계약고햔황2" localSheetId="10" hidden="1">#REF!</definedName>
    <definedName name="계약고햔황2" localSheetId="9" hidden="1">#REF!</definedName>
    <definedName name="계약고햔황2" localSheetId="11" hidden="1">#REF!</definedName>
    <definedName name="계약고햔황2" localSheetId="12" hidden="1">#REF!</definedName>
    <definedName name="계약고햔황2" localSheetId="13" hidden="1">#REF!</definedName>
    <definedName name="계약고햔황2" localSheetId="14" hidden="1">#REF!</definedName>
    <definedName name="계약고햔황2" localSheetId="15" hidden="1">#REF!</definedName>
    <definedName name="계약고햔황2" localSheetId="16" hidden="1">#REF!</definedName>
    <definedName name="계약고햔황2" localSheetId="3" hidden="1">#REF!</definedName>
    <definedName name="계약고햔황2" localSheetId="2" hidden="1">#REF!</definedName>
    <definedName name="계약고햔황2" hidden="1">#REF!</definedName>
    <definedName name="계약고현황2" localSheetId="5" hidden="1">#REF!</definedName>
    <definedName name="계약고현황2" localSheetId="7" hidden="1">#REF!</definedName>
    <definedName name="계약고현황2" localSheetId="6" hidden="1">#REF!</definedName>
    <definedName name="계약고현황2" localSheetId="17" hidden="1">#REF!</definedName>
    <definedName name="계약고현황2" localSheetId="18" hidden="1">#REF!</definedName>
    <definedName name="계약고현황2" localSheetId="19" hidden="1">#REF!</definedName>
    <definedName name="계약고현황2" localSheetId="8" hidden="1">#REF!</definedName>
    <definedName name="계약고현황2" localSheetId="10" hidden="1">#REF!</definedName>
    <definedName name="계약고현황2" localSheetId="9" hidden="1">#REF!</definedName>
    <definedName name="계약고현황2" localSheetId="11" hidden="1">#REF!</definedName>
    <definedName name="계약고현황2" localSheetId="12" hidden="1">#REF!</definedName>
    <definedName name="계약고현황2" localSheetId="13" hidden="1">#REF!</definedName>
    <definedName name="계약고현황2" localSheetId="14" hidden="1">#REF!</definedName>
    <definedName name="계약고현황2" localSheetId="15" hidden="1">#REF!</definedName>
    <definedName name="계약고현황2" localSheetId="16" hidden="1">#REF!</definedName>
    <definedName name="계약고현황2" localSheetId="3" hidden="1">#REF!</definedName>
    <definedName name="계약고현황2" localSheetId="2" hidden="1">#REF!</definedName>
    <definedName name="계약고현황2" hidden="1">#REF!</definedName>
    <definedName name="계장공사" localSheetId="3" hidden="1">{#N/A,#N/A,FALSE,"CCTV"}</definedName>
    <definedName name="계장공사" localSheetId="2" hidden="1">{#N/A,#N/A,FALSE,"CCTV"}</definedName>
    <definedName name="계장공사" hidden="1">{#N/A,#N/A,FALSE,"CCTV"}</definedName>
    <definedName name="계전2" localSheetId="5" hidden="1">#REF!</definedName>
    <definedName name="계전2" localSheetId="7" hidden="1">#REF!</definedName>
    <definedName name="계전2" localSheetId="6" hidden="1">#REF!</definedName>
    <definedName name="계전2" localSheetId="17" hidden="1">#REF!</definedName>
    <definedName name="계전2" localSheetId="18" hidden="1">#REF!</definedName>
    <definedName name="계전2" localSheetId="19" hidden="1">#REF!</definedName>
    <definedName name="계전2" localSheetId="8" hidden="1">#REF!</definedName>
    <definedName name="계전2" localSheetId="10" hidden="1">#REF!</definedName>
    <definedName name="계전2" localSheetId="9" hidden="1">#REF!</definedName>
    <definedName name="계전2" localSheetId="11" hidden="1">#REF!</definedName>
    <definedName name="계전2" localSheetId="12" hidden="1">#REF!</definedName>
    <definedName name="계전2" localSheetId="13" hidden="1">#REF!</definedName>
    <definedName name="계전2" localSheetId="14" hidden="1">#REF!</definedName>
    <definedName name="계전2" localSheetId="15" hidden="1">#REF!</definedName>
    <definedName name="계전2" localSheetId="16" hidden="1">#REF!</definedName>
    <definedName name="계전2" localSheetId="3" hidden="1">#REF!</definedName>
    <definedName name="계전2" localSheetId="2" hidden="1">#REF!</definedName>
    <definedName name="계전2" hidden="1">#REF!</definedName>
    <definedName name="계획.실적A" localSheetId="3" hidden="1">{#N/A,#N/A,TRUE,"LOADCOVE";#N/A,#N/A,TRUE,"PAGE001";#N/A,#N/A,TRUE,"PAGE002";#N/A,#N/A,TRUE,"PAGE003";#N/A,#N/A,TRUE,"PAGE004";#N/A,#N/A,TRUE,"PAGE005";#N/A,#N/A,TRUE,"PAGE006";#N/A,#N/A,TRUE,"PAGE007";#N/A,#N/A,TRUE,"PAGE008";#N/A,#N/A,TRUE,"PAGE009";#N/A,#N/A,TRUE,"PAGE010";#N/A,#N/A,TRUE,"PAGE011";#N/A,#N/A,TRUE,"PAGE012";#N/A,#N/A,TRUE,"PAGE013"}</definedName>
    <definedName name="계획.실적A" localSheetId="2" hidden="1">{#N/A,#N/A,TRUE,"LOADCOVE";#N/A,#N/A,TRUE,"PAGE001";#N/A,#N/A,TRUE,"PAGE002";#N/A,#N/A,TRUE,"PAGE003";#N/A,#N/A,TRUE,"PAGE004";#N/A,#N/A,TRUE,"PAGE005";#N/A,#N/A,TRUE,"PAGE006";#N/A,#N/A,TRUE,"PAGE007";#N/A,#N/A,TRUE,"PAGE008";#N/A,#N/A,TRUE,"PAGE009";#N/A,#N/A,TRUE,"PAGE010";#N/A,#N/A,TRUE,"PAGE011";#N/A,#N/A,TRUE,"PAGE012";#N/A,#N/A,TRUE,"PAGE013"}</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공기구3" localSheetId="3" hidden="1">{#N/A,#N/A,TRUE,"LOADCOVE";#N/A,#N/A,TRUE,"PAGE001";#N/A,#N/A,TRUE,"PAGE002";#N/A,#N/A,TRUE,"PAGE003";#N/A,#N/A,TRUE,"PAGE004";#N/A,#N/A,TRUE,"PAGE005";#N/A,#N/A,TRUE,"PAGE006";#N/A,#N/A,TRUE,"PAGE007";#N/A,#N/A,TRUE,"PAGE008";#N/A,#N/A,TRUE,"PAGE009";#N/A,#N/A,TRUE,"PAGE010";#N/A,#N/A,TRUE,"PAGE011";#N/A,#N/A,TRUE,"PAGE012";#N/A,#N/A,TRUE,"PAGE013"}</definedName>
    <definedName name="공기구3" localSheetId="2" hidden="1">{#N/A,#N/A,TRUE,"LOADCOVE";#N/A,#N/A,TRUE,"PAGE001";#N/A,#N/A,TRUE,"PAGE002";#N/A,#N/A,TRUE,"PAGE003";#N/A,#N/A,TRUE,"PAGE004";#N/A,#N/A,TRUE,"PAGE005";#N/A,#N/A,TRUE,"PAGE006";#N/A,#N/A,TRUE,"PAGE007";#N/A,#N/A,TRUE,"PAGE008";#N/A,#N/A,TRUE,"PAGE009";#N/A,#N/A,TRUE,"PAGE010";#N/A,#N/A,TRUE,"PAGE011";#N/A,#N/A,TRUE,"PAGE012";#N/A,#N/A,TRUE,"PAGE013"}</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교대펄근집계" localSheetId="3" hidden="1">{#N/A,#N/A,FALSE,"배수1"}</definedName>
    <definedName name="교대펄근집계" localSheetId="2" hidden="1">{#N/A,#N/A,FALSE,"배수1"}</definedName>
    <definedName name="교대펄근집계" hidden="1">{#N/A,#N/A,FALSE,"배수1"}</definedName>
    <definedName name="교통" localSheetId="5" hidden="1">#REF!</definedName>
    <definedName name="교통" localSheetId="7" hidden="1">#REF!</definedName>
    <definedName name="교통" localSheetId="6" hidden="1">#REF!</definedName>
    <definedName name="교통" localSheetId="17" hidden="1">#REF!</definedName>
    <definedName name="교통" localSheetId="18" hidden="1">#REF!</definedName>
    <definedName name="교통" localSheetId="19" hidden="1">#REF!</definedName>
    <definedName name="교통" localSheetId="8" hidden="1">#REF!</definedName>
    <definedName name="교통" localSheetId="10" hidden="1">#REF!</definedName>
    <definedName name="교통" localSheetId="9" hidden="1">#REF!</definedName>
    <definedName name="교통" localSheetId="11" hidden="1">#REF!</definedName>
    <definedName name="교통" localSheetId="12" hidden="1">#REF!</definedName>
    <definedName name="교통" localSheetId="13" hidden="1">#REF!</definedName>
    <definedName name="교통" localSheetId="14" hidden="1">#REF!</definedName>
    <definedName name="교통" localSheetId="15" hidden="1">#REF!</definedName>
    <definedName name="교통" localSheetId="16" hidden="1">#REF!</definedName>
    <definedName name="교통" localSheetId="3" hidden="1">#REF!</definedName>
    <definedName name="교통" localSheetId="2" hidden="1">#REF!</definedName>
    <definedName name="교통" hidden="1">#REF!</definedName>
    <definedName name="구3조" localSheetId="3" hidden="1">{#N/A,#N/A,TRUE,"LOADCOVE";#N/A,#N/A,TRUE,"PAGE001";#N/A,#N/A,TRUE,"PAGE002";#N/A,#N/A,TRUE,"PAGE003";#N/A,#N/A,TRUE,"PAGE004";#N/A,#N/A,TRUE,"PAGE005";#N/A,#N/A,TRUE,"PAGE006";#N/A,#N/A,TRUE,"PAGE007";#N/A,#N/A,TRUE,"PAGE008";#N/A,#N/A,TRUE,"PAGE009";#N/A,#N/A,TRUE,"PAGE010";#N/A,#N/A,TRUE,"PAGE011";#N/A,#N/A,TRUE,"PAGE012";#N/A,#N/A,TRUE,"PAGE013"}</definedName>
    <definedName name="구3조" localSheetId="2" hidden="1">{#N/A,#N/A,TRUE,"LOADCOVE";#N/A,#N/A,TRUE,"PAGE001";#N/A,#N/A,TRUE,"PAGE002";#N/A,#N/A,TRUE,"PAGE003";#N/A,#N/A,TRUE,"PAGE004";#N/A,#N/A,TRUE,"PAGE005";#N/A,#N/A,TRUE,"PAGE006";#N/A,#N/A,TRUE,"PAGE007";#N/A,#N/A,TRUE,"PAGE008";#N/A,#N/A,TRUE,"PAGE009";#N/A,#N/A,TRUE,"PAGE010";#N/A,#N/A,TRUE,"PAGE011";#N/A,#N/A,TRUE,"PAGE012";#N/A,#N/A,TRUE,"PAGE013"}</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조" localSheetId="3" hidden="1">{#N/A,#N/A,TRUE,"LOADCOVE";#N/A,#N/A,TRUE,"PAGE001";#N/A,#N/A,TRUE,"PAGE002";#N/A,#N/A,TRUE,"PAGE003";#N/A,#N/A,TRUE,"PAGE004";#N/A,#N/A,TRUE,"PAGE005";#N/A,#N/A,TRUE,"PAGE006";#N/A,#N/A,TRUE,"PAGE007";#N/A,#N/A,TRUE,"PAGE008";#N/A,#N/A,TRUE,"PAGE009";#N/A,#N/A,TRUE,"PAGE010";#N/A,#N/A,TRUE,"PAGE011";#N/A,#N/A,TRUE,"PAGE012";#N/A,#N/A,TRUE,"PAGE013"}</definedName>
    <definedName name="구조" localSheetId="2" hidden="1">{#N/A,#N/A,TRUE,"LOADCOVE";#N/A,#N/A,TRUE,"PAGE001";#N/A,#N/A,TRUE,"PAGE002";#N/A,#N/A,TRUE,"PAGE003";#N/A,#N/A,TRUE,"PAGE004";#N/A,#N/A,TRUE,"PAGE005";#N/A,#N/A,TRUE,"PAGE006";#N/A,#N/A,TRUE,"PAGE007";#N/A,#N/A,TRUE,"PAGE008";#N/A,#N/A,TRUE,"PAGE009";#N/A,#N/A,TRUE,"PAGE010";#N/A,#N/A,TRUE,"PAGE011";#N/A,#N/A,TRUE,"PAGE012";#N/A,#N/A,TRUE,"PAGE013"}</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localSheetId="3" hidden="1">{#N/A,#N/A,TRUE,"LOADCOVE";#N/A,#N/A,TRUE,"PAGE001";#N/A,#N/A,TRUE,"PAGE002";#N/A,#N/A,TRUE,"PAGE003";#N/A,#N/A,TRUE,"PAGE004";#N/A,#N/A,TRUE,"PAGE005";#N/A,#N/A,TRUE,"PAGE006";#N/A,#N/A,TRUE,"PAGE007";#N/A,#N/A,TRUE,"PAGE008";#N/A,#N/A,TRUE,"PAGE009";#N/A,#N/A,TRUE,"PAGE010";#N/A,#N/A,TRUE,"PAGE011";#N/A,#N/A,TRUE,"PAGE012";#N/A,#N/A,TRUE,"PAGE013"}</definedName>
    <definedName name="구조3" localSheetId="2"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localSheetId="3" hidden="1">{#N/A,#N/A,TRUE,"LOADCOVE";#N/A,#N/A,TRUE,"PAGE001";#N/A,#N/A,TRUE,"PAGE002";#N/A,#N/A,TRUE,"PAGE003";#N/A,#N/A,TRUE,"PAGE004";#N/A,#N/A,TRUE,"PAGE005";#N/A,#N/A,TRUE,"PAGE006";#N/A,#N/A,TRUE,"PAGE007";#N/A,#N/A,TRUE,"PAGE008";#N/A,#N/A,TRUE,"PAGE009";#N/A,#N/A,TRUE,"PAGE010";#N/A,#N/A,TRUE,"PAGE011";#N/A,#N/A,TRUE,"PAGE012";#N/A,#N/A,TRUE,"PAGE013"}</definedName>
    <definedName name="구조LOAD" localSheetId="2"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금액비교" localSheetId="3" hidden="1">{#N/A,#N/A,TRUE,"Basic";#N/A,#N/A,TRUE,"EXT-TABLE";#N/A,#N/A,TRUE,"STEEL";#N/A,#N/A,TRUE,"INT-Table";#N/A,#N/A,TRUE,"STEEL";#N/A,#N/A,TRUE,"Door"}</definedName>
    <definedName name="금액비교" localSheetId="2" hidden="1">{#N/A,#N/A,TRUE,"Basic";#N/A,#N/A,TRUE,"EXT-TABLE";#N/A,#N/A,TRUE,"STEEL";#N/A,#N/A,TRUE,"INT-Table";#N/A,#N/A,TRUE,"STEEL";#N/A,#N/A,TRUE,"Door"}</definedName>
    <definedName name="금액비교" hidden="1">{#N/A,#N/A,TRUE,"Basic";#N/A,#N/A,TRUE,"EXT-TABLE";#N/A,#N/A,TRUE,"STEEL";#N/A,#N/A,TRUE,"INT-Table";#N/A,#N/A,TRUE,"STEEL";#N/A,#N/A,TRUE,"Door"}</definedName>
    <definedName name="기" localSheetId="3" hidden="1">{#N/A,#N/A,TRUE,"LOADCOVE";#N/A,#N/A,TRUE,"PAGE001";#N/A,#N/A,TRUE,"PAGE002";#N/A,#N/A,TRUE,"PAGE003";#N/A,#N/A,TRUE,"PAGE004";#N/A,#N/A,TRUE,"PAGE005";#N/A,#N/A,TRUE,"PAGE006";#N/A,#N/A,TRUE,"PAGE007";#N/A,#N/A,TRUE,"PAGE008";#N/A,#N/A,TRUE,"PAGE009";#N/A,#N/A,TRUE,"PAGE010";#N/A,#N/A,TRUE,"PAGE011";#N/A,#N/A,TRUE,"PAGE012";#N/A,#N/A,TRUE,"PAGE013"}</definedName>
    <definedName name="기" localSheetId="2" hidden="1">{#N/A,#N/A,TRUE,"LOADCOVE";#N/A,#N/A,TRUE,"PAGE001";#N/A,#N/A,TRUE,"PAGE002";#N/A,#N/A,TRUE,"PAGE003";#N/A,#N/A,TRUE,"PAGE004";#N/A,#N/A,TRUE,"PAGE005";#N/A,#N/A,TRUE,"PAGE006";#N/A,#N/A,TRUE,"PAGE007";#N/A,#N/A,TRUE,"PAGE008";#N/A,#N/A,TRUE,"PAGE009";#N/A,#N/A,TRUE,"PAGE010";#N/A,#N/A,TRUE,"PAGE011";#N/A,#N/A,TRUE,"PAGE012";#N/A,#N/A,TRUE,"PAGE013"}</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본선표" localSheetId="3" hidden="1">{#N/A,#N/A,TRUE,"LOADCOVE";#N/A,#N/A,TRUE,"PAGE001";#N/A,#N/A,TRUE,"PAGE002";#N/A,#N/A,TRUE,"PAGE003";#N/A,#N/A,TRUE,"PAGE004";#N/A,#N/A,TRUE,"PAGE005";#N/A,#N/A,TRUE,"PAGE006";#N/A,#N/A,TRUE,"PAGE007";#N/A,#N/A,TRUE,"PAGE008";#N/A,#N/A,TRUE,"PAGE009";#N/A,#N/A,TRUE,"PAGE010";#N/A,#N/A,TRUE,"PAGE011";#N/A,#N/A,TRUE,"PAGE012";#N/A,#N/A,TRUE,"PAGE013"}</definedName>
    <definedName name="기본선표" localSheetId="2" hidden="1">{#N/A,#N/A,TRUE,"LOADCOVE";#N/A,#N/A,TRUE,"PAGE001";#N/A,#N/A,TRUE,"PAGE002";#N/A,#N/A,TRUE,"PAGE003";#N/A,#N/A,TRUE,"PAGE004";#N/A,#N/A,TRUE,"PAGE005";#N/A,#N/A,TRUE,"PAGE006";#N/A,#N/A,TRUE,"PAGE007";#N/A,#N/A,TRUE,"PAGE008";#N/A,#N/A,TRUE,"PAGE009";#N/A,#N/A,TRUE,"PAGE010";#N/A,#N/A,TRUE,"PAGE011";#N/A,#N/A,TRUE,"PAGE012";#N/A,#N/A,TRUE,"PAGE013"}</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존안" localSheetId="3" hidden="1">{#N/A,#N/A,TRUE,"Basic";#N/A,#N/A,TRUE,"EXT-TABLE";#N/A,#N/A,TRUE,"STEEL";#N/A,#N/A,TRUE,"INT-Table";#N/A,#N/A,TRUE,"STEEL";#N/A,#N/A,TRUE,"Door"}</definedName>
    <definedName name="기존안" localSheetId="2" hidden="1">{#N/A,#N/A,TRUE,"Basic";#N/A,#N/A,TRUE,"EXT-TABLE";#N/A,#N/A,TRUE,"STEEL";#N/A,#N/A,TRUE,"INT-Table";#N/A,#N/A,TRUE,"STEEL";#N/A,#N/A,TRUE,"Door"}</definedName>
    <definedName name="기존안" hidden="1">{#N/A,#N/A,TRUE,"Basic";#N/A,#N/A,TRUE,"EXT-TABLE";#N/A,#N/A,TRUE,"STEEL";#N/A,#N/A,TRUE,"INT-Table";#N/A,#N/A,TRUE,"STEEL";#N/A,#N/A,TRUE,"Door"}</definedName>
    <definedName name="김" localSheetId="3" hidden="1">{#N/A,#N/A,TRUE,"Basic";#N/A,#N/A,TRUE,"EXT-TABLE";#N/A,#N/A,TRUE,"STEEL";#N/A,#N/A,TRUE,"INT-Table";#N/A,#N/A,TRUE,"STEEL";#N/A,#N/A,TRUE,"Door"}</definedName>
    <definedName name="김" localSheetId="2" hidden="1">{#N/A,#N/A,TRUE,"Basic";#N/A,#N/A,TRUE,"EXT-TABLE";#N/A,#N/A,TRUE,"STEEL";#N/A,#N/A,TRUE,"INT-Table";#N/A,#N/A,TRUE,"STEEL";#N/A,#N/A,TRUE,"Door"}</definedName>
    <definedName name="김" hidden="1">{#N/A,#N/A,TRUE,"Basic";#N/A,#N/A,TRUE,"EXT-TABLE";#N/A,#N/A,TRUE,"STEEL";#N/A,#N/A,TRUE,"INT-Table";#N/A,#N/A,TRUE,"STEEL";#N/A,#N/A,TRUE,"Door"}</definedName>
    <definedName name="김_1" localSheetId="3" hidden="1">{#N/A,#N/A,TRUE,"Basic";#N/A,#N/A,TRUE,"EXT-TABLE";#N/A,#N/A,TRUE,"STEEL";#N/A,#N/A,TRUE,"INT-Table";#N/A,#N/A,TRUE,"STEEL";#N/A,#N/A,TRUE,"Door"}</definedName>
    <definedName name="김_1" localSheetId="2" hidden="1">{#N/A,#N/A,TRUE,"Basic";#N/A,#N/A,TRUE,"EXT-TABLE";#N/A,#N/A,TRUE,"STEEL";#N/A,#N/A,TRUE,"INT-Table";#N/A,#N/A,TRUE,"STEEL";#N/A,#N/A,TRUE,"Door"}</definedName>
    <definedName name="김_1" hidden="1">{#N/A,#N/A,TRUE,"Basic";#N/A,#N/A,TRUE,"EXT-TABLE";#N/A,#N/A,TRUE,"STEEL";#N/A,#N/A,TRUE,"INT-Table";#N/A,#N/A,TRUE,"STEEL";#N/A,#N/A,TRUE,"Door"}</definedName>
    <definedName name="김_1_1" localSheetId="3" hidden="1">{#N/A,#N/A,TRUE,"Basic";#N/A,#N/A,TRUE,"EXT-TABLE";#N/A,#N/A,TRUE,"STEEL";#N/A,#N/A,TRUE,"INT-Table";#N/A,#N/A,TRUE,"STEEL";#N/A,#N/A,TRUE,"Door"}</definedName>
    <definedName name="김_1_1" localSheetId="2" hidden="1">{#N/A,#N/A,TRUE,"Basic";#N/A,#N/A,TRUE,"EXT-TABLE";#N/A,#N/A,TRUE,"STEEL";#N/A,#N/A,TRUE,"INT-Table";#N/A,#N/A,TRUE,"STEEL";#N/A,#N/A,TRUE,"Door"}</definedName>
    <definedName name="김_1_1" hidden="1">{#N/A,#N/A,TRUE,"Basic";#N/A,#N/A,TRUE,"EXT-TABLE";#N/A,#N/A,TRUE,"STEEL";#N/A,#N/A,TRUE,"INT-Table";#N/A,#N/A,TRUE,"STEEL";#N/A,#N/A,TRUE,"Door"}</definedName>
    <definedName name="김_1_2" localSheetId="3" hidden="1">{#N/A,#N/A,TRUE,"Basic";#N/A,#N/A,TRUE,"EXT-TABLE";#N/A,#N/A,TRUE,"STEEL";#N/A,#N/A,TRUE,"INT-Table";#N/A,#N/A,TRUE,"STEEL";#N/A,#N/A,TRUE,"Door"}</definedName>
    <definedName name="김_1_2" localSheetId="2" hidden="1">{#N/A,#N/A,TRUE,"Basic";#N/A,#N/A,TRUE,"EXT-TABLE";#N/A,#N/A,TRUE,"STEEL";#N/A,#N/A,TRUE,"INT-Table";#N/A,#N/A,TRUE,"STEEL";#N/A,#N/A,TRUE,"Door"}</definedName>
    <definedName name="김_1_2" hidden="1">{#N/A,#N/A,TRUE,"Basic";#N/A,#N/A,TRUE,"EXT-TABLE";#N/A,#N/A,TRUE,"STEEL";#N/A,#N/A,TRUE,"INT-Table";#N/A,#N/A,TRUE,"STEEL";#N/A,#N/A,TRUE,"Door"}</definedName>
    <definedName name="김_2" localSheetId="3" hidden="1">{#N/A,#N/A,TRUE,"Basic";#N/A,#N/A,TRUE,"EXT-TABLE";#N/A,#N/A,TRUE,"STEEL";#N/A,#N/A,TRUE,"INT-Table";#N/A,#N/A,TRUE,"STEEL";#N/A,#N/A,TRUE,"Door"}</definedName>
    <definedName name="김_2" localSheetId="2" hidden="1">{#N/A,#N/A,TRUE,"Basic";#N/A,#N/A,TRUE,"EXT-TABLE";#N/A,#N/A,TRUE,"STEEL";#N/A,#N/A,TRUE,"INT-Table";#N/A,#N/A,TRUE,"STEEL";#N/A,#N/A,TRUE,"Door"}</definedName>
    <definedName name="김_2" hidden="1">{#N/A,#N/A,TRUE,"Basic";#N/A,#N/A,TRUE,"EXT-TABLE";#N/A,#N/A,TRUE,"STEEL";#N/A,#N/A,TRUE,"INT-Table";#N/A,#N/A,TRUE,"STEEL";#N/A,#N/A,TRUE,"Door"}</definedName>
    <definedName name="김_2_1" localSheetId="3" hidden="1">{#N/A,#N/A,TRUE,"Basic";#N/A,#N/A,TRUE,"EXT-TABLE";#N/A,#N/A,TRUE,"STEEL";#N/A,#N/A,TRUE,"INT-Table";#N/A,#N/A,TRUE,"STEEL";#N/A,#N/A,TRUE,"Door"}</definedName>
    <definedName name="김_2_1" localSheetId="2" hidden="1">{#N/A,#N/A,TRUE,"Basic";#N/A,#N/A,TRUE,"EXT-TABLE";#N/A,#N/A,TRUE,"STEEL";#N/A,#N/A,TRUE,"INT-Table";#N/A,#N/A,TRUE,"STEEL";#N/A,#N/A,TRUE,"Door"}</definedName>
    <definedName name="김_2_1" hidden="1">{#N/A,#N/A,TRUE,"Basic";#N/A,#N/A,TRUE,"EXT-TABLE";#N/A,#N/A,TRUE,"STEEL";#N/A,#N/A,TRUE,"INT-Table";#N/A,#N/A,TRUE,"STEEL";#N/A,#N/A,TRUE,"Door"}</definedName>
    <definedName name="김_2_2" localSheetId="3" hidden="1">{#N/A,#N/A,TRUE,"Basic";#N/A,#N/A,TRUE,"EXT-TABLE";#N/A,#N/A,TRUE,"STEEL";#N/A,#N/A,TRUE,"INT-Table";#N/A,#N/A,TRUE,"STEEL";#N/A,#N/A,TRUE,"Door"}</definedName>
    <definedName name="김_2_2" localSheetId="2" hidden="1">{#N/A,#N/A,TRUE,"Basic";#N/A,#N/A,TRUE,"EXT-TABLE";#N/A,#N/A,TRUE,"STEEL";#N/A,#N/A,TRUE,"INT-Table";#N/A,#N/A,TRUE,"STEEL";#N/A,#N/A,TRUE,"Door"}</definedName>
    <definedName name="김_2_2" hidden="1">{#N/A,#N/A,TRUE,"Basic";#N/A,#N/A,TRUE,"EXT-TABLE";#N/A,#N/A,TRUE,"STEEL";#N/A,#N/A,TRUE,"INT-Table";#N/A,#N/A,TRUE,"STEEL";#N/A,#N/A,TRUE,"Door"}</definedName>
    <definedName name="김_3" localSheetId="3" hidden="1">{#N/A,#N/A,TRUE,"Basic";#N/A,#N/A,TRUE,"EXT-TABLE";#N/A,#N/A,TRUE,"STEEL";#N/A,#N/A,TRUE,"INT-Table";#N/A,#N/A,TRUE,"STEEL";#N/A,#N/A,TRUE,"Door"}</definedName>
    <definedName name="김_3" localSheetId="2" hidden="1">{#N/A,#N/A,TRUE,"Basic";#N/A,#N/A,TRUE,"EXT-TABLE";#N/A,#N/A,TRUE,"STEEL";#N/A,#N/A,TRUE,"INT-Table";#N/A,#N/A,TRUE,"STEEL";#N/A,#N/A,TRUE,"Door"}</definedName>
    <definedName name="김_3" hidden="1">{#N/A,#N/A,TRUE,"Basic";#N/A,#N/A,TRUE,"EXT-TABLE";#N/A,#N/A,TRUE,"STEEL";#N/A,#N/A,TRUE,"INT-Table";#N/A,#N/A,TRUE,"STEEL";#N/A,#N/A,TRUE,"Door"}</definedName>
    <definedName name="김_3_1" localSheetId="3" hidden="1">{#N/A,#N/A,TRUE,"Basic";#N/A,#N/A,TRUE,"EXT-TABLE";#N/A,#N/A,TRUE,"STEEL";#N/A,#N/A,TRUE,"INT-Table";#N/A,#N/A,TRUE,"STEEL";#N/A,#N/A,TRUE,"Door"}</definedName>
    <definedName name="김_3_1" localSheetId="2" hidden="1">{#N/A,#N/A,TRUE,"Basic";#N/A,#N/A,TRUE,"EXT-TABLE";#N/A,#N/A,TRUE,"STEEL";#N/A,#N/A,TRUE,"INT-Table";#N/A,#N/A,TRUE,"STEEL";#N/A,#N/A,TRUE,"Door"}</definedName>
    <definedName name="김_3_1" hidden="1">{#N/A,#N/A,TRUE,"Basic";#N/A,#N/A,TRUE,"EXT-TABLE";#N/A,#N/A,TRUE,"STEEL";#N/A,#N/A,TRUE,"INT-Table";#N/A,#N/A,TRUE,"STEEL";#N/A,#N/A,TRUE,"Door"}</definedName>
    <definedName name="김_3_2" localSheetId="3" hidden="1">{#N/A,#N/A,TRUE,"Basic";#N/A,#N/A,TRUE,"EXT-TABLE";#N/A,#N/A,TRUE,"STEEL";#N/A,#N/A,TRUE,"INT-Table";#N/A,#N/A,TRUE,"STEEL";#N/A,#N/A,TRUE,"Door"}</definedName>
    <definedName name="김_3_2" localSheetId="2" hidden="1">{#N/A,#N/A,TRUE,"Basic";#N/A,#N/A,TRUE,"EXT-TABLE";#N/A,#N/A,TRUE,"STEEL";#N/A,#N/A,TRUE,"INT-Table";#N/A,#N/A,TRUE,"STEEL";#N/A,#N/A,TRUE,"Door"}</definedName>
    <definedName name="김_3_2" hidden="1">{#N/A,#N/A,TRUE,"Basic";#N/A,#N/A,TRUE,"EXT-TABLE";#N/A,#N/A,TRUE,"STEEL";#N/A,#N/A,TRUE,"INT-Table";#N/A,#N/A,TRUE,"STEEL";#N/A,#N/A,TRUE,"Door"}</definedName>
    <definedName name="김_4" localSheetId="3" hidden="1">{#N/A,#N/A,TRUE,"Basic";#N/A,#N/A,TRUE,"EXT-TABLE";#N/A,#N/A,TRUE,"STEEL";#N/A,#N/A,TRUE,"INT-Table";#N/A,#N/A,TRUE,"STEEL";#N/A,#N/A,TRUE,"Door"}</definedName>
    <definedName name="김_4" localSheetId="2" hidden="1">{#N/A,#N/A,TRUE,"Basic";#N/A,#N/A,TRUE,"EXT-TABLE";#N/A,#N/A,TRUE,"STEEL";#N/A,#N/A,TRUE,"INT-Table";#N/A,#N/A,TRUE,"STEEL";#N/A,#N/A,TRUE,"Door"}</definedName>
    <definedName name="김_4" hidden="1">{#N/A,#N/A,TRUE,"Basic";#N/A,#N/A,TRUE,"EXT-TABLE";#N/A,#N/A,TRUE,"STEEL";#N/A,#N/A,TRUE,"INT-Table";#N/A,#N/A,TRUE,"STEEL";#N/A,#N/A,TRUE,"Door"}</definedName>
    <definedName name="김_4_1" localSheetId="3" hidden="1">{#N/A,#N/A,TRUE,"Basic";#N/A,#N/A,TRUE,"EXT-TABLE";#N/A,#N/A,TRUE,"STEEL";#N/A,#N/A,TRUE,"INT-Table";#N/A,#N/A,TRUE,"STEEL";#N/A,#N/A,TRUE,"Door"}</definedName>
    <definedName name="김_4_1" localSheetId="2" hidden="1">{#N/A,#N/A,TRUE,"Basic";#N/A,#N/A,TRUE,"EXT-TABLE";#N/A,#N/A,TRUE,"STEEL";#N/A,#N/A,TRUE,"INT-Table";#N/A,#N/A,TRUE,"STEEL";#N/A,#N/A,TRUE,"Door"}</definedName>
    <definedName name="김_4_1" hidden="1">{#N/A,#N/A,TRUE,"Basic";#N/A,#N/A,TRUE,"EXT-TABLE";#N/A,#N/A,TRUE,"STEEL";#N/A,#N/A,TRUE,"INT-Table";#N/A,#N/A,TRUE,"STEEL";#N/A,#N/A,TRUE,"Door"}</definedName>
    <definedName name="김_4_2" localSheetId="3" hidden="1">{#N/A,#N/A,TRUE,"Basic";#N/A,#N/A,TRUE,"EXT-TABLE";#N/A,#N/A,TRUE,"STEEL";#N/A,#N/A,TRUE,"INT-Table";#N/A,#N/A,TRUE,"STEEL";#N/A,#N/A,TRUE,"Door"}</definedName>
    <definedName name="김_4_2" localSheetId="2" hidden="1">{#N/A,#N/A,TRUE,"Basic";#N/A,#N/A,TRUE,"EXT-TABLE";#N/A,#N/A,TRUE,"STEEL";#N/A,#N/A,TRUE,"INT-Table";#N/A,#N/A,TRUE,"STEEL";#N/A,#N/A,TRUE,"Door"}</definedName>
    <definedName name="김_4_2" hidden="1">{#N/A,#N/A,TRUE,"Basic";#N/A,#N/A,TRUE,"EXT-TABLE";#N/A,#N/A,TRUE,"STEEL";#N/A,#N/A,TRUE,"INT-Table";#N/A,#N/A,TRUE,"STEEL";#N/A,#N/A,TRUE,"Door"}</definedName>
    <definedName name="김_5" localSheetId="3" hidden="1">{#N/A,#N/A,TRUE,"Basic";#N/A,#N/A,TRUE,"EXT-TABLE";#N/A,#N/A,TRUE,"STEEL";#N/A,#N/A,TRUE,"INT-Table";#N/A,#N/A,TRUE,"STEEL";#N/A,#N/A,TRUE,"Door"}</definedName>
    <definedName name="김_5" localSheetId="2" hidden="1">{#N/A,#N/A,TRUE,"Basic";#N/A,#N/A,TRUE,"EXT-TABLE";#N/A,#N/A,TRUE,"STEEL";#N/A,#N/A,TRUE,"INT-Table";#N/A,#N/A,TRUE,"STEEL";#N/A,#N/A,TRUE,"Door"}</definedName>
    <definedName name="김_5" hidden="1">{#N/A,#N/A,TRUE,"Basic";#N/A,#N/A,TRUE,"EXT-TABLE";#N/A,#N/A,TRUE,"STEEL";#N/A,#N/A,TRUE,"INT-Table";#N/A,#N/A,TRUE,"STEEL";#N/A,#N/A,TRUE,"Door"}</definedName>
    <definedName name="김_5_1" localSheetId="3" hidden="1">{#N/A,#N/A,TRUE,"Basic";#N/A,#N/A,TRUE,"EXT-TABLE";#N/A,#N/A,TRUE,"STEEL";#N/A,#N/A,TRUE,"INT-Table";#N/A,#N/A,TRUE,"STEEL";#N/A,#N/A,TRUE,"Door"}</definedName>
    <definedName name="김_5_1" localSheetId="2" hidden="1">{#N/A,#N/A,TRUE,"Basic";#N/A,#N/A,TRUE,"EXT-TABLE";#N/A,#N/A,TRUE,"STEEL";#N/A,#N/A,TRUE,"INT-Table";#N/A,#N/A,TRUE,"STEEL";#N/A,#N/A,TRUE,"Door"}</definedName>
    <definedName name="김_5_1" hidden="1">{#N/A,#N/A,TRUE,"Basic";#N/A,#N/A,TRUE,"EXT-TABLE";#N/A,#N/A,TRUE,"STEEL";#N/A,#N/A,TRUE,"INT-Table";#N/A,#N/A,TRUE,"STEEL";#N/A,#N/A,TRUE,"Door"}</definedName>
    <definedName name="김_5_2" localSheetId="3" hidden="1">{#N/A,#N/A,TRUE,"Basic";#N/A,#N/A,TRUE,"EXT-TABLE";#N/A,#N/A,TRUE,"STEEL";#N/A,#N/A,TRUE,"INT-Table";#N/A,#N/A,TRUE,"STEEL";#N/A,#N/A,TRUE,"Door"}</definedName>
    <definedName name="김_5_2" localSheetId="2" hidden="1">{#N/A,#N/A,TRUE,"Basic";#N/A,#N/A,TRUE,"EXT-TABLE";#N/A,#N/A,TRUE,"STEEL";#N/A,#N/A,TRUE,"INT-Table";#N/A,#N/A,TRUE,"STEEL";#N/A,#N/A,TRUE,"Door"}</definedName>
    <definedName name="김_5_2" hidden="1">{#N/A,#N/A,TRUE,"Basic";#N/A,#N/A,TRUE,"EXT-TABLE";#N/A,#N/A,TRUE,"STEEL";#N/A,#N/A,TRUE,"INT-Table";#N/A,#N/A,TRUE,"STEEL";#N/A,#N/A,TRUE,"Door"}</definedName>
    <definedName name="김1" localSheetId="3" hidden="1">{#N/A,#N/A,TRUE,"Basic";#N/A,#N/A,TRUE,"EXT-TABLE";#N/A,#N/A,TRUE,"STEEL";#N/A,#N/A,TRUE,"INT-Table";#N/A,#N/A,TRUE,"STEEL";#N/A,#N/A,TRUE,"Door"}</definedName>
    <definedName name="김1" localSheetId="2" hidden="1">{#N/A,#N/A,TRUE,"Basic";#N/A,#N/A,TRUE,"EXT-TABLE";#N/A,#N/A,TRUE,"STEEL";#N/A,#N/A,TRUE,"INT-Table";#N/A,#N/A,TRUE,"STEEL";#N/A,#N/A,TRUE,"Door"}</definedName>
    <definedName name="김1" hidden="1">{#N/A,#N/A,TRUE,"Basic";#N/A,#N/A,TRUE,"EXT-TABLE";#N/A,#N/A,TRUE,"STEEL";#N/A,#N/A,TRUE,"INT-Table";#N/A,#N/A,TRUE,"STEEL";#N/A,#N/A,TRUE,"Door"}</definedName>
    <definedName name="김1_1" localSheetId="3" hidden="1">{#N/A,#N/A,TRUE,"Basic";#N/A,#N/A,TRUE,"EXT-TABLE";#N/A,#N/A,TRUE,"STEEL";#N/A,#N/A,TRUE,"INT-Table";#N/A,#N/A,TRUE,"STEEL";#N/A,#N/A,TRUE,"Door"}</definedName>
    <definedName name="김1_1" localSheetId="2" hidden="1">{#N/A,#N/A,TRUE,"Basic";#N/A,#N/A,TRUE,"EXT-TABLE";#N/A,#N/A,TRUE,"STEEL";#N/A,#N/A,TRUE,"INT-Table";#N/A,#N/A,TRUE,"STEEL";#N/A,#N/A,TRUE,"Door"}</definedName>
    <definedName name="김1_1" hidden="1">{#N/A,#N/A,TRUE,"Basic";#N/A,#N/A,TRUE,"EXT-TABLE";#N/A,#N/A,TRUE,"STEEL";#N/A,#N/A,TRUE,"INT-Table";#N/A,#N/A,TRUE,"STEEL";#N/A,#N/A,TRUE,"Door"}</definedName>
    <definedName name="김1_1_1" localSheetId="3" hidden="1">{#N/A,#N/A,TRUE,"Basic";#N/A,#N/A,TRUE,"EXT-TABLE";#N/A,#N/A,TRUE,"STEEL";#N/A,#N/A,TRUE,"INT-Table";#N/A,#N/A,TRUE,"STEEL";#N/A,#N/A,TRUE,"Door"}</definedName>
    <definedName name="김1_1_1" localSheetId="2" hidden="1">{#N/A,#N/A,TRUE,"Basic";#N/A,#N/A,TRUE,"EXT-TABLE";#N/A,#N/A,TRUE,"STEEL";#N/A,#N/A,TRUE,"INT-Table";#N/A,#N/A,TRUE,"STEEL";#N/A,#N/A,TRUE,"Door"}</definedName>
    <definedName name="김1_1_1" hidden="1">{#N/A,#N/A,TRUE,"Basic";#N/A,#N/A,TRUE,"EXT-TABLE";#N/A,#N/A,TRUE,"STEEL";#N/A,#N/A,TRUE,"INT-Table";#N/A,#N/A,TRUE,"STEEL";#N/A,#N/A,TRUE,"Door"}</definedName>
    <definedName name="김1_1_2" localSheetId="3" hidden="1">{#N/A,#N/A,TRUE,"Basic";#N/A,#N/A,TRUE,"EXT-TABLE";#N/A,#N/A,TRUE,"STEEL";#N/A,#N/A,TRUE,"INT-Table";#N/A,#N/A,TRUE,"STEEL";#N/A,#N/A,TRUE,"Door"}</definedName>
    <definedName name="김1_1_2" localSheetId="2" hidden="1">{#N/A,#N/A,TRUE,"Basic";#N/A,#N/A,TRUE,"EXT-TABLE";#N/A,#N/A,TRUE,"STEEL";#N/A,#N/A,TRUE,"INT-Table";#N/A,#N/A,TRUE,"STEEL";#N/A,#N/A,TRUE,"Door"}</definedName>
    <definedName name="김1_1_2" hidden="1">{#N/A,#N/A,TRUE,"Basic";#N/A,#N/A,TRUE,"EXT-TABLE";#N/A,#N/A,TRUE,"STEEL";#N/A,#N/A,TRUE,"INT-Table";#N/A,#N/A,TRUE,"STEEL";#N/A,#N/A,TRUE,"Door"}</definedName>
    <definedName name="김1_2" localSheetId="3" hidden="1">{#N/A,#N/A,TRUE,"Basic";#N/A,#N/A,TRUE,"EXT-TABLE";#N/A,#N/A,TRUE,"STEEL";#N/A,#N/A,TRUE,"INT-Table";#N/A,#N/A,TRUE,"STEEL";#N/A,#N/A,TRUE,"Door"}</definedName>
    <definedName name="김1_2" localSheetId="2" hidden="1">{#N/A,#N/A,TRUE,"Basic";#N/A,#N/A,TRUE,"EXT-TABLE";#N/A,#N/A,TRUE,"STEEL";#N/A,#N/A,TRUE,"INT-Table";#N/A,#N/A,TRUE,"STEEL";#N/A,#N/A,TRUE,"Door"}</definedName>
    <definedName name="김1_2" hidden="1">{#N/A,#N/A,TRUE,"Basic";#N/A,#N/A,TRUE,"EXT-TABLE";#N/A,#N/A,TRUE,"STEEL";#N/A,#N/A,TRUE,"INT-Table";#N/A,#N/A,TRUE,"STEEL";#N/A,#N/A,TRUE,"Door"}</definedName>
    <definedName name="김1_2_1" localSheetId="3" hidden="1">{#N/A,#N/A,TRUE,"Basic";#N/A,#N/A,TRUE,"EXT-TABLE";#N/A,#N/A,TRUE,"STEEL";#N/A,#N/A,TRUE,"INT-Table";#N/A,#N/A,TRUE,"STEEL";#N/A,#N/A,TRUE,"Door"}</definedName>
    <definedName name="김1_2_1" localSheetId="2" hidden="1">{#N/A,#N/A,TRUE,"Basic";#N/A,#N/A,TRUE,"EXT-TABLE";#N/A,#N/A,TRUE,"STEEL";#N/A,#N/A,TRUE,"INT-Table";#N/A,#N/A,TRUE,"STEEL";#N/A,#N/A,TRUE,"Door"}</definedName>
    <definedName name="김1_2_1" hidden="1">{#N/A,#N/A,TRUE,"Basic";#N/A,#N/A,TRUE,"EXT-TABLE";#N/A,#N/A,TRUE,"STEEL";#N/A,#N/A,TRUE,"INT-Table";#N/A,#N/A,TRUE,"STEEL";#N/A,#N/A,TRUE,"Door"}</definedName>
    <definedName name="김1_2_2" localSheetId="3" hidden="1">{#N/A,#N/A,TRUE,"Basic";#N/A,#N/A,TRUE,"EXT-TABLE";#N/A,#N/A,TRUE,"STEEL";#N/A,#N/A,TRUE,"INT-Table";#N/A,#N/A,TRUE,"STEEL";#N/A,#N/A,TRUE,"Door"}</definedName>
    <definedName name="김1_2_2" localSheetId="2" hidden="1">{#N/A,#N/A,TRUE,"Basic";#N/A,#N/A,TRUE,"EXT-TABLE";#N/A,#N/A,TRUE,"STEEL";#N/A,#N/A,TRUE,"INT-Table";#N/A,#N/A,TRUE,"STEEL";#N/A,#N/A,TRUE,"Door"}</definedName>
    <definedName name="김1_2_2" hidden="1">{#N/A,#N/A,TRUE,"Basic";#N/A,#N/A,TRUE,"EXT-TABLE";#N/A,#N/A,TRUE,"STEEL";#N/A,#N/A,TRUE,"INT-Table";#N/A,#N/A,TRUE,"STEEL";#N/A,#N/A,TRUE,"Door"}</definedName>
    <definedName name="김1_3" localSheetId="3" hidden="1">{#N/A,#N/A,TRUE,"Basic";#N/A,#N/A,TRUE,"EXT-TABLE";#N/A,#N/A,TRUE,"STEEL";#N/A,#N/A,TRUE,"INT-Table";#N/A,#N/A,TRUE,"STEEL";#N/A,#N/A,TRUE,"Door"}</definedName>
    <definedName name="김1_3" localSheetId="2" hidden="1">{#N/A,#N/A,TRUE,"Basic";#N/A,#N/A,TRUE,"EXT-TABLE";#N/A,#N/A,TRUE,"STEEL";#N/A,#N/A,TRUE,"INT-Table";#N/A,#N/A,TRUE,"STEEL";#N/A,#N/A,TRUE,"Door"}</definedName>
    <definedName name="김1_3" hidden="1">{#N/A,#N/A,TRUE,"Basic";#N/A,#N/A,TRUE,"EXT-TABLE";#N/A,#N/A,TRUE,"STEEL";#N/A,#N/A,TRUE,"INT-Table";#N/A,#N/A,TRUE,"STEEL";#N/A,#N/A,TRUE,"Door"}</definedName>
    <definedName name="김1_3_1" localSheetId="3" hidden="1">{#N/A,#N/A,TRUE,"Basic";#N/A,#N/A,TRUE,"EXT-TABLE";#N/A,#N/A,TRUE,"STEEL";#N/A,#N/A,TRUE,"INT-Table";#N/A,#N/A,TRUE,"STEEL";#N/A,#N/A,TRUE,"Door"}</definedName>
    <definedName name="김1_3_1" localSheetId="2" hidden="1">{#N/A,#N/A,TRUE,"Basic";#N/A,#N/A,TRUE,"EXT-TABLE";#N/A,#N/A,TRUE,"STEEL";#N/A,#N/A,TRUE,"INT-Table";#N/A,#N/A,TRUE,"STEEL";#N/A,#N/A,TRUE,"Door"}</definedName>
    <definedName name="김1_3_1" hidden="1">{#N/A,#N/A,TRUE,"Basic";#N/A,#N/A,TRUE,"EXT-TABLE";#N/A,#N/A,TRUE,"STEEL";#N/A,#N/A,TRUE,"INT-Table";#N/A,#N/A,TRUE,"STEEL";#N/A,#N/A,TRUE,"Door"}</definedName>
    <definedName name="김1_3_2" localSheetId="3" hidden="1">{#N/A,#N/A,TRUE,"Basic";#N/A,#N/A,TRUE,"EXT-TABLE";#N/A,#N/A,TRUE,"STEEL";#N/A,#N/A,TRUE,"INT-Table";#N/A,#N/A,TRUE,"STEEL";#N/A,#N/A,TRUE,"Door"}</definedName>
    <definedName name="김1_3_2" localSheetId="2" hidden="1">{#N/A,#N/A,TRUE,"Basic";#N/A,#N/A,TRUE,"EXT-TABLE";#N/A,#N/A,TRUE,"STEEL";#N/A,#N/A,TRUE,"INT-Table";#N/A,#N/A,TRUE,"STEEL";#N/A,#N/A,TRUE,"Door"}</definedName>
    <definedName name="김1_3_2" hidden="1">{#N/A,#N/A,TRUE,"Basic";#N/A,#N/A,TRUE,"EXT-TABLE";#N/A,#N/A,TRUE,"STEEL";#N/A,#N/A,TRUE,"INT-Table";#N/A,#N/A,TRUE,"STEEL";#N/A,#N/A,TRUE,"Door"}</definedName>
    <definedName name="김1_4" localSheetId="3" hidden="1">{#N/A,#N/A,TRUE,"Basic";#N/A,#N/A,TRUE,"EXT-TABLE";#N/A,#N/A,TRUE,"STEEL";#N/A,#N/A,TRUE,"INT-Table";#N/A,#N/A,TRUE,"STEEL";#N/A,#N/A,TRUE,"Door"}</definedName>
    <definedName name="김1_4" localSheetId="2" hidden="1">{#N/A,#N/A,TRUE,"Basic";#N/A,#N/A,TRUE,"EXT-TABLE";#N/A,#N/A,TRUE,"STEEL";#N/A,#N/A,TRUE,"INT-Table";#N/A,#N/A,TRUE,"STEEL";#N/A,#N/A,TRUE,"Door"}</definedName>
    <definedName name="김1_4" hidden="1">{#N/A,#N/A,TRUE,"Basic";#N/A,#N/A,TRUE,"EXT-TABLE";#N/A,#N/A,TRUE,"STEEL";#N/A,#N/A,TRUE,"INT-Table";#N/A,#N/A,TRUE,"STEEL";#N/A,#N/A,TRUE,"Door"}</definedName>
    <definedName name="김1_4_1" localSheetId="3" hidden="1">{#N/A,#N/A,TRUE,"Basic";#N/A,#N/A,TRUE,"EXT-TABLE";#N/A,#N/A,TRUE,"STEEL";#N/A,#N/A,TRUE,"INT-Table";#N/A,#N/A,TRUE,"STEEL";#N/A,#N/A,TRUE,"Door"}</definedName>
    <definedName name="김1_4_1" localSheetId="2" hidden="1">{#N/A,#N/A,TRUE,"Basic";#N/A,#N/A,TRUE,"EXT-TABLE";#N/A,#N/A,TRUE,"STEEL";#N/A,#N/A,TRUE,"INT-Table";#N/A,#N/A,TRUE,"STEEL";#N/A,#N/A,TRUE,"Door"}</definedName>
    <definedName name="김1_4_1" hidden="1">{#N/A,#N/A,TRUE,"Basic";#N/A,#N/A,TRUE,"EXT-TABLE";#N/A,#N/A,TRUE,"STEEL";#N/A,#N/A,TRUE,"INT-Table";#N/A,#N/A,TRUE,"STEEL";#N/A,#N/A,TRUE,"Door"}</definedName>
    <definedName name="김1_4_2" localSheetId="3" hidden="1">{#N/A,#N/A,TRUE,"Basic";#N/A,#N/A,TRUE,"EXT-TABLE";#N/A,#N/A,TRUE,"STEEL";#N/A,#N/A,TRUE,"INT-Table";#N/A,#N/A,TRUE,"STEEL";#N/A,#N/A,TRUE,"Door"}</definedName>
    <definedName name="김1_4_2" localSheetId="2" hidden="1">{#N/A,#N/A,TRUE,"Basic";#N/A,#N/A,TRUE,"EXT-TABLE";#N/A,#N/A,TRUE,"STEEL";#N/A,#N/A,TRUE,"INT-Table";#N/A,#N/A,TRUE,"STEEL";#N/A,#N/A,TRUE,"Door"}</definedName>
    <definedName name="김1_4_2" hidden="1">{#N/A,#N/A,TRUE,"Basic";#N/A,#N/A,TRUE,"EXT-TABLE";#N/A,#N/A,TRUE,"STEEL";#N/A,#N/A,TRUE,"INT-Table";#N/A,#N/A,TRUE,"STEEL";#N/A,#N/A,TRUE,"Door"}</definedName>
    <definedName name="김1_5" localSheetId="3" hidden="1">{#N/A,#N/A,TRUE,"Basic";#N/A,#N/A,TRUE,"EXT-TABLE";#N/A,#N/A,TRUE,"STEEL";#N/A,#N/A,TRUE,"INT-Table";#N/A,#N/A,TRUE,"STEEL";#N/A,#N/A,TRUE,"Door"}</definedName>
    <definedName name="김1_5" localSheetId="2" hidden="1">{#N/A,#N/A,TRUE,"Basic";#N/A,#N/A,TRUE,"EXT-TABLE";#N/A,#N/A,TRUE,"STEEL";#N/A,#N/A,TRUE,"INT-Table";#N/A,#N/A,TRUE,"STEEL";#N/A,#N/A,TRUE,"Door"}</definedName>
    <definedName name="김1_5" hidden="1">{#N/A,#N/A,TRUE,"Basic";#N/A,#N/A,TRUE,"EXT-TABLE";#N/A,#N/A,TRUE,"STEEL";#N/A,#N/A,TRUE,"INT-Table";#N/A,#N/A,TRUE,"STEEL";#N/A,#N/A,TRUE,"Door"}</definedName>
    <definedName name="김1_5_1" localSheetId="3" hidden="1">{#N/A,#N/A,TRUE,"Basic";#N/A,#N/A,TRUE,"EXT-TABLE";#N/A,#N/A,TRUE,"STEEL";#N/A,#N/A,TRUE,"INT-Table";#N/A,#N/A,TRUE,"STEEL";#N/A,#N/A,TRUE,"Door"}</definedName>
    <definedName name="김1_5_1" localSheetId="2" hidden="1">{#N/A,#N/A,TRUE,"Basic";#N/A,#N/A,TRUE,"EXT-TABLE";#N/A,#N/A,TRUE,"STEEL";#N/A,#N/A,TRUE,"INT-Table";#N/A,#N/A,TRUE,"STEEL";#N/A,#N/A,TRUE,"Door"}</definedName>
    <definedName name="김1_5_1" hidden="1">{#N/A,#N/A,TRUE,"Basic";#N/A,#N/A,TRUE,"EXT-TABLE";#N/A,#N/A,TRUE,"STEEL";#N/A,#N/A,TRUE,"INT-Table";#N/A,#N/A,TRUE,"STEEL";#N/A,#N/A,TRUE,"Door"}</definedName>
    <definedName name="김1_5_2" localSheetId="3" hidden="1">{#N/A,#N/A,TRUE,"Basic";#N/A,#N/A,TRUE,"EXT-TABLE";#N/A,#N/A,TRUE,"STEEL";#N/A,#N/A,TRUE,"INT-Table";#N/A,#N/A,TRUE,"STEEL";#N/A,#N/A,TRUE,"Door"}</definedName>
    <definedName name="김1_5_2" localSheetId="2" hidden="1">{#N/A,#N/A,TRUE,"Basic";#N/A,#N/A,TRUE,"EXT-TABLE";#N/A,#N/A,TRUE,"STEEL";#N/A,#N/A,TRUE,"INT-Table";#N/A,#N/A,TRUE,"STEEL";#N/A,#N/A,TRUE,"Door"}</definedName>
    <definedName name="김1_5_2" hidden="1">{#N/A,#N/A,TRUE,"Basic";#N/A,#N/A,TRUE,"EXT-TABLE";#N/A,#N/A,TRUE,"STEEL";#N/A,#N/A,TRUE,"INT-Table";#N/A,#N/A,TRUE,"STEEL";#N/A,#N/A,TRUE,"Door"}</definedName>
    <definedName name="김3" localSheetId="3" hidden="1">{#N/A,#N/A,TRUE,"Basic";#N/A,#N/A,TRUE,"EXT-TABLE";#N/A,#N/A,TRUE,"STEEL";#N/A,#N/A,TRUE,"INT-Table";#N/A,#N/A,TRUE,"STEEL";#N/A,#N/A,TRUE,"Door"}</definedName>
    <definedName name="김3" localSheetId="2" hidden="1">{#N/A,#N/A,TRUE,"Basic";#N/A,#N/A,TRUE,"EXT-TABLE";#N/A,#N/A,TRUE,"STEEL";#N/A,#N/A,TRUE,"INT-Table";#N/A,#N/A,TRUE,"STEEL";#N/A,#N/A,TRUE,"Door"}</definedName>
    <definedName name="김3" hidden="1">{#N/A,#N/A,TRUE,"Basic";#N/A,#N/A,TRUE,"EXT-TABLE";#N/A,#N/A,TRUE,"STEEL";#N/A,#N/A,TRUE,"INT-Table";#N/A,#N/A,TRUE,"STEEL";#N/A,#N/A,TRUE,"Door"}</definedName>
    <definedName name="김3_1" localSheetId="3" hidden="1">{#N/A,#N/A,TRUE,"Basic";#N/A,#N/A,TRUE,"EXT-TABLE";#N/A,#N/A,TRUE,"STEEL";#N/A,#N/A,TRUE,"INT-Table";#N/A,#N/A,TRUE,"STEEL";#N/A,#N/A,TRUE,"Door"}</definedName>
    <definedName name="김3_1" localSheetId="2" hidden="1">{#N/A,#N/A,TRUE,"Basic";#N/A,#N/A,TRUE,"EXT-TABLE";#N/A,#N/A,TRUE,"STEEL";#N/A,#N/A,TRUE,"INT-Table";#N/A,#N/A,TRUE,"STEEL";#N/A,#N/A,TRUE,"Door"}</definedName>
    <definedName name="김3_1" hidden="1">{#N/A,#N/A,TRUE,"Basic";#N/A,#N/A,TRUE,"EXT-TABLE";#N/A,#N/A,TRUE,"STEEL";#N/A,#N/A,TRUE,"INT-Table";#N/A,#N/A,TRUE,"STEEL";#N/A,#N/A,TRUE,"Door"}</definedName>
    <definedName name="김3_1_1" localSheetId="3" hidden="1">{#N/A,#N/A,TRUE,"Basic";#N/A,#N/A,TRUE,"EXT-TABLE";#N/A,#N/A,TRUE,"STEEL";#N/A,#N/A,TRUE,"INT-Table";#N/A,#N/A,TRUE,"STEEL";#N/A,#N/A,TRUE,"Door"}</definedName>
    <definedName name="김3_1_1" localSheetId="2" hidden="1">{#N/A,#N/A,TRUE,"Basic";#N/A,#N/A,TRUE,"EXT-TABLE";#N/A,#N/A,TRUE,"STEEL";#N/A,#N/A,TRUE,"INT-Table";#N/A,#N/A,TRUE,"STEEL";#N/A,#N/A,TRUE,"Door"}</definedName>
    <definedName name="김3_1_1" hidden="1">{#N/A,#N/A,TRUE,"Basic";#N/A,#N/A,TRUE,"EXT-TABLE";#N/A,#N/A,TRUE,"STEEL";#N/A,#N/A,TRUE,"INT-Table";#N/A,#N/A,TRUE,"STEEL";#N/A,#N/A,TRUE,"Door"}</definedName>
    <definedName name="김3_1_2" localSheetId="3" hidden="1">{#N/A,#N/A,TRUE,"Basic";#N/A,#N/A,TRUE,"EXT-TABLE";#N/A,#N/A,TRUE,"STEEL";#N/A,#N/A,TRUE,"INT-Table";#N/A,#N/A,TRUE,"STEEL";#N/A,#N/A,TRUE,"Door"}</definedName>
    <definedName name="김3_1_2" localSheetId="2" hidden="1">{#N/A,#N/A,TRUE,"Basic";#N/A,#N/A,TRUE,"EXT-TABLE";#N/A,#N/A,TRUE,"STEEL";#N/A,#N/A,TRUE,"INT-Table";#N/A,#N/A,TRUE,"STEEL";#N/A,#N/A,TRUE,"Door"}</definedName>
    <definedName name="김3_1_2" hidden="1">{#N/A,#N/A,TRUE,"Basic";#N/A,#N/A,TRUE,"EXT-TABLE";#N/A,#N/A,TRUE,"STEEL";#N/A,#N/A,TRUE,"INT-Table";#N/A,#N/A,TRUE,"STEEL";#N/A,#N/A,TRUE,"Door"}</definedName>
    <definedName name="김3_2" localSheetId="3" hidden="1">{#N/A,#N/A,TRUE,"Basic";#N/A,#N/A,TRUE,"EXT-TABLE";#N/A,#N/A,TRUE,"STEEL";#N/A,#N/A,TRUE,"INT-Table";#N/A,#N/A,TRUE,"STEEL";#N/A,#N/A,TRUE,"Door"}</definedName>
    <definedName name="김3_2" localSheetId="2" hidden="1">{#N/A,#N/A,TRUE,"Basic";#N/A,#N/A,TRUE,"EXT-TABLE";#N/A,#N/A,TRUE,"STEEL";#N/A,#N/A,TRUE,"INT-Table";#N/A,#N/A,TRUE,"STEEL";#N/A,#N/A,TRUE,"Door"}</definedName>
    <definedName name="김3_2" hidden="1">{#N/A,#N/A,TRUE,"Basic";#N/A,#N/A,TRUE,"EXT-TABLE";#N/A,#N/A,TRUE,"STEEL";#N/A,#N/A,TRUE,"INT-Table";#N/A,#N/A,TRUE,"STEEL";#N/A,#N/A,TRUE,"Door"}</definedName>
    <definedName name="김3_2_1" localSheetId="3" hidden="1">{#N/A,#N/A,TRUE,"Basic";#N/A,#N/A,TRUE,"EXT-TABLE";#N/A,#N/A,TRUE,"STEEL";#N/A,#N/A,TRUE,"INT-Table";#N/A,#N/A,TRUE,"STEEL";#N/A,#N/A,TRUE,"Door"}</definedName>
    <definedName name="김3_2_1" localSheetId="2" hidden="1">{#N/A,#N/A,TRUE,"Basic";#N/A,#N/A,TRUE,"EXT-TABLE";#N/A,#N/A,TRUE,"STEEL";#N/A,#N/A,TRUE,"INT-Table";#N/A,#N/A,TRUE,"STEEL";#N/A,#N/A,TRUE,"Door"}</definedName>
    <definedName name="김3_2_1" hidden="1">{#N/A,#N/A,TRUE,"Basic";#N/A,#N/A,TRUE,"EXT-TABLE";#N/A,#N/A,TRUE,"STEEL";#N/A,#N/A,TRUE,"INT-Table";#N/A,#N/A,TRUE,"STEEL";#N/A,#N/A,TRUE,"Door"}</definedName>
    <definedName name="김3_2_2" localSheetId="3" hidden="1">{#N/A,#N/A,TRUE,"Basic";#N/A,#N/A,TRUE,"EXT-TABLE";#N/A,#N/A,TRUE,"STEEL";#N/A,#N/A,TRUE,"INT-Table";#N/A,#N/A,TRUE,"STEEL";#N/A,#N/A,TRUE,"Door"}</definedName>
    <definedName name="김3_2_2" localSheetId="2" hidden="1">{#N/A,#N/A,TRUE,"Basic";#N/A,#N/A,TRUE,"EXT-TABLE";#N/A,#N/A,TRUE,"STEEL";#N/A,#N/A,TRUE,"INT-Table";#N/A,#N/A,TRUE,"STEEL";#N/A,#N/A,TRUE,"Door"}</definedName>
    <definedName name="김3_2_2" hidden="1">{#N/A,#N/A,TRUE,"Basic";#N/A,#N/A,TRUE,"EXT-TABLE";#N/A,#N/A,TRUE,"STEEL";#N/A,#N/A,TRUE,"INT-Table";#N/A,#N/A,TRUE,"STEEL";#N/A,#N/A,TRUE,"Door"}</definedName>
    <definedName name="김3_3" localSheetId="3" hidden="1">{#N/A,#N/A,TRUE,"Basic";#N/A,#N/A,TRUE,"EXT-TABLE";#N/A,#N/A,TRUE,"STEEL";#N/A,#N/A,TRUE,"INT-Table";#N/A,#N/A,TRUE,"STEEL";#N/A,#N/A,TRUE,"Door"}</definedName>
    <definedName name="김3_3" localSheetId="2" hidden="1">{#N/A,#N/A,TRUE,"Basic";#N/A,#N/A,TRUE,"EXT-TABLE";#N/A,#N/A,TRUE,"STEEL";#N/A,#N/A,TRUE,"INT-Table";#N/A,#N/A,TRUE,"STEEL";#N/A,#N/A,TRUE,"Door"}</definedName>
    <definedName name="김3_3" hidden="1">{#N/A,#N/A,TRUE,"Basic";#N/A,#N/A,TRUE,"EXT-TABLE";#N/A,#N/A,TRUE,"STEEL";#N/A,#N/A,TRUE,"INT-Table";#N/A,#N/A,TRUE,"STEEL";#N/A,#N/A,TRUE,"Door"}</definedName>
    <definedName name="김3_3_1" localSheetId="3" hidden="1">{#N/A,#N/A,TRUE,"Basic";#N/A,#N/A,TRUE,"EXT-TABLE";#N/A,#N/A,TRUE,"STEEL";#N/A,#N/A,TRUE,"INT-Table";#N/A,#N/A,TRUE,"STEEL";#N/A,#N/A,TRUE,"Door"}</definedName>
    <definedName name="김3_3_1" localSheetId="2" hidden="1">{#N/A,#N/A,TRUE,"Basic";#N/A,#N/A,TRUE,"EXT-TABLE";#N/A,#N/A,TRUE,"STEEL";#N/A,#N/A,TRUE,"INT-Table";#N/A,#N/A,TRUE,"STEEL";#N/A,#N/A,TRUE,"Door"}</definedName>
    <definedName name="김3_3_1" hidden="1">{#N/A,#N/A,TRUE,"Basic";#N/A,#N/A,TRUE,"EXT-TABLE";#N/A,#N/A,TRUE,"STEEL";#N/A,#N/A,TRUE,"INT-Table";#N/A,#N/A,TRUE,"STEEL";#N/A,#N/A,TRUE,"Door"}</definedName>
    <definedName name="김3_3_2" localSheetId="3" hidden="1">{#N/A,#N/A,TRUE,"Basic";#N/A,#N/A,TRUE,"EXT-TABLE";#N/A,#N/A,TRUE,"STEEL";#N/A,#N/A,TRUE,"INT-Table";#N/A,#N/A,TRUE,"STEEL";#N/A,#N/A,TRUE,"Door"}</definedName>
    <definedName name="김3_3_2" localSheetId="2" hidden="1">{#N/A,#N/A,TRUE,"Basic";#N/A,#N/A,TRUE,"EXT-TABLE";#N/A,#N/A,TRUE,"STEEL";#N/A,#N/A,TRUE,"INT-Table";#N/A,#N/A,TRUE,"STEEL";#N/A,#N/A,TRUE,"Door"}</definedName>
    <definedName name="김3_3_2" hidden="1">{#N/A,#N/A,TRUE,"Basic";#N/A,#N/A,TRUE,"EXT-TABLE";#N/A,#N/A,TRUE,"STEEL";#N/A,#N/A,TRUE,"INT-Table";#N/A,#N/A,TRUE,"STEEL";#N/A,#N/A,TRUE,"Door"}</definedName>
    <definedName name="김3_4" localSheetId="3" hidden="1">{#N/A,#N/A,TRUE,"Basic";#N/A,#N/A,TRUE,"EXT-TABLE";#N/A,#N/A,TRUE,"STEEL";#N/A,#N/A,TRUE,"INT-Table";#N/A,#N/A,TRUE,"STEEL";#N/A,#N/A,TRUE,"Door"}</definedName>
    <definedName name="김3_4" localSheetId="2" hidden="1">{#N/A,#N/A,TRUE,"Basic";#N/A,#N/A,TRUE,"EXT-TABLE";#N/A,#N/A,TRUE,"STEEL";#N/A,#N/A,TRUE,"INT-Table";#N/A,#N/A,TRUE,"STEEL";#N/A,#N/A,TRUE,"Door"}</definedName>
    <definedName name="김3_4" hidden="1">{#N/A,#N/A,TRUE,"Basic";#N/A,#N/A,TRUE,"EXT-TABLE";#N/A,#N/A,TRUE,"STEEL";#N/A,#N/A,TRUE,"INT-Table";#N/A,#N/A,TRUE,"STEEL";#N/A,#N/A,TRUE,"Door"}</definedName>
    <definedName name="김3_4_1" localSheetId="3" hidden="1">{#N/A,#N/A,TRUE,"Basic";#N/A,#N/A,TRUE,"EXT-TABLE";#N/A,#N/A,TRUE,"STEEL";#N/A,#N/A,TRUE,"INT-Table";#N/A,#N/A,TRUE,"STEEL";#N/A,#N/A,TRUE,"Door"}</definedName>
    <definedName name="김3_4_1" localSheetId="2" hidden="1">{#N/A,#N/A,TRUE,"Basic";#N/A,#N/A,TRUE,"EXT-TABLE";#N/A,#N/A,TRUE,"STEEL";#N/A,#N/A,TRUE,"INT-Table";#N/A,#N/A,TRUE,"STEEL";#N/A,#N/A,TRUE,"Door"}</definedName>
    <definedName name="김3_4_1" hidden="1">{#N/A,#N/A,TRUE,"Basic";#N/A,#N/A,TRUE,"EXT-TABLE";#N/A,#N/A,TRUE,"STEEL";#N/A,#N/A,TRUE,"INT-Table";#N/A,#N/A,TRUE,"STEEL";#N/A,#N/A,TRUE,"Door"}</definedName>
    <definedName name="김3_4_2" localSheetId="3" hidden="1">{#N/A,#N/A,TRUE,"Basic";#N/A,#N/A,TRUE,"EXT-TABLE";#N/A,#N/A,TRUE,"STEEL";#N/A,#N/A,TRUE,"INT-Table";#N/A,#N/A,TRUE,"STEEL";#N/A,#N/A,TRUE,"Door"}</definedName>
    <definedName name="김3_4_2" localSheetId="2" hidden="1">{#N/A,#N/A,TRUE,"Basic";#N/A,#N/A,TRUE,"EXT-TABLE";#N/A,#N/A,TRUE,"STEEL";#N/A,#N/A,TRUE,"INT-Table";#N/A,#N/A,TRUE,"STEEL";#N/A,#N/A,TRUE,"Door"}</definedName>
    <definedName name="김3_4_2" hidden="1">{#N/A,#N/A,TRUE,"Basic";#N/A,#N/A,TRUE,"EXT-TABLE";#N/A,#N/A,TRUE,"STEEL";#N/A,#N/A,TRUE,"INT-Table";#N/A,#N/A,TRUE,"STEEL";#N/A,#N/A,TRUE,"Door"}</definedName>
    <definedName name="김3_5" localSheetId="3" hidden="1">{#N/A,#N/A,TRUE,"Basic";#N/A,#N/A,TRUE,"EXT-TABLE";#N/A,#N/A,TRUE,"STEEL";#N/A,#N/A,TRUE,"INT-Table";#N/A,#N/A,TRUE,"STEEL";#N/A,#N/A,TRUE,"Door"}</definedName>
    <definedName name="김3_5" localSheetId="2" hidden="1">{#N/A,#N/A,TRUE,"Basic";#N/A,#N/A,TRUE,"EXT-TABLE";#N/A,#N/A,TRUE,"STEEL";#N/A,#N/A,TRUE,"INT-Table";#N/A,#N/A,TRUE,"STEEL";#N/A,#N/A,TRUE,"Door"}</definedName>
    <definedName name="김3_5" hidden="1">{#N/A,#N/A,TRUE,"Basic";#N/A,#N/A,TRUE,"EXT-TABLE";#N/A,#N/A,TRUE,"STEEL";#N/A,#N/A,TRUE,"INT-Table";#N/A,#N/A,TRUE,"STEEL";#N/A,#N/A,TRUE,"Door"}</definedName>
    <definedName name="김3_5_1" localSheetId="3" hidden="1">{#N/A,#N/A,TRUE,"Basic";#N/A,#N/A,TRUE,"EXT-TABLE";#N/A,#N/A,TRUE,"STEEL";#N/A,#N/A,TRUE,"INT-Table";#N/A,#N/A,TRUE,"STEEL";#N/A,#N/A,TRUE,"Door"}</definedName>
    <definedName name="김3_5_1" localSheetId="2" hidden="1">{#N/A,#N/A,TRUE,"Basic";#N/A,#N/A,TRUE,"EXT-TABLE";#N/A,#N/A,TRUE,"STEEL";#N/A,#N/A,TRUE,"INT-Table";#N/A,#N/A,TRUE,"STEEL";#N/A,#N/A,TRUE,"Door"}</definedName>
    <definedName name="김3_5_1" hidden="1">{#N/A,#N/A,TRUE,"Basic";#N/A,#N/A,TRUE,"EXT-TABLE";#N/A,#N/A,TRUE,"STEEL";#N/A,#N/A,TRUE,"INT-Table";#N/A,#N/A,TRUE,"STEEL";#N/A,#N/A,TRUE,"Door"}</definedName>
    <definedName name="김3_5_2" localSheetId="3" hidden="1">{#N/A,#N/A,TRUE,"Basic";#N/A,#N/A,TRUE,"EXT-TABLE";#N/A,#N/A,TRUE,"STEEL";#N/A,#N/A,TRUE,"INT-Table";#N/A,#N/A,TRUE,"STEEL";#N/A,#N/A,TRUE,"Door"}</definedName>
    <definedName name="김3_5_2" localSheetId="2" hidden="1">{#N/A,#N/A,TRUE,"Basic";#N/A,#N/A,TRUE,"EXT-TABLE";#N/A,#N/A,TRUE,"STEEL";#N/A,#N/A,TRUE,"INT-Table";#N/A,#N/A,TRUE,"STEEL";#N/A,#N/A,TRUE,"Door"}</definedName>
    <definedName name="김3_5_2" hidden="1">{#N/A,#N/A,TRUE,"Basic";#N/A,#N/A,TRUE,"EXT-TABLE";#N/A,#N/A,TRUE,"STEEL";#N/A,#N/A,TRUE,"INT-Table";#N/A,#N/A,TRUE,"STEEL";#N/A,#N/A,TRUE,"Door"}</definedName>
    <definedName name="김성룡" localSheetId="5" hidden="1">#REF!</definedName>
    <definedName name="김성룡" localSheetId="7" hidden="1">#REF!</definedName>
    <definedName name="김성룡" localSheetId="6" hidden="1">#REF!</definedName>
    <definedName name="김성룡" localSheetId="17" hidden="1">#REF!</definedName>
    <definedName name="김성룡" localSheetId="18" hidden="1">#REF!</definedName>
    <definedName name="김성룡" localSheetId="19" hidden="1">#REF!</definedName>
    <definedName name="김성룡" localSheetId="8" hidden="1">#REF!</definedName>
    <definedName name="김성룡" localSheetId="10" hidden="1">#REF!</definedName>
    <definedName name="김성룡" localSheetId="9" hidden="1">#REF!</definedName>
    <definedName name="김성룡" localSheetId="11" hidden="1">#REF!</definedName>
    <definedName name="김성룡" localSheetId="12" hidden="1">#REF!</definedName>
    <definedName name="김성룡" localSheetId="13" hidden="1">#REF!</definedName>
    <definedName name="김성룡" localSheetId="14" hidden="1">#REF!</definedName>
    <definedName name="김성룡" localSheetId="15" hidden="1">#REF!</definedName>
    <definedName name="김성룡" localSheetId="16" hidden="1">#REF!</definedName>
    <definedName name="김성룡" localSheetId="3" hidden="1">#REF!</definedName>
    <definedName name="김성룡" localSheetId="2" hidden="1">#REF!</definedName>
    <definedName name="김성룡" hidden="1">#REF!</definedName>
    <definedName name="ㄴㄴ" localSheetId="3" hidden="1">{#N/A,#N/A,FALSE,"CCTV"}</definedName>
    <definedName name="ㄴㄴ" localSheetId="2" hidden="1">{#N/A,#N/A,FALSE,"CCTV"}</definedName>
    <definedName name="ㄴㄴ" hidden="1">{#N/A,#N/A,FALSE,"CCTV"}</definedName>
    <definedName name="ㄴㄴㄴㄴ" localSheetId="5" hidden="1">#REF!</definedName>
    <definedName name="ㄴㄴㄴㄴ" localSheetId="7" hidden="1">#REF!</definedName>
    <definedName name="ㄴㄴㄴㄴ" localSheetId="6" hidden="1">#REF!</definedName>
    <definedName name="ㄴㄴㄴㄴ" localSheetId="17" hidden="1">#REF!</definedName>
    <definedName name="ㄴㄴㄴㄴ" localSheetId="18" hidden="1">#REF!</definedName>
    <definedName name="ㄴㄴㄴㄴ" localSheetId="19" hidden="1">#REF!</definedName>
    <definedName name="ㄴㄴㄴㄴ" localSheetId="8" hidden="1">#REF!</definedName>
    <definedName name="ㄴㄴㄴㄴ" localSheetId="10" hidden="1">#REF!</definedName>
    <definedName name="ㄴㄴㄴㄴ" localSheetId="9" hidden="1">#REF!</definedName>
    <definedName name="ㄴㄴㄴㄴ" localSheetId="11" hidden="1">#REF!</definedName>
    <definedName name="ㄴㄴㄴㄴ" localSheetId="12" hidden="1">#REF!</definedName>
    <definedName name="ㄴㄴㄴㄴ" localSheetId="13" hidden="1">#REF!</definedName>
    <definedName name="ㄴㄴㄴㄴ" localSheetId="14" hidden="1">#REF!</definedName>
    <definedName name="ㄴㄴㄴㄴ" localSheetId="15" hidden="1">#REF!</definedName>
    <definedName name="ㄴㄴㄴㄴ" localSheetId="16" hidden="1">#REF!</definedName>
    <definedName name="ㄴㄴㄴㄴ" localSheetId="3" hidden="1">#REF!</definedName>
    <definedName name="ㄴㄴㄴㄴ" localSheetId="2" hidden="1">#REF!</definedName>
    <definedName name="ㄴㄴㄴㄴ" hidden="1">#REF!</definedName>
    <definedName name="ㄴㄴㄴㄴㄴ" localSheetId="5" hidden="1">#REF!</definedName>
    <definedName name="ㄴㄴㄴㄴㄴ" localSheetId="7" hidden="1">#REF!</definedName>
    <definedName name="ㄴㄴㄴㄴㄴ" localSheetId="6" hidden="1">#REF!</definedName>
    <definedName name="ㄴㄴㄴㄴㄴ" localSheetId="17" hidden="1">#REF!</definedName>
    <definedName name="ㄴㄴㄴㄴㄴ" localSheetId="18" hidden="1">#REF!</definedName>
    <definedName name="ㄴㄴㄴㄴㄴ" localSheetId="19" hidden="1">#REF!</definedName>
    <definedName name="ㄴㄴㄴㄴㄴ" localSheetId="8" hidden="1">#REF!</definedName>
    <definedName name="ㄴㄴㄴㄴㄴ" localSheetId="10" hidden="1">#REF!</definedName>
    <definedName name="ㄴㄴㄴㄴㄴ" localSheetId="9" hidden="1">#REF!</definedName>
    <definedName name="ㄴㄴㄴㄴㄴ" localSheetId="11" hidden="1">#REF!</definedName>
    <definedName name="ㄴㄴㄴㄴㄴ" localSheetId="12" hidden="1">#REF!</definedName>
    <definedName name="ㄴㄴㄴㄴㄴ" localSheetId="13" hidden="1">#REF!</definedName>
    <definedName name="ㄴㄴㄴㄴㄴ" localSheetId="14" hidden="1">#REF!</definedName>
    <definedName name="ㄴㄴㄴㄴㄴ" localSheetId="15" hidden="1">#REF!</definedName>
    <definedName name="ㄴㄴㄴㄴㄴ" localSheetId="16" hidden="1">#REF!</definedName>
    <definedName name="ㄴㄴㄴㄴㄴ" localSheetId="3" hidden="1">#REF!</definedName>
    <definedName name="ㄴㄴㄴㄴㄴ" localSheetId="2" hidden="1">#REF!</definedName>
    <definedName name="ㄴㄴㄴㄴㄴ" hidden="1">#REF!</definedName>
    <definedName name="ㄴㄹㄴㄹ" localSheetId="3" hidden="1">{#N/A,#N/A,FALSE,"혼합골재"}</definedName>
    <definedName name="ㄴㄹㄴㄹ" localSheetId="2" hidden="1">{#N/A,#N/A,FALSE,"혼합골재"}</definedName>
    <definedName name="ㄴㄹㄴㄹ" hidden="1">{#N/A,#N/A,FALSE,"혼합골재"}</definedName>
    <definedName name="ㄴㄹㅇㄹㅇ" localSheetId="3" hidden="1">{#N/A,#N/A,FALSE,"2~8번"}</definedName>
    <definedName name="ㄴㄹㅇㄹㅇ" localSheetId="2" hidden="1">{#N/A,#N/A,FALSE,"2~8번"}</definedName>
    <definedName name="ㄴㄹㅇㄹㅇ" hidden="1">{#N/A,#N/A,FALSE,"2~8번"}</definedName>
    <definedName name="ㄴㅁㄹㅈㄹ" localSheetId="5" hidden="1">#REF!</definedName>
    <definedName name="ㄴㅁㄹㅈㄹ" localSheetId="7" hidden="1">#REF!</definedName>
    <definedName name="ㄴㅁㄹㅈㄹ" localSheetId="6" hidden="1">#REF!</definedName>
    <definedName name="ㄴㅁㄹㅈㄹ" localSheetId="17" hidden="1">#REF!</definedName>
    <definedName name="ㄴㅁㄹㅈㄹ" localSheetId="18" hidden="1">#REF!</definedName>
    <definedName name="ㄴㅁㄹㅈㄹ" localSheetId="19" hidden="1">#REF!</definedName>
    <definedName name="ㄴㅁㄹㅈㄹ" localSheetId="8" hidden="1">#REF!</definedName>
    <definedName name="ㄴㅁㄹㅈㄹ" localSheetId="10" hidden="1">#REF!</definedName>
    <definedName name="ㄴㅁㄹㅈㄹ" localSheetId="9" hidden="1">#REF!</definedName>
    <definedName name="ㄴㅁㄹㅈㄹ" localSheetId="11" hidden="1">#REF!</definedName>
    <definedName name="ㄴㅁㄹㅈㄹ" localSheetId="12" hidden="1">#REF!</definedName>
    <definedName name="ㄴㅁㄹㅈㄹ" localSheetId="13" hidden="1">#REF!</definedName>
    <definedName name="ㄴㅁㄹㅈㄹ" localSheetId="14" hidden="1">#REF!</definedName>
    <definedName name="ㄴㅁㄹㅈㄹ" localSheetId="15" hidden="1">#REF!</definedName>
    <definedName name="ㄴㅁㄹㅈㄹ" localSheetId="16" hidden="1">#REF!</definedName>
    <definedName name="ㄴㅁㄹㅈㄹ" localSheetId="3" hidden="1">#REF!</definedName>
    <definedName name="ㄴㅁㄹㅈㄹ" localSheetId="2" hidden="1">#REF!</definedName>
    <definedName name="ㄴㅁㄹㅈㄹ" hidden="1">#REF!</definedName>
    <definedName name="ㄴㅇㄹ" localSheetId="3" hidden="1">{#N/A,#N/A,FALSE,"CCTV"}</definedName>
    <definedName name="ㄴㅇㄹ" localSheetId="2" hidden="1">{#N/A,#N/A,FALSE,"CCTV"}</definedName>
    <definedName name="ㄴㅇㄹ" hidden="1">{#N/A,#N/A,FALSE,"CCTV"}</definedName>
    <definedName name="ㄴㅇㅀ" localSheetId="3" hidden="1">{#N/A,#N/A,FALSE,"토공2"}</definedName>
    <definedName name="ㄴㅇㅀ" localSheetId="2" hidden="1">{#N/A,#N/A,FALSE,"토공2"}</definedName>
    <definedName name="ㄴㅇㅀ" hidden="1">{#N/A,#N/A,FALSE,"토공2"}</definedName>
    <definedName name="나나" localSheetId="3" hidden="1">{#N/A,#N/A,FALSE,"2~8번"}</definedName>
    <definedName name="나나" localSheetId="2" hidden="1">{#N/A,#N/A,FALSE,"2~8번"}</definedName>
    <definedName name="나나" hidden="1">{#N/A,#N/A,FALSE,"2~8번"}</definedName>
    <definedName name="나나나" localSheetId="3" hidden="1">{#N/A,#N/A,FALSE,"속도"}</definedName>
    <definedName name="나나나" localSheetId="2" hidden="1">{#N/A,#N/A,FALSE,"속도"}</definedName>
    <definedName name="나나나" hidden="1">{#N/A,#N/A,FALSE,"속도"}</definedName>
    <definedName name="나나나나나" localSheetId="3" hidden="1">{#N/A,#N/A,FALSE,"2~8번"}</definedName>
    <definedName name="나나나나나" localSheetId="2" hidden="1">{#N/A,#N/A,FALSE,"2~8번"}</definedName>
    <definedName name="나나나나나" hidden="1">{#N/A,#N/A,FALSE,"2~8번"}</definedName>
    <definedName name="나나나나나나나나" localSheetId="3" hidden="1">{#N/A,#N/A,FALSE,"혼합골재"}</definedName>
    <definedName name="나나나나나나나나" localSheetId="2" hidden="1">{#N/A,#N/A,FALSE,"혼합골재"}</definedName>
    <definedName name="나나나나나나나나" hidden="1">{#N/A,#N/A,FALSE,"혼합골재"}</definedName>
    <definedName name="나나나나나나나나난" localSheetId="3" hidden="1">{#N/A,#N/A,FALSE,"표지목차"}</definedName>
    <definedName name="나나나나나나나나난" localSheetId="2" hidden="1">{#N/A,#N/A,FALSE,"표지목차"}</definedName>
    <definedName name="나나나나나나나나난" hidden="1">{#N/A,#N/A,FALSE,"표지목차"}</definedName>
    <definedName name="나나아" localSheetId="3" hidden="1">{#N/A,#N/A,FALSE,"2~8번"}</definedName>
    <definedName name="나나아" localSheetId="2" hidden="1">{#N/A,#N/A,FALSE,"2~8번"}</definedName>
    <definedName name="나나아" hidden="1">{#N/A,#N/A,FALSE,"2~8번"}</definedName>
    <definedName name="나이로" localSheetId="3" hidden="1">{#N/A,#N/A,FALSE,"속도"}</definedName>
    <definedName name="나이로" localSheetId="2" hidden="1">{#N/A,#N/A,FALSE,"속도"}</definedName>
    <definedName name="나이로" hidden="1">{#N/A,#N/A,FALSE,"속도"}</definedName>
    <definedName name="내역" localSheetId="3" hidden="1">{#N/A,#N/A,FALSE,"CCTV"}</definedName>
    <definedName name="내역" localSheetId="2" hidden="1">{#N/A,#N/A,FALSE,"CCTV"}</definedName>
    <definedName name="내역" hidden="1">{#N/A,#N/A,FALSE,"CCTV"}</definedName>
    <definedName name="내역서" localSheetId="3" hidden="1">{#N/A,#N/A,FALSE,"명세표"}</definedName>
    <definedName name="내역서" localSheetId="2" hidden="1">{#N/A,#N/A,FALSE,"명세표"}</definedName>
    <definedName name="내역서" hidden="1">{#N/A,#N/A,FALSE,"명세표"}</definedName>
    <definedName name="내역서1"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냐" localSheetId="3" hidden="1">{#N/A,#N/A,FALSE,"혼합골재"}</definedName>
    <definedName name="냐" localSheetId="2" hidden="1">{#N/A,#N/A,FALSE,"혼합골재"}</definedName>
    <definedName name="냐" hidden="1">{#N/A,#N/A,FALSE,"혼합골재"}</definedName>
    <definedName name="ㄶ뫃ㄴㅁㄹㄴㅁㄹㄴㅇ" localSheetId="3" hidden="1">{#N/A,#N/A,FALSE,"부대2"}</definedName>
    <definedName name="ㄶ뫃ㄴㅁㄹㄴㅁㄹㄴㅇ" localSheetId="2" hidden="1">{#N/A,#N/A,FALSE,"부대2"}</definedName>
    <definedName name="ㄶ뫃ㄴㅁㄹㄴㅁㄹㄴㅇ" hidden="1">{#N/A,#N/A,FALSE,"부대2"}</definedName>
    <definedName name="ㄷㅎㄹㅇ" localSheetId="5" hidden="1">#REF!</definedName>
    <definedName name="ㄷㅎㄹㅇ" localSheetId="7" hidden="1">#REF!</definedName>
    <definedName name="ㄷㅎㄹㅇ" localSheetId="6" hidden="1">#REF!</definedName>
    <definedName name="ㄷㅎㄹㅇ" localSheetId="17" hidden="1">#REF!</definedName>
    <definedName name="ㄷㅎㄹㅇ" localSheetId="18" hidden="1">#REF!</definedName>
    <definedName name="ㄷㅎㄹㅇ" localSheetId="19" hidden="1">#REF!</definedName>
    <definedName name="ㄷㅎㄹㅇ" localSheetId="8" hidden="1">#REF!</definedName>
    <definedName name="ㄷㅎㄹㅇ" localSheetId="10" hidden="1">#REF!</definedName>
    <definedName name="ㄷㅎㄹㅇ" localSheetId="9" hidden="1">#REF!</definedName>
    <definedName name="ㄷㅎㄹㅇ" localSheetId="11" hidden="1">#REF!</definedName>
    <definedName name="ㄷㅎㄹㅇ" localSheetId="12" hidden="1">#REF!</definedName>
    <definedName name="ㄷㅎㄹㅇ" localSheetId="13" hidden="1">#REF!</definedName>
    <definedName name="ㄷㅎㄹㅇ" localSheetId="14" hidden="1">#REF!</definedName>
    <definedName name="ㄷㅎㄹㅇ" localSheetId="15" hidden="1">#REF!</definedName>
    <definedName name="ㄷㅎㄹㅇ" localSheetId="16" hidden="1">#REF!</definedName>
    <definedName name="ㄷㅎㄹㅇ" localSheetId="3" hidden="1">#REF!</definedName>
    <definedName name="ㄷㅎㄹㅇ" localSheetId="2" hidden="1">#REF!</definedName>
    <definedName name="ㄷㅎㄹㅇ" hidden="1">#REF!</definedName>
    <definedName name="당초계획" localSheetId="5" hidden="1">#REF!</definedName>
    <definedName name="당초계획" localSheetId="7" hidden="1">#REF!</definedName>
    <definedName name="당초계획" localSheetId="6" hidden="1">#REF!</definedName>
    <definedName name="당초계획" localSheetId="17" hidden="1">#REF!</definedName>
    <definedName name="당초계획" localSheetId="18" hidden="1">#REF!</definedName>
    <definedName name="당초계획" localSheetId="19" hidden="1">#REF!</definedName>
    <definedName name="당초계획" localSheetId="8" hidden="1">#REF!</definedName>
    <definedName name="당초계획" localSheetId="10" hidden="1">#REF!</definedName>
    <definedName name="당초계획" localSheetId="9" hidden="1">#REF!</definedName>
    <definedName name="당초계획" localSheetId="11" hidden="1">#REF!</definedName>
    <definedName name="당초계획" localSheetId="12" hidden="1">#REF!</definedName>
    <definedName name="당초계획" localSheetId="13" hidden="1">#REF!</definedName>
    <definedName name="당초계획" localSheetId="14" hidden="1">#REF!</definedName>
    <definedName name="당초계획" localSheetId="15" hidden="1">#REF!</definedName>
    <definedName name="당초계획" localSheetId="16" hidden="1">#REF!</definedName>
    <definedName name="당초계획" localSheetId="3" hidden="1">#REF!</definedName>
    <definedName name="당초계획" localSheetId="2" hidden="1">#REF!</definedName>
    <definedName name="당초계획" hidden="1">#REF!</definedName>
    <definedName name="대전" localSheetId="3" hidden="1">{#N/A,#N/A,TRUE,"LOADCOVE";#N/A,#N/A,TRUE,"PAGE001";#N/A,#N/A,TRUE,"PAGE002";#N/A,#N/A,TRUE,"PAGE003";#N/A,#N/A,TRUE,"PAGE004";#N/A,#N/A,TRUE,"PAGE005";#N/A,#N/A,TRUE,"PAGE006";#N/A,#N/A,TRUE,"PAGE007";#N/A,#N/A,TRUE,"PAGE008";#N/A,#N/A,TRUE,"PAGE009";#N/A,#N/A,TRUE,"PAGE010";#N/A,#N/A,TRUE,"PAGE011";#N/A,#N/A,TRUE,"PAGE012";#N/A,#N/A,TRUE,"PAGE013"}</definedName>
    <definedName name="대전" localSheetId="2" hidden="1">{#N/A,#N/A,TRUE,"LOADCOVE";#N/A,#N/A,TRUE,"PAGE001";#N/A,#N/A,TRUE,"PAGE002";#N/A,#N/A,TRUE,"PAGE003";#N/A,#N/A,TRUE,"PAGE004";#N/A,#N/A,TRUE,"PAGE005";#N/A,#N/A,TRUE,"PAGE006";#N/A,#N/A,TRUE,"PAGE007";#N/A,#N/A,TRUE,"PAGE008";#N/A,#N/A,TRUE,"PAGE009";#N/A,#N/A,TRUE,"PAGE010";#N/A,#N/A,TRUE,"PAGE011";#N/A,#N/A,TRUE,"PAGE012";#N/A,#N/A,TRUE,"PAGE013"}</definedName>
    <definedName name="대전" hidden="1">{#N/A,#N/A,TRUE,"LOADCOVE";#N/A,#N/A,TRUE,"PAGE001";#N/A,#N/A,TRUE,"PAGE002";#N/A,#N/A,TRUE,"PAGE003";#N/A,#N/A,TRUE,"PAGE004";#N/A,#N/A,TRUE,"PAGE005";#N/A,#N/A,TRUE,"PAGE006";#N/A,#N/A,TRUE,"PAGE007";#N/A,#N/A,TRUE,"PAGE008";#N/A,#N/A,TRUE,"PAGE009";#N/A,#N/A,TRUE,"PAGE010";#N/A,#N/A,TRUE,"PAGE011";#N/A,#N/A,TRUE,"PAGE012";#N/A,#N/A,TRUE,"PAGE013"}</definedName>
    <definedName name="대전1" localSheetId="3" hidden="1">{#N/A,#N/A,TRUE,"LOADCOVE";#N/A,#N/A,TRUE,"PAGE001";#N/A,#N/A,TRUE,"PAGE002";#N/A,#N/A,TRUE,"PAGE003";#N/A,#N/A,TRUE,"PAGE004";#N/A,#N/A,TRUE,"PAGE005";#N/A,#N/A,TRUE,"PAGE006";#N/A,#N/A,TRUE,"PAGE007";#N/A,#N/A,TRUE,"PAGE008";#N/A,#N/A,TRUE,"PAGE009";#N/A,#N/A,TRUE,"PAGE010";#N/A,#N/A,TRUE,"PAGE011";#N/A,#N/A,TRUE,"PAGE012";#N/A,#N/A,TRUE,"PAGE013"}</definedName>
    <definedName name="대전1" localSheetId="2" hidden="1">{#N/A,#N/A,TRUE,"LOADCOVE";#N/A,#N/A,TRUE,"PAGE001";#N/A,#N/A,TRUE,"PAGE002";#N/A,#N/A,TRUE,"PAGE003";#N/A,#N/A,TRUE,"PAGE004";#N/A,#N/A,TRUE,"PAGE005";#N/A,#N/A,TRUE,"PAGE006";#N/A,#N/A,TRUE,"PAGE007";#N/A,#N/A,TRUE,"PAGE008";#N/A,#N/A,TRUE,"PAGE009";#N/A,#N/A,TRUE,"PAGE010";#N/A,#N/A,TRUE,"PAGE011";#N/A,#N/A,TRUE,"PAGE012";#N/A,#N/A,TRUE,"PAGE013"}</definedName>
    <definedName name="대전1" hidden="1">{#N/A,#N/A,TRUE,"LOADCOVE";#N/A,#N/A,TRUE,"PAGE001";#N/A,#N/A,TRUE,"PAGE002";#N/A,#N/A,TRUE,"PAGE003";#N/A,#N/A,TRUE,"PAGE004";#N/A,#N/A,TRUE,"PAGE005";#N/A,#N/A,TRUE,"PAGE006";#N/A,#N/A,TRUE,"PAGE007";#N/A,#N/A,TRUE,"PAGE008";#N/A,#N/A,TRUE,"PAGE009";#N/A,#N/A,TRUE,"PAGE010";#N/A,#N/A,TRUE,"PAGE011";#N/A,#N/A,TRUE,"PAGE012";#N/A,#N/A,TRUE,"PAGE013"}</definedName>
    <definedName name="대책1" localSheetId="3" hidden="1">{#N/A,#N/A,TRUE,"LOADCOVE";#N/A,#N/A,TRUE,"PAGE001";#N/A,#N/A,TRUE,"PAGE002";#N/A,#N/A,TRUE,"PAGE003";#N/A,#N/A,TRUE,"PAGE004";#N/A,#N/A,TRUE,"PAGE005";#N/A,#N/A,TRUE,"PAGE006";#N/A,#N/A,TRUE,"PAGE007";#N/A,#N/A,TRUE,"PAGE008";#N/A,#N/A,TRUE,"PAGE009";#N/A,#N/A,TRUE,"PAGE010";#N/A,#N/A,TRUE,"PAGE011";#N/A,#N/A,TRUE,"PAGE012";#N/A,#N/A,TRUE,"PAGE013"}</definedName>
    <definedName name="대책1" localSheetId="2"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도면외주" localSheetId="5" hidden="1">#REF!</definedName>
    <definedName name="도면외주" localSheetId="7" hidden="1">#REF!</definedName>
    <definedName name="도면외주" localSheetId="6" hidden="1">#REF!</definedName>
    <definedName name="도면외주" localSheetId="17" hidden="1">#REF!</definedName>
    <definedName name="도면외주" localSheetId="18" hidden="1">#REF!</definedName>
    <definedName name="도면외주" localSheetId="19" hidden="1">#REF!</definedName>
    <definedName name="도면외주" localSheetId="8" hidden="1">#REF!</definedName>
    <definedName name="도면외주" localSheetId="10" hidden="1">#REF!</definedName>
    <definedName name="도면외주" localSheetId="9" hidden="1">#REF!</definedName>
    <definedName name="도면외주" localSheetId="11" hidden="1">#REF!</definedName>
    <definedName name="도면외주" localSheetId="12" hidden="1">#REF!</definedName>
    <definedName name="도면외주" localSheetId="13" hidden="1">#REF!</definedName>
    <definedName name="도면외주" localSheetId="14" hidden="1">#REF!</definedName>
    <definedName name="도면외주" localSheetId="15" hidden="1">#REF!</definedName>
    <definedName name="도면외주" localSheetId="16" hidden="1">#REF!</definedName>
    <definedName name="도면외주" localSheetId="3" hidden="1">#REF!</definedName>
    <definedName name="도면외주" localSheetId="2" hidden="1">#REF!</definedName>
    <definedName name="도면외주" hidden="1">#REF!</definedName>
    <definedName name="도면용역비" localSheetId="5" hidden="1">#REF!</definedName>
    <definedName name="도면용역비" localSheetId="7" hidden="1">#REF!</definedName>
    <definedName name="도면용역비" localSheetId="6" hidden="1">#REF!</definedName>
    <definedName name="도면용역비" localSheetId="17" hidden="1">#REF!</definedName>
    <definedName name="도면용역비" localSheetId="18" hidden="1">#REF!</definedName>
    <definedName name="도면용역비" localSheetId="19" hidden="1">#REF!</definedName>
    <definedName name="도면용역비" localSheetId="8" hidden="1">#REF!</definedName>
    <definedName name="도면용역비" localSheetId="10" hidden="1">#REF!</definedName>
    <definedName name="도면용역비" localSheetId="9" hidden="1">#REF!</definedName>
    <definedName name="도면용역비" localSheetId="11" hidden="1">#REF!</definedName>
    <definedName name="도면용역비" localSheetId="12" hidden="1">#REF!</definedName>
    <definedName name="도면용역비" localSheetId="13" hidden="1">#REF!</definedName>
    <definedName name="도면용역비" localSheetId="14" hidden="1">#REF!</definedName>
    <definedName name="도면용역비" localSheetId="15" hidden="1">#REF!</definedName>
    <definedName name="도면용역비" localSheetId="16" hidden="1">#REF!</definedName>
    <definedName name="도면용역비" localSheetId="3" hidden="1">#REF!</definedName>
    <definedName name="도면용역비" localSheetId="2" hidden="1">#REF!</definedName>
    <definedName name="도면용역비" hidden="1">#REF!</definedName>
    <definedName name="동력" localSheetId="3" hidden="1">{#N/A,#N/A,FALSE,"CCTV"}</definedName>
    <definedName name="동력" localSheetId="2" hidden="1">{#N/A,#N/A,FALSE,"CCTV"}</definedName>
    <definedName name="동력" hidden="1">{#N/A,#N/A,FALSE,"CCTV"}</definedName>
    <definedName name="되" localSheetId="3" hidden="1">{#N/A,#N/A,FALSE,"운반시간"}</definedName>
    <definedName name="되" localSheetId="2" hidden="1">{#N/A,#N/A,FALSE,"운반시간"}</definedName>
    <definedName name="되" hidden="1">{#N/A,#N/A,FALSE,"운반시간"}</definedName>
    <definedName name="두호" localSheetId="3" hidden="1">{#N/A,#N/A,FALSE,"2~8번"}</definedName>
    <definedName name="두호" localSheetId="2" hidden="1">{#N/A,#N/A,FALSE,"2~8번"}</definedName>
    <definedName name="두호" hidden="1">{#N/A,#N/A,FALSE,"2~8번"}</definedName>
    <definedName name="래그" localSheetId="3" hidden="1">{#N/A,#N/A,FALSE,"CCTV"}</definedName>
    <definedName name="래그" localSheetId="2" hidden="1">{#N/A,#N/A,FALSE,"CCTV"}</definedName>
    <definedName name="래그" hidden="1">{#N/A,#N/A,FALSE,"CCTV"}</definedName>
    <definedName name="ㅀ허" localSheetId="3" hidden="1">{#N/A,#N/A,FALSE,"CCTV"}</definedName>
    <definedName name="ㅀ허" localSheetId="2" hidden="1">{#N/A,#N/A,FALSE,"CCTV"}</definedName>
    <definedName name="ㅀ허" hidden="1">{#N/A,#N/A,FALSE,"CCTV"}</definedName>
    <definedName name="ㅁㄴㄹㄴㅁㄹㄴㅁㄻㄻㅁㅁㅁㅁ" localSheetId="3" hidden="1">{#N/A,#N/A,FALSE,"혼합골재"}</definedName>
    <definedName name="ㅁㄴㄹㄴㅁㄹㄴㅁㄻㄻㅁㅁㅁㅁ" localSheetId="2" hidden="1">{#N/A,#N/A,FALSE,"혼합골재"}</definedName>
    <definedName name="ㅁㄴㄹㄴㅁㄹㄴㅁㄻㄻㅁㅁㅁㅁ" hidden="1">{#N/A,#N/A,FALSE,"혼합골재"}</definedName>
    <definedName name="ㅁㄴㅁ" localSheetId="3" hidden="1">{#N/A,#N/A,FALSE,"CCTV"}</definedName>
    <definedName name="ㅁㄴㅁ" localSheetId="2" hidden="1">{#N/A,#N/A,FALSE,"CCTV"}</definedName>
    <definedName name="ㅁㄴㅁ" hidden="1">{#N/A,#N/A,FALSE,"CCTV"}</definedName>
    <definedName name="ㅁㄴㅇ" localSheetId="3" hidden="1">{#N/A,#N/A,FALSE,"배수1"}</definedName>
    <definedName name="ㅁㄴㅇ" localSheetId="2" hidden="1">{#N/A,#N/A,FALSE,"배수1"}</definedName>
    <definedName name="ㅁㄴㅇ" hidden="1">{#N/A,#N/A,FALSE,"배수1"}</definedName>
    <definedName name="ㅁㄴㅇㄹㅇㄴㄹ" localSheetId="3" hidden="1">{#N/A,#N/A,FALSE,"명세표"}</definedName>
    <definedName name="ㅁㄴㅇㄹㅇㄴㄹ" localSheetId="2" hidden="1">{#N/A,#N/A,FALSE,"명세표"}</definedName>
    <definedName name="ㅁㄴㅇㄹㅇㄴㄹ" hidden="1">{#N/A,#N/A,FALSE,"명세표"}</definedName>
    <definedName name="ㅁㄶㄷㅎㄴㄹㅇㄴ" localSheetId="3" hidden="1">{#N/A,#N/A,FALSE,"배수1"}</definedName>
    <definedName name="ㅁㄶㄷㅎㄴㄹㅇㄴ" localSheetId="2" hidden="1">{#N/A,#N/A,FALSE,"배수1"}</definedName>
    <definedName name="ㅁㄶㄷㅎㄴㄹㅇㄴ" hidden="1">{#N/A,#N/A,FALSE,"배수1"}</definedName>
    <definedName name="ㅁㄹ" localSheetId="3" hidden="1">{#N/A,#N/A,FALSE,"속도"}</definedName>
    <definedName name="ㅁㄹ" localSheetId="2" hidden="1">{#N/A,#N/A,FALSE,"속도"}</definedName>
    <definedName name="ㅁㄹ" hidden="1">{#N/A,#N/A,FALSE,"속도"}</definedName>
    <definedName name="ㅁㄹㄴㄻㄴㄹㄴㅁㄹㄴㅇㄹㄴㅇㄹ" localSheetId="3" hidden="1">{#N/A,#N/A,FALSE,"포장2"}</definedName>
    <definedName name="ㅁㄹㄴㄻㄴㄹㄴㅁㄹㄴㅇㄹㄴㅇㄹ" localSheetId="2" hidden="1">{#N/A,#N/A,FALSE,"포장2"}</definedName>
    <definedName name="ㅁㄹㄴㄻㄴㄹㄴㅁㄹㄴㅇㄹㄴㅇㄹ" hidden="1">{#N/A,#N/A,FALSE,"포장2"}</definedName>
    <definedName name="ㅁㄹㄴㅇㄹㄴㅁㄹ" localSheetId="3" hidden="1">{#N/A,#N/A,FALSE,"포장1";#N/A,#N/A,FALSE,"포장1"}</definedName>
    <definedName name="ㅁㄹㄴㅇㄹㄴㅁㄹ" localSheetId="2" hidden="1">{#N/A,#N/A,FALSE,"포장1";#N/A,#N/A,FALSE,"포장1"}</definedName>
    <definedName name="ㅁㄹㄴㅇㄹㄴㅁㄹ" hidden="1">{#N/A,#N/A,FALSE,"포장1";#N/A,#N/A,FALSE,"포장1"}</definedName>
    <definedName name="ㅁㄹㄴㅇㅁㄻㄹㄴㅁㄹ" localSheetId="3" hidden="1">{#N/A,#N/A,FALSE,"조골재"}</definedName>
    <definedName name="ㅁㄹㄴㅇㅁㄻㄹㄴㅁㄹ" localSheetId="2" hidden="1">{#N/A,#N/A,FALSE,"조골재"}</definedName>
    <definedName name="ㅁㄹㄴㅇㅁㄻㄹㄴㅁㄹ" hidden="1">{#N/A,#N/A,FALSE,"조골재"}</definedName>
    <definedName name="ㅁㄹㄴㅇㅎㄴㄻㄴㄹㄴㅇ" localSheetId="3" hidden="1">{#N/A,#N/A,FALSE,"부대1"}</definedName>
    <definedName name="ㅁㄹㄴㅇㅎㄴㄻㄴㄹㄴㅇ" localSheetId="2" hidden="1">{#N/A,#N/A,FALSE,"부대1"}</definedName>
    <definedName name="ㅁㄹㄴㅇㅎㄴㄻㄴㄹㄴㅇ" hidden="1">{#N/A,#N/A,FALSE,"부대1"}</definedName>
    <definedName name="ㅁㄹㅇㄴㅇㅁㄹㄴㄻㄴ" localSheetId="3" hidden="1">{#N/A,#N/A,FALSE,"이정표"}</definedName>
    <definedName name="ㅁㄹㅇㄴㅇㅁㄹㄴㄻㄴ" localSheetId="2" hidden="1">{#N/A,#N/A,FALSE,"이정표"}</definedName>
    <definedName name="ㅁㄹㅇㄴㅇㅁㄹㄴㄻㄴ" hidden="1">{#N/A,#N/A,FALSE,"이정표"}</definedName>
    <definedName name="ㅁㄹㅇㄹㅇㄴㄹㅇㄹㅇ" localSheetId="3" hidden="1">{#N/A,#N/A,FALSE,"표지목차"}</definedName>
    <definedName name="ㅁㄹㅇㄹㅇㄴㄹㅇㄹㅇ" localSheetId="2" hidden="1">{#N/A,#N/A,FALSE,"표지목차"}</definedName>
    <definedName name="ㅁㄹㅇㄹㅇㄴㄹㅇㄹㅇ" hidden="1">{#N/A,#N/A,FALSE,"표지목차"}</definedName>
    <definedName name="ㅁㄻㅁㅁㅁㄹㄴㅇㄹㅇㄴㄹㅈㄹㄴㅇ" localSheetId="3" hidden="1">{#N/A,#N/A,FALSE,"운반시간"}</definedName>
    <definedName name="ㅁㄻㅁㅁㅁㄹㄴㅇㄹㅇㄴㄹㅈㄹㄴㅇ" localSheetId="2" hidden="1">{#N/A,#N/A,FALSE,"운반시간"}</definedName>
    <definedName name="ㅁㄻㅁㅁㅁㄹㄴㅇㄹㅇㄴㄹㅈㄹㄴㅇ" hidden="1">{#N/A,#N/A,FALSE,"운반시간"}</definedName>
    <definedName name="ㅁㅋㄹㄴㅁㄻㄻㄴㄻ" localSheetId="3" hidden="1">{#N/A,#N/A,FALSE,"구조1"}</definedName>
    <definedName name="ㅁㅋㄹㄴㅁㄻㄻㄴㄻ" localSheetId="2" hidden="1">{#N/A,#N/A,FALSE,"구조1"}</definedName>
    <definedName name="ㅁㅋㄹㄴㅁㄻㄻㄴㄻ" hidden="1">{#N/A,#N/A,FALSE,"구조1"}</definedName>
    <definedName name="ㅁㅎㅎㄴㅁㄹㅈ" localSheetId="3" hidden="1">{#N/A,#N/A,FALSE,"배수2"}</definedName>
    <definedName name="ㅁㅎㅎㄴㅁㄹㅈ" localSheetId="2" hidden="1">{#N/A,#N/A,FALSE,"배수2"}</definedName>
    <definedName name="ㅁㅎㅎㄴㅁㄹㅈ" hidden="1">{#N/A,#N/A,FALSE,"배수2"}</definedName>
    <definedName name="만득이" localSheetId="3" hidden="1">{#N/A,#N/A,FALSE,"2~8번"}</definedName>
    <definedName name="만득이" localSheetId="2" hidden="1">{#N/A,#N/A,FALSE,"2~8번"}</definedName>
    <definedName name="만득이" hidden="1">{#N/A,#N/A,FALSE,"2~8번"}</definedName>
    <definedName name="만회대책" localSheetId="3" hidden="1">{#N/A,#N/A,TRUE,"LOADCOVE";#N/A,#N/A,TRUE,"PAGE001";#N/A,#N/A,TRUE,"PAGE002";#N/A,#N/A,TRUE,"PAGE003";#N/A,#N/A,TRUE,"PAGE004";#N/A,#N/A,TRUE,"PAGE005";#N/A,#N/A,TRUE,"PAGE006";#N/A,#N/A,TRUE,"PAGE007";#N/A,#N/A,TRUE,"PAGE008";#N/A,#N/A,TRUE,"PAGE009";#N/A,#N/A,TRUE,"PAGE010";#N/A,#N/A,TRUE,"PAGE011";#N/A,#N/A,TRUE,"PAGE012";#N/A,#N/A,TRUE,"PAGE013"}</definedName>
    <definedName name="만회대책" localSheetId="2" hidden="1">{#N/A,#N/A,TRUE,"LOADCOVE";#N/A,#N/A,TRUE,"PAGE001";#N/A,#N/A,TRUE,"PAGE002";#N/A,#N/A,TRUE,"PAGE003";#N/A,#N/A,TRUE,"PAGE004";#N/A,#N/A,TRUE,"PAGE005";#N/A,#N/A,TRUE,"PAGE006";#N/A,#N/A,TRUE,"PAGE007";#N/A,#N/A,TRUE,"PAGE008";#N/A,#N/A,TRUE,"PAGE009";#N/A,#N/A,TRUE,"PAGE010";#N/A,#N/A,TRUE,"PAGE011";#N/A,#N/A,TRUE,"PAGE012";#N/A,#N/A,TRUE,"PAGE013"}</definedName>
    <definedName name="만회대책" hidden="1">{#N/A,#N/A,TRUE,"LOADCOVE";#N/A,#N/A,TRUE,"PAGE001";#N/A,#N/A,TRUE,"PAGE002";#N/A,#N/A,TRUE,"PAGE003";#N/A,#N/A,TRUE,"PAGE004";#N/A,#N/A,TRUE,"PAGE005";#N/A,#N/A,TRUE,"PAGE006";#N/A,#N/A,TRUE,"PAGE007";#N/A,#N/A,TRUE,"PAGE008";#N/A,#N/A,TRUE,"PAGE009";#N/A,#N/A,TRUE,"PAGE010";#N/A,#N/A,TRUE,"PAGE011";#N/A,#N/A,TRUE,"PAGE012";#N/A,#N/A,TRUE,"PAGE013"}</definedName>
    <definedName name="매출이월" localSheetId="3" hidden="1">{#N/A,#N/A,TRUE,"LOADCOVE";#N/A,#N/A,TRUE,"PAGE001";#N/A,#N/A,TRUE,"PAGE002";#N/A,#N/A,TRUE,"PAGE003";#N/A,#N/A,TRUE,"PAGE004";#N/A,#N/A,TRUE,"PAGE005";#N/A,#N/A,TRUE,"PAGE006";#N/A,#N/A,TRUE,"PAGE007";#N/A,#N/A,TRUE,"PAGE008";#N/A,#N/A,TRUE,"PAGE009";#N/A,#N/A,TRUE,"PAGE010";#N/A,#N/A,TRUE,"PAGE011";#N/A,#N/A,TRUE,"PAGE012";#N/A,#N/A,TRUE,"PAGE013"}</definedName>
    <definedName name="매출이월" localSheetId="2" hidden="1">{#N/A,#N/A,TRUE,"LOADCOVE";#N/A,#N/A,TRUE,"PAGE001";#N/A,#N/A,TRUE,"PAGE002";#N/A,#N/A,TRUE,"PAGE003";#N/A,#N/A,TRUE,"PAGE004";#N/A,#N/A,TRUE,"PAGE005";#N/A,#N/A,TRUE,"PAGE006";#N/A,#N/A,TRUE,"PAGE007";#N/A,#N/A,TRUE,"PAGE008";#N/A,#N/A,TRUE,"PAGE009";#N/A,#N/A,TRUE,"PAGE010";#N/A,#N/A,TRUE,"PAGE011";#N/A,#N/A,TRUE,"PAGE012";#N/A,#N/A,TRUE,"PAGE013"}</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먁" localSheetId="5" hidden="1">#REF!</definedName>
    <definedName name="먁" localSheetId="7" hidden="1">#REF!</definedName>
    <definedName name="먁" localSheetId="6" hidden="1">#REF!</definedName>
    <definedName name="먁" localSheetId="17" hidden="1">#REF!</definedName>
    <definedName name="먁" localSheetId="18" hidden="1">#REF!</definedName>
    <definedName name="먁" localSheetId="19" hidden="1">#REF!</definedName>
    <definedName name="먁" localSheetId="8" hidden="1">#REF!</definedName>
    <definedName name="먁" localSheetId="10" hidden="1">#REF!</definedName>
    <definedName name="먁" localSheetId="9" hidden="1">#REF!</definedName>
    <definedName name="먁" localSheetId="11" hidden="1">#REF!</definedName>
    <definedName name="먁" localSheetId="12" hidden="1">#REF!</definedName>
    <definedName name="먁" localSheetId="13" hidden="1">#REF!</definedName>
    <definedName name="먁" localSheetId="14" hidden="1">#REF!</definedName>
    <definedName name="먁" localSheetId="15" hidden="1">#REF!</definedName>
    <definedName name="먁" localSheetId="16" hidden="1">#REF!</definedName>
    <definedName name="먁" localSheetId="3" hidden="1">#REF!</definedName>
    <definedName name="먁" localSheetId="2" hidden="1">#REF!</definedName>
    <definedName name="먁" hidden="1">#REF!</definedName>
    <definedName name="머" localSheetId="3" hidden="1">{#N/A,#N/A,FALSE,"명세표"}</definedName>
    <definedName name="머" localSheetId="2" hidden="1">{#N/A,#N/A,FALSE,"명세표"}</definedName>
    <definedName name="머" hidden="1">{#N/A,#N/A,FALSE,"명세표"}</definedName>
    <definedName name="뭐" localSheetId="3" hidden="1">{#N/A,#N/A,FALSE,"단가표지"}</definedName>
    <definedName name="뭐" localSheetId="2" hidden="1">{#N/A,#N/A,FALSE,"단가표지"}</definedName>
    <definedName name="뭐" hidden="1">{#N/A,#N/A,FALSE,"단가표지"}</definedName>
    <definedName name="뭐라고" localSheetId="3" hidden="1">{#N/A,#N/A,TRUE,"Basic";#N/A,#N/A,TRUE,"EXT-TABLE";#N/A,#N/A,TRUE,"STEEL";#N/A,#N/A,TRUE,"INT-Table";#N/A,#N/A,TRUE,"STEEL";#N/A,#N/A,TRUE,"Door"}</definedName>
    <definedName name="뭐라고" localSheetId="2" hidden="1">{#N/A,#N/A,TRUE,"Basic";#N/A,#N/A,TRUE,"EXT-TABLE";#N/A,#N/A,TRUE,"STEEL";#N/A,#N/A,TRUE,"INT-Table";#N/A,#N/A,TRUE,"STEEL";#N/A,#N/A,TRUE,"Door"}</definedName>
    <definedName name="뭐라고" hidden="1">{#N/A,#N/A,TRUE,"Basic";#N/A,#N/A,TRUE,"EXT-TABLE";#N/A,#N/A,TRUE,"STEEL";#N/A,#N/A,TRUE,"INT-Table";#N/A,#N/A,TRUE,"STEEL";#N/A,#N/A,TRUE,"Door"}</definedName>
    <definedName name="뭐야" localSheetId="3" hidden="1">{#N/A,#N/A,FALSE,"속도"}</definedName>
    <definedName name="뭐야" localSheetId="2" hidden="1">{#N/A,#N/A,FALSE,"속도"}</definedName>
    <definedName name="뭐야" hidden="1">{#N/A,#N/A,FALSE,"속도"}</definedName>
    <definedName name="뭐지" localSheetId="3" hidden="1">{#N/A,#N/A,FALSE,"CCTV"}</definedName>
    <definedName name="뭐지" localSheetId="2" hidden="1">{#N/A,#N/A,FALSE,"CCTV"}</definedName>
    <definedName name="뭐지" hidden="1">{#N/A,#N/A,FALSE,"CCTV"}</definedName>
    <definedName name="미정" localSheetId="3" hidden="1">{#N/A,#N/A,FALSE,"2~8번"}</definedName>
    <definedName name="미정" localSheetId="2" hidden="1">{#N/A,#N/A,FALSE,"2~8번"}</definedName>
    <definedName name="미정" hidden="1">{#N/A,#N/A,FALSE,"2~8번"}</definedName>
    <definedName name="ㅂㅂ" localSheetId="3" hidden="1">{#N/A,#N/A,FALSE,"CCTV"}</definedName>
    <definedName name="ㅂㅂ" localSheetId="2" hidden="1">{#N/A,#N/A,FALSE,"CCTV"}</definedName>
    <definedName name="ㅂㅂ" hidden="1">{#N/A,#N/A,FALSE,"CCTV"}</definedName>
    <definedName name="ㅂㅂㅂㅂ" localSheetId="3" hidden="1">{#N/A,#N/A,TRUE,"Basic";#N/A,#N/A,TRUE,"EXT-TABLE";#N/A,#N/A,TRUE,"STEEL";#N/A,#N/A,TRUE,"INT-Table";#N/A,#N/A,TRUE,"STEEL";#N/A,#N/A,TRUE,"Door"}</definedName>
    <definedName name="ㅂㅂㅂㅂ" localSheetId="2" hidden="1">{#N/A,#N/A,TRUE,"Basic";#N/A,#N/A,TRUE,"EXT-TABLE";#N/A,#N/A,TRUE,"STEEL";#N/A,#N/A,TRUE,"INT-Table";#N/A,#N/A,TRUE,"STEEL";#N/A,#N/A,TRUE,"Door"}</definedName>
    <definedName name="ㅂㅂㅂㅂ" hidden="1">{#N/A,#N/A,TRUE,"Basic";#N/A,#N/A,TRUE,"EXT-TABLE";#N/A,#N/A,TRUE,"STEEL";#N/A,#N/A,TRUE,"INT-Table";#N/A,#N/A,TRUE,"STEEL";#N/A,#N/A,TRUE,"Door"}</definedName>
    <definedName name="ㅂㅂㅂㅂㅂㅂㅂ" localSheetId="3" hidden="1">{#N/A,#N/A,FALSE,"명세표"}</definedName>
    <definedName name="ㅂㅂㅂㅂㅂㅂㅂ" localSheetId="2" hidden="1">{#N/A,#N/A,FALSE,"명세표"}</definedName>
    <definedName name="ㅂㅂㅂㅂㅂㅂㅂ" hidden="1">{#N/A,#N/A,FALSE,"명세표"}</definedName>
    <definedName name="바쓔ㅜㅇ" localSheetId="3" hidden="1">{#N/A,#N/A,FALSE,"명세표"}</definedName>
    <definedName name="바쓔ㅜㅇ" localSheetId="2" hidden="1">{#N/A,#N/A,FALSE,"명세표"}</definedName>
    <definedName name="바쓔ㅜㅇ" hidden="1">{#N/A,#N/A,FALSE,"명세표"}</definedName>
    <definedName name="박성민" localSheetId="3" hidden="1">{#N/A,#N/A,TRUE,"LOADCOVE";#N/A,#N/A,TRUE,"PAGE001";#N/A,#N/A,TRUE,"PAGE002";#N/A,#N/A,TRUE,"PAGE003";#N/A,#N/A,TRUE,"PAGE004";#N/A,#N/A,TRUE,"PAGE005";#N/A,#N/A,TRUE,"PAGE006";#N/A,#N/A,TRUE,"PAGE007";#N/A,#N/A,TRUE,"PAGE008";#N/A,#N/A,TRUE,"PAGE009";#N/A,#N/A,TRUE,"PAGE010";#N/A,#N/A,TRUE,"PAGE011";#N/A,#N/A,TRUE,"PAGE012";#N/A,#N/A,TRUE,"PAGE013"}</definedName>
    <definedName name="박성민" localSheetId="2" hidden="1">{#N/A,#N/A,TRUE,"LOADCOVE";#N/A,#N/A,TRUE,"PAGE001";#N/A,#N/A,TRUE,"PAGE002";#N/A,#N/A,TRUE,"PAGE003";#N/A,#N/A,TRUE,"PAGE004";#N/A,#N/A,TRUE,"PAGE005";#N/A,#N/A,TRUE,"PAGE006";#N/A,#N/A,TRUE,"PAGE007";#N/A,#N/A,TRUE,"PAGE008";#N/A,#N/A,TRUE,"PAGE009";#N/A,#N/A,TRUE,"PAGE010";#N/A,#N/A,TRUE,"PAGE011";#N/A,#N/A,TRUE,"PAGE012";#N/A,#N/A,TRUE,"PAGE013"}</definedName>
    <definedName name="박성민" hidden="1">{#N/A,#N/A,TRUE,"LOADCOVE";#N/A,#N/A,TRUE,"PAGE001";#N/A,#N/A,TRUE,"PAGE002";#N/A,#N/A,TRUE,"PAGE003";#N/A,#N/A,TRUE,"PAGE004";#N/A,#N/A,TRUE,"PAGE005";#N/A,#N/A,TRUE,"PAGE006";#N/A,#N/A,TRUE,"PAGE007";#N/A,#N/A,TRUE,"PAGE008";#N/A,#N/A,TRUE,"PAGE009";#N/A,#N/A,TRUE,"PAGE010";#N/A,#N/A,TRUE,"PAGE011";#N/A,#N/A,TRUE,"PAGE012";#N/A,#N/A,TRUE,"PAGE013"}</definedName>
    <definedName name="벽강관파일" localSheetId="5" hidden="1">#REF!</definedName>
    <definedName name="벽강관파일" localSheetId="7" hidden="1">#REF!</definedName>
    <definedName name="벽강관파일" localSheetId="6" hidden="1">#REF!</definedName>
    <definedName name="벽강관파일" localSheetId="17" hidden="1">#REF!</definedName>
    <definedName name="벽강관파일" localSheetId="18" hidden="1">#REF!</definedName>
    <definedName name="벽강관파일" localSheetId="19" hidden="1">#REF!</definedName>
    <definedName name="벽강관파일" localSheetId="8" hidden="1">#REF!</definedName>
    <definedName name="벽강관파일" localSheetId="10" hidden="1">#REF!</definedName>
    <definedName name="벽강관파일" localSheetId="9" hidden="1">#REF!</definedName>
    <definedName name="벽강관파일" localSheetId="11" hidden="1">#REF!</definedName>
    <definedName name="벽강관파일" localSheetId="12" hidden="1">#REF!</definedName>
    <definedName name="벽강관파일" localSheetId="13" hidden="1">#REF!</definedName>
    <definedName name="벽강관파일" localSheetId="14" hidden="1">#REF!</definedName>
    <definedName name="벽강관파일" localSheetId="15" hidden="1">#REF!</definedName>
    <definedName name="벽강관파일" localSheetId="16" hidden="1">#REF!</definedName>
    <definedName name="벽강관파일" hidden="1">#REF!</definedName>
    <definedName name="벽체" localSheetId="3" hidden="1">{#N/A,#N/A,FALSE,"혼합골재"}</definedName>
    <definedName name="벽체" localSheetId="2" hidden="1">{#N/A,#N/A,FALSE,"혼합골재"}</definedName>
    <definedName name="벽체" hidden="1">{#N/A,#N/A,FALSE,"혼합골재"}</definedName>
    <definedName name="변형" localSheetId="3" hidden="1">{#N/A,#N/A,TRUE,"LOADCOVE";#N/A,#N/A,TRUE,"PAGE001";#N/A,#N/A,TRUE,"PAGE002";#N/A,#N/A,TRUE,"PAGE003";#N/A,#N/A,TRUE,"PAGE004";#N/A,#N/A,TRUE,"PAGE005";#N/A,#N/A,TRUE,"PAGE006";#N/A,#N/A,TRUE,"PAGE007";#N/A,#N/A,TRUE,"PAGE008";#N/A,#N/A,TRUE,"PAGE009";#N/A,#N/A,TRUE,"PAGE010";#N/A,#N/A,TRUE,"PAGE011";#N/A,#N/A,TRUE,"PAGE012";#N/A,#N/A,TRUE,"PAGE013"}</definedName>
    <definedName name="변형" localSheetId="2" hidden="1">{#N/A,#N/A,TRUE,"LOADCOVE";#N/A,#N/A,TRUE,"PAGE001";#N/A,#N/A,TRUE,"PAGE002";#N/A,#N/A,TRUE,"PAGE003";#N/A,#N/A,TRUE,"PAGE004";#N/A,#N/A,TRUE,"PAGE005";#N/A,#N/A,TRUE,"PAGE006";#N/A,#N/A,TRUE,"PAGE007";#N/A,#N/A,TRUE,"PAGE008";#N/A,#N/A,TRUE,"PAGE009";#N/A,#N/A,TRUE,"PAGE010";#N/A,#N/A,TRUE,"PAGE011";#N/A,#N/A,TRUE,"PAGE012";#N/A,#N/A,TRUE,"PAGE013"}</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보조기층" localSheetId="3" hidden="1">{"'장비'!$A$3:$M$12"}</definedName>
    <definedName name="보조기층" localSheetId="2" hidden="1">{"'장비'!$A$3:$M$12"}</definedName>
    <definedName name="보조기층" hidden="1">{"'장비'!$A$3:$M$12"}</definedName>
    <definedName name="보충" localSheetId="5" hidden="1">#REF!</definedName>
    <definedName name="보충" localSheetId="7" hidden="1">#REF!</definedName>
    <definedName name="보충" localSheetId="6" hidden="1">#REF!</definedName>
    <definedName name="보충" localSheetId="17" hidden="1">#REF!</definedName>
    <definedName name="보충" localSheetId="18" hidden="1">#REF!</definedName>
    <definedName name="보충" localSheetId="19" hidden="1">#REF!</definedName>
    <definedName name="보충" localSheetId="8" hidden="1">#REF!</definedName>
    <definedName name="보충" localSheetId="10" hidden="1">#REF!</definedName>
    <definedName name="보충" localSheetId="9" hidden="1">#REF!</definedName>
    <definedName name="보충" localSheetId="11" hidden="1">#REF!</definedName>
    <definedName name="보충" localSheetId="12" hidden="1">#REF!</definedName>
    <definedName name="보충" localSheetId="13" hidden="1">#REF!</definedName>
    <definedName name="보충" localSheetId="14" hidden="1">#REF!</definedName>
    <definedName name="보충" localSheetId="15" hidden="1">#REF!</definedName>
    <definedName name="보충" localSheetId="16" hidden="1">#REF!</definedName>
    <definedName name="보충" localSheetId="3" hidden="1">#REF!</definedName>
    <definedName name="보충" localSheetId="2" hidden="1">#REF!</definedName>
    <definedName name="보충" hidden="1">#REF!</definedName>
    <definedName name="부대공사" localSheetId="5" hidden="1">#REF!</definedName>
    <definedName name="부대공사" localSheetId="7" hidden="1">#REF!</definedName>
    <definedName name="부대공사" localSheetId="6" hidden="1">#REF!</definedName>
    <definedName name="부대공사" localSheetId="17" hidden="1">#REF!</definedName>
    <definedName name="부대공사" localSheetId="18" hidden="1">#REF!</definedName>
    <definedName name="부대공사" localSheetId="19" hidden="1">#REF!</definedName>
    <definedName name="부대공사" localSheetId="8" hidden="1">#REF!</definedName>
    <definedName name="부대공사" localSheetId="10" hidden="1">#REF!</definedName>
    <definedName name="부대공사" localSheetId="9" hidden="1">#REF!</definedName>
    <definedName name="부대공사" localSheetId="11" hidden="1">#REF!</definedName>
    <definedName name="부대공사" localSheetId="12" hidden="1">#REF!</definedName>
    <definedName name="부대공사" localSheetId="13" hidden="1">#REF!</definedName>
    <definedName name="부대공사" localSheetId="14" hidden="1">#REF!</definedName>
    <definedName name="부대공사" localSheetId="15" hidden="1">#REF!</definedName>
    <definedName name="부대공사" localSheetId="16" hidden="1">#REF!</definedName>
    <definedName name="부대공사" localSheetId="3" hidden="1">#REF!</definedName>
    <definedName name="부대공사" localSheetId="2" hidden="1">#REF!</definedName>
    <definedName name="부대공사" hidden="1">#REF!</definedName>
    <definedName name="블록c" localSheetId="3" hidden="1">{#N/A,#N/A,FALSE,"전체집계표";#N/A,#N/A,FALSE,"안벽30000";#N/A,#N/A,FALSE,"안벽20000";#N/A,#N/A,FALSE,"내호안";#N/A,#N/A,FALSE,"외호안";#N/A,#N/A,FALSE,"준설토A";#N/A,#N/A,FALSE,"준설토B";#N/A,#N/A,FALSE,"적출장"}</definedName>
    <definedName name="블록c" localSheetId="2" hidden="1">{#N/A,#N/A,FALSE,"전체집계표";#N/A,#N/A,FALSE,"안벽30000";#N/A,#N/A,FALSE,"안벽20000";#N/A,#N/A,FALSE,"내호안";#N/A,#N/A,FALSE,"외호안";#N/A,#N/A,FALSE,"준설토A";#N/A,#N/A,FALSE,"준설토B";#N/A,#N/A,FALSE,"적출장"}</definedName>
    <definedName name="블록c" hidden="1">{#N/A,#N/A,FALSE,"전체집계표";#N/A,#N/A,FALSE,"안벽30000";#N/A,#N/A,FALSE,"안벽20000";#N/A,#N/A,FALSE,"내호안";#N/A,#N/A,FALSE,"외호안";#N/A,#N/A,FALSE,"준설토A";#N/A,#N/A,FALSE,"준설토B";#N/A,#N/A,FALSE,"적출장"}</definedName>
    <definedName name="블록k" localSheetId="3" hidden="1">{#N/A,#N/A,FALSE,"전체집계표";#N/A,#N/A,FALSE,"안벽30000";#N/A,#N/A,FALSE,"안벽20000";#N/A,#N/A,FALSE,"내호안";#N/A,#N/A,FALSE,"외호안";#N/A,#N/A,FALSE,"준설토A";#N/A,#N/A,FALSE,"준설토B";#N/A,#N/A,FALSE,"적출장"}</definedName>
    <definedName name="블록k" localSheetId="2" hidden="1">{#N/A,#N/A,FALSE,"전체집계표";#N/A,#N/A,FALSE,"안벽30000";#N/A,#N/A,FALSE,"안벽20000";#N/A,#N/A,FALSE,"내호안";#N/A,#N/A,FALSE,"외호안";#N/A,#N/A,FALSE,"준설토A";#N/A,#N/A,FALSE,"준설토B";#N/A,#N/A,FALSE,"적출장"}</definedName>
    <definedName name="블록k" hidden="1">{#N/A,#N/A,FALSE,"전체집계표";#N/A,#N/A,FALSE,"안벽30000";#N/A,#N/A,FALSE,"안벽20000";#N/A,#N/A,FALSE,"내호안";#N/A,#N/A,FALSE,"외호안";#N/A,#N/A,FALSE,"준설토A";#N/A,#N/A,FALSE,"준설토B";#N/A,#N/A,FALSE,"적출장"}</definedName>
    <definedName name="빈양식" localSheetId="3" hidden="1">{#N/A,#N/A,FALSE,"CCTV"}</definedName>
    <definedName name="빈양식" localSheetId="2" hidden="1">{#N/A,#N/A,FALSE,"CCTV"}</definedName>
    <definedName name="빈양식" hidden="1">{#N/A,#N/A,FALSE,"CCTV"}</definedName>
    <definedName name="빌딩" localSheetId="3" hidden="1">{#N/A,#N/A,FALSE,"CCTV"}</definedName>
    <definedName name="빌딩" localSheetId="2" hidden="1">{#N/A,#N/A,FALSE,"CCTV"}</definedName>
    <definedName name="빌딩" hidden="1">{#N/A,#N/A,FALSE,"CCTV"}</definedName>
    <definedName name="ㅅ" localSheetId="5" hidden="1">#REF!</definedName>
    <definedName name="ㅅ" localSheetId="7" hidden="1">#REF!</definedName>
    <definedName name="ㅅ" localSheetId="6" hidden="1">#REF!</definedName>
    <definedName name="ㅅ" localSheetId="17" hidden="1">#REF!</definedName>
    <definedName name="ㅅ" localSheetId="18" hidden="1">#REF!</definedName>
    <definedName name="ㅅ" localSheetId="19" hidden="1">#REF!</definedName>
    <definedName name="ㅅ" localSheetId="8" hidden="1">#REF!</definedName>
    <definedName name="ㅅ" localSheetId="10" hidden="1">#REF!</definedName>
    <definedName name="ㅅ" localSheetId="9" hidden="1">#REF!</definedName>
    <definedName name="ㅅ" localSheetId="11" hidden="1">#REF!</definedName>
    <definedName name="ㅅ" localSheetId="12" hidden="1">#REF!</definedName>
    <definedName name="ㅅ" localSheetId="13" hidden="1">#REF!</definedName>
    <definedName name="ㅅ" localSheetId="14" hidden="1">#REF!</definedName>
    <definedName name="ㅅ" localSheetId="15" hidden="1">#REF!</definedName>
    <definedName name="ㅅ" localSheetId="16" hidden="1">#REF!</definedName>
    <definedName name="ㅅ" localSheetId="3" hidden="1">#REF!</definedName>
    <definedName name="ㅅ" localSheetId="2" hidden="1">#REF!</definedName>
    <definedName name="ㅅ" hidden="1">#REF!</definedName>
    <definedName name="사업계획수정" localSheetId="5" hidden="1">#REF!</definedName>
    <definedName name="사업계획수정" localSheetId="7" hidden="1">#REF!</definedName>
    <definedName name="사업계획수정" localSheetId="6" hidden="1">#REF!</definedName>
    <definedName name="사업계획수정" localSheetId="17" hidden="1">#REF!</definedName>
    <definedName name="사업계획수정" localSheetId="18" hidden="1">#REF!</definedName>
    <definedName name="사업계획수정" localSheetId="19" hidden="1">#REF!</definedName>
    <definedName name="사업계획수정" localSheetId="8" hidden="1">#REF!</definedName>
    <definedName name="사업계획수정" localSheetId="10" hidden="1">#REF!</definedName>
    <definedName name="사업계획수정" localSheetId="9" hidden="1">#REF!</definedName>
    <definedName name="사업계획수정" localSheetId="11" hidden="1">#REF!</definedName>
    <definedName name="사업계획수정" localSheetId="12" hidden="1">#REF!</definedName>
    <definedName name="사업계획수정" localSheetId="13" hidden="1">#REF!</definedName>
    <definedName name="사업계획수정" localSheetId="14" hidden="1">#REF!</definedName>
    <definedName name="사업계획수정" localSheetId="15" hidden="1">#REF!</definedName>
    <definedName name="사업계획수정" localSheetId="16" hidden="1">#REF!</definedName>
    <definedName name="사업계획수정" localSheetId="3" hidden="1">#REF!</definedName>
    <definedName name="사업계획수정" localSheetId="2" hidden="1">#REF!</definedName>
    <definedName name="사업계획수정" hidden="1">#REF!</definedName>
    <definedName name="사업부양식2" localSheetId="5" hidden="1">#REF!</definedName>
    <definedName name="사업부양식2" localSheetId="7" hidden="1">#REF!</definedName>
    <definedName name="사업부양식2" localSheetId="6" hidden="1">#REF!</definedName>
    <definedName name="사업부양식2" localSheetId="17" hidden="1">#REF!</definedName>
    <definedName name="사업부양식2" localSheetId="18" hidden="1">#REF!</definedName>
    <definedName name="사업부양식2" localSheetId="19" hidden="1">#REF!</definedName>
    <definedName name="사업부양식2" localSheetId="8" hidden="1">#REF!</definedName>
    <definedName name="사업부양식2" localSheetId="10" hidden="1">#REF!</definedName>
    <definedName name="사업부양식2" localSheetId="9" hidden="1">#REF!</definedName>
    <definedName name="사업부양식2" localSheetId="11" hidden="1">#REF!</definedName>
    <definedName name="사업부양식2" localSheetId="12" hidden="1">#REF!</definedName>
    <definedName name="사업부양식2" localSheetId="13" hidden="1">#REF!</definedName>
    <definedName name="사업부양식2" localSheetId="14" hidden="1">#REF!</definedName>
    <definedName name="사업부양식2" localSheetId="15" hidden="1">#REF!</definedName>
    <definedName name="사업부양식2" localSheetId="16" hidden="1">#REF!</definedName>
    <definedName name="사업부양식2" localSheetId="3" hidden="1">#REF!</definedName>
    <definedName name="사업부양식2" localSheetId="2" hidden="1">#REF!</definedName>
    <definedName name="사업부양식2" hidden="1">#REF!</definedName>
    <definedName name="사업비최종" localSheetId="3"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2"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산출" localSheetId="5" hidden="1">#REF!</definedName>
    <definedName name="산출" localSheetId="7" hidden="1">#REF!</definedName>
    <definedName name="산출" localSheetId="6" hidden="1">#REF!</definedName>
    <definedName name="산출" localSheetId="17" hidden="1">#REF!</definedName>
    <definedName name="산출" localSheetId="18" hidden="1">#REF!</definedName>
    <definedName name="산출" localSheetId="19" hidden="1">#REF!</definedName>
    <definedName name="산출" localSheetId="8" hidden="1">#REF!</definedName>
    <definedName name="산출" localSheetId="10" hidden="1">#REF!</definedName>
    <definedName name="산출" localSheetId="9" hidden="1">#REF!</definedName>
    <definedName name="산출" localSheetId="11" hidden="1">#REF!</definedName>
    <definedName name="산출" localSheetId="12" hidden="1">#REF!</definedName>
    <definedName name="산출" localSheetId="13" hidden="1">#REF!</definedName>
    <definedName name="산출" localSheetId="14" hidden="1">#REF!</definedName>
    <definedName name="산출" localSheetId="15" hidden="1">#REF!</definedName>
    <definedName name="산출" localSheetId="16" hidden="1">#REF!</definedName>
    <definedName name="산출" localSheetId="3" hidden="1">#REF!</definedName>
    <definedName name="산출" localSheetId="2" hidden="1">#REF!</definedName>
    <definedName name="산출" hidden="1">#REF!</definedName>
    <definedName name="상각비2" localSheetId="5" hidden="1">#REF!</definedName>
    <definedName name="상각비2" localSheetId="7" hidden="1">#REF!</definedName>
    <definedName name="상각비2" localSheetId="6" hidden="1">#REF!</definedName>
    <definedName name="상각비2" localSheetId="17" hidden="1">#REF!</definedName>
    <definedName name="상각비2" localSheetId="18" hidden="1">#REF!</definedName>
    <definedName name="상각비2" localSheetId="19" hidden="1">#REF!</definedName>
    <definedName name="상각비2" localSheetId="8" hidden="1">#REF!</definedName>
    <definedName name="상각비2" localSheetId="10" hidden="1">#REF!</definedName>
    <definedName name="상각비2" localSheetId="9" hidden="1">#REF!</definedName>
    <definedName name="상각비2" localSheetId="11" hidden="1">#REF!</definedName>
    <definedName name="상각비2" localSheetId="12" hidden="1">#REF!</definedName>
    <definedName name="상각비2" localSheetId="13" hidden="1">#REF!</definedName>
    <definedName name="상각비2" localSheetId="14" hidden="1">#REF!</definedName>
    <definedName name="상각비2" localSheetId="15" hidden="1">#REF!</definedName>
    <definedName name="상각비2" localSheetId="16" hidden="1">#REF!</definedName>
    <definedName name="상각비2" localSheetId="3" hidden="1">#REF!</definedName>
    <definedName name="상각비2" localSheetId="2" hidden="1">#REF!</definedName>
    <definedName name="상각비2" hidden="1">#REF!</definedName>
    <definedName name="새안" localSheetId="3" hidden="1">{#N/A,#N/A,FALSE,"TABLE"}</definedName>
    <definedName name="새안" localSheetId="2" hidden="1">{#N/A,#N/A,FALSE,"TABLE"}</definedName>
    <definedName name="새안" hidden="1">{#N/A,#N/A,FALSE,"TABLE"}</definedName>
    <definedName name="샘풀카피" localSheetId="3" hidden="1">{#N/A,#N/A,FALSE,"CCTV"}</definedName>
    <definedName name="샘풀카피" localSheetId="2" hidden="1">{#N/A,#N/A,FALSE,"CCTV"}</definedName>
    <definedName name="샘풀카피" hidden="1">{#N/A,#N/A,FALSE,"CCTV"}</definedName>
    <definedName name="샘플카피2" localSheetId="3" hidden="1">{#N/A,#N/A,FALSE,"CCTV"}</definedName>
    <definedName name="샘플카피2" localSheetId="2" hidden="1">{#N/A,#N/A,FALSE,"CCTV"}</definedName>
    <definedName name="샘플카피2" hidden="1">{#N/A,#N/A,FALSE,"CCTV"}</definedName>
    <definedName name="샘플카피3" localSheetId="3" hidden="1">{#N/A,#N/A,FALSE,"CCTV"}</definedName>
    <definedName name="샘플카피3" localSheetId="2" hidden="1">{#N/A,#N/A,FALSE,"CCTV"}</definedName>
    <definedName name="샘플카피3" hidden="1">{#N/A,#N/A,FALSE,"CCTV"}</definedName>
    <definedName name="석항" localSheetId="3" hidden="1">{#N/A,#N/A,FALSE,"명세표"}</definedName>
    <definedName name="석항" localSheetId="2" hidden="1">{#N/A,#N/A,FALSE,"명세표"}</definedName>
    <definedName name="석항" hidden="1">{#N/A,#N/A,FALSE,"명세표"}</definedName>
    <definedName name="설계설명" localSheetId="5" hidden="1">#REF!</definedName>
    <definedName name="설계설명" localSheetId="7" hidden="1">#REF!</definedName>
    <definedName name="설계설명" localSheetId="6" hidden="1">#REF!</definedName>
    <definedName name="설계설명" localSheetId="17" hidden="1">#REF!</definedName>
    <definedName name="설계설명" localSheetId="18" hidden="1">#REF!</definedName>
    <definedName name="설계설명" localSheetId="19" hidden="1">#REF!</definedName>
    <definedName name="설계설명" localSheetId="8" hidden="1">#REF!</definedName>
    <definedName name="설계설명" localSheetId="10" hidden="1">#REF!</definedName>
    <definedName name="설계설명" localSheetId="9" hidden="1">#REF!</definedName>
    <definedName name="설계설명" localSheetId="11" hidden="1">#REF!</definedName>
    <definedName name="설계설명" localSheetId="12" hidden="1">#REF!</definedName>
    <definedName name="설계설명" localSheetId="13" hidden="1">#REF!</definedName>
    <definedName name="설계설명" localSheetId="14" hidden="1">#REF!</definedName>
    <definedName name="설계설명" localSheetId="15" hidden="1">#REF!</definedName>
    <definedName name="설계설명" localSheetId="16" hidden="1">#REF!</definedName>
    <definedName name="설계설명" localSheetId="3" hidden="1">#REF!</definedName>
    <definedName name="설계설명" localSheetId="2" hidden="1">#REF!</definedName>
    <definedName name="설계설명" hidden="1">#REF!</definedName>
    <definedName name="성우" localSheetId="3" hidden="1">{#N/A,#N/A,FALSE,"CCTV"}</definedName>
    <definedName name="성우" localSheetId="2" hidden="1">{#N/A,#N/A,FALSE,"CCTV"}</definedName>
    <definedName name="성우" hidden="1">{#N/A,#N/A,FALSE,"CCTV"}</definedName>
    <definedName name="손익계산서" localSheetId="5" hidden="1">#REF!</definedName>
    <definedName name="손익계산서" localSheetId="7" hidden="1">#REF!</definedName>
    <definedName name="손익계산서" localSheetId="6" hidden="1">#REF!</definedName>
    <definedName name="손익계산서" localSheetId="17" hidden="1">#REF!</definedName>
    <definedName name="손익계산서" localSheetId="18" hidden="1">#REF!</definedName>
    <definedName name="손익계산서" localSheetId="19" hidden="1">#REF!</definedName>
    <definedName name="손익계산서" localSheetId="8" hidden="1">#REF!</definedName>
    <definedName name="손익계산서" localSheetId="10" hidden="1">#REF!</definedName>
    <definedName name="손익계산서" localSheetId="9" hidden="1">#REF!</definedName>
    <definedName name="손익계산서" localSheetId="11" hidden="1">#REF!</definedName>
    <definedName name="손익계산서" localSheetId="12" hidden="1">#REF!</definedName>
    <definedName name="손익계산서" localSheetId="13" hidden="1">#REF!</definedName>
    <definedName name="손익계산서" localSheetId="14" hidden="1">#REF!</definedName>
    <definedName name="손익계산서" localSheetId="15" hidden="1">#REF!</definedName>
    <definedName name="손익계산서" localSheetId="16" hidden="1">#REF!</definedName>
    <definedName name="손익계산서" localSheetId="3" hidden="1">#REF!</definedName>
    <definedName name="손익계산서" localSheetId="2" hidden="1">#REF!</definedName>
    <definedName name="손익계산서" hidden="1">#REF!</definedName>
    <definedName name="수" localSheetId="3" hidden="1">{#N/A,#N/A,TRUE,"Basic";#N/A,#N/A,TRUE,"EXT-TABLE";#N/A,#N/A,TRUE,"STEEL";#N/A,#N/A,TRUE,"INT-Table";#N/A,#N/A,TRUE,"STEEL";#N/A,#N/A,TRUE,"Door"}</definedName>
    <definedName name="수" localSheetId="2" hidden="1">{#N/A,#N/A,TRUE,"Basic";#N/A,#N/A,TRUE,"EXT-TABLE";#N/A,#N/A,TRUE,"STEEL";#N/A,#N/A,TRUE,"INT-Table";#N/A,#N/A,TRUE,"STEEL";#N/A,#N/A,TRUE,"Door"}</definedName>
    <definedName name="수" hidden="1">{#N/A,#N/A,TRUE,"Basic";#N/A,#N/A,TRUE,"EXT-TABLE";#N/A,#N/A,TRUE,"STEEL";#N/A,#N/A,TRUE,"INT-Table";#N/A,#N/A,TRUE,"STEEL";#N/A,#N/A,TRUE,"Door"}</definedName>
    <definedName name="수_1" localSheetId="3" hidden="1">{#N/A,#N/A,TRUE,"Basic";#N/A,#N/A,TRUE,"EXT-TABLE";#N/A,#N/A,TRUE,"STEEL";#N/A,#N/A,TRUE,"INT-Table";#N/A,#N/A,TRUE,"STEEL";#N/A,#N/A,TRUE,"Door"}</definedName>
    <definedName name="수_1" localSheetId="2" hidden="1">{#N/A,#N/A,TRUE,"Basic";#N/A,#N/A,TRUE,"EXT-TABLE";#N/A,#N/A,TRUE,"STEEL";#N/A,#N/A,TRUE,"INT-Table";#N/A,#N/A,TRUE,"STEEL";#N/A,#N/A,TRUE,"Door"}</definedName>
    <definedName name="수_1" hidden="1">{#N/A,#N/A,TRUE,"Basic";#N/A,#N/A,TRUE,"EXT-TABLE";#N/A,#N/A,TRUE,"STEEL";#N/A,#N/A,TRUE,"INT-Table";#N/A,#N/A,TRUE,"STEEL";#N/A,#N/A,TRUE,"Door"}</definedName>
    <definedName name="수_1_1" localSheetId="3" hidden="1">{#N/A,#N/A,TRUE,"Basic";#N/A,#N/A,TRUE,"EXT-TABLE";#N/A,#N/A,TRUE,"STEEL";#N/A,#N/A,TRUE,"INT-Table";#N/A,#N/A,TRUE,"STEEL";#N/A,#N/A,TRUE,"Door"}</definedName>
    <definedName name="수_1_1" localSheetId="2" hidden="1">{#N/A,#N/A,TRUE,"Basic";#N/A,#N/A,TRUE,"EXT-TABLE";#N/A,#N/A,TRUE,"STEEL";#N/A,#N/A,TRUE,"INT-Table";#N/A,#N/A,TRUE,"STEEL";#N/A,#N/A,TRUE,"Door"}</definedName>
    <definedName name="수_1_1" hidden="1">{#N/A,#N/A,TRUE,"Basic";#N/A,#N/A,TRUE,"EXT-TABLE";#N/A,#N/A,TRUE,"STEEL";#N/A,#N/A,TRUE,"INT-Table";#N/A,#N/A,TRUE,"STEEL";#N/A,#N/A,TRUE,"Door"}</definedName>
    <definedName name="수_1_2" localSheetId="3" hidden="1">{#N/A,#N/A,TRUE,"Basic";#N/A,#N/A,TRUE,"EXT-TABLE";#N/A,#N/A,TRUE,"STEEL";#N/A,#N/A,TRUE,"INT-Table";#N/A,#N/A,TRUE,"STEEL";#N/A,#N/A,TRUE,"Door"}</definedName>
    <definedName name="수_1_2" localSheetId="2" hidden="1">{#N/A,#N/A,TRUE,"Basic";#N/A,#N/A,TRUE,"EXT-TABLE";#N/A,#N/A,TRUE,"STEEL";#N/A,#N/A,TRUE,"INT-Table";#N/A,#N/A,TRUE,"STEEL";#N/A,#N/A,TRUE,"Door"}</definedName>
    <definedName name="수_1_2" hidden="1">{#N/A,#N/A,TRUE,"Basic";#N/A,#N/A,TRUE,"EXT-TABLE";#N/A,#N/A,TRUE,"STEEL";#N/A,#N/A,TRUE,"INT-Table";#N/A,#N/A,TRUE,"STEEL";#N/A,#N/A,TRUE,"Door"}</definedName>
    <definedName name="수_2" localSheetId="3" hidden="1">{#N/A,#N/A,TRUE,"Basic";#N/A,#N/A,TRUE,"EXT-TABLE";#N/A,#N/A,TRUE,"STEEL";#N/A,#N/A,TRUE,"INT-Table";#N/A,#N/A,TRUE,"STEEL";#N/A,#N/A,TRUE,"Door"}</definedName>
    <definedName name="수_2" localSheetId="2" hidden="1">{#N/A,#N/A,TRUE,"Basic";#N/A,#N/A,TRUE,"EXT-TABLE";#N/A,#N/A,TRUE,"STEEL";#N/A,#N/A,TRUE,"INT-Table";#N/A,#N/A,TRUE,"STEEL";#N/A,#N/A,TRUE,"Door"}</definedName>
    <definedName name="수_2" hidden="1">{#N/A,#N/A,TRUE,"Basic";#N/A,#N/A,TRUE,"EXT-TABLE";#N/A,#N/A,TRUE,"STEEL";#N/A,#N/A,TRUE,"INT-Table";#N/A,#N/A,TRUE,"STEEL";#N/A,#N/A,TRUE,"Door"}</definedName>
    <definedName name="수_2_1" localSheetId="3" hidden="1">{#N/A,#N/A,TRUE,"Basic";#N/A,#N/A,TRUE,"EXT-TABLE";#N/A,#N/A,TRUE,"STEEL";#N/A,#N/A,TRUE,"INT-Table";#N/A,#N/A,TRUE,"STEEL";#N/A,#N/A,TRUE,"Door"}</definedName>
    <definedName name="수_2_1" localSheetId="2" hidden="1">{#N/A,#N/A,TRUE,"Basic";#N/A,#N/A,TRUE,"EXT-TABLE";#N/A,#N/A,TRUE,"STEEL";#N/A,#N/A,TRUE,"INT-Table";#N/A,#N/A,TRUE,"STEEL";#N/A,#N/A,TRUE,"Door"}</definedName>
    <definedName name="수_2_1" hidden="1">{#N/A,#N/A,TRUE,"Basic";#N/A,#N/A,TRUE,"EXT-TABLE";#N/A,#N/A,TRUE,"STEEL";#N/A,#N/A,TRUE,"INT-Table";#N/A,#N/A,TRUE,"STEEL";#N/A,#N/A,TRUE,"Door"}</definedName>
    <definedName name="수_2_2" localSheetId="3" hidden="1">{#N/A,#N/A,TRUE,"Basic";#N/A,#N/A,TRUE,"EXT-TABLE";#N/A,#N/A,TRUE,"STEEL";#N/A,#N/A,TRUE,"INT-Table";#N/A,#N/A,TRUE,"STEEL";#N/A,#N/A,TRUE,"Door"}</definedName>
    <definedName name="수_2_2" localSheetId="2" hidden="1">{#N/A,#N/A,TRUE,"Basic";#N/A,#N/A,TRUE,"EXT-TABLE";#N/A,#N/A,TRUE,"STEEL";#N/A,#N/A,TRUE,"INT-Table";#N/A,#N/A,TRUE,"STEEL";#N/A,#N/A,TRUE,"Door"}</definedName>
    <definedName name="수_2_2" hidden="1">{#N/A,#N/A,TRUE,"Basic";#N/A,#N/A,TRUE,"EXT-TABLE";#N/A,#N/A,TRUE,"STEEL";#N/A,#N/A,TRUE,"INT-Table";#N/A,#N/A,TRUE,"STEEL";#N/A,#N/A,TRUE,"Door"}</definedName>
    <definedName name="수_3" localSheetId="3" hidden="1">{#N/A,#N/A,TRUE,"Basic";#N/A,#N/A,TRUE,"EXT-TABLE";#N/A,#N/A,TRUE,"STEEL";#N/A,#N/A,TRUE,"INT-Table";#N/A,#N/A,TRUE,"STEEL";#N/A,#N/A,TRUE,"Door"}</definedName>
    <definedName name="수_3" localSheetId="2" hidden="1">{#N/A,#N/A,TRUE,"Basic";#N/A,#N/A,TRUE,"EXT-TABLE";#N/A,#N/A,TRUE,"STEEL";#N/A,#N/A,TRUE,"INT-Table";#N/A,#N/A,TRUE,"STEEL";#N/A,#N/A,TRUE,"Door"}</definedName>
    <definedName name="수_3" hidden="1">{#N/A,#N/A,TRUE,"Basic";#N/A,#N/A,TRUE,"EXT-TABLE";#N/A,#N/A,TRUE,"STEEL";#N/A,#N/A,TRUE,"INT-Table";#N/A,#N/A,TRUE,"STEEL";#N/A,#N/A,TRUE,"Door"}</definedName>
    <definedName name="수_3_1" localSheetId="3" hidden="1">{#N/A,#N/A,TRUE,"Basic";#N/A,#N/A,TRUE,"EXT-TABLE";#N/A,#N/A,TRUE,"STEEL";#N/A,#N/A,TRUE,"INT-Table";#N/A,#N/A,TRUE,"STEEL";#N/A,#N/A,TRUE,"Door"}</definedName>
    <definedName name="수_3_1" localSheetId="2" hidden="1">{#N/A,#N/A,TRUE,"Basic";#N/A,#N/A,TRUE,"EXT-TABLE";#N/A,#N/A,TRUE,"STEEL";#N/A,#N/A,TRUE,"INT-Table";#N/A,#N/A,TRUE,"STEEL";#N/A,#N/A,TRUE,"Door"}</definedName>
    <definedName name="수_3_1" hidden="1">{#N/A,#N/A,TRUE,"Basic";#N/A,#N/A,TRUE,"EXT-TABLE";#N/A,#N/A,TRUE,"STEEL";#N/A,#N/A,TRUE,"INT-Table";#N/A,#N/A,TRUE,"STEEL";#N/A,#N/A,TRUE,"Door"}</definedName>
    <definedName name="수_3_2" localSheetId="3" hidden="1">{#N/A,#N/A,TRUE,"Basic";#N/A,#N/A,TRUE,"EXT-TABLE";#N/A,#N/A,TRUE,"STEEL";#N/A,#N/A,TRUE,"INT-Table";#N/A,#N/A,TRUE,"STEEL";#N/A,#N/A,TRUE,"Door"}</definedName>
    <definedName name="수_3_2" localSheetId="2" hidden="1">{#N/A,#N/A,TRUE,"Basic";#N/A,#N/A,TRUE,"EXT-TABLE";#N/A,#N/A,TRUE,"STEEL";#N/A,#N/A,TRUE,"INT-Table";#N/A,#N/A,TRUE,"STEEL";#N/A,#N/A,TRUE,"Door"}</definedName>
    <definedName name="수_3_2" hidden="1">{#N/A,#N/A,TRUE,"Basic";#N/A,#N/A,TRUE,"EXT-TABLE";#N/A,#N/A,TRUE,"STEEL";#N/A,#N/A,TRUE,"INT-Table";#N/A,#N/A,TRUE,"STEEL";#N/A,#N/A,TRUE,"Door"}</definedName>
    <definedName name="수_4" localSheetId="3" hidden="1">{#N/A,#N/A,TRUE,"Basic";#N/A,#N/A,TRUE,"EXT-TABLE";#N/A,#N/A,TRUE,"STEEL";#N/A,#N/A,TRUE,"INT-Table";#N/A,#N/A,TRUE,"STEEL";#N/A,#N/A,TRUE,"Door"}</definedName>
    <definedName name="수_4" localSheetId="2" hidden="1">{#N/A,#N/A,TRUE,"Basic";#N/A,#N/A,TRUE,"EXT-TABLE";#N/A,#N/A,TRUE,"STEEL";#N/A,#N/A,TRUE,"INT-Table";#N/A,#N/A,TRUE,"STEEL";#N/A,#N/A,TRUE,"Door"}</definedName>
    <definedName name="수_4" hidden="1">{#N/A,#N/A,TRUE,"Basic";#N/A,#N/A,TRUE,"EXT-TABLE";#N/A,#N/A,TRUE,"STEEL";#N/A,#N/A,TRUE,"INT-Table";#N/A,#N/A,TRUE,"STEEL";#N/A,#N/A,TRUE,"Door"}</definedName>
    <definedName name="수_4_1" localSheetId="3" hidden="1">{#N/A,#N/A,TRUE,"Basic";#N/A,#N/A,TRUE,"EXT-TABLE";#N/A,#N/A,TRUE,"STEEL";#N/A,#N/A,TRUE,"INT-Table";#N/A,#N/A,TRUE,"STEEL";#N/A,#N/A,TRUE,"Door"}</definedName>
    <definedName name="수_4_1" localSheetId="2" hidden="1">{#N/A,#N/A,TRUE,"Basic";#N/A,#N/A,TRUE,"EXT-TABLE";#N/A,#N/A,TRUE,"STEEL";#N/A,#N/A,TRUE,"INT-Table";#N/A,#N/A,TRUE,"STEEL";#N/A,#N/A,TRUE,"Door"}</definedName>
    <definedName name="수_4_1" hidden="1">{#N/A,#N/A,TRUE,"Basic";#N/A,#N/A,TRUE,"EXT-TABLE";#N/A,#N/A,TRUE,"STEEL";#N/A,#N/A,TRUE,"INT-Table";#N/A,#N/A,TRUE,"STEEL";#N/A,#N/A,TRUE,"Door"}</definedName>
    <definedName name="수_4_2" localSheetId="3" hidden="1">{#N/A,#N/A,TRUE,"Basic";#N/A,#N/A,TRUE,"EXT-TABLE";#N/A,#N/A,TRUE,"STEEL";#N/A,#N/A,TRUE,"INT-Table";#N/A,#N/A,TRUE,"STEEL";#N/A,#N/A,TRUE,"Door"}</definedName>
    <definedName name="수_4_2" localSheetId="2" hidden="1">{#N/A,#N/A,TRUE,"Basic";#N/A,#N/A,TRUE,"EXT-TABLE";#N/A,#N/A,TRUE,"STEEL";#N/A,#N/A,TRUE,"INT-Table";#N/A,#N/A,TRUE,"STEEL";#N/A,#N/A,TRUE,"Door"}</definedName>
    <definedName name="수_4_2" hidden="1">{#N/A,#N/A,TRUE,"Basic";#N/A,#N/A,TRUE,"EXT-TABLE";#N/A,#N/A,TRUE,"STEEL";#N/A,#N/A,TRUE,"INT-Table";#N/A,#N/A,TRUE,"STEEL";#N/A,#N/A,TRUE,"Door"}</definedName>
    <definedName name="수_5" localSheetId="3" hidden="1">{#N/A,#N/A,TRUE,"Basic";#N/A,#N/A,TRUE,"EXT-TABLE";#N/A,#N/A,TRUE,"STEEL";#N/A,#N/A,TRUE,"INT-Table";#N/A,#N/A,TRUE,"STEEL";#N/A,#N/A,TRUE,"Door"}</definedName>
    <definedName name="수_5" localSheetId="2" hidden="1">{#N/A,#N/A,TRUE,"Basic";#N/A,#N/A,TRUE,"EXT-TABLE";#N/A,#N/A,TRUE,"STEEL";#N/A,#N/A,TRUE,"INT-Table";#N/A,#N/A,TRUE,"STEEL";#N/A,#N/A,TRUE,"Door"}</definedName>
    <definedName name="수_5" hidden="1">{#N/A,#N/A,TRUE,"Basic";#N/A,#N/A,TRUE,"EXT-TABLE";#N/A,#N/A,TRUE,"STEEL";#N/A,#N/A,TRUE,"INT-Table";#N/A,#N/A,TRUE,"STEEL";#N/A,#N/A,TRUE,"Door"}</definedName>
    <definedName name="수_5_1" localSheetId="3" hidden="1">{#N/A,#N/A,TRUE,"Basic";#N/A,#N/A,TRUE,"EXT-TABLE";#N/A,#N/A,TRUE,"STEEL";#N/A,#N/A,TRUE,"INT-Table";#N/A,#N/A,TRUE,"STEEL";#N/A,#N/A,TRUE,"Door"}</definedName>
    <definedName name="수_5_1" localSheetId="2" hidden="1">{#N/A,#N/A,TRUE,"Basic";#N/A,#N/A,TRUE,"EXT-TABLE";#N/A,#N/A,TRUE,"STEEL";#N/A,#N/A,TRUE,"INT-Table";#N/A,#N/A,TRUE,"STEEL";#N/A,#N/A,TRUE,"Door"}</definedName>
    <definedName name="수_5_1" hidden="1">{#N/A,#N/A,TRUE,"Basic";#N/A,#N/A,TRUE,"EXT-TABLE";#N/A,#N/A,TRUE,"STEEL";#N/A,#N/A,TRUE,"INT-Table";#N/A,#N/A,TRUE,"STEEL";#N/A,#N/A,TRUE,"Door"}</definedName>
    <definedName name="수_5_2" localSheetId="3" hidden="1">{#N/A,#N/A,TRUE,"Basic";#N/A,#N/A,TRUE,"EXT-TABLE";#N/A,#N/A,TRUE,"STEEL";#N/A,#N/A,TRUE,"INT-Table";#N/A,#N/A,TRUE,"STEEL";#N/A,#N/A,TRUE,"Door"}</definedName>
    <definedName name="수_5_2" localSheetId="2" hidden="1">{#N/A,#N/A,TRUE,"Basic";#N/A,#N/A,TRUE,"EXT-TABLE";#N/A,#N/A,TRUE,"STEEL";#N/A,#N/A,TRUE,"INT-Table";#N/A,#N/A,TRUE,"STEEL";#N/A,#N/A,TRUE,"Door"}</definedName>
    <definedName name="수_5_2" hidden="1">{#N/A,#N/A,TRUE,"Basic";#N/A,#N/A,TRUE,"EXT-TABLE";#N/A,#N/A,TRUE,"STEEL";#N/A,#N/A,TRUE,"INT-Table";#N/A,#N/A,TRUE,"STEEL";#N/A,#N/A,TRUE,"Door"}</definedName>
    <definedName name="수2" localSheetId="3" hidden="1">{#N/A,#N/A,TRUE,"LOADCOVE";#N/A,#N/A,TRUE,"PAGE001";#N/A,#N/A,TRUE,"PAGE002";#N/A,#N/A,TRUE,"PAGE003";#N/A,#N/A,TRUE,"PAGE004";#N/A,#N/A,TRUE,"PAGE005";#N/A,#N/A,TRUE,"PAGE006";#N/A,#N/A,TRUE,"PAGE007";#N/A,#N/A,TRUE,"PAGE008";#N/A,#N/A,TRUE,"PAGE009";#N/A,#N/A,TRUE,"PAGE010";#N/A,#N/A,TRUE,"PAGE011";#N/A,#N/A,TRUE,"PAGE012";#N/A,#N/A,TRUE,"PAGE013"}</definedName>
    <definedName name="수2" localSheetId="2" hidden="1">{#N/A,#N/A,TRUE,"LOADCOVE";#N/A,#N/A,TRUE,"PAGE001";#N/A,#N/A,TRUE,"PAGE002";#N/A,#N/A,TRUE,"PAGE003";#N/A,#N/A,TRUE,"PAGE004";#N/A,#N/A,TRUE,"PAGE005";#N/A,#N/A,TRUE,"PAGE006";#N/A,#N/A,TRUE,"PAGE007";#N/A,#N/A,TRUE,"PAGE008";#N/A,#N/A,TRUE,"PAGE009";#N/A,#N/A,TRUE,"PAGE010";#N/A,#N/A,TRUE,"PAGE011";#N/A,#N/A,TRUE,"PAGE012";#N/A,#N/A,TRUE,"PAGE013"}</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당" hidden="1">#N/A</definedName>
    <definedName name="수익" localSheetId="3" hidden="1">{#N/A,#N/A,TRUE,"LOADCOVE";#N/A,#N/A,TRUE,"PAGE001";#N/A,#N/A,TRUE,"PAGE002";#N/A,#N/A,TRUE,"PAGE003";#N/A,#N/A,TRUE,"PAGE004";#N/A,#N/A,TRUE,"PAGE005";#N/A,#N/A,TRUE,"PAGE006";#N/A,#N/A,TRUE,"PAGE007";#N/A,#N/A,TRUE,"PAGE008";#N/A,#N/A,TRUE,"PAGE009";#N/A,#N/A,TRUE,"PAGE010";#N/A,#N/A,TRUE,"PAGE011";#N/A,#N/A,TRUE,"PAGE012";#N/A,#N/A,TRUE,"PAGE013"}</definedName>
    <definedName name="수익" localSheetId="2" hidden="1">{#N/A,#N/A,TRUE,"LOADCOVE";#N/A,#N/A,TRUE,"PAGE001";#N/A,#N/A,TRUE,"PAGE002";#N/A,#N/A,TRUE,"PAGE003";#N/A,#N/A,TRUE,"PAGE004";#N/A,#N/A,TRUE,"PAGE005";#N/A,#N/A,TRUE,"PAGE006";#N/A,#N/A,TRUE,"PAGE007";#N/A,#N/A,TRUE,"PAGE008";#N/A,#N/A,TRUE,"PAGE009";#N/A,#N/A,TRUE,"PAGE010";#N/A,#N/A,TRUE,"PAGE011";#N/A,#N/A,TRUE,"PAGE012";#N/A,#N/A,TRUE,"PAGE013"}</definedName>
    <definedName name="수익" hidden="1">{#N/A,#N/A,TRUE,"LOADCOVE";#N/A,#N/A,TRUE,"PAGE001";#N/A,#N/A,TRUE,"PAGE002";#N/A,#N/A,TRUE,"PAGE003";#N/A,#N/A,TRUE,"PAGE004";#N/A,#N/A,TRUE,"PAGE005";#N/A,#N/A,TRUE,"PAGE006";#N/A,#N/A,TRUE,"PAGE007";#N/A,#N/A,TRUE,"PAGE008";#N/A,#N/A,TRUE,"PAGE009";#N/A,#N/A,TRUE,"PAGE010";#N/A,#N/A,TRUE,"PAGE011";#N/A,#N/A,TRUE,"PAGE012";#N/A,#N/A,TRUE,"PAGE013"}</definedName>
    <definedName name="수주이월" localSheetId="3" hidden="1">{#N/A,#N/A,TRUE,"LOADCOVE";#N/A,#N/A,TRUE,"PAGE001";#N/A,#N/A,TRUE,"PAGE002";#N/A,#N/A,TRUE,"PAGE003";#N/A,#N/A,TRUE,"PAGE004";#N/A,#N/A,TRUE,"PAGE005";#N/A,#N/A,TRUE,"PAGE006";#N/A,#N/A,TRUE,"PAGE007";#N/A,#N/A,TRUE,"PAGE008";#N/A,#N/A,TRUE,"PAGE009";#N/A,#N/A,TRUE,"PAGE010";#N/A,#N/A,TRUE,"PAGE011";#N/A,#N/A,TRUE,"PAGE012";#N/A,#N/A,TRUE,"PAGE013"}</definedName>
    <definedName name="수주이월" localSheetId="2" hidden="1">{#N/A,#N/A,TRUE,"LOADCOVE";#N/A,#N/A,TRUE,"PAGE001";#N/A,#N/A,TRUE,"PAGE002";#N/A,#N/A,TRUE,"PAGE003";#N/A,#N/A,TRUE,"PAGE004";#N/A,#N/A,TRUE,"PAGE005";#N/A,#N/A,TRUE,"PAGE006";#N/A,#N/A,TRUE,"PAGE007";#N/A,#N/A,TRUE,"PAGE008";#N/A,#N/A,TRUE,"PAGE009";#N/A,#N/A,TRUE,"PAGE010";#N/A,#N/A,TRUE,"PAGE011";#N/A,#N/A,TRUE,"PAGE012";#N/A,#N/A,TRUE,"PAGE013"}</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승용교" localSheetId="3" hidden="1">{#N/A,#N/A,FALSE,"2~8번"}</definedName>
    <definedName name="승용교" localSheetId="2" hidden="1">{#N/A,#N/A,FALSE,"2~8번"}</definedName>
    <definedName name="승용교" hidden="1">{#N/A,#N/A,FALSE,"2~8번"}</definedName>
    <definedName name="시설실적" localSheetId="3" hidden="1">{#N/A,#N/A,TRUE,"LOADCOVE";#N/A,#N/A,TRUE,"PAGE001";#N/A,#N/A,TRUE,"PAGE002";#N/A,#N/A,TRUE,"PAGE003";#N/A,#N/A,TRUE,"PAGE004";#N/A,#N/A,TRUE,"PAGE005";#N/A,#N/A,TRUE,"PAGE006";#N/A,#N/A,TRUE,"PAGE007";#N/A,#N/A,TRUE,"PAGE008";#N/A,#N/A,TRUE,"PAGE009";#N/A,#N/A,TRUE,"PAGE010";#N/A,#N/A,TRUE,"PAGE011";#N/A,#N/A,TRUE,"PAGE012";#N/A,#N/A,TRUE,"PAGE013"}</definedName>
    <definedName name="시설실적" localSheetId="2" hidden="1">{#N/A,#N/A,TRUE,"LOADCOVE";#N/A,#N/A,TRUE,"PAGE001";#N/A,#N/A,TRUE,"PAGE002";#N/A,#N/A,TRUE,"PAGE003";#N/A,#N/A,TRUE,"PAGE004";#N/A,#N/A,TRUE,"PAGE005";#N/A,#N/A,TRUE,"PAGE006";#N/A,#N/A,TRUE,"PAGE007";#N/A,#N/A,TRUE,"PAGE008";#N/A,#N/A,TRUE,"PAGE009";#N/A,#N/A,TRUE,"PAGE010";#N/A,#N/A,TRUE,"PAGE011";#N/A,#N/A,TRUE,"PAGE012";#N/A,#N/A,TRUE,"PAGE013"}</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신설" localSheetId="3" hidden="1">{#N/A,#N/A,FALSE,"명세표"}</definedName>
    <definedName name="신설" localSheetId="2" hidden="1">{#N/A,#N/A,FALSE,"명세표"}</definedName>
    <definedName name="신설" hidden="1">{#N/A,#N/A,FALSE,"명세표"}</definedName>
    <definedName name="실적2" localSheetId="3" hidden="1">{#N/A,#N/A,TRUE,"LOADCOVE";#N/A,#N/A,TRUE,"PAGE001";#N/A,#N/A,TRUE,"PAGE002";#N/A,#N/A,TRUE,"PAGE003";#N/A,#N/A,TRUE,"PAGE004";#N/A,#N/A,TRUE,"PAGE005";#N/A,#N/A,TRUE,"PAGE006";#N/A,#N/A,TRUE,"PAGE007";#N/A,#N/A,TRUE,"PAGE008";#N/A,#N/A,TRUE,"PAGE009";#N/A,#N/A,TRUE,"PAGE010";#N/A,#N/A,TRUE,"PAGE011";#N/A,#N/A,TRUE,"PAGE012";#N/A,#N/A,TRUE,"PAGE013"}</definedName>
    <definedName name="실적2" localSheetId="2" hidden="1">{#N/A,#N/A,TRUE,"LOADCOVE";#N/A,#N/A,TRUE,"PAGE001";#N/A,#N/A,TRUE,"PAGE002";#N/A,#N/A,TRUE,"PAGE003";#N/A,#N/A,TRUE,"PAGE004";#N/A,#N/A,TRUE,"PAGE005";#N/A,#N/A,TRUE,"PAGE006";#N/A,#N/A,TRUE,"PAGE007";#N/A,#N/A,TRUE,"PAGE008";#N/A,#N/A,TRUE,"PAGE009";#N/A,#N/A,TRUE,"PAGE010";#N/A,#N/A,TRUE,"PAGE011";#N/A,#N/A,TRUE,"PAGE012";#N/A,#N/A,TRUE,"PAGE013"}</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총괄1" localSheetId="5" hidden="1">#REF!</definedName>
    <definedName name="실적총괄1" localSheetId="7" hidden="1">#REF!</definedName>
    <definedName name="실적총괄1" localSheetId="6" hidden="1">#REF!</definedName>
    <definedName name="실적총괄1" localSheetId="17" hidden="1">#REF!</definedName>
    <definedName name="실적총괄1" localSheetId="18" hidden="1">#REF!</definedName>
    <definedName name="실적총괄1" localSheetId="19" hidden="1">#REF!</definedName>
    <definedName name="실적총괄1" localSheetId="8" hidden="1">#REF!</definedName>
    <definedName name="실적총괄1" localSheetId="10" hidden="1">#REF!</definedName>
    <definedName name="실적총괄1" localSheetId="9" hidden="1">#REF!</definedName>
    <definedName name="실적총괄1" localSheetId="11" hidden="1">#REF!</definedName>
    <definedName name="실적총괄1" localSheetId="12" hidden="1">#REF!</definedName>
    <definedName name="실적총괄1" localSheetId="13" hidden="1">#REF!</definedName>
    <definedName name="실적총괄1" localSheetId="14" hidden="1">#REF!</definedName>
    <definedName name="실적총괄1" localSheetId="15" hidden="1">#REF!</definedName>
    <definedName name="실적총괄1" localSheetId="16" hidden="1">#REF!</definedName>
    <definedName name="실적총괄1" localSheetId="3" hidden="1">#REF!</definedName>
    <definedName name="실적총괄1" localSheetId="2" hidden="1">#REF!</definedName>
    <definedName name="실적총괄1" hidden="1">#REF!</definedName>
    <definedName name="실총" localSheetId="5" hidden="1">#REF!</definedName>
    <definedName name="실총" localSheetId="7" hidden="1">#REF!</definedName>
    <definedName name="실총" localSheetId="6" hidden="1">#REF!</definedName>
    <definedName name="실총" localSheetId="17" hidden="1">#REF!</definedName>
    <definedName name="실총" localSheetId="18" hidden="1">#REF!</definedName>
    <definedName name="실총" localSheetId="19" hidden="1">#REF!</definedName>
    <definedName name="실총" localSheetId="8" hidden="1">#REF!</definedName>
    <definedName name="실총" localSheetId="10" hidden="1">#REF!</definedName>
    <definedName name="실총" localSheetId="9" hidden="1">#REF!</definedName>
    <definedName name="실총" localSheetId="11" hidden="1">#REF!</definedName>
    <definedName name="실총" localSheetId="12" hidden="1">#REF!</definedName>
    <definedName name="실총" localSheetId="13" hidden="1">#REF!</definedName>
    <definedName name="실총" localSheetId="14" hidden="1">#REF!</definedName>
    <definedName name="실총" localSheetId="15" hidden="1">#REF!</definedName>
    <definedName name="실총" localSheetId="16" hidden="1">#REF!</definedName>
    <definedName name="실총" localSheetId="3" hidden="1">#REF!</definedName>
    <definedName name="실총" localSheetId="2" hidden="1">#REF!</definedName>
    <definedName name="실총" hidden="1">#REF!</definedName>
    <definedName name="ㅇㄴㅇㄴ" localSheetId="3" hidden="1">{#N/A,#N/A,FALSE,"포장2"}</definedName>
    <definedName name="ㅇㄴㅇㄴ" localSheetId="2" hidden="1">{#N/A,#N/A,FALSE,"포장2"}</definedName>
    <definedName name="ㅇㄴㅇㄴ" hidden="1">{#N/A,#N/A,FALSE,"포장2"}</definedName>
    <definedName name="ㅇㄷㄴㄶㅎ" localSheetId="3" hidden="1">{#N/A,#N/A,FALSE,"골재소요량";#N/A,#N/A,FALSE,"골재소요량"}</definedName>
    <definedName name="ㅇㄷㄴㄶㅎ" localSheetId="2" hidden="1">{#N/A,#N/A,FALSE,"골재소요량";#N/A,#N/A,FALSE,"골재소요량"}</definedName>
    <definedName name="ㅇㄷㄴㄶㅎ" hidden="1">{#N/A,#N/A,FALSE,"골재소요량";#N/A,#N/A,FALSE,"골재소요량"}</definedName>
    <definedName name="ㅇ롤옹롤ㅇ" localSheetId="3" hidden="1">{#N/A,#N/A,FALSE,"운반시간"}</definedName>
    <definedName name="ㅇ롤옹롤ㅇ" localSheetId="2" hidden="1">{#N/A,#N/A,FALSE,"운반시간"}</definedName>
    <definedName name="ㅇ롤옹롤ㅇ" hidden="1">{#N/A,#N/A,FALSE,"운반시간"}</definedName>
    <definedName name="ㅇㅇㄹ" localSheetId="5" hidden="1">#REF!</definedName>
    <definedName name="ㅇㅇㄹ" localSheetId="7" hidden="1">#REF!</definedName>
    <definedName name="ㅇㅇㄹ" localSheetId="6" hidden="1">#REF!</definedName>
    <definedName name="ㅇㅇㄹ" localSheetId="17" hidden="1">#REF!</definedName>
    <definedName name="ㅇㅇㄹ" localSheetId="18" hidden="1">#REF!</definedName>
    <definedName name="ㅇㅇㄹ" localSheetId="19" hidden="1">#REF!</definedName>
    <definedName name="ㅇㅇㄹ" localSheetId="8" hidden="1">#REF!</definedName>
    <definedName name="ㅇㅇㄹ" localSheetId="10" hidden="1">#REF!</definedName>
    <definedName name="ㅇㅇㄹ" localSheetId="9" hidden="1">#REF!</definedName>
    <definedName name="ㅇㅇㄹ" localSheetId="11" hidden="1">#REF!</definedName>
    <definedName name="ㅇㅇㄹ" localSheetId="12" hidden="1">#REF!</definedName>
    <definedName name="ㅇㅇㄹ" localSheetId="13" hidden="1">#REF!</definedName>
    <definedName name="ㅇㅇㄹ" localSheetId="14" hidden="1">#REF!</definedName>
    <definedName name="ㅇㅇㄹ" localSheetId="15" hidden="1">#REF!</definedName>
    <definedName name="ㅇㅇㄹ" localSheetId="16" hidden="1">#REF!</definedName>
    <definedName name="ㅇㅇㄹ" hidden="1">#REF!</definedName>
    <definedName name="ㅇ헝" localSheetId="3" hidden="1">{#N/A,#N/A,TRUE,"Basic";#N/A,#N/A,TRUE,"EXT-TABLE";#N/A,#N/A,TRUE,"STEEL";#N/A,#N/A,TRUE,"INT-Table";#N/A,#N/A,TRUE,"STEEL";#N/A,#N/A,TRUE,"Door"}</definedName>
    <definedName name="ㅇ헝" localSheetId="2" hidden="1">{#N/A,#N/A,TRUE,"Basic";#N/A,#N/A,TRUE,"EXT-TABLE";#N/A,#N/A,TRUE,"STEEL";#N/A,#N/A,TRUE,"INT-Table";#N/A,#N/A,TRUE,"STEEL";#N/A,#N/A,TRUE,"Door"}</definedName>
    <definedName name="ㅇ헝" hidden="1">{#N/A,#N/A,TRUE,"Basic";#N/A,#N/A,TRUE,"EXT-TABLE";#N/A,#N/A,TRUE,"STEEL";#N/A,#N/A,TRUE,"INT-Table";#N/A,#N/A,TRUE,"STEEL";#N/A,#N/A,TRUE,"Door"}</definedName>
    <definedName name="아" localSheetId="3" hidden="1">{#N/A,#N/A,FALSE,"배수2"}</definedName>
    <definedName name="아" localSheetId="2" hidden="1">{#N/A,#N/A,FALSE,"배수2"}</definedName>
    <definedName name="아" hidden="1">{#N/A,#N/A,FALSE,"배수2"}</definedName>
    <definedName name="안" localSheetId="3" hidden="1">{#N/A,#N/A,FALSE,"포장2"}</definedName>
    <definedName name="안" localSheetId="2" hidden="1">{#N/A,#N/A,FALSE,"포장2"}</definedName>
    <definedName name="안" hidden="1">{#N/A,#N/A,FALSE,"포장2"}</definedName>
    <definedName name="야" localSheetId="3" hidden="1">{#N/A,#N/A,FALSE,"배수1"}</definedName>
    <definedName name="야" localSheetId="2" hidden="1">{#N/A,#N/A,FALSE,"배수1"}</definedName>
    <definedName name="야" hidden="1">{#N/A,#N/A,FALSE,"배수1"}</definedName>
    <definedName name="양식3" localSheetId="3" hidden="1">{#N/A,#N/A,TRUE,"LOADCOVE";#N/A,#N/A,TRUE,"PAGE001";#N/A,#N/A,TRUE,"PAGE002";#N/A,#N/A,TRUE,"PAGE003";#N/A,#N/A,TRUE,"PAGE004";#N/A,#N/A,TRUE,"PAGE005";#N/A,#N/A,TRUE,"PAGE006";#N/A,#N/A,TRUE,"PAGE007";#N/A,#N/A,TRUE,"PAGE008";#N/A,#N/A,TRUE,"PAGE009";#N/A,#N/A,TRUE,"PAGE010";#N/A,#N/A,TRUE,"PAGE011";#N/A,#N/A,TRUE,"PAGE012";#N/A,#N/A,TRUE,"PAGE013"}</definedName>
    <definedName name="양식3" localSheetId="2" hidden="1">{#N/A,#N/A,TRUE,"LOADCOVE";#N/A,#N/A,TRUE,"PAGE001";#N/A,#N/A,TRUE,"PAGE002";#N/A,#N/A,TRUE,"PAGE003";#N/A,#N/A,TRUE,"PAGE004";#N/A,#N/A,TRUE,"PAGE005";#N/A,#N/A,TRUE,"PAGE006";#N/A,#N/A,TRUE,"PAGE007";#N/A,#N/A,TRUE,"PAGE008";#N/A,#N/A,TRUE,"PAGE009";#N/A,#N/A,TRUE,"PAGE010";#N/A,#N/A,TRUE,"PAGE011";#N/A,#N/A,TRUE,"PAGE012";#N/A,#N/A,TRUE,"PAGE013"}</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localSheetId="3" hidden="1">{#N/A,#N/A,TRUE,"LOADCOVE";#N/A,#N/A,TRUE,"PAGE001";#N/A,#N/A,TRUE,"PAGE002";#N/A,#N/A,TRUE,"PAGE003";#N/A,#N/A,TRUE,"PAGE004";#N/A,#N/A,TRUE,"PAGE005";#N/A,#N/A,TRUE,"PAGE006";#N/A,#N/A,TRUE,"PAGE007";#N/A,#N/A,TRUE,"PAGE008";#N/A,#N/A,TRUE,"PAGE009";#N/A,#N/A,TRUE,"PAGE010";#N/A,#N/A,TRUE,"PAGE011";#N/A,#N/A,TRUE,"PAGE012";#N/A,#N/A,TRUE,"PAGE013"}</definedName>
    <definedName name="양식4" localSheetId="2"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영어" localSheetId="3" hidden="1">{#N/A,#N/A,TRUE,"LOADCOVE";#N/A,#N/A,TRUE,"PAGE001";#N/A,#N/A,TRUE,"PAGE002";#N/A,#N/A,TRUE,"PAGE003";#N/A,#N/A,TRUE,"PAGE004";#N/A,#N/A,TRUE,"PAGE005";#N/A,#N/A,TRUE,"PAGE006";#N/A,#N/A,TRUE,"PAGE007";#N/A,#N/A,TRUE,"PAGE008";#N/A,#N/A,TRUE,"PAGE009";#N/A,#N/A,TRUE,"PAGE010";#N/A,#N/A,TRUE,"PAGE011";#N/A,#N/A,TRUE,"PAGE012";#N/A,#N/A,TRUE,"PAGE013"}</definedName>
    <definedName name="영어" localSheetId="2" hidden="1">{#N/A,#N/A,TRUE,"LOADCOVE";#N/A,#N/A,TRUE,"PAGE001";#N/A,#N/A,TRUE,"PAGE002";#N/A,#N/A,TRUE,"PAGE003";#N/A,#N/A,TRUE,"PAGE004";#N/A,#N/A,TRUE,"PAGE005";#N/A,#N/A,TRUE,"PAGE006";#N/A,#N/A,TRUE,"PAGE007";#N/A,#N/A,TRUE,"PAGE008";#N/A,#N/A,TRUE,"PAGE009";#N/A,#N/A,TRUE,"PAGE010";#N/A,#N/A,TRUE,"PAGE011";#N/A,#N/A,TRUE,"PAGE012";#N/A,#N/A,TRUE,"PAGE013"}</definedName>
    <definedName name="영어" hidden="1">{#N/A,#N/A,TRUE,"LOADCOVE";#N/A,#N/A,TRUE,"PAGE001";#N/A,#N/A,TRUE,"PAGE002";#N/A,#N/A,TRUE,"PAGE003";#N/A,#N/A,TRUE,"PAGE004";#N/A,#N/A,TRUE,"PAGE005";#N/A,#N/A,TRUE,"PAGE006";#N/A,#N/A,TRUE,"PAGE007";#N/A,#N/A,TRUE,"PAGE008";#N/A,#N/A,TRUE,"PAGE009";#N/A,#N/A,TRUE,"PAGE010";#N/A,#N/A,TRUE,"PAGE011";#N/A,#N/A,TRUE,"PAGE012";#N/A,#N/A,TRUE,"PAGE013"}</definedName>
    <definedName name="옹" localSheetId="3" hidden="1">{#N/A,#N/A,FALSE,"골재소요량";#N/A,#N/A,FALSE,"골재소요량"}</definedName>
    <definedName name="옹" localSheetId="2" hidden="1">{#N/A,#N/A,FALSE,"골재소요량";#N/A,#N/A,FALSE,"골재소요량"}</definedName>
    <definedName name="옹" hidden="1">{#N/A,#N/A,FALSE,"골재소요량";#N/A,#N/A,FALSE,"골재소요량"}</definedName>
    <definedName name="옹벽" localSheetId="3" hidden="1">{#N/A,#N/A,FALSE,"혼합골재"}</definedName>
    <definedName name="옹벽" localSheetId="2" hidden="1">{#N/A,#N/A,FALSE,"혼합골재"}</definedName>
    <definedName name="옹벽" hidden="1">{#N/A,#N/A,FALSE,"혼합골재"}</definedName>
    <definedName name="옹벽수량집계표" localSheetId="3" hidden="1">{#N/A,#N/A,FALSE,"2~8번"}</definedName>
    <definedName name="옹벽수량집계표" localSheetId="2" hidden="1">{#N/A,#N/A,FALSE,"2~8번"}</definedName>
    <definedName name="옹벽수량집계표" hidden="1">{#N/A,#N/A,FALSE,"2~8번"}</definedName>
    <definedName name="옹벽수량집계표총괄" localSheetId="3" hidden="1">{#N/A,#N/A,FALSE,"혼합골재"}</definedName>
    <definedName name="옹벽수량집계표총괄" localSheetId="2" hidden="1">{#N/A,#N/A,FALSE,"혼합골재"}</definedName>
    <definedName name="옹벽수량집계표총괄" hidden="1">{#N/A,#N/A,FALSE,"혼합골재"}</definedName>
    <definedName name="왜" localSheetId="3" hidden="1">{#N/A,#N/A,FALSE,"배수2"}</definedName>
    <definedName name="왜" localSheetId="2" hidden="1">{#N/A,#N/A,FALSE,"배수2"}</definedName>
    <definedName name="왜" hidden="1">{#N/A,#N/A,FALSE,"배수2"}</definedName>
    <definedName name="외업구조LOAD" localSheetId="3" hidden="1">{#N/A,#N/A,TRUE,"LOADCOVE";#N/A,#N/A,TRUE,"PAGE001";#N/A,#N/A,TRUE,"PAGE002";#N/A,#N/A,TRUE,"PAGE003";#N/A,#N/A,TRUE,"PAGE004";#N/A,#N/A,TRUE,"PAGE005";#N/A,#N/A,TRUE,"PAGE006";#N/A,#N/A,TRUE,"PAGE007";#N/A,#N/A,TRUE,"PAGE008";#N/A,#N/A,TRUE,"PAGE009";#N/A,#N/A,TRUE,"PAGE010";#N/A,#N/A,TRUE,"PAGE011";#N/A,#N/A,TRUE,"PAGE012";#N/A,#N/A,TRUE,"PAGE013"}</definedName>
    <definedName name="외업구조LOAD" localSheetId="2" hidden="1">{#N/A,#N/A,TRUE,"LOADCOVE";#N/A,#N/A,TRUE,"PAGE001";#N/A,#N/A,TRUE,"PAGE002";#N/A,#N/A,TRUE,"PAGE003";#N/A,#N/A,TRUE,"PAGE004";#N/A,#N/A,TRUE,"PAGE005";#N/A,#N/A,TRUE,"PAGE006";#N/A,#N/A,TRUE,"PAGE007";#N/A,#N/A,TRUE,"PAGE008";#N/A,#N/A,TRUE,"PAGE009";#N/A,#N/A,TRUE,"PAGE010";#N/A,#N/A,TRUE,"PAGE011";#N/A,#N/A,TRUE,"PAGE012";#N/A,#N/A,TRUE,"PAGE013"}</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우리" localSheetId="3" hidden="1">{#N/A,#N/A,FALSE,"CCTV"}</definedName>
    <definedName name="우리" localSheetId="2" hidden="1">{#N/A,#N/A,FALSE,"CCTV"}</definedName>
    <definedName name="우리" hidden="1">{#N/A,#N/A,FALSE,"CCTV"}</definedName>
    <definedName name="원가계산서" hidden="1">0</definedName>
    <definedName name="육상" localSheetId="3" hidden="1">{#N/A,#N/A,TRUE,"LOADCOVE";#N/A,#N/A,TRUE,"PAGE001";#N/A,#N/A,TRUE,"PAGE002";#N/A,#N/A,TRUE,"PAGE003";#N/A,#N/A,TRUE,"PAGE004";#N/A,#N/A,TRUE,"PAGE005";#N/A,#N/A,TRUE,"PAGE006";#N/A,#N/A,TRUE,"PAGE007";#N/A,#N/A,TRUE,"PAGE008";#N/A,#N/A,TRUE,"PAGE009";#N/A,#N/A,TRUE,"PAGE010";#N/A,#N/A,TRUE,"PAGE011";#N/A,#N/A,TRUE,"PAGE012";#N/A,#N/A,TRUE,"PAGE013"}</definedName>
    <definedName name="육상" localSheetId="2" hidden="1">{#N/A,#N/A,TRUE,"LOADCOVE";#N/A,#N/A,TRUE,"PAGE001";#N/A,#N/A,TRUE,"PAGE002";#N/A,#N/A,TRUE,"PAGE003";#N/A,#N/A,TRUE,"PAGE004";#N/A,#N/A,TRUE,"PAGE005";#N/A,#N/A,TRUE,"PAGE006";#N/A,#N/A,TRUE,"PAGE007";#N/A,#N/A,TRUE,"PAGE008";#N/A,#N/A,TRUE,"PAGE009";#N/A,#N/A,TRUE,"PAGE010";#N/A,#N/A,TRUE,"PAGE011";#N/A,#N/A,TRUE,"PAGE012";#N/A,#N/A,TRUE,"PAGE013"}</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은" localSheetId="3" hidden="1">{#N/A,#N/A,FALSE,"구조2"}</definedName>
    <definedName name="은" localSheetId="2" hidden="1">{#N/A,#N/A,FALSE,"구조2"}</definedName>
    <definedName name="은" hidden="1">{#N/A,#N/A,FALSE,"구조2"}</definedName>
    <definedName name="이" localSheetId="3" hidden="1">{#N/A,#N/A,FALSE,"명세표"}</definedName>
    <definedName name="이" localSheetId="2" hidden="1">{#N/A,#N/A,FALSE,"명세표"}</definedName>
    <definedName name="이" hidden="1">{#N/A,#N/A,FALSE,"명세표"}</definedName>
    <definedName name="이3" localSheetId="3" hidden="1">{#N/A,#N/A,TRUE,"Basic";#N/A,#N/A,TRUE,"EXT-TABLE";#N/A,#N/A,TRUE,"STEEL";#N/A,#N/A,TRUE,"INT-Table";#N/A,#N/A,TRUE,"STEEL";#N/A,#N/A,TRUE,"Door"}</definedName>
    <definedName name="이3" localSheetId="2" hidden="1">{#N/A,#N/A,TRUE,"Basic";#N/A,#N/A,TRUE,"EXT-TABLE";#N/A,#N/A,TRUE,"STEEL";#N/A,#N/A,TRUE,"INT-Table";#N/A,#N/A,TRUE,"STEEL";#N/A,#N/A,TRUE,"Door"}</definedName>
    <definedName name="이3" hidden="1">{#N/A,#N/A,TRUE,"Basic";#N/A,#N/A,TRUE,"EXT-TABLE";#N/A,#N/A,TRUE,"STEEL";#N/A,#N/A,TRUE,"INT-Table";#N/A,#N/A,TRUE,"STEEL";#N/A,#N/A,TRUE,"Door"}</definedName>
    <definedName name="이론" localSheetId="3" hidden="1">{#N/A,#N/A,FALSE,"속도"}</definedName>
    <definedName name="이론" localSheetId="2" hidden="1">{#N/A,#N/A,FALSE,"속도"}</definedName>
    <definedName name="이론" hidden="1">{#N/A,#N/A,FALSE,"속도"}</definedName>
    <definedName name="이름충돌"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승연" localSheetId="3" hidden="1">{#N/A,#N/A,FALSE,"부대1"}</definedName>
    <definedName name="이승연" localSheetId="2" hidden="1">{#N/A,#N/A,FALSE,"부대1"}</definedName>
    <definedName name="이승연" hidden="1">{#N/A,#N/A,FALSE,"부대1"}</definedName>
    <definedName name="이월" localSheetId="5" hidden="1">#REF!</definedName>
    <definedName name="이월" localSheetId="7" hidden="1">#REF!</definedName>
    <definedName name="이월" localSheetId="6" hidden="1">#REF!</definedName>
    <definedName name="이월" localSheetId="17" hidden="1">#REF!</definedName>
    <definedName name="이월" localSheetId="18" hidden="1">#REF!</definedName>
    <definedName name="이월" localSheetId="19" hidden="1">#REF!</definedName>
    <definedName name="이월" localSheetId="8" hidden="1">#REF!</definedName>
    <definedName name="이월" localSheetId="10" hidden="1">#REF!</definedName>
    <definedName name="이월" localSheetId="9" hidden="1">#REF!</definedName>
    <definedName name="이월" localSheetId="11" hidden="1">#REF!</definedName>
    <definedName name="이월" localSheetId="12" hidden="1">#REF!</definedName>
    <definedName name="이월" localSheetId="13" hidden="1">#REF!</definedName>
    <definedName name="이월" localSheetId="14" hidden="1">#REF!</definedName>
    <definedName name="이월" localSheetId="15" hidden="1">#REF!</definedName>
    <definedName name="이월" localSheetId="16" hidden="1">#REF!</definedName>
    <definedName name="이월" localSheetId="3" hidden="1">#REF!</definedName>
    <definedName name="이월" localSheetId="2" hidden="1">#REF!</definedName>
    <definedName name="이월" hidden="1">#REF!</definedName>
    <definedName name="이정" localSheetId="3" hidden="1">{#N/A,#N/A,FALSE,"2~8번"}</definedName>
    <definedName name="이정" localSheetId="2" hidden="1">{#N/A,#N/A,FALSE,"2~8번"}</definedName>
    <definedName name="이정" hidden="1">{#N/A,#N/A,FALSE,"2~8번"}</definedName>
    <definedName name="인구" localSheetId="5" hidden="1">#REF!</definedName>
    <definedName name="인구" localSheetId="7" hidden="1">#REF!</definedName>
    <definedName name="인구" localSheetId="6" hidden="1">#REF!</definedName>
    <definedName name="인구" localSheetId="17" hidden="1">#REF!</definedName>
    <definedName name="인구" localSheetId="18" hidden="1">#REF!</definedName>
    <definedName name="인구" localSheetId="19" hidden="1">#REF!</definedName>
    <definedName name="인구" localSheetId="8" hidden="1">#REF!</definedName>
    <definedName name="인구" localSheetId="10" hidden="1">#REF!</definedName>
    <definedName name="인구" localSheetId="9" hidden="1">#REF!</definedName>
    <definedName name="인구" localSheetId="11" hidden="1">#REF!</definedName>
    <definedName name="인구" localSheetId="12" hidden="1">#REF!</definedName>
    <definedName name="인구" localSheetId="13" hidden="1">#REF!</definedName>
    <definedName name="인구" localSheetId="14" hidden="1">#REF!</definedName>
    <definedName name="인구" localSheetId="15" hidden="1">#REF!</definedName>
    <definedName name="인구" localSheetId="16" hidden="1">#REF!</definedName>
    <definedName name="인구" localSheetId="3" hidden="1">#REF!</definedName>
    <definedName name="인구" localSheetId="2" hidden="1">#REF!</definedName>
    <definedName name="인구" hidden="1">#REF!</definedName>
    <definedName name="일위대가" localSheetId="3" hidden="1">{#N/A,#N/A,FALSE,"CCTV"}</definedName>
    <definedName name="일위대가" localSheetId="2" hidden="1">{#N/A,#N/A,FALSE,"CCTV"}</definedName>
    <definedName name="일위대가" hidden="1">{#N/A,#N/A,FALSE,"CCTV"}</definedName>
    <definedName name="입" localSheetId="3" hidden="1">{#N/A,#N/A,FALSE,"전체집계표";#N/A,#N/A,FALSE,"안벽30000";#N/A,#N/A,FALSE,"안벽20000";#N/A,#N/A,FALSE,"내호안";#N/A,#N/A,FALSE,"외호안";#N/A,#N/A,FALSE,"준설토A";#N/A,#N/A,FALSE,"준설토B";#N/A,#N/A,FALSE,"적출장"}</definedName>
    <definedName name="입" localSheetId="2" hidden="1">{#N/A,#N/A,FALSE,"전체집계표";#N/A,#N/A,FALSE,"안벽30000";#N/A,#N/A,FALSE,"안벽20000";#N/A,#N/A,FALSE,"내호안";#N/A,#N/A,FALSE,"외호안";#N/A,#N/A,FALSE,"준설토A";#N/A,#N/A,FALSE,"준설토B";#N/A,#N/A,FALSE,"적출장"}</definedName>
    <definedName name="입" hidden="1">{#N/A,#N/A,FALSE,"전체집계표";#N/A,#N/A,FALSE,"안벽30000";#N/A,#N/A,FALSE,"안벽20000";#N/A,#N/A,FALSE,"내호안";#N/A,#N/A,FALSE,"외호안";#N/A,#N/A,FALSE,"준설토A";#N/A,#N/A,FALSE,"준설토B";#N/A,#N/A,FALSE,"적출장"}</definedName>
    <definedName name="입적표" localSheetId="3" hidden="1">{#N/A,#N/A,FALSE,"전체집계표";#N/A,#N/A,FALSE,"안벽30000";#N/A,#N/A,FALSE,"안벽20000";#N/A,#N/A,FALSE,"내호안";#N/A,#N/A,FALSE,"외호안";#N/A,#N/A,FALSE,"준설토A";#N/A,#N/A,FALSE,"준설토B";#N/A,#N/A,FALSE,"적출장"}</definedName>
    <definedName name="입적표" localSheetId="2" hidden="1">{#N/A,#N/A,FALSE,"전체집계표";#N/A,#N/A,FALSE,"안벽30000";#N/A,#N/A,FALSE,"안벽20000";#N/A,#N/A,FALSE,"내호안";#N/A,#N/A,FALSE,"외호안";#N/A,#N/A,FALSE,"준설토A";#N/A,#N/A,FALSE,"준설토B";#N/A,#N/A,FALSE,"적출장"}</definedName>
    <definedName name="입적표" hidden="1">{#N/A,#N/A,FALSE,"전체집계표";#N/A,#N/A,FALSE,"안벽30000";#N/A,#N/A,FALSE,"안벽20000";#N/A,#N/A,FALSE,"내호안";#N/A,#N/A,FALSE,"외호안";#N/A,#N/A,FALSE,"준설토A";#N/A,#N/A,FALSE,"준설토B";#N/A,#N/A,FALSE,"적출장"}</definedName>
    <definedName name="ㅈㄱㅈㄱ" localSheetId="3" hidden="1">{#N/A,#N/A,FALSE,"CCTV"}</definedName>
    <definedName name="ㅈㄱㅈㄱ" localSheetId="2" hidden="1">{#N/A,#N/A,FALSE,"CCTV"}</definedName>
    <definedName name="ㅈㄱㅈㄱ" hidden="1">{#N/A,#N/A,FALSE,"CCTV"}</definedName>
    <definedName name="자미" localSheetId="3" hidden="1">{#N/A,#N/A,FALSE,"명세표"}</definedName>
    <definedName name="자미" localSheetId="2" hidden="1">{#N/A,#N/A,FALSE,"명세표"}</definedName>
    <definedName name="자미" hidden="1">{#N/A,#N/A,FALSE,"명세표"}</definedName>
    <definedName name="자산" localSheetId="3" hidden="1">{#N/A,#N/A,TRUE,"LOADCOVE";#N/A,#N/A,TRUE,"PAGE001";#N/A,#N/A,TRUE,"PAGE002";#N/A,#N/A,TRUE,"PAGE003";#N/A,#N/A,TRUE,"PAGE004";#N/A,#N/A,TRUE,"PAGE005";#N/A,#N/A,TRUE,"PAGE006";#N/A,#N/A,TRUE,"PAGE007";#N/A,#N/A,TRUE,"PAGE008";#N/A,#N/A,TRUE,"PAGE009";#N/A,#N/A,TRUE,"PAGE010";#N/A,#N/A,TRUE,"PAGE011";#N/A,#N/A,TRUE,"PAGE012";#N/A,#N/A,TRUE,"PAGE013"}</definedName>
    <definedName name="자산" localSheetId="2" hidden="1">{#N/A,#N/A,TRUE,"LOADCOVE";#N/A,#N/A,TRUE,"PAGE001";#N/A,#N/A,TRUE,"PAGE002";#N/A,#N/A,TRUE,"PAGE003";#N/A,#N/A,TRUE,"PAGE004";#N/A,#N/A,TRUE,"PAGE005";#N/A,#N/A,TRUE,"PAGE006";#N/A,#N/A,TRUE,"PAGE007";#N/A,#N/A,TRUE,"PAGE008";#N/A,#N/A,TRUE,"PAGE009";#N/A,#N/A,TRUE,"PAGE010";#N/A,#N/A,TRUE,"PAGE011";#N/A,#N/A,TRUE,"PAGE012";#N/A,#N/A,TRUE,"PAGE013"}</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localSheetId="3" hidden="1">{#N/A,#N/A,TRUE,"LOADCOVE";#N/A,#N/A,TRUE,"PAGE001";#N/A,#N/A,TRUE,"PAGE002";#N/A,#N/A,TRUE,"PAGE003";#N/A,#N/A,TRUE,"PAGE004";#N/A,#N/A,TRUE,"PAGE005";#N/A,#N/A,TRUE,"PAGE006";#N/A,#N/A,TRUE,"PAGE007";#N/A,#N/A,TRUE,"PAGE008";#N/A,#N/A,TRUE,"PAGE009";#N/A,#N/A,TRUE,"PAGE010";#N/A,#N/A,TRUE,"PAGE011";#N/A,#N/A,TRUE,"PAGE012";#N/A,#N/A,TRUE,"PAGE013"}</definedName>
    <definedName name="자산1" localSheetId="2"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운" localSheetId="5" hidden="1">#REF!</definedName>
    <definedName name="자운" localSheetId="7" hidden="1">#REF!</definedName>
    <definedName name="자운" localSheetId="6" hidden="1">#REF!</definedName>
    <definedName name="자운" localSheetId="17" hidden="1">#REF!</definedName>
    <definedName name="자운" localSheetId="18" hidden="1">#REF!</definedName>
    <definedName name="자운" localSheetId="19" hidden="1">#REF!</definedName>
    <definedName name="자운" localSheetId="8" hidden="1">#REF!</definedName>
    <definedName name="자운" localSheetId="10" hidden="1">#REF!</definedName>
    <definedName name="자운" localSheetId="9" hidden="1">#REF!</definedName>
    <definedName name="자운" localSheetId="11" hidden="1">#REF!</definedName>
    <definedName name="자운" localSheetId="12" hidden="1">#REF!</definedName>
    <definedName name="자운" localSheetId="13" hidden="1">#REF!</definedName>
    <definedName name="자운" localSheetId="14" hidden="1">#REF!</definedName>
    <definedName name="자운" localSheetId="15" hidden="1">#REF!</definedName>
    <definedName name="자운" localSheetId="16" hidden="1">#REF!</definedName>
    <definedName name="자운" localSheetId="3" hidden="1">#REF!</definedName>
    <definedName name="자운" localSheetId="2" hidden="1">#REF!</definedName>
    <definedName name="자운" hidden="1">#REF!</definedName>
    <definedName name="잔교" localSheetId="5" hidden="1">#REF!</definedName>
    <definedName name="잔교" localSheetId="7" hidden="1">#REF!</definedName>
    <definedName name="잔교" localSheetId="6" hidden="1">#REF!</definedName>
    <definedName name="잔교" localSheetId="17" hidden="1">#REF!</definedName>
    <definedName name="잔교" localSheetId="18" hidden="1">#REF!</definedName>
    <definedName name="잔교" localSheetId="19" hidden="1">#REF!</definedName>
    <definedName name="잔교" localSheetId="8" hidden="1">#REF!</definedName>
    <definedName name="잔교" localSheetId="10" hidden="1">#REF!</definedName>
    <definedName name="잔교" localSheetId="9" hidden="1">#REF!</definedName>
    <definedName name="잔교" localSheetId="11" hidden="1">#REF!</definedName>
    <definedName name="잔교" localSheetId="12" hidden="1">#REF!</definedName>
    <definedName name="잔교" localSheetId="13" hidden="1">#REF!</definedName>
    <definedName name="잔교" localSheetId="14" hidden="1">#REF!</definedName>
    <definedName name="잔교" localSheetId="15" hidden="1">#REF!</definedName>
    <definedName name="잔교" localSheetId="16" hidden="1">#REF!</definedName>
    <definedName name="잔교" hidden="1">#REF!</definedName>
    <definedName name="적표" localSheetId="3" hidden="1">{#N/A,#N/A,FALSE,"전체집계표";#N/A,#N/A,FALSE,"안벽30000";#N/A,#N/A,FALSE,"안벽20000";#N/A,#N/A,FALSE,"내호안";#N/A,#N/A,FALSE,"외호안";#N/A,#N/A,FALSE,"준설토A";#N/A,#N/A,FALSE,"준설토B";#N/A,#N/A,FALSE,"적출장"}</definedName>
    <definedName name="적표" localSheetId="2" hidden="1">{#N/A,#N/A,FALSE,"전체집계표";#N/A,#N/A,FALSE,"안벽30000";#N/A,#N/A,FALSE,"안벽20000";#N/A,#N/A,FALSE,"내호안";#N/A,#N/A,FALSE,"외호안";#N/A,#N/A,FALSE,"준설토A";#N/A,#N/A,FALSE,"준설토B";#N/A,#N/A,FALSE,"적출장"}</definedName>
    <definedName name="적표" hidden="1">{#N/A,#N/A,FALSE,"전체집계표";#N/A,#N/A,FALSE,"안벽30000";#N/A,#N/A,FALSE,"안벽20000";#N/A,#N/A,FALSE,"내호안";#N/A,#N/A,FALSE,"외호안";#N/A,#N/A,FALSE,"준설토A";#N/A,#N/A,FALSE,"준설토B";#N/A,#N/A,FALSE,"적출장"}</definedName>
    <definedName name="전계장금액" localSheetId="5" hidden="1">#REF!</definedName>
    <definedName name="전계장금액" localSheetId="7" hidden="1">#REF!</definedName>
    <definedName name="전계장금액" localSheetId="6" hidden="1">#REF!</definedName>
    <definedName name="전계장금액" localSheetId="17" hidden="1">#REF!</definedName>
    <definedName name="전계장금액" localSheetId="18" hidden="1">#REF!</definedName>
    <definedName name="전계장금액" localSheetId="19" hidden="1">#REF!</definedName>
    <definedName name="전계장금액" localSheetId="8" hidden="1">#REF!</definedName>
    <definedName name="전계장금액" localSheetId="10" hidden="1">#REF!</definedName>
    <definedName name="전계장금액" localSheetId="9" hidden="1">#REF!</definedName>
    <definedName name="전계장금액" localSheetId="11" hidden="1">#REF!</definedName>
    <definedName name="전계장금액" localSheetId="12" hidden="1">#REF!</definedName>
    <definedName name="전계장금액" localSheetId="13" hidden="1">#REF!</definedName>
    <definedName name="전계장금액" localSheetId="14" hidden="1">#REF!</definedName>
    <definedName name="전계장금액" localSheetId="15" hidden="1">#REF!</definedName>
    <definedName name="전계장금액" localSheetId="16" hidden="1">#REF!</definedName>
    <definedName name="전계장금액" localSheetId="3" hidden="1">#REF!</definedName>
    <definedName name="전계장금액" localSheetId="2" hidden="1">#REF!</definedName>
    <definedName name="전계장금액" hidden="1">#REF!</definedName>
    <definedName name="전기1" localSheetId="5" hidden="1">#REF!</definedName>
    <definedName name="전기1" localSheetId="7" hidden="1">#REF!</definedName>
    <definedName name="전기1" localSheetId="6" hidden="1">#REF!</definedName>
    <definedName name="전기1" localSheetId="17" hidden="1">#REF!</definedName>
    <definedName name="전기1" localSheetId="18" hidden="1">#REF!</definedName>
    <definedName name="전기1" localSheetId="19" hidden="1">#REF!</definedName>
    <definedName name="전기1" localSheetId="8" hidden="1">#REF!</definedName>
    <definedName name="전기1" localSheetId="10" hidden="1">#REF!</definedName>
    <definedName name="전기1" localSheetId="9" hidden="1">#REF!</definedName>
    <definedName name="전기1" localSheetId="11" hidden="1">#REF!</definedName>
    <definedName name="전기1" localSheetId="12" hidden="1">#REF!</definedName>
    <definedName name="전기1" localSheetId="13" hidden="1">#REF!</definedName>
    <definedName name="전기1" localSheetId="14" hidden="1">#REF!</definedName>
    <definedName name="전기1" localSheetId="15" hidden="1">#REF!</definedName>
    <definedName name="전기1" localSheetId="16" hidden="1">#REF!</definedName>
    <definedName name="전기1" localSheetId="3" hidden="1">#REF!</definedName>
    <definedName name="전기1" localSheetId="2" hidden="1">#REF!</definedName>
    <definedName name="전기1" hidden="1">#REF!</definedName>
    <definedName name="전기공사비교" localSheetId="3"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2"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기" localSheetId="5" hidden="1">#REF!</definedName>
    <definedName name="전기기" localSheetId="7" hidden="1">#REF!</definedName>
    <definedName name="전기기" localSheetId="6" hidden="1">#REF!</definedName>
    <definedName name="전기기" localSheetId="17" hidden="1">#REF!</definedName>
    <definedName name="전기기" localSheetId="18" hidden="1">#REF!</definedName>
    <definedName name="전기기" localSheetId="19" hidden="1">#REF!</definedName>
    <definedName name="전기기" localSheetId="8" hidden="1">#REF!</definedName>
    <definedName name="전기기" localSheetId="10" hidden="1">#REF!</definedName>
    <definedName name="전기기" localSheetId="9" hidden="1">#REF!</definedName>
    <definedName name="전기기" localSheetId="11" hidden="1">#REF!</definedName>
    <definedName name="전기기" localSheetId="12" hidden="1">#REF!</definedName>
    <definedName name="전기기" localSheetId="13" hidden="1">#REF!</definedName>
    <definedName name="전기기" localSheetId="14" hidden="1">#REF!</definedName>
    <definedName name="전기기" localSheetId="15" hidden="1">#REF!</definedName>
    <definedName name="전기기" localSheetId="16" hidden="1">#REF!</definedName>
    <definedName name="전기기" localSheetId="3" hidden="1">#REF!</definedName>
    <definedName name="전기기" localSheetId="2" hidden="1">#REF!</definedName>
    <definedName name="전기기" hidden="1">#REF!</definedName>
    <definedName name="전기기기" localSheetId="3" hidden="1">{"'장비'!$A$3:$M$12"}</definedName>
    <definedName name="전기기기" localSheetId="2" hidden="1">{"'장비'!$A$3:$M$12"}</definedName>
    <definedName name="전기기기" hidden="1">{"'장비'!$A$3:$M$12"}</definedName>
    <definedName name="전기내역" localSheetId="3" hidden="1">{#N/A,#N/A,FALSE,"CCTV"}</definedName>
    <definedName name="전기내역" localSheetId="2" hidden="1">{#N/A,#N/A,FALSE,"CCTV"}</definedName>
    <definedName name="전기내역" hidden="1">{#N/A,#N/A,FALSE,"CCTV"}</definedName>
    <definedName name="전열" localSheetId="3" hidden="1">{#N/A,#N/A,FALSE,"CCTV"}</definedName>
    <definedName name="전열" localSheetId="2" hidden="1">{#N/A,#N/A,FALSE,"CCTV"}</definedName>
    <definedName name="전열" hidden="1">{#N/A,#N/A,FALSE,"CCTV"}</definedName>
    <definedName name="제관공사" localSheetId="3" hidden="1">{#N/A,#N/A,FALSE,"CCTV"}</definedName>
    <definedName name="제관공사" localSheetId="2" hidden="1">{#N/A,#N/A,FALSE,"CCTV"}</definedName>
    <definedName name="제관공사" hidden="1">{#N/A,#N/A,FALSE,"CCTV"}</definedName>
    <definedName name="조직표현장" hidden="1">#REF!</definedName>
    <definedName name="중점추진" localSheetId="3" hidden="1">{#N/A,#N/A,TRUE,"LOADCOVE";#N/A,#N/A,TRUE,"PAGE001";#N/A,#N/A,TRUE,"PAGE002";#N/A,#N/A,TRUE,"PAGE003";#N/A,#N/A,TRUE,"PAGE004";#N/A,#N/A,TRUE,"PAGE005";#N/A,#N/A,TRUE,"PAGE006";#N/A,#N/A,TRUE,"PAGE007";#N/A,#N/A,TRUE,"PAGE008";#N/A,#N/A,TRUE,"PAGE009";#N/A,#N/A,TRUE,"PAGE010";#N/A,#N/A,TRUE,"PAGE011";#N/A,#N/A,TRUE,"PAGE012";#N/A,#N/A,TRUE,"PAGE013"}</definedName>
    <definedName name="중점추진" localSheetId="2" hidden="1">{#N/A,#N/A,TRUE,"LOADCOVE";#N/A,#N/A,TRUE,"PAGE001";#N/A,#N/A,TRUE,"PAGE002";#N/A,#N/A,TRUE,"PAGE003";#N/A,#N/A,TRUE,"PAGE004";#N/A,#N/A,TRUE,"PAGE005";#N/A,#N/A,TRUE,"PAGE006";#N/A,#N/A,TRUE,"PAGE007";#N/A,#N/A,TRUE,"PAGE008";#N/A,#N/A,TRUE,"PAGE009";#N/A,#N/A,TRUE,"PAGE010";#N/A,#N/A,TRUE,"PAGE011";#N/A,#N/A,TRUE,"PAGE012";#N/A,#N/A,TRUE,"PAGE013"}</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진" localSheetId="3" hidden="1">{#N/A,#N/A,FALSE,"2~8번"}</definedName>
    <definedName name="진" localSheetId="2" hidden="1">{#N/A,#N/A,FALSE,"2~8번"}</definedName>
    <definedName name="진" hidden="1">{#N/A,#N/A,FALSE,"2~8번"}</definedName>
    <definedName name="집계" localSheetId="3" hidden="1">{#N/A,#N/A,FALSE,"명세표"}</definedName>
    <definedName name="집계" localSheetId="2" hidden="1">{#N/A,#N/A,FALSE,"명세표"}</definedName>
    <definedName name="집계" hidden="1">{#N/A,#N/A,FALSE,"명세표"}</definedName>
    <definedName name="찰샇기" localSheetId="5" hidden="1">#REF!</definedName>
    <definedName name="찰샇기" localSheetId="7" hidden="1">#REF!</definedName>
    <definedName name="찰샇기" localSheetId="6" hidden="1">#REF!</definedName>
    <definedName name="찰샇기" localSheetId="17" hidden="1">#REF!</definedName>
    <definedName name="찰샇기" localSheetId="18" hidden="1">#REF!</definedName>
    <definedName name="찰샇기" localSheetId="19" hidden="1">#REF!</definedName>
    <definedName name="찰샇기" localSheetId="8" hidden="1">#REF!</definedName>
    <definedName name="찰샇기" localSheetId="10" hidden="1">#REF!</definedName>
    <definedName name="찰샇기" localSheetId="9" hidden="1">#REF!</definedName>
    <definedName name="찰샇기" localSheetId="11" hidden="1">#REF!</definedName>
    <definedName name="찰샇기" localSheetId="12" hidden="1">#REF!</definedName>
    <definedName name="찰샇기" localSheetId="13" hidden="1">#REF!</definedName>
    <definedName name="찰샇기" localSheetId="14" hidden="1">#REF!</definedName>
    <definedName name="찰샇기" localSheetId="15" hidden="1">#REF!</definedName>
    <definedName name="찰샇기" localSheetId="16" hidden="1">#REF!</definedName>
    <definedName name="찰샇기" localSheetId="3" hidden="1">#REF!</definedName>
    <definedName name="찰샇기" localSheetId="2" hidden="1">#REF!</definedName>
    <definedName name="찰샇기" hidden="1">#REF!</definedName>
    <definedName name="철골" localSheetId="3" hidden="1">{#N/A,#N/A,FALSE,"CCTV"}</definedName>
    <definedName name="철골" localSheetId="2" hidden="1">{#N/A,#N/A,FALSE,"CCTV"}</definedName>
    <definedName name="철골" hidden="1">{#N/A,#N/A,FALSE,"CCTV"}</definedName>
    <definedName name="첨부5" localSheetId="3" hidden="1">{#N/A,#N/A,TRUE,"LOADCOVE";#N/A,#N/A,TRUE,"PAGE001";#N/A,#N/A,TRUE,"PAGE002";#N/A,#N/A,TRUE,"PAGE003";#N/A,#N/A,TRUE,"PAGE004";#N/A,#N/A,TRUE,"PAGE005";#N/A,#N/A,TRUE,"PAGE006";#N/A,#N/A,TRUE,"PAGE007";#N/A,#N/A,TRUE,"PAGE008";#N/A,#N/A,TRUE,"PAGE009";#N/A,#N/A,TRUE,"PAGE010";#N/A,#N/A,TRUE,"PAGE011";#N/A,#N/A,TRUE,"PAGE012";#N/A,#N/A,TRUE,"PAGE013"}</definedName>
    <definedName name="첨부5" localSheetId="2" hidden="1">{#N/A,#N/A,TRUE,"LOADCOVE";#N/A,#N/A,TRUE,"PAGE001";#N/A,#N/A,TRUE,"PAGE002";#N/A,#N/A,TRUE,"PAGE003";#N/A,#N/A,TRUE,"PAGE004";#N/A,#N/A,TRUE,"PAGE005";#N/A,#N/A,TRUE,"PAGE006";#N/A,#N/A,TRUE,"PAGE007";#N/A,#N/A,TRUE,"PAGE008";#N/A,#N/A,TRUE,"PAGE009";#N/A,#N/A,TRUE,"PAGE010";#N/A,#N/A,TRUE,"PAGE011";#N/A,#N/A,TRUE,"PAGE012";#N/A,#N/A,TRUE,"PAGE013"}</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청구량2" localSheetId="3" hidden="1">{#N/A,#N/A,FALSE,"CCTV"}</definedName>
    <definedName name="청구량2" localSheetId="2" hidden="1">{#N/A,#N/A,FALSE,"CCTV"}</definedName>
    <definedName name="청구량2" hidden="1">{#N/A,#N/A,FALSE,"CCTV"}</definedName>
    <definedName name="ㅋㅁ" localSheetId="3" hidden="1">{#N/A,#N/A,FALSE,"명세표"}</definedName>
    <definedName name="ㅋㅁ" localSheetId="2" hidden="1">{#N/A,#N/A,FALSE,"명세표"}</definedName>
    <definedName name="ㅋㅁ" hidden="1">{#N/A,#N/A,FALSE,"명세표"}</definedName>
    <definedName name="ㅋㅋㅋ" localSheetId="3" hidden="1">{#N/A,#N/A,FALSE,"명세표"}</definedName>
    <definedName name="ㅋㅋㅋ" localSheetId="2" hidden="1">{#N/A,#N/A,FALSE,"명세표"}</definedName>
    <definedName name="ㅋㅋㅋ" hidden="1">{#N/A,#N/A,FALSE,"명세표"}</definedName>
    <definedName name="카" localSheetId="3" hidden="1">{#N/A,#N/A,FALSE,"CCTV"}</definedName>
    <definedName name="카" localSheetId="2" hidden="1">{#N/A,#N/A,FALSE,"CCTV"}</definedName>
    <definedName name="카" hidden="1">{#N/A,#N/A,FALSE,"CCTV"}</definedName>
    <definedName name="케이슨3" localSheetId="3" hidden="1">{#N/A,#N/A,FALSE,"전체집계표";#N/A,#N/A,FALSE,"안벽30000";#N/A,#N/A,FALSE,"안벽20000";#N/A,#N/A,FALSE,"내호안";#N/A,#N/A,FALSE,"외호안";#N/A,#N/A,FALSE,"준설토A";#N/A,#N/A,FALSE,"준설토B";#N/A,#N/A,FALSE,"적출장"}</definedName>
    <definedName name="케이슨3" localSheetId="2" hidden="1">{#N/A,#N/A,FALSE,"전체집계표";#N/A,#N/A,FALSE,"안벽30000";#N/A,#N/A,FALSE,"안벽20000";#N/A,#N/A,FALSE,"내호안";#N/A,#N/A,FALSE,"외호안";#N/A,#N/A,FALSE,"준설토A";#N/A,#N/A,FALSE,"준설토B";#N/A,#N/A,FALSE,"적출장"}</definedName>
    <definedName name="케이슨3" hidden="1">{#N/A,#N/A,FALSE,"전체집계표";#N/A,#N/A,FALSE,"안벽30000";#N/A,#N/A,FALSE,"안벽20000";#N/A,#N/A,FALSE,"내호안";#N/A,#N/A,FALSE,"외호안";#N/A,#N/A,FALSE,"준설토A";#N/A,#N/A,FALSE,"준설토B";#N/A,#N/A,FALSE,"적출장"}</definedName>
    <definedName name="케이슨33" localSheetId="3" hidden="1">{#N/A,#N/A,FALSE,"전체집계표";#N/A,#N/A,FALSE,"안벽30000";#N/A,#N/A,FALSE,"안벽20000";#N/A,#N/A,FALSE,"내호안";#N/A,#N/A,FALSE,"외호안";#N/A,#N/A,FALSE,"준설토A";#N/A,#N/A,FALSE,"준설토B";#N/A,#N/A,FALSE,"적출장"}</definedName>
    <definedName name="케이슨33" localSheetId="2" hidden="1">{#N/A,#N/A,FALSE,"전체집계표";#N/A,#N/A,FALSE,"안벽30000";#N/A,#N/A,FALSE,"안벽20000";#N/A,#N/A,FALSE,"내호안";#N/A,#N/A,FALSE,"외호안";#N/A,#N/A,FALSE,"준설토A";#N/A,#N/A,FALSE,"준설토B";#N/A,#N/A,FALSE,"적출장"}</definedName>
    <definedName name="케이슨33" hidden="1">{#N/A,#N/A,FALSE,"전체집계표";#N/A,#N/A,FALSE,"안벽30000";#N/A,#N/A,FALSE,"안벽20000";#N/A,#N/A,FALSE,"내호안";#N/A,#N/A,FALSE,"외호안";#N/A,#N/A,FALSE,"준설토A";#N/A,#N/A,FALSE,"준설토B";#N/A,#N/A,FALSE,"적출장"}</definedName>
    <definedName name="ㅌㅌ" localSheetId="3" hidden="1">{#N/A,#N/A,FALSE,"명세표"}</definedName>
    <definedName name="ㅌㅌ" localSheetId="2" hidden="1">{#N/A,#N/A,FALSE,"명세표"}</definedName>
    <definedName name="ㅌㅌ" hidden="1">{#N/A,#N/A,FALSE,"명세표"}</definedName>
    <definedName name="타" localSheetId="3" hidden="1">{#N/A,#N/A,FALSE,"CCTV"}</definedName>
    <definedName name="타" localSheetId="2" hidden="1">{#N/A,#N/A,FALSE,"CCTV"}</definedName>
    <definedName name="타" hidden="1">{#N/A,#N/A,FALSE,"CCTV"}</definedName>
    <definedName name="토건업체1" localSheetId="3" hidden="1">{"'장비'!$A$3:$M$12"}</definedName>
    <definedName name="토건업체1" localSheetId="2" hidden="1">{"'장비'!$A$3:$M$12"}</definedName>
    <definedName name="토건업체1" hidden="1">{"'장비'!$A$3:$M$12"}</definedName>
    <definedName name="토건집계표1" localSheetId="3" hidden="1">{"'장비'!$A$3:$M$12"}</definedName>
    <definedName name="토건집계표1" localSheetId="2" hidden="1">{"'장비'!$A$3:$M$12"}</definedName>
    <definedName name="토건집계표1" hidden="1">{"'장비'!$A$3:$M$12"}</definedName>
    <definedName name="토목공사" localSheetId="3" hidden="1">{#N/A,#N/A,FALSE,"CCTV"}</definedName>
    <definedName name="토목공사" localSheetId="2" hidden="1">{#N/A,#N/A,FALSE,"CCTV"}</definedName>
    <definedName name="토목공사" hidden="1">{#N/A,#N/A,FALSE,"CCTV"}</definedName>
    <definedName name="토목공사계약3" localSheetId="3" hidden="1">{#N/A,#N/A,FALSE,"CCTV"}</definedName>
    <definedName name="토목공사계약3" localSheetId="2" hidden="1">{#N/A,#N/A,FALSE,"CCTV"}</definedName>
    <definedName name="토목공사계약3" hidden="1">{#N/A,#N/A,FALSE,"CCTV"}</definedName>
    <definedName name="투자1" localSheetId="3" hidden="1">{#N/A,#N/A,TRUE,"LOADCOVE";#N/A,#N/A,TRUE,"PAGE001";#N/A,#N/A,TRUE,"PAGE002";#N/A,#N/A,TRUE,"PAGE003";#N/A,#N/A,TRUE,"PAGE004";#N/A,#N/A,TRUE,"PAGE005";#N/A,#N/A,TRUE,"PAGE006";#N/A,#N/A,TRUE,"PAGE007";#N/A,#N/A,TRUE,"PAGE008";#N/A,#N/A,TRUE,"PAGE009";#N/A,#N/A,TRUE,"PAGE010";#N/A,#N/A,TRUE,"PAGE011";#N/A,#N/A,TRUE,"PAGE012";#N/A,#N/A,TRUE,"PAGE013"}</definedName>
    <definedName name="투자1" localSheetId="2" hidden="1">{#N/A,#N/A,TRUE,"LOADCOVE";#N/A,#N/A,TRUE,"PAGE001";#N/A,#N/A,TRUE,"PAGE002";#N/A,#N/A,TRUE,"PAGE003";#N/A,#N/A,TRUE,"PAGE004";#N/A,#N/A,TRUE,"PAGE005";#N/A,#N/A,TRUE,"PAGE006";#N/A,#N/A,TRUE,"PAGE007";#N/A,#N/A,TRUE,"PAGE008";#N/A,#N/A,TRUE,"PAGE009";#N/A,#N/A,TRUE,"PAGE010";#N/A,#N/A,TRUE,"PAGE011";#N/A,#N/A,TRUE,"PAGE012";#N/A,#N/A,TRUE,"PAGE013"}</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localSheetId="3" hidden="1">{#N/A,#N/A,TRUE,"LOADCOVE";#N/A,#N/A,TRUE,"PAGE001";#N/A,#N/A,TRUE,"PAGE002";#N/A,#N/A,TRUE,"PAGE003";#N/A,#N/A,TRUE,"PAGE004";#N/A,#N/A,TRUE,"PAGE005";#N/A,#N/A,TRUE,"PAGE006";#N/A,#N/A,TRUE,"PAGE007";#N/A,#N/A,TRUE,"PAGE008";#N/A,#N/A,TRUE,"PAGE009";#N/A,#N/A,TRUE,"PAGE010";#N/A,#N/A,TRUE,"PAGE011";#N/A,#N/A,TRUE,"PAGE012";#N/A,#N/A,TRUE,"PAGE013"}</definedName>
    <definedName name="투자5" localSheetId="2"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localSheetId="3" hidden="1">{#N/A,#N/A,TRUE,"LOADCOVE";#N/A,#N/A,TRUE,"PAGE001";#N/A,#N/A,TRUE,"PAGE002";#N/A,#N/A,TRUE,"PAGE003";#N/A,#N/A,TRUE,"PAGE004";#N/A,#N/A,TRUE,"PAGE005";#N/A,#N/A,TRUE,"PAGE006";#N/A,#N/A,TRUE,"PAGE007";#N/A,#N/A,TRUE,"PAGE008";#N/A,#N/A,TRUE,"PAGE009";#N/A,#N/A,TRUE,"PAGE010";#N/A,#N/A,TRUE,"PAGE011";#N/A,#N/A,TRUE,"PAGE012";#N/A,#N/A,TRUE,"PAGE013"}</definedName>
    <definedName name="투자계획" localSheetId="2"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수정" localSheetId="3" hidden="1">{#N/A,#N/A,TRUE,"LOADCOVE";#N/A,#N/A,TRUE,"PAGE001";#N/A,#N/A,TRUE,"PAGE002";#N/A,#N/A,TRUE,"PAGE003";#N/A,#N/A,TRUE,"PAGE004";#N/A,#N/A,TRUE,"PAGE005";#N/A,#N/A,TRUE,"PAGE006";#N/A,#N/A,TRUE,"PAGE007";#N/A,#N/A,TRUE,"PAGE008";#N/A,#N/A,TRUE,"PAGE009";#N/A,#N/A,TRUE,"PAGE010";#N/A,#N/A,TRUE,"PAGE011";#N/A,#N/A,TRUE,"PAGE012";#N/A,#N/A,TRUE,"PAGE013"}</definedName>
    <definedName name="투자수정" localSheetId="2"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찰예정가501" localSheetId="3" hidden="1">{"'장비'!$A$3:$M$12"}</definedName>
    <definedName name="투찰예정가501" localSheetId="2" hidden="1">{"'장비'!$A$3:$M$12"}</definedName>
    <definedName name="투찰예정가501" hidden="1">{"'장비'!$A$3:$M$12"}</definedName>
    <definedName name="투찰예정본부장1" localSheetId="3" hidden="1">{"'장비'!$A$3:$M$12"}</definedName>
    <definedName name="투찰예정본부장1" localSheetId="2" hidden="1">{"'장비'!$A$3:$M$12"}</definedName>
    <definedName name="투찰예정본부장1" hidden="1">{"'장비'!$A$3:$M$12"}</definedName>
    <definedName name="팀별" localSheetId="3" hidden="1">{#N/A,#N/A,TRUE,"LOADCOVE";#N/A,#N/A,TRUE,"PAGE001";#N/A,#N/A,TRUE,"PAGE002";#N/A,#N/A,TRUE,"PAGE003";#N/A,#N/A,TRUE,"PAGE004";#N/A,#N/A,TRUE,"PAGE005";#N/A,#N/A,TRUE,"PAGE006";#N/A,#N/A,TRUE,"PAGE007";#N/A,#N/A,TRUE,"PAGE008";#N/A,#N/A,TRUE,"PAGE009";#N/A,#N/A,TRUE,"PAGE010";#N/A,#N/A,TRUE,"PAGE011";#N/A,#N/A,TRUE,"PAGE012";#N/A,#N/A,TRUE,"PAGE013"}</definedName>
    <definedName name="팀별" localSheetId="2" hidden="1">{#N/A,#N/A,TRUE,"LOADCOVE";#N/A,#N/A,TRUE,"PAGE001";#N/A,#N/A,TRUE,"PAGE002";#N/A,#N/A,TRUE,"PAGE003";#N/A,#N/A,TRUE,"PAGE004";#N/A,#N/A,TRUE,"PAGE005";#N/A,#N/A,TRUE,"PAGE006";#N/A,#N/A,TRUE,"PAGE007";#N/A,#N/A,TRUE,"PAGE008";#N/A,#N/A,TRUE,"PAGE009";#N/A,#N/A,TRUE,"PAGE010";#N/A,#N/A,TRUE,"PAGE011";#N/A,#N/A,TRUE,"PAGE012";#N/A,#N/A,TRUE,"PAGE013"}</definedName>
    <definedName name="팀별" hidden="1">{#N/A,#N/A,TRUE,"LOADCOVE";#N/A,#N/A,TRUE,"PAGE001";#N/A,#N/A,TRUE,"PAGE002";#N/A,#N/A,TRUE,"PAGE003";#N/A,#N/A,TRUE,"PAGE004";#N/A,#N/A,TRUE,"PAGE005";#N/A,#N/A,TRUE,"PAGE006";#N/A,#N/A,TRUE,"PAGE007";#N/A,#N/A,TRUE,"PAGE008";#N/A,#N/A,TRUE,"PAGE009";#N/A,#N/A,TRUE,"PAGE010";#N/A,#N/A,TRUE,"PAGE011";#N/A,#N/A,TRUE,"PAGE012";#N/A,#N/A,TRUE,"PAGE013"}</definedName>
    <definedName name="ㅍ" localSheetId="3" hidden="1">{#N/A,#N/A,FALSE,"명세표"}</definedName>
    <definedName name="ㅍ" localSheetId="2" hidden="1">{#N/A,#N/A,FALSE,"명세표"}</definedName>
    <definedName name="ㅍ" hidden="1">{#N/A,#N/A,FALSE,"명세표"}</definedName>
    <definedName name="파" localSheetId="3" hidden="1">{#N/A,#N/A,FALSE,"CCTV"}</definedName>
    <definedName name="파" localSheetId="2" hidden="1">{#N/A,#N/A,FALSE,"CCTV"}</definedName>
    <definedName name="파" hidden="1">{#N/A,#N/A,FALSE,"CCTV"}</definedName>
    <definedName name="파일" localSheetId="5" hidden="1">#REF!</definedName>
    <definedName name="파일" localSheetId="7" hidden="1">#REF!</definedName>
    <definedName name="파일" localSheetId="6" hidden="1">#REF!</definedName>
    <definedName name="파일" localSheetId="17" hidden="1">#REF!</definedName>
    <definedName name="파일" localSheetId="18" hidden="1">#REF!</definedName>
    <definedName name="파일" localSheetId="19" hidden="1">#REF!</definedName>
    <definedName name="파일" localSheetId="8" hidden="1">#REF!</definedName>
    <definedName name="파일" localSheetId="10" hidden="1">#REF!</definedName>
    <definedName name="파일" localSheetId="9" hidden="1">#REF!</definedName>
    <definedName name="파일" localSheetId="11" hidden="1">#REF!</definedName>
    <definedName name="파일" localSheetId="12" hidden="1">#REF!</definedName>
    <definedName name="파일" localSheetId="13" hidden="1">#REF!</definedName>
    <definedName name="파일" localSheetId="14" hidden="1">#REF!</definedName>
    <definedName name="파일" localSheetId="15" hidden="1">#REF!</definedName>
    <definedName name="파일" localSheetId="16" hidden="1">#REF!</definedName>
    <definedName name="파일" localSheetId="3" hidden="1">#REF!</definedName>
    <definedName name="파일" localSheetId="2" hidden="1">#REF!</definedName>
    <definedName name="파일" hidden="1">#REF!</definedName>
    <definedName name="페기갑지" localSheetId="5" hidden="1">#REF!</definedName>
    <definedName name="페기갑지" localSheetId="7" hidden="1">#REF!</definedName>
    <definedName name="페기갑지" localSheetId="6" hidden="1">#REF!</definedName>
    <definedName name="페기갑지" localSheetId="17" hidden="1">#REF!</definedName>
    <definedName name="페기갑지" localSheetId="18" hidden="1">#REF!</definedName>
    <definedName name="페기갑지" localSheetId="19" hidden="1">#REF!</definedName>
    <definedName name="페기갑지" localSheetId="8" hidden="1">#REF!</definedName>
    <definedName name="페기갑지" localSheetId="10" hidden="1">#REF!</definedName>
    <definedName name="페기갑지" localSheetId="9" hidden="1">#REF!</definedName>
    <definedName name="페기갑지" localSheetId="11" hidden="1">#REF!</definedName>
    <definedName name="페기갑지" localSheetId="12" hidden="1">#REF!</definedName>
    <definedName name="페기갑지" localSheetId="13" hidden="1">#REF!</definedName>
    <definedName name="페기갑지" localSheetId="14" hidden="1">#REF!</definedName>
    <definedName name="페기갑지" localSheetId="15" hidden="1">#REF!</definedName>
    <definedName name="페기갑지" localSheetId="16" hidden="1">#REF!</definedName>
    <definedName name="페기갑지" localSheetId="3" hidden="1">#REF!</definedName>
    <definedName name="페기갑지" localSheetId="2" hidden="1">#REF!</definedName>
    <definedName name="페기갑지" hidden="1">#REF!</definedName>
    <definedName name="폐기" localSheetId="5" hidden="1">#REF!</definedName>
    <definedName name="폐기" localSheetId="7" hidden="1">#REF!</definedName>
    <definedName name="폐기" localSheetId="6" hidden="1">#REF!</definedName>
    <definedName name="폐기" localSheetId="17" hidden="1">#REF!</definedName>
    <definedName name="폐기" localSheetId="18" hidden="1">#REF!</definedName>
    <definedName name="폐기" localSheetId="19" hidden="1">#REF!</definedName>
    <definedName name="폐기" localSheetId="8" hidden="1">#REF!</definedName>
    <definedName name="폐기" localSheetId="10" hidden="1">#REF!</definedName>
    <definedName name="폐기" localSheetId="9" hidden="1">#REF!</definedName>
    <definedName name="폐기" localSheetId="11" hidden="1">#REF!</definedName>
    <definedName name="폐기" localSheetId="12" hidden="1">#REF!</definedName>
    <definedName name="폐기" localSheetId="13" hidden="1">#REF!</definedName>
    <definedName name="폐기" localSheetId="14" hidden="1">#REF!</definedName>
    <definedName name="폐기" localSheetId="15" hidden="1">#REF!</definedName>
    <definedName name="폐기" localSheetId="16" hidden="1">#REF!</definedName>
    <definedName name="폐기" localSheetId="3" hidden="1">#REF!</definedName>
    <definedName name="폐기" localSheetId="2" hidden="1">#REF!</definedName>
    <definedName name="폐기" hidden="1">#REF!</definedName>
    <definedName name="표지" localSheetId="3" hidden="1">{#N/A,#N/A,TRUE,"Basic";#N/A,#N/A,TRUE,"EXT-TABLE";#N/A,#N/A,TRUE,"STEEL";#N/A,#N/A,TRUE,"INT-Table";#N/A,#N/A,TRUE,"STEEL";#N/A,#N/A,TRUE,"Door"}</definedName>
    <definedName name="표지" localSheetId="2" hidden="1">{#N/A,#N/A,TRUE,"Basic";#N/A,#N/A,TRUE,"EXT-TABLE";#N/A,#N/A,TRUE,"STEEL";#N/A,#N/A,TRUE,"INT-Table";#N/A,#N/A,TRUE,"STEEL";#N/A,#N/A,TRUE,"Door"}</definedName>
    <definedName name="표지" hidden="1">{#N/A,#N/A,TRUE,"Basic";#N/A,#N/A,TRUE,"EXT-TABLE";#N/A,#N/A,TRUE,"STEEL";#N/A,#N/A,TRUE,"INT-Table";#N/A,#N/A,TRUE,"STEEL";#N/A,#N/A,TRUE,"Door"}</definedName>
    <definedName name="표지_1" localSheetId="3" hidden="1">{#N/A,#N/A,TRUE,"Basic";#N/A,#N/A,TRUE,"EXT-TABLE";#N/A,#N/A,TRUE,"STEEL";#N/A,#N/A,TRUE,"INT-Table";#N/A,#N/A,TRUE,"STEEL";#N/A,#N/A,TRUE,"Door"}</definedName>
    <definedName name="표지_1" localSheetId="2" hidden="1">{#N/A,#N/A,TRUE,"Basic";#N/A,#N/A,TRUE,"EXT-TABLE";#N/A,#N/A,TRUE,"STEEL";#N/A,#N/A,TRUE,"INT-Table";#N/A,#N/A,TRUE,"STEEL";#N/A,#N/A,TRUE,"Door"}</definedName>
    <definedName name="표지_1" hidden="1">{#N/A,#N/A,TRUE,"Basic";#N/A,#N/A,TRUE,"EXT-TABLE";#N/A,#N/A,TRUE,"STEEL";#N/A,#N/A,TRUE,"INT-Table";#N/A,#N/A,TRUE,"STEEL";#N/A,#N/A,TRUE,"Door"}</definedName>
    <definedName name="표지_1_1" localSheetId="3" hidden="1">{#N/A,#N/A,TRUE,"Basic";#N/A,#N/A,TRUE,"EXT-TABLE";#N/A,#N/A,TRUE,"STEEL";#N/A,#N/A,TRUE,"INT-Table";#N/A,#N/A,TRUE,"STEEL";#N/A,#N/A,TRUE,"Door"}</definedName>
    <definedName name="표지_1_1" localSheetId="2" hidden="1">{#N/A,#N/A,TRUE,"Basic";#N/A,#N/A,TRUE,"EXT-TABLE";#N/A,#N/A,TRUE,"STEEL";#N/A,#N/A,TRUE,"INT-Table";#N/A,#N/A,TRUE,"STEEL";#N/A,#N/A,TRUE,"Door"}</definedName>
    <definedName name="표지_1_1" hidden="1">{#N/A,#N/A,TRUE,"Basic";#N/A,#N/A,TRUE,"EXT-TABLE";#N/A,#N/A,TRUE,"STEEL";#N/A,#N/A,TRUE,"INT-Table";#N/A,#N/A,TRUE,"STEEL";#N/A,#N/A,TRUE,"Door"}</definedName>
    <definedName name="표지_1_2" localSheetId="3" hidden="1">{#N/A,#N/A,TRUE,"Basic";#N/A,#N/A,TRUE,"EXT-TABLE";#N/A,#N/A,TRUE,"STEEL";#N/A,#N/A,TRUE,"INT-Table";#N/A,#N/A,TRUE,"STEEL";#N/A,#N/A,TRUE,"Door"}</definedName>
    <definedName name="표지_1_2" localSheetId="2" hidden="1">{#N/A,#N/A,TRUE,"Basic";#N/A,#N/A,TRUE,"EXT-TABLE";#N/A,#N/A,TRUE,"STEEL";#N/A,#N/A,TRUE,"INT-Table";#N/A,#N/A,TRUE,"STEEL";#N/A,#N/A,TRUE,"Door"}</definedName>
    <definedName name="표지_1_2" hidden="1">{#N/A,#N/A,TRUE,"Basic";#N/A,#N/A,TRUE,"EXT-TABLE";#N/A,#N/A,TRUE,"STEEL";#N/A,#N/A,TRUE,"INT-Table";#N/A,#N/A,TRUE,"STEEL";#N/A,#N/A,TRUE,"Door"}</definedName>
    <definedName name="표지_2" localSheetId="3" hidden="1">{#N/A,#N/A,TRUE,"Basic";#N/A,#N/A,TRUE,"EXT-TABLE";#N/A,#N/A,TRUE,"STEEL";#N/A,#N/A,TRUE,"INT-Table";#N/A,#N/A,TRUE,"STEEL";#N/A,#N/A,TRUE,"Door"}</definedName>
    <definedName name="표지_2" localSheetId="2" hidden="1">{#N/A,#N/A,TRUE,"Basic";#N/A,#N/A,TRUE,"EXT-TABLE";#N/A,#N/A,TRUE,"STEEL";#N/A,#N/A,TRUE,"INT-Table";#N/A,#N/A,TRUE,"STEEL";#N/A,#N/A,TRUE,"Door"}</definedName>
    <definedName name="표지_2" hidden="1">{#N/A,#N/A,TRUE,"Basic";#N/A,#N/A,TRUE,"EXT-TABLE";#N/A,#N/A,TRUE,"STEEL";#N/A,#N/A,TRUE,"INT-Table";#N/A,#N/A,TRUE,"STEEL";#N/A,#N/A,TRUE,"Door"}</definedName>
    <definedName name="표지_2_1" localSheetId="3" hidden="1">{#N/A,#N/A,TRUE,"Basic";#N/A,#N/A,TRUE,"EXT-TABLE";#N/A,#N/A,TRUE,"STEEL";#N/A,#N/A,TRUE,"INT-Table";#N/A,#N/A,TRUE,"STEEL";#N/A,#N/A,TRUE,"Door"}</definedName>
    <definedName name="표지_2_1" localSheetId="2" hidden="1">{#N/A,#N/A,TRUE,"Basic";#N/A,#N/A,TRUE,"EXT-TABLE";#N/A,#N/A,TRUE,"STEEL";#N/A,#N/A,TRUE,"INT-Table";#N/A,#N/A,TRUE,"STEEL";#N/A,#N/A,TRUE,"Door"}</definedName>
    <definedName name="표지_2_1" hidden="1">{#N/A,#N/A,TRUE,"Basic";#N/A,#N/A,TRUE,"EXT-TABLE";#N/A,#N/A,TRUE,"STEEL";#N/A,#N/A,TRUE,"INT-Table";#N/A,#N/A,TRUE,"STEEL";#N/A,#N/A,TRUE,"Door"}</definedName>
    <definedName name="표지_2_2" localSheetId="3" hidden="1">{#N/A,#N/A,TRUE,"Basic";#N/A,#N/A,TRUE,"EXT-TABLE";#N/A,#N/A,TRUE,"STEEL";#N/A,#N/A,TRUE,"INT-Table";#N/A,#N/A,TRUE,"STEEL";#N/A,#N/A,TRUE,"Door"}</definedName>
    <definedName name="표지_2_2" localSheetId="2" hidden="1">{#N/A,#N/A,TRUE,"Basic";#N/A,#N/A,TRUE,"EXT-TABLE";#N/A,#N/A,TRUE,"STEEL";#N/A,#N/A,TRUE,"INT-Table";#N/A,#N/A,TRUE,"STEEL";#N/A,#N/A,TRUE,"Door"}</definedName>
    <definedName name="표지_2_2" hidden="1">{#N/A,#N/A,TRUE,"Basic";#N/A,#N/A,TRUE,"EXT-TABLE";#N/A,#N/A,TRUE,"STEEL";#N/A,#N/A,TRUE,"INT-Table";#N/A,#N/A,TRUE,"STEEL";#N/A,#N/A,TRUE,"Door"}</definedName>
    <definedName name="표지_3" localSheetId="3" hidden="1">{#N/A,#N/A,TRUE,"Basic";#N/A,#N/A,TRUE,"EXT-TABLE";#N/A,#N/A,TRUE,"STEEL";#N/A,#N/A,TRUE,"INT-Table";#N/A,#N/A,TRUE,"STEEL";#N/A,#N/A,TRUE,"Door"}</definedName>
    <definedName name="표지_3" localSheetId="2" hidden="1">{#N/A,#N/A,TRUE,"Basic";#N/A,#N/A,TRUE,"EXT-TABLE";#N/A,#N/A,TRUE,"STEEL";#N/A,#N/A,TRUE,"INT-Table";#N/A,#N/A,TRUE,"STEEL";#N/A,#N/A,TRUE,"Door"}</definedName>
    <definedName name="표지_3" hidden="1">{#N/A,#N/A,TRUE,"Basic";#N/A,#N/A,TRUE,"EXT-TABLE";#N/A,#N/A,TRUE,"STEEL";#N/A,#N/A,TRUE,"INT-Table";#N/A,#N/A,TRUE,"STEEL";#N/A,#N/A,TRUE,"Door"}</definedName>
    <definedName name="표지_3_1" localSheetId="3" hidden="1">{#N/A,#N/A,TRUE,"Basic";#N/A,#N/A,TRUE,"EXT-TABLE";#N/A,#N/A,TRUE,"STEEL";#N/A,#N/A,TRUE,"INT-Table";#N/A,#N/A,TRUE,"STEEL";#N/A,#N/A,TRUE,"Door"}</definedName>
    <definedName name="표지_3_1" localSheetId="2" hidden="1">{#N/A,#N/A,TRUE,"Basic";#N/A,#N/A,TRUE,"EXT-TABLE";#N/A,#N/A,TRUE,"STEEL";#N/A,#N/A,TRUE,"INT-Table";#N/A,#N/A,TRUE,"STEEL";#N/A,#N/A,TRUE,"Door"}</definedName>
    <definedName name="표지_3_1" hidden="1">{#N/A,#N/A,TRUE,"Basic";#N/A,#N/A,TRUE,"EXT-TABLE";#N/A,#N/A,TRUE,"STEEL";#N/A,#N/A,TRUE,"INT-Table";#N/A,#N/A,TRUE,"STEEL";#N/A,#N/A,TRUE,"Door"}</definedName>
    <definedName name="표지_3_2" localSheetId="3" hidden="1">{#N/A,#N/A,TRUE,"Basic";#N/A,#N/A,TRUE,"EXT-TABLE";#N/A,#N/A,TRUE,"STEEL";#N/A,#N/A,TRUE,"INT-Table";#N/A,#N/A,TRUE,"STEEL";#N/A,#N/A,TRUE,"Door"}</definedName>
    <definedName name="표지_3_2" localSheetId="2" hidden="1">{#N/A,#N/A,TRUE,"Basic";#N/A,#N/A,TRUE,"EXT-TABLE";#N/A,#N/A,TRUE,"STEEL";#N/A,#N/A,TRUE,"INT-Table";#N/A,#N/A,TRUE,"STEEL";#N/A,#N/A,TRUE,"Door"}</definedName>
    <definedName name="표지_3_2" hidden="1">{#N/A,#N/A,TRUE,"Basic";#N/A,#N/A,TRUE,"EXT-TABLE";#N/A,#N/A,TRUE,"STEEL";#N/A,#N/A,TRUE,"INT-Table";#N/A,#N/A,TRUE,"STEEL";#N/A,#N/A,TRUE,"Door"}</definedName>
    <definedName name="표지_4" localSheetId="3" hidden="1">{#N/A,#N/A,TRUE,"Basic";#N/A,#N/A,TRUE,"EXT-TABLE";#N/A,#N/A,TRUE,"STEEL";#N/A,#N/A,TRUE,"INT-Table";#N/A,#N/A,TRUE,"STEEL";#N/A,#N/A,TRUE,"Door"}</definedName>
    <definedName name="표지_4" localSheetId="2" hidden="1">{#N/A,#N/A,TRUE,"Basic";#N/A,#N/A,TRUE,"EXT-TABLE";#N/A,#N/A,TRUE,"STEEL";#N/A,#N/A,TRUE,"INT-Table";#N/A,#N/A,TRUE,"STEEL";#N/A,#N/A,TRUE,"Door"}</definedName>
    <definedName name="표지_4" hidden="1">{#N/A,#N/A,TRUE,"Basic";#N/A,#N/A,TRUE,"EXT-TABLE";#N/A,#N/A,TRUE,"STEEL";#N/A,#N/A,TRUE,"INT-Table";#N/A,#N/A,TRUE,"STEEL";#N/A,#N/A,TRUE,"Door"}</definedName>
    <definedName name="표지_4_1" localSheetId="3" hidden="1">{#N/A,#N/A,TRUE,"Basic";#N/A,#N/A,TRUE,"EXT-TABLE";#N/A,#N/A,TRUE,"STEEL";#N/A,#N/A,TRUE,"INT-Table";#N/A,#N/A,TRUE,"STEEL";#N/A,#N/A,TRUE,"Door"}</definedName>
    <definedName name="표지_4_1" localSheetId="2" hidden="1">{#N/A,#N/A,TRUE,"Basic";#N/A,#N/A,TRUE,"EXT-TABLE";#N/A,#N/A,TRUE,"STEEL";#N/A,#N/A,TRUE,"INT-Table";#N/A,#N/A,TRUE,"STEEL";#N/A,#N/A,TRUE,"Door"}</definedName>
    <definedName name="표지_4_1" hidden="1">{#N/A,#N/A,TRUE,"Basic";#N/A,#N/A,TRUE,"EXT-TABLE";#N/A,#N/A,TRUE,"STEEL";#N/A,#N/A,TRUE,"INT-Table";#N/A,#N/A,TRUE,"STEEL";#N/A,#N/A,TRUE,"Door"}</definedName>
    <definedName name="표지_4_2" localSheetId="3" hidden="1">{#N/A,#N/A,TRUE,"Basic";#N/A,#N/A,TRUE,"EXT-TABLE";#N/A,#N/A,TRUE,"STEEL";#N/A,#N/A,TRUE,"INT-Table";#N/A,#N/A,TRUE,"STEEL";#N/A,#N/A,TRUE,"Door"}</definedName>
    <definedName name="표지_4_2" localSheetId="2" hidden="1">{#N/A,#N/A,TRUE,"Basic";#N/A,#N/A,TRUE,"EXT-TABLE";#N/A,#N/A,TRUE,"STEEL";#N/A,#N/A,TRUE,"INT-Table";#N/A,#N/A,TRUE,"STEEL";#N/A,#N/A,TRUE,"Door"}</definedName>
    <definedName name="표지_4_2" hidden="1">{#N/A,#N/A,TRUE,"Basic";#N/A,#N/A,TRUE,"EXT-TABLE";#N/A,#N/A,TRUE,"STEEL";#N/A,#N/A,TRUE,"INT-Table";#N/A,#N/A,TRUE,"STEEL";#N/A,#N/A,TRUE,"Door"}</definedName>
    <definedName name="표지_5" localSheetId="3" hidden="1">{#N/A,#N/A,TRUE,"Basic";#N/A,#N/A,TRUE,"EXT-TABLE";#N/A,#N/A,TRUE,"STEEL";#N/A,#N/A,TRUE,"INT-Table";#N/A,#N/A,TRUE,"STEEL";#N/A,#N/A,TRUE,"Door"}</definedName>
    <definedName name="표지_5" localSheetId="2" hidden="1">{#N/A,#N/A,TRUE,"Basic";#N/A,#N/A,TRUE,"EXT-TABLE";#N/A,#N/A,TRUE,"STEEL";#N/A,#N/A,TRUE,"INT-Table";#N/A,#N/A,TRUE,"STEEL";#N/A,#N/A,TRUE,"Door"}</definedName>
    <definedName name="표지_5" hidden="1">{#N/A,#N/A,TRUE,"Basic";#N/A,#N/A,TRUE,"EXT-TABLE";#N/A,#N/A,TRUE,"STEEL";#N/A,#N/A,TRUE,"INT-Table";#N/A,#N/A,TRUE,"STEEL";#N/A,#N/A,TRUE,"Door"}</definedName>
    <definedName name="표지_5_1" localSheetId="3" hidden="1">{#N/A,#N/A,TRUE,"Basic";#N/A,#N/A,TRUE,"EXT-TABLE";#N/A,#N/A,TRUE,"STEEL";#N/A,#N/A,TRUE,"INT-Table";#N/A,#N/A,TRUE,"STEEL";#N/A,#N/A,TRUE,"Door"}</definedName>
    <definedName name="표지_5_1" localSheetId="2" hidden="1">{#N/A,#N/A,TRUE,"Basic";#N/A,#N/A,TRUE,"EXT-TABLE";#N/A,#N/A,TRUE,"STEEL";#N/A,#N/A,TRUE,"INT-Table";#N/A,#N/A,TRUE,"STEEL";#N/A,#N/A,TRUE,"Door"}</definedName>
    <definedName name="표지_5_1" hidden="1">{#N/A,#N/A,TRUE,"Basic";#N/A,#N/A,TRUE,"EXT-TABLE";#N/A,#N/A,TRUE,"STEEL";#N/A,#N/A,TRUE,"INT-Table";#N/A,#N/A,TRUE,"STEEL";#N/A,#N/A,TRUE,"Door"}</definedName>
    <definedName name="표지_5_2" localSheetId="3" hidden="1">{#N/A,#N/A,TRUE,"Basic";#N/A,#N/A,TRUE,"EXT-TABLE";#N/A,#N/A,TRUE,"STEEL";#N/A,#N/A,TRUE,"INT-Table";#N/A,#N/A,TRUE,"STEEL";#N/A,#N/A,TRUE,"Door"}</definedName>
    <definedName name="표지_5_2" localSheetId="2" hidden="1">{#N/A,#N/A,TRUE,"Basic";#N/A,#N/A,TRUE,"EXT-TABLE";#N/A,#N/A,TRUE,"STEEL";#N/A,#N/A,TRUE,"INT-Table";#N/A,#N/A,TRUE,"STEEL";#N/A,#N/A,TRUE,"Door"}</definedName>
    <definedName name="표지_5_2" hidden="1">{#N/A,#N/A,TRUE,"Basic";#N/A,#N/A,TRUE,"EXT-TABLE";#N/A,#N/A,TRUE,"STEEL";#N/A,#N/A,TRUE,"INT-Table";#N/A,#N/A,TRUE,"STEEL";#N/A,#N/A,TRUE,"Door"}</definedName>
    <definedName name="표지2" localSheetId="5" hidden="1">#REF!</definedName>
    <definedName name="표지2" localSheetId="7" hidden="1">#REF!</definedName>
    <definedName name="표지2" localSheetId="6" hidden="1">#REF!</definedName>
    <definedName name="표지2" localSheetId="17" hidden="1">#REF!</definedName>
    <definedName name="표지2" localSheetId="18" hidden="1">#REF!</definedName>
    <definedName name="표지2" localSheetId="19" hidden="1">#REF!</definedName>
    <definedName name="표지2" localSheetId="8" hidden="1">#REF!</definedName>
    <definedName name="표지2" localSheetId="10" hidden="1">#REF!</definedName>
    <definedName name="표지2" localSheetId="9" hidden="1">#REF!</definedName>
    <definedName name="표지2" localSheetId="11" hidden="1">#REF!</definedName>
    <definedName name="표지2" localSheetId="12" hidden="1">#REF!</definedName>
    <definedName name="표지2" localSheetId="13" hidden="1">#REF!</definedName>
    <definedName name="표지2" localSheetId="14" hidden="1">#REF!</definedName>
    <definedName name="표지2" localSheetId="15" hidden="1">#REF!</definedName>
    <definedName name="표지2" localSheetId="16" hidden="1">#REF!</definedName>
    <definedName name="표지2" localSheetId="3" hidden="1">#REF!</definedName>
    <definedName name="표지2" localSheetId="2" hidden="1">#REF!</definedName>
    <definedName name="표지2" hidden="1">#REF!</definedName>
    <definedName name="피복" localSheetId="3" hidden="1">{#N/A,#N/A,FALSE,"전체집계표";#N/A,#N/A,FALSE,"안벽30000";#N/A,#N/A,FALSE,"안벽20000";#N/A,#N/A,FALSE,"내호안";#N/A,#N/A,FALSE,"외호안";#N/A,#N/A,FALSE,"준설토A";#N/A,#N/A,FALSE,"준설토B";#N/A,#N/A,FALSE,"적출장"}</definedName>
    <definedName name="피복" localSheetId="2" hidden="1">{#N/A,#N/A,FALSE,"전체집계표";#N/A,#N/A,FALSE,"안벽30000";#N/A,#N/A,FALSE,"안벽20000";#N/A,#N/A,FALSE,"내호안";#N/A,#N/A,FALSE,"외호안";#N/A,#N/A,FALSE,"준설토A";#N/A,#N/A,FALSE,"준설토B";#N/A,#N/A,FALSE,"적출장"}</definedName>
    <definedName name="피복" hidden="1">{#N/A,#N/A,FALSE,"전체집계표";#N/A,#N/A,FALSE,"안벽30000";#N/A,#N/A,FALSE,"안벽20000";#N/A,#N/A,FALSE,"내호안";#N/A,#N/A,FALSE,"외호안";#N/A,#N/A,FALSE,"준설토A";#N/A,#N/A,FALSE,"준설토B";#N/A,#N/A,FALSE,"적출장"}</definedName>
    <definedName name="피복석" localSheetId="3" hidden="1">{#N/A,#N/A,FALSE,"전체집계표";#N/A,#N/A,FALSE,"안벽30000";#N/A,#N/A,FALSE,"안벽20000";#N/A,#N/A,FALSE,"내호안";#N/A,#N/A,FALSE,"외호안";#N/A,#N/A,FALSE,"준설토A";#N/A,#N/A,FALSE,"준설토B";#N/A,#N/A,FALSE,"적출장"}</definedName>
    <definedName name="피복석" localSheetId="2" hidden="1">{#N/A,#N/A,FALSE,"전체집계표";#N/A,#N/A,FALSE,"안벽30000";#N/A,#N/A,FALSE,"안벽20000";#N/A,#N/A,FALSE,"내호안";#N/A,#N/A,FALSE,"외호안";#N/A,#N/A,FALSE,"준설토A";#N/A,#N/A,FALSE,"준설토B";#N/A,#N/A,FALSE,"적출장"}</definedName>
    <definedName name="피복석" hidden="1">{#N/A,#N/A,FALSE,"전체집계표";#N/A,#N/A,FALSE,"안벽30000";#N/A,#N/A,FALSE,"안벽20000";#N/A,#N/A,FALSE,"내호안";#N/A,#N/A,FALSE,"외호안";#N/A,#N/A,FALSE,"준설토A";#N/A,#N/A,FALSE,"준설토B";#N/A,#N/A,FALSE,"적출장"}</definedName>
    <definedName name="ㅎㄴㄹㄴㄹㄴㅇ" localSheetId="3" hidden="1">{#N/A,#N/A,FALSE,"토공2"}</definedName>
    <definedName name="ㅎㄴㄹㄴㄹㄴㅇ" localSheetId="2" hidden="1">{#N/A,#N/A,FALSE,"토공2"}</definedName>
    <definedName name="ㅎㄴㄹㄴㄹㄴㅇ" hidden="1">{#N/A,#N/A,FALSE,"토공2"}</definedName>
    <definedName name="ㅎㄴㅁㄴㅇㄹㄴㅇ" localSheetId="3" hidden="1">{#N/A,#N/A,FALSE,"운반시간"}</definedName>
    <definedName name="ㅎㄴㅁㄴㅇㄹㄴㅇ" localSheetId="2" hidden="1">{#N/A,#N/A,FALSE,"운반시간"}</definedName>
    <definedName name="ㅎㄴㅁㄴㅇㄹㄴㅇ" hidden="1">{#N/A,#N/A,FALSE,"운반시간"}</definedName>
    <definedName name="ㅎㄴㅁㄹㄴㅁㄹㄴㅁㄹㄷㄹㄶㄴ" localSheetId="3" hidden="1">{#N/A,#N/A,FALSE,"속도"}</definedName>
    <definedName name="ㅎㄴㅁㄹㄴㅁㄹㄴㅁㄹㄷㄹㄶㄴ" localSheetId="2" hidden="1">{#N/A,#N/A,FALSE,"속도"}</definedName>
    <definedName name="ㅎㄴㅁㄹㄴㅁㄹㄴㅁㄹㄷㄹㄶㄴ" hidden="1">{#N/A,#N/A,FALSE,"속도"}</definedName>
    <definedName name="ㅎㄴㅁㄹㅈㅁㅎ" localSheetId="3" hidden="1">{#N/A,#N/A,FALSE,"단가표지"}</definedName>
    <definedName name="ㅎㄴㅁㄹㅈㅁㅎ" localSheetId="2" hidden="1">{#N/A,#N/A,FALSE,"단가표지"}</definedName>
    <definedName name="ㅎㄴㅁㄹㅈㅁㅎ" hidden="1">{#N/A,#N/A,FALSE,"단가표지"}</definedName>
    <definedName name="ㅎㄶ" localSheetId="3" hidden="1">{#N/A,#N/A,FALSE,"속도"}</definedName>
    <definedName name="ㅎㄶ" localSheetId="2" hidden="1">{#N/A,#N/A,FALSE,"속도"}</definedName>
    <definedName name="ㅎㄶ" hidden="1">{#N/A,#N/A,FALSE,"속도"}</definedName>
    <definedName name="ㅎㄹ" localSheetId="3" hidden="1">{#N/A,#N/A,FALSE,"CCTV"}</definedName>
    <definedName name="ㅎㄹ" localSheetId="2" hidden="1">{#N/A,#N/A,FALSE,"CCTV"}</definedName>
    <definedName name="ㅎㄹ" hidden="1">{#N/A,#N/A,FALSE,"CCTV"}</definedName>
    <definedName name="ㅎㅎㄴㅁㅎㄴㅁㅎ" localSheetId="3" hidden="1">{#N/A,#N/A,FALSE,"구조2"}</definedName>
    <definedName name="ㅎㅎㄴㅁㅎㄴㅁㅎ" localSheetId="2" hidden="1">{#N/A,#N/A,FALSE,"구조2"}</definedName>
    <definedName name="ㅎㅎㄴㅁㅎㄴㅁㅎ" hidden="1">{#N/A,#N/A,FALSE,"구조2"}</definedName>
    <definedName name="ㅎㅎ도호" localSheetId="3" hidden="1">{#N/A,#N/A,FALSE,"표지목차"}</definedName>
    <definedName name="ㅎㅎ도호" localSheetId="2" hidden="1">{#N/A,#N/A,FALSE,"표지목차"}</definedName>
    <definedName name="ㅎㅎ도호" hidden="1">{#N/A,#N/A,FALSE,"표지목차"}</definedName>
    <definedName name="하프" localSheetId="3" hidden="1">{#N/A,#N/A,FALSE,"전체집계표";#N/A,#N/A,FALSE,"안벽30000";#N/A,#N/A,FALSE,"안벽20000";#N/A,#N/A,FALSE,"내호안";#N/A,#N/A,FALSE,"외호안";#N/A,#N/A,FALSE,"준설토A";#N/A,#N/A,FALSE,"준설토B";#N/A,#N/A,FALSE,"적출장"}</definedName>
    <definedName name="하프" localSheetId="2" hidden="1">{#N/A,#N/A,FALSE,"전체집계표";#N/A,#N/A,FALSE,"안벽30000";#N/A,#N/A,FALSE,"안벽20000";#N/A,#N/A,FALSE,"내호안";#N/A,#N/A,FALSE,"외호안";#N/A,#N/A,FALSE,"준설토A";#N/A,#N/A,FALSE,"준설토B";#N/A,#N/A,FALSE,"적출장"}</definedName>
    <definedName name="하프" hidden="1">{#N/A,#N/A,FALSE,"전체집계표";#N/A,#N/A,FALSE,"안벽30000";#N/A,#N/A,FALSE,"안벽20000";#N/A,#N/A,FALSE,"내호안";#N/A,#N/A,FALSE,"외호안";#N/A,#N/A,FALSE,"준설토A";#N/A,#N/A,FALSE,"준설토B";#N/A,#N/A,FALSE,"적출장"}</definedName>
    <definedName name="하프1" localSheetId="3" hidden="1">{#N/A,#N/A,FALSE,"전체집계표";#N/A,#N/A,FALSE,"안벽30000";#N/A,#N/A,FALSE,"안벽20000";#N/A,#N/A,FALSE,"내호안";#N/A,#N/A,FALSE,"외호안";#N/A,#N/A,FALSE,"준설토A";#N/A,#N/A,FALSE,"준설토B";#N/A,#N/A,FALSE,"적출장"}</definedName>
    <definedName name="하프1" localSheetId="2" hidden="1">{#N/A,#N/A,FALSE,"전체집계표";#N/A,#N/A,FALSE,"안벽30000";#N/A,#N/A,FALSE,"안벽20000";#N/A,#N/A,FALSE,"내호안";#N/A,#N/A,FALSE,"외호안";#N/A,#N/A,FALSE,"준설토A";#N/A,#N/A,FALSE,"준설토B";#N/A,#N/A,FALSE,"적출장"}</definedName>
    <definedName name="하프1" hidden="1">{#N/A,#N/A,FALSE,"전체집계표";#N/A,#N/A,FALSE,"안벽30000";#N/A,#N/A,FALSE,"안벽20000";#N/A,#N/A,FALSE,"내호안";#N/A,#N/A,FALSE,"외호안";#N/A,#N/A,FALSE,"준설토A";#N/A,#N/A,FALSE,"준설토B";#N/A,#N/A,FALSE,"적출장"}</definedName>
    <definedName name="한" localSheetId="3" hidden="1">{#N/A,#N/A,FALSE,"조골재"}</definedName>
    <definedName name="한" localSheetId="2" hidden="1">{#N/A,#N/A,FALSE,"조골재"}</definedName>
    <definedName name="한" hidden="1">{#N/A,#N/A,FALSE,"조골재"}</definedName>
    <definedName name="한동" localSheetId="3" hidden="1">{#N/A,#N/A,FALSE,"단가표지"}</definedName>
    <definedName name="한동" localSheetId="2" hidden="1">{#N/A,#N/A,FALSE,"단가표지"}</definedName>
    <definedName name="한동" hidden="1">{#N/A,#N/A,FALSE,"단가표지"}</definedName>
    <definedName name="합" hidden="1">0</definedName>
    <definedName name="해양인원" localSheetId="3" hidden="1">{#N/A,#N/A,TRUE,"LOADCOVE";#N/A,#N/A,TRUE,"PAGE001";#N/A,#N/A,TRUE,"PAGE002";#N/A,#N/A,TRUE,"PAGE003";#N/A,#N/A,TRUE,"PAGE004";#N/A,#N/A,TRUE,"PAGE005";#N/A,#N/A,TRUE,"PAGE006";#N/A,#N/A,TRUE,"PAGE007";#N/A,#N/A,TRUE,"PAGE008";#N/A,#N/A,TRUE,"PAGE009";#N/A,#N/A,TRUE,"PAGE010";#N/A,#N/A,TRUE,"PAGE011";#N/A,#N/A,TRUE,"PAGE012";#N/A,#N/A,TRUE,"PAGE013"}</definedName>
    <definedName name="해양인원" localSheetId="2" hidden="1">{#N/A,#N/A,TRUE,"LOADCOVE";#N/A,#N/A,TRUE,"PAGE001";#N/A,#N/A,TRUE,"PAGE002";#N/A,#N/A,TRUE,"PAGE003";#N/A,#N/A,TRUE,"PAGE004";#N/A,#N/A,TRUE,"PAGE005";#N/A,#N/A,TRUE,"PAGE006";#N/A,#N/A,TRUE,"PAGE007";#N/A,#N/A,TRUE,"PAGE008";#N/A,#N/A,TRUE,"PAGE009";#N/A,#N/A,TRUE,"PAGE010";#N/A,#N/A,TRUE,"PAGE011";#N/A,#N/A,TRUE,"PAGE012";#N/A,#N/A,TRUE,"PAGE013"}</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localSheetId="3" hidden="1">{#N/A,#N/A,TRUE,"LOADCOVE";#N/A,#N/A,TRUE,"PAGE001";#N/A,#N/A,TRUE,"PAGE002";#N/A,#N/A,TRUE,"PAGE003";#N/A,#N/A,TRUE,"PAGE004";#N/A,#N/A,TRUE,"PAGE005";#N/A,#N/A,TRUE,"PAGE006";#N/A,#N/A,TRUE,"PAGE007";#N/A,#N/A,TRUE,"PAGE008";#N/A,#N/A,TRUE,"PAGE009";#N/A,#N/A,TRUE,"PAGE010";#N/A,#N/A,TRUE,"PAGE011";#N/A,#N/A,TRUE,"PAGE012";#N/A,#N/A,TRUE,"PAGE013"}</definedName>
    <definedName name="해양중점3" localSheetId="2"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햐ㅓㅈ바허ㅏㅣ농하ㅗㅎ" localSheetId="3" hidden="1">{#N/A,#N/A,FALSE,"CCTV"}</definedName>
    <definedName name="햐ㅓㅈ바허ㅏㅣ농하ㅗㅎ" localSheetId="2" hidden="1">{#N/A,#N/A,FALSE,"CCTV"}</definedName>
    <definedName name="햐ㅓㅈ바허ㅏㅣ농하ㅗㅎ" hidden="1">{#N/A,#N/A,FALSE,"CCTV"}</definedName>
    <definedName name="현장" hidden="1">#REF!</definedName>
    <definedName name="현장시공" localSheetId="3" hidden="1">{"'장비'!$A$3:$M$12"}</definedName>
    <definedName name="현장시공" localSheetId="2" hidden="1">{"'장비'!$A$3:$M$12"}</definedName>
    <definedName name="현장시공" hidden="1">{"'장비'!$A$3:$M$12"}</definedName>
    <definedName name="현장지도" localSheetId="3" hidden="1">{"'장비'!$A$3:$M$12"}</definedName>
    <definedName name="현장지도" localSheetId="2" hidden="1">{"'장비'!$A$3:$M$12"}</definedName>
    <definedName name="현장지도" hidden="1">{"'장비'!$A$3:$M$12"}</definedName>
    <definedName name="현지공사비" localSheetId="3" hidden="1">{"'장비'!$A$3:$M$12"}</definedName>
    <definedName name="현지공사비" localSheetId="2" hidden="1">{"'장비'!$A$3:$M$12"}</definedName>
    <definedName name="현지공사비" hidden="1">{"'장비'!$A$3:$M$12"}</definedName>
    <definedName name="현지공사비총괄" localSheetId="3" hidden="1">{"'장비'!$A$3:$M$12"}</definedName>
    <definedName name="현지공사비총괄" localSheetId="2" hidden="1">{"'장비'!$A$3:$M$12"}</definedName>
    <definedName name="현지공사비총괄" hidden="1">{"'장비'!$A$3:$M$12"}</definedName>
    <definedName name="호호호" localSheetId="3" hidden="1">{#N/A,#N/A,FALSE,"명세표"}</definedName>
    <definedName name="호호호" localSheetId="2" hidden="1">{#N/A,#N/A,FALSE,"명세표"}</definedName>
    <definedName name="호호호" hidden="1">{#N/A,#N/A,FALSE,"명세표"}</definedName>
    <definedName name="호ㅓ" localSheetId="3" hidden="1">{#N/A,#N/A,FALSE,"CCTV"}</definedName>
    <definedName name="호ㅓ" localSheetId="2" hidden="1">{#N/A,#N/A,FALSE,"CCTV"}</definedName>
    <definedName name="호ㅓ" hidden="1">{#N/A,#N/A,FALSE,"CCTV"}</definedName>
    <definedName name="홍홍" localSheetId="3" hidden="1">{#N/A,#N/A,TRUE,"LOADCOVE";#N/A,#N/A,TRUE,"PAGE001";#N/A,#N/A,TRUE,"PAGE002";#N/A,#N/A,TRUE,"PAGE003";#N/A,#N/A,TRUE,"PAGE004";#N/A,#N/A,TRUE,"PAGE005";#N/A,#N/A,TRUE,"PAGE006";#N/A,#N/A,TRUE,"PAGE007";#N/A,#N/A,TRUE,"PAGE008";#N/A,#N/A,TRUE,"PAGE009";#N/A,#N/A,TRUE,"PAGE010";#N/A,#N/A,TRUE,"PAGE011";#N/A,#N/A,TRUE,"PAGE012";#N/A,#N/A,TRUE,"PAGE013"}</definedName>
    <definedName name="홍홍" localSheetId="2" hidden="1">{#N/A,#N/A,TRUE,"LOADCOVE";#N/A,#N/A,TRUE,"PAGE001";#N/A,#N/A,TRUE,"PAGE002";#N/A,#N/A,TRUE,"PAGE003";#N/A,#N/A,TRUE,"PAGE004";#N/A,#N/A,TRUE,"PAGE005";#N/A,#N/A,TRUE,"PAGE006";#N/A,#N/A,TRUE,"PAGE007";#N/A,#N/A,TRUE,"PAGE008";#N/A,#N/A,TRUE,"PAGE009";#N/A,#N/A,TRUE,"PAGE010";#N/A,#N/A,TRUE,"PAGE011";#N/A,#N/A,TRUE,"PAGE012";#N/A,#N/A,TRUE,"PAGE013"}</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황보" localSheetId="3" hidden="1">{#N/A,#N/A,FALSE,"CCTV"}</definedName>
    <definedName name="황보" localSheetId="2" hidden="1">{#N/A,#N/A,FALSE,"CCTV"}</definedName>
    <definedName name="황보" hidden="1">{#N/A,#N/A,FALSE,"CCTV"}</definedName>
    <definedName name="ㅏㅏㅏ" localSheetId="3" hidden="1">{#N/A,#N/A,FALSE,"명세표"}</definedName>
    <definedName name="ㅏㅏㅏ" localSheetId="2" hidden="1">{#N/A,#N/A,FALSE,"명세표"}</definedName>
    <definedName name="ㅏㅏㅏ" hidden="1">{#N/A,#N/A,FALSE,"명세표"}</definedName>
    <definedName name="ㅓㅇ롤ㅇ" localSheetId="3" hidden="1">{#N/A,#N/A,FALSE,"혼합골재"}</definedName>
    <definedName name="ㅓㅇ롤ㅇ" localSheetId="2" hidden="1">{#N/A,#N/A,FALSE,"혼합골재"}</definedName>
    <definedName name="ㅓㅇ롤ㅇ" hidden="1">{#N/A,#N/A,FALSE,"혼합골재"}</definedName>
    <definedName name="ㅓㅓ" localSheetId="3" hidden="1">{#N/A,#N/A,FALSE,"CCTV"}</definedName>
    <definedName name="ㅓㅓ" localSheetId="2" hidden="1">{#N/A,#N/A,FALSE,"CCTV"}</definedName>
    <definedName name="ㅓㅓ" hidden="1">{#N/A,#N/A,FALSE,"CCTV"}</definedName>
    <definedName name="ㅓㅓㅓ" localSheetId="3" hidden="1">{#N/A,#N/A,FALSE,"CCTV"}</definedName>
    <definedName name="ㅓㅓㅓ" localSheetId="2" hidden="1">{#N/A,#N/A,FALSE,"CCTV"}</definedName>
    <definedName name="ㅓㅓㅓ" hidden="1">{#N/A,#N/A,FALSE,"CCTV"}</definedName>
    <definedName name="ㅔㅔ" localSheetId="3" hidden="1">{#N/A,#N/A,FALSE,"명세표"}</definedName>
    <definedName name="ㅔㅔ" localSheetId="2" hidden="1">{#N/A,#N/A,FALSE,"명세표"}</definedName>
    <definedName name="ㅔㅔ" hidden="1">{#N/A,#N/A,FALSE,"명세표"}</definedName>
    <definedName name="ㅔㅔㅔ" localSheetId="3" hidden="1">{#N/A,#N/A,TRUE,"LOADCOVE";#N/A,#N/A,TRUE,"PAGE001";#N/A,#N/A,TRUE,"PAGE002";#N/A,#N/A,TRUE,"PAGE003";#N/A,#N/A,TRUE,"PAGE004";#N/A,#N/A,TRUE,"PAGE005";#N/A,#N/A,TRUE,"PAGE006";#N/A,#N/A,TRUE,"PAGE007";#N/A,#N/A,TRUE,"PAGE008";#N/A,#N/A,TRUE,"PAGE009";#N/A,#N/A,TRUE,"PAGE010";#N/A,#N/A,TRUE,"PAGE011";#N/A,#N/A,TRUE,"PAGE012";#N/A,#N/A,TRUE,"PAGE013"}</definedName>
    <definedName name="ㅔㅔㅔ" localSheetId="2" hidden="1">{#N/A,#N/A,TRUE,"LOADCOVE";#N/A,#N/A,TRUE,"PAGE001";#N/A,#N/A,TRUE,"PAGE002";#N/A,#N/A,TRUE,"PAGE003";#N/A,#N/A,TRUE,"PAGE004";#N/A,#N/A,TRUE,"PAGE005";#N/A,#N/A,TRUE,"PAGE006";#N/A,#N/A,TRUE,"PAGE007";#N/A,#N/A,TRUE,"PAGE008";#N/A,#N/A,TRUE,"PAGE009";#N/A,#N/A,TRUE,"PAGE010";#N/A,#N/A,TRUE,"PAGE011";#N/A,#N/A,TRUE,"PAGE012";#N/A,#N/A,TRUE,"PAGE013"}</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ㅗ하ㅣㄴ어ㅗ뢔ㅑㅇㅈ" localSheetId="3" hidden="1">{#N/A,#N/A,FALSE,"CCTV"}</definedName>
    <definedName name="ㅗ하ㅣㄴ어ㅗ뢔ㅑㅇㅈ" localSheetId="2" hidden="1">{#N/A,#N/A,FALSE,"CCTV"}</definedName>
    <definedName name="ㅗ하ㅣㄴ어ㅗ뢔ㅑㅇㅈ" hidden="1">{#N/A,#N/A,FALSE,"CCTV"}</definedName>
    <definedName name="ㅗㅗ" localSheetId="3" hidden="1">{#N/A,#N/A,FALSE,"명세표"}</definedName>
    <definedName name="ㅗㅗ" localSheetId="2" hidden="1">{#N/A,#N/A,FALSE,"명세표"}</definedName>
    <definedName name="ㅗㅗ" hidden="1">{#N/A,#N/A,FALSE,"명세표"}</definedName>
    <definedName name="ㅗㅗㅗ" localSheetId="3" hidden="1">{"'장비'!$A$3:$M$12"}</definedName>
    <definedName name="ㅗㅗㅗ" localSheetId="2" hidden="1">{"'장비'!$A$3:$M$12"}</definedName>
    <definedName name="ㅗㅗㅗ" hidden="1">{"'장비'!$A$3:$M$12"}</definedName>
    <definedName name="ㅠ뮤ㅐ" localSheetId="5" hidden="1">#REF!</definedName>
    <definedName name="ㅠ뮤ㅐ" localSheetId="7" hidden="1">#REF!</definedName>
    <definedName name="ㅠ뮤ㅐ" localSheetId="6" hidden="1">#REF!</definedName>
    <definedName name="ㅠ뮤ㅐ" localSheetId="17" hidden="1">#REF!</definedName>
    <definedName name="ㅠ뮤ㅐ" localSheetId="18" hidden="1">#REF!</definedName>
    <definedName name="ㅠ뮤ㅐ" localSheetId="19" hidden="1">#REF!</definedName>
    <definedName name="ㅠ뮤ㅐ" localSheetId="8" hidden="1">#REF!</definedName>
    <definedName name="ㅠ뮤ㅐ" localSheetId="10" hidden="1">#REF!</definedName>
    <definedName name="ㅠ뮤ㅐ" localSheetId="9" hidden="1">#REF!</definedName>
    <definedName name="ㅠ뮤ㅐ" localSheetId="11" hidden="1">#REF!</definedName>
    <definedName name="ㅠ뮤ㅐ" localSheetId="12" hidden="1">#REF!</definedName>
    <definedName name="ㅠ뮤ㅐ" localSheetId="13" hidden="1">#REF!</definedName>
    <definedName name="ㅠ뮤ㅐ" localSheetId="14" hidden="1">#REF!</definedName>
    <definedName name="ㅠ뮤ㅐ" localSheetId="15" hidden="1">#REF!</definedName>
    <definedName name="ㅠ뮤ㅐ" localSheetId="16" hidden="1">#REF!</definedName>
    <definedName name="ㅠ뮤ㅐ" localSheetId="3" hidden="1">#REF!</definedName>
    <definedName name="ㅠ뮤ㅐ" localSheetId="2" hidden="1">#REF!</definedName>
    <definedName name="ㅠ뮤ㅐ" hidden="1">#REF!</definedName>
    <definedName name="ㅠㅠㅠ" localSheetId="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2"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ㅡㅡ" localSheetId="3" hidden="1">{#N/A,#N/A,FALSE,"명세표"}</definedName>
    <definedName name="ㅡㅡ" localSheetId="2" hidden="1">{#N/A,#N/A,FALSE,"명세표"}</definedName>
    <definedName name="ㅡㅡ" hidden="1">{#N/A,#N/A,FALSE,"명세표"}</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61" i="20" l="1"/>
  <c r="I262" i="20"/>
  <c r="I260" i="20"/>
  <c r="AE260" i="20" s="1"/>
  <c r="I259" i="20"/>
  <c r="AC259" i="20" s="1"/>
  <c r="I258" i="20"/>
  <c r="AA258" i="20" s="1"/>
  <c r="I256" i="20"/>
  <c r="H245" i="20"/>
  <c r="I245" i="20" s="1"/>
  <c r="AD245" i="20" s="1"/>
  <c r="H176" i="20"/>
  <c r="H175" i="20"/>
  <c r="I175" i="20" s="1"/>
  <c r="V175" i="20" s="1"/>
  <c r="H169" i="20"/>
  <c r="I169" i="20" s="1"/>
  <c r="AB169" i="20" s="1"/>
  <c r="H158" i="20"/>
  <c r="I158" i="20" s="1"/>
  <c r="R158" i="20" s="1"/>
  <c r="H156" i="20"/>
  <c r="H150" i="20"/>
  <c r="I150" i="20" s="1"/>
  <c r="AA150" i="20" s="1"/>
  <c r="H139" i="20"/>
  <c r="I139" i="20" s="1"/>
  <c r="H137" i="20"/>
  <c r="H131" i="20"/>
  <c r="I131" i="20" s="1"/>
  <c r="H129" i="20"/>
  <c r="H123" i="20"/>
  <c r="I123" i="20" s="1"/>
  <c r="P123" i="20" s="1"/>
  <c r="H87" i="20"/>
  <c r="H86" i="20"/>
  <c r="H85" i="20"/>
  <c r="H84" i="20"/>
  <c r="I84" i="20" s="1"/>
  <c r="AA84" i="20" s="1"/>
  <c r="H77" i="20"/>
  <c r="I77" i="20" s="1"/>
  <c r="L77" i="20" s="1"/>
  <c r="H76" i="20"/>
  <c r="H75" i="20"/>
  <c r="I75" i="20" s="1"/>
  <c r="W75" i="20" s="1"/>
  <c r="H74" i="20"/>
  <c r="H61" i="20"/>
  <c r="H60" i="20"/>
  <c r="I60" i="20" s="1"/>
  <c r="H46" i="20"/>
  <c r="I46" i="20" s="1"/>
  <c r="M46" i="20" s="1"/>
  <c r="H45" i="20"/>
  <c r="I45" i="20" s="1"/>
  <c r="L45" i="20" s="1"/>
  <c r="H36" i="20"/>
  <c r="I36" i="20" s="1"/>
  <c r="Y36" i="20" s="1"/>
  <c r="H35" i="20"/>
  <c r="I35" i="20" s="1"/>
  <c r="S35" i="20" s="1"/>
  <c r="H24" i="20"/>
  <c r="I24" i="20" s="1"/>
  <c r="T24" i="20" s="1"/>
  <c r="H23" i="20"/>
  <c r="I23" i="20" s="1"/>
  <c r="AE23" i="20" s="1"/>
  <c r="H14" i="20"/>
  <c r="I14" i="20" s="1"/>
  <c r="AE14" i="20" s="1"/>
  <c r="H13" i="20"/>
  <c r="I251" i="20"/>
  <c r="AE251" i="20" s="1"/>
  <c r="I250" i="20"/>
  <c r="AC250" i="20" s="1"/>
  <c r="I249" i="20"/>
  <c r="AA249" i="20" s="1"/>
  <c r="I244" i="20"/>
  <c r="AE244" i="20" s="1"/>
  <c r="I243" i="20"/>
  <c r="AC243" i="20" s="1"/>
  <c r="I242" i="20"/>
  <c r="Z242" i="20" s="1"/>
  <c r="I235" i="20"/>
  <c r="AE235" i="20" s="1"/>
  <c r="I234" i="20"/>
  <c r="AC234" i="20" s="1"/>
  <c r="I233" i="20"/>
  <c r="AA233" i="20" s="1"/>
  <c r="I229" i="20"/>
  <c r="AD229" i="20" s="1"/>
  <c r="I228" i="20"/>
  <c r="AB228" i="20" s="1"/>
  <c r="I227" i="20"/>
  <c r="Z227" i="20" s="1"/>
  <c r="I223" i="20"/>
  <c r="AE223" i="20" s="1"/>
  <c r="I222" i="20"/>
  <c r="AC222" i="20" s="1"/>
  <c r="I221" i="20"/>
  <c r="AA221" i="20" s="1"/>
  <c r="I156" i="20"/>
  <c r="X156" i="20" s="1"/>
  <c r="I215" i="20"/>
  <c r="AE215" i="20" s="1"/>
  <c r="I214" i="20"/>
  <c r="AC214" i="20" s="1"/>
  <c r="I213" i="20"/>
  <c r="AA213" i="20" s="1"/>
  <c r="I209" i="20"/>
  <c r="AE209" i="20" s="1"/>
  <c r="I208" i="20"/>
  <c r="AB208" i="20" s="1"/>
  <c r="I207" i="20"/>
  <c r="Z207" i="20" s="1"/>
  <c r="I203" i="20"/>
  <c r="AE203" i="20" s="1"/>
  <c r="I202" i="20"/>
  <c r="AC202" i="20" s="1"/>
  <c r="I201" i="20"/>
  <c r="AA201" i="20" s="1"/>
  <c r="I197" i="20"/>
  <c r="Y197" i="20" s="1"/>
  <c r="I196" i="20"/>
  <c r="W196" i="20" s="1"/>
  <c r="I195" i="20"/>
  <c r="U195" i="20" s="1"/>
  <c r="I191" i="20"/>
  <c r="AE191" i="20" s="1"/>
  <c r="I190" i="20"/>
  <c r="AC190" i="20" s="1"/>
  <c r="I189" i="20"/>
  <c r="AA189" i="20" s="1"/>
  <c r="I181" i="20"/>
  <c r="AE181" i="20" s="1"/>
  <c r="I180" i="20"/>
  <c r="AB180" i="20" s="1"/>
  <c r="I179" i="20"/>
  <c r="Z179" i="20" s="1"/>
  <c r="I174" i="20"/>
  <c r="AE174" i="20" s="1"/>
  <c r="I173" i="20"/>
  <c r="AC173" i="20" s="1"/>
  <c r="I172" i="20"/>
  <c r="AA172" i="20" s="1"/>
  <c r="I168" i="20"/>
  <c r="AE168" i="20" s="1"/>
  <c r="I167" i="20"/>
  <c r="AC167" i="20" s="1"/>
  <c r="I166" i="20"/>
  <c r="AA166" i="20" s="1"/>
  <c r="I155" i="20"/>
  <c r="AE155" i="20" s="1"/>
  <c r="I154" i="20"/>
  <c r="AC154" i="20" s="1"/>
  <c r="I153" i="20"/>
  <c r="AA153" i="20" s="1"/>
  <c r="I149" i="20"/>
  <c r="AE149" i="20" s="1"/>
  <c r="I148" i="20"/>
  <c r="AC148" i="20" s="1"/>
  <c r="I147" i="20"/>
  <c r="AA147" i="20" s="1"/>
  <c r="I136" i="20"/>
  <c r="AE136" i="20" s="1"/>
  <c r="I135" i="20"/>
  <c r="AC135" i="20" s="1"/>
  <c r="I134" i="20"/>
  <c r="AA134" i="20" s="1"/>
  <c r="I128" i="20"/>
  <c r="AE128" i="20" s="1"/>
  <c r="I127" i="20"/>
  <c r="AC127" i="20" s="1"/>
  <c r="I126" i="20"/>
  <c r="AA126" i="20" s="1"/>
  <c r="I137" i="20"/>
  <c r="R137" i="20" s="1"/>
  <c r="I129" i="20"/>
  <c r="I122" i="20"/>
  <c r="AE122" i="20" s="1"/>
  <c r="I121" i="20"/>
  <c r="AC121" i="20" s="1"/>
  <c r="I120" i="20"/>
  <c r="AA120" i="20" s="1"/>
  <c r="I110" i="20"/>
  <c r="AE110" i="20" s="1"/>
  <c r="I109" i="20"/>
  <c r="AC109" i="20" s="1"/>
  <c r="I108" i="20"/>
  <c r="AA108" i="20" s="1"/>
  <c r="I102" i="20"/>
  <c r="AE102" i="20" s="1"/>
  <c r="I101" i="20"/>
  <c r="AC101" i="20" s="1"/>
  <c r="I100" i="20"/>
  <c r="AA100" i="20" s="1"/>
  <c r="I93" i="20"/>
  <c r="AE93" i="20" s="1"/>
  <c r="I92" i="20"/>
  <c r="AC92" i="20" s="1"/>
  <c r="I91" i="20"/>
  <c r="AA91" i="20" s="1"/>
  <c r="I83" i="20"/>
  <c r="AE83" i="20" s="1"/>
  <c r="I82" i="20"/>
  <c r="AB82" i="20" s="1"/>
  <c r="I81" i="20"/>
  <c r="Y81" i="20" s="1"/>
  <c r="I85" i="20"/>
  <c r="Z85" i="20" s="1"/>
  <c r="I86" i="20"/>
  <c r="X86" i="20" s="1"/>
  <c r="I76" i="20"/>
  <c r="T76" i="20" s="1"/>
  <c r="I74" i="20"/>
  <c r="L74" i="20" s="1"/>
  <c r="I73" i="20"/>
  <c r="V73" i="20" s="1"/>
  <c r="I72" i="20"/>
  <c r="AE72" i="20" s="1"/>
  <c r="I71" i="20"/>
  <c r="AB71" i="20" s="1"/>
  <c r="I59" i="20"/>
  <c r="Y59" i="20" s="1"/>
  <c r="I58" i="20"/>
  <c r="V58" i="20" s="1"/>
  <c r="I57" i="20"/>
  <c r="AE57" i="20" s="1"/>
  <c r="I44" i="20"/>
  <c r="AB44" i="20" s="1"/>
  <c r="I43" i="20"/>
  <c r="Y43" i="20" s="1"/>
  <c r="I42" i="20"/>
  <c r="V42" i="20" s="1"/>
  <c r="I34" i="20"/>
  <c r="AE34" i="20" s="1"/>
  <c r="I33" i="20"/>
  <c r="AB33" i="20" s="1"/>
  <c r="I32" i="20"/>
  <c r="Y32" i="20" s="1"/>
  <c r="I61" i="20"/>
  <c r="Y61" i="20" s="1"/>
  <c r="I13" i="20"/>
  <c r="AC13" i="20" s="1"/>
  <c r="I12" i="20"/>
  <c r="Y12" i="20" s="1"/>
  <c r="I11" i="20"/>
  <c r="V11" i="20" s="1"/>
  <c r="I10" i="20"/>
  <c r="AE10" i="20" s="1"/>
  <c r="I22" i="20"/>
  <c r="V22" i="20" s="1"/>
  <c r="I21" i="20"/>
  <c r="AE21" i="20" s="1"/>
  <c r="I20" i="20"/>
  <c r="AB20" i="20" s="1"/>
  <c r="I384" i="21"/>
  <c r="I383" i="21"/>
  <c r="I382" i="21"/>
  <c r="I380" i="21"/>
  <c r="B380" i="21"/>
  <c r="B381" i="21" s="1"/>
  <c r="I379" i="21"/>
  <c r="I378" i="21"/>
  <c r="I376" i="21"/>
  <c r="B376" i="21"/>
  <c r="B377" i="21" s="1"/>
  <c r="I375" i="21"/>
  <c r="B374" i="21"/>
  <c r="I373" i="21"/>
  <c r="B373" i="21"/>
  <c r="I372" i="21"/>
  <c r="I370" i="21"/>
  <c r="B370" i="21"/>
  <c r="B371" i="21" s="1"/>
  <c r="I369" i="21"/>
  <c r="I368" i="21"/>
  <c r="I367" i="21"/>
  <c r="I366" i="21"/>
  <c r="I365" i="21"/>
  <c r="AC363" i="21"/>
  <c r="Y363" i="21"/>
  <c r="X363" i="21"/>
  <c r="W363" i="21"/>
  <c r="V363" i="21"/>
  <c r="N363" i="21"/>
  <c r="M363" i="21"/>
  <c r="I363" i="21"/>
  <c r="Q363" i="21" s="1"/>
  <c r="B363" i="21"/>
  <c r="B364" i="21" s="1"/>
  <c r="I362" i="21"/>
  <c r="AE360" i="21"/>
  <c r="AD360" i="21"/>
  <c r="AC360" i="21"/>
  <c r="AB360" i="21"/>
  <c r="X360" i="21"/>
  <c r="W360" i="21"/>
  <c r="R360" i="21"/>
  <c r="Q360" i="21"/>
  <c r="P360" i="21"/>
  <c r="O360" i="21"/>
  <c r="N360" i="21"/>
  <c r="M360" i="21"/>
  <c r="K360" i="21"/>
  <c r="I360" i="21"/>
  <c r="V360" i="21" s="1"/>
  <c r="B360" i="21"/>
  <c r="B361" i="21" s="1"/>
  <c r="I359" i="21"/>
  <c r="AC357" i="21"/>
  <c r="AB357" i="21"/>
  <c r="O357" i="21"/>
  <c r="N357" i="21"/>
  <c r="I357" i="21"/>
  <c r="W357" i="21" s="1"/>
  <c r="AB356" i="21"/>
  <c r="AA356" i="21"/>
  <c r="X356" i="21"/>
  <c r="U356" i="21"/>
  <c r="T356" i="21"/>
  <c r="S356" i="21"/>
  <c r="R356" i="21"/>
  <c r="N356" i="21"/>
  <c r="M356" i="21"/>
  <c r="I356" i="21"/>
  <c r="W356" i="21" s="1"/>
  <c r="B356" i="21"/>
  <c r="B357" i="21" s="1"/>
  <c r="B358" i="21" s="1"/>
  <c r="I355" i="21"/>
  <c r="Z353" i="21"/>
  <c r="W353" i="21"/>
  <c r="I353" i="21"/>
  <c r="V353" i="21" s="1"/>
  <c r="B353" i="21"/>
  <c r="B354" i="21" s="1"/>
  <c r="I352" i="21"/>
  <c r="AE350" i="21"/>
  <c r="AC350" i="21"/>
  <c r="W350" i="21"/>
  <c r="V350" i="21"/>
  <c r="U350" i="21"/>
  <c r="S350" i="21"/>
  <c r="R350" i="21"/>
  <c r="Q350" i="21"/>
  <c r="M350" i="21"/>
  <c r="I350" i="21"/>
  <c r="AD350" i="21" s="1"/>
  <c r="AC349" i="21"/>
  <c r="AB349" i="21"/>
  <c r="R349" i="21"/>
  <c r="Q349" i="21"/>
  <c r="L349" i="21"/>
  <c r="I349" i="21"/>
  <c r="AE349" i="21" s="1"/>
  <c r="B349" i="21"/>
  <c r="B350" i="21" s="1"/>
  <c r="B351" i="21" s="1"/>
  <c r="I348" i="21"/>
  <c r="O346" i="21"/>
  <c r="I346" i="21"/>
  <c r="V345" i="21"/>
  <c r="U345" i="21"/>
  <c r="I345" i="21"/>
  <c r="B345" i="21"/>
  <c r="B346" i="21" s="1"/>
  <c r="B347" i="21" s="1"/>
  <c r="I344" i="21"/>
  <c r="V342" i="21"/>
  <c r="O342" i="21"/>
  <c r="M342" i="21"/>
  <c r="I342" i="21"/>
  <c r="B342" i="21"/>
  <c r="B343" i="21" s="1"/>
  <c r="I341" i="21"/>
  <c r="AC339" i="21"/>
  <c r="Y339" i="21"/>
  <c r="W339" i="21"/>
  <c r="V339" i="21"/>
  <c r="N339" i="21"/>
  <c r="M339" i="21"/>
  <c r="I339" i="21"/>
  <c r="B339" i="21"/>
  <c r="B340" i="21" s="1"/>
  <c r="I338" i="21"/>
  <c r="I337" i="21"/>
  <c r="I335" i="21"/>
  <c r="AC334" i="21"/>
  <c r="AB334" i="21"/>
  <c r="Z334" i="21"/>
  <c r="Y334" i="21"/>
  <c r="V334" i="21"/>
  <c r="U334" i="21"/>
  <c r="T334" i="21"/>
  <c r="S334" i="21"/>
  <c r="P334" i="21"/>
  <c r="N334" i="21"/>
  <c r="M334" i="21"/>
  <c r="I334" i="21"/>
  <c r="AE334" i="21" s="1"/>
  <c r="AE333" i="21"/>
  <c r="AD333" i="21"/>
  <c r="AC333" i="21"/>
  <c r="Y333" i="21"/>
  <c r="U333" i="21"/>
  <c r="T333" i="21"/>
  <c r="R333" i="21"/>
  <c r="Q333" i="21"/>
  <c r="P333" i="21"/>
  <c r="O333" i="21"/>
  <c r="M333" i="21"/>
  <c r="I333" i="21"/>
  <c r="Z333" i="21" s="1"/>
  <c r="B333" i="21"/>
  <c r="B334" i="21" s="1"/>
  <c r="B335" i="21" s="1"/>
  <c r="B336" i="21" s="1"/>
  <c r="I332" i="21"/>
  <c r="AE330" i="21"/>
  <c r="AD330" i="21"/>
  <c r="AB330" i="21"/>
  <c r="AA330" i="21"/>
  <c r="W330" i="21"/>
  <c r="V330" i="21"/>
  <c r="U330" i="21"/>
  <c r="T330" i="21"/>
  <c r="P330" i="21"/>
  <c r="O330" i="21"/>
  <c r="K330" i="21"/>
  <c r="I330" i="21"/>
  <c r="B330" i="21"/>
  <c r="B331" i="21" s="1"/>
  <c r="I329" i="21"/>
  <c r="AE328" i="21"/>
  <c r="AA328" i="21"/>
  <c r="I328" i="21"/>
  <c r="AB328" i="21" s="1"/>
  <c r="B328" i="21"/>
  <c r="B329" i="21" s="1"/>
  <c r="I327" i="21"/>
  <c r="AC325" i="21"/>
  <c r="X325" i="21"/>
  <c r="U325" i="21"/>
  <c r="T325" i="21"/>
  <c r="I325" i="21"/>
  <c r="W325" i="21" s="1"/>
  <c r="AE324" i="21"/>
  <c r="AD324" i="21"/>
  <c r="AC324" i="21"/>
  <c r="Z324" i="21"/>
  <c r="X324" i="21"/>
  <c r="U324" i="21"/>
  <c r="Q324" i="21"/>
  <c r="L324" i="21"/>
  <c r="K324" i="21"/>
  <c r="I324" i="21"/>
  <c r="N324" i="21" s="1"/>
  <c r="V323" i="21"/>
  <c r="T323" i="21"/>
  <c r="Q323" i="21"/>
  <c r="I323" i="21"/>
  <c r="AD323" i="21" s="1"/>
  <c r="B323" i="21"/>
  <c r="B324" i="21" s="1"/>
  <c r="B325" i="21" s="1"/>
  <c r="B326" i="21" s="1"/>
  <c r="I322" i="21"/>
  <c r="AE320" i="21"/>
  <c r="AA320" i="21"/>
  <c r="X320" i="21"/>
  <c r="W320" i="21"/>
  <c r="V320" i="21"/>
  <c r="U320" i="21"/>
  <c r="T320" i="21"/>
  <c r="S320" i="21"/>
  <c r="O320" i="21"/>
  <c r="M320" i="21"/>
  <c r="L320" i="21"/>
  <c r="K320" i="21"/>
  <c r="I320" i="21"/>
  <c r="P320" i="21" s="1"/>
  <c r="B320" i="21"/>
  <c r="B321" i="21" s="1"/>
  <c r="K319" i="21"/>
  <c r="I319" i="21"/>
  <c r="U319" i="21" s="1"/>
  <c r="I318" i="21"/>
  <c r="B318" i="21"/>
  <c r="B319" i="21" s="1"/>
  <c r="I317" i="21"/>
  <c r="I316" i="21"/>
  <c r="AA314" i="21"/>
  <c r="Y314" i="21"/>
  <c r="V314" i="21"/>
  <c r="P314" i="21"/>
  <c r="I314" i="21"/>
  <c r="X314" i="21" s="1"/>
  <c r="K313" i="21"/>
  <c r="I313" i="21"/>
  <c r="Q313" i="21" s="1"/>
  <c r="I312" i="21"/>
  <c r="B312" i="21"/>
  <c r="B313" i="21" s="1"/>
  <c r="B314" i="21" s="1"/>
  <c r="B315" i="21" s="1"/>
  <c r="I311" i="21"/>
  <c r="I310" i="21"/>
  <c r="R308" i="21"/>
  <c r="Q308" i="21"/>
  <c r="O308" i="21"/>
  <c r="I308" i="21"/>
  <c r="AC308" i="21" s="1"/>
  <c r="B308" i="21"/>
  <c r="B309" i="21" s="1"/>
  <c r="I307" i="21"/>
  <c r="AE305" i="21"/>
  <c r="AD305" i="21"/>
  <c r="AB305" i="21"/>
  <c r="V305" i="21"/>
  <c r="S305" i="21"/>
  <c r="Q305" i="21"/>
  <c r="O305" i="21"/>
  <c r="K305" i="21"/>
  <c r="I305" i="21"/>
  <c r="X305" i="21" s="1"/>
  <c r="B305" i="21"/>
  <c r="B306" i="21" s="1"/>
  <c r="I304" i="21"/>
  <c r="I303" i="21"/>
  <c r="Y301" i="21"/>
  <c r="T301" i="21"/>
  <c r="I301" i="21"/>
  <c r="B301" i="21"/>
  <c r="B302" i="21" s="1"/>
  <c r="I300" i="21"/>
  <c r="U298" i="21"/>
  <c r="K298" i="21"/>
  <c r="I298" i="21"/>
  <c r="B298" i="21"/>
  <c r="B299" i="21" s="1"/>
  <c r="I297" i="21"/>
  <c r="W295" i="21"/>
  <c r="S295" i="21"/>
  <c r="P295" i="21"/>
  <c r="I295" i="21"/>
  <c r="B295" i="21"/>
  <c r="B296" i="21" s="1"/>
  <c r="I294" i="21"/>
  <c r="AE292" i="21"/>
  <c r="AD292" i="21"/>
  <c r="AB292" i="21"/>
  <c r="Z292" i="21"/>
  <c r="Y292" i="21"/>
  <c r="U292" i="21"/>
  <c r="T292" i="21"/>
  <c r="S292" i="21"/>
  <c r="R292" i="21"/>
  <c r="Q292" i="21"/>
  <c r="P292" i="21"/>
  <c r="N292" i="21"/>
  <c r="M292" i="21"/>
  <c r="L292" i="21"/>
  <c r="I292" i="21"/>
  <c r="B292" i="21"/>
  <c r="B293" i="21" s="1"/>
  <c r="I291" i="21"/>
  <c r="AE289" i="21"/>
  <c r="AD289" i="21"/>
  <c r="AC289" i="21"/>
  <c r="AB289" i="21"/>
  <c r="W289" i="21"/>
  <c r="V289" i="21"/>
  <c r="U289" i="21"/>
  <c r="T289" i="21"/>
  <c r="S289" i="21"/>
  <c r="R289" i="21"/>
  <c r="Q289" i="21"/>
  <c r="P289" i="21"/>
  <c r="O289" i="21"/>
  <c r="G289" i="21" s="1"/>
  <c r="N289" i="21"/>
  <c r="K289" i="21"/>
  <c r="I289" i="21"/>
  <c r="AA289" i="21" s="1"/>
  <c r="B289" i="21"/>
  <c r="B290" i="21" s="1"/>
  <c r="I288" i="21"/>
  <c r="I286" i="21"/>
  <c r="B286" i="21"/>
  <c r="B287" i="21" s="1"/>
  <c r="I285" i="21"/>
  <c r="I284" i="21"/>
  <c r="AE282" i="21"/>
  <c r="I282" i="21"/>
  <c r="Z281" i="21"/>
  <c r="I281" i="21"/>
  <c r="Z280" i="21"/>
  <c r="W280" i="21"/>
  <c r="M280" i="21"/>
  <c r="I280" i="21"/>
  <c r="B280" i="21"/>
  <c r="B281" i="21" s="1"/>
  <c r="B282" i="21" s="1"/>
  <c r="B283" i="21" s="1"/>
  <c r="I279" i="21"/>
  <c r="I278" i="21"/>
  <c r="AA276" i="21"/>
  <c r="Z276" i="21"/>
  <c r="Y276" i="21"/>
  <c r="X276" i="21"/>
  <c r="T276" i="21"/>
  <c r="K276" i="21"/>
  <c r="I276" i="21"/>
  <c r="V276" i="21" s="1"/>
  <c r="B276" i="21"/>
  <c r="B277" i="21" s="1"/>
  <c r="AD275" i="21"/>
  <c r="X275" i="21"/>
  <c r="I275" i="21"/>
  <c r="N275" i="21" s="1"/>
  <c r="G275" i="21" s="1"/>
  <c r="B275" i="21"/>
  <c r="I274" i="21"/>
  <c r="AE272" i="21"/>
  <c r="AC272" i="21"/>
  <c r="AA272" i="21"/>
  <c r="Y272" i="21"/>
  <c r="X272" i="21"/>
  <c r="T272" i="21"/>
  <c r="S272" i="21"/>
  <c r="P272" i="21"/>
  <c r="N272" i="21"/>
  <c r="G272" i="21" s="1"/>
  <c r="M272" i="21"/>
  <c r="L272" i="21"/>
  <c r="I272" i="21"/>
  <c r="U272" i="21" s="1"/>
  <c r="I271" i="21"/>
  <c r="B271" i="21"/>
  <c r="B272" i="21" s="1"/>
  <c r="B273" i="21" s="1"/>
  <c r="I270" i="21"/>
  <c r="AB268" i="21"/>
  <c r="AA268" i="21"/>
  <c r="W268" i="21"/>
  <c r="S268" i="21"/>
  <c r="R268" i="21"/>
  <c r="Q268" i="21"/>
  <c r="O268" i="21"/>
  <c r="I268" i="21"/>
  <c r="V268" i="21" s="1"/>
  <c r="M267" i="21"/>
  <c r="I267" i="21"/>
  <c r="B267" i="21"/>
  <c r="B268" i="21" s="1"/>
  <c r="B269" i="21" s="1"/>
  <c r="I266" i="21"/>
  <c r="I265" i="21"/>
  <c r="B264" i="21"/>
  <c r="I263" i="21"/>
  <c r="B263" i="21"/>
  <c r="I262" i="21"/>
  <c r="B261" i="21"/>
  <c r="S260" i="21"/>
  <c r="P260" i="21"/>
  <c r="L260" i="21"/>
  <c r="I260" i="21"/>
  <c r="B260" i="21"/>
  <c r="I259" i="21"/>
  <c r="AE257" i="21"/>
  <c r="AD257" i="21"/>
  <c r="AA257" i="21"/>
  <c r="Z257" i="21"/>
  <c r="V257" i="21"/>
  <c r="U257" i="21"/>
  <c r="T257" i="21"/>
  <c r="S257" i="21"/>
  <c r="P257" i="21"/>
  <c r="O257" i="21"/>
  <c r="N257" i="21"/>
  <c r="G257" i="21" s="1"/>
  <c r="M257" i="21"/>
  <c r="L257" i="21"/>
  <c r="I257" i="21"/>
  <c r="B257" i="21"/>
  <c r="B258" i="21" s="1"/>
  <c r="I256" i="21"/>
  <c r="B255" i="21"/>
  <c r="AC254" i="21"/>
  <c r="Z254" i="21"/>
  <c r="W254" i="21"/>
  <c r="U254" i="21"/>
  <c r="T254" i="21"/>
  <c r="R254" i="21"/>
  <c r="Q254" i="21"/>
  <c r="N254" i="21"/>
  <c r="G254" i="21" s="1"/>
  <c r="L254" i="21"/>
  <c r="I254" i="21"/>
  <c r="B254" i="21"/>
  <c r="I253" i="21"/>
  <c r="I251" i="21"/>
  <c r="B251" i="21"/>
  <c r="B252" i="21" s="1"/>
  <c r="I250" i="21"/>
  <c r="I249" i="21"/>
  <c r="N247" i="21"/>
  <c r="G247" i="21" s="1"/>
  <c r="I247" i="21"/>
  <c r="B247" i="21"/>
  <c r="B248" i="21" s="1"/>
  <c r="I246" i="21"/>
  <c r="AB244" i="21"/>
  <c r="O244" i="21"/>
  <c r="I244" i="21"/>
  <c r="B244" i="21"/>
  <c r="B245" i="21" s="1"/>
  <c r="I243" i="21"/>
  <c r="AA241" i="21"/>
  <c r="U241" i="21"/>
  <c r="T241" i="21"/>
  <c r="S241" i="21"/>
  <c r="R241" i="21"/>
  <c r="Q241" i="21"/>
  <c r="M241" i="21"/>
  <c r="I241" i="21"/>
  <c r="Z241" i="21" s="1"/>
  <c r="AE240" i="21"/>
  <c r="AD240" i="21"/>
  <c r="AC240" i="21"/>
  <c r="Y240" i="21"/>
  <c r="X240" i="21"/>
  <c r="V240" i="21"/>
  <c r="U240" i="21"/>
  <c r="T240" i="21"/>
  <c r="Q240" i="21"/>
  <c r="N240" i="21"/>
  <c r="G240" i="21" s="1"/>
  <c r="M240" i="21"/>
  <c r="L240" i="21"/>
  <c r="K240" i="21"/>
  <c r="I240" i="21"/>
  <c r="Z240" i="21" s="1"/>
  <c r="W239" i="21"/>
  <c r="Q239" i="21"/>
  <c r="I239" i="21"/>
  <c r="B239" i="21"/>
  <c r="B240" i="21" s="1"/>
  <c r="B241" i="21" s="1"/>
  <c r="B242" i="21" s="1"/>
  <c r="I238" i="21"/>
  <c r="AE236" i="21"/>
  <c r="AA236" i="21"/>
  <c r="I236" i="21"/>
  <c r="W236" i="21" s="1"/>
  <c r="AD235" i="21"/>
  <c r="S235" i="21"/>
  <c r="R235" i="21"/>
  <c r="Q235" i="21"/>
  <c r="N235" i="21"/>
  <c r="G235" i="21" s="1"/>
  <c r="M235" i="21"/>
  <c r="I235" i="21"/>
  <c r="Z234" i="21"/>
  <c r="W234" i="21"/>
  <c r="S234" i="21"/>
  <c r="I234" i="21"/>
  <c r="U234" i="21" s="1"/>
  <c r="B234" i="21"/>
  <c r="B235" i="21" s="1"/>
  <c r="B236" i="21" s="1"/>
  <c r="B237" i="21" s="1"/>
  <c r="I233" i="21"/>
  <c r="I231" i="21"/>
  <c r="AA231" i="21" s="1"/>
  <c r="AE230" i="21"/>
  <c r="AD230" i="21"/>
  <c r="AB230" i="21"/>
  <c r="AA230" i="21"/>
  <c r="Y230" i="21"/>
  <c r="X230" i="21"/>
  <c r="T230" i="21"/>
  <c r="S230" i="21"/>
  <c r="R230" i="21"/>
  <c r="Q230" i="21"/>
  <c r="P230" i="21"/>
  <c r="N230" i="21"/>
  <c r="G230" i="21" s="1"/>
  <c r="M230" i="21"/>
  <c r="L230" i="21"/>
  <c r="K230" i="21"/>
  <c r="I230" i="21"/>
  <c r="X229" i="21"/>
  <c r="W229" i="21"/>
  <c r="U229" i="21"/>
  <c r="I229" i="21"/>
  <c r="AC229" i="21" s="1"/>
  <c r="AD228" i="21"/>
  <c r="AC228" i="21"/>
  <c r="AB228" i="21"/>
  <c r="AA228" i="21"/>
  <c r="Z228" i="21"/>
  <c r="X228" i="21"/>
  <c r="W228" i="21"/>
  <c r="T228" i="21"/>
  <c r="S228" i="21"/>
  <c r="Q228" i="21"/>
  <c r="P228" i="21"/>
  <c r="O228" i="21"/>
  <c r="G228" i="21" s="1"/>
  <c r="N228" i="21"/>
  <c r="M228" i="21"/>
  <c r="L228" i="21"/>
  <c r="K228" i="21"/>
  <c r="I228" i="21"/>
  <c r="AB227" i="21"/>
  <c r="AA227" i="21"/>
  <c r="Z227" i="21"/>
  <c r="Y227" i="21"/>
  <c r="X227" i="21"/>
  <c r="W227" i="21"/>
  <c r="U227" i="21"/>
  <c r="L227" i="21"/>
  <c r="K227" i="21"/>
  <c r="I227" i="21"/>
  <c r="B227" i="21"/>
  <c r="B228" i="21" s="1"/>
  <c r="B229" i="21" s="1"/>
  <c r="B230" i="21" s="1"/>
  <c r="B231" i="21" s="1"/>
  <c r="B232" i="21" s="1"/>
  <c r="I226" i="21"/>
  <c r="AE224" i="21"/>
  <c r="AD224" i="21"/>
  <c r="AA224" i="21"/>
  <c r="W224" i="21"/>
  <c r="V224" i="21"/>
  <c r="U224" i="21"/>
  <c r="T224" i="21"/>
  <c r="S224" i="21"/>
  <c r="R224" i="21"/>
  <c r="Q224" i="21"/>
  <c r="P224" i="21"/>
  <c r="O224" i="21"/>
  <c r="G224" i="21" s="1"/>
  <c r="M224" i="21"/>
  <c r="I224" i="21"/>
  <c r="U223" i="21"/>
  <c r="S223" i="21"/>
  <c r="I223" i="21"/>
  <c r="AE222" i="21"/>
  <c r="AB222" i="21"/>
  <c r="AA222" i="21"/>
  <c r="Y222" i="21"/>
  <c r="V222" i="21"/>
  <c r="U222" i="21"/>
  <c r="S222" i="21"/>
  <c r="R222" i="21"/>
  <c r="Q222" i="21"/>
  <c r="N222" i="21"/>
  <c r="G222" i="21" s="1"/>
  <c r="M222" i="21"/>
  <c r="K222" i="21"/>
  <c r="I222" i="21"/>
  <c r="I221" i="21"/>
  <c r="B221" i="21"/>
  <c r="B222" i="21" s="1"/>
  <c r="B223" i="21" s="1"/>
  <c r="B224" i="21" s="1"/>
  <c r="B225" i="21" s="1"/>
  <c r="T220" i="21"/>
  <c r="I220" i="21"/>
  <c r="B220" i="21"/>
  <c r="I219" i="21"/>
  <c r="Z217" i="21"/>
  <c r="Y217" i="21"/>
  <c r="W217" i="21"/>
  <c r="U217" i="21"/>
  <c r="R217" i="21"/>
  <c r="P217" i="21"/>
  <c r="O217" i="21"/>
  <c r="M217" i="21"/>
  <c r="I217" i="21"/>
  <c r="AD217" i="21" s="1"/>
  <c r="W216" i="21"/>
  <c r="M216" i="21"/>
  <c r="K216" i="21"/>
  <c r="I216" i="21"/>
  <c r="B216" i="21"/>
  <c r="B217" i="21" s="1"/>
  <c r="B218" i="21" s="1"/>
  <c r="I215" i="21"/>
  <c r="M215" i="21" s="1"/>
  <c r="B215" i="21"/>
  <c r="AD214" i="21"/>
  <c r="Y214" i="21"/>
  <c r="U214" i="21"/>
  <c r="T214" i="21"/>
  <c r="S214" i="21"/>
  <c r="P214" i="21"/>
  <c r="O214" i="21"/>
  <c r="L214" i="21"/>
  <c r="K214" i="21"/>
  <c r="I214" i="21"/>
  <c r="AB214" i="21" s="1"/>
  <c r="B214" i="21"/>
  <c r="I213" i="21"/>
  <c r="I211" i="21"/>
  <c r="Q211" i="21" s="1"/>
  <c r="AA210" i="21"/>
  <c r="Z210" i="21"/>
  <c r="W210" i="21"/>
  <c r="I210" i="21"/>
  <c r="M210" i="21" s="1"/>
  <c r="AD209" i="21"/>
  <c r="AC209" i="21"/>
  <c r="Z209" i="21"/>
  <c r="W209" i="21"/>
  <c r="U209" i="21"/>
  <c r="Q209" i="21"/>
  <c r="I209" i="21"/>
  <c r="L209" i="21" s="1"/>
  <c r="B209" i="21"/>
  <c r="B210" i="21" s="1"/>
  <c r="B211" i="21" s="1"/>
  <c r="B212" i="21" s="1"/>
  <c r="AD208" i="21"/>
  <c r="AB208" i="21"/>
  <c r="AA208" i="21"/>
  <c r="Q208" i="21"/>
  <c r="G208" i="21" s="1"/>
  <c r="P208" i="21"/>
  <c r="I208" i="21"/>
  <c r="B208" i="21"/>
  <c r="I207" i="21"/>
  <c r="AD205" i="21"/>
  <c r="AC205" i="21"/>
  <c r="AB205" i="21"/>
  <c r="AA205" i="21"/>
  <c r="O205" i="21"/>
  <c r="K205" i="21"/>
  <c r="I205" i="21"/>
  <c r="AD204" i="21"/>
  <c r="I204" i="21"/>
  <c r="K204" i="21" s="1"/>
  <c r="O203" i="21"/>
  <c r="N203" i="21"/>
  <c r="L203" i="21"/>
  <c r="I203" i="21"/>
  <c r="B203" i="21"/>
  <c r="B204" i="21" s="1"/>
  <c r="B205" i="21" s="1"/>
  <c r="B206" i="21" s="1"/>
  <c r="I202" i="21"/>
  <c r="I200" i="21"/>
  <c r="U199" i="21"/>
  <c r="S199" i="21"/>
  <c r="O199" i="21"/>
  <c r="G199" i="21" s="1"/>
  <c r="M199" i="21"/>
  <c r="L199" i="21"/>
  <c r="I199" i="21"/>
  <c r="B199" i="21"/>
  <c r="B200" i="21" s="1"/>
  <c r="B201" i="21" s="1"/>
  <c r="Z198" i="21"/>
  <c r="X198" i="21"/>
  <c r="U198" i="21"/>
  <c r="S198" i="21"/>
  <c r="I198" i="21"/>
  <c r="B198" i="21"/>
  <c r="I197" i="21"/>
  <c r="AE195" i="21"/>
  <c r="AD195" i="21"/>
  <c r="AC195" i="21"/>
  <c r="V195" i="21"/>
  <c r="U195" i="21"/>
  <c r="I195" i="21"/>
  <c r="AD194" i="21"/>
  <c r="AC194" i="21"/>
  <c r="AB194" i="21"/>
  <c r="Z194" i="21"/>
  <c r="Y194" i="21"/>
  <c r="Q194" i="21"/>
  <c r="N194" i="21"/>
  <c r="L194" i="21"/>
  <c r="I194" i="21"/>
  <c r="AD193" i="21"/>
  <c r="AB193" i="21"/>
  <c r="M193" i="21"/>
  <c r="L193" i="21"/>
  <c r="I193" i="21"/>
  <c r="B193" i="21"/>
  <c r="B194" i="21" s="1"/>
  <c r="B195" i="21" s="1"/>
  <c r="B196" i="21" s="1"/>
  <c r="I192" i="21"/>
  <c r="I191" i="21"/>
  <c r="AC189" i="21"/>
  <c r="Y189" i="21"/>
  <c r="X189" i="21"/>
  <c r="M189" i="21"/>
  <c r="L189" i="21"/>
  <c r="I189" i="21"/>
  <c r="B189" i="21"/>
  <c r="B190" i="21" s="1"/>
  <c r="I188" i="21"/>
  <c r="AC187" i="21"/>
  <c r="X187" i="21"/>
  <c r="W187" i="21"/>
  <c r="Q187" i="21"/>
  <c r="O187" i="21"/>
  <c r="L187" i="21"/>
  <c r="I187" i="21"/>
  <c r="Y187" i="21" s="1"/>
  <c r="B187" i="21"/>
  <c r="B188" i="21" s="1"/>
  <c r="I186" i="21"/>
  <c r="I184" i="21"/>
  <c r="Z184" i="21" s="1"/>
  <c r="I183" i="21"/>
  <c r="AD182" i="21"/>
  <c r="Y182" i="21"/>
  <c r="U182" i="21"/>
  <c r="Q182" i="21"/>
  <c r="N182" i="21"/>
  <c r="G182" i="21" s="1"/>
  <c r="I182" i="21"/>
  <c r="X182" i="21" s="1"/>
  <c r="B182" i="21"/>
  <c r="B183" i="21" s="1"/>
  <c r="B184" i="21" s="1"/>
  <c r="B185" i="21" s="1"/>
  <c r="I181" i="21"/>
  <c r="AE179" i="21"/>
  <c r="AD179" i="21"/>
  <c r="AC179" i="21"/>
  <c r="AB179" i="21"/>
  <c r="AA179" i="21"/>
  <c r="Z179" i="21"/>
  <c r="X179" i="21"/>
  <c r="W179" i="21"/>
  <c r="S179" i="21"/>
  <c r="R179" i="21"/>
  <c r="Q179" i="21"/>
  <c r="P179" i="21"/>
  <c r="O179" i="21"/>
  <c r="G179" i="21" s="1"/>
  <c r="N179" i="21"/>
  <c r="M179" i="21"/>
  <c r="L179" i="21"/>
  <c r="K179" i="21"/>
  <c r="I179" i="21"/>
  <c r="I178" i="21"/>
  <c r="AE177" i="21"/>
  <c r="AD177" i="21"/>
  <c r="Y177" i="21"/>
  <c r="V177" i="21"/>
  <c r="U177" i="21"/>
  <c r="S177" i="21"/>
  <c r="P177" i="21"/>
  <c r="O177" i="21"/>
  <c r="N177" i="21"/>
  <c r="G177" i="21" s="1"/>
  <c r="M177" i="21"/>
  <c r="I177" i="21"/>
  <c r="AA177" i="21" s="1"/>
  <c r="B177" i="21"/>
  <c r="B178" i="21" s="1"/>
  <c r="B179" i="21" s="1"/>
  <c r="B180" i="21" s="1"/>
  <c r="I176" i="21"/>
  <c r="AE174" i="21"/>
  <c r="Y174" i="21"/>
  <c r="X174" i="21"/>
  <c r="V174" i="21"/>
  <c r="P174" i="21"/>
  <c r="M174" i="21"/>
  <c r="K174" i="21"/>
  <c r="I174" i="21"/>
  <c r="AB174" i="21" s="1"/>
  <c r="I173" i="21"/>
  <c r="B173" i="21"/>
  <c r="B174" i="21" s="1"/>
  <c r="B175" i="21" s="1"/>
  <c r="AE172" i="21"/>
  <c r="AC172" i="21"/>
  <c r="Z172" i="21"/>
  <c r="U172" i="21"/>
  <c r="S172" i="21"/>
  <c r="R172" i="21"/>
  <c r="Q172" i="21"/>
  <c r="N172" i="21"/>
  <c r="G172" i="21" s="1"/>
  <c r="M172" i="21"/>
  <c r="L172" i="21"/>
  <c r="K172" i="21"/>
  <c r="I172" i="21"/>
  <c r="Y172" i="21" s="1"/>
  <c r="B172" i="21"/>
  <c r="I171" i="21"/>
  <c r="AA169" i="21"/>
  <c r="Z169" i="21"/>
  <c r="Y169" i="21"/>
  <c r="X169" i="21"/>
  <c r="V169" i="21"/>
  <c r="U169" i="21"/>
  <c r="K169" i="21"/>
  <c r="I169" i="21"/>
  <c r="AB169" i="21" s="1"/>
  <c r="I168" i="21"/>
  <c r="AE167" i="21"/>
  <c r="AC167" i="21"/>
  <c r="AB167" i="21"/>
  <c r="AA167" i="21"/>
  <c r="Y167" i="21"/>
  <c r="S167" i="21"/>
  <c r="R167" i="21"/>
  <c r="Q167" i="21"/>
  <c r="O167" i="21"/>
  <c r="N167" i="21"/>
  <c r="G167" i="21" s="1"/>
  <c r="M167" i="21"/>
  <c r="L167" i="21"/>
  <c r="K167" i="21"/>
  <c r="I167" i="21"/>
  <c r="V167" i="21" s="1"/>
  <c r="B167" i="21"/>
  <c r="B168" i="21" s="1"/>
  <c r="B169" i="21" s="1"/>
  <c r="B170" i="21" s="1"/>
  <c r="I166" i="21"/>
  <c r="AE164" i="21"/>
  <c r="AC164" i="21"/>
  <c r="Z164" i="21"/>
  <c r="V164" i="21"/>
  <c r="U164" i="21"/>
  <c r="R164" i="21"/>
  <c r="P164" i="21"/>
  <c r="N164" i="21"/>
  <c r="M164" i="21"/>
  <c r="I164" i="21"/>
  <c r="I163" i="21"/>
  <c r="Y162" i="21"/>
  <c r="V162" i="21"/>
  <c r="U162" i="21"/>
  <c r="R162" i="21"/>
  <c r="L162" i="21"/>
  <c r="I162" i="21"/>
  <c r="B162" i="21"/>
  <c r="B163" i="21" s="1"/>
  <c r="B164" i="21" s="1"/>
  <c r="B165" i="21" s="1"/>
  <c r="I161" i="21"/>
  <c r="I160" i="21"/>
  <c r="I158" i="21"/>
  <c r="N158" i="21" s="1"/>
  <c r="AD157" i="21"/>
  <c r="AB157" i="21"/>
  <c r="AA157" i="21"/>
  <c r="Y157" i="21"/>
  <c r="X157" i="21"/>
  <c r="V157" i="21"/>
  <c r="L157" i="21"/>
  <c r="K157" i="21"/>
  <c r="I157" i="21"/>
  <c r="W156" i="21"/>
  <c r="V156" i="21"/>
  <c r="S156" i="21"/>
  <c r="N156" i="21"/>
  <c r="G156" i="21" s="1"/>
  <c r="I156" i="21"/>
  <c r="AE156" i="21" s="1"/>
  <c r="O155" i="21"/>
  <c r="G155" i="21" s="1"/>
  <c r="L155" i="21"/>
  <c r="I155" i="21"/>
  <c r="I154" i="21"/>
  <c r="AC153" i="21"/>
  <c r="Y153" i="21"/>
  <c r="U153" i="21"/>
  <c r="O153" i="21"/>
  <c r="I153" i="21"/>
  <c r="B153" i="21"/>
  <c r="B154" i="21" s="1"/>
  <c r="B155" i="21" s="1"/>
  <c r="B156" i="21" s="1"/>
  <c r="B157" i="21" s="1"/>
  <c r="B158" i="21" s="1"/>
  <c r="B159" i="21" s="1"/>
  <c r="I152" i="21"/>
  <c r="AD150" i="21"/>
  <c r="O150" i="21"/>
  <c r="G150" i="21" s="1"/>
  <c r="N150" i="21"/>
  <c r="M150" i="21"/>
  <c r="K150" i="21"/>
  <c r="I150" i="21"/>
  <c r="AC150" i="21" s="1"/>
  <c r="AC149" i="21"/>
  <c r="AB149" i="21"/>
  <c r="AA149" i="21"/>
  <c r="P149" i="21"/>
  <c r="N149" i="21"/>
  <c r="G149" i="21" s="1"/>
  <c r="K149" i="21"/>
  <c r="I149" i="21"/>
  <c r="AC148" i="21"/>
  <c r="AA148" i="21"/>
  <c r="Z148" i="21"/>
  <c r="Y148" i="21"/>
  <c r="P148" i="21"/>
  <c r="N148" i="21"/>
  <c r="G148" i="21" s="1"/>
  <c r="I148" i="21"/>
  <c r="AB147" i="21"/>
  <c r="I147" i="21"/>
  <c r="I146" i="21"/>
  <c r="N145" i="21"/>
  <c r="G145" i="21" s="1"/>
  <c r="L145" i="21"/>
  <c r="I145" i="21"/>
  <c r="V145" i="21" s="1"/>
  <c r="B145" i="21"/>
  <c r="B146" i="21" s="1"/>
  <c r="B147" i="21" s="1"/>
  <c r="B148" i="21" s="1"/>
  <c r="B149" i="21" s="1"/>
  <c r="B150" i="21" s="1"/>
  <c r="B151" i="21" s="1"/>
  <c r="I144" i="21"/>
  <c r="AB142" i="21"/>
  <c r="V142" i="21"/>
  <c r="S142" i="21"/>
  <c r="Q142" i="21"/>
  <c r="O142" i="21"/>
  <c r="G142" i="21" s="1"/>
  <c r="N142" i="21"/>
  <c r="I142" i="21"/>
  <c r="AD142" i="21" s="1"/>
  <c r="AD141" i="21"/>
  <c r="W141" i="21"/>
  <c r="I141" i="21"/>
  <c r="V140" i="21"/>
  <c r="I140" i="21"/>
  <c r="Z140" i="21" s="1"/>
  <c r="AB139" i="21"/>
  <c r="I139" i="21"/>
  <c r="AD139" i="21" s="1"/>
  <c r="I138" i="21"/>
  <c r="AE137" i="21"/>
  <c r="AB137" i="21"/>
  <c r="Y137" i="21"/>
  <c r="X137" i="21"/>
  <c r="W137" i="21"/>
  <c r="T137" i="21"/>
  <c r="R137" i="21"/>
  <c r="P137" i="21"/>
  <c r="O137" i="21"/>
  <c r="M137" i="21"/>
  <c r="L137" i="21"/>
  <c r="K137" i="21"/>
  <c r="I137" i="21"/>
  <c r="B137" i="21"/>
  <c r="B138" i="21" s="1"/>
  <c r="B139" i="21" s="1"/>
  <c r="B140" i="21" s="1"/>
  <c r="B141" i="21" s="1"/>
  <c r="B142" i="21" s="1"/>
  <c r="B143" i="21" s="1"/>
  <c r="I136" i="21"/>
  <c r="AC134" i="21"/>
  <c r="AA134" i="21"/>
  <c r="Y134" i="21"/>
  <c r="V134" i="21"/>
  <c r="T134" i="21"/>
  <c r="R134" i="21"/>
  <c r="Q134" i="21"/>
  <c r="O134" i="21"/>
  <c r="G134" i="21" s="1"/>
  <c r="M134" i="21"/>
  <c r="I134" i="21"/>
  <c r="Z134" i="21" s="1"/>
  <c r="AD133" i="21"/>
  <c r="R133" i="21"/>
  <c r="I133" i="21"/>
  <c r="AC132" i="21"/>
  <c r="V132" i="21"/>
  <c r="O132" i="21"/>
  <c r="N132" i="21"/>
  <c r="G132" i="21" s="1"/>
  <c r="M132" i="21"/>
  <c r="I132" i="21"/>
  <c r="AA132" i="21" s="1"/>
  <c r="O131" i="21"/>
  <c r="G131" i="21" s="1"/>
  <c r="N131" i="21"/>
  <c r="M131" i="21"/>
  <c r="I131" i="21"/>
  <c r="I130" i="21"/>
  <c r="AA129" i="21"/>
  <c r="X129" i="21"/>
  <c r="I129" i="21"/>
  <c r="AB129" i="21" s="1"/>
  <c r="B129" i="21"/>
  <c r="B130" i="21" s="1"/>
  <c r="B131" i="21" s="1"/>
  <c r="B132" i="21" s="1"/>
  <c r="B133" i="21" s="1"/>
  <c r="B134" i="21" s="1"/>
  <c r="B135" i="21" s="1"/>
  <c r="I128" i="21"/>
  <c r="Z126" i="21"/>
  <c r="Y126" i="21"/>
  <c r="X126" i="21"/>
  <c r="U126" i="21"/>
  <c r="R126" i="21"/>
  <c r="Q126" i="21"/>
  <c r="N126" i="21"/>
  <c r="M126" i="21"/>
  <c r="I126" i="21"/>
  <c r="AE126" i="21" s="1"/>
  <c r="AE125" i="21"/>
  <c r="Z125" i="21"/>
  <c r="Y125" i="21"/>
  <c r="X125" i="21"/>
  <c r="V125" i="21"/>
  <c r="U125" i="21"/>
  <c r="S125" i="21"/>
  <c r="R125" i="21"/>
  <c r="Q125" i="21"/>
  <c r="N125" i="21"/>
  <c r="G125" i="21" s="1"/>
  <c r="M125" i="21"/>
  <c r="L125" i="21"/>
  <c r="I125" i="21"/>
  <c r="AD125" i="21" s="1"/>
  <c r="Z124" i="21"/>
  <c r="R124" i="21"/>
  <c r="L124" i="21"/>
  <c r="I124" i="21"/>
  <c r="AC124" i="21" s="1"/>
  <c r="AD123" i="21"/>
  <c r="Z123" i="21"/>
  <c r="I123" i="21"/>
  <c r="AE123" i="21" s="1"/>
  <c r="I122" i="21"/>
  <c r="B122" i="21"/>
  <c r="B123" i="21" s="1"/>
  <c r="B124" i="21" s="1"/>
  <c r="B125" i="21" s="1"/>
  <c r="B126" i="21" s="1"/>
  <c r="B127" i="21" s="1"/>
  <c r="AE121" i="21"/>
  <c r="AD121" i="21"/>
  <c r="AC121" i="21"/>
  <c r="S121" i="21"/>
  <c r="R121" i="21"/>
  <c r="Q121" i="21"/>
  <c r="P121" i="21"/>
  <c r="O121" i="21"/>
  <c r="N121" i="21"/>
  <c r="G121" i="21" s="1"/>
  <c r="K121" i="21"/>
  <c r="I121" i="21"/>
  <c r="AB121" i="21" s="1"/>
  <c r="B121" i="21"/>
  <c r="I120" i="21"/>
  <c r="Z118" i="21"/>
  <c r="Y118" i="21"/>
  <c r="W118" i="21"/>
  <c r="V118" i="21"/>
  <c r="R118" i="21"/>
  <c r="Q118" i="21"/>
  <c r="P118" i="21"/>
  <c r="M118" i="21"/>
  <c r="I118" i="21"/>
  <c r="AD118" i="21" s="1"/>
  <c r="I117" i="21"/>
  <c r="Q117" i="21" s="1"/>
  <c r="AC116" i="21"/>
  <c r="Z116" i="21"/>
  <c r="Y116" i="21"/>
  <c r="W116" i="21"/>
  <c r="U116" i="21"/>
  <c r="Q116" i="21"/>
  <c r="N116" i="21"/>
  <c r="G116" i="21" s="1"/>
  <c r="M116" i="21"/>
  <c r="I116" i="21"/>
  <c r="AD116" i="21" s="1"/>
  <c r="Z115" i="21"/>
  <c r="Y115" i="21"/>
  <c r="W115" i="21"/>
  <c r="V115" i="21"/>
  <c r="U115" i="21"/>
  <c r="Q115" i="21"/>
  <c r="P115" i="21"/>
  <c r="N115" i="21"/>
  <c r="M115" i="21"/>
  <c r="K115" i="21"/>
  <c r="I115" i="21"/>
  <c r="R115" i="21" s="1"/>
  <c r="I114" i="21"/>
  <c r="B114" i="21"/>
  <c r="B115" i="21" s="1"/>
  <c r="B116" i="21" s="1"/>
  <c r="B117" i="21" s="1"/>
  <c r="B118" i="21" s="1"/>
  <c r="B119" i="21" s="1"/>
  <c r="AE113" i="21"/>
  <c r="AD113" i="21"/>
  <c r="AB113" i="21"/>
  <c r="Y113" i="21"/>
  <c r="X113" i="21"/>
  <c r="W113" i="21"/>
  <c r="T113" i="21"/>
  <c r="S113" i="21"/>
  <c r="R113" i="21"/>
  <c r="P113" i="21"/>
  <c r="O113" i="21"/>
  <c r="M113" i="21"/>
  <c r="L113" i="21"/>
  <c r="K113" i="21"/>
  <c r="I113" i="21"/>
  <c r="U113" i="21" s="1"/>
  <c r="B113" i="21"/>
  <c r="I112" i="21"/>
  <c r="AA110" i="21"/>
  <c r="T110" i="21"/>
  <c r="R110" i="21"/>
  <c r="Q110" i="21"/>
  <c r="N110" i="21"/>
  <c r="M110" i="21"/>
  <c r="I110" i="21"/>
  <c r="AD110" i="21" s="1"/>
  <c r="I109" i="21"/>
  <c r="T109" i="21" s="1"/>
  <c r="AD108" i="21"/>
  <c r="AC108" i="21"/>
  <c r="AA108" i="21"/>
  <c r="Q108" i="21"/>
  <c r="I108" i="21"/>
  <c r="I107" i="21"/>
  <c r="Y107" i="21" s="1"/>
  <c r="I106" i="21"/>
  <c r="B106" i="21"/>
  <c r="B107" i="21" s="1"/>
  <c r="B108" i="21" s="1"/>
  <c r="B109" i="21" s="1"/>
  <c r="B110" i="21" s="1"/>
  <c r="B111" i="21" s="1"/>
  <c r="I105" i="21"/>
  <c r="AA105" i="21" s="1"/>
  <c r="B105" i="21"/>
  <c r="I104" i="21"/>
  <c r="AD102" i="21"/>
  <c r="V102" i="21"/>
  <c r="U102" i="21"/>
  <c r="S102" i="21"/>
  <c r="R102" i="21"/>
  <c r="Q102" i="21"/>
  <c r="N102" i="21"/>
  <c r="M102" i="21"/>
  <c r="L102" i="21"/>
  <c r="I102" i="21"/>
  <c r="Y102" i="21" s="1"/>
  <c r="I101" i="21"/>
  <c r="AD100" i="21"/>
  <c r="AC100" i="21"/>
  <c r="I100" i="21"/>
  <c r="AD99" i="21"/>
  <c r="I99" i="21"/>
  <c r="I98" i="21"/>
  <c r="B98" i="21"/>
  <c r="B99" i="21" s="1"/>
  <c r="B100" i="21" s="1"/>
  <c r="B101" i="21" s="1"/>
  <c r="B102" i="21" s="1"/>
  <c r="B103" i="21" s="1"/>
  <c r="AE97" i="21"/>
  <c r="AD97" i="21"/>
  <c r="AC97" i="21"/>
  <c r="AA97" i="21"/>
  <c r="X97" i="21"/>
  <c r="T97" i="21"/>
  <c r="S97" i="21"/>
  <c r="R97" i="21"/>
  <c r="Q97" i="21"/>
  <c r="P97" i="21"/>
  <c r="O97" i="21"/>
  <c r="L97" i="21"/>
  <c r="K97" i="21"/>
  <c r="I97" i="21"/>
  <c r="W97" i="21" s="1"/>
  <c r="B97" i="21"/>
  <c r="I96" i="21"/>
  <c r="AD94" i="21"/>
  <c r="T94" i="21"/>
  <c r="Q94" i="21"/>
  <c r="M94" i="21"/>
  <c r="K94" i="21"/>
  <c r="I94" i="21"/>
  <c r="AD93" i="21"/>
  <c r="AC93" i="21"/>
  <c r="U93" i="21"/>
  <c r="T93" i="21"/>
  <c r="R93" i="21"/>
  <c r="Q93" i="21"/>
  <c r="M93" i="21"/>
  <c r="K93" i="21"/>
  <c r="I93" i="21"/>
  <c r="V92" i="21"/>
  <c r="M92" i="21"/>
  <c r="I92" i="21"/>
  <c r="I91" i="21"/>
  <c r="R91" i="21" s="1"/>
  <c r="I90" i="21"/>
  <c r="I89" i="21"/>
  <c r="AD89" i="21" s="1"/>
  <c r="B89" i="21"/>
  <c r="B90" i="21" s="1"/>
  <c r="B91" i="21" s="1"/>
  <c r="B92" i="21" s="1"/>
  <c r="B93" i="21" s="1"/>
  <c r="B94" i="21" s="1"/>
  <c r="B95" i="21" s="1"/>
  <c r="I88" i="21"/>
  <c r="I87" i="21"/>
  <c r="I85" i="21"/>
  <c r="I84" i="21"/>
  <c r="P84" i="21" s="1"/>
  <c r="AE83" i="21"/>
  <c r="AB83" i="21"/>
  <c r="Y83" i="21"/>
  <c r="W83" i="21"/>
  <c r="V83" i="21"/>
  <c r="U83" i="21"/>
  <c r="S83" i="21"/>
  <c r="R83" i="21"/>
  <c r="O83" i="21"/>
  <c r="N83" i="21"/>
  <c r="G83" i="21" s="1"/>
  <c r="M83" i="21"/>
  <c r="K83" i="21"/>
  <c r="I83" i="21"/>
  <c r="Z83" i="21" s="1"/>
  <c r="I82" i="21"/>
  <c r="B82" i="21"/>
  <c r="B83" i="21" s="1"/>
  <c r="B84" i="21" s="1"/>
  <c r="B85" i="21" s="1"/>
  <c r="B86" i="21" s="1"/>
  <c r="AE81" i="21"/>
  <c r="AD81" i="21"/>
  <c r="AC81" i="21"/>
  <c r="AB81" i="21"/>
  <c r="AA81" i="21"/>
  <c r="Z81" i="21"/>
  <c r="S81" i="21"/>
  <c r="R81" i="21"/>
  <c r="Q81" i="21"/>
  <c r="P81" i="21"/>
  <c r="O81" i="21"/>
  <c r="N81" i="21"/>
  <c r="G81" i="21" s="1"/>
  <c r="M81" i="21"/>
  <c r="L81" i="21"/>
  <c r="I81" i="21"/>
  <c r="W81" i="21" s="1"/>
  <c r="B81" i="21"/>
  <c r="I80" i="21"/>
  <c r="AE78" i="21"/>
  <c r="AD78" i="21"/>
  <c r="Z78" i="21"/>
  <c r="Y78" i="21"/>
  <c r="W78" i="21"/>
  <c r="V78" i="21"/>
  <c r="N78" i="21"/>
  <c r="I78" i="21"/>
  <c r="K78" i="21" s="1"/>
  <c r="Z77" i="21"/>
  <c r="Y77" i="21"/>
  <c r="W77" i="21"/>
  <c r="V77" i="21"/>
  <c r="S77" i="21"/>
  <c r="R77" i="21"/>
  <c r="Q77" i="21"/>
  <c r="O77" i="21"/>
  <c r="N77" i="21"/>
  <c r="G77" i="21" s="1"/>
  <c r="M77" i="21"/>
  <c r="I77" i="21"/>
  <c r="AC77" i="21" s="1"/>
  <c r="I76" i="21"/>
  <c r="Z76" i="21" s="1"/>
  <c r="B76" i="21"/>
  <c r="B77" i="21" s="1"/>
  <c r="B78" i="21" s="1"/>
  <c r="B79" i="21" s="1"/>
  <c r="I75" i="21"/>
  <c r="P74" i="21"/>
  <c r="M74" i="21"/>
  <c r="L74" i="21"/>
  <c r="I74" i="21"/>
  <c r="B74" i="21"/>
  <c r="B75" i="21" s="1"/>
  <c r="I73" i="21"/>
  <c r="Z71" i="21"/>
  <c r="W71" i="21"/>
  <c r="I71" i="21"/>
  <c r="L70" i="21"/>
  <c r="K70" i="21"/>
  <c r="I70" i="21"/>
  <c r="Z69" i="21"/>
  <c r="I69" i="21"/>
  <c r="I68" i="21"/>
  <c r="B68" i="21"/>
  <c r="B69" i="21" s="1"/>
  <c r="B70" i="21" s="1"/>
  <c r="B71" i="21" s="1"/>
  <c r="B72" i="21" s="1"/>
  <c r="AE67" i="21"/>
  <c r="AC67" i="21"/>
  <c r="Z67" i="21"/>
  <c r="Y67" i="21"/>
  <c r="S67" i="21"/>
  <c r="Q67" i="21"/>
  <c r="P67" i="21"/>
  <c r="M67" i="21"/>
  <c r="L67" i="21"/>
  <c r="K67" i="21"/>
  <c r="I67" i="21"/>
  <c r="B67" i="21"/>
  <c r="I66" i="21"/>
  <c r="I64" i="21"/>
  <c r="I63" i="21"/>
  <c r="Z63" i="21" s="1"/>
  <c r="I62" i="21"/>
  <c r="X62" i="21" s="1"/>
  <c r="I61" i="21"/>
  <c r="AA60" i="21"/>
  <c r="Z60" i="21"/>
  <c r="Y60" i="21"/>
  <c r="X60" i="21"/>
  <c r="W60" i="21"/>
  <c r="U60" i="21"/>
  <c r="T60" i="21"/>
  <c r="N60" i="21"/>
  <c r="G60" i="21" s="1"/>
  <c r="M60" i="21"/>
  <c r="L60" i="21"/>
  <c r="K60" i="21"/>
  <c r="I60" i="21"/>
  <c r="B60" i="21"/>
  <c r="B61" i="21" s="1"/>
  <c r="B62" i="21" s="1"/>
  <c r="B63" i="21" s="1"/>
  <c r="B64" i="21" s="1"/>
  <c r="B65" i="21" s="1"/>
  <c r="I59" i="21"/>
  <c r="AD57" i="21"/>
  <c r="V57" i="21"/>
  <c r="T57" i="21"/>
  <c r="S57" i="21"/>
  <c r="R57" i="21"/>
  <c r="Q57" i="21"/>
  <c r="P57" i="21"/>
  <c r="O57" i="21"/>
  <c r="G57" i="21" s="1"/>
  <c r="N57" i="21"/>
  <c r="I57" i="21"/>
  <c r="AE57" i="21" s="1"/>
  <c r="Y56" i="21"/>
  <c r="I56" i="21"/>
  <c r="AD56" i="21" s="1"/>
  <c r="AD55" i="21"/>
  <c r="Y55" i="21"/>
  <c r="W55" i="21"/>
  <c r="V55" i="21"/>
  <c r="T55" i="21"/>
  <c r="S55" i="21"/>
  <c r="R55" i="21"/>
  <c r="Q55" i="21"/>
  <c r="P55" i="21"/>
  <c r="O55" i="21"/>
  <c r="I55" i="21"/>
  <c r="AE55" i="21" s="1"/>
  <c r="I54" i="21"/>
  <c r="AD53" i="21"/>
  <c r="AC53" i="21"/>
  <c r="AB53" i="21"/>
  <c r="X53" i="21"/>
  <c r="I53" i="21"/>
  <c r="L53" i="21" s="1"/>
  <c r="B53" i="21"/>
  <c r="B54" i="21" s="1"/>
  <c r="B55" i="21" s="1"/>
  <c r="B56" i="21" s="1"/>
  <c r="B57" i="21" s="1"/>
  <c r="B58" i="21" s="1"/>
  <c r="I52" i="21"/>
  <c r="P50" i="21"/>
  <c r="O50" i="21"/>
  <c r="G50" i="21" s="1"/>
  <c r="M50" i="21"/>
  <c r="K50" i="21"/>
  <c r="I50" i="21"/>
  <c r="I49" i="21"/>
  <c r="S49" i="21" s="1"/>
  <c r="U48" i="21"/>
  <c r="I48" i="21"/>
  <c r="V48" i="21" s="1"/>
  <c r="I47" i="21"/>
  <c r="I46" i="21"/>
  <c r="T46" i="21" s="1"/>
  <c r="B46" i="21"/>
  <c r="B47" i="21" s="1"/>
  <c r="B48" i="21" s="1"/>
  <c r="B49" i="21" s="1"/>
  <c r="B50" i="21" s="1"/>
  <c r="B51" i="21" s="1"/>
  <c r="I45" i="21"/>
  <c r="U43" i="21"/>
  <c r="T43" i="21"/>
  <c r="I43" i="21"/>
  <c r="V43" i="21" s="1"/>
  <c r="U42" i="21"/>
  <c r="R42" i="21"/>
  <c r="Q42" i="21"/>
  <c r="O42" i="21"/>
  <c r="K42" i="21"/>
  <c r="I42" i="21"/>
  <c r="AE42" i="21" s="1"/>
  <c r="AE41" i="21"/>
  <c r="AD41" i="21"/>
  <c r="Z41" i="21"/>
  <c r="V41" i="21"/>
  <c r="U41" i="21"/>
  <c r="T41" i="21"/>
  <c r="S41" i="21"/>
  <c r="R41" i="21"/>
  <c r="Q41" i="21"/>
  <c r="O41" i="21"/>
  <c r="N41" i="21"/>
  <c r="G41" i="21" s="1"/>
  <c r="M41" i="21"/>
  <c r="I41" i="21"/>
  <c r="AC41" i="21" s="1"/>
  <c r="I40" i="21"/>
  <c r="AE39" i="21"/>
  <c r="AC39" i="21"/>
  <c r="AB39" i="21"/>
  <c r="Z39" i="21"/>
  <c r="V39" i="21"/>
  <c r="U39" i="21"/>
  <c r="O39" i="21"/>
  <c r="N39" i="21"/>
  <c r="G39" i="21" s="1"/>
  <c r="M39" i="21"/>
  <c r="I39" i="21"/>
  <c r="AA39" i="21" s="1"/>
  <c r="B39" i="21"/>
  <c r="B40" i="21" s="1"/>
  <c r="B41" i="21" s="1"/>
  <c r="B42" i="21" s="1"/>
  <c r="B43" i="21" s="1"/>
  <c r="B44" i="21" s="1"/>
  <c r="I38" i="21"/>
  <c r="AE36" i="21"/>
  <c r="AD36" i="21"/>
  <c r="AB36" i="21"/>
  <c r="U36" i="21"/>
  <c r="T36" i="21"/>
  <c r="S36" i="21"/>
  <c r="R36" i="21"/>
  <c r="Q36" i="21"/>
  <c r="P36" i="21"/>
  <c r="O36" i="21"/>
  <c r="G36" i="21" s="1"/>
  <c r="K36" i="21"/>
  <c r="I36" i="21"/>
  <c r="Z36" i="21" s="1"/>
  <c r="U35" i="21"/>
  <c r="T35" i="21"/>
  <c r="I35" i="21"/>
  <c r="AC35" i="21" s="1"/>
  <c r="AB34" i="21"/>
  <c r="U34" i="21"/>
  <c r="P34" i="21"/>
  <c r="O34" i="21"/>
  <c r="K34" i="21"/>
  <c r="I34" i="21"/>
  <c r="AE34" i="21" s="1"/>
  <c r="I33" i="21"/>
  <c r="AE32" i="21"/>
  <c r="T32" i="21"/>
  <c r="S32" i="21"/>
  <c r="I32" i="21"/>
  <c r="AC32" i="21" s="1"/>
  <c r="B32" i="21"/>
  <c r="B33" i="21" s="1"/>
  <c r="B34" i="21" s="1"/>
  <c r="B35" i="21" s="1"/>
  <c r="B36" i="21" s="1"/>
  <c r="B37" i="21" s="1"/>
  <c r="I31" i="21"/>
  <c r="I29" i="21"/>
  <c r="I28" i="21"/>
  <c r="AE28" i="21" s="1"/>
  <c r="U27" i="21"/>
  <c r="I27" i="21"/>
  <c r="AE27" i="21" s="1"/>
  <c r="I26" i="21"/>
  <c r="L25" i="21"/>
  <c r="K25" i="21"/>
  <c r="I25" i="21"/>
  <c r="B25" i="21"/>
  <c r="B26" i="21" s="1"/>
  <c r="B27" i="21" s="1"/>
  <c r="B28" i="21" s="1"/>
  <c r="B29" i="21" s="1"/>
  <c r="B30" i="21" s="1"/>
  <c r="I24" i="21"/>
  <c r="I23" i="21"/>
  <c r="I21" i="21"/>
  <c r="AE20" i="21"/>
  <c r="AC20" i="21"/>
  <c r="Z20" i="21"/>
  <c r="T20" i="21"/>
  <c r="S20" i="21"/>
  <c r="R20" i="21"/>
  <c r="Q20" i="21"/>
  <c r="P20" i="21"/>
  <c r="O20" i="21"/>
  <c r="N20" i="21"/>
  <c r="G20" i="21" s="1"/>
  <c r="I20" i="21"/>
  <c r="Y20" i="21" s="1"/>
  <c r="B20" i="21"/>
  <c r="B21" i="21" s="1"/>
  <c r="B22" i="21" s="1"/>
  <c r="I19" i="21"/>
  <c r="I17" i="21"/>
  <c r="AE16" i="21"/>
  <c r="AD16" i="21"/>
  <c r="X16" i="21"/>
  <c r="W16" i="21"/>
  <c r="U16" i="21"/>
  <c r="T16" i="21"/>
  <c r="S16" i="21"/>
  <c r="R16" i="21"/>
  <c r="L16" i="21"/>
  <c r="K16" i="21"/>
  <c r="I16" i="21"/>
  <c r="AC16" i="21" s="1"/>
  <c r="AD15" i="21"/>
  <c r="X15" i="21"/>
  <c r="W15" i="21"/>
  <c r="U15" i="21"/>
  <c r="T15" i="21"/>
  <c r="S15" i="21"/>
  <c r="R15" i="21"/>
  <c r="L15" i="21"/>
  <c r="I15" i="21"/>
  <c r="AC15" i="21" s="1"/>
  <c r="B15" i="21"/>
  <c r="B16" i="21" s="1"/>
  <c r="B17" i="21" s="1"/>
  <c r="B18" i="21" s="1"/>
  <c r="I14" i="21"/>
  <c r="I12" i="21"/>
  <c r="AB11" i="21"/>
  <c r="AA11" i="21"/>
  <c r="Y11" i="21"/>
  <c r="X11" i="21"/>
  <c r="W11" i="21"/>
  <c r="P11" i="21"/>
  <c r="O11" i="21"/>
  <c r="M11" i="21"/>
  <c r="L11" i="21"/>
  <c r="K11" i="21"/>
  <c r="I11" i="21"/>
  <c r="V11" i="21" s="1"/>
  <c r="B11" i="21"/>
  <c r="B12" i="21" s="1"/>
  <c r="B13" i="21" s="1"/>
  <c r="I10" i="21"/>
  <c r="I8" i="21"/>
  <c r="I7" i="21"/>
  <c r="AC7" i="21" s="1"/>
  <c r="B7" i="21"/>
  <c r="B8" i="21" s="1"/>
  <c r="B9" i="21" s="1"/>
  <c r="I257" i="20"/>
  <c r="I254" i="20"/>
  <c r="I252" i="20"/>
  <c r="AE252" i="20" s="1"/>
  <c r="I248" i="20"/>
  <c r="I247" i="20"/>
  <c r="I241" i="20"/>
  <c r="I238" i="20"/>
  <c r="I236" i="20"/>
  <c r="V236" i="20" s="1"/>
  <c r="I232" i="20"/>
  <c r="I230" i="20"/>
  <c r="W230" i="20" s="1"/>
  <c r="I226" i="20"/>
  <c r="I224" i="20"/>
  <c r="I220" i="20"/>
  <c r="I218" i="20"/>
  <c r="I216" i="20"/>
  <c r="X216" i="20" s="1"/>
  <c r="I212" i="20"/>
  <c r="I210" i="20"/>
  <c r="W210" i="20" s="1"/>
  <c r="I206" i="20"/>
  <c r="I204" i="20"/>
  <c r="AD204" i="20" s="1"/>
  <c r="I200" i="20"/>
  <c r="I198" i="20"/>
  <c r="Y198" i="20" s="1"/>
  <c r="I194" i="20"/>
  <c r="I192" i="20"/>
  <c r="W192" i="20" s="1"/>
  <c r="I188" i="20"/>
  <c r="I182" i="20"/>
  <c r="T182" i="20" s="1"/>
  <c r="I178" i="20"/>
  <c r="I176" i="20"/>
  <c r="I171" i="20"/>
  <c r="I165" i="20"/>
  <c r="I157" i="20"/>
  <c r="W157" i="20" s="1"/>
  <c r="I152" i="20"/>
  <c r="I146" i="20"/>
  <c r="I138" i="20"/>
  <c r="AA138" i="20" s="1"/>
  <c r="I133" i="20"/>
  <c r="I130" i="20"/>
  <c r="Z130" i="20" s="1"/>
  <c r="I125" i="20"/>
  <c r="I119" i="20"/>
  <c r="I112" i="20"/>
  <c r="V112" i="20" s="1"/>
  <c r="I111" i="20"/>
  <c r="P111" i="20" s="1"/>
  <c r="I107" i="20"/>
  <c r="I106" i="20"/>
  <c r="I104" i="20"/>
  <c r="AA104" i="20" s="1"/>
  <c r="I103" i="20"/>
  <c r="Y103" i="20" s="1"/>
  <c r="I99" i="20"/>
  <c r="I98" i="20"/>
  <c r="I95" i="20"/>
  <c r="I94" i="20"/>
  <c r="AA94" i="20" s="1"/>
  <c r="I90" i="20"/>
  <c r="I89" i="20"/>
  <c r="I87" i="20"/>
  <c r="AC87" i="20" s="1"/>
  <c r="I80" i="20"/>
  <c r="I79" i="20"/>
  <c r="I70" i="20"/>
  <c r="I64" i="20"/>
  <c r="I62" i="20"/>
  <c r="M62" i="20" s="1"/>
  <c r="I56" i="20"/>
  <c r="I52" i="20"/>
  <c r="I49" i="20"/>
  <c r="P49" i="20" s="1"/>
  <c r="I48" i="20"/>
  <c r="AC48" i="20" s="1"/>
  <c r="I47" i="20"/>
  <c r="I41" i="20"/>
  <c r="I39" i="20"/>
  <c r="I38" i="20"/>
  <c r="Y38" i="20" s="1"/>
  <c r="I37" i="20"/>
  <c r="AE37" i="20" s="1"/>
  <c r="I31" i="20"/>
  <c r="I25" i="20"/>
  <c r="U25" i="20" s="1"/>
  <c r="I19" i="20"/>
  <c r="I18" i="20"/>
  <c r="I15" i="20"/>
  <c r="R15" i="20" s="1"/>
  <c r="A2292" i="18"/>
  <c r="A2291" i="18"/>
  <c r="A2290" i="18"/>
  <c r="A2289" i="18"/>
  <c r="A2288" i="18"/>
  <c r="A2287" i="18"/>
  <c r="A2286" i="18"/>
  <c r="A2285" i="18"/>
  <c r="A2284" i="18"/>
  <c r="A2283" i="18"/>
  <c r="A2282" i="18"/>
  <c r="A2281" i="18"/>
  <c r="A2280" i="18"/>
  <c r="A2279" i="18"/>
  <c r="A2278" i="18"/>
  <c r="A2277" i="18"/>
  <c r="A2276" i="18"/>
  <c r="A2275" i="18"/>
  <c r="A2274" i="18"/>
  <c r="A2273" i="18"/>
  <c r="A2272" i="18"/>
  <c r="A2271" i="18"/>
  <c r="A2270" i="18"/>
  <c r="A2269" i="18"/>
  <c r="A2268" i="18"/>
  <c r="A2267" i="18"/>
  <c r="A2266" i="18"/>
  <c r="A2265" i="18"/>
  <c r="A2264" i="18"/>
  <c r="A2263" i="18"/>
  <c r="A2262" i="18"/>
  <c r="A2261" i="18"/>
  <c r="A2260" i="18"/>
  <c r="A2259" i="18"/>
  <c r="A2258" i="18"/>
  <c r="A2257" i="18"/>
  <c r="A2256" i="18"/>
  <c r="A2255" i="18"/>
  <c r="A2254" i="18"/>
  <c r="A2253" i="18"/>
  <c r="A2252" i="18"/>
  <c r="A2251" i="18"/>
  <c r="A2250" i="18"/>
  <c r="A2249" i="18"/>
  <c r="A2248" i="18"/>
  <c r="A2247" i="18"/>
  <c r="A2246" i="18"/>
  <c r="A2245" i="18"/>
  <c r="A2244" i="18"/>
  <c r="A2243" i="18"/>
  <c r="A2242" i="18"/>
  <c r="A2241" i="18"/>
  <c r="A2240" i="18"/>
  <c r="A2239" i="18"/>
  <c r="A2238" i="18"/>
  <c r="A2237" i="18"/>
  <c r="A2236" i="18"/>
  <c r="A2235" i="18"/>
  <c r="A2234" i="18"/>
  <c r="A2233" i="18"/>
  <c r="A2232" i="18"/>
  <c r="A2231" i="18"/>
  <c r="A2230" i="18"/>
  <c r="A2229" i="18"/>
  <c r="A2228" i="18"/>
  <c r="A2227" i="18"/>
  <c r="A2226" i="18"/>
  <c r="A2225" i="18"/>
  <c r="A2224" i="18"/>
  <c r="A2223" i="18"/>
  <c r="A2222" i="18"/>
  <c r="A2221" i="18"/>
  <c r="A2220" i="18"/>
  <c r="A2219" i="18"/>
  <c r="A2218" i="18"/>
  <c r="A2217" i="18"/>
  <c r="A2216" i="18"/>
  <c r="A2215" i="18"/>
  <c r="A2214" i="18"/>
  <c r="A2213" i="18"/>
  <c r="A2212" i="18"/>
  <c r="A2211" i="18"/>
  <c r="A2210" i="18"/>
  <c r="A2209" i="18"/>
  <c r="A2208" i="18"/>
  <c r="A2207" i="18"/>
  <c r="A2206" i="18"/>
  <c r="A2205" i="18"/>
  <c r="A2204" i="18"/>
  <c r="A2203" i="18"/>
  <c r="A2202" i="18"/>
  <c r="A2201" i="18"/>
  <c r="A2200" i="18"/>
  <c r="A2199" i="18"/>
  <c r="A2198" i="18"/>
  <c r="A2197" i="18"/>
  <c r="A2196" i="18"/>
  <c r="A2195" i="18"/>
  <c r="A2194" i="18"/>
  <c r="A2193" i="18"/>
  <c r="A2192" i="18"/>
  <c r="A2191" i="18"/>
  <c r="A2190" i="18"/>
  <c r="A2189" i="18"/>
  <c r="A2188" i="18"/>
  <c r="A2187" i="18"/>
  <c r="A2186" i="18"/>
  <c r="A2185" i="18"/>
  <c r="A2184" i="18"/>
  <c r="A2183" i="18"/>
  <c r="A2182" i="18"/>
  <c r="A2181" i="18"/>
  <c r="A2180" i="18"/>
  <c r="A2179" i="18"/>
  <c r="A2178" i="18"/>
  <c r="A2177" i="18"/>
  <c r="A2176" i="18"/>
  <c r="A2175" i="18"/>
  <c r="A2174" i="18"/>
  <c r="A2173" i="18"/>
  <c r="A2172" i="18"/>
  <c r="A2171" i="18"/>
  <c r="A2170" i="18"/>
  <c r="A2169" i="18"/>
  <c r="A2168" i="18"/>
  <c r="A2167" i="18"/>
  <c r="A2166" i="18"/>
  <c r="A2165" i="18"/>
  <c r="A2164" i="18"/>
  <c r="A2163" i="18"/>
  <c r="A2162" i="18"/>
  <c r="A2161" i="18"/>
  <c r="A2160" i="18"/>
  <c r="A2159" i="18"/>
  <c r="A2158" i="18"/>
  <c r="A2157" i="18"/>
  <c r="A2156" i="18"/>
  <c r="A2155" i="18"/>
  <c r="A2154" i="18"/>
  <c r="A2153" i="18"/>
  <c r="A2152" i="18"/>
  <c r="A2151" i="18"/>
  <c r="A2150" i="18"/>
  <c r="A2149" i="18"/>
  <c r="A2148" i="18"/>
  <c r="A2147" i="18"/>
  <c r="A2146" i="18"/>
  <c r="A2145" i="18"/>
  <c r="A2144" i="18"/>
  <c r="A2143" i="18"/>
  <c r="A2142" i="18"/>
  <c r="A2141" i="18"/>
  <c r="A2140" i="18"/>
  <c r="A2139" i="18"/>
  <c r="A2138" i="18"/>
  <c r="A2137" i="18"/>
  <c r="A2136" i="18"/>
  <c r="A2135" i="18"/>
  <c r="A2134" i="18"/>
  <c r="A2133" i="18"/>
  <c r="A2132" i="18"/>
  <c r="A2131" i="18"/>
  <c r="A2130" i="18"/>
  <c r="A2129" i="18"/>
  <c r="A2128" i="18"/>
  <c r="A2127" i="18"/>
  <c r="A2126" i="18"/>
  <c r="A2125" i="18"/>
  <c r="A2124" i="18"/>
  <c r="A2123" i="18"/>
  <c r="A2122" i="18"/>
  <c r="A2121" i="18"/>
  <c r="A2120" i="18"/>
  <c r="A2119" i="18"/>
  <c r="A2118" i="18"/>
  <c r="A2117" i="18"/>
  <c r="A2116" i="18"/>
  <c r="A2115" i="18"/>
  <c r="A2114" i="18"/>
  <c r="A2113" i="18"/>
  <c r="A2112" i="18"/>
  <c r="A2111" i="18"/>
  <c r="A2110" i="18"/>
  <c r="A2109" i="18"/>
  <c r="A2108" i="18"/>
  <c r="A2107" i="18"/>
  <c r="A2106" i="18"/>
  <c r="A2105" i="18"/>
  <c r="A2104" i="18"/>
  <c r="A2103" i="18"/>
  <c r="A2102" i="18"/>
  <c r="A2101" i="18"/>
  <c r="A2100" i="18"/>
  <c r="A2099" i="18"/>
  <c r="A2098" i="18"/>
  <c r="A2097" i="18"/>
  <c r="A2096" i="18"/>
  <c r="A2095" i="18"/>
  <c r="A2094" i="18"/>
  <c r="A2093" i="18"/>
  <c r="A2092" i="18"/>
  <c r="A2091" i="18"/>
  <c r="A2090" i="18"/>
  <c r="A2089" i="18"/>
  <c r="A2088" i="18"/>
  <c r="A2087" i="18"/>
  <c r="A2086" i="18"/>
  <c r="A2085" i="18"/>
  <c r="A2084" i="18"/>
  <c r="A2083" i="18"/>
  <c r="A2082" i="18"/>
  <c r="A2081" i="18"/>
  <c r="A2080" i="18"/>
  <c r="A2079" i="18"/>
  <c r="A2078" i="18"/>
  <c r="A2077" i="18"/>
  <c r="A2076" i="18"/>
  <c r="A2075" i="18"/>
  <c r="A2074" i="18"/>
  <c r="A2073" i="18"/>
  <c r="A2072" i="18"/>
  <c r="A2071" i="18"/>
  <c r="A2070" i="18"/>
  <c r="A2069" i="18"/>
  <c r="A2068" i="18"/>
  <c r="A2067" i="18"/>
  <c r="A2066" i="18"/>
  <c r="A2065" i="18"/>
  <c r="A2064" i="18"/>
  <c r="A2063" i="18"/>
  <c r="A2062" i="18"/>
  <c r="A2061" i="18"/>
  <c r="A2060" i="18"/>
  <c r="A2059" i="18"/>
  <c r="A2058" i="18"/>
  <c r="A2057" i="18"/>
  <c r="A2056" i="18"/>
  <c r="A2055" i="18"/>
  <c r="A2054" i="18"/>
  <c r="A2053" i="18"/>
  <c r="A2052" i="18"/>
  <c r="A2051" i="18"/>
  <c r="A2050" i="18"/>
  <c r="A2049" i="18"/>
  <c r="A2048" i="18"/>
  <c r="A2047" i="18"/>
  <c r="A2046" i="18"/>
  <c r="A2045" i="18"/>
  <c r="A2044" i="18"/>
  <c r="A2043" i="18"/>
  <c r="A2042" i="18"/>
  <c r="A2041" i="18"/>
  <c r="A2040" i="18"/>
  <c r="A2039" i="18"/>
  <c r="A2038" i="18"/>
  <c r="A2037" i="18"/>
  <c r="A2036" i="18"/>
  <c r="A2035" i="18"/>
  <c r="A2034" i="18"/>
  <c r="A2033" i="18"/>
  <c r="A2032" i="18"/>
  <c r="A2031" i="18"/>
  <c r="A2030" i="18"/>
  <c r="A2029" i="18"/>
  <c r="A2028" i="18"/>
  <c r="A2027" i="18"/>
  <c r="A2026" i="18"/>
  <c r="A2025" i="18"/>
  <c r="A2024" i="18"/>
  <c r="A2023" i="18"/>
  <c r="A2022" i="18"/>
  <c r="A2021" i="18"/>
  <c r="A2020" i="18"/>
  <c r="A2019" i="18"/>
  <c r="A2018" i="18"/>
  <c r="A2017" i="18"/>
  <c r="A2016" i="18"/>
  <c r="A2015" i="18"/>
  <c r="A2014" i="18"/>
  <c r="A2013" i="18"/>
  <c r="A2012" i="18"/>
  <c r="A2011" i="18"/>
  <c r="A2010" i="18"/>
  <c r="A2009" i="18"/>
  <c r="A2008" i="18"/>
  <c r="A2007" i="18"/>
  <c r="A2006" i="18"/>
  <c r="A2005" i="18"/>
  <c r="A2004" i="18"/>
  <c r="A2003" i="18"/>
  <c r="A2002" i="18"/>
  <c r="A2001" i="18"/>
  <c r="A2000" i="18"/>
  <c r="A1999" i="18"/>
  <c r="A1998" i="18"/>
  <c r="A1997" i="18"/>
  <c r="A1996" i="18"/>
  <c r="A1995" i="18"/>
  <c r="A1994" i="18"/>
  <c r="A1993" i="18"/>
  <c r="A1992" i="18"/>
  <c r="A1991" i="18"/>
  <c r="A1990" i="18"/>
  <c r="A1989" i="18"/>
  <c r="A1988" i="18"/>
  <c r="A1987" i="18"/>
  <c r="A1986" i="18"/>
  <c r="A1985" i="18"/>
  <c r="A1984" i="18"/>
  <c r="A1983" i="18"/>
  <c r="A1982" i="18"/>
  <c r="A1981" i="18"/>
  <c r="A1980" i="18"/>
  <c r="A1979" i="18"/>
  <c r="A1978" i="18"/>
  <c r="A1977" i="18"/>
  <c r="A1976" i="18"/>
  <c r="A1975" i="18"/>
  <c r="A1974" i="18"/>
  <c r="A1973" i="18"/>
  <c r="A1972" i="18"/>
  <c r="A1971" i="18"/>
  <c r="A1970" i="18"/>
  <c r="A1969" i="18"/>
  <c r="A1968" i="18"/>
  <c r="A1967" i="18"/>
  <c r="A1966" i="18"/>
  <c r="A1965" i="18"/>
  <c r="A1964" i="18"/>
  <c r="A1963" i="18"/>
  <c r="A1962" i="18"/>
  <c r="A1961" i="18"/>
  <c r="A1960" i="18"/>
  <c r="A1959" i="18"/>
  <c r="A1958" i="18"/>
  <c r="A1957" i="18"/>
  <c r="A1956" i="18"/>
  <c r="A1955" i="18"/>
  <c r="A1954" i="18"/>
  <c r="A1953" i="18"/>
  <c r="A1952" i="18"/>
  <c r="A1951" i="18"/>
  <c r="A1950" i="18"/>
  <c r="A1949" i="18"/>
  <c r="A1948" i="18"/>
  <c r="A1947" i="18"/>
  <c r="A1946" i="18"/>
  <c r="A1945" i="18"/>
  <c r="A1944" i="18"/>
  <c r="A1943" i="18"/>
  <c r="A1942" i="18"/>
  <c r="A1941" i="18"/>
  <c r="A1940" i="18"/>
  <c r="A1939" i="18"/>
  <c r="A1938" i="18"/>
  <c r="A1937" i="18"/>
  <c r="A1936" i="18"/>
  <c r="A1935" i="18"/>
  <c r="A1934" i="18"/>
  <c r="A1933" i="18"/>
  <c r="A1932" i="18"/>
  <c r="A1931" i="18"/>
  <c r="A1930" i="18"/>
  <c r="A1929" i="18"/>
  <c r="A1928" i="18"/>
  <c r="A1927" i="18"/>
  <c r="A1926" i="18"/>
  <c r="A1925" i="18"/>
  <c r="A1924" i="18"/>
  <c r="A1923" i="18"/>
  <c r="A1922" i="18"/>
  <c r="A1921" i="18"/>
  <c r="A1920" i="18"/>
  <c r="A1919" i="18"/>
  <c r="A1918" i="18"/>
  <c r="A1917" i="18"/>
  <c r="A1916" i="18"/>
  <c r="A1915" i="18"/>
  <c r="A1914" i="18"/>
  <c r="A1913" i="18"/>
  <c r="A1912" i="18"/>
  <c r="A1911" i="18"/>
  <c r="A1910" i="18"/>
  <c r="A1909" i="18"/>
  <c r="A1908" i="18"/>
  <c r="A1907" i="18"/>
  <c r="A1906" i="18"/>
  <c r="A1905" i="18"/>
  <c r="A1904" i="18"/>
  <c r="A1903" i="18"/>
  <c r="A1902" i="18"/>
  <c r="A1901" i="18"/>
  <c r="A1900" i="18"/>
  <c r="A1899" i="18"/>
  <c r="A1898" i="18"/>
  <c r="A1897" i="18"/>
  <c r="A1896" i="18"/>
  <c r="A1895" i="18"/>
  <c r="A1894" i="18"/>
  <c r="A1893" i="18"/>
  <c r="A1892" i="18"/>
  <c r="A1891" i="18"/>
  <c r="A1890" i="18"/>
  <c r="A1889" i="18"/>
  <c r="A1888" i="18"/>
  <c r="A1887" i="18"/>
  <c r="A1886" i="18"/>
  <c r="A1885" i="18"/>
  <c r="A1884" i="18"/>
  <c r="A1883" i="18"/>
  <c r="A1882" i="18"/>
  <c r="A1881" i="18"/>
  <c r="A1880" i="18"/>
  <c r="A1879" i="18"/>
  <c r="A1878" i="18"/>
  <c r="A1877" i="18"/>
  <c r="A1876" i="18"/>
  <c r="A1875" i="18"/>
  <c r="A1874" i="18"/>
  <c r="A1873" i="18"/>
  <c r="A1872" i="18"/>
  <c r="A1871" i="18"/>
  <c r="A1870" i="18"/>
  <c r="A1869" i="18"/>
  <c r="A1868" i="18"/>
  <c r="A1867" i="18"/>
  <c r="A1866" i="18"/>
  <c r="A1865" i="18"/>
  <c r="A1864" i="18"/>
  <c r="A1863" i="18"/>
  <c r="A1862" i="18"/>
  <c r="A1861" i="18"/>
  <c r="A1860" i="18"/>
  <c r="A1859" i="18"/>
  <c r="A1858" i="18"/>
  <c r="A1857" i="18"/>
  <c r="A1856" i="18"/>
  <c r="A1855" i="18"/>
  <c r="A1854" i="18"/>
  <c r="A1853" i="18"/>
  <c r="A1852" i="18"/>
  <c r="A1851" i="18"/>
  <c r="A1850" i="18"/>
  <c r="A1849" i="18"/>
  <c r="A1848" i="18"/>
  <c r="A1847" i="18"/>
  <c r="A1846" i="18"/>
  <c r="A1845" i="18"/>
  <c r="A1844" i="18"/>
  <c r="A1843" i="18"/>
  <c r="A1842" i="18"/>
  <c r="A1841" i="18"/>
  <c r="A1840" i="18"/>
  <c r="A1839" i="18"/>
  <c r="A1838" i="18"/>
  <c r="A1837" i="18"/>
  <c r="A1836" i="18"/>
  <c r="A1835" i="18"/>
  <c r="A1834" i="18"/>
  <c r="A1833" i="18"/>
  <c r="A1832" i="18"/>
  <c r="A1831" i="18"/>
  <c r="A1830" i="18"/>
  <c r="A1829" i="18"/>
  <c r="A1828" i="18"/>
  <c r="A1827" i="18"/>
  <c r="A1826" i="18"/>
  <c r="A1825" i="18"/>
  <c r="A1824" i="18"/>
  <c r="A1823" i="18"/>
  <c r="A1822" i="18"/>
  <c r="A1821" i="18"/>
  <c r="A1820" i="18"/>
  <c r="A1819" i="18"/>
  <c r="A1818" i="18"/>
  <c r="A1817" i="18"/>
  <c r="A1816" i="18"/>
  <c r="A1815" i="18"/>
  <c r="A1814" i="18"/>
  <c r="A1813" i="18"/>
  <c r="A1812" i="18"/>
  <c r="A1811" i="18"/>
  <c r="A1810" i="18"/>
  <c r="A1809" i="18"/>
  <c r="A1808" i="18"/>
  <c r="A1807" i="18"/>
  <c r="A1806" i="18"/>
  <c r="A1805" i="18"/>
  <c r="A1804" i="18"/>
  <c r="A1803" i="18"/>
  <c r="A1802" i="18"/>
  <c r="A1801" i="18"/>
  <c r="A1800" i="18"/>
  <c r="A1799" i="18"/>
  <c r="A1798" i="18"/>
  <c r="A1797" i="18"/>
  <c r="A1796" i="18"/>
  <c r="A1795" i="18"/>
  <c r="A1794" i="18"/>
  <c r="A1793" i="18"/>
  <c r="A1792" i="18"/>
  <c r="A1791" i="18"/>
  <c r="A1790" i="18"/>
  <c r="A1789" i="18"/>
  <c r="A1788" i="18"/>
  <c r="A1787" i="18"/>
  <c r="A1786" i="18"/>
  <c r="A1785" i="18"/>
  <c r="A1784" i="18"/>
  <c r="A1783" i="18"/>
  <c r="A1782" i="18"/>
  <c r="A1781" i="18"/>
  <c r="A1780" i="18"/>
  <c r="A1779" i="18"/>
  <c r="A1778" i="18"/>
  <c r="A1777" i="18"/>
  <c r="A1776" i="18"/>
  <c r="A1775" i="18"/>
  <c r="A1774" i="18"/>
  <c r="A1773" i="18"/>
  <c r="A1772" i="18"/>
  <c r="A1771" i="18"/>
  <c r="A1770" i="18"/>
  <c r="A1769" i="18"/>
  <c r="A1768" i="18"/>
  <c r="A1767" i="18"/>
  <c r="A1766" i="18"/>
  <c r="A1765" i="18"/>
  <c r="A1764" i="18"/>
  <c r="A1763" i="18"/>
  <c r="A1762" i="18"/>
  <c r="A1761" i="18"/>
  <c r="A1760" i="18"/>
  <c r="A1759" i="18"/>
  <c r="A1758" i="18"/>
  <c r="A1757" i="18"/>
  <c r="A1756" i="18"/>
  <c r="A1755" i="18"/>
  <c r="A1754" i="18"/>
  <c r="A1753" i="18"/>
  <c r="A1752" i="18"/>
  <c r="A1751" i="18"/>
  <c r="A1750" i="18"/>
  <c r="A1749" i="18"/>
  <c r="A1748" i="18"/>
  <c r="A1747" i="18"/>
  <c r="A1746" i="18"/>
  <c r="A1745" i="18"/>
  <c r="A1744" i="18"/>
  <c r="A1743" i="18"/>
  <c r="A1742" i="18"/>
  <c r="A1741" i="18"/>
  <c r="A1740" i="18"/>
  <c r="A1739" i="18"/>
  <c r="A1738" i="18"/>
  <c r="A1737" i="18"/>
  <c r="A1736" i="18"/>
  <c r="A1735" i="18"/>
  <c r="A1734" i="18"/>
  <c r="A1733" i="18"/>
  <c r="A1732" i="18"/>
  <c r="A1731" i="18"/>
  <c r="A1730" i="18"/>
  <c r="A1729" i="18"/>
  <c r="A1728" i="18"/>
  <c r="A1727" i="18"/>
  <c r="A1726" i="18"/>
  <c r="A1725" i="18"/>
  <c r="A1724" i="18"/>
  <c r="A1723" i="18"/>
  <c r="A1722" i="18"/>
  <c r="A1721" i="18"/>
  <c r="A1720" i="18"/>
  <c r="A1719" i="18"/>
  <c r="A1718" i="18"/>
  <c r="A1717" i="18"/>
  <c r="A1716" i="18"/>
  <c r="A1715" i="18"/>
  <c r="A1714" i="18"/>
  <c r="A1713" i="18"/>
  <c r="A1712" i="18"/>
  <c r="A1711" i="18"/>
  <c r="A1710" i="18"/>
  <c r="A1709" i="18"/>
  <c r="A1708" i="18"/>
  <c r="A1707" i="18"/>
  <c r="A1706" i="18"/>
  <c r="A1705" i="18"/>
  <c r="A1704" i="18"/>
  <c r="A1703" i="18"/>
  <c r="A1702" i="18"/>
  <c r="A1701" i="18"/>
  <c r="A1700" i="18"/>
  <c r="A1699" i="18"/>
  <c r="A1698" i="18"/>
  <c r="A1697" i="18"/>
  <c r="A1696" i="18"/>
  <c r="A1695" i="18"/>
  <c r="A1694" i="18"/>
  <c r="A1693" i="18"/>
  <c r="A1692" i="18"/>
  <c r="A1691" i="18"/>
  <c r="A1690" i="18"/>
  <c r="A1689" i="18"/>
  <c r="A1688" i="18"/>
  <c r="A1687" i="18"/>
  <c r="A1686" i="18"/>
  <c r="A1685" i="18"/>
  <c r="A1684" i="18"/>
  <c r="A1683" i="18"/>
  <c r="A1682" i="18"/>
  <c r="A1681" i="18"/>
  <c r="A1680" i="18"/>
  <c r="A1679" i="18"/>
  <c r="A1678" i="18"/>
  <c r="A1677" i="18"/>
  <c r="A1676" i="18"/>
  <c r="A1675" i="18"/>
  <c r="A1674" i="18"/>
  <c r="A1673" i="18"/>
  <c r="A1672" i="18"/>
  <c r="A1671" i="18"/>
  <c r="A1670" i="18"/>
  <c r="A1669" i="18"/>
  <c r="A1668" i="18"/>
  <c r="A1667" i="18"/>
  <c r="A1666" i="18"/>
  <c r="A1665" i="18"/>
  <c r="A1664" i="18"/>
  <c r="A1663" i="18"/>
  <c r="A1662" i="18"/>
  <c r="A1661" i="18"/>
  <c r="A1660" i="18"/>
  <c r="A1659" i="18"/>
  <c r="A1658" i="18"/>
  <c r="A1657" i="18"/>
  <c r="A1656" i="18"/>
  <c r="A1655" i="18"/>
  <c r="A1654" i="18"/>
  <c r="A1653" i="18"/>
  <c r="A1652" i="18"/>
  <c r="A1651" i="18"/>
  <c r="A1650" i="18"/>
  <c r="A1649" i="18"/>
  <c r="A1648" i="18"/>
  <c r="A1647" i="18"/>
  <c r="A1646" i="18"/>
  <c r="A1645" i="18"/>
  <c r="A1644" i="18"/>
  <c r="A1643" i="18"/>
  <c r="A1642" i="18"/>
  <c r="A1641" i="18"/>
  <c r="A1640" i="18"/>
  <c r="A1639" i="18"/>
  <c r="A1638" i="18"/>
  <c r="A1637" i="18"/>
  <c r="A1636" i="18"/>
  <c r="A1635" i="18"/>
  <c r="A1634" i="18"/>
  <c r="A1633" i="18"/>
  <c r="A1632" i="18"/>
  <c r="A1631" i="18"/>
  <c r="A1630" i="18"/>
  <c r="A1629" i="18"/>
  <c r="A1628" i="18"/>
  <c r="A1627" i="18"/>
  <c r="A1626" i="18"/>
  <c r="A1625" i="18"/>
  <c r="A1624" i="18"/>
  <c r="A1623" i="18"/>
  <c r="A1622" i="18"/>
  <c r="A1621" i="18"/>
  <c r="A1620" i="18"/>
  <c r="A1619" i="18"/>
  <c r="A1618" i="18"/>
  <c r="A1617" i="18"/>
  <c r="A1616" i="18"/>
  <c r="A1615" i="18"/>
  <c r="A1614" i="18"/>
  <c r="A1613" i="18"/>
  <c r="A1612" i="18"/>
  <c r="A1611" i="18"/>
  <c r="A1610" i="18"/>
  <c r="A1609" i="18"/>
  <c r="A1608" i="18"/>
  <c r="A1607" i="18"/>
  <c r="A1606" i="18"/>
  <c r="A1605" i="18"/>
  <c r="A1604" i="18"/>
  <c r="A1603" i="18"/>
  <c r="A1602" i="18"/>
  <c r="A1601" i="18"/>
  <c r="A1600" i="18"/>
  <c r="A1599" i="18"/>
  <c r="A1598" i="18"/>
  <c r="A1597" i="18"/>
  <c r="A1596" i="18"/>
  <c r="A1595" i="18"/>
  <c r="A1594" i="18"/>
  <c r="A1593" i="18"/>
  <c r="A1592" i="18"/>
  <c r="A1591" i="18"/>
  <c r="A1590" i="18"/>
  <c r="A1589" i="18"/>
  <c r="A1588" i="18"/>
  <c r="A1587" i="18"/>
  <c r="A1586" i="18"/>
  <c r="A1585" i="18"/>
  <c r="A1584" i="18"/>
  <c r="A1583" i="18"/>
  <c r="A1582" i="18"/>
  <c r="A1581" i="18"/>
  <c r="A1580" i="18"/>
  <c r="A1579" i="18"/>
  <c r="A1578" i="18"/>
  <c r="A1577" i="18"/>
  <c r="A1576" i="18"/>
  <c r="A1575" i="18"/>
  <c r="A1574" i="18"/>
  <c r="A1573" i="18"/>
  <c r="A1572" i="18"/>
  <c r="A1571" i="18"/>
  <c r="A1570" i="18"/>
  <c r="A1569" i="18"/>
  <c r="A1568" i="18"/>
  <c r="A1567" i="18"/>
  <c r="A1566" i="18"/>
  <c r="A1565" i="18"/>
  <c r="A1564" i="18"/>
  <c r="A1563" i="18"/>
  <c r="A1562" i="18"/>
  <c r="A1561" i="18"/>
  <c r="A1560" i="18"/>
  <c r="A1559" i="18"/>
  <c r="A1558" i="18"/>
  <c r="A1557" i="18"/>
  <c r="A1556" i="18"/>
  <c r="A1555" i="18"/>
  <c r="A1554" i="18"/>
  <c r="A1553" i="18"/>
  <c r="A1552" i="18"/>
  <c r="A1551" i="18"/>
  <c r="A1550" i="18"/>
  <c r="A1549" i="18"/>
  <c r="A1548" i="18"/>
  <c r="A1547" i="18"/>
  <c r="A1546" i="18"/>
  <c r="A1545" i="18"/>
  <c r="A1544" i="18"/>
  <c r="A1543" i="18"/>
  <c r="A1542" i="18"/>
  <c r="A1541" i="18"/>
  <c r="A1540" i="18"/>
  <c r="A1539" i="18"/>
  <c r="A1538" i="18"/>
  <c r="A1537" i="18"/>
  <c r="A1536" i="18"/>
  <c r="A1535" i="18"/>
  <c r="A1534" i="18"/>
  <c r="A1533" i="18"/>
  <c r="A1532" i="18"/>
  <c r="A1531" i="18"/>
  <c r="A1530" i="18"/>
  <c r="A1529" i="18"/>
  <c r="A1528" i="18"/>
  <c r="A1527" i="18"/>
  <c r="A1526" i="18"/>
  <c r="A1525" i="18"/>
  <c r="A1524" i="18"/>
  <c r="A1523" i="18"/>
  <c r="A1522" i="18"/>
  <c r="A1521" i="18"/>
  <c r="A1520" i="18"/>
  <c r="A1519" i="18"/>
  <c r="A1518" i="18"/>
  <c r="A1517" i="18"/>
  <c r="A1516" i="18"/>
  <c r="A1515" i="18"/>
  <c r="A1514" i="18"/>
  <c r="A1513" i="18"/>
  <c r="A1512" i="18"/>
  <c r="A1511" i="18"/>
  <c r="A1510" i="18"/>
  <c r="A1509" i="18"/>
  <c r="A1508" i="18"/>
  <c r="A1507" i="18"/>
  <c r="A1506" i="18"/>
  <c r="A1505" i="18"/>
  <c r="A1504" i="18"/>
  <c r="A1503" i="18"/>
  <c r="A1502" i="18"/>
  <c r="A1501" i="18"/>
  <c r="A1500" i="18"/>
  <c r="A1499" i="18"/>
  <c r="A1498" i="18"/>
  <c r="A1497" i="18"/>
  <c r="A1496" i="18"/>
  <c r="A1495" i="18"/>
  <c r="A1494" i="18"/>
  <c r="A1493" i="18"/>
  <c r="A1492" i="18"/>
  <c r="A1491" i="18"/>
  <c r="A1490" i="18"/>
  <c r="A1489" i="18"/>
  <c r="A1488" i="18"/>
  <c r="A1487" i="18"/>
  <c r="A1486" i="18"/>
  <c r="A1485" i="18"/>
  <c r="A1484" i="18"/>
  <c r="A1483" i="18"/>
  <c r="A1482" i="18"/>
  <c r="A1481" i="18"/>
  <c r="A1480" i="18"/>
  <c r="A1479" i="18"/>
  <c r="A1478" i="18"/>
  <c r="A1477" i="18"/>
  <c r="A1476" i="18"/>
  <c r="A1475" i="18"/>
  <c r="A1474" i="18"/>
  <c r="A1473" i="18"/>
  <c r="A1472" i="18"/>
  <c r="A1471" i="18"/>
  <c r="A1470" i="18"/>
  <c r="A1469" i="18"/>
  <c r="A1468" i="18"/>
  <c r="A1467" i="18"/>
  <c r="A1466" i="18"/>
  <c r="A1465" i="18"/>
  <c r="A1464" i="18"/>
  <c r="A1463" i="18"/>
  <c r="A1462" i="18"/>
  <c r="A1461" i="18"/>
  <c r="A1460" i="18"/>
  <c r="A1459" i="18"/>
  <c r="A1458" i="18"/>
  <c r="A1457" i="18"/>
  <c r="A1456" i="18"/>
  <c r="A1455" i="18"/>
  <c r="A1454" i="18"/>
  <c r="A1453" i="18"/>
  <c r="A1452" i="18"/>
  <c r="A1451" i="18"/>
  <c r="A1450" i="18"/>
  <c r="A1449" i="18"/>
  <c r="A1448" i="18"/>
  <c r="A1447" i="18"/>
  <c r="A1446" i="18"/>
  <c r="A1445" i="18"/>
  <c r="A1444" i="18"/>
  <c r="A1443" i="18"/>
  <c r="A1442" i="18"/>
  <c r="A1441" i="18"/>
  <c r="A1440" i="18"/>
  <c r="A1439" i="18"/>
  <c r="A1438" i="18"/>
  <c r="A1437" i="18"/>
  <c r="A1436" i="18"/>
  <c r="A1435" i="18"/>
  <c r="A1434" i="18"/>
  <c r="A1433" i="18"/>
  <c r="A1432" i="18"/>
  <c r="A1431" i="18"/>
  <c r="A1430" i="18"/>
  <c r="A1429" i="18"/>
  <c r="A1428" i="18"/>
  <c r="A1427" i="18"/>
  <c r="A1426" i="18"/>
  <c r="A1425" i="18"/>
  <c r="A1424" i="18"/>
  <c r="A1423" i="18"/>
  <c r="A1422" i="18"/>
  <c r="A1421" i="18"/>
  <c r="A1420" i="18"/>
  <c r="A1419" i="18"/>
  <c r="A1418" i="18"/>
  <c r="A1417" i="18"/>
  <c r="A1416" i="18"/>
  <c r="A1415" i="18"/>
  <c r="A1414" i="18"/>
  <c r="A1413" i="18"/>
  <c r="A1412" i="18"/>
  <c r="A1411" i="18"/>
  <c r="A1410" i="18"/>
  <c r="A1409" i="18"/>
  <c r="A1408" i="18"/>
  <c r="A1407" i="18"/>
  <c r="A1406" i="18"/>
  <c r="A1405" i="18"/>
  <c r="A1404" i="18"/>
  <c r="A1403" i="18"/>
  <c r="A1402" i="18"/>
  <c r="A1401" i="18"/>
  <c r="A1400" i="18"/>
  <c r="A1399" i="18"/>
  <c r="A1398" i="18"/>
  <c r="A1397" i="18"/>
  <c r="A1396" i="18"/>
  <c r="A1395" i="18"/>
  <c r="A1394" i="18"/>
  <c r="A1393" i="18"/>
  <c r="A1392" i="18"/>
  <c r="A1391" i="18"/>
  <c r="A1390" i="18"/>
  <c r="A1389" i="18"/>
  <c r="A1388" i="18"/>
  <c r="A1387" i="18"/>
  <c r="A1386" i="18"/>
  <c r="A1385" i="18"/>
  <c r="A1384" i="18"/>
  <c r="A1383" i="18"/>
  <c r="A1382" i="18"/>
  <c r="A1381" i="18"/>
  <c r="A1380" i="18"/>
  <c r="A1379" i="18"/>
  <c r="A1378" i="18"/>
  <c r="A1377" i="18"/>
  <c r="A1376" i="18"/>
  <c r="A1375" i="18"/>
  <c r="A1374" i="18"/>
  <c r="A1373" i="18"/>
  <c r="A1372" i="18"/>
  <c r="A1371" i="18"/>
  <c r="A1370" i="18"/>
  <c r="A1369" i="18"/>
  <c r="A1368" i="18"/>
  <c r="A1367" i="18"/>
  <c r="A1366" i="18"/>
  <c r="A1365" i="18"/>
  <c r="A1364" i="18"/>
  <c r="A1363" i="18"/>
  <c r="A1362" i="18"/>
  <c r="A1361" i="18"/>
  <c r="A1360" i="18"/>
  <c r="A1359" i="18"/>
  <c r="A1358" i="18"/>
  <c r="A1357" i="18"/>
  <c r="A1356" i="18"/>
  <c r="A1355" i="18"/>
  <c r="A1354" i="18"/>
  <c r="A1353" i="18"/>
  <c r="A1352" i="18"/>
  <c r="A1351" i="18"/>
  <c r="A1350" i="18"/>
  <c r="A1349" i="18"/>
  <c r="A1348" i="18"/>
  <c r="A1347" i="18"/>
  <c r="A1346" i="18"/>
  <c r="A1345" i="18"/>
  <c r="A1344" i="18"/>
  <c r="A1343" i="18"/>
  <c r="A1342" i="18"/>
  <c r="A1341" i="18"/>
  <c r="A1340" i="18"/>
  <c r="A1339" i="18"/>
  <c r="A1338" i="18"/>
  <c r="A1337" i="18"/>
  <c r="A1336" i="18"/>
  <c r="A1335" i="18"/>
  <c r="A1334" i="18"/>
  <c r="A1333" i="18"/>
  <c r="A1332" i="18"/>
  <c r="A1331" i="18"/>
  <c r="A1330" i="18"/>
  <c r="A1329" i="18"/>
  <c r="A1328" i="18"/>
  <c r="A1327" i="18"/>
  <c r="A1326" i="18"/>
  <c r="A1325" i="18"/>
  <c r="A1324" i="18"/>
  <c r="A1323" i="18"/>
  <c r="A1322" i="18"/>
  <c r="A1321" i="18"/>
  <c r="A1320" i="18"/>
  <c r="A1319" i="18"/>
  <c r="A1318" i="18"/>
  <c r="A1317" i="18"/>
  <c r="A1316" i="18"/>
  <c r="A1315" i="18"/>
  <c r="A1314" i="18"/>
  <c r="A1313" i="18"/>
  <c r="A1312" i="18"/>
  <c r="A1311" i="18"/>
  <c r="A1310" i="18"/>
  <c r="A1309" i="18"/>
  <c r="A1308" i="18"/>
  <c r="A1307" i="18"/>
  <c r="A1306" i="18"/>
  <c r="A1305" i="18"/>
  <c r="A1304" i="18"/>
  <c r="A1303" i="18"/>
  <c r="A1302" i="18"/>
  <c r="A1301" i="18"/>
  <c r="A1300" i="18"/>
  <c r="A1299" i="18"/>
  <c r="A1298" i="18"/>
  <c r="A1297" i="18"/>
  <c r="A1296" i="18"/>
  <c r="A1295" i="18"/>
  <c r="A1294" i="18"/>
  <c r="A1293" i="18"/>
  <c r="A1292" i="18"/>
  <c r="A1291" i="18"/>
  <c r="A1290" i="18"/>
  <c r="A1289" i="18"/>
  <c r="A1288" i="18"/>
  <c r="A1287" i="18"/>
  <c r="A1286" i="18"/>
  <c r="A1285" i="18"/>
  <c r="A1284" i="18"/>
  <c r="A1283" i="18"/>
  <c r="A1282" i="18"/>
  <c r="A1281" i="18"/>
  <c r="A1280" i="18"/>
  <c r="A1279" i="18"/>
  <c r="A1278" i="18"/>
  <c r="A1277" i="18"/>
  <c r="A1276" i="18"/>
  <c r="A1275" i="18"/>
  <c r="A1274" i="18"/>
  <c r="A1273" i="18"/>
  <c r="A1272" i="18"/>
  <c r="A1271" i="18"/>
  <c r="A1270" i="18"/>
  <c r="A1269" i="18"/>
  <c r="A1268" i="18"/>
  <c r="A1267" i="18"/>
  <c r="A1266" i="18"/>
  <c r="A1265" i="18"/>
  <c r="A1264" i="18"/>
  <c r="A1263" i="18"/>
  <c r="A1262" i="18"/>
  <c r="A1261" i="18"/>
  <c r="A1260" i="18"/>
  <c r="A1259" i="18"/>
  <c r="A1258" i="18"/>
  <c r="A1257" i="18"/>
  <c r="A1256" i="18"/>
  <c r="A1255" i="18"/>
  <c r="A1254" i="18"/>
  <c r="A1253" i="18"/>
  <c r="A1252" i="18"/>
  <c r="A1251" i="18"/>
  <c r="A1250" i="18"/>
  <c r="A1249" i="18"/>
  <c r="A1248" i="18"/>
  <c r="A1247" i="18"/>
  <c r="A1246" i="18"/>
  <c r="A1245" i="18"/>
  <c r="A1244" i="18"/>
  <c r="A1243" i="18"/>
  <c r="A1242" i="18"/>
  <c r="A1241" i="18"/>
  <c r="A1240" i="18"/>
  <c r="A1239" i="18"/>
  <c r="A1238" i="18"/>
  <c r="A1237" i="18"/>
  <c r="A1236" i="18"/>
  <c r="A1235" i="18"/>
  <c r="A1234" i="18"/>
  <c r="A1233" i="18"/>
  <c r="A1232" i="18"/>
  <c r="A1231" i="18"/>
  <c r="A1230" i="18"/>
  <c r="A1229" i="18"/>
  <c r="A1228" i="18"/>
  <c r="A1227" i="18"/>
  <c r="A1226" i="18"/>
  <c r="A1225" i="18"/>
  <c r="A1224" i="18"/>
  <c r="A1223" i="18"/>
  <c r="A1222" i="18"/>
  <c r="A1221" i="18"/>
  <c r="A1220" i="18"/>
  <c r="A1219" i="18"/>
  <c r="A1218" i="18"/>
  <c r="A1217" i="18"/>
  <c r="A1216" i="18"/>
  <c r="A1215" i="18"/>
  <c r="A1214" i="18"/>
  <c r="A1213" i="18"/>
  <c r="A1212" i="18"/>
  <c r="A1211" i="18"/>
  <c r="A1210" i="18"/>
  <c r="A1209" i="18"/>
  <c r="A1208" i="18"/>
  <c r="A1207" i="18"/>
  <c r="A1206" i="18"/>
  <c r="A1205" i="18"/>
  <c r="A1204" i="18"/>
  <c r="A1203" i="18"/>
  <c r="A1202" i="18"/>
  <c r="A1201" i="18"/>
  <c r="A1200" i="18"/>
  <c r="A1199" i="18"/>
  <c r="A1198" i="18"/>
  <c r="A1197" i="18"/>
  <c r="A1196" i="18"/>
  <c r="A1195" i="18"/>
  <c r="A1194" i="18"/>
  <c r="A1193" i="18"/>
  <c r="A1192" i="18"/>
  <c r="A1191" i="18"/>
  <c r="A1190" i="18"/>
  <c r="A1189" i="18"/>
  <c r="A1188" i="18"/>
  <c r="A1187" i="18"/>
  <c r="A1186" i="18"/>
  <c r="A1185" i="18"/>
  <c r="A1184" i="18"/>
  <c r="A1183" i="18"/>
  <c r="A1182" i="18"/>
  <c r="A1181" i="18"/>
  <c r="A1180" i="18"/>
  <c r="A1179" i="18"/>
  <c r="A1178" i="18"/>
  <c r="A1177" i="18"/>
  <c r="A1176" i="18"/>
  <c r="A1175" i="18"/>
  <c r="A1174" i="18"/>
  <c r="A1173" i="18"/>
  <c r="A1172" i="18"/>
  <c r="A1171" i="18"/>
  <c r="A1170" i="18"/>
  <c r="A1169" i="18"/>
  <c r="A1168" i="18"/>
  <c r="A1167" i="18"/>
  <c r="A1166" i="18"/>
  <c r="A1165" i="18"/>
  <c r="A1164" i="18"/>
  <c r="A1163" i="18"/>
  <c r="A1162" i="18"/>
  <c r="A1161" i="18"/>
  <c r="A1160" i="18"/>
  <c r="A1159" i="18"/>
  <c r="A1158" i="18"/>
  <c r="A1157" i="18"/>
  <c r="A1156" i="18"/>
  <c r="A1155" i="18"/>
  <c r="A1154" i="18"/>
  <c r="A1153" i="18"/>
  <c r="A1152" i="18"/>
  <c r="A1151" i="18"/>
  <c r="A1150" i="18"/>
  <c r="A1149" i="18"/>
  <c r="A1148" i="18"/>
  <c r="A1147" i="18"/>
  <c r="A1146" i="18"/>
  <c r="A1145" i="18"/>
  <c r="A1144" i="18"/>
  <c r="A1143" i="18"/>
  <c r="A1142" i="18"/>
  <c r="A1141" i="18"/>
  <c r="A1140" i="18"/>
  <c r="A1139" i="18"/>
  <c r="A1138" i="18"/>
  <c r="A1137" i="18"/>
  <c r="A1136" i="18"/>
  <c r="A1135" i="18"/>
  <c r="A1134" i="18"/>
  <c r="A1133" i="18"/>
  <c r="A1132" i="18"/>
  <c r="A1131" i="18"/>
  <c r="A1130" i="18"/>
  <c r="A1129" i="18"/>
  <c r="A1128" i="18"/>
  <c r="A1127" i="18"/>
  <c r="A1126" i="18"/>
  <c r="A1125" i="18"/>
  <c r="A1124" i="18"/>
  <c r="A1123" i="18"/>
  <c r="A1122" i="18"/>
  <c r="A1121" i="18"/>
  <c r="A1120" i="18"/>
  <c r="A1119" i="18"/>
  <c r="A1118" i="18"/>
  <c r="A1117" i="18"/>
  <c r="A1116" i="18"/>
  <c r="A1115" i="18"/>
  <c r="A1114" i="18"/>
  <c r="A1113" i="18"/>
  <c r="A1112" i="18"/>
  <c r="A1111" i="18"/>
  <c r="A1110" i="18"/>
  <c r="A1109" i="18"/>
  <c r="A1108" i="18"/>
  <c r="A1107" i="18"/>
  <c r="A1106" i="18"/>
  <c r="A1105" i="18"/>
  <c r="A1104" i="18"/>
  <c r="A1103" i="18"/>
  <c r="A1102" i="18"/>
  <c r="A1101" i="18"/>
  <c r="A1100" i="18"/>
  <c r="A1099" i="18"/>
  <c r="A1098" i="18"/>
  <c r="A1097" i="18"/>
  <c r="A1096" i="18"/>
  <c r="A1095" i="18"/>
  <c r="A1094" i="18"/>
  <c r="A1093" i="18"/>
  <c r="A1092" i="18"/>
  <c r="A1091" i="18"/>
  <c r="A1090" i="18"/>
  <c r="A1089" i="18"/>
  <c r="A1088" i="18"/>
  <c r="A1087" i="18"/>
  <c r="A1086" i="18"/>
  <c r="A1085" i="18"/>
  <c r="A1084" i="18"/>
  <c r="A1083" i="18"/>
  <c r="A1082" i="18"/>
  <c r="A1081" i="18"/>
  <c r="A1080" i="18"/>
  <c r="A1079" i="18"/>
  <c r="A1078" i="18"/>
  <c r="A1077" i="18"/>
  <c r="A1076" i="18"/>
  <c r="A1075" i="18"/>
  <c r="A1074" i="18"/>
  <c r="A1073" i="18"/>
  <c r="A1072" i="18"/>
  <c r="A1071" i="18"/>
  <c r="A1070" i="18"/>
  <c r="A1069" i="18"/>
  <c r="A1068" i="18"/>
  <c r="A1067" i="18"/>
  <c r="A1066" i="18"/>
  <c r="A1065" i="18"/>
  <c r="A1064" i="18"/>
  <c r="A1063" i="18"/>
  <c r="A1062" i="18"/>
  <c r="A1061" i="18"/>
  <c r="A1060" i="18"/>
  <c r="A1059" i="18"/>
  <c r="A1058" i="18"/>
  <c r="A1057" i="18"/>
  <c r="A1056" i="18"/>
  <c r="A1055" i="18"/>
  <c r="A1054" i="18"/>
  <c r="A1053" i="18"/>
  <c r="A1052" i="18"/>
  <c r="A1051" i="18"/>
  <c r="A1050" i="18"/>
  <c r="A1049" i="18"/>
  <c r="A1048" i="18"/>
  <c r="A1047" i="18"/>
  <c r="A1046" i="18"/>
  <c r="A1045" i="18"/>
  <c r="A1044" i="18"/>
  <c r="A1043" i="18"/>
  <c r="A1042" i="18"/>
  <c r="A1041" i="18"/>
  <c r="A1040" i="18"/>
  <c r="A1039" i="18"/>
  <c r="A1038" i="18"/>
  <c r="A1037" i="18"/>
  <c r="A1036" i="18"/>
  <c r="A1035" i="18"/>
  <c r="A1034" i="18"/>
  <c r="A1033" i="18"/>
  <c r="A1032" i="18"/>
  <c r="A1031" i="18"/>
  <c r="A1030" i="18"/>
  <c r="A1029" i="18"/>
  <c r="A1028" i="18"/>
  <c r="A1027" i="18"/>
  <c r="A1026" i="18"/>
  <c r="A1025" i="18"/>
  <c r="A1024" i="18"/>
  <c r="A1023" i="18"/>
  <c r="A1022" i="18"/>
  <c r="A1021" i="18"/>
  <c r="A1020" i="18"/>
  <c r="A1019" i="18"/>
  <c r="A1018" i="18"/>
  <c r="A1017" i="18"/>
  <c r="A1016" i="18"/>
  <c r="A1015" i="18"/>
  <c r="A1014" i="18"/>
  <c r="A1013" i="18"/>
  <c r="A1012" i="18"/>
  <c r="A1011" i="18"/>
  <c r="A1010" i="18"/>
  <c r="A1009" i="18"/>
  <c r="A1008" i="18"/>
  <c r="A1007" i="18"/>
  <c r="A1006" i="18"/>
  <c r="A1005" i="18"/>
  <c r="A1004" i="18"/>
  <c r="A1003" i="18"/>
  <c r="A1002" i="18"/>
  <c r="A1001" i="18"/>
  <c r="A1000" i="18"/>
  <c r="A999" i="18"/>
  <c r="A998" i="18"/>
  <c r="A997" i="18"/>
  <c r="A996" i="18"/>
  <c r="A995" i="18"/>
  <c r="A994" i="18"/>
  <c r="A993" i="18"/>
  <c r="A992" i="18"/>
  <c r="A991" i="18"/>
  <c r="A990" i="18"/>
  <c r="A989" i="18"/>
  <c r="A988" i="18"/>
  <c r="A987" i="18"/>
  <c r="A986" i="18"/>
  <c r="A985" i="18"/>
  <c r="A984" i="18"/>
  <c r="A983" i="18"/>
  <c r="A982" i="18"/>
  <c r="A981" i="18"/>
  <c r="A980" i="18"/>
  <c r="A979" i="18"/>
  <c r="A978" i="18"/>
  <c r="A977" i="18"/>
  <c r="A976" i="18"/>
  <c r="A975" i="18"/>
  <c r="A974" i="18"/>
  <c r="A973" i="18"/>
  <c r="A972" i="18"/>
  <c r="A971" i="18"/>
  <c r="A970" i="18"/>
  <c r="A969" i="18"/>
  <c r="A968" i="18"/>
  <c r="A967" i="18"/>
  <c r="A966" i="18"/>
  <c r="A965" i="18"/>
  <c r="A964" i="18"/>
  <c r="A963" i="18"/>
  <c r="A962" i="18"/>
  <c r="A961" i="18"/>
  <c r="A960" i="18"/>
  <c r="A959" i="18"/>
  <c r="A958" i="18"/>
  <c r="A957" i="18"/>
  <c r="A956" i="18"/>
  <c r="A955" i="18"/>
  <c r="A954" i="18"/>
  <c r="A953" i="18"/>
  <c r="A952" i="18"/>
  <c r="A951" i="18"/>
  <c r="A950" i="18"/>
  <c r="A949" i="18"/>
  <c r="A948" i="18"/>
  <c r="A947" i="18"/>
  <c r="A946" i="18"/>
  <c r="A945" i="18"/>
  <c r="A944" i="18"/>
  <c r="A943" i="18"/>
  <c r="A942" i="18"/>
  <c r="A941" i="18"/>
  <c r="A940" i="18"/>
  <c r="A939" i="18"/>
  <c r="A938" i="18"/>
  <c r="A937" i="18"/>
  <c r="A936" i="18"/>
  <c r="A935" i="18"/>
  <c r="A934" i="18"/>
  <c r="A933" i="18"/>
  <c r="A932" i="18"/>
  <c r="A931" i="18"/>
  <c r="A930" i="18"/>
  <c r="A929" i="18"/>
  <c r="A928" i="18"/>
  <c r="A927" i="18"/>
  <c r="A926" i="18"/>
  <c r="A925" i="18"/>
  <c r="A924" i="18"/>
  <c r="A923" i="18"/>
  <c r="A922" i="18"/>
  <c r="A921" i="18"/>
  <c r="A920" i="18"/>
  <c r="A919" i="18"/>
  <c r="A918" i="18"/>
  <c r="A917" i="18"/>
  <c r="A916" i="18"/>
  <c r="A915" i="18"/>
  <c r="A914" i="18"/>
  <c r="A913" i="18"/>
  <c r="A912" i="18"/>
  <c r="A911" i="18"/>
  <c r="A910" i="18"/>
  <c r="A909" i="18"/>
  <c r="A908" i="18"/>
  <c r="A907" i="18"/>
  <c r="A906" i="18"/>
  <c r="A905" i="18"/>
  <c r="A904" i="18"/>
  <c r="A903" i="18"/>
  <c r="A902" i="18"/>
  <c r="A901" i="18"/>
  <c r="A900" i="18"/>
  <c r="A899" i="18"/>
  <c r="A898" i="18"/>
  <c r="A897" i="18"/>
  <c r="A896" i="18"/>
  <c r="A895" i="18"/>
  <c r="A894" i="18"/>
  <c r="A893" i="18"/>
  <c r="A892" i="18"/>
  <c r="A891" i="18"/>
  <c r="A890" i="18"/>
  <c r="A889" i="18"/>
  <c r="A888" i="18"/>
  <c r="A887" i="18"/>
  <c r="A886" i="18"/>
  <c r="A885" i="18"/>
  <c r="A884" i="18"/>
  <c r="A883" i="18"/>
  <c r="A882" i="18"/>
  <c r="A881" i="18"/>
  <c r="A880" i="18"/>
  <c r="A879" i="18"/>
  <c r="A878" i="18"/>
  <c r="A877" i="18"/>
  <c r="A876" i="18"/>
  <c r="A875" i="18"/>
  <c r="A874" i="18"/>
  <c r="A873" i="18"/>
  <c r="A872" i="18"/>
  <c r="A871" i="18"/>
  <c r="A870" i="18"/>
  <c r="A869" i="18"/>
  <c r="A868" i="18"/>
  <c r="A867" i="18"/>
  <c r="A866" i="18"/>
  <c r="A865" i="18"/>
  <c r="A864" i="18"/>
  <c r="A863" i="18"/>
  <c r="A862" i="18"/>
  <c r="A861" i="18"/>
  <c r="A860" i="18"/>
  <c r="A859" i="18"/>
  <c r="A858" i="18"/>
  <c r="A857" i="18"/>
  <c r="A856" i="18"/>
  <c r="A855" i="18"/>
  <c r="A854" i="18"/>
  <c r="A853" i="18"/>
  <c r="A852" i="18"/>
  <c r="A851" i="18"/>
  <c r="A850" i="18"/>
  <c r="A849" i="18"/>
  <c r="A848" i="18"/>
  <c r="A847" i="18"/>
  <c r="A846" i="18"/>
  <c r="A845" i="18"/>
  <c r="A844" i="18"/>
  <c r="A843" i="18"/>
  <c r="A842" i="18"/>
  <c r="A841" i="18"/>
  <c r="A840" i="18"/>
  <c r="A839" i="18"/>
  <c r="A838" i="18"/>
  <c r="A837" i="18"/>
  <c r="A836" i="18"/>
  <c r="A835" i="18"/>
  <c r="A834" i="18"/>
  <c r="A833" i="18"/>
  <c r="A832" i="18"/>
  <c r="A831" i="18"/>
  <c r="A830" i="18"/>
  <c r="A829" i="18"/>
  <c r="A828" i="18"/>
  <c r="A827" i="18"/>
  <c r="A826" i="18"/>
  <c r="A825" i="18"/>
  <c r="A824" i="18"/>
  <c r="A823" i="18"/>
  <c r="A822" i="18"/>
  <c r="A821" i="18"/>
  <c r="A820" i="18"/>
  <c r="A819" i="18"/>
  <c r="A818" i="18"/>
  <c r="A817" i="18"/>
  <c r="A816" i="18"/>
  <c r="A815" i="18"/>
  <c r="A814" i="18"/>
  <c r="A813" i="18"/>
  <c r="A812" i="18"/>
  <c r="A811" i="18"/>
  <c r="A810" i="18"/>
  <c r="A809" i="18"/>
  <c r="A808" i="18"/>
  <c r="A807" i="18"/>
  <c r="A806" i="18"/>
  <c r="A805" i="18"/>
  <c r="A804" i="18"/>
  <c r="A803" i="18"/>
  <c r="A802" i="18"/>
  <c r="A801" i="18"/>
  <c r="A800" i="18"/>
  <c r="A799" i="18"/>
  <c r="A798" i="18"/>
  <c r="A797" i="18"/>
  <c r="A796" i="18"/>
  <c r="A795" i="18"/>
  <c r="A794" i="18"/>
  <c r="A793" i="18"/>
  <c r="A792" i="18"/>
  <c r="A791" i="18"/>
  <c r="A790" i="18"/>
  <c r="A789" i="18"/>
  <c r="A788" i="18"/>
  <c r="A787" i="18"/>
  <c r="A786" i="18"/>
  <c r="A785" i="18"/>
  <c r="A784" i="18"/>
  <c r="A783" i="18"/>
  <c r="A782" i="18"/>
  <c r="A781" i="18"/>
  <c r="A780" i="18"/>
  <c r="A779" i="18"/>
  <c r="A778" i="18"/>
  <c r="A777" i="18"/>
  <c r="A776" i="18"/>
  <c r="A775" i="18"/>
  <c r="A774" i="18"/>
  <c r="A773" i="18"/>
  <c r="A772" i="18"/>
  <c r="A771" i="18"/>
  <c r="A770" i="18"/>
  <c r="A769" i="18"/>
  <c r="A768" i="18"/>
  <c r="A767" i="18"/>
  <c r="A766" i="18"/>
  <c r="A765" i="18"/>
  <c r="A764" i="18"/>
  <c r="A763" i="18"/>
  <c r="A762" i="18"/>
  <c r="A761" i="18"/>
  <c r="A760" i="18"/>
  <c r="A759" i="18"/>
  <c r="A758" i="18"/>
  <c r="A757" i="18"/>
  <c r="A756" i="18"/>
  <c r="A755" i="18"/>
  <c r="A754" i="18"/>
  <c r="A753" i="18"/>
  <c r="A752" i="18"/>
  <c r="A751" i="18"/>
  <c r="A750" i="18"/>
  <c r="A749" i="18"/>
  <c r="A748" i="18"/>
  <c r="A747" i="18"/>
  <c r="A746" i="18"/>
  <c r="A745" i="18"/>
  <c r="A744" i="18"/>
  <c r="A743" i="18"/>
  <c r="A742" i="18"/>
  <c r="A741" i="18"/>
  <c r="A740" i="18"/>
  <c r="A739" i="18"/>
  <c r="A738" i="18"/>
  <c r="A737" i="18"/>
  <c r="A736" i="18"/>
  <c r="A735" i="18"/>
  <c r="A734" i="18"/>
  <c r="A733" i="18"/>
  <c r="A732" i="18"/>
  <c r="A731" i="18"/>
  <c r="A730" i="18"/>
  <c r="A729" i="18"/>
  <c r="A728" i="18"/>
  <c r="A727" i="18"/>
  <c r="A726" i="18"/>
  <c r="A725" i="18"/>
  <c r="A724" i="18"/>
  <c r="A723" i="18"/>
  <c r="A722" i="18"/>
  <c r="A721" i="18"/>
  <c r="A720" i="18"/>
  <c r="A719" i="18"/>
  <c r="A718" i="18"/>
  <c r="A717" i="18"/>
  <c r="A716" i="18"/>
  <c r="A715" i="18"/>
  <c r="A714" i="18"/>
  <c r="A713" i="18"/>
  <c r="A712" i="18"/>
  <c r="A711" i="18"/>
  <c r="A710" i="18"/>
  <c r="A709" i="18"/>
  <c r="A708" i="18"/>
  <c r="A707" i="18"/>
  <c r="A706" i="18"/>
  <c r="A705" i="18"/>
  <c r="A704" i="18"/>
  <c r="A703" i="18"/>
  <c r="A702" i="18"/>
  <c r="A701" i="18"/>
  <c r="A700" i="18"/>
  <c r="A699" i="18"/>
  <c r="A698" i="18"/>
  <c r="A697" i="18"/>
  <c r="A696" i="18"/>
  <c r="A695" i="18"/>
  <c r="A694" i="18"/>
  <c r="A693" i="18"/>
  <c r="A692" i="18"/>
  <c r="A691" i="18"/>
  <c r="A690" i="18"/>
  <c r="A689" i="18"/>
  <c r="A688" i="18"/>
  <c r="A687" i="18"/>
  <c r="A686" i="18"/>
  <c r="A685" i="18"/>
  <c r="A684" i="18"/>
  <c r="A683" i="18"/>
  <c r="A682" i="18"/>
  <c r="A681" i="18"/>
  <c r="A680" i="18"/>
  <c r="A679" i="18"/>
  <c r="A678" i="18"/>
  <c r="A677" i="18"/>
  <c r="A676" i="18"/>
  <c r="A675" i="18"/>
  <c r="A674" i="18"/>
  <c r="A673" i="18"/>
  <c r="A672" i="18"/>
  <c r="A671" i="18"/>
  <c r="A670" i="18"/>
  <c r="A669" i="18"/>
  <c r="A668" i="18"/>
  <c r="A667" i="18"/>
  <c r="A666" i="18"/>
  <c r="A665" i="18"/>
  <c r="A664" i="18"/>
  <c r="A663" i="18"/>
  <c r="A662" i="18"/>
  <c r="A661" i="18"/>
  <c r="A660" i="18"/>
  <c r="A659" i="18"/>
  <c r="A658" i="18"/>
  <c r="A657" i="18"/>
  <c r="A656" i="18"/>
  <c r="A655" i="18"/>
  <c r="A654" i="18"/>
  <c r="A653" i="18"/>
  <c r="A652" i="18"/>
  <c r="A651" i="18"/>
  <c r="A650" i="18"/>
  <c r="A649" i="18"/>
  <c r="A648" i="18"/>
  <c r="A647" i="18"/>
  <c r="A646" i="18"/>
  <c r="A645" i="18"/>
  <c r="A644" i="18"/>
  <c r="A643" i="18"/>
  <c r="A642" i="18"/>
  <c r="A641" i="18"/>
  <c r="A640" i="18"/>
  <c r="A639" i="18"/>
  <c r="A638" i="18"/>
  <c r="A637" i="18"/>
  <c r="A636" i="18"/>
  <c r="A635" i="18"/>
  <c r="A634" i="18"/>
  <c r="A633" i="18"/>
  <c r="A632" i="18"/>
  <c r="A631" i="18"/>
  <c r="A630" i="18"/>
  <c r="A629" i="18"/>
  <c r="A628" i="18"/>
  <c r="A627" i="18"/>
  <c r="A626" i="18"/>
  <c r="A625" i="18"/>
  <c r="A624" i="18"/>
  <c r="A623" i="18"/>
  <c r="A622" i="18"/>
  <c r="A621" i="18"/>
  <c r="A620" i="18"/>
  <c r="A619" i="18"/>
  <c r="A618" i="18"/>
  <c r="A617" i="18"/>
  <c r="A616" i="18"/>
  <c r="A615" i="18"/>
  <c r="A614" i="18"/>
  <c r="A613" i="18"/>
  <c r="A612" i="18"/>
  <c r="A611" i="18"/>
  <c r="A610" i="18"/>
  <c r="A609" i="18"/>
  <c r="A608" i="18"/>
  <c r="A607" i="18"/>
  <c r="A606" i="18"/>
  <c r="A605" i="18"/>
  <c r="A604" i="18"/>
  <c r="A603" i="18"/>
  <c r="A602" i="18"/>
  <c r="A601" i="18"/>
  <c r="A600" i="18"/>
  <c r="A599" i="18"/>
  <c r="A598" i="18"/>
  <c r="A597" i="18"/>
  <c r="A596" i="18"/>
  <c r="A595" i="18"/>
  <c r="A594" i="18"/>
  <c r="A593" i="18"/>
  <c r="A592" i="18"/>
  <c r="A591" i="18"/>
  <c r="A590" i="18"/>
  <c r="A589" i="18"/>
  <c r="A588" i="18"/>
  <c r="A587" i="18"/>
  <c r="A586" i="18"/>
  <c r="A585" i="18"/>
  <c r="A584" i="18"/>
  <c r="A583" i="18"/>
  <c r="A582" i="18"/>
  <c r="A581" i="18"/>
  <c r="A580" i="18"/>
  <c r="A579" i="18"/>
  <c r="A578" i="18"/>
  <c r="A577" i="18"/>
  <c r="A576" i="18"/>
  <c r="A575" i="18"/>
  <c r="A574" i="18"/>
  <c r="A573" i="18"/>
  <c r="A572" i="18"/>
  <c r="A571" i="18"/>
  <c r="A570" i="18"/>
  <c r="A569" i="18"/>
  <c r="A568" i="18"/>
  <c r="A567" i="18"/>
  <c r="A566" i="18"/>
  <c r="A565" i="18"/>
  <c r="A564" i="18"/>
  <c r="A563" i="18"/>
  <c r="A562" i="18"/>
  <c r="A561" i="18"/>
  <c r="A560" i="18"/>
  <c r="A559" i="18"/>
  <c r="A558" i="18"/>
  <c r="A557" i="18"/>
  <c r="A556" i="18"/>
  <c r="A555" i="18"/>
  <c r="A554" i="18"/>
  <c r="A553" i="18"/>
  <c r="A552" i="18"/>
  <c r="A551" i="18"/>
  <c r="A550" i="18"/>
  <c r="A549" i="18"/>
  <c r="A548" i="18"/>
  <c r="A547" i="18"/>
  <c r="A546" i="18"/>
  <c r="A545" i="18"/>
  <c r="A544" i="18"/>
  <c r="A543" i="18"/>
  <c r="A542" i="18"/>
  <c r="A541" i="18"/>
  <c r="A540" i="18"/>
  <c r="A539" i="18"/>
  <c r="A538" i="18"/>
  <c r="A537" i="18"/>
  <c r="A536" i="18"/>
  <c r="A535" i="18"/>
  <c r="A534" i="18"/>
  <c r="A533" i="18"/>
  <c r="A532" i="18"/>
  <c r="A531" i="18"/>
  <c r="A530" i="18"/>
  <c r="A529" i="18"/>
  <c r="A528" i="18"/>
  <c r="A527" i="18"/>
  <c r="A526" i="18"/>
  <c r="A525" i="18"/>
  <c r="A524" i="18"/>
  <c r="A523" i="18"/>
  <c r="A522" i="18"/>
  <c r="A521" i="18"/>
  <c r="A520" i="18"/>
  <c r="A519" i="18"/>
  <c r="A518" i="18"/>
  <c r="A517" i="18"/>
  <c r="A516" i="18"/>
  <c r="A515" i="18"/>
  <c r="A514" i="18"/>
  <c r="A513" i="18"/>
  <c r="A512" i="18"/>
  <c r="A511" i="18"/>
  <c r="A510" i="18"/>
  <c r="A509" i="18"/>
  <c r="A508" i="18"/>
  <c r="A507" i="18"/>
  <c r="A506" i="18"/>
  <c r="A505" i="18"/>
  <c r="A504" i="18"/>
  <c r="A503" i="18"/>
  <c r="A502" i="18"/>
  <c r="A501" i="18"/>
  <c r="A500" i="18"/>
  <c r="A499" i="18"/>
  <c r="A498" i="18"/>
  <c r="A497" i="18"/>
  <c r="A496" i="18"/>
  <c r="A495" i="18"/>
  <c r="A494" i="18"/>
  <c r="A493" i="18"/>
  <c r="A492" i="18"/>
  <c r="A491" i="18"/>
  <c r="A490" i="18"/>
  <c r="A489" i="18"/>
  <c r="A488" i="18"/>
  <c r="A487" i="18"/>
  <c r="A486" i="18"/>
  <c r="A485" i="18"/>
  <c r="A484" i="18"/>
  <c r="A483" i="18"/>
  <c r="A482" i="18"/>
  <c r="A481" i="18"/>
  <c r="A480" i="18"/>
  <c r="A479" i="18"/>
  <c r="A478" i="18"/>
  <c r="A477" i="18"/>
  <c r="A476" i="18"/>
  <c r="A475" i="18"/>
  <c r="A474" i="18"/>
  <c r="A473" i="18"/>
  <c r="A472" i="18"/>
  <c r="A471" i="18"/>
  <c r="A470" i="18"/>
  <c r="A469" i="18"/>
  <c r="A468" i="18"/>
  <c r="A467" i="18"/>
  <c r="A466" i="18"/>
  <c r="A465" i="18"/>
  <c r="A464" i="18"/>
  <c r="A463" i="18"/>
  <c r="A462" i="18"/>
  <c r="A461" i="18"/>
  <c r="A460" i="18"/>
  <c r="A459" i="18"/>
  <c r="A458" i="18"/>
  <c r="A457" i="18"/>
  <c r="A456" i="18"/>
  <c r="A455" i="18"/>
  <c r="A454" i="18"/>
  <c r="A453" i="18"/>
  <c r="A452" i="18"/>
  <c r="A451" i="18"/>
  <c r="A450" i="18"/>
  <c r="A449" i="18"/>
  <c r="A448" i="18"/>
  <c r="A447" i="18"/>
  <c r="A446" i="18"/>
  <c r="A445" i="18"/>
  <c r="A444" i="18"/>
  <c r="A443" i="18"/>
  <c r="A442" i="18"/>
  <c r="A441" i="18"/>
  <c r="A440" i="18"/>
  <c r="A439" i="18"/>
  <c r="A438" i="18"/>
  <c r="A437" i="18"/>
  <c r="A436" i="18"/>
  <c r="A435" i="18"/>
  <c r="A434" i="18"/>
  <c r="A433" i="18"/>
  <c r="A432" i="18"/>
  <c r="A431" i="18"/>
  <c r="A430" i="18"/>
  <c r="A429" i="18"/>
  <c r="A428" i="18"/>
  <c r="A427" i="18"/>
  <c r="A426" i="18"/>
  <c r="A425" i="18"/>
  <c r="A424" i="18"/>
  <c r="A423" i="18"/>
  <c r="A422" i="18"/>
  <c r="A421" i="18"/>
  <c r="A420" i="18"/>
  <c r="A419" i="18"/>
  <c r="A418" i="18"/>
  <c r="A417" i="18"/>
  <c r="A416" i="18"/>
  <c r="A415" i="18"/>
  <c r="A414" i="18"/>
  <c r="A413" i="18"/>
  <c r="A412" i="18"/>
  <c r="A411" i="18"/>
  <c r="A410" i="18"/>
  <c r="A409" i="18"/>
  <c r="A408" i="18"/>
  <c r="A407" i="18"/>
  <c r="A406" i="18"/>
  <c r="A405" i="18"/>
  <c r="A404" i="18"/>
  <c r="A403" i="18"/>
  <c r="A402" i="18"/>
  <c r="A401" i="18"/>
  <c r="A400" i="18"/>
  <c r="A399" i="18"/>
  <c r="A398" i="18"/>
  <c r="A397" i="18"/>
  <c r="A396" i="18"/>
  <c r="A395" i="18"/>
  <c r="A394" i="18"/>
  <c r="A393" i="18"/>
  <c r="A392" i="18"/>
  <c r="A391" i="18"/>
  <c r="A390" i="18"/>
  <c r="A389" i="18"/>
  <c r="A388" i="18"/>
  <c r="A387" i="18"/>
  <c r="A386" i="18"/>
  <c r="A385" i="18"/>
  <c r="A384" i="18"/>
  <c r="A383" i="18"/>
  <c r="A382" i="18"/>
  <c r="A381" i="18"/>
  <c r="A380" i="18"/>
  <c r="A379" i="18"/>
  <c r="A378" i="18"/>
  <c r="A377" i="18"/>
  <c r="A376" i="18"/>
  <c r="A375" i="18"/>
  <c r="A374" i="18"/>
  <c r="A373" i="18"/>
  <c r="A372" i="18"/>
  <c r="A371" i="18"/>
  <c r="A370" i="18"/>
  <c r="A369" i="18"/>
  <c r="A368" i="18"/>
  <c r="A367" i="18"/>
  <c r="A366" i="18"/>
  <c r="A365" i="18"/>
  <c r="A364" i="18"/>
  <c r="A363" i="18"/>
  <c r="A362" i="18"/>
  <c r="A361" i="18"/>
  <c r="A360" i="18"/>
  <c r="A359" i="18"/>
  <c r="A358" i="18"/>
  <c r="A357" i="18"/>
  <c r="A356" i="18"/>
  <c r="A355" i="18"/>
  <c r="A354" i="18"/>
  <c r="A353" i="18"/>
  <c r="A352" i="18"/>
  <c r="A351" i="18"/>
  <c r="A350" i="18"/>
  <c r="A349" i="18"/>
  <c r="A348" i="18"/>
  <c r="A347" i="18"/>
  <c r="A346" i="18"/>
  <c r="A345" i="18"/>
  <c r="A344" i="18"/>
  <c r="A343" i="18"/>
  <c r="A342" i="18"/>
  <c r="A341" i="18"/>
  <c r="A340" i="18"/>
  <c r="A339" i="18"/>
  <c r="A338" i="18"/>
  <c r="A337" i="18"/>
  <c r="A336" i="18"/>
  <c r="A335" i="18"/>
  <c r="A334" i="18"/>
  <c r="A333" i="18"/>
  <c r="A332" i="18"/>
  <c r="A331" i="18"/>
  <c r="A330" i="18"/>
  <c r="A329" i="18"/>
  <c r="A328" i="18"/>
  <c r="A327" i="18"/>
  <c r="A326" i="18"/>
  <c r="A325" i="18"/>
  <c r="A324" i="18"/>
  <c r="A323" i="18"/>
  <c r="A322" i="18"/>
  <c r="A321" i="18"/>
  <c r="A320" i="18"/>
  <c r="A319" i="18"/>
  <c r="A318" i="18"/>
  <c r="A317" i="18"/>
  <c r="A316" i="18"/>
  <c r="A315" i="18"/>
  <c r="A314" i="18"/>
  <c r="A313" i="18"/>
  <c r="A312" i="18"/>
  <c r="A311" i="18"/>
  <c r="A310" i="18"/>
  <c r="A309" i="18"/>
  <c r="A308" i="18"/>
  <c r="A307" i="18"/>
  <c r="A306" i="18"/>
  <c r="A305" i="18"/>
  <c r="A304" i="18"/>
  <c r="A303" i="18"/>
  <c r="A302" i="18"/>
  <c r="A301" i="18"/>
  <c r="A300" i="18"/>
  <c r="A299" i="18"/>
  <c r="A298" i="18"/>
  <c r="A297" i="18"/>
  <c r="A296" i="18"/>
  <c r="A295" i="18"/>
  <c r="A294" i="18"/>
  <c r="A293" i="18"/>
  <c r="A292" i="18"/>
  <c r="A291" i="18"/>
  <c r="A290" i="18"/>
  <c r="A289" i="18"/>
  <c r="A288" i="18"/>
  <c r="A287" i="18"/>
  <c r="A286" i="18"/>
  <c r="A285" i="18"/>
  <c r="A284" i="18"/>
  <c r="A283" i="18"/>
  <c r="A282" i="18"/>
  <c r="A281" i="18"/>
  <c r="A280" i="18"/>
  <c r="A279" i="18"/>
  <c r="A278" i="18"/>
  <c r="A277" i="18"/>
  <c r="A276" i="18"/>
  <c r="A275" i="18"/>
  <c r="A274" i="18"/>
  <c r="A273" i="18"/>
  <c r="A272" i="18"/>
  <c r="A271" i="18"/>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D30" i="17"/>
  <c r="AC30" i="17"/>
  <c r="AB30" i="17"/>
  <c r="AA30" i="17"/>
  <c r="Z30" i="17"/>
  <c r="Y30" i="17"/>
  <c r="X30" i="17"/>
  <c r="W30" i="17"/>
  <c r="V30" i="17"/>
  <c r="U30" i="17"/>
  <c r="T30" i="17"/>
  <c r="S30" i="17"/>
  <c r="R30" i="17"/>
  <c r="Q30" i="17"/>
  <c r="P30" i="17"/>
  <c r="O30" i="17"/>
  <c r="N30" i="17"/>
  <c r="M30" i="17"/>
  <c r="L30" i="17"/>
  <c r="K30" i="17"/>
  <c r="J30" i="17"/>
  <c r="F30" i="17"/>
  <c r="AD26" i="17"/>
  <c r="AC26" i="17"/>
  <c r="AB26" i="17"/>
  <c r="AA26" i="17"/>
  <c r="Z26" i="17"/>
  <c r="Y26" i="17"/>
  <c r="X26" i="17"/>
  <c r="W26" i="17"/>
  <c r="V26" i="17"/>
  <c r="U26" i="17"/>
  <c r="T26" i="17"/>
  <c r="S26" i="17"/>
  <c r="R26" i="17"/>
  <c r="Q26" i="17"/>
  <c r="P26" i="17"/>
  <c r="O26" i="17"/>
  <c r="N26" i="17"/>
  <c r="M26" i="17"/>
  <c r="F26" i="17" s="1"/>
  <c r="L26" i="17"/>
  <c r="K26" i="17"/>
  <c r="J26" i="17"/>
  <c r="AD22" i="17"/>
  <c r="AC22" i="17"/>
  <c r="AB22" i="17"/>
  <c r="AA22" i="17"/>
  <c r="Z22" i="17"/>
  <c r="Y22" i="17"/>
  <c r="X22" i="17"/>
  <c r="W22" i="17"/>
  <c r="V22" i="17"/>
  <c r="U22" i="17"/>
  <c r="T22" i="17"/>
  <c r="S22" i="17"/>
  <c r="R22" i="17"/>
  <c r="Q22" i="17"/>
  <c r="P22" i="17"/>
  <c r="O22" i="17"/>
  <c r="N22" i="17"/>
  <c r="M22" i="17"/>
  <c r="F22" i="17" s="1"/>
  <c r="L22" i="17"/>
  <c r="K22" i="17"/>
  <c r="J22" i="17"/>
  <c r="AD19" i="17"/>
  <c r="AC19" i="17"/>
  <c r="AB19" i="17"/>
  <c r="AA19" i="17"/>
  <c r="Z19" i="17"/>
  <c r="Y19" i="17"/>
  <c r="X19" i="17"/>
  <c r="W19" i="17"/>
  <c r="V19" i="17"/>
  <c r="U19" i="17"/>
  <c r="T19" i="17"/>
  <c r="S19" i="17"/>
  <c r="R19" i="17"/>
  <c r="Q19" i="17"/>
  <c r="P19" i="17"/>
  <c r="O19" i="17"/>
  <c r="N19" i="17"/>
  <c r="M19" i="17"/>
  <c r="L19" i="17"/>
  <c r="K19" i="17"/>
  <c r="J19" i="17"/>
  <c r="F19" i="17"/>
  <c r="AD15" i="17"/>
  <c r="AC15" i="17"/>
  <c r="AB15" i="17"/>
  <c r="AA15" i="17"/>
  <c r="Z15" i="17"/>
  <c r="Y15" i="17"/>
  <c r="X15" i="17"/>
  <c r="W15" i="17"/>
  <c r="V15" i="17"/>
  <c r="U15" i="17"/>
  <c r="T15" i="17"/>
  <c r="S15" i="17"/>
  <c r="R15" i="17"/>
  <c r="Q15" i="17"/>
  <c r="P15" i="17"/>
  <c r="O15" i="17"/>
  <c r="N15" i="17"/>
  <c r="M15" i="17"/>
  <c r="F15" i="17" s="1"/>
  <c r="L15" i="17"/>
  <c r="K15" i="17"/>
  <c r="J15" i="17"/>
  <c r="AD11" i="17"/>
  <c r="AC11" i="17"/>
  <c r="AB11" i="17"/>
  <c r="AA11" i="17"/>
  <c r="Z11" i="17"/>
  <c r="Y11" i="17"/>
  <c r="X11" i="17"/>
  <c r="W11" i="17"/>
  <c r="V11" i="17"/>
  <c r="U11" i="17"/>
  <c r="T11" i="17"/>
  <c r="S11" i="17"/>
  <c r="R11" i="17"/>
  <c r="Q11" i="17"/>
  <c r="P11" i="17"/>
  <c r="O11" i="17"/>
  <c r="N11" i="17"/>
  <c r="M11" i="17"/>
  <c r="F11" i="17" s="1"/>
  <c r="L11" i="17"/>
  <c r="K11" i="17"/>
  <c r="J11" i="17"/>
  <c r="AD7" i="17"/>
  <c r="AC7" i="17"/>
  <c r="AB7" i="17"/>
  <c r="AA7" i="17"/>
  <c r="Z7" i="17"/>
  <c r="Y7" i="17"/>
  <c r="X7" i="17"/>
  <c r="W7" i="17"/>
  <c r="V7" i="17"/>
  <c r="U7" i="17"/>
  <c r="T7" i="17"/>
  <c r="S7" i="17"/>
  <c r="R7" i="17"/>
  <c r="Q7" i="17"/>
  <c r="P7" i="17"/>
  <c r="F7" i="17" s="1"/>
  <c r="O7" i="17"/>
  <c r="N7" i="17"/>
  <c r="M7" i="17"/>
  <c r="L7" i="17"/>
  <c r="K7" i="17"/>
  <c r="J7" i="17"/>
  <c r="AD6" i="17"/>
  <c r="AC6" i="17"/>
  <c r="AB6" i="17"/>
  <c r="AA6" i="17"/>
  <c r="Z6" i="17"/>
  <c r="Y6" i="17"/>
  <c r="X6" i="17"/>
  <c r="W6" i="17"/>
  <c r="V6" i="17"/>
  <c r="U6" i="17"/>
  <c r="T6" i="17"/>
  <c r="S6" i="17"/>
  <c r="R6" i="17"/>
  <c r="Q6" i="17"/>
  <c r="P6" i="17"/>
  <c r="O6" i="17"/>
  <c r="N6" i="17"/>
  <c r="M6" i="17"/>
  <c r="F6" i="17" s="1"/>
  <c r="L6" i="17"/>
  <c r="K6" i="17"/>
  <c r="J6" i="17"/>
  <c r="AD22" i="16"/>
  <c r="AC22" i="16"/>
  <c r="AB22" i="16"/>
  <c r="AA22" i="16"/>
  <c r="Z22" i="16"/>
  <c r="Y22" i="16"/>
  <c r="X22" i="16"/>
  <c r="W22" i="16"/>
  <c r="V22" i="16"/>
  <c r="U22" i="16"/>
  <c r="T22" i="16"/>
  <c r="S22" i="16"/>
  <c r="R22" i="16"/>
  <c r="Q22" i="16"/>
  <c r="P22" i="16"/>
  <c r="O22" i="16"/>
  <c r="N22" i="16"/>
  <c r="M22" i="16"/>
  <c r="F22" i="16" s="1"/>
  <c r="L22" i="16"/>
  <c r="K22" i="16"/>
  <c r="J22" i="16"/>
  <c r="AD21" i="16"/>
  <c r="AC21" i="16"/>
  <c r="AB21" i="16"/>
  <c r="AA21" i="16"/>
  <c r="Z21" i="16"/>
  <c r="Y21" i="16"/>
  <c r="X21" i="16"/>
  <c r="W21" i="16"/>
  <c r="V21" i="16"/>
  <c r="U21" i="16"/>
  <c r="T21" i="16"/>
  <c r="S21" i="16"/>
  <c r="R21" i="16"/>
  <c r="Q21" i="16"/>
  <c r="P21" i="16"/>
  <c r="O21" i="16"/>
  <c r="N21" i="16"/>
  <c r="M21" i="16"/>
  <c r="F21" i="16" s="1"/>
  <c r="L21" i="16"/>
  <c r="K21" i="16"/>
  <c r="J21" i="16"/>
  <c r="AD17" i="16"/>
  <c r="AC17" i="16"/>
  <c r="AB17" i="16"/>
  <c r="AA17" i="16"/>
  <c r="Z17" i="16"/>
  <c r="Y17" i="16"/>
  <c r="X17" i="16"/>
  <c r="W17" i="16"/>
  <c r="V17" i="16"/>
  <c r="U17" i="16"/>
  <c r="T17" i="16"/>
  <c r="S17" i="16"/>
  <c r="R17" i="16"/>
  <c r="Q17" i="16"/>
  <c r="P17" i="16"/>
  <c r="O17" i="16"/>
  <c r="N17" i="16"/>
  <c r="M17" i="16"/>
  <c r="F17" i="16" s="1"/>
  <c r="L17" i="16"/>
  <c r="K17" i="16"/>
  <c r="J17" i="16"/>
  <c r="AD16" i="16"/>
  <c r="AC16" i="16"/>
  <c r="AB16" i="16"/>
  <c r="AA16" i="16"/>
  <c r="Z16" i="16"/>
  <c r="Y16" i="16"/>
  <c r="X16" i="16"/>
  <c r="W16" i="16"/>
  <c r="V16" i="16"/>
  <c r="U16" i="16"/>
  <c r="T16" i="16"/>
  <c r="S16" i="16"/>
  <c r="R16" i="16"/>
  <c r="Q16" i="16"/>
  <c r="P16" i="16"/>
  <c r="O16" i="16"/>
  <c r="N16" i="16"/>
  <c r="M16" i="16"/>
  <c r="L16" i="16"/>
  <c r="K16" i="16"/>
  <c r="J16" i="16"/>
  <c r="F16" i="16"/>
  <c r="AD12" i="16"/>
  <c r="AC12" i="16"/>
  <c r="AB12" i="16"/>
  <c r="AA12" i="16"/>
  <c r="Z12" i="16"/>
  <c r="Y12" i="16"/>
  <c r="X12" i="16"/>
  <c r="W12" i="16"/>
  <c r="V12" i="16"/>
  <c r="U12" i="16"/>
  <c r="T12" i="16"/>
  <c r="S12" i="16"/>
  <c r="R12" i="16"/>
  <c r="Q12" i="16"/>
  <c r="P12" i="16"/>
  <c r="O12" i="16"/>
  <c r="N12" i="16"/>
  <c r="M12" i="16"/>
  <c r="L12" i="16"/>
  <c r="K12" i="16"/>
  <c r="J12" i="16"/>
  <c r="F12" i="16"/>
  <c r="AD11" i="16"/>
  <c r="AC11" i="16"/>
  <c r="AB11" i="16"/>
  <c r="AA11" i="16"/>
  <c r="Z11" i="16"/>
  <c r="Y11" i="16"/>
  <c r="X11" i="16"/>
  <c r="W11" i="16"/>
  <c r="V11" i="16"/>
  <c r="U11" i="16"/>
  <c r="T11" i="16"/>
  <c r="S11" i="16"/>
  <c r="R11" i="16"/>
  <c r="Q11" i="16"/>
  <c r="P11" i="16"/>
  <c r="O11" i="16"/>
  <c r="N11" i="16"/>
  <c r="M11" i="16"/>
  <c r="F11" i="16" s="1"/>
  <c r="L11" i="16"/>
  <c r="K11" i="16"/>
  <c r="J11" i="16"/>
  <c r="F6" i="16"/>
  <c r="H49" i="15"/>
  <c r="H48" i="15"/>
  <c r="H47" i="15"/>
  <c r="H46" i="15"/>
  <c r="H45" i="15"/>
  <c r="H44" i="15"/>
  <c r="H43" i="15"/>
  <c r="H42" i="15"/>
  <c r="H41" i="15"/>
  <c r="H40" i="15"/>
  <c r="H39" i="15"/>
  <c r="H38" i="15"/>
  <c r="H37" i="15"/>
  <c r="H36" i="15"/>
  <c r="H35" i="15"/>
  <c r="H34" i="15"/>
  <c r="H33" i="15"/>
  <c r="H32" i="15"/>
  <c r="H31" i="15"/>
  <c r="H30" i="15"/>
  <c r="H29" i="15"/>
  <c r="H28" i="15"/>
  <c r="H27" i="15"/>
  <c r="H26" i="15"/>
  <c r="H25" i="15"/>
  <c r="H24" i="15"/>
  <c r="H23" i="15"/>
  <c r="H22" i="15"/>
  <c r="H21" i="15"/>
  <c r="H20" i="15"/>
  <c r="H19" i="15"/>
  <c r="H18" i="15"/>
  <c r="H17" i="15"/>
  <c r="AD16" i="15"/>
  <c r="AA16" i="15"/>
  <c r="Z16" i="15"/>
  <c r="Y16" i="15"/>
  <c r="T16" i="15"/>
  <c r="Q16" i="15"/>
  <c r="N16" i="15"/>
  <c r="M16" i="15"/>
  <c r="L16" i="15"/>
  <c r="H16" i="15"/>
  <c r="S16" i="15" s="1"/>
  <c r="H15" i="15"/>
  <c r="AD14" i="15"/>
  <c r="AB14" i="15"/>
  <c r="AA14" i="15"/>
  <c r="Z14" i="15"/>
  <c r="X14" i="15"/>
  <c r="U14" i="15"/>
  <c r="T14" i="15"/>
  <c r="S14" i="15"/>
  <c r="P14" i="15"/>
  <c r="O14" i="15"/>
  <c r="N14" i="15"/>
  <c r="M14" i="15"/>
  <c r="F14" i="15" s="1"/>
  <c r="K14" i="15"/>
  <c r="H14" i="15"/>
  <c r="R14" i="15" s="1"/>
  <c r="H13" i="15"/>
  <c r="H12" i="15"/>
  <c r="H11" i="15"/>
  <c r="H10" i="15"/>
  <c r="H9" i="15"/>
  <c r="H8" i="15"/>
  <c r="H7" i="15"/>
  <c r="H6" i="15"/>
  <c r="AD122" i="14"/>
  <c r="AA122" i="14"/>
  <c r="Z122" i="14"/>
  <c r="Y122" i="14"/>
  <c r="U122" i="14"/>
  <c r="S122" i="14"/>
  <c r="Q122" i="14"/>
  <c r="N122" i="14"/>
  <c r="M122" i="14"/>
  <c r="K122" i="14"/>
  <c r="H122" i="14"/>
  <c r="T122" i="14" s="1"/>
  <c r="H119" i="14"/>
  <c r="AC114" i="14"/>
  <c r="AB114" i="14"/>
  <c r="AA114" i="14"/>
  <c r="Z114" i="14"/>
  <c r="X114" i="14"/>
  <c r="U114" i="14"/>
  <c r="T114" i="14"/>
  <c r="S114" i="14"/>
  <c r="R114" i="14"/>
  <c r="P114" i="14"/>
  <c r="O114" i="14"/>
  <c r="N114" i="14"/>
  <c r="M114" i="14"/>
  <c r="F114" i="14" s="1"/>
  <c r="K114" i="14"/>
  <c r="H114" i="14"/>
  <c r="AD114" i="14" s="1"/>
  <c r="AD111" i="14"/>
  <c r="AC111" i="14"/>
  <c r="AB111" i="14"/>
  <c r="AA111" i="14"/>
  <c r="Z111" i="14"/>
  <c r="Y111" i="14"/>
  <c r="X111" i="14"/>
  <c r="W111" i="14"/>
  <c r="V111" i="14"/>
  <c r="T111" i="14"/>
  <c r="S111" i="14"/>
  <c r="R111" i="14"/>
  <c r="Q111" i="14"/>
  <c r="P111" i="14"/>
  <c r="F111" i="14" s="1"/>
  <c r="O111" i="14"/>
  <c r="N111" i="14"/>
  <c r="M111" i="14"/>
  <c r="L111" i="14"/>
  <c r="K111" i="14"/>
  <c r="J111" i="14"/>
  <c r="H111" i="14"/>
  <c r="U111" i="14" s="1"/>
  <c r="AB108" i="14"/>
  <c r="AA108" i="14"/>
  <c r="Z108" i="14"/>
  <c r="X108" i="14"/>
  <c r="W108" i="14"/>
  <c r="U108" i="14"/>
  <c r="R108" i="14"/>
  <c r="O108" i="14"/>
  <c r="N108" i="14"/>
  <c r="M108" i="14"/>
  <c r="K108" i="14"/>
  <c r="J108" i="14"/>
  <c r="H108" i="14"/>
  <c r="T108" i="14" s="1"/>
  <c r="AD106" i="14"/>
  <c r="AB106" i="14"/>
  <c r="AA106" i="14"/>
  <c r="Z106" i="14"/>
  <c r="Y106" i="14"/>
  <c r="X106" i="14"/>
  <c r="W106" i="14"/>
  <c r="U106" i="14"/>
  <c r="T106" i="14"/>
  <c r="R106" i="14"/>
  <c r="Q106" i="14"/>
  <c r="O106" i="14"/>
  <c r="N106" i="14"/>
  <c r="M106" i="14"/>
  <c r="L106" i="14"/>
  <c r="K106" i="14"/>
  <c r="J106" i="14"/>
  <c r="H106" i="14"/>
  <c r="S106" i="14" s="1"/>
  <c r="AA104" i="14"/>
  <c r="U104" i="14"/>
  <c r="T104" i="14"/>
  <c r="N104" i="14"/>
  <c r="H104" i="14"/>
  <c r="S104" i="14" s="1"/>
  <c r="AD101" i="14"/>
  <c r="Z101" i="14"/>
  <c r="X101" i="14"/>
  <c r="S101" i="14"/>
  <c r="R101" i="14"/>
  <c r="P101" i="14"/>
  <c r="M101" i="14"/>
  <c r="K101" i="14"/>
  <c r="H101" i="14"/>
  <c r="U101" i="14" s="1"/>
  <c r="AC96" i="14"/>
  <c r="AA96" i="14"/>
  <c r="Z96" i="14"/>
  <c r="X96" i="14"/>
  <c r="W96" i="14"/>
  <c r="U96" i="14"/>
  <c r="S96" i="14"/>
  <c r="O96" i="14"/>
  <c r="N96" i="14"/>
  <c r="M96" i="14"/>
  <c r="K96" i="14"/>
  <c r="J96" i="14"/>
  <c r="H96" i="14"/>
  <c r="T96" i="14" s="1"/>
  <c r="AC93" i="14"/>
  <c r="Y93" i="14"/>
  <c r="X93" i="14"/>
  <c r="W93" i="14"/>
  <c r="U93" i="14"/>
  <c r="T93" i="14"/>
  <c r="S93" i="14"/>
  <c r="R93" i="14"/>
  <c r="P93" i="14"/>
  <c r="L93" i="14"/>
  <c r="K93" i="14"/>
  <c r="J93" i="14"/>
  <c r="H93" i="14"/>
  <c r="U88" i="14"/>
  <c r="T88" i="14"/>
  <c r="O88" i="14"/>
  <c r="H88" i="14"/>
  <c r="AD86" i="14"/>
  <c r="AA86" i="14"/>
  <c r="X86" i="14"/>
  <c r="S86" i="14"/>
  <c r="R86" i="14"/>
  <c r="Q86" i="14"/>
  <c r="N86" i="14"/>
  <c r="K86" i="14"/>
  <c r="H86" i="14"/>
  <c r="U86" i="14" s="1"/>
  <c r="AC83" i="14"/>
  <c r="AB83" i="14"/>
  <c r="AA83" i="14"/>
  <c r="Y83" i="14"/>
  <c r="W83" i="14"/>
  <c r="U83" i="14"/>
  <c r="S83" i="14"/>
  <c r="P83" i="14"/>
  <c r="O83" i="14"/>
  <c r="N83" i="14"/>
  <c r="K83" i="14"/>
  <c r="J83" i="14"/>
  <c r="H83" i="14"/>
  <c r="T83" i="14" s="1"/>
  <c r="AC81" i="14"/>
  <c r="Z81" i="14"/>
  <c r="Y81" i="14"/>
  <c r="X81" i="14"/>
  <c r="U81" i="14"/>
  <c r="T81" i="14"/>
  <c r="S81" i="14"/>
  <c r="R81" i="14"/>
  <c r="P81" i="14"/>
  <c r="M81" i="14"/>
  <c r="F81" i="14" s="1"/>
  <c r="L81" i="14"/>
  <c r="J81" i="14"/>
  <c r="H81" i="14"/>
  <c r="H78" i="14"/>
  <c r="AD76" i="14"/>
  <c r="AC76" i="14"/>
  <c r="AB76" i="14"/>
  <c r="AA76" i="14"/>
  <c r="Z76" i="14"/>
  <c r="Y76" i="14"/>
  <c r="X76" i="14"/>
  <c r="W76" i="14"/>
  <c r="V76" i="14"/>
  <c r="T76" i="14"/>
  <c r="S76" i="14"/>
  <c r="R76" i="14"/>
  <c r="Q76" i="14"/>
  <c r="P76" i="14"/>
  <c r="O76" i="14"/>
  <c r="N76" i="14"/>
  <c r="M76" i="14"/>
  <c r="F76" i="14" s="1"/>
  <c r="L76" i="14"/>
  <c r="K76" i="14"/>
  <c r="J76" i="14"/>
  <c r="H76" i="14"/>
  <c r="U76" i="14" s="1"/>
  <c r="AD71" i="14"/>
  <c r="AC71" i="14"/>
  <c r="AB71" i="14"/>
  <c r="AA71" i="14"/>
  <c r="Z71" i="14"/>
  <c r="Y71" i="14"/>
  <c r="X71" i="14"/>
  <c r="W71" i="14"/>
  <c r="U71" i="14"/>
  <c r="S71" i="14"/>
  <c r="R71" i="14"/>
  <c r="Q71" i="14"/>
  <c r="P71" i="14"/>
  <c r="O71" i="14"/>
  <c r="N71" i="14"/>
  <c r="M71" i="14"/>
  <c r="L71" i="14"/>
  <c r="K71" i="14"/>
  <c r="J71" i="14"/>
  <c r="H71" i="14"/>
  <c r="T71" i="14" s="1"/>
  <c r="Z68" i="14"/>
  <c r="Y68" i="14"/>
  <c r="W68" i="14"/>
  <c r="V68" i="14"/>
  <c r="T68" i="14"/>
  <c r="H68" i="14"/>
  <c r="AA68" i="14" s="1"/>
  <c r="AA65" i="14"/>
  <c r="X65" i="14"/>
  <c r="W65" i="14"/>
  <c r="V65" i="14"/>
  <c r="T65" i="14"/>
  <c r="H65" i="14"/>
  <c r="AC65" i="14" s="1"/>
  <c r="AD63" i="14"/>
  <c r="AB63" i="14"/>
  <c r="AA63" i="14"/>
  <c r="Z63" i="14"/>
  <c r="X63" i="14"/>
  <c r="W63" i="14"/>
  <c r="U63" i="14"/>
  <c r="T63" i="14"/>
  <c r="S63" i="14"/>
  <c r="R63" i="14"/>
  <c r="P63" i="14"/>
  <c r="O63" i="14"/>
  <c r="N63" i="14"/>
  <c r="M63" i="14"/>
  <c r="F63" i="14" s="1"/>
  <c r="K63" i="14"/>
  <c r="J63" i="14"/>
  <c r="H63" i="14"/>
  <c r="AD60" i="14"/>
  <c r="AC60" i="14"/>
  <c r="AA60" i="14"/>
  <c r="Z60" i="14"/>
  <c r="Y60" i="14"/>
  <c r="X60" i="14"/>
  <c r="W60" i="14"/>
  <c r="U60" i="14"/>
  <c r="T60" i="14"/>
  <c r="S60" i="14"/>
  <c r="R60" i="14"/>
  <c r="Q60" i="14"/>
  <c r="O60" i="14"/>
  <c r="N60" i="14"/>
  <c r="M60" i="14"/>
  <c r="L60" i="14"/>
  <c r="K60" i="14"/>
  <c r="J60" i="14"/>
  <c r="H60" i="14"/>
  <c r="Z58" i="14"/>
  <c r="Y58" i="14"/>
  <c r="H58" i="14"/>
  <c r="W58" i="14" s="1"/>
  <c r="AD55" i="14"/>
  <c r="J55" i="14"/>
  <c r="H55" i="14"/>
  <c r="AD53" i="14"/>
  <c r="AC53" i="14"/>
  <c r="AB53" i="14"/>
  <c r="AA53" i="14"/>
  <c r="X53" i="14"/>
  <c r="W53" i="14"/>
  <c r="U53" i="14"/>
  <c r="T53" i="14"/>
  <c r="S53" i="14"/>
  <c r="R53" i="14"/>
  <c r="Q53" i="14"/>
  <c r="P53" i="14"/>
  <c r="O53" i="14"/>
  <c r="N53" i="14"/>
  <c r="K53" i="14"/>
  <c r="J53" i="14"/>
  <c r="H53" i="14"/>
  <c r="AD48" i="14"/>
  <c r="AC48" i="14"/>
  <c r="AB48" i="14"/>
  <c r="AA48" i="14"/>
  <c r="Z48" i="14"/>
  <c r="Y48" i="14"/>
  <c r="W48" i="14"/>
  <c r="U48" i="14"/>
  <c r="T48" i="14"/>
  <c r="S48" i="14"/>
  <c r="R48" i="14"/>
  <c r="Q48" i="14"/>
  <c r="P48" i="14"/>
  <c r="O48" i="14"/>
  <c r="N48" i="14"/>
  <c r="M48" i="14"/>
  <c r="F48" i="14" s="1"/>
  <c r="K48" i="14"/>
  <c r="J48" i="14"/>
  <c r="H48" i="14"/>
  <c r="Z45" i="14"/>
  <c r="X45" i="14"/>
  <c r="V45" i="14"/>
  <c r="T45" i="14"/>
  <c r="R45" i="14"/>
  <c r="O45" i="14"/>
  <c r="N45" i="14"/>
  <c r="M45" i="14"/>
  <c r="J45" i="14"/>
  <c r="H45" i="14"/>
  <c r="AA45" i="14" s="1"/>
  <c r="AB42" i="14"/>
  <c r="Y42" i="14"/>
  <c r="W42" i="14"/>
  <c r="T42" i="14"/>
  <c r="S42" i="14"/>
  <c r="R42" i="14"/>
  <c r="Q42" i="14"/>
  <c r="O42" i="14"/>
  <c r="H42" i="14"/>
  <c r="X42" i="14" s="1"/>
  <c r="AD40" i="14"/>
  <c r="AC40" i="14"/>
  <c r="AB40" i="14"/>
  <c r="AA40" i="14"/>
  <c r="Z40" i="14"/>
  <c r="Y40" i="14"/>
  <c r="X40" i="14"/>
  <c r="W40" i="14"/>
  <c r="V40" i="14"/>
  <c r="T40" i="14"/>
  <c r="S40" i="14"/>
  <c r="R40" i="14"/>
  <c r="Q40" i="14"/>
  <c r="P40" i="14"/>
  <c r="F40" i="14" s="1"/>
  <c r="O40" i="14"/>
  <c r="N40" i="14"/>
  <c r="M40" i="14"/>
  <c r="L40" i="14"/>
  <c r="K40" i="14"/>
  <c r="J40" i="14"/>
  <c r="H40" i="14"/>
  <c r="U40" i="14" s="1"/>
  <c r="AD37" i="14"/>
  <c r="AB37" i="14"/>
  <c r="AA37" i="14"/>
  <c r="Z37" i="14"/>
  <c r="Y37" i="14"/>
  <c r="W37" i="14"/>
  <c r="S37" i="14"/>
  <c r="R37" i="14"/>
  <c r="Q37" i="14"/>
  <c r="O37" i="14"/>
  <c r="N37" i="14"/>
  <c r="M37" i="14"/>
  <c r="L37" i="14"/>
  <c r="J37" i="14"/>
  <c r="H37" i="14"/>
  <c r="T37" i="14" s="1"/>
  <c r="X35" i="14"/>
  <c r="W35" i="14"/>
  <c r="H35" i="14"/>
  <c r="Y35" i="14" s="1"/>
  <c r="Z32" i="14"/>
  <c r="Y32" i="14"/>
  <c r="H32" i="14"/>
  <c r="X32" i="14" s="1"/>
  <c r="H30" i="14"/>
  <c r="AC25" i="14"/>
  <c r="AA25" i="14"/>
  <c r="Z25" i="14"/>
  <c r="Y25" i="14"/>
  <c r="W25" i="14"/>
  <c r="T25" i="14"/>
  <c r="S25" i="14"/>
  <c r="R25" i="14"/>
  <c r="O25" i="14"/>
  <c r="N25" i="14"/>
  <c r="M25" i="14"/>
  <c r="L25" i="14"/>
  <c r="J25" i="14"/>
  <c r="H25" i="14"/>
  <c r="U25" i="14" s="1"/>
  <c r="Y22" i="14"/>
  <c r="W22" i="14"/>
  <c r="V22" i="14"/>
  <c r="T22" i="14"/>
  <c r="Q22" i="14"/>
  <c r="P22" i="14"/>
  <c r="N22" i="14"/>
  <c r="H22" i="14"/>
  <c r="X22" i="14" s="1"/>
  <c r="Y19" i="14"/>
  <c r="X19" i="14"/>
  <c r="V19" i="14"/>
  <c r="U19" i="14"/>
  <c r="T19" i="14"/>
  <c r="H19" i="14"/>
  <c r="AA19" i="14" s="1"/>
  <c r="AC17" i="14"/>
  <c r="AA17" i="14"/>
  <c r="W17" i="14"/>
  <c r="H17" i="14"/>
  <c r="V17" i="14" s="1"/>
  <c r="AC14" i="14"/>
  <c r="AB14" i="14"/>
  <c r="AA14" i="14"/>
  <c r="Z14" i="14"/>
  <c r="W14" i="14"/>
  <c r="T14" i="14"/>
  <c r="S14" i="14"/>
  <c r="R14" i="14"/>
  <c r="P14" i="14"/>
  <c r="O14" i="14"/>
  <c r="N14" i="14"/>
  <c r="M14" i="14"/>
  <c r="F14" i="14" s="1"/>
  <c r="J14" i="14"/>
  <c r="H14" i="14"/>
  <c r="U14" i="14" s="1"/>
  <c r="AD12" i="14"/>
  <c r="AC12" i="14"/>
  <c r="Y12" i="14"/>
  <c r="X12" i="14"/>
  <c r="V12" i="14"/>
  <c r="Q12" i="14"/>
  <c r="P12" i="14"/>
  <c r="O12" i="14"/>
  <c r="M12" i="14"/>
  <c r="L12" i="14"/>
  <c r="J12" i="14"/>
  <c r="H12" i="14"/>
  <c r="Z12" i="14" s="1"/>
  <c r="AA9" i="14"/>
  <c r="Z9" i="14"/>
  <c r="Y9" i="14"/>
  <c r="U9" i="14"/>
  <c r="T9" i="14"/>
  <c r="S9" i="14"/>
  <c r="Q9" i="14"/>
  <c r="N9" i="14"/>
  <c r="M9" i="14"/>
  <c r="H9" i="14"/>
  <c r="W9" i="14" s="1"/>
  <c r="AD7" i="14"/>
  <c r="AC7" i="14"/>
  <c r="AB7" i="14"/>
  <c r="AA7" i="14"/>
  <c r="Z7" i="14"/>
  <c r="Y7" i="14"/>
  <c r="X7" i="14"/>
  <c r="W7" i="14"/>
  <c r="V7" i="14"/>
  <c r="T7" i="14"/>
  <c r="S7" i="14"/>
  <c r="R7" i="14"/>
  <c r="Q7" i="14"/>
  <c r="P7" i="14"/>
  <c r="O7" i="14"/>
  <c r="N7" i="14"/>
  <c r="M7" i="14"/>
  <c r="F7" i="14" s="1"/>
  <c r="L7" i="14"/>
  <c r="K7" i="14"/>
  <c r="J7" i="14"/>
  <c r="H7" i="14"/>
  <c r="U7" i="14" s="1"/>
  <c r="AD147" i="13"/>
  <c r="AC147" i="13"/>
  <c r="AB147" i="13"/>
  <c r="AA147" i="13"/>
  <c r="Z147" i="13"/>
  <c r="Y147" i="13"/>
  <c r="X147" i="13"/>
  <c r="W147" i="13"/>
  <c r="V147" i="13"/>
  <c r="U147" i="13"/>
  <c r="T147" i="13"/>
  <c r="S147" i="13"/>
  <c r="R147" i="13"/>
  <c r="Q147" i="13"/>
  <c r="P147" i="13"/>
  <c r="O147" i="13"/>
  <c r="N147" i="13"/>
  <c r="M147" i="13"/>
  <c r="L147" i="13"/>
  <c r="K147" i="13"/>
  <c r="J147" i="13"/>
  <c r="AD145" i="13"/>
  <c r="AB145" i="13"/>
  <c r="AA145" i="13"/>
  <c r="Z145" i="13"/>
  <c r="Y145" i="13"/>
  <c r="X145" i="13"/>
  <c r="W145" i="13"/>
  <c r="U145" i="13"/>
  <c r="T145" i="13"/>
  <c r="S145" i="13"/>
  <c r="R145" i="13"/>
  <c r="P145" i="13"/>
  <c r="F145" i="13" s="1"/>
  <c r="O145" i="13"/>
  <c r="N145" i="13"/>
  <c r="M145" i="13"/>
  <c r="L145" i="13"/>
  <c r="K145" i="13"/>
  <c r="J145" i="13"/>
  <c r="H145" i="13"/>
  <c r="AC143" i="13"/>
  <c r="AA143" i="13"/>
  <c r="Z143" i="13"/>
  <c r="Y143" i="13"/>
  <c r="X143" i="13"/>
  <c r="T143" i="13"/>
  <c r="Q143" i="13"/>
  <c r="N143" i="13"/>
  <c r="M143" i="13"/>
  <c r="L143" i="13"/>
  <c r="K143" i="13"/>
  <c r="J143" i="13"/>
  <c r="H143" i="13"/>
  <c r="V143" i="13" s="1"/>
  <c r="W141" i="13"/>
  <c r="U141" i="13"/>
  <c r="T141" i="13"/>
  <c r="S141" i="13"/>
  <c r="L141" i="13"/>
  <c r="J141" i="13"/>
  <c r="H141" i="13"/>
  <c r="Y141" i="13" s="1"/>
  <c r="T139" i="13"/>
  <c r="R139" i="13"/>
  <c r="Q139" i="13"/>
  <c r="P139" i="13"/>
  <c r="H139" i="13"/>
  <c r="AD139" i="13" s="1"/>
  <c r="AD137" i="13"/>
  <c r="AC137" i="13"/>
  <c r="AB137" i="13"/>
  <c r="AA137" i="13"/>
  <c r="Y137" i="13"/>
  <c r="X137" i="13"/>
  <c r="U137" i="13"/>
  <c r="T137" i="13"/>
  <c r="S137" i="13"/>
  <c r="Q137" i="13"/>
  <c r="P137" i="13"/>
  <c r="O137" i="13"/>
  <c r="M137" i="13"/>
  <c r="L137" i="13"/>
  <c r="K137" i="13"/>
  <c r="H137" i="13"/>
  <c r="R137" i="13" s="1"/>
  <c r="X134" i="13"/>
  <c r="W134" i="13"/>
  <c r="V134" i="13"/>
  <c r="R134" i="13"/>
  <c r="H134" i="13"/>
  <c r="Z134" i="13" s="1"/>
  <c r="AB132" i="13"/>
  <c r="Z132" i="13"/>
  <c r="W132" i="13"/>
  <c r="V132" i="13"/>
  <c r="U132" i="13"/>
  <c r="T132" i="13"/>
  <c r="S132" i="13"/>
  <c r="O132" i="13"/>
  <c r="J132" i="13"/>
  <c r="H132" i="13"/>
  <c r="AD129" i="13"/>
  <c r="AC129" i="13"/>
  <c r="L129" i="13"/>
  <c r="H129" i="13"/>
  <c r="AD127" i="13"/>
  <c r="AC127" i="13"/>
  <c r="AB127" i="13"/>
  <c r="AA127" i="13"/>
  <c r="Z127" i="13"/>
  <c r="Y127" i="13"/>
  <c r="U127" i="13"/>
  <c r="T127" i="13"/>
  <c r="S127" i="13"/>
  <c r="Q127" i="13"/>
  <c r="P127" i="13"/>
  <c r="O127" i="13"/>
  <c r="N127" i="13"/>
  <c r="M127" i="13"/>
  <c r="L127" i="13"/>
  <c r="H127" i="13"/>
  <c r="R127" i="13" s="1"/>
  <c r="AD124" i="13"/>
  <c r="AC124" i="13"/>
  <c r="AB124" i="13"/>
  <c r="AA124" i="13"/>
  <c r="Z124" i="13"/>
  <c r="Y124" i="13"/>
  <c r="X124" i="13"/>
  <c r="W124" i="13"/>
  <c r="V124" i="13"/>
  <c r="T124" i="13"/>
  <c r="S124" i="13"/>
  <c r="R124" i="13"/>
  <c r="Q124" i="13"/>
  <c r="P124" i="13"/>
  <c r="O124" i="13"/>
  <c r="N124" i="13"/>
  <c r="M124" i="13"/>
  <c r="L124" i="13"/>
  <c r="K124" i="13"/>
  <c r="J124" i="13"/>
  <c r="H124" i="13"/>
  <c r="U124" i="13" s="1"/>
  <c r="AC117" i="13"/>
  <c r="U117" i="13"/>
  <c r="P117" i="13"/>
  <c r="N117" i="13"/>
  <c r="L117" i="13"/>
  <c r="K117" i="13"/>
  <c r="J117" i="13"/>
  <c r="H117" i="13"/>
  <c r="Y117" i="13" s="1"/>
  <c r="V115" i="13"/>
  <c r="T115" i="13"/>
  <c r="R115" i="13"/>
  <c r="Q115" i="13"/>
  <c r="P115" i="13"/>
  <c r="M115" i="13"/>
  <c r="F115" i="13" s="1"/>
  <c r="K115" i="13"/>
  <c r="H115" i="13"/>
  <c r="AC115" i="13" s="1"/>
  <c r="AD113" i="13"/>
  <c r="AC113" i="13"/>
  <c r="AB113" i="13"/>
  <c r="AA113" i="13"/>
  <c r="Z113" i="13"/>
  <c r="Y113" i="13"/>
  <c r="X113" i="13"/>
  <c r="W113" i="13"/>
  <c r="V113" i="13"/>
  <c r="T113" i="13"/>
  <c r="S113" i="13"/>
  <c r="R113" i="13"/>
  <c r="Q113" i="13"/>
  <c r="P113" i="13"/>
  <c r="O113" i="13"/>
  <c r="N113" i="13"/>
  <c r="M113" i="13"/>
  <c r="L113" i="13"/>
  <c r="K113" i="13"/>
  <c r="J113" i="13"/>
  <c r="H113" i="13"/>
  <c r="U113" i="13" s="1"/>
  <c r="F113" i="13"/>
  <c r="V111" i="13"/>
  <c r="U111" i="13"/>
  <c r="S111" i="13"/>
  <c r="R111" i="13"/>
  <c r="Q111" i="13"/>
  <c r="H111" i="13"/>
  <c r="W111" i="13" s="1"/>
  <c r="AC108" i="13"/>
  <c r="AB108" i="13"/>
  <c r="AA108" i="13"/>
  <c r="Y108" i="13"/>
  <c r="N108" i="13"/>
  <c r="M108" i="13"/>
  <c r="J108" i="13"/>
  <c r="H108" i="13"/>
  <c r="V108" i="13" s="1"/>
  <c r="AC106" i="13"/>
  <c r="X106" i="13"/>
  <c r="T106" i="13"/>
  <c r="S106" i="13"/>
  <c r="Q106" i="13"/>
  <c r="P106" i="13"/>
  <c r="O106" i="13"/>
  <c r="N106" i="13"/>
  <c r="H106" i="13"/>
  <c r="Y106" i="13" s="1"/>
  <c r="AD104" i="13"/>
  <c r="AB104" i="13"/>
  <c r="AA104" i="13"/>
  <c r="Z104" i="13"/>
  <c r="Y104" i="13"/>
  <c r="X104" i="13"/>
  <c r="W104" i="13"/>
  <c r="T104" i="13"/>
  <c r="S104" i="13"/>
  <c r="R104" i="13"/>
  <c r="P104" i="13"/>
  <c r="O104" i="13"/>
  <c r="N104" i="13"/>
  <c r="M104" i="13"/>
  <c r="L104" i="13"/>
  <c r="K104" i="13"/>
  <c r="H104" i="13"/>
  <c r="V104" i="13" s="1"/>
  <c r="F104" i="13"/>
  <c r="AD102" i="13"/>
  <c r="AC102" i="13"/>
  <c r="AA102" i="13"/>
  <c r="Z102" i="13"/>
  <c r="Y102" i="13"/>
  <c r="X102" i="13"/>
  <c r="W102" i="13"/>
  <c r="V102" i="13"/>
  <c r="T102" i="13"/>
  <c r="S102" i="13"/>
  <c r="R102" i="13"/>
  <c r="Q102" i="13"/>
  <c r="O102" i="13"/>
  <c r="N102" i="13"/>
  <c r="M102" i="13"/>
  <c r="L102" i="13"/>
  <c r="K102" i="13"/>
  <c r="J102" i="13"/>
  <c r="H102" i="13"/>
  <c r="U102" i="13" s="1"/>
  <c r="AD100" i="13"/>
  <c r="AC100" i="13"/>
  <c r="AB100" i="13"/>
  <c r="Z100" i="13"/>
  <c r="Y100" i="13"/>
  <c r="X100" i="13"/>
  <c r="U100" i="13"/>
  <c r="R100" i="13"/>
  <c r="P100" i="13"/>
  <c r="N100" i="13"/>
  <c r="M100" i="13"/>
  <c r="L100" i="13"/>
  <c r="K100" i="13"/>
  <c r="J100" i="13"/>
  <c r="H100" i="13"/>
  <c r="V100" i="13" s="1"/>
  <c r="X98" i="13"/>
  <c r="W98" i="13"/>
  <c r="V98" i="13"/>
  <c r="J98" i="13"/>
  <c r="H98" i="13"/>
  <c r="AC93" i="13"/>
  <c r="AB93" i="13"/>
  <c r="AA93" i="13"/>
  <c r="U93" i="13"/>
  <c r="S93" i="13"/>
  <c r="Q93" i="13"/>
  <c r="P93" i="13"/>
  <c r="O93" i="13"/>
  <c r="N93" i="13"/>
  <c r="L93" i="13"/>
  <c r="H93" i="13"/>
  <c r="V93" i="13" s="1"/>
  <c r="AA91" i="13"/>
  <c r="Z91" i="13"/>
  <c r="Y91" i="13"/>
  <c r="V91" i="13"/>
  <c r="M91" i="13"/>
  <c r="K91" i="13"/>
  <c r="J91" i="13"/>
  <c r="H91" i="13"/>
  <c r="U91" i="13" s="1"/>
  <c r="U88" i="13"/>
  <c r="T88" i="13"/>
  <c r="S88" i="13"/>
  <c r="R88" i="13"/>
  <c r="Q88" i="13"/>
  <c r="H88" i="13"/>
  <c r="V88" i="13" s="1"/>
  <c r="AD86" i="13"/>
  <c r="AC86" i="13"/>
  <c r="AB86" i="13"/>
  <c r="Z86" i="13"/>
  <c r="Y86" i="13"/>
  <c r="R86" i="13"/>
  <c r="P86" i="13"/>
  <c r="N86" i="13"/>
  <c r="M86" i="13"/>
  <c r="L86" i="13"/>
  <c r="K86" i="13"/>
  <c r="H86" i="13"/>
  <c r="W86" i="13" s="1"/>
  <c r="AD84" i="13"/>
  <c r="AC84" i="13"/>
  <c r="AB84" i="13"/>
  <c r="AA84" i="13"/>
  <c r="Z84" i="13"/>
  <c r="Y84" i="13"/>
  <c r="X84" i="13"/>
  <c r="W84" i="13"/>
  <c r="V84" i="13"/>
  <c r="T84" i="13"/>
  <c r="S84" i="13"/>
  <c r="R84" i="13"/>
  <c r="Q84" i="13"/>
  <c r="P84" i="13"/>
  <c r="O84" i="13"/>
  <c r="N84" i="13"/>
  <c r="M84" i="13"/>
  <c r="L84" i="13"/>
  <c r="K84" i="13"/>
  <c r="J84" i="13"/>
  <c r="H84" i="13"/>
  <c r="U84" i="13" s="1"/>
  <c r="F84" i="13"/>
  <c r="AD82" i="13"/>
  <c r="AC82" i="13"/>
  <c r="AA82" i="13"/>
  <c r="X82" i="13"/>
  <c r="V82" i="13"/>
  <c r="U82" i="13"/>
  <c r="S82" i="13"/>
  <c r="R82" i="13"/>
  <c r="Q82" i="13"/>
  <c r="P82" i="13"/>
  <c r="O82" i="13"/>
  <c r="L82" i="13"/>
  <c r="J82" i="13"/>
  <c r="H82" i="13"/>
  <c r="AD77" i="13"/>
  <c r="AC77" i="13"/>
  <c r="AB77" i="13"/>
  <c r="AA77" i="13"/>
  <c r="Z77" i="13"/>
  <c r="Y77" i="13"/>
  <c r="U77" i="13"/>
  <c r="R77" i="13"/>
  <c r="P77" i="13"/>
  <c r="O77" i="13"/>
  <c r="N77" i="13"/>
  <c r="M77" i="13"/>
  <c r="K77" i="13"/>
  <c r="J77" i="13"/>
  <c r="H77" i="13"/>
  <c r="V77" i="13" s="1"/>
  <c r="X75" i="13"/>
  <c r="T75" i="13"/>
  <c r="J75" i="13"/>
  <c r="H75" i="13"/>
  <c r="AD72" i="13"/>
  <c r="AB72" i="13"/>
  <c r="AA72" i="13"/>
  <c r="U72" i="13"/>
  <c r="S72" i="13"/>
  <c r="R72" i="13"/>
  <c r="P72" i="13"/>
  <c r="O72" i="13"/>
  <c r="N72" i="13"/>
  <c r="M72" i="13"/>
  <c r="F72" i="13" s="1"/>
  <c r="H72" i="13"/>
  <c r="W72" i="13" s="1"/>
  <c r="AD69" i="13"/>
  <c r="AC69" i="13"/>
  <c r="AA69" i="13"/>
  <c r="Z69" i="13"/>
  <c r="Y69" i="13"/>
  <c r="X69" i="13"/>
  <c r="W69" i="13"/>
  <c r="V69" i="13"/>
  <c r="T69" i="13"/>
  <c r="S69" i="13"/>
  <c r="R69" i="13"/>
  <c r="Q69" i="13"/>
  <c r="O69" i="13"/>
  <c r="N69" i="13"/>
  <c r="M69" i="13"/>
  <c r="L69" i="13"/>
  <c r="K69" i="13"/>
  <c r="J69" i="13"/>
  <c r="H69" i="13"/>
  <c r="U69" i="13" s="1"/>
  <c r="W66" i="13"/>
  <c r="V66" i="13"/>
  <c r="U66" i="13"/>
  <c r="S66" i="13"/>
  <c r="R66" i="13"/>
  <c r="H66" i="13"/>
  <c r="AD64" i="13"/>
  <c r="AC64" i="13"/>
  <c r="AB64" i="13"/>
  <c r="AA64" i="13"/>
  <c r="Y64" i="13"/>
  <c r="X64" i="13"/>
  <c r="V64" i="13"/>
  <c r="T64" i="13"/>
  <c r="R64" i="13"/>
  <c r="Q64" i="13"/>
  <c r="P64" i="13"/>
  <c r="O64" i="13"/>
  <c r="M64" i="13"/>
  <c r="L64" i="13"/>
  <c r="K64" i="13"/>
  <c r="J64" i="13"/>
  <c r="H64" i="13"/>
  <c r="U64" i="13" s="1"/>
  <c r="Z62" i="13"/>
  <c r="X62" i="13"/>
  <c r="W62" i="13"/>
  <c r="V62" i="13"/>
  <c r="U62" i="13"/>
  <c r="K62" i="13"/>
  <c r="H62" i="13"/>
  <c r="AD60" i="13"/>
  <c r="AB60" i="13"/>
  <c r="AA60" i="13"/>
  <c r="Z60" i="13"/>
  <c r="Y60" i="13"/>
  <c r="V60" i="13"/>
  <c r="U60" i="13"/>
  <c r="T60" i="13"/>
  <c r="S60" i="13"/>
  <c r="R60" i="13"/>
  <c r="P60" i="13"/>
  <c r="F60" i="13" s="1"/>
  <c r="O60" i="13"/>
  <c r="N60" i="13"/>
  <c r="M60" i="13"/>
  <c r="K60" i="13"/>
  <c r="J60" i="13"/>
  <c r="H60" i="13"/>
  <c r="AA57" i="13"/>
  <c r="Z57" i="13"/>
  <c r="H57" i="13"/>
  <c r="AC57" i="13" s="1"/>
  <c r="AD55" i="13"/>
  <c r="AB55" i="13"/>
  <c r="Y55" i="13"/>
  <c r="W55" i="13"/>
  <c r="U55" i="13"/>
  <c r="T55" i="13"/>
  <c r="S55" i="13"/>
  <c r="R55" i="13"/>
  <c r="Q55" i="13"/>
  <c r="P55" i="13"/>
  <c r="M55" i="13"/>
  <c r="K55" i="13"/>
  <c r="H55" i="13"/>
  <c r="F55" i="13"/>
  <c r="AD52" i="13"/>
  <c r="AC52" i="13"/>
  <c r="AB52" i="13"/>
  <c r="AA52" i="13"/>
  <c r="Z52" i="13"/>
  <c r="Y52" i="13"/>
  <c r="X52" i="13"/>
  <c r="W52" i="13"/>
  <c r="V52" i="13"/>
  <c r="T52" i="13"/>
  <c r="S52" i="13"/>
  <c r="R52" i="13"/>
  <c r="Q52" i="13"/>
  <c r="P52" i="13"/>
  <c r="O52" i="13"/>
  <c r="N52" i="13"/>
  <c r="M52" i="13"/>
  <c r="L52" i="13"/>
  <c r="K52" i="13"/>
  <c r="J52" i="13"/>
  <c r="H52" i="13"/>
  <c r="U52" i="13" s="1"/>
  <c r="AD50" i="13"/>
  <c r="AC50" i="13"/>
  <c r="AB50" i="13"/>
  <c r="AA50" i="13"/>
  <c r="Z50" i="13"/>
  <c r="Y50" i="13"/>
  <c r="X50" i="13"/>
  <c r="W50" i="13"/>
  <c r="U50" i="13"/>
  <c r="R50" i="13"/>
  <c r="Q50" i="13"/>
  <c r="P50" i="13"/>
  <c r="O50" i="13"/>
  <c r="N50" i="13"/>
  <c r="M50" i="13"/>
  <c r="F50" i="13" s="1"/>
  <c r="L50" i="13"/>
  <c r="K50" i="13"/>
  <c r="J50" i="13"/>
  <c r="H50" i="13"/>
  <c r="T50" i="13" s="1"/>
  <c r="Z48" i="13"/>
  <c r="V48" i="13"/>
  <c r="U48" i="13"/>
  <c r="O48" i="13"/>
  <c r="M48" i="13"/>
  <c r="L48" i="13"/>
  <c r="K48" i="13"/>
  <c r="J48" i="13"/>
  <c r="H48" i="13"/>
  <c r="Y48" i="13" s="1"/>
  <c r="U46" i="13"/>
  <c r="T46" i="13"/>
  <c r="S46" i="13"/>
  <c r="R46" i="13"/>
  <c r="M46" i="13"/>
  <c r="K46" i="13"/>
  <c r="J46" i="13"/>
  <c r="H46" i="13"/>
  <c r="Y46" i="13" s="1"/>
  <c r="V41" i="13"/>
  <c r="U41" i="13"/>
  <c r="T41" i="13"/>
  <c r="S41" i="13"/>
  <c r="R41" i="13"/>
  <c r="Q41" i="13"/>
  <c r="L41" i="13"/>
  <c r="H41" i="13"/>
  <c r="AD41" i="13" s="1"/>
  <c r="AB38" i="13"/>
  <c r="W38" i="13"/>
  <c r="U38" i="13"/>
  <c r="T38" i="13"/>
  <c r="S38" i="13"/>
  <c r="R38" i="13"/>
  <c r="Q38" i="13"/>
  <c r="P38" i="13"/>
  <c r="K38" i="13"/>
  <c r="H38" i="13"/>
  <c r="AD38" i="13" s="1"/>
  <c r="AD36" i="13"/>
  <c r="AC36" i="13"/>
  <c r="AB36" i="13"/>
  <c r="AA36" i="13"/>
  <c r="Z36" i="13"/>
  <c r="X36" i="13"/>
  <c r="V36" i="13"/>
  <c r="T36" i="13"/>
  <c r="S36" i="13"/>
  <c r="R36" i="13"/>
  <c r="Q36" i="13"/>
  <c r="P36" i="13"/>
  <c r="O36" i="13"/>
  <c r="N36" i="13"/>
  <c r="L36" i="13"/>
  <c r="J36" i="13"/>
  <c r="H36" i="13"/>
  <c r="Y36" i="13" s="1"/>
  <c r="AD33" i="13"/>
  <c r="AC33" i="13"/>
  <c r="AA33" i="13"/>
  <c r="S33" i="13"/>
  <c r="R33" i="13"/>
  <c r="Q33" i="13"/>
  <c r="P33" i="13"/>
  <c r="O33" i="13"/>
  <c r="N33" i="13"/>
  <c r="M33" i="13"/>
  <c r="F33" i="13" s="1"/>
  <c r="H33" i="13"/>
  <c r="Z33" i="13" s="1"/>
  <c r="AD30" i="13"/>
  <c r="AC30" i="13"/>
  <c r="AB30" i="13"/>
  <c r="AA30" i="13"/>
  <c r="Z30" i="13"/>
  <c r="Y30" i="13"/>
  <c r="X30" i="13"/>
  <c r="W30" i="13"/>
  <c r="V30" i="13"/>
  <c r="T30" i="13"/>
  <c r="S30" i="13"/>
  <c r="R30" i="13"/>
  <c r="Q30" i="13"/>
  <c r="P30" i="13"/>
  <c r="O30" i="13"/>
  <c r="N30" i="13"/>
  <c r="M30" i="13"/>
  <c r="L30" i="13"/>
  <c r="K30" i="13"/>
  <c r="J30" i="13"/>
  <c r="H30" i="13"/>
  <c r="U30" i="13" s="1"/>
  <c r="F30" i="13"/>
  <c r="AC27" i="13"/>
  <c r="AB27" i="13"/>
  <c r="AA27" i="13"/>
  <c r="W27" i="13"/>
  <c r="U27" i="13"/>
  <c r="S27" i="13"/>
  <c r="Q27" i="13"/>
  <c r="P27" i="13"/>
  <c r="O27" i="13"/>
  <c r="N27" i="13"/>
  <c r="M27" i="13"/>
  <c r="L27" i="13"/>
  <c r="H27" i="13"/>
  <c r="X27" i="13" s="1"/>
  <c r="AD25" i="13"/>
  <c r="AC25" i="13"/>
  <c r="AB25" i="13"/>
  <c r="AA25" i="13"/>
  <c r="Z25" i="13"/>
  <c r="Y25" i="13"/>
  <c r="X25" i="13"/>
  <c r="W25" i="13"/>
  <c r="V25" i="13"/>
  <c r="T25" i="13"/>
  <c r="R25" i="13"/>
  <c r="Q25" i="13"/>
  <c r="P25" i="13"/>
  <c r="O25" i="13"/>
  <c r="N25" i="13"/>
  <c r="M25" i="13"/>
  <c r="F25" i="13" s="1"/>
  <c r="L25" i="13"/>
  <c r="K25" i="13"/>
  <c r="J25" i="13"/>
  <c r="H25" i="13"/>
  <c r="U25" i="13" s="1"/>
  <c r="W23" i="13"/>
  <c r="V23" i="13"/>
  <c r="S23" i="13"/>
  <c r="Q23" i="13"/>
  <c r="O23" i="13"/>
  <c r="H23" i="13"/>
  <c r="U23" i="13" s="1"/>
  <c r="Y21" i="13"/>
  <c r="H21" i="13"/>
  <c r="AC18" i="13"/>
  <c r="AA18" i="13"/>
  <c r="Y18" i="13"/>
  <c r="V18" i="13"/>
  <c r="U18" i="13"/>
  <c r="T18" i="13"/>
  <c r="S18" i="13"/>
  <c r="Q18" i="13"/>
  <c r="O18" i="13"/>
  <c r="M18" i="13"/>
  <c r="L18" i="13"/>
  <c r="K18" i="13"/>
  <c r="J18" i="13"/>
  <c r="H18" i="13"/>
  <c r="W18" i="13" s="1"/>
  <c r="X16" i="13"/>
  <c r="W16" i="13"/>
  <c r="V16" i="13"/>
  <c r="H16" i="13"/>
  <c r="AD13" i="13"/>
  <c r="AC13" i="13"/>
  <c r="T13" i="13"/>
  <c r="S13" i="13"/>
  <c r="R13" i="13"/>
  <c r="Q13" i="13"/>
  <c r="O13" i="13"/>
  <c r="M13" i="13"/>
  <c r="K13" i="13"/>
  <c r="H13" i="13"/>
  <c r="W13" i="13" s="1"/>
  <c r="X11" i="13"/>
  <c r="V11" i="13"/>
  <c r="U11" i="13"/>
  <c r="T11" i="13"/>
  <c r="S11" i="13"/>
  <c r="H11" i="13"/>
  <c r="AD9" i="13"/>
  <c r="AC9" i="13"/>
  <c r="AB9" i="13"/>
  <c r="P9" i="13"/>
  <c r="O9" i="13"/>
  <c r="M9" i="13"/>
  <c r="F9" i="13" s="1"/>
  <c r="K9" i="13"/>
  <c r="H9" i="13"/>
  <c r="AD7" i="13"/>
  <c r="AC7" i="13"/>
  <c r="AB7" i="13"/>
  <c r="AA7" i="13"/>
  <c r="Z7" i="13"/>
  <c r="X7" i="13"/>
  <c r="V7" i="13"/>
  <c r="T7" i="13"/>
  <c r="S7" i="13"/>
  <c r="R7" i="13"/>
  <c r="Q7" i="13"/>
  <c r="P7" i="13"/>
  <c r="O7" i="13"/>
  <c r="N7" i="13"/>
  <c r="L7" i="13"/>
  <c r="J7" i="13"/>
  <c r="H7" i="13"/>
  <c r="Y7" i="13" s="1"/>
  <c r="AD13" i="12"/>
  <c r="AC13" i="12"/>
  <c r="AB13" i="12"/>
  <c r="AA13" i="12"/>
  <c r="O13" i="12"/>
  <c r="N13" i="12"/>
  <c r="M13" i="12"/>
  <c r="K13" i="12"/>
  <c r="H13" i="12"/>
  <c r="AD10" i="12"/>
  <c r="AC10" i="12"/>
  <c r="AB10" i="12"/>
  <c r="AA10" i="12"/>
  <c r="Z10" i="12"/>
  <c r="Y10" i="12"/>
  <c r="X10" i="12"/>
  <c r="W10" i="12"/>
  <c r="V10" i="12"/>
  <c r="T10" i="12"/>
  <c r="S10" i="12"/>
  <c r="R10" i="12"/>
  <c r="Q10" i="12"/>
  <c r="P10" i="12"/>
  <c r="O10" i="12"/>
  <c r="N10" i="12"/>
  <c r="M10" i="12"/>
  <c r="L10" i="12"/>
  <c r="K10" i="12"/>
  <c r="J10" i="12"/>
  <c r="H10" i="12"/>
  <c r="U10" i="12" s="1"/>
  <c r="F10" i="12"/>
  <c r="AD6" i="12"/>
  <c r="AC6" i="12"/>
  <c r="AB6" i="12"/>
  <c r="AA6" i="12"/>
  <c r="Z6" i="12"/>
  <c r="Y6" i="12"/>
  <c r="X6" i="12"/>
  <c r="W6" i="12"/>
  <c r="V6" i="12"/>
  <c r="U6" i="12"/>
  <c r="T6" i="12"/>
  <c r="S6" i="12"/>
  <c r="R6" i="12"/>
  <c r="Q6" i="12"/>
  <c r="P6" i="12"/>
  <c r="O6" i="12"/>
  <c r="N6" i="12"/>
  <c r="M6" i="12"/>
  <c r="L6" i="12"/>
  <c r="K6" i="12"/>
  <c r="J6" i="12"/>
  <c r="H200" i="11"/>
  <c r="H199" i="11"/>
  <c r="AD198" i="11"/>
  <c r="AC198" i="11"/>
  <c r="AB198" i="11"/>
  <c r="AA198" i="11"/>
  <c r="Z198" i="11"/>
  <c r="Y198" i="11"/>
  <c r="X198" i="11"/>
  <c r="W198" i="11"/>
  <c r="V198" i="11"/>
  <c r="T198" i="11"/>
  <c r="R198" i="11"/>
  <c r="Q198" i="11"/>
  <c r="P198" i="11"/>
  <c r="F198" i="11" s="1"/>
  <c r="O198" i="11"/>
  <c r="N198" i="11"/>
  <c r="M198" i="11"/>
  <c r="L198" i="11"/>
  <c r="K198" i="11"/>
  <c r="J198" i="11"/>
  <c r="H198" i="11"/>
  <c r="U198" i="11" s="1"/>
  <c r="Z197" i="11"/>
  <c r="Y197" i="11"/>
  <c r="J197" i="11"/>
  <c r="H197" i="11"/>
  <c r="AD196" i="11"/>
  <c r="AB196" i="11"/>
  <c r="Z196" i="11"/>
  <c r="Y196" i="11"/>
  <c r="V196" i="11"/>
  <c r="U196" i="11"/>
  <c r="T196" i="11"/>
  <c r="R196" i="11"/>
  <c r="P196" i="11"/>
  <c r="N196" i="11"/>
  <c r="M196" i="11"/>
  <c r="F196" i="11" s="1"/>
  <c r="L196" i="11"/>
  <c r="K196" i="11"/>
  <c r="J196" i="11"/>
  <c r="H196" i="11"/>
  <c r="W196" i="11" s="1"/>
  <c r="H195" i="11"/>
  <c r="H194" i="11"/>
  <c r="H193" i="11"/>
  <c r="AD192" i="11"/>
  <c r="AC192" i="11"/>
  <c r="AB192" i="11"/>
  <c r="AA192" i="11"/>
  <c r="Z192" i="11"/>
  <c r="Y192" i="11"/>
  <c r="X192" i="11"/>
  <c r="W192" i="11"/>
  <c r="V192" i="11"/>
  <c r="T192" i="11"/>
  <c r="R192" i="11"/>
  <c r="Q192" i="11"/>
  <c r="P192" i="11"/>
  <c r="O192" i="11"/>
  <c r="N192" i="11"/>
  <c r="M192" i="11"/>
  <c r="L192" i="11"/>
  <c r="K192" i="11"/>
  <c r="J192" i="11"/>
  <c r="H192" i="11"/>
  <c r="U192" i="11" s="1"/>
  <c r="H191" i="11"/>
  <c r="AD190" i="11"/>
  <c r="AB190" i="11"/>
  <c r="Z190" i="11"/>
  <c r="Y190" i="11"/>
  <c r="U190" i="11"/>
  <c r="T190" i="11"/>
  <c r="R190" i="11"/>
  <c r="P190" i="11"/>
  <c r="N190" i="11"/>
  <c r="M190" i="11"/>
  <c r="F190" i="11" s="1"/>
  <c r="L190" i="11"/>
  <c r="K190" i="11"/>
  <c r="J190" i="11"/>
  <c r="H190" i="11"/>
  <c r="W190" i="11" s="1"/>
  <c r="H189" i="11"/>
  <c r="H188" i="11"/>
  <c r="H187" i="11"/>
  <c r="AD186" i="11"/>
  <c r="AC186" i="11"/>
  <c r="AB186" i="11"/>
  <c r="AA186" i="11"/>
  <c r="Z186" i="11"/>
  <c r="Y186" i="11"/>
  <c r="X186" i="11"/>
  <c r="W186" i="11"/>
  <c r="V186" i="11"/>
  <c r="T186" i="11"/>
  <c r="R186" i="11"/>
  <c r="Q186" i="11"/>
  <c r="P186" i="11"/>
  <c r="O186" i="11"/>
  <c r="N186" i="11"/>
  <c r="M186" i="11"/>
  <c r="F186" i="11" s="1"/>
  <c r="L186" i="11"/>
  <c r="K186" i="11"/>
  <c r="J186" i="11"/>
  <c r="H186" i="11"/>
  <c r="U186" i="11" s="1"/>
  <c r="Y185" i="11"/>
  <c r="X185" i="11"/>
  <c r="W185" i="11"/>
  <c r="K185" i="11"/>
  <c r="J185" i="11"/>
  <c r="H185" i="11"/>
  <c r="AD184" i="11"/>
  <c r="AB184" i="11"/>
  <c r="V184" i="11"/>
  <c r="U184" i="11"/>
  <c r="T184" i="11"/>
  <c r="R184" i="11"/>
  <c r="P184" i="11"/>
  <c r="O184" i="11"/>
  <c r="N184" i="11"/>
  <c r="H184" i="11"/>
  <c r="H183" i="11"/>
  <c r="H182" i="11"/>
  <c r="H181" i="11"/>
  <c r="AD180" i="11"/>
  <c r="AC180" i="11"/>
  <c r="AB180" i="11"/>
  <c r="AA180" i="11"/>
  <c r="Z180" i="11"/>
  <c r="Y180" i="11"/>
  <c r="X180" i="11"/>
  <c r="W180" i="11"/>
  <c r="V180" i="11"/>
  <c r="T180" i="11"/>
  <c r="R180" i="11"/>
  <c r="Q180" i="11"/>
  <c r="P180" i="11"/>
  <c r="F180" i="11" s="1"/>
  <c r="O180" i="11"/>
  <c r="N180" i="11"/>
  <c r="M180" i="11"/>
  <c r="L180" i="11"/>
  <c r="K180" i="11"/>
  <c r="J180" i="11"/>
  <c r="H180" i="11"/>
  <c r="U180" i="11" s="1"/>
  <c r="AC179" i="11"/>
  <c r="AB179" i="11"/>
  <c r="AA179" i="11"/>
  <c r="Z179" i="11"/>
  <c r="Y179" i="11"/>
  <c r="X179" i="11"/>
  <c r="Q179" i="11"/>
  <c r="P179" i="11"/>
  <c r="O179" i="11"/>
  <c r="N179" i="11"/>
  <c r="M179" i="11"/>
  <c r="F179" i="11" s="1"/>
  <c r="L179" i="11"/>
  <c r="K179" i="11"/>
  <c r="J179" i="11"/>
  <c r="H179" i="11"/>
  <c r="V179" i="11" s="1"/>
  <c r="R178" i="11"/>
  <c r="H178" i="11"/>
  <c r="H177" i="11"/>
  <c r="H176" i="11"/>
  <c r="H175" i="11"/>
  <c r="AD174" i="11"/>
  <c r="AC174" i="11"/>
  <c r="AB174" i="11"/>
  <c r="AA174" i="11"/>
  <c r="Z174" i="11"/>
  <c r="Y174" i="11"/>
  <c r="X174" i="11"/>
  <c r="W174" i="11"/>
  <c r="V174" i="11"/>
  <c r="T174" i="11"/>
  <c r="R174" i="11"/>
  <c r="Q174" i="11"/>
  <c r="P174" i="11"/>
  <c r="O174" i="11"/>
  <c r="N174" i="11"/>
  <c r="M174" i="11"/>
  <c r="L174" i="11"/>
  <c r="K174" i="11"/>
  <c r="J174" i="11"/>
  <c r="H174" i="11"/>
  <c r="U174" i="11" s="1"/>
  <c r="H173" i="11"/>
  <c r="H172" i="11"/>
  <c r="H171" i="11"/>
  <c r="AD170" i="11"/>
  <c r="U170" i="11"/>
  <c r="S170" i="11"/>
  <c r="R170" i="11"/>
  <c r="Q170" i="11"/>
  <c r="P170" i="11"/>
  <c r="H170" i="11"/>
  <c r="W170" i="11" s="1"/>
  <c r="H169" i="11"/>
  <c r="H168" i="11"/>
  <c r="H167" i="11"/>
  <c r="AD166" i="11"/>
  <c r="AC166" i="11"/>
  <c r="AB166" i="11"/>
  <c r="AA166" i="11"/>
  <c r="Z166" i="11"/>
  <c r="Y166" i="11"/>
  <c r="X166" i="11"/>
  <c r="W166" i="11"/>
  <c r="V166" i="11"/>
  <c r="T166" i="11"/>
  <c r="S166" i="11"/>
  <c r="R166" i="11"/>
  <c r="Q166" i="11"/>
  <c r="P166" i="11"/>
  <c r="F166" i="11" s="1"/>
  <c r="O166" i="11"/>
  <c r="N166" i="11"/>
  <c r="M166" i="11"/>
  <c r="L166" i="11"/>
  <c r="K166" i="11"/>
  <c r="J166" i="11"/>
  <c r="H166" i="11"/>
  <c r="U166" i="11" s="1"/>
  <c r="AD165" i="11"/>
  <c r="AC165" i="11"/>
  <c r="AB165" i="11"/>
  <c r="AA165" i="11"/>
  <c r="Z165" i="11"/>
  <c r="Y165" i="11"/>
  <c r="S165" i="11"/>
  <c r="R165" i="11"/>
  <c r="Q165" i="11"/>
  <c r="P165" i="11"/>
  <c r="O165" i="11"/>
  <c r="N165" i="11"/>
  <c r="M165" i="11"/>
  <c r="F165" i="11" s="1"/>
  <c r="L165" i="11"/>
  <c r="K165" i="11"/>
  <c r="H165" i="11"/>
  <c r="W165" i="11" s="1"/>
  <c r="AD164" i="11"/>
  <c r="AC164" i="11"/>
  <c r="AB164" i="11"/>
  <c r="AA164" i="11"/>
  <c r="Z164" i="11"/>
  <c r="Y164" i="11"/>
  <c r="X164" i="11"/>
  <c r="W164" i="11"/>
  <c r="V164" i="11"/>
  <c r="T164" i="11"/>
  <c r="R164" i="11"/>
  <c r="Q164" i="11"/>
  <c r="P164" i="11"/>
  <c r="O164" i="11"/>
  <c r="N164" i="11"/>
  <c r="M164" i="11"/>
  <c r="L164" i="11"/>
  <c r="K164" i="11"/>
  <c r="J164" i="11"/>
  <c r="H164" i="11"/>
  <c r="U164" i="11" s="1"/>
  <c r="F164" i="11"/>
  <c r="H163" i="11"/>
  <c r="H162" i="11"/>
  <c r="H161" i="11"/>
  <c r="AD160" i="11"/>
  <c r="AC160" i="11"/>
  <c r="AB160" i="11"/>
  <c r="AA160" i="11"/>
  <c r="Z160" i="11"/>
  <c r="Y160" i="11"/>
  <c r="X160" i="11"/>
  <c r="W160" i="11"/>
  <c r="V160" i="11"/>
  <c r="T160" i="11"/>
  <c r="S160" i="11"/>
  <c r="R160" i="11"/>
  <c r="Q160" i="11"/>
  <c r="P160" i="11"/>
  <c r="O160" i="11"/>
  <c r="N160" i="11"/>
  <c r="M160" i="11"/>
  <c r="L160" i="11"/>
  <c r="K160" i="11"/>
  <c r="J160" i="11"/>
  <c r="H160" i="11"/>
  <c r="U160" i="11" s="1"/>
  <c r="F160" i="11"/>
  <c r="X159" i="11"/>
  <c r="K159" i="11"/>
  <c r="H159" i="11"/>
  <c r="Y159" i="11" s="1"/>
  <c r="AD158" i="11"/>
  <c r="AC158" i="11"/>
  <c r="AB158" i="11"/>
  <c r="AA158" i="11"/>
  <c r="Z158" i="11"/>
  <c r="Y158" i="11"/>
  <c r="X158" i="11"/>
  <c r="W158" i="11"/>
  <c r="V158" i="11"/>
  <c r="T158" i="11"/>
  <c r="R158" i="11"/>
  <c r="Q158" i="11"/>
  <c r="P158" i="11"/>
  <c r="O158" i="11"/>
  <c r="N158" i="11"/>
  <c r="M158" i="11"/>
  <c r="L158" i="11"/>
  <c r="K158" i="11"/>
  <c r="J158" i="11"/>
  <c r="H158" i="11"/>
  <c r="U158" i="11" s="1"/>
  <c r="H157" i="11"/>
  <c r="H156" i="11"/>
  <c r="H155" i="11"/>
  <c r="AD154" i="11"/>
  <c r="AC154" i="11"/>
  <c r="AB154" i="11"/>
  <c r="AA154" i="11"/>
  <c r="Z154" i="11"/>
  <c r="Y154" i="11"/>
  <c r="X154" i="11"/>
  <c r="W154" i="11"/>
  <c r="V154" i="11"/>
  <c r="T154" i="11"/>
  <c r="S154" i="11"/>
  <c r="R154" i="11"/>
  <c r="Q154" i="11"/>
  <c r="P154" i="11"/>
  <c r="O154" i="11"/>
  <c r="N154" i="11"/>
  <c r="M154" i="11"/>
  <c r="L154" i="11"/>
  <c r="K154" i="11"/>
  <c r="J154" i="11"/>
  <c r="H154" i="11"/>
  <c r="U154" i="11" s="1"/>
  <c r="H153" i="11"/>
  <c r="H152" i="11"/>
  <c r="H151" i="11"/>
  <c r="AD150" i="11"/>
  <c r="AC150" i="11"/>
  <c r="AB150" i="11"/>
  <c r="AA150" i="11"/>
  <c r="Z150" i="11"/>
  <c r="R150" i="11"/>
  <c r="Q150" i="11"/>
  <c r="P150" i="11"/>
  <c r="O150" i="11"/>
  <c r="N150" i="11"/>
  <c r="M150" i="11"/>
  <c r="K150" i="11"/>
  <c r="H150" i="11"/>
  <c r="W150" i="11" s="1"/>
  <c r="H149" i="11"/>
  <c r="H148" i="11"/>
  <c r="H147" i="11"/>
  <c r="J146" i="11"/>
  <c r="H146" i="11"/>
  <c r="AD145" i="11"/>
  <c r="AC145" i="11"/>
  <c r="W145" i="11"/>
  <c r="U145" i="11"/>
  <c r="T145" i="11"/>
  <c r="S145" i="11"/>
  <c r="R145" i="11"/>
  <c r="Q145" i="11"/>
  <c r="P145" i="11"/>
  <c r="O145" i="11"/>
  <c r="H145" i="11"/>
  <c r="AD144" i="11"/>
  <c r="AC144" i="11"/>
  <c r="AB144" i="11"/>
  <c r="AA144" i="11"/>
  <c r="Z144" i="11"/>
  <c r="Y144" i="11"/>
  <c r="X144" i="11"/>
  <c r="W144" i="11"/>
  <c r="V144" i="11"/>
  <c r="T144" i="11"/>
  <c r="S144" i="11"/>
  <c r="R144" i="11"/>
  <c r="Q144" i="11"/>
  <c r="P144" i="11"/>
  <c r="O144" i="11"/>
  <c r="N144" i="11"/>
  <c r="M144" i="11"/>
  <c r="F144" i="11" s="1"/>
  <c r="L144" i="11"/>
  <c r="K144" i="11"/>
  <c r="J144" i="11"/>
  <c r="H144" i="11"/>
  <c r="U144" i="11" s="1"/>
  <c r="H143" i="11"/>
  <c r="H142" i="11"/>
  <c r="H141" i="11"/>
  <c r="AD140" i="11"/>
  <c r="AC140" i="11"/>
  <c r="AB140" i="11"/>
  <c r="AA140" i="11"/>
  <c r="Z140" i="11"/>
  <c r="Y140" i="11"/>
  <c r="X140" i="11"/>
  <c r="T140" i="11"/>
  <c r="S140" i="11"/>
  <c r="R140" i="11"/>
  <c r="Q140" i="11"/>
  <c r="P140" i="11"/>
  <c r="O140" i="11"/>
  <c r="N140" i="11"/>
  <c r="M140" i="11"/>
  <c r="L140" i="11"/>
  <c r="J140" i="11"/>
  <c r="H140" i="11"/>
  <c r="U140" i="11" s="1"/>
  <c r="Z139" i="11"/>
  <c r="Y139" i="11"/>
  <c r="H139" i="11"/>
  <c r="X139" i="11" s="1"/>
  <c r="AD138" i="11"/>
  <c r="AC138" i="11"/>
  <c r="AB138" i="11"/>
  <c r="AA138" i="11"/>
  <c r="Z138" i="11"/>
  <c r="Y138" i="11"/>
  <c r="X138" i="11"/>
  <c r="W138" i="11"/>
  <c r="V138" i="11"/>
  <c r="T138" i="11"/>
  <c r="S138" i="11"/>
  <c r="R138" i="11"/>
  <c r="Q138" i="11"/>
  <c r="P138" i="11"/>
  <c r="O138" i="11"/>
  <c r="N138" i="11"/>
  <c r="M138" i="11"/>
  <c r="L138" i="11"/>
  <c r="K138" i="11"/>
  <c r="J138" i="11"/>
  <c r="H138" i="11"/>
  <c r="U138" i="11" s="1"/>
  <c r="F138" i="11"/>
  <c r="H137" i="11"/>
  <c r="H136" i="11"/>
  <c r="H135" i="11"/>
  <c r="Z134" i="11"/>
  <c r="S134" i="11"/>
  <c r="N134" i="11"/>
  <c r="M134" i="11"/>
  <c r="L134" i="11"/>
  <c r="J134" i="11"/>
  <c r="H134" i="11"/>
  <c r="T133" i="11"/>
  <c r="R133" i="11"/>
  <c r="Q133" i="11"/>
  <c r="P133" i="11"/>
  <c r="H133" i="11"/>
  <c r="AD133" i="11" s="1"/>
  <c r="AD132" i="11"/>
  <c r="AC132" i="11"/>
  <c r="AB132" i="11"/>
  <c r="AA132" i="11"/>
  <c r="Z132" i="11"/>
  <c r="Y132" i="11"/>
  <c r="X132" i="11"/>
  <c r="W132" i="11"/>
  <c r="V132" i="11"/>
  <c r="T132" i="11"/>
  <c r="S132" i="11"/>
  <c r="R132" i="11"/>
  <c r="Q132" i="11"/>
  <c r="P132" i="11"/>
  <c r="O132" i="11"/>
  <c r="N132" i="11"/>
  <c r="M132" i="11"/>
  <c r="F132" i="11" s="1"/>
  <c r="L132" i="11"/>
  <c r="K132" i="11"/>
  <c r="J132" i="11"/>
  <c r="H132" i="11"/>
  <c r="U132" i="11" s="1"/>
  <c r="H131" i="11"/>
  <c r="H130" i="11"/>
  <c r="AD129" i="11"/>
  <c r="AC129" i="11"/>
  <c r="AB129" i="11"/>
  <c r="AA129" i="11"/>
  <c r="Z129" i="11"/>
  <c r="Y129" i="11"/>
  <c r="X129" i="11"/>
  <c r="U129" i="11"/>
  <c r="T129" i="11"/>
  <c r="S129" i="11"/>
  <c r="R129" i="11"/>
  <c r="Q129" i="11"/>
  <c r="P129" i="11"/>
  <c r="O129" i="11"/>
  <c r="N129" i="11"/>
  <c r="M129" i="11"/>
  <c r="L129" i="11"/>
  <c r="K129" i="11"/>
  <c r="H129" i="11"/>
  <c r="F129" i="11"/>
  <c r="AD128" i="11"/>
  <c r="AC128" i="11"/>
  <c r="AB128" i="11"/>
  <c r="AA128" i="11"/>
  <c r="Z128" i="11"/>
  <c r="Y128" i="11"/>
  <c r="X128" i="11"/>
  <c r="W128" i="11"/>
  <c r="V128" i="11"/>
  <c r="T128" i="11"/>
  <c r="S128" i="11"/>
  <c r="R128" i="11"/>
  <c r="Q128" i="11"/>
  <c r="P128" i="11"/>
  <c r="O128" i="11"/>
  <c r="N128" i="11"/>
  <c r="M128" i="11"/>
  <c r="F128" i="11" s="1"/>
  <c r="L128" i="11"/>
  <c r="K128" i="11"/>
  <c r="J128" i="11"/>
  <c r="H128" i="11"/>
  <c r="U128" i="11" s="1"/>
  <c r="AB127" i="11"/>
  <c r="AA127" i="11"/>
  <c r="Z127" i="11"/>
  <c r="X127" i="11"/>
  <c r="V127" i="11"/>
  <c r="P127" i="11"/>
  <c r="O127" i="11"/>
  <c r="N127" i="11"/>
  <c r="L127" i="11"/>
  <c r="K127" i="11"/>
  <c r="J127" i="11"/>
  <c r="H127" i="11"/>
  <c r="H126" i="11"/>
  <c r="H125" i="11"/>
  <c r="H124" i="11"/>
  <c r="X123" i="11"/>
  <c r="W123" i="11"/>
  <c r="U123" i="11"/>
  <c r="N123" i="11"/>
  <c r="H123" i="11"/>
  <c r="Y123" i="11" s="1"/>
  <c r="AD122" i="11"/>
  <c r="AC122" i="11"/>
  <c r="AB122" i="11"/>
  <c r="AA122" i="11"/>
  <c r="Z122" i="11"/>
  <c r="Y122" i="11"/>
  <c r="X122" i="11"/>
  <c r="W122" i="11"/>
  <c r="V122" i="11"/>
  <c r="T122" i="11"/>
  <c r="S122" i="11"/>
  <c r="R122" i="11"/>
  <c r="Q122" i="11"/>
  <c r="P122" i="11"/>
  <c r="O122" i="11"/>
  <c r="N122" i="11"/>
  <c r="M122" i="11"/>
  <c r="F122" i="11" s="1"/>
  <c r="L122" i="11"/>
  <c r="K122" i="11"/>
  <c r="J122" i="11"/>
  <c r="H122" i="11"/>
  <c r="U122" i="11" s="1"/>
  <c r="AB121" i="11"/>
  <c r="X121" i="11"/>
  <c r="W121" i="11"/>
  <c r="R121" i="11"/>
  <c r="H121" i="11"/>
  <c r="H120" i="11"/>
  <c r="H119" i="11"/>
  <c r="H118" i="11"/>
  <c r="AD117" i="11"/>
  <c r="AB117" i="11"/>
  <c r="X117" i="11"/>
  <c r="W117" i="11"/>
  <c r="U117" i="11"/>
  <c r="T117" i="11"/>
  <c r="S117" i="11"/>
  <c r="R117" i="11"/>
  <c r="Q117" i="11"/>
  <c r="P117" i="11"/>
  <c r="O117" i="11"/>
  <c r="K117" i="11"/>
  <c r="H117" i="11"/>
  <c r="AD116" i="11"/>
  <c r="AC116" i="11"/>
  <c r="AB116" i="11"/>
  <c r="AA116" i="11"/>
  <c r="Z116" i="11"/>
  <c r="Y116" i="11"/>
  <c r="X116" i="11"/>
  <c r="W116" i="11"/>
  <c r="V116" i="11"/>
  <c r="T116" i="11"/>
  <c r="S116" i="11"/>
  <c r="R116" i="11"/>
  <c r="Q116" i="11"/>
  <c r="P116" i="11"/>
  <c r="O116" i="11"/>
  <c r="N116" i="11"/>
  <c r="M116" i="11"/>
  <c r="L116" i="11"/>
  <c r="K116" i="11"/>
  <c r="J116" i="11"/>
  <c r="H116" i="11"/>
  <c r="U116" i="11" s="1"/>
  <c r="F116" i="11"/>
  <c r="AC115" i="11"/>
  <c r="AA115" i="11"/>
  <c r="Z115" i="11"/>
  <c r="Y115" i="11"/>
  <c r="W115" i="11"/>
  <c r="V115" i="11"/>
  <c r="R115" i="11"/>
  <c r="P115" i="11"/>
  <c r="N115" i="11"/>
  <c r="L115" i="11"/>
  <c r="K115" i="11"/>
  <c r="J115" i="11"/>
  <c r="H115" i="11"/>
  <c r="Q115" i="11" s="1"/>
  <c r="H114" i="11"/>
  <c r="H113" i="11"/>
  <c r="AD112" i="11"/>
  <c r="AC112" i="11"/>
  <c r="AB112" i="11"/>
  <c r="AA112" i="11"/>
  <c r="Z112" i="11"/>
  <c r="Y112" i="11"/>
  <c r="X112" i="11"/>
  <c r="W112" i="11"/>
  <c r="V112" i="11"/>
  <c r="T112" i="11"/>
  <c r="S112" i="11"/>
  <c r="R112" i="11"/>
  <c r="Q112" i="11"/>
  <c r="P112" i="11"/>
  <c r="O112" i="11"/>
  <c r="N112" i="11"/>
  <c r="M112" i="11"/>
  <c r="F112" i="11" s="1"/>
  <c r="L112" i="11"/>
  <c r="K112" i="11"/>
  <c r="J112" i="11"/>
  <c r="H112" i="11"/>
  <c r="U112" i="11" s="1"/>
  <c r="AB111" i="11"/>
  <c r="AA111" i="11"/>
  <c r="V111" i="11"/>
  <c r="R111" i="11"/>
  <c r="O111" i="11"/>
  <c r="M111" i="11"/>
  <c r="L111" i="11"/>
  <c r="K111" i="11"/>
  <c r="H111" i="11"/>
  <c r="Z111" i="11" s="1"/>
  <c r="AC110" i="11"/>
  <c r="X110" i="11"/>
  <c r="W110" i="11"/>
  <c r="R110" i="11"/>
  <c r="H110" i="11"/>
  <c r="U110" i="11" s="1"/>
  <c r="H109" i="11"/>
  <c r="H108" i="11"/>
  <c r="AD107" i="11"/>
  <c r="AC107" i="11"/>
  <c r="AB107" i="11"/>
  <c r="Y107" i="11"/>
  <c r="W107" i="11"/>
  <c r="V107" i="11"/>
  <c r="U107" i="11"/>
  <c r="S107" i="11"/>
  <c r="R107" i="11"/>
  <c r="Q107" i="11"/>
  <c r="P107" i="11"/>
  <c r="O107" i="11"/>
  <c r="L107" i="11"/>
  <c r="K107" i="11"/>
  <c r="J107" i="11"/>
  <c r="H107" i="11"/>
  <c r="AD106" i="11"/>
  <c r="AB106" i="11"/>
  <c r="AA106" i="11"/>
  <c r="Z106" i="11"/>
  <c r="V106" i="11"/>
  <c r="U106" i="11"/>
  <c r="T106" i="11"/>
  <c r="Q106" i="11"/>
  <c r="O106" i="11"/>
  <c r="M106" i="11"/>
  <c r="L106" i="11"/>
  <c r="H106" i="11"/>
  <c r="AC105" i="11"/>
  <c r="AB105" i="11"/>
  <c r="AA105" i="11"/>
  <c r="Z105" i="11"/>
  <c r="Y105" i="11"/>
  <c r="W105" i="11"/>
  <c r="V105" i="11"/>
  <c r="S105" i="11"/>
  <c r="Q105" i="11"/>
  <c r="P105" i="11"/>
  <c r="O105" i="11"/>
  <c r="N105" i="11"/>
  <c r="M105" i="11"/>
  <c r="L105" i="11"/>
  <c r="K105" i="11"/>
  <c r="J105" i="11"/>
  <c r="H105" i="11"/>
  <c r="H104" i="11"/>
  <c r="H103" i="11"/>
  <c r="AC102" i="11"/>
  <c r="AB102" i="11"/>
  <c r="Z102" i="11"/>
  <c r="V102" i="11"/>
  <c r="H102" i="11"/>
  <c r="AB101" i="11"/>
  <c r="AA101" i="11"/>
  <c r="Y101" i="11"/>
  <c r="W101" i="11"/>
  <c r="V101" i="11"/>
  <c r="U101" i="11"/>
  <c r="T101" i="11"/>
  <c r="S101" i="11"/>
  <c r="O101" i="11"/>
  <c r="N101" i="11"/>
  <c r="M101" i="11"/>
  <c r="L101" i="11"/>
  <c r="J101" i="11"/>
  <c r="H101" i="11"/>
  <c r="H100" i="11"/>
  <c r="H99" i="11"/>
  <c r="H98" i="11"/>
  <c r="AC97" i="11"/>
  <c r="AA97" i="11"/>
  <c r="W97" i="11"/>
  <c r="V97" i="11"/>
  <c r="U97" i="11"/>
  <c r="T97" i="11"/>
  <c r="S97" i="11"/>
  <c r="Q97" i="11"/>
  <c r="P97" i="11"/>
  <c r="O97" i="11"/>
  <c r="N97" i="11"/>
  <c r="J97" i="11"/>
  <c r="H97" i="11"/>
  <c r="AD96" i="11"/>
  <c r="AB96" i="11"/>
  <c r="AA96" i="11"/>
  <c r="Z96" i="11"/>
  <c r="Y96" i="11"/>
  <c r="X96" i="11"/>
  <c r="W96" i="11"/>
  <c r="U96" i="11"/>
  <c r="T96" i="11"/>
  <c r="S96" i="11"/>
  <c r="R96" i="11"/>
  <c r="P96" i="11"/>
  <c r="O96" i="11"/>
  <c r="N96" i="11"/>
  <c r="M96" i="11"/>
  <c r="F96" i="11" s="1"/>
  <c r="L96" i="11"/>
  <c r="K96" i="11"/>
  <c r="J96" i="11"/>
  <c r="H96" i="11"/>
  <c r="Z95" i="11"/>
  <c r="W95" i="11"/>
  <c r="Q95" i="11"/>
  <c r="O95" i="11"/>
  <c r="M95" i="11"/>
  <c r="H95" i="11"/>
  <c r="H94" i="11"/>
  <c r="H93" i="11"/>
  <c r="AD92" i="11"/>
  <c r="AB92" i="11"/>
  <c r="AA92" i="11"/>
  <c r="Y92" i="11"/>
  <c r="W92" i="11"/>
  <c r="V92" i="11"/>
  <c r="U92" i="11"/>
  <c r="T92" i="11"/>
  <c r="P92" i="11"/>
  <c r="O92" i="11"/>
  <c r="N92" i="11"/>
  <c r="M92" i="11"/>
  <c r="L92" i="11"/>
  <c r="J92" i="11"/>
  <c r="H92" i="11"/>
  <c r="F92" i="11"/>
  <c r="AD91" i="11"/>
  <c r="Z91" i="11"/>
  <c r="W91" i="11"/>
  <c r="T91" i="11"/>
  <c r="K91" i="11"/>
  <c r="H91" i="11"/>
  <c r="AD90" i="11"/>
  <c r="AC90" i="11"/>
  <c r="AB90" i="11"/>
  <c r="W90" i="11"/>
  <c r="V90" i="11"/>
  <c r="U90" i="11"/>
  <c r="T90" i="11"/>
  <c r="S90" i="11"/>
  <c r="R90" i="11"/>
  <c r="Q90" i="11"/>
  <c r="P90" i="11"/>
  <c r="F90" i="11" s="1"/>
  <c r="N90" i="11"/>
  <c r="M90" i="11"/>
  <c r="J90" i="11"/>
  <c r="H90" i="11"/>
  <c r="H89" i="11"/>
  <c r="H88" i="11"/>
  <c r="AA87" i="11"/>
  <c r="Z87" i="11"/>
  <c r="Y87" i="11"/>
  <c r="T87" i="11"/>
  <c r="O87" i="11"/>
  <c r="H87" i="11"/>
  <c r="H86" i="11"/>
  <c r="AC85" i="11"/>
  <c r="AB85" i="11"/>
  <c r="AA85" i="11"/>
  <c r="V85" i="11"/>
  <c r="U85" i="11"/>
  <c r="T85" i="11"/>
  <c r="N85" i="11"/>
  <c r="M85" i="11"/>
  <c r="L85" i="11"/>
  <c r="K85" i="11"/>
  <c r="H85" i="11"/>
  <c r="W85" i="11" s="1"/>
  <c r="H84" i="11"/>
  <c r="H83" i="11"/>
  <c r="AB82" i="11"/>
  <c r="Y82" i="11"/>
  <c r="V82" i="11"/>
  <c r="P82" i="11"/>
  <c r="N82" i="11"/>
  <c r="M82" i="11"/>
  <c r="F82" i="11" s="1"/>
  <c r="J82" i="11"/>
  <c r="H82" i="11"/>
  <c r="W82" i="11" s="1"/>
  <c r="AD81" i="11"/>
  <c r="X81" i="11"/>
  <c r="W81" i="11"/>
  <c r="V81" i="11"/>
  <c r="S81" i="11"/>
  <c r="O81" i="11"/>
  <c r="H81" i="11"/>
  <c r="AD80" i="11"/>
  <c r="AC80" i="11"/>
  <c r="AA80" i="11"/>
  <c r="Z80" i="11"/>
  <c r="Y80" i="11"/>
  <c r="X80" i="11"/>
  <c r="W80" i="11"/>
  <c r="U80" i="11"/>
  <c r="T80" i="11"/>
  <c r="S80" i="11"/>
  <c r="R80" i="11"/>
  <c r="Q80" i="11"/>
  <c r="O80" i="11"/>
  <c r="N80" i="11"/>
  <c r="M80" i="11"/>
  <c r="L80" i="11"/>
  <c r="K80" i="11"/>
  <c r="J80" i="11"/>
  <c r="H80" i="11"/>
  <c r="H79" i="11"/>
  <c r="H78" i="11"/>
  <c r="AD77" i="11"/>
  <c r="AB77" i="11"/>
  <c r="Y77" i="11"/>
  <c r="X77" i="11"/>
  <c r="V77" i="11"/>
  <c r="P77" i="11"/>
  <c r="O77" i="11"/>
  <c r="N77" i="11"/>
  <c r="K77" i="11"/>
  <c r="J77" i="11"/>
  <c r="H77" i="11"/>
  <c r="T77" i="11" s="1"/>
  <c r="K76" i="11"/>
  <c r="H76" i="11"/>
  <c r="AC75" i="11"/>
  <c r="Z75" i="11"/>
  <c r="Y75" i="11"/>
  <c r="X75" i="11"/>
  <c r="V75" i="11"/>
  <c r="T75" i="11"/>
  <c r="S75" i="11"/>
  <c r="R75" i="11"/>
  <c r="M75" i="11"/>
  <c r="L75" i="11"/>
  <c r="K75" i="11"/>
  <c r="J75" i="11"/>
  <c r="H75" i="11"/>
  <c r="U75" i="11" s="1"/>
  <c r="H74" i="11"/>
  <c r="H73" i="11"/>
  <c r="Q72" i="11"/>
  <c r="O72" i="11"/>
  <c r="N72" i="11"/>
  <c r="J72" i="11"/>
  <c r="H72" i="11"/>
  <c r="H71" i="11"/>
  <c r="AB70" i="11"/>
  <c r="AA70" i="11"/>
  <c r="Y70" i="11"/>
  <c r="X70" i="11"/>
  <c r="V70" i="11"/>
  <c r="S70" i="11"/>
  <c r="R70" i="11"/>
  <c r="Q70" i="11"/>
  <c r="M70" i="11"/>
  <c r="L70" i="11"/>
  <c r="K70" i="11"/>
  <c r="J70" i="11"/>
  <c r="H70" i="11"/>
  <c r="U70" i="11" s="1"/>
  <c r="H69" i="11"/>
  <c r="H68" i="11"/>
  <c r="Q67" i="11"/>
  <c r="P67" i="11"/>
  <c r="N67" i="11"/>
  <c r="K67" i="11"/>
  <c r="J67" i="11"/>
  <c r="H67" i="11"/>
  <c r="AD67" i="11" s="1"/>
  <c r="R66" i="11"/>
  <c r="Q66" i="11"/>
  <c r="K66" i="11"/>
  <c r="J66" i="11"/>
  <c r="H66" i="11"/>
  <c r="AC65" i="11"/>
  <c r="AB65" i="11"/>
  <c r="AA65" i="11"/>
  <c r="X65" i="11"/>
  <c r="V65" i="11"/>
  <c r="T65" i="11"/>
  <c r="S65" i="11"/>
  <c r="R65" i="11"/>
  <c r="O65" i="11"/>
  <c r="N65" i="11"/>
  <c r="K65" i="11"/>
  <c r="J65" i="11"/>
  <c r="H65" i="11"/>
  <c r="U65" i="11" s="1"/>
  <c r="H64" i="11"/>
  <c r="H63" i="11"/>
  <c r="W62" i="11"/>
  <c r="V62" i="11"/>
  <c r="U62" i="11"/>
  <c r="Q62" i="11"/>
  <c r="P62" i="11"/>
  <c r="O62" i="11"/>
  <c r="J62" i="11"/>
  <c r="H62" i="11"/>
  <c r="AD62" i="11" s="1"/>
  <c r="W61" i="11"/>
  <c r="S61" i="11"/>
  <c r="R61" i="11"/>
  <c r="Q61" i="11"/>
  <c r="P61" i="11"/>
  <c r="K61" i="11"/>
  <c r="J61" i="11"/>
  <c r="H61" i="11"/>
  <c r="AD61" i="11" s="1"/>
  <c r="AB60" i="11"/>
  <c r="AA60" i="11"/>
  <c r="Z60" i="11"/>
  <c r="Y60" i="11"/>
  <c r="V60" i="11"/>
  <c r="T60" i="11"/>
  <c r="S60" i="11"/>
  <c r="Q60" i="11"/>
  <c r="N60" i="11"/>
  <c r="M60" i="11"/>
  <c r="K60" i="11"/>
  <c r="J60" i="11"/>
  <c r="H60" i="11"/>
  <c r="U60" i="11" s="1"/>
  <c r="H59" i="11"/>
  <c r="H58" i="11"/>
  <c r="AB57" i="11"/>
  <c r="X57" i="11"/>
  <c r="W57" i="11"/>
  <c r="V57" i="11"/>
  <c r="U57" i="11"/>
  <c r="P57" i="11"/>
  <c r="O57" i="11"/>
  <c r="N57" i="11"/>
  <c r="H57" i="11"/>
  <c r="AC57" i="11" s="1"/>
  <c r="AD56" i="11"/>
  <c r="Y56" i="11"/>
  <c r="W56" i="11"/>
  <c r="V56" i="11"/>
  <c r="S56" i="11"/>
  <c r="R56" i="11"/>
  <c r="Q56" i="11"/>
  <c r="P56" i="11"/>
  <c r="J56" i="11"/>
  <c r="H56" i="11"/>
  <c r="AB55" i="11"/>
  <c r="AA55" i="11"/>
  <c r="Z55" i="11"/>
  <c r="Y55" i="11"/>
  <c r="S55" i="11"/>
  <c r="R55" i="11"/>
  <c r="Q55" i="11"/>
  <c r="N55" i="11"/>
  <c r="M55" i="11"/>
  <c r="L55" i="11"/>
  <c r="H55" i="11"/>
  <c r="H54" i="11"/>
  <c r="H53" i="11"/>
  <c r="AD52" i="11"/>
  <c r="AC52" i="11"/>
  <c r="AB52" i="11"/>
  <c r="AA52" i="11"/>
  <c r="Z52" i="11"/>
  <c r="Y52" i="11"/>
  <c r="W52" i="11"/>
  <c r="U52" i="11"/>
  <c r="T52" i="11"/>
  <c r="S52" i="11"/>
  <c r="R52" i="11"/>
  <c r="Q52" i="11"/>
  <c r="P52" i="11"/>
  <c r="O52" i="11"/>
  <c r="N52" i="11"/>
  <c r="M52" i="11"/>
  <c r="K52" i="11"/>
  <c r="J52" i="11"/>
  <c r="H52" i="11"/>
  <c r="F52" i="11"/>
  <c r="Q51" i="11"/>
  <c r="P51" i="11"/>
  <c r="L51" i="11"/>
  <c r="J51" i="11"/>
  <c r="H51" i="11"/>
  <c r="AB50" i="11"/>
  <c r="AA50" i="11"/>
  <c r="Z50" i="11"/>
  <c r="Y50" i="11"/>
  <c r="W50" i="11"/>
  <c r="T50" i="11"/>
  <c r="S50" i="11"/>
  <c r="R50" i="11"/>
  <c r="N50" i="11"/>
  <c r="M50" i="11"/>
  <c r="L50" i="11"/>
  <c r="K50" i="11"/>
  <c r="H50" i="11"/>
  <c r="U50" i="11" s="1"/>
  <c r="H49" i="11"/>
  <c r="H48" i="11"/>
  <c r="X47" i="11"/>
  <c r="V47" i="11"/>
  <c r="U47" i="11"/>
  <c r="Q47" i="11"/>
  <c r="P47" i="11"/>
  <c r="N47" i="11"/>
  <c r="J47" i="11"/>
  <c r="H47" i="11"/>
  <c r="AD47" i="11" s="1"/>
  <c r="S46" i="11"/>
  <c r="R46" i="11"/>
  <c r="Q46" i="11"/>
  <c r="P46" i="11"/>
  <c r="K46" i="11"/>
  <c r="H46" i="11"/>
  <c r="AD46" i="11" s="1"/>
  <c r="AD45" i="11"/>
  <c r="AC45" i="11"/>
  <c r="AB45" i="11"/>
  <c r="AA45" i="11"/>
  <c r="Z45" i="11"/>
  <c r="Y45" i="11"/>
  <c r="X45" i="11"/>
  <c r="W45" i="11"/>
  <c r="V45" i="11"/>
  <c r="T45" i="11"/>
  <c r="S45" i="11"/>
  <c r="R45" i="11"/>
  <c r="Q45" i="11"/>
  <c r="P45" i="11"/>
  <c r="O45" i="11"/>
  <c r="N45" i="11"/>
  <c r="M45" i="11"/>
  <c r="L45" i="11"/>
  <c r="K45" i="11"/>
  <c r="J45" i="11"/>
  <c r="H45" i="11"/>
  <c r="U45" i="11" s="1"/>
  <c r="F45" i="11"/>
  <c r="H44" i="11"/>
  <c r="H43" i="11"/>
  <c r="H42" i="11"/>
  <c r="AD41" i="11"/>
  <c r="AC41" i="11"/>
  <c r="AB41" i="11"/>
  <c r="AA41" i="11"/>
  <c r="Z41" i="11"/>
  <c r="Y41" i="11"/>
  <c r="X41" i="11"/>
  <c r="U41" i="11"/>
  <c r="T41" i="11"/>
  <c r="S41" i="11"/>
  <c r="R41" i="11"/>
  <c r="Q41" i="11"/>
  <c r="P41" i="11"/>
  <c r="O41" i="11"/>
  <c r="N41" i="11"/>
  <c r="M41" i="11"/>
  <c r="L41" i="11"/>
  <c r="J41" i="11"/>
  <c r="H41" i="11"/>
  <c r="F41" i="11"/>
  <c r="AD40" i="11"/>
  <c r="Q40" i="11"/>
  <c r="P40" i="11"/>
  <c r="M40" i="11"/>
  <c r="L40" i="11"/>
  <c r="K40" i="11"/>
  <c r="H40" i="11"/>
  <c r="Z40" i="11" s="1"/>
  <c r="AD39" i="11"/>
  <c r="AC39" i="11"/>
  <c r="AB39" i="11"/>
  <c r="AA39" i="11"/>
  <c r="Z39" i="11"/>
  <c r="Y39" i="11"/>
  <c r="X39" i="11"/>
  <c r="W39" i="11"/>
  <c r="V39" i="11"/>
  <c r="T39" i="11"/>
  <c r="S39" i="11"/>
  <c r="R39" i="11"/>
  <c r="Q39" i="11"/>
  <c r="P39" i="11"/>
  <c r="O39" i="11"/>
  <c r="N39" i="11"/>
  <c r="M39" i="11"/>
  <c r="L39" i="11"/>
  <c r="K39" i="11"/>
  <c r="J39" i="11"/>
  <c r="H39" i="11"/>
  <c r="U39" i="11" s="1"/>
  <c r="F39" i="11"/>
  <c r="H38" i="11"/>
  <c r="H37" i="11"/>
  <c r="H36" i="11"/>
  <c r="H35" i="11"/>
  <c r="AB34" i="11"/>
  <c r="Y34" i="11"/>
  <c r="W34" i="11"/>
  <c r="V34" i="11"/>
  <c r="U34" i="11"/>
  <c r="S34" i="11"/>
  <c r="Q34" i="11"/>
  <c r="P34" i="11"/>
  <c r="O34" i="11"/>
  <c r="H34" i="11"/>
  <c r="AA33" i="11"/>
  <c r="Z33" i="11"/>
  <c r="Y33" i="11"/>
  <c r="U33" i="11"/>
  <c r="T33" i="11"/>
  <c r="S33" i="11"/>
  <c r="H33" i="11"/>
  <c r="AD32" i="11"/>
  <c r="AC32" i="11"/>
  <c r="AA32" i="11"/>
  <c r="Y32" i="11"/>
  <c r="X32" i="11"/>
  <c r="W32" i="11"/>
  <c r="T32" i="11"/>
  <c r="S32" i="11"/>
  <c r="R32" i="11"/>
  <c r="Q32" i="11"/>
  <c r="O32" i="11"/>
  <c r="M32" i="11"/>
  <c r="L32" i="11"/>
  <c r="K32" i="11"/>
  <c r="H32" i="11"/>
  <c r="U32" i="11" s="1"/>
  <c r="AD31" i="11"/>
  <c r="AC31" i="11"/>
  <c r="AB31" i="11"/>
  <c r="AA31" i="11"/>
  <c r="Z31" i="11"/>
  <c r="X31" i="11"/>
  <c r="W31" i="11"/>
  <c r="V31" i="11"/>
  <c r="T31" i="11"/>
  <c r="S31" i="11"/>
  <c r="R31" i="11"/>
  <c r="Q31" i="11"/>
  <c r="P31" i="11"/>
  <c r="O31" i="11"/>
  <c r="N31" i="11"/>
  <c r="L31" i="11"/>
  <c r="K31" i="11"/>
  <c r="J31" i="11"/>
  <c r="H31" i="11"/>
  <c r="Y31" i="11" s="1"/>
  <c r="H30" i="11"/>
  <c r="H29" i="11"/>
  <c r="AD28" i="11"/>
  <c r="AC28" i="11"/>
  <c r="AB28" i="11"/>
  <c r="AA28" i="11"/>
  <c r="W28" i="11"/>
  <c r="U28" i="11"/>
  <c r="T28" i="11"/>
  <c r="S28" i="11"/>
  <c r="R28" i="11"/>
  <c r="Q28" i="11"/>
  <c r="P28" i="11"/>
  <c r="O28" i="11"/>
  <c r="M28" i="11"/>
  <c r="F28" i="11" s="1"/>
  <c r="L28" i="11"/>
  <c r="H28" i="11"/>
  <c r="AD27" i="11"/>
  <c r="AC27" i="11"/>
  <c r="AB27" i="11"/>
  <c r="AA27" i="11"/>
  <c r="Z27" i="11"/>
  <c r="X27" i="11"/>
  <c r="W27" i="11"/>
  <c r="V27" i="11"/>
  <c r="T27" i="11"/>
  <c r="S27" i="11"/>
  <c r="R27" i="11"/>
  <c r="Q27" i="11"/>
  <c r="P27" i="11"/>
  <c r="O27" i="11"/>
  <c r="N27" i="11"/>
  <c r="L27" i="11"/>
  <c r="K27" i="11"/>
  <c r="J27" i="11"/>
  <c r="H27" i="11"/>
  <c r="Y27" i="11" s="1"/>
  <c r="Z26" i="11"/>
  <c r="W26" i="11"/>
  <c r="V26" i="11"/>
  <c r="U26" i="11"/>
  <c r="S26" i="11"/>
  <c r="R26" i="11"/>
  <c r="Q26" i="11"/>
  <c r="P26" i="11"/>
  <c r="K26" i="11"/>
  <c r="H26" i="11"/>
  <c r="Y26" i="11" s="1"/>
  <c r="AD25" i="11"/>
  <c r="AC25" i="11"/>
  <c r="AB25" i="11"/>
  <c r="AA25" i="11"/>
  <c r="Z25" i="11"/>
  <c r="Y25" i="11"/>
  <c r="V25" i="11"/>
  <c r="U25" i="11"/>
  <c r="T25" i="11"/>
  <c r="R25" i="11"/>
  <c r="Q25" i="11"/>
  <c r="P25" i="11"/>
  <c r="O25" i="11"/>
  <c r="N25" i="11"/>
  <c r="M25" i="11"/>
  <c r="F25" i="11" s="1"/>
  <c r="L25" i="11"/>
  <c r="J25" i="11"/>
  <c r="H25" i="11"/>
  <c r="H24" i="11"/>
  <c r="H23" i="11"/>
  <c r="H22" i="11"/>
  <c r="AD21" i="11"/>
  <c r="AC21" i="11"/>
  <c r="AB21" i="11"/>
  <c r="AA21" i="11"/>
  <c r="Z21" i="11"/>
  <c r="X21" i="11"/>
  <c r="W21" i="11"/>
  <c r="V21" i="11"/>
  <c r="T21" i="11"/>
  <c r="S21" i="11"/>
  <c r="R21" i="11"/>
  <c r="Q21" i="11"/>
  <c r="P21" i="11"/>
  <c r="O21" i="11"/>
  <c r="N21" i="11"/>
  <c r="L21" i="11"/>
  <c r="K21" i="11"/>
  <c r="J21" i="11"/>
  <c r="H21" i="11"/>
  <c r="Y21" i="11" s="1"/>
  <c r="AB20" i="11"/>
  <c r="Z20" i="11"/>
  <c r="Y20" i="11"/>
  <c r="W20" i="11"/>
  <c r="R20" i="11"/>
  <c r="K20" i="11"/>
  <c r="J20" i="11"/>
  <c r="H20" i="11"/>
  <c r="AD19" i="11"/>
  <c r="AC19" i="11"/>
  <c r="AB19" i="11"/>
  <c r="AA19" i="11"/>
  <c r="V19" i="11"/>
  <c r="U19" i="11"/>
  <c r="T19" i="11"/>
  <c r="R19" i="11"/>
  <c r="Q19" i="11"/>
  <c r="P19" i="11"/>
  <c r="O19" i="11"/>
  <c r="N19" i="11"/>
  <c r="M19" i="11"/>
  <c r="H19" i="11"/>
  <c r="F19" i="11"/>
  <c r="AC18" i="11"/>
  <c r="Z18" i="11"/>
  <c r="X18" i="11"/>
  <c r="W18" i="11"/>
  <c r="U18" i="11"/>
  <c r="P18" i="11"/>
  <c r="O18" i="11"/>
  <c r="N18" i="11"/>
  <c r="M18" i="11"/>
  <c r="L18" i="11"/>
  <c r="H18" i="11"/>
  <c r="Y18" i="11" s="1"/>
  <c r="F18" i="11"/>
  <c r="AD17" i="11"/>
  <c r="AC17" i="11"/>
  <c r="AB17" i="11"/>
  <c r="AA17" i="11"/>
  <c r="Z17" i="11"/>
  <c r="Y17" i="11"/>
  <c r="X17" i="11"/>
  <c r="W17" i="11"/>
  <c r="V17" i="11"/>
  <c r="T17" i="11"/>
  <c r="S17" i="11"/>
  <c r="R17" i="11"/>
  <c r="Q17" i="11"/>
  <c r="P17" i="11"/>
  <c r="O17" i="11"/>
  <c r="N17" i="11"/>
  <c r="M17" i="11"/>
  <c r="F17" i="11" s="1"/>
  <c r="L17" i="11"/>
  <c r="K17" i="11"/>
  <c r="J17" i="11"/>
  <c r="H17" i="11"/>
  <c r="U17" i="11" s="1"/>
  <c r="AD16" i="11"/>
  <c r="AC16" i="11"/>
  <c r="X16" i="11"/>
  <c r="W16" i="11"/>
  <c r="V16" i="11"/>
  <c r="U16" i="11"/>
  <c r="S16" i="11"/>
  <c r="R16" i="11"/>
  <c r="Q16" i="11"/>
  <c r="P16" i="11"/>
  <c r="K16" i="11"/>
  <c r="J16" i="11"/>
  <c r="H16" i="11"/>
  <c r="AD15" i="11"/>
  <c r="AC15" i="11"/>
  <c r="AB15" i="11"/>
  <c r="AA15" i="11"/>
  <c r="Z15" i="11"/>
  <c r="Y15" i="11"/>
  <c r="U15" i="11"/>
  <c r="T15" i="11"/>
  <c r="R15" i="11"/>
  <c r="Q15" i="11"/>
  <c r="P15" i="11"/>
  <c r="F15" i="11" s="1"/>
  <c r="O15" i="11"/>
  <c r="N15" i="11"/>
  <c r="M15" i="11"/>
  <c r="L15" i="11"/>
  <c r="H15" i="11"/>
  <c r="S15" i="11" s="1"/>
  <c r="H14" i="11"/>
  <c r="H13" i="11"/>
  <c r="AD12" i="11"/>
  <c r="AB12" i="11"/>
  <c r="AA12" i="11"/>
  <c r="Y12" i="11"/>
  <c r="V12" i="11"/>
  <c r="U12" i="11"/>
  <c r="S12" i="11"/>
  <c r="R12" i="11"/>
  <c r="Q12" i="11"/>
  <c r="P12" i="11"/>
  <c r="O12" i="11"/>
  <c r="M12" i="11"/>
  <c r="L12" i="11"/>
  <c r="H12" i="11"/>
  <c r="AB11" i="11"/>
  <c r="Y11" i="11"/>
  <c r="Q11" i="11"/>
  <c r="M11" i="11"/>
  <c r="J11" i="11"/>
  <c r="H11" i="11"/>
  <c r="AB10" i="11"/>
  <c r="Z10" i="11"/>
  <c r="Y10" i="11"/>
  <c r="W10" i="11"/>
  <c r="V10" i="11"/>
  <c r="U10" i="11"/>
  <c r="T10" i="11"/>
  <c r="S10" i="11"/>
  <c r="O10" i="11"/>
  <c r="N10" i="11"/>
  <c r="M10" i="11"/>
  <c r="K10" i="11"/>
  <c r="J10" i="11"/>
  <c r="H10" i="11"/>
  <c r="AB9" i="11"/>
  <c r="W9" i="11"/>
  <c r="V9" i="11"/>
  <c r="U9" i="11"/>
  <c r="R9" i="11"/>
  <c r="K9" i="11"/>
  <c r="H9" i="11"/>
  <c r="AD8" i="11"/>
  <c r="AC8" i="11"/>
  <c r="Y8" i="11"/>
  <c r="T8" i="11"/>
  <c r="S8" i="11"/>
  <c r="R8" i="11"/>
  <c r="Q8" i="11"/>
  <c r="O8" i="11"/>
  <c r="N8" i="11"/>
  <c r="M8" i="11"/>
  <c r="H8" i="11"/>
  <c r="V8" i="11" s="1"/>
  <c r="Z7" i="11"/>
  <c r="W7" i="11"/>
  <c r="V7" i="11"/>
  <c r="S7" i="11"/>
  <c r="P7" i="11"/>
  <c r="K7" i="11"/>
  <c r="H7" i="11"/>
  <c r="AC6" i="11"/>
  <c r="AB6" i="11"/>
  <c r="AA6" i="11"/>
  <c r="W6" i="11"/>
  <c r="T6" i="11"/>
  <c r="S6" i="11"/>
  <c r="P6" i="11"/>
  <c r="O6" i="11"/>
  <c r="M6" i="11"/>
  <c r="F6" i="11" s="1"/>
  <c r="L6" i="11"/>
  <c r="K6" i="11"/>
  <c r="H6" i="11"/>
  <c r="V6" i="11" s="1"/>
  <c r="H111" i="10"/>
  <c r="H110" i="10"/>
  <c r="H109" i="10"/>
  <c r="H108" i="10"/>
  <c r="H107" i="10"/>
  <c r="H106" i="10"/>
  <c r="H105" i="10"/>
  <c r="H104" i="10"/>
  <c r="H103" i="10"/>
  <c r="H102" i="10"/>
  <c r="H101" i="10"/>
  <c r="H100" i="10"/>
  <c r="H99" i="10"/>
  <c r="H98" i="10"/>
  <c r="H97" i="10"/>
  <c r="H96" i="10"/>
  <c r="H95" i="10"/>
  <c r="AC94" i="10"/>
  <c r="AB94" i="10"/>
  <c r="AA94" i="10"/>
  <c r="Z94" i="10"/>
  <c r="W94" i="10"/>
  <c r="Q94" i="10"/>
  <c r="P94" i="10"/>
  <c r="O94" i="10"/>
  <c r="N94" i="10"/>
  <c r="M94" i="10"/>
  <c r="L94" i="10"/>
  <c r="K94" i="10"/>
  <c r="H94" i="10"/>
  <c r="V94" i="10" s="1"/>
  <c r="F94" i="10"/>
  <c r="Y93" i="10"/>
  <c r="V93" i="10"/>
  <c r="U93" i="10"/>
  <c r="T93" i="10"/>
  <c r="O93" i="10"/>
  <c r="K93" i="10"/>
  <c r="H93" i="10"/>
  <c r="AD92" i="10"/>
  <c r="AA92" i="10"/>
  <c r="Y92" i="10"/>
  <c r="X92" i="10"/>
  <c r="V92" i="10"/>
  <c r="U92" i="10"/>
  <c r="T92" i="10"/>
  <c r="S92" i="10"/>
  <c r="R92" i="10"/>
  <c r="O92" i="10"/>
  <c r="N92" i="10"/>
  <c r="M92" i="10"/>
  <c r="K92" i="10"/>
  <c r="J92" i="10"/>
  <c r="H92" i="10"/>
  <c r="H91" i="10"/>
  <c r="H90" i="10"/>
  <c r="AB89" i="10"/>
  <c r="AA89" i="10"/>
  <c r="Z89" i="10"/>
  <c r="Y89" i="10"/>
  <c r="X89" i="10"/>
  <c r="V89" i="10"/>
  <c r="U89" i="10"/>
  <c r="T89" i="10"/>
  <c r="S89" i="10"/>
  <c r="P89" i="10"/>
  <c r="O89" i="10"/>
  <c r="N89" i="10"/>
  <c r="M89" i="10"/>
  <c r="F89" i="10" s="1"/>
  <c r="L89" i="10"/>
  <c r="K89" i="10"/>
  <c r="J89" i="10"/>
  <c r="H89" i="10"/>
  <c r="AD88" i="10"/>
  <c r="X88" i="10"/>
  <c r="U88" i="10"/>
  <c r="T88" i="10"/>
  <c r="S88" i="10"/>
  <c r="O88" i="10"/>
  <c r="K88" i="10"/>
  <c r="H88" i="10"/>
  <c r="AD87" i="10"/>
  <c r="AC87" i="10"/>
  <c r="Y87" i="10"/>
  <c r="U87" i="10"/>
  <c r="T87" i="10"/>
  <c r="S87" i="10"/>
  <c r="R87" i="10"/>
  <c r="Q87" i="10"/>
  <c r="O87" i="10"/>
  <c r="L87" i="10"/>
  <c r="H87" i="10"/>
  <c r="H86" i="10"/>
  <c r="H85" i="10"/>
  <c r="AD84" i="10"/>
  <c r="AB84" i="10"/>
  <c r="AA84" i="10"/>
  <c r="Y84" i="10"/>
  <c r="X84" i="10"/>
  <c r="U84" i="10"/>
  <c r="T84" i="10"/>
  <c r="S84" i="10"/>
  <c r="R84" i="10"/>
  <c r="P84" i="10"/>
  <c r="O84" i="10"/>
  <c r="N84" i="10"/>
  <c r="L84" i="10"/>
  <c r="K84" i="10"/>
  <c r="H84" i="10"/>
  <c r="AD83" i="10"/>
  <c r="AC83" i="10"/>
  <c r="AA83" i="10"/>
  <c r="Z83" i="10"/>
  <c r="Y83" i="10"/>
  <c r="X83" i="10"/>
  <c r="U83" i="10"/>
  <c r="R83" i="10"/>
  <c r="Q83" i="10"/>
  <c r="O83" i="10"/>
  <c r="N83" i="10"/>
  <c r="M83" i="10"/>
  <c r="L83" i="10"/>
  <c r="K83" i="10"/>
  <c r="H83" i="10"/>
  <c r="T83" i="10" s="1"/>
  <c r="Z82" i="10"/>
  <c r="Y82" i="10"/>
  <c r="X82" i="10"/>
  <c r="J82" i="10"/>
  <c r="H82" i="10"/>
  <c r="H81" i="10"/>
  <c r="H80" i="10"/>
  <c r="H79" i="10"/>
  <c r="H78" i="10"/>
  <c r="AD77" i="10"/>
  <c r="AC77" i="10"/>
  <c r="AB77" i="10"/>
  <c r="AA77" i="10"/>
  <c r="X77" i="10"/>
  <c r="W77" i="10"/>
  <c r="U77" i="10"/>
  <c r="T77" i="10"/>
  <c r="S77" i="10"/>
  <c r="R77" i="10"/>
  <c r="Q77" i="10"/>
  <c r="P77" i="10"/>
  <c r="O77" i="10"/>
  <c r="M77" i="10"/>
  <c r="K77" i="10"/>
  <c r="J77" i="10"/>
  <c r="H77" i="10"/>
  <c r="H76" i="10"/>
  <c r="H75" i="10"/>
  <c r="Z74" i="10"/>
  <c r="Y74" i="10"/>
  <c r="H74" i="10"/>
  <c r="AC74" i="10" s="1"/>
  <c r="AA73" i="10"/>
  <c r="Y73" i="10"/>
  <c r="H73" i="10"/>
  <c r="H72" i="10"/>
  <c r="H71" i="10"/>
  <c r="H70" i="10"/>
  <c r="H69" i="10"/>
  <c r="W68" i="10"/>
  <c r="V68" i="10"/>
  <c r="U68" i="10"/>
  <c r="T68" i="10"/>
  <c r="S68" i="10"/>
  <c r="H68" i="10"/>
  <c r="Y68" i="10" s="1"/>
  <c r="AD67" i="10"/>
  <c r="AC67" i="10"/>
  <c r="Y67" i="10"/>
  <c r="V67" i="10"/>
  <c r="U67" i="10"/>
  <c r="T67" i="10"/>
  <c r="S67" i="10"/>
  <c r="R67" i="10"/>
  <c r="Q67" i="10"/>
  <c r="P67" i="10"/>
  <c r="L67" i="10"/>
  <c r="H67" i="10"/>
  <c r="AD66" i="10"/>
  <c r="AB66" i="10"/>
  <c r="AA66" i="10"/>
  <c r="Z66" i="10"/>
  <c r="L66" i="10"/>
  <c r="H66" i="10"/>
  <c r="H65" i="10"/>
  <c r="H64" i="10"/>
  <c r="H63" i="10"/>
  <c r="AB62" i="10"/>
  <c r="Y62" i="10"/>
  <c r="R62" i="10"/>
  <c r="Q62" i="10"/>
  <c r="P62" i="10"/>
  <c r="N62" i="10"/>
  <c r="M62" i="10"/>
  <c r="F62" i="10" s="1"/>
  <c r="H62" i="10"/>
  <c r="Z62" i="10" s="1"/>
  <c r="W61" i="10"/>
  <c r="V61" i="10"/>
  <c r="S61" i="10"/>
  <c r="P61" i="10"/>
  <c r="O61" i="10"/>
  <c r="H61" i="10"/>
  <c r="Y61" i="10" s="1"/>
  <c r="Z60" i="10"/>
  <c r="X60" i="10"/>
  <c r="W60" i="10"/>
  <c r="V60" i="10"/>
  <c r="U60" i="10"/>
  <c r="T60" i="10"/>
  <c r="S60" i="10"/>
  <c r="P60" i="10"/>
  <c r="L60" i="10"/>
  <c r="K60" i="10"/>
  <c r="J60" i="10"/>
  <c r="H60" i="10"/>
  <c r="H59" i="10"/>
  <c r="H58" i="10"/>
  <c r="H57" i="10"/>
  <c r="AD56" i="10"/>
  <c r="Z56" i="10"/>
  <c r="W56" i="10"/>
  <c r="U56" i="10"/>
  <c r="R56" i="10"/>
  <c r="Q56" i="10"/>
  <c r="N56" i="10"/>
  <c r="K56" i="10"/>
  <c r="J56" i="10"/>
  <c r="H56" i="10"/>
  <c r="V56" i="10" s="1"/>
  <c r="H55" i="10"/>
  <c r="H54" i="10"/>
  <c r="AD53" i="10"/>
  <c r="X53" i="10"/>
  <c r="W53" i="10"/>
  <c r="V53" i="10"/>
  <c r="U53" i="10"/>
  <c r="T53" i="10"/>
  <c r="S53" i="10"/>
  <c r="R53" i="10"/>
  <c r="O53" i="10"/>
  <c r="L53" i="10"/>
  <c r="K53" i="10"/>
  <c r="J53" i="10"/>
  <c r="H53" i="10"/>
  <c r="AD52" i="10"/>
  <c r="Z52" i="10"/>
  <c r="W52" i="10"/>
  <c r="V52" i="10"/>
  <c r="J52" i="10"/>
  <c r="H52" i="10"/>
  <c r="H51" i="10"/>
  <c r="AA50" i="10"/>
  <c r="T50" i="10"/>
  <c r="S50" i="10"/>
  <c r="R50" i="10"/>
  <c r="Q50" i="10"/>
  <c r="P50" i="10"/>
  <c r="H50" i="10"/>
  <c r="AB50" i="10" s="1"/>
  <c r="H49" i="10"/>
  <c r="H48" i="10"/>
  <c r="H47" i="10"/>
  <c r="AD46" i="10"/>
  <c r="P46" i="10"/>
  <c r="H46" i="10"/>
  <c r="AD45" i="10"/>
  <c r="AC45" i="10"/>
  <c r="AB45" i="10"/>
  <c r="AA45" i="10"/>
  <c r="Z45" i="10"/>
  <c r="X45" i="10"/>
  <c r="W45" i="10"/>
  <c r="T45" i="10"/>
  <c r="S45" i="10"/>
  <c r="R45" i="10"/>
  <c r="Q45" i="10"/>
  <c r="P45" i="10"/>
  <c r="O45" i="10"/>
  <c r="N45" i="10"/>
  <c r="L45" i="10"/>
  <c r="K45" i="10"/>
  <c r="H45" i="10"/>
  <c r="Y45" i="10" s="1"/>
  <c r="AD44" i="10"/>
  <c r="AC44" i="10"/>
  <c r="AB44" i="10"/>
  <c r="AA44" i="10"/>
  <c r="Z44" i="10"/>
  <c r="Y44" i="10"/>
  <c r="W44" i="10"/>
  <c r="V44" i="10"/>
  <c r="T44" i="10"/>
  <c r="S44" i="10"/>
  <c r="R44" i="10"/>
  <c r="Q44" i="10"/>
  <c r="P44" i="10"/>
  <c r="O44" i="10"/>
  <c r="N44" i="10"/>
  <c r="M44" i="10"/>
  <c r="F44" i="10" s="1"/>
  <c r="K44" i="10"/>
  <c r="J44" i="10"/>
  <c r="H44" i="10"/>
  <c r="X44" i="10" s="1"/>
  <c r="H43" i="10"/>
  <c r="H42" i="10"/>
  <c r="AD41" i="10"/>
  <c r="AC41" i="10"/>
  <c r="AB41" i="10"/>
  <c r="AA41" i="10"/>
  <c r="Z41" i="10"/>
  <c r="X41" i="10"/>
  <c r="W41" i="10"/>
  <c r="T41" i="10"/>
  <c r="S41" i="10"/>
  <c r="R41" i="10"/>
  <c r="Q41" i="10"/>
  <c r="P41" i="10"/>
  <c r="O41" i="10"/>
  <c r="N41" i="10"/>
  <c r="L41" i="10"/>
  <c r="K41" i="10"/>
  <c r="H41" i="10"/>
  <c r="Y41" i="10" s="1"/>
  <c r="AD40" i="10"/>
  <c r="AC40" i="10"/>
  <c r="AB40" i="10"/>
  <c r="AA40" i="10"/>
  <c r="Z40" i="10"/>
  <c r="Y40" i="10"/>
  <c r="W40" i="10"/>
  <c r="V40" i="10"/>
  <c r="T40" i="10"/>
  <c r="S40" i="10"/>
  <c r="R40" i="10"/>
  <c r="Q40" i="10"/>
  <c r="P40" i="10"/>
  <c r="O40" i="10"/>
  <c r="N40" i="10"/>
  <c r="M40" i="10"/>
  <c r="K40" i="10"/>
  <c r="J40" i="10"/>
  <c r="H40" i="10"/>
  <c r="X40" i="10" s="1"/>
  <c r="AA39" i="10"/>
  <c r="Y39" i="10"/>
  <c r="X39" i="10"/>
  <c r="V39" i="10"/>
  <c r="L39" i="10"/>
  <c r="H39" i="10"/>
  <c r="AC38" i="10"/>
  <c r="AB38" i="10"/>
  <c r="W38" i="10"/>
  <c r="Q38" i="10"/>
  <c r="P38" i="10"/>
  <c r="O38" i="10"/>
  <c r="N38" i="10"/>
  <c r="M38" i="10"/>
  <c r="F38" i="10" s="1"/>
  <c r="H38" i="10"/>
  <c r="X38" i="10" s="1"/>
  <c r="AD37" i="10"/>
  <c r="AC37" i="10"/>
  <c r="AB37" i="10"/>
  <c r="AA37" i="10"/>
  <c r="Z37" i="10"/>
  <c r="Y37" i="10"/>
  <c r="X37" i="10"/>
  <c r="W37" i="10"/>
  <c r="V37" i="10"/>
  <c r="T37" i="10"/>
  <c r="S37" i="10"/>
  <c r="R37" i="10"/>
  <c r="Q37" i="10"/>
  <c r="P37" i="10"/>
  <c r="O37" i="10"/>
  <c r="N37" i="10"/>
  <c r="M37" i="10"/>
  <c r="F37" i="10" s="1"/>
  <c r="L37" i="10"/>
  <c r="K37" i="10"/>
  <c r="J37" i="10"/>
  <c r="H37" i="10"/>
  <c r="U37" i="10" s="1"/>
  <c r="AD36" i="10"/>
  <c r="Z36" i="10"/>
  <c r="W36" i="10"/>
  <c r="V36" i="10"/>
  <c r="U36" i="10"/>
  <c r="S36" i="10"/>
  <c r="R36" i="10"/>
  <c r="O36" i="10"/>
  <c r="N36" i="10"/>
  <c r="M36" i="10"/>
  <c r="K36" i="10"/>
  <c r="H36" i="10"/>
  <c r="H35" i="10"/>
  <c r="H34" i="10"/>
  <c r="AD33" i="10"/>
  <c r="AC33" i="10"/>
  <c r="AB33" i="10"/>
  <c r="AA33" i="10"/>
  <c r="Z33" i="10"/>
  <c r="Y33" i="10"/>
  <c r="X33" i="10"/>
  <c r="W33" i="10"/>
  <c r="V33" i="10"/>
  <c r="T33" i="10"/>
  <c r="S33" i="10"/>
  <c r="R33" i="10"/>
  <c r="Q33" i="10"/>
  <c r="P33" i="10"/>
  <c r="O33" i="10"/>
  <c r="N33" i="10"/>
  <c r="M33" i="10"/>
  <c r="F33" i="10" s="1"/>
  <c r="L33" i="10"/>
  <c r="K33" i="10"/>
  <c r="J33" i="10"/>
  <c r="H33" i="10"/>
  <c r="U33" i="10" s="1"/>
  <c r="AD32" i="10"/>
  <c r="AB32" i="10"/>
  <c r="AA32" i="10"/>
  <c r="Z32" i="10"/>
  <c r="Y32" i="10"/>
  <c r="X32" i="10"/>
  <c r="V32" i="10"/>
  <c r="S32" i="10"/>
  <c r="O32" i="10"/>
  <c r="N32" i="10"/>
  <c r="M32" i="10"/>
  <c r="L32" i="10"/>
  <c r="K32" i="10"/>
  <c r="J32" i="10"/>
  <c r="H32" i="10"/>
  <c r="U32" i="10" s="1"/>
  <c r="AD31" i="10"/>
  <c r="H31" i="10"/>
  <c r="AC30" i="10"/>
  <c r="AB30" i="10"/>
  <c r="Z30" i="10"/>
  <c r="Y30" i="10"/>
  <c r="X30" i="10"/>
  <c r="V30" i="10"/>
  <c r="S30" i="10"/>
  <c r="Q30" i="10"/>
  <c r="P30" i="10"/>
  <c r="N30" i="10"/>
  <c r="M30" i="10"/>
  <c r="F30" i="10" s="1"/>
  <c r="L30" i="10"/>
  <c r="K30" i="10"/>
  <c r="J30" i="10"/>
  <c r="H30" i="10"/>
  <c r="U30" i="10" s="1"/>
  <c r="AA29" i="10"/>
  <c r="W29" i="10"/>
  <c r="V29" i="10"/>
  <c r="P29" i="10"/>
  <c r="L29" i="10"/>
  <c r="K29" i="10"/>
  <c r="H29" i="10"/>
  <c r="Y29" i="10" s="1"/>
  <c r="AD28" i="10"/>
  <c r="AC28" i="10"/>
  <c r="AA28" i="10"/>
  <c r="Z28" i="10"/>
  <c r="X28" i="10"/>
  <c r="V28" i="10"/>
  <c r="U28" i="10"/>
  <c r="T28" i="10"/>
  <c r="S28" i="10"/>
  <c r="R28" i="10"/>
  <c r="Q28" i="10"/>
  <c r="O28" i="10"/>
  <c r="N28" i="10"/>
  <c r="L28" i="10"/>
  <c r="K28" i="10"/>
  <c r="J28" i="10"/>
  <c r="H28" i="10"/>
  <c r="H27" i="10"/>
  <c r="H26" i="10"/>
  <c r="AB25" i="10"/>
  <c r="O25" i="10"/>
  <c r="M25" i="10"/>
  <c r="K25" i="10"/>
  <c r="H25" i="10"/>
  <c r="AA25" i="10" s="1"/>
  <c r="AD24" i="10"/>
  <c r="R24" i="10"/>
  <c r="O24" i="10"/>
  <c r="J24" i="10"/>
  <c r="H24" i="10"/>
  <c r="Z24" i="10" s="1"/>
  <c r="N23" i="10"/>
  <c r="H23" i="10"/>
  <c r="Y22" i="10"/>
  <c r="T22" i="10"/>
  <c r="R22" i="10"/>
  <c r="M22" i="10"/>
  <c r="L22" i="10"/>
  <c r="J22" i="10"/>
  <c r="H22" i="10"/>
  <c r="AD21" i="10"/>
  <c r="AC21" i="10"/>
  <c r="AB21" i="10"/>
  <c r="AA21" i="10"/>
  <c r="W21" i="10"/>
  <c r="U21" i="10"/>
  <c r="T21" i="10"/>
  <c r="S21" i="10"/>
  <c r="R21" i="10"/>
  <c r="Q21" i="10"/>
  <c r="P21" i="10"/>
  <c r="O21" i="10"/>
  <c r="N21" i="10"/>
  <c r="L21" i="10"/>
  <c r="H21" i="10"/>
  <c r="AD20" i="10"/>
  <c r="AC20" i="10"/>
  <c r="AB20" i="10"/>
  <c r="AA20" i="10"/>
  <c r="Z20" i="10"/>
  <c r="Y20" i="10"/>
  <c r="W20" i="10"/>
  <c r="V20" i="10"/>
  <c r="T20" i="10"/>
  <c r="S20" i="10"/>
  <c r="R20" i="10"/>
  <c r="Q20" i="10"/>
  <c r="P20" i="10"/>
  <c r="O20" i="10"/>
  <c r="N20" i="10"/>
  <c r="M20" i="10"/>
  <c r="F20" i="10" s="1"/>
  <c r="K20" i="10"/>
  <c r="J20" i="10"/>
  <c r="H20" i="10"/>
  <c r="X20" i="10" s="1"/>
  <c r="H19" i="10"/>
  <c r="H18" i="10"/>
  <c r="AC17" i="10"/>
  <c r="AA17" i="10"/>
  <c r="Z17" i="10"/>
  <c r="X17" i="10"/>
  <c r="W17" i="10"/>
  <c r="U17" i="10"/>
  <c r="T17" i="10"/>
  <c r="R17" i="10"/>
  <c r="O17" i="10"/>
  <c r="N17" i="10"/>
  <c r="K17" i="10"/>
  <c r="H17" i="10"/>
  <c r="AD16" i="10"/>
  <c r="AC16" i="10"/>
  <c r="AB16" i="10"/>
  <c r="AA16" i="10"/>
  <c r="Z16" i="10"/>
  <c r="Y16" i="10"/>
  <c r="W16" i="10"/>
  <c r="V16" i="10"/>
  <c r="T16" i="10"/>
  <c r="S16" i="10"/>
  <c r="R16" i="10"/>
  <c r="Q16" i="10"/>
  <c r="P16" i="10"/>
  <c r="O16" i="10"/>
  <c r="N16" i="10"/>
  <c r="M16" i="10"/>
  <c r="F16" i="10" s="1"/>
  <c r="K16" i="10"/>
  <c r="J16" i="10"/>
  <c r="H16" i="10"/>
  <c r="X16" i="10" s="1"/>
  <c r="V15" i="10"/>
  <c r="Q15" i="10"/>
  <c r="H15" i="10"/>
  <c r="Y15" i="10" s="1"/>
  <c r="H14" i="10"/>
  <c r="AD13" i="10"/>
  <c r="AC13" i="10"/>
  <c r="AB13" i="10"/>
  <c r="AA13" i="10"/>
  <c r="Z13" i="10"/>
  <c r="Y13" i="10"/>
  <c r="X13" i="10"/>
  <c r="W13" i="10"/>
  <c r="V13" i="10"/>
  <c r="T13" i="10"/>
  <c r="S13" i="10"/>
  <c r="R13" i="10"/>
  <c r="Q13" i="10"/>
  <c r="P13" i="10"/>
  <c r="O13" i="10"/>
  <c r="N13" i="10"/>
  <c r="M13" i="10"/>
  <c r="F13" i="10" s="1"/>
  <c r="L13" i="10"/>
  <c r="K13" i="10"/>
  <c r="J13" i="10"/>
  <c r="H13" i="10"/>
  <c r="U13" i="10" s="1"/>
  <c r="AD12" i="10"/>
  <c r="AB12" i="10"/>
  <c r="AA12" i="10"/>
  <c r="Z12" i="10"/>
  <c r="Y12" i="10"/>
  <c r="W12" i="10"/>
  <c r="S12" i="10"/>
  <c r="R12" i="10"/>
  <c r="P12" i="10"/>
  <c r="O12" i="10"/>
  <c r="N12" i="10"/>
  <c r="M12" i="10"/>
  <c r="L12" i="10"/>
  <c r="K12" i="10"/>
  <c r="J12" i="10"/>
  <c r="H12" i="10"/>
  <c r="U12" i="10" s="1"/>
  <c r="H11" i="10"/>
  <c r="H10" i="10"/>
  <c r="AD9" i="10"/>
  <c r="AC9" i="10"/>
  <c r="AB9" i="10"/>
  <c r="AA9" i="10"/>
  <c r="Z9" i="10"/>
  <c r="Y9" i="10"/>
  <c r="X9" i="10"/>
  <c r="W9" i="10"/>
  <c r="V9" i="10"/>
  <c r="T9" i="10"/>
  <c r="S9" i="10"/>
  <c r="R9" i="10"/>
  <c r="Q9" i="10"/>
  <c r="P9" i="10"/>
  <c r="O9" i="10"/>
  <c r="N9" i="10"/>
  <c r="M9" i="10"/>
  <c r="F9" i="10" s="1"/>
  <c r="L9" i="10"/>
  <c r="K9" i="10"/>
  <c r="J9" i="10"/>
  <c r="H9" i="10"/>
  <c r="U9" i="10" s="1"/>
  <c r="H8" i="10"/>
  <c r="AD7" i="10"/>
  <c r="AC7" i="10"/>
  <c r="AB7" i="10"/>
  <c r="Z7" i="10"/>
  <c r="Y7" i="10"/>
  <c r="X7" i="10"/>
  <c r="V7" i="10"/>
  <c r="U7" i="10"/>
  <c r="T7" i="10"/>
  <c r="R7" i="10"/>
  <c r="Q7" i="10"/>
  <c r="P7" i="10"/>
  <c r="O7" i="10"/>
  <c r="M7" i="10"/>
  <c r="F7" i="10" s="1"/>
  <c r="L7" i="10"/>
  <c r="K7" i="10"/>
  <c r="J7" i="10"/>
  <c r="H7" i="10"/>
  <c r="Z6" i="10"/>
  <c r="H6" i="10"/>
  <c r="X212" i="9"/>
  <c r="T212" i="9"/>
  <c r="R212" i="9"/>
  <c r="J212" i="9"/>
  <c r="H212" i="9"/>
  <c r="V212" i="9" s="1"/>
  <c r="AD211" i="9"/>
  <c r="AC211" i="9"/>
  <c r="AA211" i="9"/>
  <c r="Z211" i="9"/>
  <c r="Y211" i="9"/>
  <c r="X211" i="9"/>
  <c r="V211" i="9"/>
  <c r="T211" i="9"/>
  <c r="S211" i="9"/>
  <c r="Q211" i="9"/>
  <c r="O211" i="9"/>
  <c r="N211" i="9"/>
  <c r="M211" i="9"/>
  <c r="L211" i="9"/>
  <c r="K211" i="9"/>
  <c r="J211" i="9"/>
  <c r="H211" i="9"/>
  <c r="U211" i="9" s="1"/>
  <c r="H210" i="9"/>
  <c r="H209" i="9"/>
  <c r="H208" i="9"/>
  <c r="AC207" i="9"/>
  <c r="AA207" i="9"/>
  <c r="Z207" i="9"/>
  <c r="Y207" i="9"/>
  <c r="P207" i="9"/>
  <c r="O207" i="9"/>
  <c r="M207" i="9"/>
  <c r="L207" i="9"/>
  <c r="K207" i="9"/>
  <c r="H207" i="9"/>
  <c r="V207" i="9" s="1"/>
  <c r="AD206" i="9"/>
  <c r="Z206" i="9"/>
  <c r="Y206" i="9"/>
  <c r="X206" i="9"/>
  <c r="V206" i="9"/>
  <c r="U206" i="9"/>
  <c r="T206" i="9"/>
  <c r="S206" i="9"/>
  <c r="R206" i="9"/>
  <c r="O206" i="9"/>
  <c r="L206" i="9"/>
  <c r="K206" i="9"/>
  <c r="J206" i="9"/>
  <c r="H206" i="9"/>
  <c r="H205" i="9"/>
  <c r="H204" i="9"/>
  <c r="AC203" i="9"/>
  <c r="AB203" i="9"/>
  <c r="Y203" i="9"/>
  <c r="V203" i="9"/>
  <c r="U203" i="9"/>
  <c r="S203" i="9"/>
  <c r="Q203" i="9"/>
  <c r="P203" i="9"/>
  <c r="O203" i="9"/>
  <c r="N203" i="9"/>
  <c r="K203" i="9"/>
  <c r="H203" i="9"/>
  <c r="T203" i="9" s="1"/>
  <c r="AD202" i="9"/>
  <c r="AA202" i="9"/>
  <c r="Z202" i="9"/>
  <c r="Y202" i="9"/>
  <c r="V202" i="9"/>
  <c r="P202" i="9"/>
  <c r="O202" i="9"/>
  <c r="M202" i="9"/>
  <c r="L202" i="9"/>
  <c r="K202" i="9"/>
  <c r="H202" i="9"/>
  <c r="H201" i="9"/>
  <c r="H200" i="9"/>
  <c r="H199" i="9"/>
  <c r="H198" i="9"/>
  <c r="AD197" i="9"/>
  <c r="AC197" i="9"/>
  <c r="AA197" i="9"/>
  <c r="Z197" i="9"/>
  <c r="X197" i="9"/>
  <c r="V197" i="9"/>
  <c r="S197" i="9"/>
  <c r="P197" i="9"/>
  <c r="O197" i="9"/>
  <c r="M197" i="9"/>
  <c r="F197" i="9" s="1"/>
  <c r="K197" i="9"/>
  <c r="J197" i="9"/>
  <c r="H197" i="9"/>
  <c r="AD196" i="9"/>
  <c r="AC196" i="9"/>
  <c r="AB196" i="9"/>
  <c r="AA196" i="9"/>
  <c r="Z196" i="9"/>
  <c r="Y196" i="9"/>
  <c r="X196" i="9"/>
  <c r="W196" i="9"/>
  <c r="U196" i="9"/>
  <c r="T196" i="9"/>
  <c r="R196" i="9"/>
  <c r="Q196" i="9"/>
  <c r="P196" i="9"/>
  <c r="O196" i="9"/>
  <c r="N196" i="9"/>
  <c r="M196" i="9"/>
  <c r="L196" i="9"/>
  <c r="K196" i="9"/>
  <c r="J196" i="9"/>
  <c r="H196" i="9"/>
  <c r="S196" i="9" s="1"/>
  <c r="F196" i="9"/>
  <c r="AC195" i="9"/>
  <c r="AB195" i="9"/>
  <c r="AA195" i="9"/>
  <c r="Z195" i="9"/>
  <c r="Y195" i="9"/>
  <c r="X195" i="9"/>
  <c r="V195" i="9"/>
  <c r="U195" i="9"/>
  <c r="T195" i="9"/>
  <c r="Q195" i="9"/>
  <c r="P195" i="9"/>
  <c r="O195" i="9"/>
  <c r="N195" i="9"/>
  <c r="M195" i="9"/>
  <c r="F195" i="9" s="1"/>
  <c r="L195" i="9"/>
  <c r="K195" i="9"/>
  <c r="J195" i="9"/>
  <c r="H195" i="9"/>
  <c r="AA194" i="9"/>
  <c r="Y194" i="9"/>
  <c r="X194" i="9"/>
  <c r="W194" i="9"/>
  <c r="V194" i="9"/>
  <c r="U194" i="9"/>
  <c r="S194" i="9"/>
  <c r="N194" i="9"/>
  <c r="M194" i="9"/>
  <c r="K194" i="9"/>
  <c r="J194" i="9"/>
  <c r="H194" i="9"/>
  <c r="AD193" i="9"/>
  <c r="AA193" i="9"/>
  <c r="W193" i="9"/>
  <c r="V193" i="9"/>
  <c r="T193" i="9"/>
  <c r="S193" i="9"/>
  <c r="R193" i="9"/>
  <c r="Q193" i="9"/>
  <c r="O193" i="9"/>
  <c r="M193" i="9"/>
  <c r="H193" i="9"/>
  <c r="AD192" i="9"/>
  <c r="AC192" i="9"/>
  <c r="AB192" i="9"/>
  <c r="Z192" i="9"/>
  <c r="Y192" i="9"/>
  <c r="X192" i="9"/>
  <c r="W192" i="9"/>
  <c r="U192" i="9"/>
  <c r="T192" i="9"/>
  <c r="S192" i="9"/>
  <c r="R192" i="9"/>
  <c r="Q192" i="9"/>
  <c r="P192" i="9"/>
  <c r="N192" i="9"/>
  <c r="M192" i="9"/>
  <c r="F192" i="9" s="1"/>
  <c r="L192" i="9"/>
  <c r="K192" i="9"/>
  <c r="J192" i="9"/>
  <c r="H192" i="9"/>
  <c r="AB191" i="9"/>
  <c r="AA191" i="9"/>
  <c r="W191" i="9"/>
  <c r="V191" i="9"/>
  <c r="U191" i="9"/>
  <c r="T191" i="9"/>
  <c r="Q191" i="9"/>
  <c r="M191" i="9"/>
  <c r="L191" i="9"/>
  <c r="J191" i="9"/>
  <c r="H191" i="9"/>
  <c r="X191" i="9" s="1"/>
  <c r="H190" i="9"/>
  <c r="H189" i="9"/>
  <c r="AC188" i="9"/>
  <c r="Z188" i="9"/>
  <c r="Y188" i="9"/>
  <c r="X188" i="9"/>
  <c r="V188" i="9"/>
  <c r="U188" i="9"/>
  <c r="T188" i="9"/>
  <c r="S188" i="9"/>
  <c r="Q188" i="9"/>
  <c r="N188" i="9"/>
  <c r="L188" i="9"/>
  <c r="K188" i="9"/>
  <c r="J188" i="9"/>
  <c r="H188" i="9"/>
  <c r="AC187" i="9"/>
  <c r="AA187" i="9"/>
  <c r="Y187" i="9"/>
  <c r="K187" i="9"/>
  <c r="H187" i="9"/>
  <c r="AC186" i="9"/>
  <c r="AB186" i="9"/>
  <c r="Z186" i="9"/>
  <c r="J186" i="9"/>
  <c r="H186" i="9"/>
  <c r="H185" i="9"/>
  <c r="AD184" i="9"/>
  <c r="N184" i="9"/>
  <c r="L184" i="9"/>
  <c r="J184" i="9"/>
  <c r="H184" i="9"/>
  <c r="AA184" i="9" s="1"/>
  <c r="U183" i="9"/>
  <c r="S183" i="9"/>
  <c r="Q183" i="9"/>
  <c r="N183" i="9"/>
  <c r="M183" i="9"/>
  <c r="K183" i="9"/>
  <c r="H183" i="9"/>
  <c r="AA183" i="9" s="1"/>
  <c r="AD182" i="9"/>
  <c r="AC182" i="9"/>
  <c r="AB182" i="9"/>
  <c r="AA182" i="9"/>
  <c r="Z182" i="9"/>
  <c r="Y182" i="9"/>
  <c r="X182" i="9"/>
  <c r="W182" i="9"/>
  <c r="V182" i="9"/>
  <c r="T182" i="9"/>
  <c r="S182" i="9"/>
  <c r="R182" i="9"/>
  <c r="Q182" i="9"/>
  <c r="P182" i="9"/>
  <c r="O182" i="9"/>
  <c r="N182" i="9"/>
  <c r="M182" i="9"/>
  <c r="L182" i="9"/>
  <c r="K182" i="9"/>
  <c r="J182" i="9"/>
  <c r="H182" i="9"/>
  <c r="U182" i="9" s="1"/>
  <c r="F182" i="9"/>
  <c r="W181" i="9"/>
  <c r="U181" i="9"/>
  <c r="R181" i="9"/>
  <c r="Q181" i="9"/>
  <c r="P181" i="9"/>
  <c r="O181" i="9"/>
  <c r="H181" i="9"/>
  <c r="Y181" i="9" s="1"/>
  <c r="H180" i="9"/>
  <c r="H179" i="9"/>
  <c r="AD178" i="9"/>
  <c r="AC178" i="9"/>
  <c r="AB178" i="9"/>
  <c r="AA178" i="9"/>
  <c r="Z178" i="9"/>
  <c r="Y178" i="9"/>
  <c r="X178" i="9"/>
  <c r="W178" i="9"/>
  <c r="V178" i="9"/>
  <c r="T178" i="9"/>
  <c r="S178" i="9"/>
  <c r="R178" i="9"/>
  <c r="Q178" i="9"/>
  <c r="P178" i="9"/>
  <c r="O178" i="9"/>
  <c r="N178" i="9"/>
  <c r="M178" i="9"/>
  <c r="F178" i="9" s="1"/>
  <c r="L178" i="9"/>
  <c r="K178" i="9"/>
  <c r="J178" i="9"/>
  <c r="H178" i="9"/>
  <c r="U178" i="9" s="1"/>
  <c r="X177" i="9"/>
  <c r="V177" i="9"/>
  <c r="H177" i="9"/>
  <c r="Y177" i="9" s="1"/>
  <c r="AC176" i="9"/>
  <c r="AB176" i="9"/>
  <c r="AA176" i="9"/>
  <c r="N176" i="9"/>
  <c r="L176" i="9"/>
  <c r="K176" i="9"/>
  <c r="J176" i="9"/>
  <c r="H176" i="9"/>
  <c r="X176" i="9" s="1"/>
  <c r="V175" i="9"/>
  <c r="T175" i="9"/>
  <c r="S175" i="9"/>
  <c r="Q175" i="9"/>
  <c r="O175" i="9"/>
  <c r="M175" i="9"/>
  <c r="H175" i="9"/>
  <c r="Y175" i="9" s="1"/>
  <c r="V174" i="9"/>
  <c r="U174" i="9"/>
  <c r="H174" i="9"/>
  <c r="W174" i="9" s="1"/>
  <c r="AD173" i="9"/>
  <c r="AC173" i="9"/>
  <c r="AB173" i="9"/>
  <c r="AA173" i="9"/>
  <c r="V173" i="9"/>
  <c r="R173" i="9"/>
  <c r="P173" i="9"/>
  <c r="O173" i="9"/>
  <c r="N173" i="9"/>
  <c r="L173" i="9"/>
  <c r="J173" i="9"/>
  <c r="H173" i="9"/>
  <c r="X173" i="9" s="1"/>
  <c r="W172" i="9"/>
  <c r="U172" i="9"/>
  <c r="T172" i="9"/>
  <c r="S172" i="9"/>
  <c r="Q172" i="9"/>
  <c r="H172" i="9"/>
  <c r="Y172" i="9" s="1"/>
  <c r="AD171" i="9"/>
  <c r="AC171" i="9"/>
  <c r="AB171" i="9"/>
  <c r="AA171" i="9"/>
  <c r="Z171" i="9"/>
  <c r="Y171" i="9"/>
  <c r="X171" i="9"/>
  <c r="W171" i="9"/>
  <c r="V171" i="9"/>
  <c r="T171" i="9"/>
  <c r="S171" i="9"/>
  <c r="R171" i="9"/>
  <c r="Q171" i="9"/>
  <c r="P171" i="9"/>
  <c r="O171" i="9"/>
  <c r="N171" i="9"/>
  <c r="M171" i="9"/>
  <c r="F171" i="9" s="1"/>
  <c r="L171" i="9"/>
  <c r="K171" i="9"/>
  <c r="J171" i="9"/>
  <c r="H171" i="9"/>
  <c r="U171" i="9" s="1"/>
  <c r="H170" i="9"/>
  <c r="H169" i="9"/>
  <c r="AA168" i="9"/>
  <c r="K168" i="9"/>
  <c r="H168" i="9"/>
  <c r="Z168" i="9" s="1"/>
  <c r="AD167" i="9"/>
  <c r="AC167" i="9"/>
  <c r="AB167" i="9"/>
  <c r="AA167" i="9"/>
  <c r="Z167" i="9"/>
  <c r="Y167" i="9"/>
  <c r="X167" i="9"/>
  <c r="W167" i="9"/>
  <c r="V167" i="9"/>
  <c r="T167" i="9"/>
  <c r="S167" i="9"/>
  <c r="R167" i="9"/>
  <c r="Q167" i="9"/>
  <c r="P167" i="9"/>
  <c r="O167" i="9"/>
  <c r="N167" i="9"/>
  <c r="M167" i="9"/>
  <c r="L167" i="9"/>
  <c r="K167" i="9"/>
  <c r="J167" i="9"/>
  <c r="H167" i="9"/>
  <c r="U167" i="9" s="1"/>
  <c r="F167" i="9"/>
  <c r="AD166" i="9"/>
  <c r="AC166" i="9"/>
  <c r="U166" i="9"/>
  <c r="R166" i="9"/>
  <c r="Q166" i="9"/>
  <c r="O166" i="9"/>
  <c r="N166" i="9"/>
  <c r="M166" i="9"/>
  <c r="H166" i="9"/>
  <c r="X166" i="9" s="1"/>
  <c r="AD165" i="9"/>
  <c r="AC165" i="9"/>
  <c r="AB165" i="9"/>
  <c r="AA165" i="9"/>
  <c r="Z165" i="9"/>
  <c r="Y165" i="9"/>
  <c r="X165" i="9"/>
  <c r="W165" i="9"/>
  <c r="V165" i="9"/>
  <c r="T165" i="9"/>
  <c r="R165" i="9"/>
  <c r="Q165" i="9"/>
  <c r="P165" i="9"/>
  <c r="O165" i="9"/>
  <c r="N165" i="9"/>
  <c r="M165" i="9"/>
  <c r="F165" i="9" s="1" a="1"/>
  <c r="F165" i="9" s="1"/>
  <c r="L165" i="9"/>
  <c r="K165" i="9"/>
  <c r="J165" i="9"/>
  <c r="H165" i="9"/>
  <c r="U165" i="9" s="1"/>
  <c r="AD164" i="9"/>
  <c r="AC164" i="9"/>
  <c r="AB164" i="9"/>
  <c r="AA164" i="9"/>
  <c r="Z164" i="9"/>
  <c r="Y164" i="9"/>
  <c r="X164" i="9"/>
  <c r="W164" i="9"/>
  <c r="V164" i="9"/>
  <c r="T164" i="9"/>
  <c r="R164" i="9"/>
  <c r="Q164" i="9"/>
  <c r="P164" i="9"/>
  <c r="O164" i="9"/>
  <c r="N164" i="9"/>
  <c r="M164" i="9"/>
  <c r="L164" i="9"/>
  <c r="K164" i="9"/>
  <c r="J164" i="9"/>
  <c r="H164" i="9"/>
  <c r="U164" i="9" s="1"/>
  <c r="F164" i="9"/>
  <c r="AC163" i="9"/>
  <c r="AB163" i="9"/>
  <c r="AA163" i="9"/>
  <c r="X163" i="9"/>
  <c r="U163" i="9"/>
  <c r="S163" i="9"/>
  <c r="Q163" i="9"/>
  <c r="P163" i="9"/>
  <c r="O163" i="9"/>
  <c r="N163" i="9"/>
  <c r="M163" i="9"/>
  <c r="J163" i="9"/>
  <c r="H163" i="9"/>
  <c r="V163" i="9" s="1"/>
  <c r="H162" i="9"/>
  <c r="V161" i="9"/>
  <c r="U161" i="9"/>
  <c r="T161" i="9"/>
  <c r="S161" i="9"/>
  <c r="Q161" i="9"/>
  <c r="O161" i="9"/>
  <c r="H161" i="9"/>
  <c r="H160" i="9"/>
  <c r="H159" i="9"/>
  <c r="AD158" i="9"/>
  <c r="AB158" i="9"/>
  <c r="AA158" i="9"/>
  <c r="X158" i="9"/>
  <c r="U158" i="9"/>
  <c r="T158" i="9"/>
  <c r="R158" i="9"/>
  <c r="P158" i="9"/>
  <c r="O158" i="9"/>
  <c r="N158" i="9"/>
  <c r="M158" i="9"/>
  <c r="J158" i="9"/>
  <c r="H158" i="9"/>
  <c r="V158" i="9" s="1"/>
  <c r="Z157" i="9"/>
  <c r="Y157" i="9"/>
  <c r="X157" i="9"/>
  <c r="L157" i="9"/>
  <c r="J157" i="9"/>
  <c r="H157" i="9"/>
  <c r="W157" i="9" s="1"/>
  <c r="V156" i="9"/>
  <c r="U156" i="9"/>
  <c r="T156" i="9"/>
  <c r="S156" i="9"/>
  <c r="R156" i="9"/>
  <c r="P156" i="9"/>
  <c r="H156" i="9"/>
  <c r="AD155" i="9"/>
  <c r="AC155" i="9"/>
  <c r="AA155" i="9"/>
  <c r="Y155" i="9"/>
  <c r="X155" i="9"/>
  <c r="U155" i="9"/>
  <c r="T155" i="9"/>
  <c r="R155" i="9"/>
  <c r="Q155" i="9"/>
  <c r="O155" i="9"/>
  <c r="M155" i="9"/>
  <c r="L155" i="9"/>
  <c r="K155" i="9"/>
  <c r="J155" i="9"/>
  <c r="H155" i="9"/>
  <c r="V155" i="9" s="1"/>
  <c r="W154" i="9"/>
  <c r="V154" i="9"/>
  <c r="U154" i="9"/>
  <c r="S154" i="9"/>
  <c r="H154" i="9"/>
  <c r="AD153" i="9"/>
  <c r="AC153" i="9"/>
  <c r="AB153" i="9"/>
  <c r="T153" i="9"/>
  <c r="S153" i="9"/>
  <c r="R153" i="9"/>
  <c r="Q153" i="9"/>
  <c r="P153" i="9"/>
  <c r="O153" i="9"/>
  <c r="M153" i="9"/>
  <c r="H153" i="9"/>
  <c r="V153" i="9" s="1"/>
  <c r="AB152" i="9"/>
  <c r="AA152" i="9"/>
  <c r="Z152" i="9"/>
  <c r="X152" i="9"/>
  <c r="V152" i="9"/>
  <c r="N152" i="9"/>
  <c r="M152" i="9"/>
  <c r="L152" i="9"/>
  <c r="H152" i="9"/>
  <c r="X151" i="9"/>
  <c r="W151" i="9"/>
  <c r="U151" i="9"/>
  <c r="S151" i="9"/>
  <c r="K151" i="9"/>
  <c r="H151" i="9"/>
  <c r="T151" i="9" s="1"/>
  <c r="H150" i="9"/>
  <c r="H149" i="9"/>
  <c r="V148" i="9"/>
  <c r="U148" i="9"/>
  <c r="T148" i="9"/>
  <c r="R148" i="9"/>
  <c r="H148" i="9"/>
  <c r="AD148" i="9" s="1"/>
  <c r="AD147" i="9"/>
  <c r="AC147" i="9"/>
  <c r="AB147" i="9"/>
  <c r="AA147" i="9"/>
  <c r="X147" i="9"/>
  <c r="T147" i="9"/>
  <c r="S147" i="9"/>
  <c r="R147" i="9"/>
  <c r="Q147" i="9"/>
  <c r="P147" i="9"/>
  <c r="O147" i="9"/>
  <c r="N147" i="9"/>
  <c r="K147" i="9"/>
  <c r="H147" i="9"/>
  <c r="U147" i="9" s="1"/>
  <c r="AD146" i="9"/>
  <c r="AC146" i="9"/>
  <c r="AB146" i="9"/>
  <c r="AA146" i="9"/>
  <c r="Z146" i="9"/>
  <c r="Y146" i="9"/>
  <c r="X146" i="9"/>
  <c r="W146" i="9"/>
  <c r="V146" i="9"/>
  <c r="T146" i="9"/>
  <c r="S146" i="9"/>
  <c r="R146" i="9"/>
  <c r="Q146" i="9"/>
  <c r="P146" i="9"/>
  <c r="O146" i="9"/>
  <c r="N146" i="9"/>
  <c r="M146" i="9"/>
  <c r="F146" i="9" s="1"/>
  <c r="L146" i="9"/>
  <c r="K146" i="9"/>
  <c r="J146" i="9"/>
  <c r="H146" i="9"/>
  <c r="U146" i="9" s="1"/>
  <c r="V145" i="9"/>
  <c r="N145" i="9"/>
  <c r="M145" i="9"/>
  <c r="K145" i="9"/>
  <c r="H145" i="9"/>
  <c r="AA145" i="9" s="1"/>
  <c r="W144" i="9"/>
  <c r="R144" i="9"/>
  <c r="K144" i="9"/>
  <c r="J144" i="9"/>
  <c r="H144" i="9"/>
  <c r="AC143" i="9"/>
  <c r="AB143" i="9"/>
  <c r="U143" i="9"/>
  <c r="T143" i="9"/>
  <c r="S143" i="9"/>
  <c r="Q143" i="9"/>
  <c r="P143" i="9"/>
  <c r="O143" i="9"/>
  <c r="H143" i="9"/>
  <c r="AD142" i="9"/>
  <c r="AB142" i="9"/>
  <c r="AA142" i="9"/>
  <c r="Z142" i="9"/>
  <c r="Y142" i="9"/>
  <c r="S142" i="9"/>
  <c r="R142" i="9"/>
  <c r="P142" i="9"/>
  <c r="O142" i="9"/>
  <c r="N142" i="9"/>
  <c r="M142" i="9"/>
  <c r="F142" i="9" s="1"/>
  <c r="L142" i="9"/>
  <c r="H142" i="9"/>
  <c r="U142" i="9" s="1"/>
  <c r="H141" i="9"/>
  <c r="H140" i="9"/>
  <c r="H139" i="9"/>
  <c r="H138" i="9"/>
  <c r="H137" i="9"/>
  <c r="H136" i="9"/>
  <c r="H135" i="9"/>
  <c r="H134" i="9"/>
  <c r="H133" i="9"/>
  <c r="H132" i="9"/>
  <c r="H131" i="9"/>
  <c r="H130" i="9"/>
  <c r="H129" i="9"/>
  <c r="H128" i="9"/>
  <c r="H127" i="9"/>
  <c r="AD126" i="9"/>
  <c r="AC126" i="9"/>
  <c r="AB126" i="9"/>
  <c r="AA126" i="9"/>
  <c r="Z126" i="9"/>
  <c r="W126" i="9"/>
  <c r="T126" i="9"/>
  <c r="R126" i="9"/>
  <c r="Q126" i="9"/>
  <c r="P126" i="9"/>
  <c r="O126" i="9"/>
  <c r="N126" i="9"/>
  <c r="M126" i="9"/>
  <c r="J126" i="9"/>
  <c r="H126" i="9"/>
  <c r="S126" i="9" s="1"/>
  <c r="AC125" i="9"/>
  <c r="AB125" i="9"/>
  <c r="AA125" i="9"/>
  <c r="Z125" i="9"/>
  <c r="Y125" i="9"/>
  <c r="X125" i="9"/>
  <c r="W125" i="9"/>
  <c r="T125" i="9"/>
  <c r="S125" i="9"/>
  <c r="P125" i="9"/>
  <c r="O125" i="9"/>
  <c r="N125" i="9"/>
  <c r="M125" i="9"/>
  <c r="F125" i="9" s="1"/>
  <c r="L125" i="9"/>
  <c r="K125" i="9"/>
  <c r="J125" i="9"/>
  <c r="H125" i="9"/>
  <c r="U125" i="9" s="1"/>
  <c r="Y124" i="9"/>
  <c r="J124" i="9"/>
  <c r="H124" i="9"/>
  <c r="H123" i="9"/>
  <c r="AD122" i="9"/>
  <c r="AC122" i="9"/>
  <c r="AB122" i="9"/>
  <c r="Z122" i="9"/>
  <c r="W122" i="9"/>
  <c r="T122" i="9"/>
  <c r="S122" i="9"/>
  <c r="R122" i="9"/>
  <c r="Q122" i="9"/>
  <c r="P122" i="9"/>
  <c r="N122" i="9"/>
  <c r="M122" i="9"/>
  <c r="F122" i="9" s="1"/>
  <c r="J122" i="9"/>
  <c r="H122" i="9"/>
  <c r="U122" i="9" s="1"/>
  <c r="H121" i="9"/>
  <c r="AD120" i="9"/>
  <c r="AC120" i="9"/>
  <c r="AB120" i="9"/>
  <c r="Z120" i="9"/>
  <c r="Y120" i="9"/>
  <c r="X120" i="9"/>
  <c r="W120" i="9"/>
  <c r="U120" i="9"/>
  <c r="T120" i="9"/>
  <c r="R120" i="9"/>
  <c r="Q120" i="9"/>
  <c r="P120" i="9"/>
  <c r="N120" i="9"/>
  <c r="M120" i="9"/>
  <c r="L120" i="9"/>
  <c r="K120" i="9"/>
  <c r="J120" i="9"/>
  <c r="H120" i="9"/>
  <c r="S120" i="9" s="1"/>
  <c r="F120" i="9"/>
  <c r="AB119" i="9"/>
  <c r="AA119" i="9"/>
  <c r="X119" i="9"/>
  <c r="K119" i="9"/>
  <c r="J119" i="9"/>
  <c r="H119" i="9"/>
  <c r="AB118" i="9"/>
  <c r="O118" i="9"/>
  <c r="K118" i="9"/>
  <c r="J118" i="9"/>
  <c r="H118" i="9"/>
  <c r="H117" i="9"/>
  <c r="AD116" i="9"/>
  <c r="AC116" i="9"/>
  <c r="Z116" i="9"/>
  <c r="U116" i="9"/>
  <c r="T116" i="9"/>
  <c r="S116" i="9"/>
  <c r="R116" i="9"/>
  <c r="Q116" i="9"/>
  <c r="P116" i="9"/>
  <c r="L116" i="9"/>
  <c r="H116" i="9"/>
  <c r="V116" i="9" s="1"/>
  <c r="AA115" i="9"/>
  <c r="V115" i="9"/>
  <c r="S115" i="9"/>
  <c r="R115" i="9"/>
  <c r="Q115" i="9"/>
  <c r="P115" i="9"/>
  <c r="H115" i="9"/>
  <c r="AB115" i="9" s="1"/>
  <c r="H114" i="9"/>
  <c r="AD113" i="9"/>
  <c r="AC113" i="9"/>
  <c r="AB113" i="9"/>
  <c r="AA113" i="9"/>
  <c r="Z113" i="9"/>
  <c r="Y113" i="9"/>
  <c r="W113" i="9"/>
  <c r="T113" i="9"/>
  <c r="S113" i="9"/>
  <c r="Q113" i="9"/>
  <c r="P113" i="9"/>
  <c r="O113" i="9"/>
  <c r="N113" i="9"/>
  <c r="M113" i="9"/>
  <c r="K113" i="9"/>
  <c r="J113" i="9"/>
  <c r="H113" i="9"/>
  <c r="U113" i="9" s="1"/>
  <c r="H112" i="9"/>
  <c r="H111" i="9"/>
  <c r="H110" i="9"/>
  <c r="AD109" i="9"/>
  <c r="AC109" i="9"/>
  <c r="AB109" i="9"/>
  <c r="AA109" i="9"/>
  <c r="Y109" i="9"/>
  <c r="X109" i="9"/>
  <c r="W109" i="9"/>
  <c r="T109" i="9"/>
  <c r="S109" i="9"/>
  <c r="Q109" i="9"/>
  <c r="P109" i="9"/>
  <c r="O109" i="9"/>
  <c r="M109" i="9"/>
  <c r="L109" i="9"/>
  <c r="K109" i="9"/>
  <c r="J109" i="9"/>
  <c r="H109" i="9"/>
  <c r="U109" i="9" s="1"/>
  <c r="Z108" i="9"/>
  <c r="V108" i="9"/>
  <c r="H108" i="9"/>
  <c r="AD107" i="9"/>
  <c r="H107" i="9"/>
  <c r="W107" i="9" s="1"/>
  <c r="H106" i="9"/>
  <c r="H105" i="9"/>
  <c r="R104" i="9"/>
  <c r="P104" i="9"/>
  <c r="H104" i="9"/>
  <c r="AB103" i="9"/>
  <c r="Z103" i="9"/>
  <c r="S103" i="9"/>
  <c r="R103" i="9"/>
  <c r="Q103" i="9"/>
  <c r="P103" i="9"/>
  <c r="O103" i="9"/>
  <c r="H103" i="9"/>
  <c r="AA103" i="9" s="1"/>
  <c r="Y102" i="9"/>
  <c r="X102" i="9"/>
  <c r="V102" i="9"/>
  <c r="P102" i="9"/>
  <c r="H102" i="9"/>
  <c r="Z102" i="9" s="1"/>
  <c r="H101" i="9"/>
  <c r="H100" i="9"/>
  <c r="H99" i="9"/>
  <c r="AC98" i="9"/>
  <c r="N98" i="9"/>
  <c r="L98" i="9"/>
  <c r="K98" i="9"/>
  <c r="H98" i="9"/>
  <c r="Z97" i="9"/>
  <c r="Y97" i="9"/>
  <c r="W97" i="9"/>
  <c r="U97" i="9"/>
  <c r="T97" i="9"/>
  <c r="S97" i="9"/>
  <c r="P97" i="9"/>
  <c r="M97" i="9"/>
  <c r="K97" i="9"/>
  <c r="J97" i="9"/>
  <c r="H97" i="9"/>
  <c r="V97" i="9" s="1"/>
  <c r="AD96" i="9"/>
  <c r="AC96" i="9"/>
  <c r="V96" i="9"/>
  <c r="T96" i="9"/>
  <c r="S96" i="9"/>
  <c r="R96" i="9"/>
  <c r="Q96" i="9"/>
  <c r="P96" i="9"/>
  <c r="H96" i="9"/>
  <c r="Z96" i="9" s="1"/>
  <c r="AD95" i="9"/>
  <c r="AB95" i="9"/>
  <c r="AA95" i="9"/>
  <c r="Z95" i="9"/>
  <c r="W95" i="9"/>
  <c r="S95" i="9"/>
  <c r="R95" i="9"/>
  <c r="Q95" i="9"/>
  <c r="P95" i="9"/>
  <c r="O95" i="9"/>
  <c r="N95" i="9"/>
  <c r="M95" i="9"/>
  <c r="F95" i="9" s="1"/>
  <c r="H95" i="9"/>
  <c r="AD94" i="9"/>
  <c r="AC94" i="9"/>
  <c r="AB94" i="9"/>
  <c r="AA94" i="9"/>
  <c r="Z94" i="9"/>
  <c r="Y94" i="9"/>
  <c r="X94" i="9"/>
  <c r="W94" i="9"/>
  <c r="V94" i="9"/>
  <c r="T94" i="9"/>
  <c r="S94" i="9"/>
  <c r="R94" i="9"/>
  <c r="Q94" i="9"/>
  <c r="P94" i="9"/>
  <c r="O94" i="9"/>
  <c r="N94" i="9"/>
  <c r="M94" i="9"/>
  <c r="F94" i="9" s="1"/>
  <c r="L94" i="9"/>
  <c r="K94" i="9"/>
  <c r="J94" i="9"/>
  <c r="H94" i="9"/>
  <c r="U94" i="9" s="1"/>
  <c r="H93" i="9"/>
  <c r="H92" i="9"/>
  <c r="AB91" i="9"/>
  <c r="Z91" i="9"/>
  <c r="Y91" i="9"/>
  <c r="X91" i="9"/>
  <c r="W91" i="9"/>
  <c r="S91" i="9"/>
  <c r="M91" i="9"/>
  <c r="K91" i="9"/>
  <c r="H91" i="9"/>
  <c r="AD90" i="9"/>
  <c r="AC90" i="9"/>
  <c r="AB90" i="9"/>
  <c r="AA90" i="9"/>
  <c r="Z90" i="9"/>
  <c r="Y90" i="9"/>
  <c r="X90" i="9"/>
  <c r="W90" i="9"/>
  <c r="V90" i="9"/>
  <c r="T90" i="9"/>
  <c r="S90" i="9"/>
  <c r="R90" i="9"/>
  <c r="Q90" i="9"/>
  <c r="P90" i="9"/>
  <c r="O90" i="9"/>
  <c r="N90" i="9"/>
  <c r="M90" i="9"/>
  <c r="L90" i="9"/>
  <c r="K90" i="9"/>
  <c r="J90" i="9"/>
  <c r="H90" i="9"/>
  <c r="U90" i="9" s="1"/>
  <c r="Z89" i="9"/>
  <c r="X89" i="9"/>
  <c r="H89" i="9"/>
  <c r="W89" i="9" s="1"/>
  <c r="AD88" i="9"/>
  <c r="AC88" i="9"/>
  <c r="AB88" i="9"/>
  <c r="AA88" i="9"/>
  <c r="Z88" i="9"/>
  <c r="X88" i="9"/>
  <c r="W88" i="9"/>
  <c r="U88" i="9"/>
  <c r="T88" i="9"/>
  <c r="R88" i="9"/>
  <c r="Q88" i="9"/>
  <c r="P88" i="9"/>
  <c r="F88" i="9" s="1"/>
  <c r="O88" i="9"/>
  <c r="N88" i="9"/>
  <c r="M88" i="9"/>
  <c r="K88" i="9"/>
  <c r="J88" i="9"/>
  <c r="H88" i="9"/>
  <c r="S88" i="9" s="1"/>
  <c r="AC87" i="9"/>
  <c r="AB87" i="9"/>
  <c r="AA87" i="9"/>
  <c r="Z87" i="9"/>
  <c r="Y87" i="9"/>
  <c r="X87" i="9"/>
  <c r="W87" i="9"/>
  <c r="U87" i="9"/>
  <c r="T87" i="9"/>
  <c r="S87" i="9"/>
  <c r="Q87" i="9"/>
  <c r="P87" i="9"/>
  <c r="O87" i="9"/>
  <c r="N87" i="9"/>
  <c r="M87" i="9"/>
  <c r="F87" i="9" s="1"/>
  <c r="L87" i="9"/>
  <c r="K87" i="9"/>
  <c r="J87" i="9"/>
  <c r="H87" i="9"/>
  <c r="AD86" i="9"/>
  <c r="V86" i="9"/>
  <c r="T86" i="9"/>
  <c r="R86" i="9"/>
  <c r="P86" i="9"/>
  <c r="M86" i="9"/>
  <c r="H86" i="9"/>
  <c r="W86" i="9" s="1"/>
  <c r="Z85" i="9"/>
  <c r="U85" i="9"/>
  <c r="H85" i="9"/>
  <c r="X85" i="9" s="1"/>
  <c r="AD84" i="9"/>
  <c r="AC84" i="9"/>
  <c r="AB84" i="9"/>
  <c r="Z84" i="9"/>
  <c r="X84" i="9"/>
  <c r="W84" i="9"/>
  <c r="U84" i="9"/>
  <c r="T84" i="9"/>
  <c r="S84" i="9"/>
  <c r="R84" i="9"/>
  <c r="Q84" i="9"/>
  <c r="P84" i="9"/>
  <c r="N84" i="9"/>
  <c r="M84" i="9"/>
  <c r="K84" i="9"/>
  <c r="J84" i="9"/>
  <c r="H84" i="9"/>
  <c r="H83" i="9"/>
  <c r="H82" i="9"/>
  <c r="AC81" i="9"/>
  <c r="AA81" i="9"/>
  <c r="Z81" i="9"/>
  <c r="W81" i="9"/>
  <c r="O81" i="9"/>
  <c r="M81" i="9"/>
  <c r="L81" i="9"/>
  <c r="J81" i="9"/>
  <c r="H81" i="9"/>
  <c r="AD80" i="9"/>
  <c r="AC80" i="9"/>
  <c r="AB80" i="9"/>
  <c r="Z80" i="9"/>
  <c r="Y80" i="9"/>
  <c r="W80" i="9"/>
  <c r="V80" i="9"/>
  <c r="T80" i="9"/>
  <c r="S80" i="9"/>
  <c r="Q80" i="9"/>
  <c r="P80" i="9"/>
  <c r="N80" i="9"/>
  <c r="M80" i="9"/>
  <c r="L80" i="9"/>
  <c r="K80" i="9"/>
  <c r="J80" i="9"/>
  <c r="H80" i="9"/>
  <c r="X79" i="9"/>
  <c r="V79" i="9"/>
  <c r="K79" i="9"/>
  <c r="H79" i="9"/>
  <c r="AD78" i="9"/>
  <c r="W78" i="9"/>
  <c r="U78" i="9"/>
  <c r="S78" i="9"/>
  <c r="R78" i="9"/>
  <c r="Q78" i="9"/>
  <c r="P78" i="9"/>
  <c r="N78" i="9"/>
  <c r="H78" i="9"/>
  <c r="V78" i="9" s="1"/>
  <c r="AA77" i="9"/>
  <c r="Z77" i="9"/>
  <c r="W77" i="9"/>
  <c r="T77" i="9"/>
  <c r="J77" i="9"/>
  <c r="H77" i="9"/>
  <c r="AD76" i="9"/>
  <c r="AC76" i="9"/>
  <c r="AB76" i="9"/>
  <c r="X76" i="9"/>
  <c r="T76" i="9"/>
  <c r="Q76" i="9"/>
  <c r="P76" i="9"/>
  <c r="O76" i="9"/>
  <c r="N76" i="9"/>
  <c r="M76" i="9"/>
  <c r="F76" i="9" s="1"/>
  <c r="H76" i="9"/>
  <c r="V76" i="9" s="1"/>
  <c r="W75" i="9"/>
  <c r="H75" i="9"/>
  <c r="Y75" i="9" s="1"/>
  <c r="H74" i="9"/>
  <c r="H73" i="9"/>
  <c r="H72" i="9"/>
  <c r="AD71" i="9"/>
  <c r="AC71" i="9"/>
  <c r="AB71" i="9"/>
  <c r="AA71" i="9"/>
  <c r="Z71" i="9"/>
  <c r="Y71" i="9"/>
  <c r="X71" i="9"/>
  <c r="W71" i="9"/>
  <c r="V71" i="9"/>
  <c r="T71" i="9"/>
  <c r="S71" i="9"/>
  <c r="R71" i="9"/>
  <c r="Q71" i="9"/>
  <c r="P71" i="9"/>
  <c r="O71" i="9"/>
  <c r="N71" i="9"/>
  <c r="M71" i="9"/>
  <c r="L71" i="9"/>
  <c r="K71" i="9"/>
  <c r="J71" i="9"/>
  <c r="H71" i="9"/>
  <c r="U71" i="9" s="1"/>
  <c r="F71" i="9"/>
  <c r="AA70" i="9"/>
  <c r="Z70" i="9"/>
  <c r="X70" i="9"/>
  <c r="V70" i="9"/>
  <c r="U70" i="9"/>
  <c r="S70" i="9"/>
  <c r="R70" i="9"/>
  <c r="P70" i="9"/>
  <c r="M70" i="9"/>
  <c r="L70" i="9"/>
  <c r="J70" i="9"/>
  <c r="H70" i="9"/>
  <c r="AD69" i="9"/>
  <c r="AC69" i="9"/>
  <c r="AA69" i="9"/>
  <c r="Z69" i="9"/>
  <c r="Y69" i="9"/>
  <c r="V69" i="9"/>
  <c r="U69" i="9"/>
  <c r="R69" i="9"/>
  <c r="Q69" i="9"/>
  <c r="O69" i="9"/>
  <c r="N69" i="9"/>
  <c r="M69" i="9"/>
  <c r="L69" i="9"/>
  <c r="K69" i="9"/>
  <c r="H69" i="9"/>
  <c r="T69" i="9" s="1"/>
  <c r="H68" i="9"/>
  <c r="AC68" i="9" s="1"/>
  <c r="W67" i="9"/>
  <c r="S67" i="9"/>
  <c r="R67" i="9"/>
  <c r="P67" i="9"/>
  <c r="O67" i="9"/>
  <c r="H67" i="9"/>
  <c r="AD67" i="9" s="1"/>
  <c r="AD66" i="9"/>
  <c r="AA66" i="9"/>
  <c r="W66" i="9"/>
  <c r="R66" i="9"/>
  <c r="O66" i="9"/>
  <c r="L66" i="9"/>
  <c r="K66" i="9"/>
  <c r="H66" i="9"/>
  <c r="Z66" i="9" s="1"/>
  <c r="Z65" i="9"/>
  <c r="T65" i="9"/>
  <c r="K65" i="9"/>
  <c r="H65" i="9"/>
  <c r="W65" i="9" s="1"/>
  <c r="AD64" i="9"/>
  <c r="AC64" i="9"/>
  <c r="AB64" i="9"/>
  <c r="AA64" i="9"/>
  <c r="Y64" i="9"/>
  <c r="V64" i="9"/>
  <c r="U64" i="9"/>
  <c r="T64" i="9"/>
  <c r="R64" i="9"/>
  <c r="Q64" i="9"/>
  <c r="P64" i="9"/>
  <c r="O64" i="9"/>
  <c r="M64" i="9"/>
  <c r="L64" i="9"/>
  <c r="J64" i="9"/>
  <c r="H64" i="9"/>
  <c r="S64" i="9" s="1"/>
  <c r="H63" i="9"/>
  <c r="H62" i="9"/>
  <c r="H61" i="9"/>
  <c r="O60" i="9"/>
  <c r="L60" i="9"/>
  <c r="H60" i="9"/>
  <c r="AD60" i="9" s="1"/>
  <c r="Z59" i="9"/>
  <c r="W59" i="9"/>
  <c r="U59" i="9"/>
  <c r="T59" i="9"/>
  <c r="S59" i="9"/>
  <c r="R59" i="9"/>
  <c r="Q59" i="9"/>
  <c r="K59" i="9"/>
  <c r="H59" i="9"/>
  <c r="AD58" i="9"/>
  <c r="AC58" i="9"/>
  <c r="AB58" i="9"/>
  <c r="AA58" i="9"/>
  <c r="Y58" i="9"/>
  <c r="U58" i="9"/>
  <c r="T58" i="9"/>
  <c r="R58" i="9"/>
  <c r="Q58" i="9"/>
  <c r="P58" i="9"/>
  <c r="O58" i="9"/>
  <c r="M58" i="9"/>
  <c r="L58" i="9"/>
  <c r="K58" i="9"/>
  <c r="H58" i="9"/>
  <c r="S58" i="9" s="1"/>
  <c r="Z57" i="9"/>
  <c r="X57" i="9"/>
  <c r="U57" i="9"/>
  <c r="Q57" i="9"/>
  <c r="K57" i="9"/>
  <c r="H57" i="9"/>
  <c r="AB57" i="9" s="1"/>
  <c r="AA56" i="9"/>
  <c r="Y56" i="9"/>
  <c r="V56" i="9"/>
  <c r="U56" i="9"/>
  <c r="T56" i="9"/>
  <c r="S56" i="9"/>
  <c r="K56" i="9"/>
  <c r="H56" i="9"/>
  <c r="R56" i="9" s="1"/>
  <c r="AD55" i="9"/>
  <c r="AC55" i="9"/>
  <c r="AB55" i="9"/>
  <c r="AA55" i="9"/>
  <c r="Z55" i="9"/>
  <c r="Y55" i="9"/>
  <c r="X55" i="9"/>
  <c r="U55" i="9"/>
  <c r="T55" i="9"/>
  <c r="S55" i="9"/>
  <c r="R55" i="9"/>
  <c r="Q55" i="9"/>
  <c r="P55" i="9"/>
  <c r="F55" i="9" s="1"/>
  <c r="O55" i="9"/>
  <c r="N55" i="9"/>
  <c r="M55" i="9"/>
  <c r="L55" i="9"/>
  <c r="J55" i="9"/>
  <c r="H55" i="9"/>
  <c r="AC54" i="9"/>
  <c r="AB54" i="9"/>
  <c r="AA54" i="9"/>
  <c r="Z54" i="9"/>
  <c r="Y54" i="9"/>
  <c r="U54" i="9"/>
  <c r="T54" i="9"/>
  <c r="R54" i="9"/>
  <c r="P54" i="9"/>
  <c r="F54" i="9" s="1"/>
  <c r="O54" i="9"/>
  <c r="N54" i="9"/>
  <c r="M54" i="9"/>
  <c r="L54" i="9"/>
  <c r="H54" i="9"/>
  <c r="S54" i="9" s="1"/>
  <c r="H53" i="9"/>
  <c r="H52" i="9"/>
  <c r="AD51" i="9"/>
  <c r="AC51" i="9"/>
  <c r="AB51" i="9"/>
  <c r="AA51" i="9"/>
  <c r="Z51" i="9"/>
  <c r="Y51" i="9"/>
  <c r="X51" i="9"/>
  <c r="U51" i="9"/>
  <c r="T51" i="9"/>
  <c r="S51" i="9"/>
  <c r="Q51" i="9"/>
  <c r="P51" i="9"/>
  <c r="O51" i="9"/>
  <c r="N51" i="9"/>
  <c r="M51" i="9"/>
  <c r="F51" i="9" s="1"/>
  <c r="L51" i="9"/>
  <c r="J51" i="9"/>
  <c r="H51" i="9"/>
  <c r="R51" i="9" s="1"/>
  <c r="AA50" i="9"/>
  <c r="Y50" i="9"/>
  <c r="X50" i="9"/>
  <c r="W50" i="9"/>
  <c r="U50" i="9"/>
  <c r="T50" i="9"/>
  <c r="Q50" i="9"/>
  <c r="P50" i="9"/>
  <c r="N50" i="9"/>
  <c r="L50" i="9"/>
  <c r="H50" i="9"/>
  <c r="AD50" i="9" s="1"/>
  <c r="AD49" i="9"/>
  <c r="AC49" i="9"/>
  <c r="AB49" i="9"/>
  <c r="AA49" i="9"/>
  <c r="Z49" i="9"/>
  <c r="Y49" i="9"/>
  <c r="X49" i="9"/>
  <c r="W49" i="9"/>
  <c r="V49" i="9"/>
  <c r="T49" i="9"/>
  <c r="S49" i="9"/>
  <c r="R49" i="9"/>
  <c r="Q49" i="9"/>
  <c r="P49" i="9"/>
  <c r="O49" i="9"/>
  <c r="N49" i="9"/>
  <c r="M49" i="9"/>
  <c r="F49" i="9" s="1"/>
  <c r="L49" i="9"/>
  <c r="K49" i="9"/>
  <c r="J49" i="9"/>
  <c r="H49" i="9"/>
  <c r="U49" i="9" s="1"/>
  <c r="AC48" i="9"/>
  <c r="Y48" i="9"/>
  <c r="X48" i="9"/>
  <c r="V48" i="9"/>
  <c r="U48" i="9"/>
  <c r="S48" i="9"/>
  <c r="R48" i="9"/>
  <c r="Q48" i="9"/>
  <c r="P48" i="9"/>
  <c r="K48" i="9"/>
  <c r="H48" i="9"/>
  <c r="O48" i="9" s="1"/>
  <c r="AB47" i="9"/>
  <c r="V47" i="9"/>
  <c r="U47" i="9"/>
  <c r="P47" i="9"/>
  <c r="L47" i="9"/>
  <c r="H47" i="9"/>
  <c r="Z47" i="9" s="1"/>
  <c r="AB46" i="9"/>
  <c r="AA46" i="9"/>
  <c r="Z46" i="9"/>
  <c r="X46" i="9"/>
  <c r="W46" i="9"/>
  <c r="V46" i="9"/>
  <c r="S46" i="9"/>
  <c r="Q46" i="9"/>
  <c r="O46" i="9"/>
  <c r="N46" i="9"/>
  <c r="M46" i="9"/>
  <c r="L46" i="9"/>
  <c r="K46" i="9"/>
  <c r="J46" i="9"/>
  <c r="H46" i="9"/>
  <c r="AA45" i="9"/>
  <c r="X45" i="9"/>
  <c r="W45" i="9"/>
  <c r="V45" i="9"/>
  <c r="U45" i="9"/>
  <c r="T45" i="9"/>
  <c r="S45" i="9"/>
  <c r="O45" i="9"/>
  <c r="N45" i="9"/>
  <c r="J45" i="9"/>
  <c r="H45" i="9"/>
  <c r="L45" i="9" s="1"/>
  <c r="U44" i="9"/>
  <c r="Q44" i="9"/>
  <c r="H44" i="9"/>
  <c r="AC44" i="9" s="1"/>
  <c r="H43" i="9"/>
  <c r="H42" i="9"/>
  <c r="AD41" i="9"/>
  <c r="AB41" i="9"/>
  <c r="AA41" i="9"/>
  <c r="Z41" i="9"/>
  <c r="Y41" i="9"/>
  <c r="X41" i="9"/>
  <c r="W41" i="9"/>
  <c r="U41" i="9"/>
  <c r="T41" i="9"/>
  <c r="S41" i="9"/>
  <c r="R41" i="9"/>
  <c r="P41" i="9"/>
  <c r="F41" i="9" s="1"/>
  <c r="O41" i="9"/>
  <c r="N41" i="9"/>
  <c r="M41" i="9"/>
  <c r="L41" i="9"/>
  <c r="K41" i="9"/>
  <c r="J41" i="9"/>
  <c r="H41" i="9"/>
  <c r="H40" i="9"/>
  <c r="Z39" i="9"/>
  <c r="V39" i="9"/>
  <c r="U39" i="9"/>
  <c r="R39" i="9"/>
  <c r="Q39" i="9"/>
  <c r="N39" i="9"/>
  <c r="K39" i="9"/>
  <c r="H39" i="9"/>
  <c r="W39" i="9" s="1"/>
  <c r="AC38" i="9"/>
  <c r="AB38" i="9"/>
  <c r="W38" i="9"/>
  <c r="V38" i="9"/>
  <c r="S38" i="9"/>
  <c r="M38" i="9"/>
  <c r="K38" i="9"/>
  <c r="H38" i="9"/>
  <c r="U38" i="9" s="1"/>
  <c r="AD37" i="9"/>
  <c r="AC37" i="9"/>
  <c r="AB37" i="9"/>
  <c r="AA37" i="9"/>
  <c r="Z37" i="9"/>
  <c r="X37" i="9"/>
  <c r="W37" i="9"/>
  <c r="U37" i="9"/>
  <c r="T37" i="9"/>
  <c r="S37" i="9"/>
  <c r="R37" i="9"/>
  <c r="Q37" i="9"/>
  <c r="P37" i="9"/>
  <c r="O37" i="9"/>
  <c r="N37" i="9"/>
  <c r="L37" i="9"/>
  <c r="K37" i="9"/>
  <c r="J37" i="9"/>
  <c r="H37" i="9"/>
  <c r="AA36" i="9"/>
  <c r="Z36" i="9"/>
  <c r="H36" i="9"/>
  <c r="U36" i="9" s="1"/>
  <c r="AB35" i="9"/>
  <c r="Z35" i="9"/>
  <c r="X35" i="9"/>
  <c r="V35" i="9"/>
  <c r="U35" i="9"/>
  <c r="S35" i="9"/>
  <c r="R35" i="9"/>
  <c r="Q35" i="9"/>
  <c r="M35" i="9"/>
  <c r="J35" i="9"/>
  <c r="H35" i="9"/>
  <c r="O35" i="9" s="1"/>
  <c r="H34" i="9"/>
  <c r="H33" i="9"/>
  <c r="AD32" i="9"/>
  <c r="AC32" i="9"/>
  <c r="AA32" i="9"/>
  <c r="W32" i="9"/>
  <c r="V32" i="9"/>
  <c r="U32" i="9"/>
  <c r="T32" i="9"/>
  <c r="R32" i="9"/>
  <c r="Q32" i="9"/>
  <c r="P32" i="9"/>
  <c r="N32" i="9"/>
  <c r="M32" i="9"/>
  <c r="K32" i="9"/>
  <c r="H32" i="9"/>
  <c r="Z32" i="9" s="1"/>
  <c r="F32" i="9"/>
  <c r="AB31" i="9"/>
  <c r="Z31" i="9"/>
  <c r="X31" i="9"/>
  <c r="V31" i="9"/>
  <c r="U31" i="9"/>
  <c r="T31" i="9"/>
  <c r="P31" i="9"/>
  <c r="N31" i="9"/>
  <c r="K31" i="9"/>
  <c r="J31" i="9"/>
  <c r="H31" i="9"/>
  <c r="S31" i="9" s="1"/>
  <c r="AD30" i="9"/>
  <c r="AC30" i="9"/>
  <c r="Y30" i="9"/>
  <c r="V30" i="9"/>
  <c r="U30" i="9"/>
  <c r="T30" i="9"/>
  <c r="S30" i="9"/>
  <c r="R30" i="9"/>
  <c r="Q30" i="9"/>
  <c r="O30" i="9"/>
  <c r="N30" i="9"/>
  <c r="J30" i="9"/>
  <c r="H30" i="9"/>
  <c r="AA30" i="9" s="1"/>
  <c r="AC29" i="9"/>
  <c r="AB29" i="9"/>
  <c r="X29" i="9"/>
  <c r="V29" i="9"/>
  <c r="S29" i="9"/>
  <c r="M29" i="9"/>
  <c r="H29" i="9"/>
  <c r="X28" i="9"/>
  <c r="S28" i="9"/>
  <c r="R28" i="9"/>
  <c r="O28" i="9"/>
  <c r="H28" i="9"/>
  <c r="AB28" i="9" s="1"/>
  <c r="AD27" i="9"/>
  <c r="AC27" i="9"/>
  <c r="AB27" i="9"/>
  <c r="AA27" i="9"/>
  <c r="Z27" i="9"/>
  <c r="Y27" i="9"/>
  <c r="X27" i="9"/>
  <c r="W27" i="9"/>
  <c r="V27" i="9"/>
  <c r="T27" i="9"/>
  <c r="S27" i="9"/>
  <c r="R27" i="9"/>
  <c r="Q27" i="9"/>
  <c r="P27" i="9"/>
  <c r="O27" i="9"/>
  <c r="N27" i="9"/>
  <c r="M27" i="9"/>
  <c r="L27" i="9"/>
  <c r="K27" i="9"/>
  <c r="J27" i="9"/>
  <c r="H27" i="9"/>
  <c r="U27" i="9" s="1"/>
  <c r="F27" i="9"/>
  <c r="AD26" i="9"/>
  <c r="AC26" i="9"/>
  <c r="AB26" i="9"/>
  <c r="AA26" i="9"/>
  <c r="Z26" i="9"/>
  <c r="W26" i="9"/>
  <c r="U26" i="9"/>
  <c r="S26" i="9"/>
  <c r="R26" i="9"/>
  <c r="Q26" i="9"/>
  <c r="P26" i="9"/>
  <c r="O26" i="9"/>
  <c r="N26" i="9"/>
  <c r="M26" i="9"/>
  <c r="F26" i="9" s="1"/>
  <c r="J26" i="9"/>
  <c r="H26" i="9"/>
  <c r="T26" i="9" s="1"/>
  <c r="H25" i="9"/>
  <c r="H24" i="9"/>
  <c r="H23" i="9"/>
  <c r="AD22" i="9"/>
  <c r="AB22" i="9"/>
  <c r="AA22" i="9"/>
  <c r="Z22" i="9"/>
  <c r="W22" i="9"/>
  <c r="T22" i="9"/>
  <c r="R22" i="9"/>
  <c r="O22" i="9"/>
  <c r="N22" i="9"/>
  <c r="H22" i="9"/>
  <c r="AD21" i="9"/>
  <c r="AC21" i="9"/>
  <c r="AB21" i="9"/>
  <c r="AA21" i="9"/>
  <c r="Z21" i="9"/>
  <c r="Y21" i="9"/>
  <c r="X21" i="9"/>
  <c r="W21" i="9"/>
  <c r="V21" i="9"/>
  <c r="T21" i="9"/>
  <c r="S21" i="9"/>
  <c r="R21" i="9"/>
  <c r="Q21" i="9"/>
  <c r="P21" i="9"/>
  <c r="O21" i="9"/>
  <c r="N21" i="9"/>
  <c r="M21" i="9"/>
  <c r="F21" i="9" s="1"/>
  <c r="L21" i="9"/>
  <c r="K21" i="9"/>
  <c r="J21" i="9"/>
  <c r="H21" i="9"/>
  <c r="U21" i="9" s="1"/>
  <c r="AD20" i="9"/>
  <c r="Y20" i="9"/>
  <c r="X20" i="9"/>
  <c r="W20" i="9"/>
  <c r="V20" i="9"/>
  <c r="U20" i="9"/>
  <c r="Q20" i="9"/>
  <c r="O20" i="9"/>
  <c r="L20" i="9"/>
  <c r="K20" i="9"/>
  <c r="H20" i="9"/>
  <c r="Y19" i="9"/>
  <c r="V19" i="9"/>
  <c r="H19" i="9"/>
  <c r="AA19" i="9" s="1"/>
  <c r="H18" i="9"/>
  <c r="AD17" i="9"/>
  <c r="AB17" i="9"/>
  <c r="AA17" i="9"/>
  <c r="Z17" i="9"/>
  <c r="Y17" i="9"/>
  <c r="X17" i="9"/>
  <c r="U17" i="9"/>
  <c r="T17" i="9"/>
  <c r="S17" i="9"/>
  <c r="R17" i="9"/>
  <c r="P17" i="9"/>
  <c r="O17" i="9"/>
  <c r="N17" i="9"/>
  <c r="M17" i="9"/>
  <c r="F17" i="9" s="1"/>
  <c r="L17" i="9"/>
  <c r="K17" i="9"/>
  <c r="H17" i="9"/>
  <c r="W17" i="9" s="1"/>
  <c r="W16" i="9"/>
  <c r="U16" i="9"/>
  <c r="H16" i="9"/>
  <c r="X16" i="9" s="1"/>
  <c r="H15" i="9"/>
  <c r="H14" i="9"/>
  <c r="AD13" i="9"/>
  <c r="AA13" i="9"/>
  <c r="Z13" i="9"/>
  <c r="X13" i="9"/>
  <c r="W13" i="9"/>
  <c r="U13" i="9"/>
  <c r="T13" i="9"/>
  <c r="P13" i="9"/>
  <c r="N13" i="9"/>
  <c r="M13" i="9"/>
  <c r="F13" i="9" s="1"/>
  <c r="L13" i="9"/>
  <c r="K13" i="9"/>
  <c r="J13" i="9"/>
  <c r="H13" i="9"/>
  <c r="V13" i="9" s="1"/>
  <c r="AD12" i="9"/>
  <c r="X12" i="9"/>
  <c r="W12" i="9"/>
  <c r="V12" i="9"/>
  <c r="U12" i="9"/>
  <c r="T12" i="9"/>
  <c r="S12" i="9"/>
  <c r="R12" i="9"/>
  <c r="Q12" i="9"/>
  <c r="M12" i="9"/>
  <c r="K12" i="9"/>
  <c r="J12" i="9"/>
  <c r="H12" i="9"/>
  <c r="AD11" i="9"/>
  <c r="AC11" i="9"/>
  <c r="AB11" i="9"/>
  <c r="Z11" i="9"/>
  <c r="W11" i="9"/>
  <c r="U11" i="9"/>
  <c r="T11" i="9"/>
  <c r="S11" i="9"/>
  <c r="R11" i="9"/>
  <c r="Q11" i="9"/>
  <c r="P11" i="9"/>
  <c r="N11" i="9"/>
  <c r="M11" i="9"/>
  <c r="F11" i="9" s="1"/>
  <c r="J11" i="9"/>
  <c r="H11" i="9"/>
  <c r="Y11" i="9" s="1"/>
  <c r="AD10" i="9"/>
  <c r="AC10" i="9"/>
  <c r="AB10" i="9"/>
  <c r="AA10" i="9"/>
  <c r="Y10" i="9"/>
  <c r="X10" i="9"/>
  <c r="W10" i="9"/>
  <c r="U10" i="9"/>
  <c r="T10" i="9"/>
  <c r="S10" i="9"/>
  <c r="R10" i="9"/>
  <c r="Q10" i="9"/>
  <c r="P10" i="9"/>
  <c r="O10" i="9"/>
  <c r="M10" i="9"/>
  <c r="L10" i="9"/>
  <c r="K10" i="9"/>
  <c r="J10" i="9"/>
  <c r="H10" i="9"/>
  <c r="Z9" i="9"/>
  <c r="H9" i="9"/>
  <c r="AD8" i="9"/>
  <c r="Y8" i="9"/>
  <c r="V8" i="9"/>
  <c r="R8" i="9"/>
  <c r="N8" i="9"/>
  <c r="K8" i="9"/>
  <c r="J8" i="9"/>
  <c r="H8" i="9"/>
  <c r="AD7" i="9"/>
  <c r="AC7" i="9"/>
  <c r="AB7" i="9"/>
  <c r="AA7" i="9"/>
  <c r="X7" i="9"/>
  <c r="U7" i="9"/>
  <c r="T7" i="9"/>
  <c r="S7" i="9"/>
  <c r="R7" i="9"/>
  <c r="Q7" i="9"/>
  <c r="P7" i="9"/>
  <c r="O7" i="9"/>
  <c r="N7" i="9"/>
  <c r="J7" i="9"/>
  <c r="H7" i="9"/>
  <c r="Z7" i="9" s="1"/>
  <c r="I388" i="8"/>
  <c r="I387" i="8"/>
  <c r="I386" i="8"/>
  <c r="B385" i="8"/>
  <c r="I384" i="8"/>
  <c r="B384" i="8"/>
  <c r="I383" i="8"/>
  <c r="I382" i="8"/>
  <c r="I380" i="8"/>
  <c r="B380" i="8"/>
  <c r="B381" i="8" s="1"/>
  <c r="I379" i="8"/>
  <c r="I377" i="8"/>
  <c r="B377" i="8"/>
  <c r="B378" i="8" s="1"/>
  <c r="I376" i="8"/>
  <c r="I374" i="8"/>
  <c r="B374" i="8"/>
  <c r="B375" i="8" s="1"/>
  <c r="I373" i="8"/>
  <c r="I372" i="8"/>
  <c r="I371" i="8"/>
  <c r="I370" i="8"/>
  <c r="I369" i="8"/>
  <c r="AE367" i="8"/>
  <c r="AD367" i="8"/>
  <c r="AC367" i="8"/>
  <c r="AB367" i="8"/>
  <c r="AA367" i="8"/>
  <c r="Z367" i="8"/>
  <c r="Y367" i="8"/>
  <c r="V367" i="8"/>
  <c r="U367" i="8"/>
  <c r="T367" i="8"/>
  <c r="S367" i="8"/>
  <c r="R367" i="8"/>
  <c r="Q367" i="8"/>
  <c r="P367" i="8"/>
  <c r="O367" i="8"/>
  <c r="N367" i="8"/>
  <c r="G367" i="8" s="1"/>
  <c r="M367" i="8"/>
  <c r="K367" i="8"/>
  <c r="I367" i="8"/>
  <c r="B367" i="8"/>
  <c r="B368" i="8" s="1"/>
  <c r="I366" i="8"/>
  <c r="AE364" i="8"/>
  <c r="AD364" i="8"/>
  <c r="AC364" i="8"/>
  <c r="AB364" i="8"/>
  <c r="AA364" i="8"/>
  <c r="Y364" i="8"/>
  <c r="X364" i="8"/>
  <c r="V364" i="8"/>
  <c r="U364" i="8"/>
  <c r="T364" i="8"/>
  <c r="S364" i="8"/>
  <c r="R364" i="8"/>
  <c r="Q364" i="8"/>
  <c r="P364" i="8"/>
  <c r="O364" i="8"/>
  <c r="M364" i="8"/>
  <c r="L364" i="8"/>
  <c r="K364" i="8"/>
  <c r="I364" i="8"/>
  <c r="B364" i="8"/>
  <c r="B365" i="8" s="1"/>
  <c r="I363" i="8"/>
  <c r="AE361" i="8"/>
  <c r="AD361" i="8"/>
  <c r="AC361" i="8"/>
  <c r="AA361" i="8"/>
  <c r="Z361" i="8"/>
  <c r="Y361" i="8"/>
  <c r="X361" i="8"/>
  <c r="V361" i="8"/>
  <c r="U361" i="8"/>
  <c r="T361" i="8"/>
  <c r="S361" i="8"/>
  <c r="R361" i="8"/>
  <c r="Q361" i="8"/>
  <c r="O361" i="8"/>
  <c r="N361" i="8"/>
  <c r="G361" i="8" s="1"/>
  <c r="M361" i="8"/>
  <c r="L361" i="8"/>
  <c r="K361" i="8"/>
  <c r="I361" i="8"/>
  <c r="B361" i="8"/>
  <c r="B362" i="8" s="1"/>
  <c r="AD360" i="8"/>
  <c r="S360" i="8"/>
  <c r="Q360" i="8"/>
  <c r="N360" i="8"/>
  <c r="G360" i="8" s="1"/>
  <c r="I360" i="8"/>
  <c r="X360" i="8" s="1"/>
  <c r="B360" i="8"/>
  <c r="I359" i="8"/>
  <c r="B358" i="8"/>
  <c r="AC357" i="8"/>
  <c r="AB357" i="8"/>
  <c r="AA357" i="8"/>
  <c r="W357" i="8"/>
  <c r="P357" i="8"/>
  <c r="N357" i="8"/>
  <c r="M357" i="8"/>
  <c r="L357" i="8"/>
  <c r="I357" i="8"/>
  <c r="X357" i="8" s="1"/>
  <c r="B357" i="8"/>
  <c r="I356" i="8"/>
  <c r="AA354" i="8"/>
  <c r="I354" i="8"/>
  <c r="AC353" i="8"/>
  <c r="AB353" i="8"/>
  <c r="AA353" i="8"/>
  <c r="Z353" i="8"/>
  <c r="X353" i="8"/>
  <c r="W353" i="8"/>
  <c r="V353" i="8"/>
  <c r="U353" i="8"/>
  <c r="S353" i="8"/>
  <c r="P353" i="8"/>
  <c r="O353" i="8"/>
  <c r="N353" i="8"/>
  <c r="M353" i="8"/>
  <c r="L353" i="8"/>
  <c r="K353" i="8"/>
  <c r="I353" i="8"/>
  <c r="B353" i="8"/>
  <c r="B354" i="8" s="1"/>
  <c r="B355" i="8" s="1"/>
  <c r="I352" i="8"/>
  <c r="AE350" i="8"/>
  <c r="AD350" i="8"/>
  <c r="AC350" i="8"/>
  <c r="AB350" i="8"/>
  <c r="AA350" i="8"/>
  <c r="Z350" i="8"/>
  <c r="Y350" i="8"/>
  <c r="X350" i="8"/>
  <c r="W350" i="8"/>
  <c r="U350" i="8"/>
  <c r="T350" i="8"/>
  <c r="S350" i="8"/>
  <c r="R350" i="8"/>
  <c r="Q350" i="8"/>
  <c r="P350" i="8"/>
  <c r="O350" i="8"/>
  <c r="N350" i="8"/>
  <c r="G350" i="8" s="1"/>
  <c r="M350" i="8"/>
  <c r="L350" i="8"/>
  <c r="K350" i="8"/>
  <c r="I350" i="8"/>
  <c r="V350" i="8" s="1"/>
  <c r="B350" i="8"/>
  <c r="B351" i="8" s="1"/>
  <c r="AE349" i="8"/>
  <c r="AD349" i="8"/>
  <c r="AC349" i="8"/>
  <c r="AB349" i="8"/>
  <c r="AA349" i="8"/>
  <c r="Z349" i="8"/>
  <c r="Y349" i="8"/>
  <c r="X349" i="8"/>
  <c r="W349" i="8"/>
  <c r="U349" i="8"/>
  <c r="T349" i="8"/>
  <c r="S349" i="8"/>
  <c r="R349" i="8"/>
  <c r="Q349" i="8"/>
  <c r="P349" i="8"/>
  <c r="O349" i="8"/>
  <c r="N349" i="8"/>
  <c r="G349" i="8" s="1"/>
  <c r="M349" i="8"/>
  <c r="L349" i="8"/>
  <c r="K349" i="8"/>
  <c r="I349" i="8"/>
  <c r="V349" i="8" s="1"/>
  <c r="B349" i="8"/>
  <c r="I348" i="8"/>
  <c r="AC346" i="8"/>
  <c r="AB346" i="8"/>
  <c r="AA346" i="8"/>
  <c r="Y346" i="8"/>
  <c r="V346" i="8"/>
  <c r="P346" i="8"/>
  <c r="N346" i="8"/>
  <c r="M346" i="8"/>
  <c r="K346" i="8"/>
  <c r="I346" i="8"/>
  <c r="B346" i="8"/>
  <c r="B347" i="8" s="1"/>
  <c r="I345" i="8"/>
  <c r="AD343" i="8"/>
  <c r="AA343" i="8"/>
  <c r="X343" i="8"/>
  <c r="W343" i="8"/>
  <c r="V343" i="8"/>
  <c r="U343" i="8"/>
  <c r="T343" i="8"/>
  <c r="Q343" i="8"/>
  <c r="P343" i="8"/>
  <c r="O343" i="8"/>
  <c r="K343" i="8"/>
  <c r="I343" i="8"/>
  <c r="B343" i="8"/>
  <c r="B344" i="8" s="1"/>
  <c r="I342" i="8"/>
  <c r="I341" i="8"/>
  <c r="AE339" i="8"/>
  <c r="AD339" i="8"/>
  <c r="AB339" i="8"/>
  <c r="AA339" i="8"/>
  <c r="X339" i="8"/>
  <c r="W339" i="8"/>
  <c r="V339" i="8"/>
  <c r="U339" i="8"/>
  <c r="R339" i="8"/>
  <c r="P339" i="8"/>
  <c r="O339" i="8"/>
  <c r="N339" i="8"/>
  <c r="M339" i="8"/>
  <c r="L339" i="8"/>
  <c r="I339" i="8"/>
  <c r="AB338" i="8"/>
  <c r="AA338" i="8"/>
  <c r="Z338" i="8"/>
  <c r="X338" i="8"/>
  <c r="V338" i="8"/>
  <c r="U338" i="8"/>
  <c r="O338" i="8"/>
  <c r="M338" i="8"/>
  <c r="L338" i="8"/>
  <c r="K338" i="8"/>
  <c r="I338" i="8"/>
  <c r="B338" i="8"/>
  <c r="B339" i="8" s="1"/>
  <c r="B340" i="8" s="1"/>
  <c r="AE337" i="8"/>
  <c r="AD337" i="8"/>
  <c r="X337" i="8"/>
  <c r="W337" i="8"/>
  <c r="V337" i="8"/>
  <c r="U337" i="8"/>
  <c r="T337" i="8"/>
  <c r="S337" i="8"/>
  <c r="R337" i="8"/>
  <c r="P337" i="8"/>
  <c r="M337" i="8"/>
  <c r="L337" i="8"/>
  <c r="I337" i="8"/>
  <c r="B337" i="8"/>
  <c r="I336" i="8"/>
  <c r="B335" i="8"/>
  <c r="AD334" i="8"/>
  <c r="AC334" i="8"/>
  <c r="Z334" i="8"/>
  <c r="X334" i="8"/>
  <c r="W334" i="8"/>
  <c r="T334" i="8"/>
  <c r="Q334" i="8"/>
  <c r="P334" i="8"/>
  <c r="M334" i="8"/>
  <c r="L334" i="8"/>
  <c r="K334" i="8"/>
  <c r="I334" i="8"/>
  <c r="V334" i="8" s="1"/>
  <c r="AB333" i="8"/>
  <c r="X333" i="8"/>
  <c r="W333" i="8"/>
  <c r="V333" i="8"/>
  <c r="U333" i="8"/>
  <c r="T333" i="8"/>
  <c r="R333" i="8"/>
  <c r="Q333" i="8"/>
  <c r="P333" i="8"/>
  <c r="K333" i="8"/>
  <c r="I333" i="8"/>
  <c r="B333" i="8"/>
  <c r="B334" i="8" s="1"/>
  <c r="AD332" i="8"/>
  <c r="AC332" i="8"/>
  <c r="AB332" i="8"/>
  <c r="AA332" i="8"/>
  <c r="Z332" i="8"/>
  <c r="Y332" i="8"/>
  <c r="V332" i="8"/>
  <c r="U332" i="8"/>
  <c r="T332" i="8"/>
  <c r="R332" i="8"/>
  <c r="Q332" i="8"/>
  <c r="G332" i="8" s="1"/>
  <c r="P332" i="8"/>
  <c r="O332" i="8"/>
  <c r="N332" i="8"/>
  <c r="M332" i="8"/>
  <c r="L332" i="8"/>
  <c r="I332" i="8"/>
  <c r="X332" i="8" s="1"/>
  <c r="B332" i="8"/>
  <c r="I331" i="8"/>
  <c r="B330" i="8"/>
  <c r="AD329" i="8"/>
  <c r="AC329" i="8"/>
  <c r="AB329" i="8"/>
  <c r="Z329" i="8"/>
  <c r="V329" i="8"/>
  <c r="T329" i="8"/>
  <c r="Q329" i="8"/>
  <c r="O329" i="8"/>
  <c r="N329" i="8"/>
  <c r="G329" i="8" s="1"/>
  <c r="M329" i="8"/>
  <c r="I329" i="8"/>
  <c r="B329" i="8"/>
  <c r="AE328" i="8"/>
  <c r="AD328" i="8"/>
  <c r="AC328" i="8"/>
  <c r="AB328" i="8"/>
  <c r="AA328" i="8"/>
  <c r="Z328" i="8"/>
  <c r="Y328" i="8"/>
  <c r="X328" i="8"/>
  <c r="V328" i="8"/>
  <c r="T328" i="8"/>
  <c r="S328" i="8"/>
  <c r="R328" i="8"/>
  <c r="Q328" i="8"/>
  <c r="P328" i="8"/>
  <c r="O328" i="8"/>
  <c r="N328" i="8"/>
  <c r="M328" i="8"/>
  <c r="L328" i="8"/>
  <c r="K328" i="8"/>
  <c r="I328" i="8"/>
  <c r="U328" i="8" s="1"/>
  <c r="AE327" i="8"/>
  <c r="AD327" i="8"/>
  <c r="AB327" i="8"/>
  <c r="Z327" i="8"/>
  <c r="V327" i="8"/>
  <c r="Q327" i="8"/>
  <c r="P327" i="8"/>
  <c r="O327" i="8"/>
  <c r="M327" i="8"/>
  <c r="K327" i="8"/>
  <c r="I327" i="8"/>
  <c r="X327" i="8" s="1"/>
  <c r="B327" i="8"/>
  <c r="B328" i="8" s="1"/>
  <c r="I326" i="8"/>
  <c r="B325" i="8"/>
  <c r="AD324" i="8"/>
  <c r="AC324" i="8"/>
  <c r="AB324" i="8"/>
  <c r="AA324" i="8"/>
  <c r="Z324" i="8"/>
  <c r="X324" i="8"/>
  <c r="V324" i="8"/>
  <c r="R324" i="8"/>
  <c r="P324" i="8"/>
  <c r="O324" i="8"/>
  <c r="N324" i="8"/>
  <c r="M324" i="8"/>
  <c r="L324" i="8"/>
  <c r="I324" i="8"/>
  <c r="U324" i="8" s="1"/>
  <c r="B324" i="8"/>
  <c r="Q323" i="8"/>
  <c r="I323" i="8"/>
  <c r="B323" i="8"/>
  <c r="AE322" i="8"/>
  <c r="AD322" i="8"/>
  <c r="AB322" i="8"/>
  <c r="AA322" i="8"/>
  <c r="X322" i="8"/>
  <c r="V322" i="8"/>
  <c r="U322" i="8"/>
  <c r="T322" i="8"/>
  <c r="S322" i="8"/>
  <c r="R322" i="8"/>
  <c r="Q322" i="8"/>
  <c r="O322" i="8"/>
  <c r="N322" i="8"/>
  <c r="M322" i="8"/>
  <c r="I322" i="8"/>
  <c r="G322" i="8"/>
  <c r="B322" i="8"/>
  <c r="I321" i="8"/>
  <c r="I320" i="8"/>
  <c r="AE318" i="8"/>
  <c r="AC318" i="8"/>
  <c r="AB318" i="8"/>
  <c r="AA318" i="8"/>
  <c r="Y318" i="8"/>
  <c r="W318" i="8"/>
  <c r="V318" i="8"/>
  <c r="U318" i="8"/>
  <c r="T318" i="8"/>
  <c r="S318" i="8"/>
  <c r="R318" i="8"/>
  <c r="P318" i="8"/>
  <c r="O318" i="8"/>
  <c r="M318" i="8"/>
  <c r="L318" i="8"/>
  <c r="K318" i="8"/>
  <c r="I318" i="8"/>
  <c r="AC317" i="8"/>
  <c r="X317" i="8"/>
  <c r="U317" i="8"/>
  <c r="R317" i="8"/>
  <c r="I317" i="8"/>
  <c r="AA317" i="8" s="1"/>
  <c r="Y316" i="8"/>
  <c r="W316" i="8"/>
  <c r="V316" i="8"/>
  <c r="R316" i="8"/>
  <c r="L316" i="8"/>
  <c r="K316" i="8"/>
  <c r="I316" i="8"/>
  <c r="AB316" i="8" s="1"/>
  <c r="B316" i="8"/>
  <c r="B317" i="8" s="1"/>
  <c r="B318" i="8" s="1"/>
  <c r="B319" i="8" s="1"/>
  <c r="I315" i="8"/>
  <c r="I314" i="8"/>
  <c r="B313" i="8"/>
  <c r="Z312" i="8"/>
  <c r="Y312" i="8"/>
  <c r="X312" i="8"/>
  <c r="W312" i="8"/>
  <c r="V312" i="8"/>
  <c r="T312" i="8"/>
  <c r="S312" i="8"/>
  <c r="O312" i="8"/>
  <c r="M312" i="8"/>
  <c r="L312" i="8"/>
  <c r="K312" i="8"/>
  <c r="I312" i="8"/>
  <c r="B312" i="8"/>
  <c r="I311" i="8"/>
  <c r="B310" i="8"/>
  <c r="X309" i="8"/>
  <c r="V309" i="8"/>
  <c r="T309" i="8"/>
  <c r="I309" i="8"/>
  <c r="Z309" i="8" s="1"/>
  <c r="B309" i="8"/>
  <c r="I308" i="8"/>
  <c r="I307" i="8"/>
  <c r="AE305" i="8"/>
  <c r="AD305" i="8"/>
  <c r="AC305" i="8"/>
  <c r="AB305" i="8"/>
  <c r="AA305" i="8"/>
  <c r="Z305" i="8"/>
  <c r="Y305" i="8"/>
  <c r="X305" i="8"/>
  <c r="W305" i="8"/>
  <c r="U305" i="8"/>
  <c r="T305" i="8"/>
  <c r="S305" i="8"/>
  <c r="R305" i="8"/>
  <c r="Q305" i="8"/>
  <c r="P305" i="8"/>
  <c r="O305" i="8"/>
  <c r="G305" i="8" s="1"/>
  <c r="N305" i="8"/>
  <c r="M305" i="8"/>
  <c r="L305" i="8"/>
  <c r="K305" i="8"/>
  <c r="I305" i="8"/>
  <c r="V305" i="8" s="1"/>
  <c r="B305" i="8"/>
  <c r="B306" i="8" s="1"/>
  <c r="I304" i="8"/>
  <c r="AE302" i="8"/>
  <c r="AC302" i="8"/>
  <c r="AB302" i="8"/>
  <c r="AA302" i="8"/>
  <c r="Z302" i="8"/>
  <c r="Y302" i="8"/>
  <c r="V302" i="8"/>
  <c r="U302" i="8"/>
  <c r="R302" i="8"/>
  <c r="P302" i="8"/>
  <c r="O302" i="8"/>
  <c r="G302" i="8" s="1"/>
  <c r="N302" i="8"/>
  <c r="M302" i="8"/>
  <c r="K302" i="8"/>
  <c r="I302" i="8"/>
  <c r="T302" i="8" s="1"/>
  <c r="B302" i="8"/>
  <c r="B303" i="8" s="1"/>
  <c r="I301" i="8"/>
  <c r="AE299" i="8"/>
  <c r="AC299" i="8"/>
  <c r="AB299" i="8"/>
  <c r="AA299" i="8"/>
  <c r="Y299" i="8"/>
  <c r="X299" i="8"/>
  <c r="V299" i="8"/>
  <c r="U299" i="8"/>
  <c r="R299" i="8"/>
  <c r="P299" i="8"/>
  <c r="O299" i="8"/>
  <c r="G299" i="8" s="1"/>
  <c r="M299" i="8"/>
  <c r="L299" i="8"/>
  <c r="K299" i="8"/>
  <c r="I299" i="8"/>
  <c r="T299" i="8" s="1"/>
  <c r="B299" i="8"/>
  <c r="B300" i="8" s="1"/>
  <c r="I298" i="8"/>
  <c r="AE296" i="8"/>
  <c r="AC296" i="8"/>
  <c r="AA296" i="8"/>
  <c r="Z296" i="8"/>
  <c r="Y296" i="8"/>
  <c r="X296" i="8"/>
  <c r="V296" i="8"/>
  <c r="U296" i="8"/>
  <c r="R296" i="8"/>
  <c r="O296" i="8"/>
  <c r="N296" i="8"/>
  <c r="M296" i="8"/>
  <c r="L296" i="8"/>
  <c r="K296" i="8"/>
  <c r="I296" i="8"/>
  <c r="T296" i="8" s="1"/>
  <c r="G296" i="8"/>
  <c r="B296" i="8"/>
  <c r="B297" i="8" s="1"/>
  <c r="I295" i="8"/>
  <c r="AE293" i="8"/>
  <c r="AB293" i="8"/>
  <c r="AA293" i="8"/>
  <c r="Z293" i="8"/>
  <c r="Y293" i="8"/>
  <c r="X293" i="8"/>
  <c r="V293" i="8"/>
  <c r="U293" i="8"/>
  <c r="Q293" i="8"/>
  <c r="O293" i="8"/>
  <c r="G293" i="8" s="1"/>
  <c r="N293" i="8"/>
  <c r="M293" i="8"/>
  <c r="L293" i="8"/>
  <c r="K293" i="8"/>
  <c r="I293" i="8"/>
  <c r="T293" i="8" s="1"/>
  <c r="B293" i="8"/>
  <c r="B294" i="8" s="1"/>
  <c r="I292" i="8"/>
  <c r="AD290" i="8"/>
  <c r="AB290" i="8"/>
  <c r="AA290" i="8"/>
  <c r="Z290" i="8"/>
  <c r="Y290" i="8"/>
  <c r="X290" i="8"/>
  <c r="V290" i="8"/>
  <c r="U290" i="8"/>
  <c r="Q290" i="8"/>
  <c r="O290" i="8"/>
  <c r="N290" i="8"/>
  <c r="M290" i="8"/>
  <c r="L290" i="8"/>
  <c r="K290" i="8"/>
  <c r="I290" i="8"/>
  <c r="T290" i="8" s="1"/>
  <c r="G290" i="8"/>
  <c r="B290" i="8"/>
  <c r="B291" i="8" s="1"/>
  <c r="I289" i="8"/>
  <c r="I288" i="8"/>
  <c r="AD286" i="8"/>
  <c r="AB286" i="8"/>
  <c r="Z286" i="8"/>
  <c r="X286" i="8"/>
  <c r="S286" i="8"/>
  <c r="Q286" i="8"/>
  <c r="P286" i="8"/>
  <c r="O286" i="8"/>
  <c r="N286" i="8"/>
  <c r="M286" i="8"/>
  <c r="I286" i="8"/>
  <c r="AA286" i="8" s="1"/>
  <c r="G286" i="8"/>
  <c r="I285" i="8"/>
  <c r="AB285" i="8" s="1"/>
  <c r="B285" i="8"/>
  <c r="B286" i="8" s="1"/>
  <c r="B287" i="8" s="1"/>
  <c r="AB284" i="8"/>
  <c r="Z284" i="8"/>
  <c r="Y284" i="8"/>
  <c r="X284" i="8"/>
  <c r="V284" i="8"/>
  <c r="U284" i="8"/>
  <c r="S284" i="8"/>
  <c r="R284" i="8"/>
  <c r="O284" i="8"/>
  <c r="M284" i="8"/>
  <c r="L284" i="8"/>
  <c r="I284" i="8"/>
  <c r="B284" i="8"/>
  <c r="I283" i="8"/>
  <c r="I282" i="8"/>
  <c r="Y280" i="8"/>
  <c r="W280" i="8"/>
  <c r="V280" i="8"/>
  <c r="S280" i="8"/>
  <c r="P280" i="8"/>
  <c r="L280" i="8"/>
  <c r="K280" i="8"/>
  <c r="I280" i="8"/>
  <c r="AA280" i="8" s="1"/>
  <c r="I279" i="8"/>
  <c r="B279" i="8"/>
  <c r="B280" i="8" s="1"/>
  <c r="B281" i="8" s="1"/>
  <c r="I278" i="8"/>
  <c r="AD276" i="8"/>
  <c r="Z276" i="8"/>
  <c r="X276" i="8"/>
  <c r="W276" i="8"/>
  <c r="V276" i="8"/>
  <c r="U276" i="8"/>
  <c r="T276" i="8"/>
  <c r="R276" i="8"/>
  <c r="Q276" i="8"/>
  <c r="M276" i="8"/>
  <c r="K276" i="8"/>
  <c r="I276" i="8"/>
  <c r="B276" i="8"/>
  <c r="B277" i="8" s="1"/>
  <c r="AE275" i="8"/>
  <c r="AD275" i="8"/>
  <c r="AC275" i="8"/>
  <c r="AA275" i="8"/>
  <c r="X275" i="8"/>
  <c r="V275" i="8"/>
  <c r="U275" i="8"/>
  <c r="T275" i="8"/>
  <c r="S275" i="8"/>
  <c r="R275" i="8"/>
  <c r="Q275" i="8"/>
  <c r="O275" i="8"/>
  <c r="N275" i="8"/>
  <c r="K275" i="8"/>
  <c r="I275" i="8"/>
  <c r="G275" i="8"/>
  <c r="B275" i="8"/>
  <c r="I274" i="8"/>
  <c r="AE272" i="8"/>
  <c r="AC272" i="8"/>
  <c r="AB272" i="8"/>
  <c r="AA272" i="8"/>
  <c r="X272" i="8"/>
  <c r="V272" i="8"/>
  <c r="U272" i="8"/>
  <c r="T272" i="8"/>
  <c r="S272" i="8"/>
  <c r="Q272" i="8"/>
  <c r="P272" i="8"/>
  <c r="O272" i="8"/>
  <c r="N272" i="8"/>
  <c r="G272" i="8" s="1"/>
  <c r="K272" i="8"/>
  <c r="I272" i="8"/>
  <c r="AE271" i="8"/>
  <c r="AC271" i="8"/>
  <c r="AB271" i="8"/>
  <c r="AA271" i="8"/>
  <c r="Z271" i="8"/>
  <c r="Y271" i="8"/>
  <c r="V271" i="8"/>
  <c r="U271" i="8"/>
  <c r="T271" i="8"/>
  <c r="S271" i="8"/>
  <c r="Q271" i="8"/>
  <c r="P271" i="8"/>
  <c r="O271" i="8"/>
  <c r="N271" i="8"/>
  <c r="M271" i="8"/>
  <c r="L271" i="8"/>
  <c r="I271" i="8"/>
  <c r="B271" i="8"/>
  <c r="B272" i="8" s="1"/>
  <c r="B273" i="8" s="1"/>
  <c r="I270" i="8"/>
  <c r="I269" i="8"/>
  <c r="AE267" i="8"/>
  <c r="AD267" i="8"/>
  <c r="AC267" i="8"/>
  <c r="AB267" i="8"/>
  <c r="AA267" i="8"/>
  <c r="Z267" i="8"/>
  <c r="Y267" i="8"/>
  <c r="V267" i="8"/>
  <c r="U267" i="8"/>
  <c r="S267" i="8"/>
  <c r="R267" i="8"/>
  <c r="Q267" i="8"/>
  <c r="P267" i="8"/>
  <c r="O267" i="8"/>
  <c r="N267" i="8"/>
  <c r="M267" i="8"/>
  <c r="L267" i="8"/>
  <c r="I267" i="8"/>
  <c r="T267" i="8" s="1"/>
  <c r="G267" i="8"/>
  <c r="B267" i="8"/>
  <c r="B268" i="8" s="1"/>
  <c r="I266" i="8"/>
  <c r="B265" i="8"/>
  <c r="AE264" i="8"/>
  <c r="AD264" i="8"/>
  <c r="AC264" i="8"/>
  <c r="AB264" i="8"/>
  <c r="AA264" i="8"/>
  <c r="Z264" i="8"/>
  <c r="Y264" i="8"/>
  <c r="X264" i="8"/>
  <c r="W264" i="8"/>
  <c r="U264" i="8"/>
  <c r="T264" i="8"/>
  <c r="S264" i="8"/>
  <c r="R264" i="8"/>
  <c r="Q264" i="8"/>
  <c r="P264" i="8"/>
  <c r="O264" i="8"/>
  <c r="N264" i="8"/>
  <c r="G264" i="8" s="1"/>
  <c r="M264" i="8"/>
  <c r="L264" i="8"/>
  <c r="K264" i="8"/>
  <c r="I264" i="8"/>
  <c r="V264" i="8" s="1"/>
  <c r="B264" i="8"/>
  <c r="I263" i="8"/>
  <c r="B262" i="8"/>
  <c r="AC261" i="8"/>
  <c r="I261" i="8"/>
  <c r="B261" i="8"/>
  <c r="I260" i="8"/>
  <c r="B259" i="8"/>
  <c r="W258" i="8"/>
  <c r="T258" i="8"/>
  <c r="S258" i="8"/>
  <c r="I258" i="8"/>
  <c r="AB258" i="8" s="1"/>
  <c r="B258" i="8"/>
  <c r="I257" i="8"/>
  <c r="B256" i="8"/>
  <c r="AC255" i="8"/>
  <c r="S255" i="8"/>
  <c r="M255" i="8"/>
  <c r="I255" i="8"/>
  <c r="B255" i="8"/>
  <c r="I254" i="8"/>
  <c r="I253" i="8"/>
  <c r="AD251" i="8"/>
  <c r="AC251" i="8"/>
  <c r="X251" i="8"/>
  <c r="U251" i="8"/>
  <c r="T251" i="8"/>
  <c r="R251" i="8"/>
  <c r="Q251" i="8"/>
  <c r="O251" i="8"/>
  <c r="L251" i="8"/>
  <c r="I251" i="8"/>
  <c r="AA251" i="8" s="1"/>
  <c r="B251" i="8"/>
  <c r="B252" i="8" s="1"/>
  <c r="I250" i="8"/>
  <c r="B249" i="8"/>
  <c r="AE248" i="8"/>
  <c r="AC248" i="8"/>
  <c r="W248" i="8"/>
  <c r="V248" i="8"/>
  <c r="S248" i="8"/>
  <c r="Q248" i="8"/>
  <c r="N248" i="8"/>
  <c r="G248" i="8" s="1"/>
  <c r="K248" i="8"/>
  <c r="I248" i="8"/>
  <c r="X248" i="8" s="1"/>
  <c r="B248" i="8"/>
  <c r="I247" i="8"/>
  <c r="Y245" i="8"/>
  <c r="I245" i="8"/>
  <c r="AE244" i="8"/>
  <c r="X244" i="8"/>
  <c r="U244" i="8"/>
  <c r="S244" i="8"/>
  <c r="P244" i="8"/>
  <c r="M244" i="8"/>
  <c r="I244" i="8"/>
  <c r="W244" i="8" s="1"/>
  <c r="B244" i="8"/>
  <c r="B245" i="8" s="1"/>
  <c r="B246" i="8" s="1"/>
  <c r="AB243" i="8"/>
  <c r="Y243" i="8"/>
  <c r="P243" i="8"/>
  <c r="I243" i="8"/>
  <c r="B243" i="8"/>
  <c r="I242" i="8"/>
  <c r="AD240" i="8"/>
  <c r="AA240" i="8"/>
  <c r="Z240" i="8"/>
  <c r="W240" i="8"/>
  <c r="U240" i="8"/>
  <c r="R240" i="8"/>
  <c r="O240" i="8"/>
  <c r="G240" i="8" s="1"/>
  <c r="N240" i="8"/>
  <c r="L240" i="8"/>
  <c r="K240" i="8"/>
  <c r="I240" i="8"/>
  <c r="X240" i="8" s="1"/>
  <c r="AD239" i="8"/>
  <c r="AA239" i="8"/>
  <c r="Z239" i="8"/>
  <c r="X239" i="8"/>
  <c r="W239" i="8"/>
  <c r="V239" i="8"/>
  <c r="U239" i="8"/>
  <c r="R239" i="8"/>
  <c r="P239" i="8"/>
  <c r="O239" i="8"/>
  <c r="N239" i="8"/>
  <c r="L239" i="8"/>
  <c r="K239" i="8"/>
  <c r="I239" i="8"/>
  <c r="AB239" i="8" s="1"/>
  <c r="G239" i="8"/>
  <c r="AD238" i="8"/>
  <c r="AA238" i="8"/>
  <c r="Z238" i="8"/>
  <c r="W238" i="8"/>
  <c r="U238" i="8"/>
  <c r="R238" i="8"/>
  <c r="O238" i="8"/>
  <c r="N238" i="8"/>
  <c r="G238" i="8" s="1"/>
  <c r="L238" i="8"/>
  <c r="K238" i="8"/>
  <c r="I238" i="8"/>
  <c r="X238" i="8" s="1"/>
  <c r="B238" i="8"/>
  <c r="B239" i="8" s="1"/>
  <c r="B240" i="8" s="1"/>
  <c r="B241" i="8" s="1"/>
  <c r="I237" i="8"/>
  <c r="AE235" i="8"/>
  <c r="AD235" i="8"/>
  <c r="AC235" i="8"/>
  <c r="AB235" i="8"/>
  <c r="AA235" i="8"/>
  <c r="Z235" i="8"/>
  <c r="Y235" i="8"/>
  <c r="X235" i="8"/>
  <c r="W235" i="8"/>
  <c r="U235" i="8"/>
  <c r="T235" i="8"/>
  <c r="S235" i="8"/>
  <c r="R235" i="8"/>
  <c r="Q235" i="8"/>
  <c r="P235" i="8"/>
  <c r="O235" i="8"/>
  <c r="G235" i="8" s="1"/>
  <c r="N235" i="8"/>
  <c r="M235" i="8"/>
  <c r="L235" i="8"/>
  <c r="K235" i="8"/>
  <c r="I235" i="8"/>
  <c r="V235" i="8" s="1"/>
  <c r="AE234" i="8"/>
  <c r="AD234" i="8"/>
  <c r="AC234" i="8"/>
  <c r="AB234" i="8"/>
  <c r="AA234" i="8"/>
  <c r="Z234" i="8"/>
  <c r="Y234" i="8"/>
  <c r="X234" i="8"/>
  <c r="W234" i="8"/>
  <c r="U234" i="8"/>
  <c r="T234" i="8"/>
  <c r="S234" i="8"/>
  <c r="R234" i="8"/>
  <c r="Q234" i="8"/>
  <c r="P234" i="8"/>
  <c r="O234" i="8"/>
  <c r="N234" i="8"/>
  <c r="G234" i="8" s="1"/>
  <c r="M234" i="8"/>
  <c r="L234" i="8"/>
  <c r="K234" i="8"/>
  <c r="I234" i="8"/>
  <c r="V234" i="8" s="1"/>
  <c r="AE233" i="8"/>
  <c r="AD233" i="8"/>
  <c r="AC233" i="8"/>
  <c r="AB233" i="8"/>
  <c r="AA233" i="8"/>
  <c r="Z233" i="8"/>
  <c r="Y233" i="8"/>
  <c r="X233" i="8"/>
  <c r="W233" i="8"/>
  <c r="U233" i="8"/>
  <c r="T233" i="8"/>
  <c r="S233" i="8"/>
  <c r="R233" i="8"/>
  <c r="Q233" i="8"/>
  <c r="P233" i="8"/>
  <c r="O233" i="8"/>
  <c r="N233" i="8"/>
  <c r="G233" i="8" s="1"/>
  <c r="M233" i="8"/>
  <c r="L233" i="8"/>
  <c r="K233" i="8"/>
  <c r="I233" i="8"/>
  <c r="V233" i="8" s="1"/>
  <c r="AE232" i="8"/>
  <c r="AD232" i="8"/>
  <c r="AC232" i="8"/>
  <c r="AB232" i="8"/>
  <c r="AA232" i="8"/>
  <c r="Z232" i="8"/>
  <c r="Y232" i="8"/>
  <c r="X232" i="8"/>
  <c r="W232" i="8"/>
  <c r="U232" i="8"/>
  <c r="T232" i="8"/>
  <c r="S232" i="8"/>
  <c r="R232" i="8"/>
  <c r="Q232" i="8"/>
  <c r="P232" i="8"/>
  <c r="O232" i="8"/>
  <c r="G232" i="8" s="1"/>
  <c r="N232" i="8"/>
  <c r="M232" i="8"/>
  <c r="L232" i="8"/>
  <c r="K232" i="8"/>
  <c r="I232" i="8"/>
  <c r="V232" i="8" s="1"/>
  <c r="B232" i="8"/>
  <c r="B233" i="8" s="1"/>
  <c r="B234" i="8" s="1"/>
  <c r="B235" i="8" s="1"/>
  <c r="B236" i="8" s="1"/>
  <c r="AE231" i="8"/>
  <c r="AD231" i="8"/>
  <c r="AC231" i="8"/>
  <c r="AB231" i="8"/>
  <c r="AA231" i="8"/>
  <c r="Z231" i="8"/>
  <c r="Y231" i="8"/>
  <c r="X231" i="8"/>
  <c r="W231" i="8"/>
  <c r="U231" i="8"/>
  <c r="T231" i="8"/>
  <c r="S231" i="8"/>
  <c r="R231" i="8"/>
  <c r="Q231" i="8"/>
  <c r="G231" i="8" s="1"/>
  <c r="P231" i="8"/>
  <c r="O231" i="8"/>
  <c r="N231" i="8"/>
  <c r="M231" i="8"/>
  <c r="L231" i="8"/>
  <c r="K231" i="8"/>
  <c r="I231" i="8"/>
  <c r="V231" i="8" s="1"/>
  <c r="B231" i="8"/>
  <c r="I230" i="8"/>
  <c r="AE228" i="8"/>
  <c r="AA228" i="8"/>
  <c r="Y228" i="8"/>
  <c r="T228" i="8"/>
  <c r="R228" i="8"/>
  <c r="N228" i="8"/>
  <c r="K228" i="8"/>
  <c r="I228" i="8"/>
  <c r="AD228" i="8" s="1"/>
  <c r="B228" i="8"/>
  <c r="B229" i="8" s="1"/>
  <c r="AE227" i="8"/>
  <c r="AD227" i="8"/>
  <c r="AC227" i="8"/>
  <c r="AB227" i="8"/>
  <c r="AA227" i="8"/>
  <c r="Z227" i="8"/>
  <c r="Y227" i="8"/>
  <c r="V227" i="8"/>
  <c r="U227" i="8"/>
  <c r="T227" i="8"/>
  <c r="S227" i="8"/>
  <c r="R227" i="8"/>
  <c r="Q227" i="8"/>
  <c r="P227" i="8"/>
  <c r="O227" i="8"/>
  <c r="N227" i="8"/>
  <c r="M227" i="8"/>
  <c r="K227" i="8"/>
  <c r="I227" i="8"/>
  <c r="G227" i="8"/>
  <c r="AD226" i="8"/>
  <c r="AC226" i="8"/>
  <c r="AB226" i="8"/>
  <c r="AA226" i="8"/>
  <c r="Z226" i="8"/>
  <c r="Y226" i="8"/>
  <c r="V226" i="8"/>
  <c r="T226" i="8"/>
  <c r="S226" i="8"/>
  <c r="Q226" i="8"/>
  <c r="P226" i="8"/>
  <c r="O226" i="8"/>
  <c r="N226" i="8"/>
  <c r="G226" i="8" s="1"/>
  <c r="M226" i="8"/>
  <c r="K226" i="8"/>
  <c r="I226" i="8"/>
  <c r="U226" i="8" s="1"/>
  <c r="AA225" i="8"/>
  <c r="T225" i="8"/>
  <c r="R225" i="8"/>
  <c r="O225" i="8"/>
  <c r="G225" i="8" s="1"/>
  <c r="I225" i="8"/>
  <c r="AE224" i="8"/>
  <c r="AC224" i="8"/>
  <c r="AB224" i="8"/>
  <c r="Z224" i="8"/>
  <c r="Y224" i="8"/>
  <c r="V224" i="8"/>
  <c r="U224" i="8"/>
  <c r="R224" i="8"/>
  <c r="P224" i="8"/>
  <c r="O224" i="8"/>
  <c r="M224" i="8"/>
  <c r="K224" i="8"/>
  <c r="I224" i="8"/>
  <c r="T224" i="8" s="1"/>
  <c r="B224" i="8"/>
  <c r="B225" i="8" s="1"/>
  <c r="B226" i="8" s="1"/>
  <c r="B227" i="8" s="1"/>
  <c r="I223" i="8"/>
  <c r="AE221" i="8"/>
  <c r="AC221" i="8"/>
  <c r="AB221" i="8"/>
  <c r="Y221" i="8"/>
  <c r="X221" i="8"/>
  <c r="V221" i="8"/>
  <c r="U221" i="8"/>
  <c r="R221" i="8"/>
  <c r="P221" i="8"/>
  <c r="O221" i="8"/>
  <c r="L221" i="8"/>
  <c r="K221" i="8"/>
  <c r="I221" i="8"/>
  <c r="T221" i="8" s="1"/>
  <c r="AA220" i="8"/>
  <c r="P220" i="8"/>
  <c r="I220" i="8"/>
  <c r="AC220" i="8" s="1"/>
  <c r="AE219" i="8"/>
  <c r="I219" i="8"/>
  <c r="AE218" i="8"/>
  <c r="AD218" i="8"/>
  <c r="AC218" i="8"/>
  <c r="AB218" i="8"/>
  <c r="AA218" i="8"/>
  <c r="Y218" i="8"/>
  <c r="X218" i="8"/>
  <c r="V218" i="8"/>
  <c r="U218" i="8"/>
  <c r="T218" i="8"/>
  <c r="S218" i="8"/>
  <c r="R218" i="8"/>
  <c r="Q218" i="8"/>
  <c r="P218" i="8"/>
  <c r="O218" i="8"/>
  <c r="M218" i="8"/>
  <c r="L218" i="8"/>
  <c r="K218" i="8"/>
  <c r="I218" i="8"/>
  <c r="G218" i="8"/>
  <c r="B218" i="8"/>
  <c r="B219" i="8" s="1"/>
  <c r="B220" i="8" s="1"/>
  <c r="B221" i="8" s="1"/>
  <c r="B222" i="8" s="1"/>
  <c r="I217" i="8"/>
  <c r="B216" i="8"/>
  <c r="AE215" i="8"/>
  <c r="AD215" i="8"/>
  <c r="AC215" i="8"/>
  <c r="AA215" i="8"/>
  <c r="Z215" i="8"/>
  <c r="Y215" i="8"/>
  <c r="X215" i="8"/>
  <c r="V215" i="8"/>
  <c r="U215" i="8"/>
  <c r="T215" i="8"/>
  <c r="S215" i="8"/>
  <c r="R215" i="8"/>
  <c r="Q215" i="8"/>
  <c r="O215" i="8"/>
  <c r="G215" i="8" s="1"/>
  <c r="N215" i="8"/>
  <c r="M215" i="8"/>
  <c r="L215" i="8"/>
  <c r="K215" i="8"/>
  <c r="I215" i="8"/>
  <c r="AD214" i="8"/>
  <c r="AC214" i="8"/>
  <c r="AA214" i="8"/>
  <c r="Z214" i="8"/>
  <c r="Y214" i="8"/>
  <c r="X214" i="8"/>
  <c r="V214" i="8"/>
  <c r="T214" i="8"/>
  <c r="S214" i="8"/>
  <c r="Q214" i="8"/>
  <c r="O214" i="8"/>
  <c r="N214" i="8"/>
  <c r="G214" i="8" s="1"/>
  <c r="M214" i="8"/>
  <c r="L214" i="8"/>
  <c r="K214" i="8"/>
  <c r="I214" i="8"/>
  <c r="U214" i="8" s="1"/>
  <c r="V213" i="8"/>
  <c r="R213" i="8"/>
  <c r="I213" i="8"/>
  <c r="Y213" i="8" s="1"/>
  <c r="AA212" i="8"/>
  <c r="X212" i="8"/>
  <c r="I212" i="8"/>
  <c r="B212" i="8"/>
  <c r="B213" i="8" s="1"/>
  <c r="B214" i="8" s="1"/>
  <c r="B215" i="8" s="1"/>
  <c r="I211" i="8"/>
  <c r="AE209" i="8"/>
  <c r="AB209" i="8"/>
  <c r="X209" i="8"/>
  <c r="W209" i="8"/>
  <c r="U209" i="8"/>
  <c r="T209" i="8"/>
  <c r="Q209" i="8"/>
  <c r="O209" i="8"/>
  <c r="N209" i="8"/>
  <c r="G209" i="8" s="1"/>
  <c r="L209" i="8"/>
  <c r="K209" i="8"/>
  <c r="I209" i="8"/>
  <c r="Y209" i="8" s="1"/>
  <c r="AE208" i="8"/>
  <c r="Z208" i="8"/>
  <c r="Y208" i="8"/>
  <c r="W208" i="8"/>
  <c r="V208" i="8"/>
  <c r="U208" i="8"/>
  <c r="T208" i="8"/>
  <c r="S208" i="8"/>
  <c r="Q208" i="8"/>
  <c r="M208" i="8"/>
  <c r="L208" i="8"/>
  <c r="I208" i="8"/>
  <c r="B208" i="8"/>
  <c r="B209" i="8" s="1"/>
  <c r="B210" i="8" s="1"/>
  <c r="AC207" i="8"/>
  <c r="Z207" i="8"/>
  <c r="X207" i="8"/>
  <c r="T207" i="8"/>
  <c r="S207" i="8"/>
  <c r="P207" i="8"/>
  <c r="O207" i="8"/>
  <c r="K207" i="8"/>
  <c r="I207" i="8"/>
  <c r="B207" i="8"/>
  <c r="I206" i="8"/>
  <c r="AC204" i="8"/>
  <c r="X204" i="8"/>
  <c r="W204" i="8"/>
  <c r="S204" i="8"/>
  <c r="Q204" i="8"/>
  <c r="P204" i="8"/>
  <c r="K204" i="8"/>
  <c r="I204" i="8"/>
  <c r="Z204" i="8" s="1"/>
  <c r="AE203" i="8"/>
  <c r="AD203" i="8"/>
  <c r="AC203" i="8"/>
  <c r="AB203" i="8"/>
  <c r="AA203" i="8"/>
  <c r="Z203" i="8"/>
  <c r="Y203" i="8"/>
  <c r="X203" i="8"/>
  <c r="V203" i="8"/>
  <c r="U203" i="8"/>
  <c r="S203" i="8"/>
  <c r="R203" i="8"/>
  <c r="Q203" i="8"/>
  <c r="P203" i="8"/>
  <c r="O203" i="8"/>
  <c r="G203" i="8" s="1"/>
  <c r="N203" i="8"/>
  <c r="M203" i="8"/>
  <c r="L203" i="8"/>
  <c r="K203" i="8"/>
  <c r="I203" i="8"/>
  <c r="T203" i="8" s="1"/>
  <c r="AE202" i="8"/>
  <c r="AC202" i="8"/>
  <c r="AB202" i="8"/>
  <c r="AA202" i="8"/>
  <c r="Z202" i="8"/>
  <c r="Y202" i="8"/>
  <c r="X202" i="8"/>
  <c r="V202" i="8"/>
  <c r="S202" i="8"/>
  <c r="R202" i="8"/>
  <c r="P202" i="8"/>
  <c r="O202" i="8"/>
  <c r="N202" i="8"/>
  <c r="M202" i="8"/>
  <c r="L202" i="8"/>
  <c r="K202" i="8"/>
  <c r="I202" i="8"/>
  <c r="T202" i="8" s="1"/>
  <c r="B202" i="8"/>
  <c r="B203" i="8" s="1"/>
  <c r="B204" i="8" s="1"/>
  <c r="B205" i="8" s="1"/>
  <c r="I201" i="8"/>
  <c r="AE199" i="8"/>
  <c r="AD199" i="8"/>
  <c r="AC199" i="8"/>
  <c r="AB199" i="8"/>
  <c r="AA199" i="8"/>
  <c r="Z199" i="8"/>
  <c r="Y199" i="8"/>
  <c r="X199" i="8"/>
  <c r="W199" i="8"/>
  <c r="U199" i="8"/>
  <c r="T199" i="8"/>
  <c r="S199" i="8"/>
  <c r="R199" i="8"/>
  <c r="Q199" i="8"/>
  <c r="P199" i="8"/>
  <c r="O199" i="8"/>
  <c r="N199" i="8"/>
  <c r="G199" i="8" s="1"/>
  <c r="M199" i="8"/>
  <c r="L199" i="8"/>
  <c r="K199" i="8"/>
  <c r="I199" i="8"/>
  <c r="V199" i="8" s="1"/>
  <c r="AE198" i="8"/>
  <c r="AD198" i="8"/>
  <c r="AC198" i="8"/>
  <c r="AB198" i="8"/>
  <c r="AA198" i="8"/>
  <c r="Z198" i="8"/>
  <c r="Y198" i="8"/>
  <c r="X198" i="8"/>
  <c r="W198" i="8"/>
  <c r="U198" i="8"/>
  <c r="T198" i="8"/>
  <c r="S198" i="8"/>
  <c r="R198" i="8"/>
  <c r="Q198" i="8"/>
  <c r="P198" i="8"/>
  <c r="O198" i="8"/>
  <c r="N198" i="8"/>
  <c r="M198" i="8"/>
  <c r="L198" i="8"/>
  <c r="K198" i="8"/>
  <c r="I198" i="8"/>
  <c r="V198" i="8" s="1"/>
  <c r="G198" i="8"/>
  <c r="AE197" i="8"/>
  <c r="AD197" i="8"/>
  <c r="AC197" i="8"/>
  <c r="AB197" i="8"/>
  <c r="AA197" i="8"/>
  <c r="Z197" i="8"/>
  <c r="Y197" i="8"/>
  <c r="X197" i="8"/>
  <c r="W197" i="8"/>
  <c r="U197" i="8"/>
  <c r="T197" i="8"/>
  <c r="S197" i="8"/>
  <c r="R197" i="8"/>
  <c r="Q197" i="8"/>
  <c r="P197" i="8"/>
  <c r="O197" i="8"/>
  <c r="N197" i="8"/>
  <c r="M197" i="8"/>
  <c r="L197" i="8"/>
  <c r="K197" i="8"/>
  <c r="I197" i="8"/>
  <c r="V197" i="8" s="1"/>
  <c r="G197" i="8"/>
  <c r="B197" i="8"/>
  <c r="B198" i="8" s="1"/>
  <c r="B199" i="8" s="1"/>
  <c r="B200" i="8" s="1"/>
  <c r="I196" i="8"/>
  <c r="I195" i="8"/>
  <c r="AE193" i="8"/>
  <c r="X193" i="8"/>
  <c r="Q193" i="8"/>
  <c r="I193" i="8"/>
  <c r="I192" i="8"/>
  <c r="B192" i="8"/>
  <c r="B193" i="8" s="1"/>
  <c r="B194" i="8" s="1"/>
  <c r="AE191" i="8"/>
  <c r="AC191" i="8"/>
  <c r="Z191" i="8"/>
  <c r="Y191" i="8"/>
  <c r="V191" i="8"/>
  <c r="T191" i="8"/>
  <c r="S191" i="8"/>
  <c r="R191" i="8"/>
  <c r="Q191" i="8"/>
  <c r="N191" i="8"/>
  <c r="G191" i="8" s="1"/>
  <c r="L191" i="8"/>
  <c r="K191" i="8"/>
  <c r="I191" i="8"/>
  <c r="W191" i="8" s="1"/>
  <c r="B191" i="8"/>
  <c r="I190" i="8"/>
  <c r="AE188" i="8"/>
  <c r="AD188" i="8"/>
  <c r="AA188" i="8"/>
  <c r="T188" i="8"/>
  <c r="P188" i="8"/>
  <c r="O188" i="8"/>
  <c r="G188" i="8" s="1"/>
  <c r="M188" i="8"/>
  <c r="I188" i="8"/>
  <c r="I187" i="8"/>
  <c r="B187" i="8"/>
  <c r="B188" i="8" s="1"/>
  <c r="B189" i="8" s="1"/>
  <c r="AD186" i="8"/>
  <c r="AC186" i="8"/>
  <c r="AB186" i="8"/>
  <c r="AA186" i="8"/>
  <c r="Y186" i="8"/>
  <c r="W186" i="8"/>
  <c r="V186" i="8"/>
  <c r="T186" i="8"/>
  <c r="Q186" i="8"/>
  <c r="P186" i="8"/>
  <c r="O186" i="8"/>
  <c r="N186" i="8"/>
  <c r="G186" i="8" s="1"/>
  <c r="M186" i="8"/>
  <c r="K186" i="8"/>
  <c r="I186" i="8"/>
  <c r="B186" i="8"/>
  <c r="I185" i="8"/>
  <c r="AE183" i="8"/>
  <c r="AD183" i="8"/>
  <c r="AC183" i="8"/>
  <c r="AB183" i="8"/>
  <c r="AA183" i="8"/>
  <c r="Y183" i="8"/>
  <c r="W183" i="8"/>
  <c r="T183" i="8"/>
  <c r="S183" i="8"/>
  <c r="Q183" i="8"/>
  <c r="P183" i="8"/>
  <c r="O183" i="8"/>
  <c r="G183" i="8" s="1"/>
  <c r="N183" i="8"/>
  <c r="M183" i="8"/>
  <c r="K183" i="8"/>
  <c r="I183" i="8"/>
  <c r="I182" i="8"/>
  <c r="B182" i="8"/>
  <c r="B183" i="8" s="1"/>
  <c r="B184" i="8" s="1"/>
  <c r="AC181" i="8"/>
  <c r="O181" i="8"/>
  <c r="I181" i="8"/>
  <c r="B181" i="8"/>
  <c r="I180" i="8"/>
  <c r="AB178" i="8"/>
  <c r="W178" i="8"/>
  <c r="T178" i="8"/>
  <c r="N178" i="8"/>
  <c r="I178" i="8"/>
  <c r="V178" i="8" s="1"/>
  <c r="I177" i="8"/>
  <c r="B177" i="8"/>
  <c r="B178" i="8" s="1"/>
  <c r="B179" i="8" s="1"/>
  <c r="AC176" i="8"/>
  <c r="Y176" i="8"/>
  <c r="V176" i="8"/>
  <c r="T176" i="8"/>
  <c r="R176" i="8"/>
  <c r="N176" i="8"/>
  <c r="G176" i="8" s="1"/>
  <c r="K176" i="8"/>
  <c r="I176" i="8"/>
  <c r="W176" i="8" s="1"/>
  <c r="B176" i="8"/>
  <c r="I175" i="8"/>
  <c r="AE173" i="8"/>
  <c r="T173" i="8"/>
  <c r="S173" i="8"/>
  <c r="P173" i="8"/>
  <c r="I173" i="8"/>
  <c r="I172" i="8"/>
  <c r="B172" i="8"/>
  <c r="B173" i="8" s="1"/>
  <c r="B174" i="8" s="1"/>
  <c r="AD171" i="8"/>
  <c r="AB171" i="8"/>
  <c r="Z171" i="8"/>
  <c r="Y171" i="8"/>
  <c r="V171" i="8"/>
  <c r="T171" i="8"/>
  <c r="R171" i="8"/>
  <c r="Q171" i="8"/>
  <c r="P171" i="8"/>
  <c r="N171" i="8"/>
  <c r="G171" i="8" s="1"/>
  <c r="L171" i="8"/>
  <c r="K171" i="8"/>
  <c r="I171" i="8"/>
  <c r="W171" i="8" s="1"/>
  <c r="B171" i="8"/>
  <c r="I170" i="8"/>
  <c r="AE168" i="8"/>
  <c r="AD168" i="8"/>
  <c r="AB168" i="8"/>
  <c r="Z168" i="8"/>
  <c r="Y168" i="8"/>
  <c r="T168" i="8"/>
  <c r="S168" i="8"/>
  <c r="R168" i="8"/>
  <c r="Q168" i="8"/>
  <c r="P168" i="8"/>
  <c r="N168" i="8"/>
  <c r="L168" i="8"/>
  <c r="K168" i="8"/>
  <c r="I168" i="8"/>
  <c r="W168" i="8" s="1"/>
  <c r="I167" i="8"/>
  <c r="B167" i="8"/>
  <c r="B168" i="8" s="1"/>
  <c r="B169" i="8" s="1"/>
  <c r="AE166" i="8"/>
  <c r="AD166" i="8"/>
  <c r="AC166" i="8"/>
  <c r="AB166" i="8"/>
  <c r="Z166" i="8"/>
  <c r="X166" i="8"/>
  <c r="V166" i="8"/>
  <c r="T166" i="8"/>
  <c r="R166" i="8"/>
  <c r="Q166" i="8"/>
  <c r="P166" i="8"/>
  <c r="O166" i="8"/>
  <c r="N166" i="8"/>
  <c r="G166" i="8" s="1"/>
  <c r="L166" i="8"/>
  <c r="I166" i="8"/>
  <c r="B166" i="8"/>
  <c r="I165" i="8"/>
  <c r="I164" i="8"/>
  <c r="AE162" i="8"/>
  <c r="AD162" i="8"/>
  <c r="AC162" i="8"/>
  <c r="AB162" i="8"/>
  <c r="Y162" i="8"/>
  <c r="W162" i="8"/>
  <c r="U162" i="8"/>
  <c r="T162" i="8"/>
  <c r="R162" i="8"/>
  <c r="Q162" i="8"/>
  <c r="P162" i="8"/>
  <c r="O162" i="8"/>
  <c r="G162" i="8" s="1"/>
  <c r="M162" i="8"/>
  <c r="K162" i="8"/>
  <c r="I162" i="8"/>
  <c r="AE161" i="8"/>
  <c r="AD161" i="8"/>
  <c r="AB161" i="8"/>
  <c r="AA161" i="8"/>
  <c r="Y161" i="8"/>
  <c r="X161" i="8"/>
  <c r="W161" i="8"/>
  <c r="U161" i="8"/>
  <c r="T161" i="8"/>
  <c r="S161" i="8"/>
  <c r="R161" i="8"/>
  <c r="Q161" i="8"/>
  <c r="O161" i="8"/>
  <c r="N161" i="8"/>
  <c r="M161" i="8"/>
  <c r="L161" i="8"/>
  <c r="K161" i="8"/>
  <c r="I161" i="8"/>
  <c r="Z161" i="8" s="1"/>
  <c r="G161" i="8"/>
  <c r="AE160" i="8"/>
  <c r="AD160" i="8"/>
  <c r="AC160" i="8"/>
  <c r="AA160" i="8"/>
  <c r="Z160" i="8"/>
  <c r="Y160" i="8"/>
  <c r="X160" i="8"/>
  <c r="W160" i="8"/>
  <c r="U160" i="8"/>
  <c r="T160" i="8"/>
  <c r="S160" i="8"/>
  <c r="R160" i="8"/>
  <c r="Q160" i="8"/>
  <c r="O160" i="8"/>
  <c r="N160" i="8"/>
  <c r="M160" i="8"/>
  <c r="L160" i="8"/>
  <c r="K160" i="8"/>
  <c r="I160" i="8"/>
  <c r="AB160" i="8" s="1"/>
  <c r="G160" i="8"/>
  <c r="AE159" i="8"/>
  <c r="AD159" i="8"/>
  <c r="AC159" i="8"/>
  <c r="AA159" i="8"/>
  <c r="Z159" i="8"/>
  <c r="Y159" i="8"/>
  <c r="X159" i="8"/>
  <c r="W159" i="8"/>
  <c r="U159" i="8"/>
  <c r="T159" i="8"/>
  <c r="S159" i="8"/>
  <c r="R159" i="8"/>
  <c r="Q159" i="8"/>
  <c r="O159" i="8"/>
  <c r="N159" i="8"/>
  <c r="M159" i="8"/>
  <c r="L159" i="8"/>
  <c r="K159" i="8"/>
  <c r="I159" i="8"/>
  <c r="AB159" i="8" s="1"/>
  <c r="G159" i="8"/>
  <c r="I158" i="8"/>
  <c r="AE157" i="8"/>
  <c r="AC157" i="8"/>
  <c r="AB157" i="8"/>
  <c r="AA157" i="8"/>
  <c r="Z157" i="8"/>
  <c r="Y157" i="8"/>
  <c r="W157" i="8"/>
  <c r="U157" i="8"/>
  <c r="T157" i="8"/>
  <c r="S157" i="8"/>
  <c r="Q157" i="8"/>
  <c r="P157" i="8"/>
  <c r="O157" i="8"/>
  <c r="N157" i="8"/>
  <c r="G157" i="8" s="1"/>
  <c r="M157" i="8"/>
  <c r="K157" i="8"/>
  <c r="I157" i="8"/>
  <c r="AD157" i="8" s="1"/>
  <c r="B157" i="8"/>
  <c r="B158" i="8" s="1"/>
  <c r="B159" i="8" s="1"/>
  <c r="B160" i="8" s="1"/>
  <c r="B161" i="8" s="1"/>
  <c r="B162" i="8" s="1"/>
  <c r="B163" i="8" s="1"/>
  <c r="I156" i="8"/>
  <c r="AB154" i="8"/>
  <c r="AA154" i="8"/>
  <c r="V154" i="8"/>
  <c r="S154" i="8"/>
  <c r="R154" i="8"/>
  <c r="P154" i="8"/>
  <c r="M154" i="8"/>
  <c r="I154" i="8"/>
  <c r="AE154" i="8" s="1"/>
  <c r="AB153" i="8"/>
  <c r="AA153" i="8"/>
  <c r="V153" i="8"/>
  <c r="S153" i="8"/>
  <c r="R153" i="8"/>
  <c r="P153" i="8"/>
  <c r="M153" i="8"/>
  <c r="I153" i="8"/>
  <c r="AE153" i="8" s="1"/>
  <c r="AB152" i="8"/>
  <c r="AA152" i="8"/>
  <c r="V152" i="8"/>
  <c r="S152" i="8"/>
  <c r="R152" i="8"/>
  <c r="P152" i="8"/>
  <c r="M152" i="8"/>
  <c r="I152" i="8"/>
  <c r="AE152" i="8" s="1"/>
  <c r="AB151" i="8"/>
  <c r="AA151" i="8"/>
  <c r="V151" i="8"/>
  <c r="S151" i="8"/>
  <c r="R151" i="8"/>
  <c r="P151" i="8"/>
  <c r="M151" i="8"/>
  <c r="I151" i="8"/>
  <c r="AE151" i="8" s="1"/>
  <c r="I150" i="8"/>
  <c r="B150" i="8"/>
  <c r="B151" i="8" s="1"/>
  <c r="B152" i="8" s="1"/>
  <c r="B153" i="8" s="1"/>
  <c r="B154" i="8" s="1"/>
  <c r="B155" i="8" s="1"/>
  <c r="AE149" i="8"/>
  <c r="AD149" i="8"/>
  <c r="AC149" i="8"/>
  <c r="AB149" i="8"/>
  <c r="AA149" i="8"/>
  <c r="Z149" i="8"/>
  <c r="Y149" i="8"/>
  <c r="X149" i="8"/>
  <c r="W149" i="8"/>
  <c r="U149" i="8"/>
  <c r="T149" i="8"/>
  <c r="S149" i="8"/>
  <c r="R149" i="8"/>
  <c r="Q149" i="8"/>
  <c r="P149" i="8"/>
  <c r="O149" i="8"/>
  <c r="N149" i="8"/>
  <c r="M149" i="8"/>
  <c r="L149" i="8"/>
  <c r="K149" i="8"/>
  <c r="I149" i="8"/>
  <c r="V149" i="8" s="1"/>
  <c r="G149" i="8"/>
  <c r="B149" i="8"/>
  <c r="I148" i="8"/>
  <c r="AE146" i="8"/>
  <c r="AC146" i="8"/>
  <c r="Z146" i="8"/>
  <c r="W146" i="8"/>
  <c r="V146" i="8"/>
  <c r="T146" i="8"/>
  <c r="Q146" i="8"/>
  <c r="N146" i="8"/>
  <c r="I146" i="8"/>
  <c r="AE145" i="8"/>
  <c r="AC145" i="8"/>
  <c r="Z145" i="8"/>
  <c r="W145" i="8"/>
  <c r="V145" i="8"/>
  <c r="T145" i="8"/>
  <c r="Q145" i="8"/>
  <c r="N145" i="8"/>
  <c r="G145" i="8" s="1"/>
  <c r="I145" i="8"/>
  <c r="AE144" i="8"/>
  <c r="AC144" i="8"/>
  <c r="Z144" i="8"/>
  <c r="W144" i="8"/>
  <c r="V144" i="8"/>
  <c r="T144" i="8"/>
  <c r="Q144" i="8"/>
  <c r="N144" i="8"/>
  <c r="G144" i="8" s="1"/>
  <c r="I144" i="8"/>
  <c r="AE143" i="8"/>
  <c r="AC143" i="8"/>
  <c r="Z143" i="8"/>
  <c r="W143" i="8"/>
  <c r="V143" i="8"/>
  <c r="T143" i="8"/>
  <c r="Q143" i="8"/>
  <c r="N143" i="8"/>
  <c r="I143" i="8"/>
  <c r="I142" i="8"/>
  <c r="AB141" i="8"/>
  <c r="X141" i="8"/>
  <c r="S141" i="8"/>
  <c r="L141" i="8"/>
  <c r="I141" i="8"/>
  <c r="AE141" i="8" s="1"/>
  <c r="B141" i="8"/>
  <c r="B142" i="8" s="1"/>
  <c r="B143" i="8" s="1"/>
  <c r="B144" i="8" s="1"/>
  <c r="B145" i="8" s="1"/>
  <c r="B146" i="8" s="1"/>
  <c r="B147" i="8" s="1"/>
  <c r="I140" i="8"/>
  <c r="AE138" i="8"/>
  <c r="AD138" i="8"/>
  <c r="AC138" i="8"/>
  <c r="AA138" i="8"/>
  <c r="Z138" i="8"/>
  <c r="Y138" i="8"/>
  <c r="X138" i="8"/>
  <c r="W138" i="8"/>
  <c r="U138" i="8"/>
  <c r="T138" i="8"/>
  <c r="S138" i="8"/>
  <c r="R138" i="8"/>
  <c r="Q138" i="8"/>
  <c r="O138" i="8"/>
  <c r="N138" i="8"/>
  <c r="M138" i="8"/>
  <c r="L138" i="8"/>
  <c r="K138" i="8"/>
  <c r="I138" i="8"/>
  <c r="AB138" i="8" s="1"/>
  <c r="G138" i="8"/>
  <c r="AE137" i="8"/>
  <c r="AD137" i="8"/>
  <c r="AC137" i="8"/>
  <c r="AA137" i="8"/>
  <c r="Z137" i="8"/>
  <c r="Y137" i="8"/>
  <c r="X137" i="8"/>
  <c r="W137" i="8"/>
  <c r="U137" i="8"/>
  <c r="T137" i="8"/>
  <c r="S137" i="8"/>
  <c r="R137" i="8"/>
  <c r="Q137" i="8"/>
  <c r="O137" i="8"/>
  <c r="N137" i="8"/>
  <c r="G137" i="8" s="1"/>
  <c r="M137" i="8"/>
  <c r="L137" i="8"/>
  <c r="K137" i="8"/>
  <c r="I137" i="8"/>
  <c r="AB137" i="8" s="1"/>
  <c r="AE136" i="8"/>
  <c r="AD136" i="8"/>
  <c r="AC136" i="8"/>
  <c r="AA136" i="8"/>
  <c r="Z136" i="8"/>
  <c r="Y136" i="8"/>
  <c r="X136" i="8"/>
  <c r="W136" i="8"/>
  <c r="U136" i="8"/>
  <c r="T136" i="8"/>
  <c r="S136" i="8"/>
  <c r="R136" i="8"/>
  <c r="Q136" i="8"/>
  <c r="O136" i="8"/>
  <c r="N136" i="8"/>
  <c r="M136" i="8"/>
  <c r="L136" i="8"/>
  <c r="K136" i="8"/>
  <c r="I136" i="8"/>
  <c r="AB136" i="8" s="1"/>
  <c r="G136" i="8"/>
  <c r="AE135" i="8"/>
  <c r="AD135" i="8"/>
  <c r="AC135" i="8"/>
  <c r="AA135" i="8"/>
  <c r="Z135" i="8"/>
  <c r="Y135" i="8"/>
  <c r="X135" i="8"/>
  <c r="W135" i="8"/>
  <c r="U135" i="8"/>
  <c r="T135" i="8"/>
  <c r="S135" i="8"/>
  <c r="R135" i="8"/>
  <c r="Q135" i="8"/>
  <c r="O135" i="8"/>
  <c r="N135" i="8"/>
  <c r="M135" i="8"/>
  <c r="L135" i="8"/>
  <c r="K135" i="8"/>
  <c r="I135" i="8"/>
  <c r="AB135" i="8" s="1"/>
  <c r="G135" i="8"/>
  <c r="I134" i="8"/>
  <c r="AE133" i="8"/>
  <c r="AC133" i="8"/>
  <c r="AB133" i="8"/>
  <c r="AA133" i="8"/>
  <c r="Z133" i="8"/>
  <c r="Y133" i="8"/>
  <c r="W133" i="8"/>
  <c r="U133" i="8"/>
  <c r="T133" i="8"/>
  <c r="S133" i="8"/>
  <c r="Q133" i="8"/>
  <c r="P133" i="8"/>
  <c r="O133" i="8"/>
  <c r="N133" i="8"/>
  <c r="M133" i="8"/>
  <c r="K133" i="8"/>
  <c r="I133" i="8"/>
  <c r="AD133" i="8" s="1"/>
  <c r="G133" i="8"/>
  <c r="B133" i="8"/>
  <c r="B134" i="8" s="1"/>
  <c r="B135" i="8" s="1"/>
  <c r="B136" i="8" s="1"/>
  <c r="B137" i="8" s="1"/>
  <c r="B138" i="8" s="1"/>
  <c r="B139" i="8" s="1"/>
  <c r="I132" i="8"/>
  <c r="AA130" i="8"/>
  <c r="W130" i="8"/>
  <c r="I130" i="8"/>
  <c r="AE129" i="8"/>
  <c r="AD129" i="8"/>
  <c r="AB129" i="8"/>
  <c r="V129" i="8"/>
  <c r="U129" i="8"/>
  <c r="R129" i="8"/>
  <c r="Q129" i="8"/>
  <c r="P129" i="8"/>
  <c r="O129" i="8"/>
  <c r="K129" i="8"/>
  <c r="I129" i="8"/>
  <c r="Y129" i="8" s="1"/>
  <c r="AA128" i="8"/>
  <c r="W128" i="8"/>
  <c r="I128" i="8"/>
  <c r="AE127" i="8"/>
  <c r="AD127" i="8"/>
  <c r="AB127" i="8"/>
  <c r="V127" i="8"/>
  <c r="U127" i="8"/>
  <c r="R127" i="8"/>
  <c r="Q127" i="8"/>
  <c r="P127" i="8"/>
  <c r="O127" i="8"/>
  <c r="G127" i="8" s="1"/>
  <c r="K127" i="8"/>
  <c r="I127" i="8"/>
  <c r="Y127" i="8" s="1"/>
  <c r="I126" i="8"/>
  <c r="B126" i="8"/>
  <c r="B127" i="8" s="1"/>
  <c r="B128" i="8" s="1"/>
  <c r="B129" i="8" s="1"/>
  <c r="B130" i="8" s="1"/>
  <c r="B131" i="8" s="1"/>
  <c r="AE125" i="8"/>
  <c r="AD125" i="8"/>
  <c r="AC125" i="8"/>
  <c r="AB125" i="8"/>
  <c r="AA125" i="8"/>
  <c r="Z125" i="8"/>
  <c r="Y125" i="8"/>
  <c r="X125" i="8"/>
  <c r="W125" i="8"/>
  <c r="U125" i="8"/>
  <c r="T125" i="8"/>
  <c r="S125" i="8"/>
  <c r="R125" i="8"/>
  <c r="Q125" i="8"/>
  <c r="P125" i="8"/>
  <c r="O125" i="8"/>
  <c r="N125" i="8"/>
  <c r="M125" i="8"/>
  <c r="L125" i="8"/>
  <c r="K125" i="8"/>
  <c r="I125" i="8"/>
  <c r="V125" i="8" s="1"/>
  <c r="G125" i="8"/>
  <c r="B125" i="8"/>
  <c r="I124" i="8"/>
  <c r="AC122" i="8"/>
  <c r="M122" i="8"/>
  <c r="I122" i="8"/>
  <c r="AE121" i="8"/>
  <c r="AC121" i="8"/>
  <c r="Y121" i="8"/>
  <c r="W121" i="8"/>
  <c r="V121" i="8"/>
  <c r="U121" i="8"/>
  <c r="T121" i="8"/>
  <c r="S121" i="8"/>
  <c r="Q121" i="8"/>
  <c r="N121" i="8"/>
  <c r="G121" i="8" s="1"/>
  <c r="M121" i="8"/>
  <c r="I121" i="8"/>
  <c r="I120" i="8"/>
  <c r="AE119" i="8"/>
  <c r="AC119" i="8"/>
  <c r="Y119" i="8"/>
  <c r="W119" i="8"/>
  <c r="V119" i="8"/>
  <c r="U119" i="8"/>
  <c r="T119" i="8"/>
  <c r="S119" i="8"/>
  <c r="Q119" i="8"/>
  <c r="N119" i="8"/>
  <c r="M119" i="8"/>
  <c r="I119" i="8"/>
  <c r="B119" i="8"/>
  <c r="B120" i="8" s="1"/>
  <c r="B121" i="8" s="1"/>
  <c r="B122" i="8" s="1"/>
  <c r="B123" i="8" s="1"/>
  <c r="I118" i="8"/>
  <c r="AE117" i="8"/>
  <c r="AC117" i="8"/>
  <c r="AB117" i="8"/>
  <c r="AA117" i="8"/>
  <c r="X117" i="8"/>
  <c r="W117" i="8"/>
  <c r="S117" i="8"/>
  <c r="Q117" i="8"/>
  <c r="P117" i="8"/>
  <c r="O117" i="8"/>
  <c r="M117" i="8"/>
  <c r="L117" i="8"/>
  <c r="K117" i="8"/>
  <c r="I117" i="8"/>
  <c r="V117" i="8" s="1"/>
  <c r="B117" i="8"/>
  <c r="B118" i="8" s="1"/>
  <c r="I116" i="8"/>
  <c r="AE114" i="8"/>
  <c r="AD114" i="8"/>
  <c r="AC114" i="8"/>
  <c r="AA114" i="8"/>
  <c r="Z114" i="8"/>
  <c r="Y114" i="8"/>
  <c r="X114" i="8"/>
  <c r="W114" i="8"/>
  <c r="U114" i="8"/>
  <c r="T114" i="8"/>
  <c r="S114" i="8"/>
  <c r="R114" i="8"/>
  <c r="Q114" i="8"/>
  <c r="O114" i="8"/>
  <c r="G114" i="8" s="1"/>
  <c r="N114" i="8"/>
  <c r="M114" i="8"/>
  <c r="L114" i="8"/>
  <c r="K114" i="8"/>
  <c r="I114" i="8"/>
  <c r="AB114" i="8" s="1"/>
  <c r="AE113" i="8"/>
  <c r="AD113" i="8"/>
  <c r="AC113" i="8"/>
  <c r="AA113" i="8"/>
  <c r="Z113" i="8"/>
  <c r="Y113" i="8"/>
  <c r="X113" i="8"/>
  <c r="W113" i="8"/>
  <c r="U113" i="8"/>
  <c r="T113" i="8"/>
  <c r="S113" i="8"/>
  <c r="R113" i="8"/>
  <c r="Q113" i="8"/>
  <c r="O113" i="8"/>
  <c r="N113" i="8"/>
  <c r="G113" i="8" s="1"/>
  <c r="M113" i="8"/>
  <c r="L113" i="8"/>
  <c r="K113" i="8"/>
  <c r="I113" i="8"/>
  <c r="AB113" i="8" s="1"/>
  <c r="AE112" i="8"/>
  <c r="AD112" i="8"/>
  <c r="AC112" i="8"/>
  <c r="AA112" i="8"/>
  <c r="Z112" i="8"/>
  <c r="Y112" i="8"/>
  <c r="X112" i="8"/>
  <c r="W112" i="8"/>
  <c r="U112" i="8"/>
  <c r="T112" i="8"/>
  <c r="S112" i="8"/>
  <c r="R112" i="8"/>
  <c r="Q112" i="8"/>
  <c r="O112" i="8"/>
  <c r="N112" i="8"/>
  <c r="G112" i="8" s="1"/>
  <c r="M112" i="8"/>
  <c r="L112" i="8"/>
  <c r="K112" i="8"/>
  <c r="I112" i="8"/>
  <c r="AB112" i="8" s="1"/>
  <c r="AE111" i="8"/>
  <c r="AD111" i="8"/>
  <c r="AC111" i="8"/>
  <c r="AA111" i="8"/>
  <c r="Z111" i="8"/>
  <c r="Y111" i="8"/>
  <c r="X111" i="8"/>
  <c r="W111" i="8"/>
  <c r="U111" i="8"/>
  <c r="T111" i="8"/>
  <c r="S111" i="8"/>
  <c r="R111" i="8"/>
  <c r="Q111" i="8"/>
  <c r="O111" i="8"/>
  <c r="G111" i="8" s="1"/>
  <c r="N111" i="8"/>
  <c r="M111" i="8"/>
  <c r="L111" i="8"/>
  <c r="K111" i="8"/>
  <c r="I111" i="8"/>
  <c r="AB111" i="8" s="1"/>
  <c r="I110" i="8"/>
  <c r="AE109" i="8"/>
  <c r="AC109" i="8"/>
  <c r="AB109" i="8"/>
  <c r="AA109" i="8"/>
  <c r="Z109" i="8"/>
  <c r="Y109" i="8"/>
  <c r="W109" i="8"/>
  <c r="U109" i="8"/>
  <c r="T109" i="8"/>
  <c r="S109" i="8"/>
  <c r="Q109" i="8"/>
  <c r="P109" i="8"/>
  <c r="O109" i="8"/>
  <c r="N109" i="8"/>
  <c r="M109" i="8"/>
  <c r="K109" i="8"/>
  <c r="I109" i="8"/>
  <c r="AD109" i="8" s="1"/>
  <c r="G109" i="8"/>
  <c r="B109" i="8"/>
  <c r="B110" i="8" s="1"/>
  <c r="B111" i="8" s="1"/>
  <c r="B112" i="8" s="1"/>
  <c r="B113" i="8" s="1"/>
  <c r="B114" i="8" s="1"/>
  <c r="B115" i="8" s="1"/>
  <c r="I108" i="8"/>
  <c r="AE106" i="8"/>
  <c r="AD106" i="8"/>
  <c r="AB106" i="8"/>
  <c r="V106" i="8"/>
  <c r="U106" i="8"/>
  <c r="R106" i="8"/>
  <c r="Q106" i="8"/>
  <c r="P106" i="8"/>
  <c r="O106" i="8"/>
  <c r="G106" i="8" s="1"/>
  <c r="K106" i="8"/>
  <c r="I106" i="8"/>
  <c r="Y106" i="8" s="1"/>
  <c r="AA105" i="8"/>
  <c r="W105" i="8"/>
  <c r="S105" i="8"/>
  <c r="I105" i="8"/>
  <c r="AE104" i="8"/>
  <c r="AD104" i="8"/>
  <c r="AB104" i="8"/>
  <c r="V104" i="8"/>
  <c r="U104" i="8"/>
  <c r="R104" i="8"/>
  <c r="Q104" i="8"/>
  <c r="P104" i="8"/>
  <c r="O104" i="8"/>
  <c r="K104" i="8"/>
  <c r="I104" i="8"/>
  <c r="Y104" i="8" s="1"/>
  <c r="W103" i="8"/>
  <c r="S103" i="8"/>
  <c r="I103" i="8"/>
  <c r="I102" i="8"/>
  <c r="AE101" i="8"/>
  <c r="AD101" i="8"/>
  <c r="AC101" i="8"/>
  <c r="AB101" i="8"/>
  <c r="AA101" i="8"/>
  <c r="Z101" i="8"/>
  <c r="Y101" i="8"/>
  <c r="X101" i="8"/>
  <c r="W101" i="8"/>
  <c r="U101" i="8"/>
  <c r="T101" i="8"/>
  <c r="S101" i="8"/>
  <c r="R101" i="8"/>
  <c r="Q101" i="8"/>
  <c r="P101" i="8"/>
  <c r="O101" i="8"/>
  <c r="N101" i="8"/>
  <c r="M101" i="8"/>
  <c r="L101" i="8"/>
  <c r="K101" i="8"/>
  <c r="I101" i="8"/>
  <c r="V101" i="8" s="1"/>
  <c r="G101" i="8"/>
  <c r="B101" i="8"/>
  <c r="B102" i="8" s="1"/>
  <c r="B103" i="8" s="1"/>
  <c r="B104" i="8" s="1"/>
  <c r="B105" i="8" s="1"/>
  <c r="B106" i="8" s="1"/>
  <c r="B107" i="8" s="1"/>
  <c r="I100" i="8"/>
  <c r="AE98" i="8"/>
  <c r="Z98" i="8"/>
  <c r="V98" i="8"/>
  <c r="T98" i="8"/>
  <c r="P98" i="8"/>
  <c r="K98" i="8"/>
  <c r="I98" i="8"/>
  <c r="W98" i="8" s="1"/>
  <c r="AE97" i="8"/>
  <c r="AC97" i="8"/>
  <c r="AB97" i="8"/>
  <c r="Z97" i="8"/>
  <c r="U97" i="8"/>
  <c r="T97" i="8"/>
  <c r="Q97" i="8"/>
  <c r="P97" i="8"/>
  <c r="O97" i="8"/>
  <c r="N97" i="8"/>
  <c r="G97" i="8" s="1"/>
  <c r="K97" i="8"/>
  <c r="I97" i="8"/>
  <c r="W97" i="8" s="1"/>
  <c r="AA96" i="8"/>
  <c r="Y96" i="8"/>
  <c r="U96" i="8"/>
  <c r="M96" i="8"/>
  <c r="I96" i="8"/>
  <c r="AE95" i="8"/>
  <c r="Z95" i="8"/>
  <c r="V95" i="8"/>
  <c r="T95" i="8"/>
  <c r="P95" i="8"/>
  <c r="K95" i="8"/>
  <c r="I95" i="8"/>
  <c r="W95" i="8" s="1"/>
  <c r="B95" i="8"/>
  <c r="B96" i="8" s="1"/>
  <c r="B97" i="8" s="1"/>
  <c r="B98" i="8" s="1"/>
  <c r="B99" i="8" s="1"/>
  <c r="I94" i="8"/>
  <c r="AE93" i="8"/>
  <c r="AD93" i="8"/>
  <c r="AB93" i="8"/>
  <c r="AA93" i="8"/>
  <c r="W93" i="8"/>
  <c r="V93" i="8"/>
  <c r="U93" i="8"/>
  <c r="S93" i="8"/>
  <c r="R93" i="8"/>
  <c r="Q93" i="8"/>
  <c r="P93" i="8"/>
  <c r="M93" i="8"/>
  <c r="L93" i="8"/>
  <c r="I93" i="8"/>
  <c r="B93" i="8"/>
  <c r="B94" i="8" s="1"/>
  <c r="I92" i="8"/>
  <c r="I91" i="8"/>
  <c r="AE89" i="8"/>
  <c r="AD89" i="8"/>
  <c r="AB89" i="8"/>
  <c r="AA89" i="8"/>
  <c r="Z89" i="8"/>
  <c r="X89" i="8"/>
  <c r="V89" i="8"/>
  <c r="U89" i="8"/>
  <c r="T89" i="8"/>
  <c r="S89" i="8"/>
  <c r="R89" i="8"/>
  <c r="P89" i="8"/>
  <c r="O89" i="8"/>
  <c r="G89" i="8" s="1"/>
  <c r="N89" i="8"/>
  <c r="M89" i="8"/>
  <c r="L89" i="8"/>
  <c r="I89" i="8"/>
  <c r="AE88" i="8"/>
  <c r="AB88" i="8"/>
  <c r="AA88" i="8"/>
  <c r="Z88" i="8"/>
  <c r="V88" i="8"/>
  <c r="R88" i="8"/>
  <c r="P88" i="8"/>
  <c r="N88" i="8"/>
  <c r="G88" i="8" s="1"/>
  <c r="M88" i="8"/>
  <c r="L88" i="8"/>
  <c r="I88" i="8"/>
  <c r="B88" i="8"/>
  <c r="B89" i="8" s="1"/>
  <c r="B90" i="8" s="1"/>
  <c r="AE87" i="8"/>
  <c r="AA87" i="8"/>
  <c r="Z87" i="8"/>
  <c r="X87" i="8"/>
  <c r="V87" i="8"/>
  <c r="U87" i="8"/>
  <c r="T87" i="8"/>
  <c r="R87" i="8"/>
  <c r="P87" i="8"/>
  <c r="M87" i="8"/>
  <c r="L87" i="8"/>
  <c r="I87" i="8"/>
  <c r="B87" i="8"/>
  <c r="I86" i="8"/>
  <c r="B86" i="8"/>
  <c r="AC85" i="8"/>
  <c r="U85" i="8"/>
  <c r="R85" i="8"/>
  <c r="O85" i="8"/>
  <c r="I85" i="8"/>
  <c r="W85" i="8" s="1"/>
  <c r="B85" i="8"/>
  <c r="I84" i="8"/>
  <c r="AE82" i="8"/>
  <c r="AD82" i="8"/>
  <c r="AC82" i="8"/>
  <c r="AB82" i="8"/>
  <c r="Z82" i="8"/>
  <c r="W82" i="8"/>
  <c r="V82" i="8"/>
  <c r="T82" i="8"/>
  <c r="S82" i="8"/>
  <c r="R82" i="8"/>
  <c r="Q82" i="8"/>
  <c r="P82" i="8"/>
  <c r="N82" i="8"/>
  <c r="M82" i="8"/>
  <c r="L82" i="8"/>
  <c r="I82" i="8"/>
  <c r="AE81" i="8"/>
  <c r="AD81" i="8"/>
  <c r="AC81" i="8"/>
  <c r="AB81" i="8"/>
  <c r="Z81" i="8"/>
  <c r="Y81" i="8"/>
  <c r="W81" i="8"/>
  <c r="V81" i="8"/>
  <c r="R81" i="8"/>
  <c r="Q81" i="8"/>
  <c r="P81" i="8"/>
  <c r="N81" i="8"/>
  <c r="G81" i="8" s="1"/>
  <c r="M81" i="8"/>
  <c r="L81" i="8"/>
  <c r="K81" i="8"/>
  <c r="I81" i="8"/>
  <c r="T81" i="8" s="1"/>
  <c r="B81" i="8"/>
  <c r="B82" i="8" s="1"/>
  <c r="B83" i="8" s="1"/>
  <c r="X80" i="8"/>
  <c r="V80" i="8"/>
  <c r="R80" i="8"/>
  <c r="I80" i="8"/>
  <c r="B80" i="8"/>
  <c r="I79" i="8"/>
  <c r="B79" i="8"/>
  <c r="AD78" i="8"/>
  <c r="U78" i="8"/>
  <c r="S78" i="8"/>
  <c r="O78" i="8"/>
  <c r="I78" i="8"/>
  <c r="X78" i="8" s="1"/>
  <c r="B78" i="8"/>
  <c r="I77" i="8"/>
  <c r="AD75" i="8"/>
  <c r="AC75" i="8"/>
  <c r="AB75" i="8"/>
  <c r="AA75" i="8"/>
  <c r="Z75" i="8"/>
  <c r="W75" i="8"/>
  <c r="V75" i="8"/>
  <c r="U75" i="8"/>
  <c r="T75" i="8"/>
  <c r="R75" i="8"/>
  <c r="Q75" i="8"/>
  <c r="P75" i="8"/>
  <c r="O75" i="8"/>
  <c r="G75" i="8" s="1"/>
  <c r="N75" i="8"/>
  <c r="L75" i="8"/>
  <c r="K75" i="8"/>
  <c r="I75" i="8"/>
  <c r="AD74" i="8"/>
  <c r="AB74" i="8"/>
  <c r="AA74" i="8"/>
  <c r="Z74" i="8"/>
  <c r="V74" i="8"/>
  <c r="Q74" i="8"/>
  <c r="P74" i="8"/>
  <c r="N74" i="8"/>
  <c r="G74" i="8" s="1"/>
  <c r="L74" i="8"/>
  <c r="K74" i="8"/>
  <c r="I74" i="8"/>
  <c r="B74" i="8"/>
  <c r="B75" i="8" s="1"/>
  <c r="B76" i="8" s="1"/>
  <c r="AD73" i="8"/>
  <c r="AA73" i="8"/>
  <c r="Z73" i="8"/>
  <c r="W73" i="8"/>
  <c r="V73" i="8"/>
  <c r="U73" i="8"/>
  <c r="T73" i="8"/>
  <c r="Q73" i="8"/>
  <c r="P73" i="8"/>
  <c r="L73" i="8"/>
  <c r="K73" i="8"/>
  <c r="I73" i="8"/>
  <c r="B73" i="8"/>
  <c r="I72" i="8"/>
  <c r="B72" i="8"/>
  <c r="AD71" i="8"/>
  <c r="Y71" i="8"/>
  <c r="V71" i="8"/>
  <c r="S71" i="8"/>
  <c r="P71" i="8"/>
  <c r="K71" i="8"/>
  <c r="I71" i="8"/>
  <c r="W71" i="8" s="1"/>
  <c r="B71" i="8"/>
  <c r="I70" i="8"/>
  <c r="AE68" i="8"/>
  <c r="AD68" i="8"/>
  <c r="AB68" i="8"/>
  <c r="AA68" i="8"/>
  <c r="Z68" i="8"/>
  <c r="X68" i="8"/>
  <c r="V68" i="8"/>
  <c r="U68" i="8"/>
  <c r="T68" i="8"/>
  <c r="S68" i="8"/>
  <c r="R68" i="8"/>
  <c r="P68" i="8"/>
  <c r="O68" i="8"/>
  <c r="G68" i="8" s="1"/>
  <c r="N68" i="8"/>
  <c r="M68" i="8"/>
  <c r="L68" i="8"/>
  <c r="I68" i="8"/>
  <c r="AE67" i="8"/>
  <c r="AB67" i="8"/>
  <c r="AA67" i="8"/>
  <c r="Z67" i="8"/>
  <c r="V67" i="8"/>
  <c r="R67" i="8"/>
  <c r="P67" i="8"/>
  <c r="N67" i="8"/>
  <c r="G67" i="8" s="1"/>
  <c r="M67" i="8"/>
  <c r="L67" i="8"/>
  <c r="I67" i="8"/>
  <c r="B67" i="8"/>
  <c r="B68" i="8" s="1"/>
  <c r="B69" i="8" s="1"/>
  <c r="AE66" i="8"/>
  <c r="AA66" i="8"/>
  <c r="Z66" i="8"/>
  <c r="X66" i="8"/>
  <c r="V66" i="8"/>
  <c r="U66" i="8"/>
  <c r="T66" i="8"/>
  <c r="R66" i="8"/>
  <c r="P66" i="8"/>
  <c r="M66" i="8"/>
  <c r="L66" i="8"/>
  <c r="I66" i="8"/>
  <c r="B66" i="8"/>
  <c r="I65" i="8"/>
  <c r="B65" i="8"/>
  <c r="AC64" i="8"/>
  <c r="X64" i="8"/>
  <c r="R64" i="8"/>
  <c r="O64" i="8"/>
  <c r="I64" i="8"/>
  <c r="W64" i="8" s="1"/>
  <c r="B64" i="8"/>
  <c r="I63" i="8"/>
  <c r="AE61" i="8"/>
  <c r="AD61" i="8"/>
  <c r="AC61" i="8"/>
  <c r="AB61" i="8"/>
  <c r="Z61" i="8"/>
  <c r="W61" i="8"/>
  <c r="V61" i="8"/>
  <c r="T61" i="8"/>
  <c r="S61" i="8"/>
  <c r="R61" i="8"/>
  <c r="Q61" i="8"/>
  <c r="P61" i="8"/>
  <c r="N61" i="8"/>
  <c r="M61" i="8"/>
  <c r="L61" i="8"/>
  <c r="I61" i="8"/>
  <c r="AE60" i="8"/>
  <c r="AD60" i="8"/>
  <c r="AC60" i="8"/>
  <c r="AB60" i="8"/>
  <c r="Z60" i="8"/>
  <c r="Y60" i="8"/>
  <c r="W60" i="8"/>
  <c r="V60" i="8"/>
  <c r="R60" i="8"/>
  <c r="Q60" i="8"/>
  <c r="P60" i="8"/>
  <c r="N60" i="8"/>
  <c r="G60" i="8" s="1"/>
  <c r="M60" i="8"/>
  <c r="L60" i="8"/>
  <c r="K60" i="8"/>
  <c r="I60" i="8"/>
  <c r="T60" i="8" s="1"/>
  <c r="B60" i="8"/>
  <c r="B61" i="8" s="1"/>
  <c r="B62" i="8" s="1"/>
  <c r="X59" i="8"/>
  <c r="V59" i="8"/>
  <c r="R59" i="8"/>
  <c r="M59" i="8"/>
  <c r="I59" i="8"/>
  <c r="B59" i="8"/>
  <c r="I58" i="8"/>
  <c r="B58" i="8"/>
  <c r="U57" i="8"/>
  <c r="S57" i="8"/>
  <c r="I57" i="8"/>
  <c r="B57" i="8"/>
  <c r="I56" i="8"/>
  <c r="AD54" i="8"/>
  <c r="AC54" i="8"/>
  <c r="AB54" i="8"/>
  <c r="AA54" i="8"/>
  <c r="Z54" i="8"/>
  <c r="W54" i="8"/>
  <c r="V54" i="8"/>
  <c r="U54" i="8"/>
  <c r="T54" i="8"/>
  <c r="R54" i="8"/>
  <c r="Q54" i="8"/>
  <c r="P54" i="8"/>
  <c r="O54" i="8"/>
  <c r="G54" i="8" s="1"/>
  <c r="N54" i="8"/>
  <c r="L54" i="8"/>
  <c r="K54" i="8"/>
  <c r="I54" i="8"/>
  <c r="AD53" i="8"/>
  <c r="AB53" i="8"/>
  <c r="AA53" i="8"/>
  <c r="Z53" i="8"/>
  <c r="V53" i="8"/>
  <c r="Q53" i="8"/>
  <c r="P53" i="8"/>
  <c r="N53" i="8"/>
  <c r="G53" i="8" s="1"/>
  <c r="L53" i="8"/>
  <c r="K53" i="8"/>
  <c r="I53" i="8"/>
  <c r="B53" i="8"/>
  <c r="B54" i="8" s="1"/>
  <c r="B55" i="8" s="1"/>
  <c r="AD52" i="8"/>
  <c r="AA52" i="8"/>
  <c r="Z52" i="8"/>
  <c r="W52" i="8"/>
  <c r="V52" i="8"/>
  <c r="U52" i="8"/>
  <c r="T52" i="8"/>
  <c r="Q52" i="8"/>
  <c r="P52" i="8"/>
  <c r="L52" i="8"/>
  <c r="K52" i="8"/>
  <c r="I52" i="8"/>
  <c r="B52" i="8"/>
  <c r="I51" i="8"/>
  <c r="B51" i="8"/>
  <c r="I50" i="8"/>
  <c r="B50" i="8"/>
  <c r="I49" i="8"/>
  <c r="AE47" i="8"/>
  <c r="AD47" i="8"/>
  <c r="AB47" i="8"/>
  <c r="AA47" i="8"/>
  <c r="Z47" i="8"/>
  <c r="X47" i="8"/>
  <c r="V47" i="8"/>
  <c r="U47" i="8"/>
  <c r="T47" i="8"/>
  <c r="S47" i="8"/>
  <c r="R47" i="8"/>
  <c r="P47" i="8"/>
  <c r="O47" i="8"/>
  <c r="G47" i="8" s="1"/>
  <c r="N47" i="8"/>
  <c r="M47" i="8"/>
  <c r="L47" i="8"/>
  <c r="I47" i="8"/>
  <c r="AE46" i="8"/>
  <c r="AB46" i="8"/>
  <c r="AA46" i="8"/>
  <c r="Z46" i="8"/>
  <c r="V46" i="8"/>
  <c r="R46" i="8"/>
  <c r="P46" i="8"/>
  <c r="N46" i="8"/>
  <c r="G46" i="8" s="1"/>
  <c r="M46" i="8"/>
  <c r="L46" i="8"/>
  <c r="I46" i="8"/>
  <c r="B46" i="8"/>
  <c r="B47" i="8" s="1"/>
  <c r="B48" i="8" s="1"/>
  <c r="AE45" i="8"/>
  <c r="AA45" i="8"/>
  <c r="Z45" i="8"/>
  <c r="X45" i="8"/>
  <c r="V45" i="8"/>
  <c r="U45" i="8"/>
  <c r="T45" i="8"/>
  <c r="R45" i="8"/>
  <c r="P45" i="8"/>
  <c r="M45" i="8"/>
  <c r="L45" i="8"/>
  <c r="I45" i="8"/>
  <c r="B45" i="8"/>
  <c r="I44" i="8"/>
  <c r="B44" i="8"/>
  <c r="AC43" i="8"/>
  <c r="X43" i="8"/>
  <c r="W43" i="8"/>
  <c r="R43" i="8"/>
  <c r="O43" i="8"/>
  <c r="I43" i="8"/>
  <c r="U43" i="8" s="1"/>
  <c r="B43" i="8"/>
  <c r="I42" i="8"/>
  <c r="AE40" i="8"/>
  <c r="AD40" i="8"/>
  <c r="AC40" i="8"/>
  <c r="AB40" i="8"/>
  <c r="Z40" i="8"/>
  <c r="W40" i="8"/>
  <c r="V40" i="8"/>
  <c r="T40" i="8"/>
  <c r="S40" i="8"/>
  <c r="R40" i="8"/>
  <c r="Q40" i="8"/>
  <c r="P40" i="8"/>
  <c r="N40" i="8"/>
  <c r="M40" i="8"/>
  <c r="L40" i="8"/>
  <c r="I40" i="8"/>
  <c r="AE39" i="8"/>
  <c r="AC39" i="8"/>
  <c r="AB39" i="8"/>
  <c r="Z39" i="8"/>
  <c r="Y39" i="8"/>
  <c r="W39" i="8"/>
  <c r="V39" i="8"/>
  <c r="R39" i="8"/>
  <c r="Q39" i="8"/>
  <c r="N39" i="8"/>
  <c r="G39" i="8" s="1"/>
  <c r="M39" i="8"/>
  <c r="L39" i="8"/>
  <c r="K39" i="8"/>
  <c r="I39" i="8"/>
  <c r="T39" i="8" s="1"/>
  <c r="W38" i="8"/>
  <c r="V38" i="8"/>
  <c r="T38" i="8"/>
  <c r="R38" i="8"/>
  <c r="K38" i="8"/>
  <c r="I38" i="8"/>
  <c r="AB38" i="8" s="1"/>
  <c r="B38" i="8"/>
  <c r="B39" i="8" s="1"/>
  <c r="B40" i="8" s="1"/>
  <c r="B41" i="8" s="1"/>
  <c r="I37" i="8"/>
  <c r="Z36" i="8"/>
  <c r="X36" i="8"/>
  <c r="V36" i="8"/>
  <c r="U36" i="8"/>
  <c r="N36" i="8"/>
  <c r="G36" i="8" s="1"/>
  <c r="M36" i="8"/>
  <c r="I36" i="8"/>
  <c r="AE36" i="8" s="1"/>
  <c r="B36" i="8"/>
  <c r="B37" i="8" s="1"/>
  <c r="I35" i="8"/>
  <c r="AE33" i="8"/>
  <c r="AA33" i="8"/>
  <c r="Z33" i="8"/>
  <c r="W33" i="8"/>
  <c r="T33" i="8"/>
  <c r="R33" i="8"/>
  <c r="N33" i="8"/>
  <c r="L33" i="8"/>
  <c r="I33" i="8"/>
  <c r="V33" i="8" s="1"/>
  <c r="AE32" i="8"/>
  <c r="AC32" i="8"/>
  <c r="X32" i="8"/>
  <c r="W32" i="8"/>
  <c r="U32" i="8"/>
  <c r="T32" i="8"/>
  <c r="S32" i="8"/>
  <c r="R32" i="8"/>
  <c r="P32" i="8"/>
  <c r="K32" i="8"/>
  <c r="I32" i="8"/>
  <c r="B32" i="8"/>
  <c r="B33" i="8" s="1"/>
  <c r="B34" i="8" s="1"/>
  <c r="AE31" i="8"/>
  <c r="AD31" i="8"/>
  <c r="AC31" i="8"/>
  <c r="AB31" i="8"/>
  <c r="AA31" i="8"/>
  <c r="Z31" i="8"/>
  <c r="V31" i="8"/>
  <c r="U31" i="8"/>
  <c r="T31" i="8"/>
  <c r="S31" i="8"/>
  <c r="R31" i="8"/>
  <c r="Q31" i="8"/>
  <c r="P31" i="8"/>
  <c r="O31" i="8"/>
  <c r="N31" i="8"/>
  <c r="L31" i="8"/>
  <c r="I31" i="8"/>
  <c r="G31" i="8"/>
  <c r="B31" i="8"/>
  <c r="I30" i="8"/>
  <c r="B30" i="8"/>
  <c r="AE29" i="8"/>
  <c r="AD29" i="8"/>
  <c r="AC29" i="8"/>
  <c r="AB29" i="8"/>
  <c r="Z29" i="8"/>
  <c r="Y29" i="8"/>
  <c r="V29" i="8"/>
  <c r="U29" i="8"/>
  <c r="T29" i="8"/>
  <c r="S29" i="8"/>
  <c r="R29" i="8"/>
  <c r="Q29" i="8"/>
  <c r="P29" i="8"/>
  <c r="N29" i="8"/>
  <c r="M29" i="8"/>
  <c r="L29" i="8"/>
  <c r="I29" i="8"/>
  <c r="G29" i="8"/>
  <c r="B29" i="8"/>
  <c r="I28" i="8"/>
  <c r="I27" i="8"/>
  <c r="I25" i="8"/>
  <c r="AE24" i="8"/>
  <c r="AD24" i="8"/>
  <c r="AC24" i="8"/>
  <c r="AB24" i="8"/>
  <c r="Y24" i="8"/>
  <c r="X24" i="8"/>
  <c r="V24" i="8"/>
  <c r="U24" i="8"/>
  <c r="S24" i="8"/>
  <c r="R24" i="8"/>
  <c r="Q24" i="8"/>
  <c r="P24" i="8"/>
  <c r="O24" i="8"/>
  <c r="L24" i="8"/>
  <c r="K24" i="8"/>
  <c r="I24" i="8"/>
  <c r="T24" i="8" s="1"/>
  <c r="B24" i="8"/>
  <c r="B25" i="8" s="1"/>
  <c r="B26" i="8" s="1"/>
  <c r="I23" i="8"/>
  <c r="I21" i="8"/>
  <c r="AB20" i="8"/>
  <c r="AA20" i="8"/>
  <c r="Y20" i="8"/>
  <c r="W20" i="8"/>
  <c r="U20" i="8"/>
  <c r="S20" i="8"/>
  <c r="O20" i="8"/>
  <c r="N20" i="8"/>
  <c r="I20" i="8"/>
  <c r="AE19" i="8"/>
  <c r="AD19" i="8"/>
  <c r="AC19" i="8"/>
  <c r="Z19" i="8"/>
  <c r="Y19" i="8"/>
  <c r="V19" i="8"/>
  <c r="U19" i="8"/>
  <c r="T19" i="8"/>
  <c r="S19" i="8"/>
  <c r="R19" i="8"/>
  <c r="Q19" i="8"/>
  <c r="P19" i="8"/>
  <c r="M19" i="8"/>
  <c r="K19" i="8"/>
  <c r="I19" i="8"/>
  <c r="B19" i="8"/>
  <c r="B20" i="8" s="1"/>
  <c r="B21" i="8" s="1"/>
  <c r="B22" i="8" s="1"/>
  <c r="I18" i="8"/>
  <c r="I16" i="8"/>
  <c r="AA15" i="8"/>
  <c r="Z15" i="8"/>
  <c r="X15" i="8"/>
  <c r="W15" i="8"/>
  <c r="V15" i="8"/>
  <c r="U15" i="8"/>
  <c r="S15" i="8"/>
  <c r="R15" i="8"/>
  <c r="N15" i="8"/>
  <c r="M15" i="8"/>
  <c r="K15" i="8"/>
  <c r="I15" i="8"/>
  <c r="B15" i="8"/>
  <c r="B16" i="8" s="1"/>
  <c r="B17" i="8" s="1"/>
  <c r="I14" i="8"/>
  <c r="I12" i="8"/>
  <c r="I11" i="8"/>
  <c r="B11" i="8"/>
  <c r="B12" i="8" s="1"/>
  <c r="B13" i="8" s="1"/>
  <c r="B9" i="8"/>
  <c r="I8" i="8"/>
  <c r="AE7" i="8"/>
  <c r="AD7" i="8"/>
  <c r="AB7" i="8"/>
  <c r="AA7" i="8"/>
  <c r="Z7" i="8"/>
  <c r="Y7" i="8"/>
  <c r="V7" i="8"/>
  <c r="U7" i="8"/>
  <c r="R7" i="8"/>
  <c r="Q7" i="8"/>
  <c r="O7" i="8"/>
  <c r="N7" i="8"/>
  <c r="M7" i="8"/>
  <c r="L7" i="8"/>
  <c r="I7" i="8"/>
  <c r="T7" i="8" s="1"/>
  <c r="B7" i="8"/>
  <c r="B8" i="8" s="1"/>
  <c r="H110" i="7"/>
  <c r="H109" i="7"/>
  <c r="H108" i="7"/>
  <c r="H107" i="7"/>
  <c r="H106" i="7"/>
  <c r="H105" i="7"/>
  <c r="H104" i="7"/>
  <c r="H103" i="7"/>
  <c r="H102" i="7"/>
  <c r="H101" i="7"/>
  <c r="AD100" i="7"/>
  <c r="V100" i="7"/>
  <c r="U100" i="7"/>
  <c r="S100" i="7"/>
  <c r="Q100" i="7"/>
  <c r="L100" i="7"/>
  <c r="J100" i="7"/>
  <c r="H100" i="7"/>
  <c r="Z100" i="7" s="1"/>
  <c r="H99" i="7"/>
  <c r="AD98" i="7"/>
  <c r="AC98" i="7"/>
  <c r="AB98" i="7"/>
  <c r="AA98" i="7"/>
  <c r="X98" i="7"/>
  <c r="W98" i="7"/>
  <c r="U98" i="7"/>
  <c r="S98" i="7"/>
  <c r="R98" i="7"/>
  <c r="Q98" i="7"/>
  <c r="P98" i="7"/>
  <c r="O98" i="7"/>
  <c r="N98" i="7"/>
  <c r="K98" i="7"/>
  <c r="J98" i="7"/>
  <c r="H98" i="7"/>
  <c r="T98" i="7" s="1"/>
  <c r="H97" i="7"/>
  <c r="AD96" i="7"/>
  <c r="Z96" i="7"/>
  <c r="Y96" i="7"/>
  <c r="V96" i="7"/>
  <c r="U96" i="7"/>
  <c r="R96" i="7"/>
  <c r="P96" i="7"/>
  <c r="O96" i="7"/>
  <c r="M96" i="7"/>
  <c r="L96" i="7"/>
  <c r="H96" i="7"/>
  <c r="AB96" i="7" s="1"/>
  <c r="H95" i="7"/>
  <c r="AD94" i="7"/>
  <c r="AC94" i="7"/>
  <c r="AB94" i="7"/>
  <c r="AA94" i="7"/>
  <c r="Z94" i="7"/>
  <c r="Y94" i="7"/>
  <c r="X94" i="7"/>
  <c r="W94" i="7"/>
  <c r="U94" i="7"/>
  <c r="S94" i="7"/>
  <c r="R94" i="7"/>
  <c r="Q94" i="7"/>
  <c r="P94" i="7"/>
  <c r="O94" i="7"/>
  <c r="N94" i="7"/>
  <c r="M94" i="7"/>
  <c r="L94" i="7"/>
  <c r="K94" i="7"/>
  <c r="J94" i="7"/>
  <c r="H94" i="7"/>
  <c r="T94" i="7" s="1"/>
  <c r="H93" i="7"/>
  <c r="H92" i="7"/>
  <c r="H91" i="7"/>
  <c r="H90" i="7"/>
  <c r="H89" i="7"/>
  <c r="H88" i="7"/>
  <c r="H87" i="7"/>
  <c r="H86" i="7"/>
  <c r="H85" i="7"/>
  <c r="AC84" i="7"/>
  <c r="Y84" i="7"/>
  <c r="X84" i="7"/>
  <c r="V84" i="7"/>
  <c r="U84" i="7"/>
  <c r="S84" i="7"/>
  <c r="Q84" i="7"/>
  <c r="O84" i="7"/>
  <c r="L84" i="7"/>
  <c r="K84" i="7"/>
  <c r="H84" i="7"/>
  <c r="T84" i="7" s="1"/>
  <c r="H83" i="7"/>
  <c r="AA82" i="7"/>
  <c r="V82" i="7"/>
  <c r="M82" i="7"/>
  <c r="J82" i="7"/>
  <c r="H82" i="7"/>
  <c r="Z82" i="7" s="1"/>
  <c r="H81" i="7"/>
  <c r="H80" i="7"/>
  <c r="H79" i="7"/>
  <c r="N78" i="7"/>
  <c r="H78" i="7"/>
  <c r="AC78" i="7" s="1"/>
  <c r="H77" i="7"/>
  <c r="AC76" i="7"/>
  <c r="AB76" i="7"/>
  <c r="AA76" i="7"/>
  <c r="Z76" i="7"/>
  <c r="Y76" i="7"/>
  <c r="X76" i="7"/>
  <c r="U76" i="7"/>
  <c r="T76" i="7"/>
  <c r="S76" i="7"/>
  <c r="Q76" i="7"/>
  <c r="P76" i="7"/>
  <c r="F76" i="7" s="1"/>
  <c r="O76" i="7"/>
  <c r="N76" i="7"/>
  <c r="M76" i="7"/>
  <c r="L76" i="7"/>
  <c r="K76" i="7"/>
  <c r="H76" i="7"/>
  <c r="H75" i="7"/>
  <c r="AB74" i="7"/>
  <c r="Y74" i="7"/>
  <c r="W74" i="7"/>
  <c r="V74" i="7"/>
  <c r="S74" i="7"/>
  <c r="Q74" i="7"/>
  <c r="N74" i="7"/>
  <c r="M74" i="7"/>
  <c r="L74" i="7"/>
  <c r="J74" i="7"/>
  <c r="H74" i="7"/>
  <c r="Z74" i="7" s="1"/>
  <c r="H73" i="7"/>
  <c r="AC72" i="7"/>
  <c r="AB72" i="7"/>
  <c r="Z72" i="7"/>
  <c r="Y72" i="7"/>
  <c r="X72" i="7"/>
  <c r="W72" i="7"/>
  <c r="U72" i="7"/>
  <c r="T72" i="7"/>
  <c r="P72" i="7"/>
  <c r="F72" i="7" s="1"/>
  <c r="O72" i="7"/>
  <c r="M72" i="7"/>
  <c r="L72" i="7"/>
  <c r="K72" i="7"/>
  <c r="J72" i="7"/>
  <c r="H72" i="7"/>
  <c r="S72" i="7" s="1"/>
  <c r="H71" i="7"/>
  <c r="H70" i="7"/>
  <c r="H69" i="7"/>
  <c r="AD68" i="7"/>
  <c r="AA68" i="7"/>
  <c r="X68" i="7"/>
  <c r="M68" i="7"/>
  <c r="L68" i="7"/>
  <c r="H68" i="7"/>
  <c r="Z67" i="7"/>
  <c r="R67" i="7"/>
  <c r="O67" i="7"/>
  <c r="L67" i="7"/>
  <c r="H67" i="7"/>
  <c r="V66" i="7"/>
  <c r="U66" i="7"/>
  <c r="T66" i="7"/>
  <c r="R66" i="7"/>
  <c r="M66" i="7"/>
  <c r="H66" i="7"/>
  <c r="Y66" i="7" s="1"/>
  <c r="S65" i="7"/>
  <c r="H65" i="7"/>
  <c r="AB65" i="7" s="1"/>
  <c r="H64" i="7"/>
  <c r="AC63" i="7"/>
  <c r="X63" i="7"/>
  <c r="V63" i="7"/>
  <c r="U63" i="7"/>
  <c r="T63" i="7"/>
  <c r="S63" i="7"/>
  <c r="P63" i="7"/>
  <c r="M63" i="7"/>
  <c r="F63" i="7" s="1"/>
  <c r="L63" i="7"/>
  <c r="J63" i="7"/>
  <c r="H63" i="7"/>
  <c r="Y63" i="7" s="1"/>
  <c r="AD62" i="7"/>
  <c r="T62" i="7"/>
  <c r="S62" i="7"/>
  <c r="R62" i="7"/>
  <c r="P62" i="7"/>
  <c r="K62" i="7"/>
  <c r="H62" i="7"/>
  <c r="AA62" i="7" s="1"/>
  <c r="AD61" i="7"/>
  <c r="AC61" i="7"/>
  <c r="AB61" i="7"/>
  <c r="AA61" i="7"/>
  <c r="Z61" i="7"/>
  <c r="W61" i="7"/>
  <c r="V61" i="7"/>
  <c r="T61" i="7"/>
  <c r="S61" i="7"/>
  <c r="R61" i="7"/>
  <c r="Q61" i="7"/>
  <c r="P61" i="7"/>
  <c r="O61" i="7"/>
  <c r="N61" i="7"/>
  <c r="K61" i="7"/>
  <c r="J61" i="7"/>
  <c r="H61" i="7"/>
  <c r="Y61" i="7" s="1"/>
  <c r="AD60" i="7"/>
  <c r="AC60" i="7"/>
  <c r="Z60" i="7"/>
  <c r="Y60" i="7"/>
  <c r="V60" i="7"/>
  <c r="U60" i="7"/>
  <c r="S60" i="7"/>
  <c r="Q60" i="7"/>
  <c r="P60" i="7"/>
  <c r="N60" i="7"/>
  <c r="M60" i="7"/>
  <c r="F60" i="7" s="1"/>
  <c r="J60" i="7"/>
  <c r="H60" i="7"/>
  <c r="H59" i="7"/>
  <c r="H58" i="7"/>
  <c r="AD57" i="7"/>
  <c r="AC57" i="7"/>
  <c r="AB57" i="7"/>
  <c r="AA57" i="7"/>
  <c r="Z57" i="7"/>
  <c r="W57" i="7"/>
  <c r="V57" i="7"/>
  <c r="T57" i="7"/>
  <c r="S57" i="7"/>
  <c r="R57" i="7"/>
  <c r="Q57" i="7"/>
  <c r="P57" i="7"/>
  <c r="O57" i="7"/>
  <c r="N57" i="7"/>
  <c r="K57" i="7"/>
  <c r="J57" i="7"/>
  <c r="H57" i="7"/>
  <c r="Y57" i="7" s="1"/>
  <c r="AD56" i="7"/>
  <c r="AC56" i="7"/>
  <c r="Y56" i="7"/>
  <c r="V56" i="7"/>
  <c r="U56" i="7"/>
  <c r="S56" i="7"/>
  <c r="R56" i="7"/>
  <c r="P56" i="7"/>
  <c r="N56" i="7"/>
  <c r="M56" i="7"/>
  <c r="J56" i="7"/>
  <c r="H56" i="7"/>
  <c r="Z56" i="7" s="1"/>
  <c r="AC55" i="7"/>
  <c r="AA55" i="7"/>
  <c r="Y55" i="7"/>
  <c r="T55" i="7"/>
  <c r="R55" i="7"/>
  <c r="Q55" i="7"/>
  <c r="P55" i="7"/>
  <c r="L55" i="7"/>
  <c r="H55" i="7"/>
  <c r="X55" i="7" s="1"/>
  <c r="AD54" i="7"/>
  <c r="AC54" i="7"/>
  <c r="AB54" i="7"/>
  <c r="AA54" i="7"/>
  <c r="Z54" i="7"/>
  <c r="Y54" i="7"/>
  <c r="X54" i="7"/>
  <c r="W54" i="7"/>
  <c r="T54" i="7"/>
  <c r="S54" i="7"/>
  <c r="R54" i="7"/>
  <c r="Q54" i="7"/>
  <c r="P54" i="7"/>
  <c r="F54" i="7" s="1"/>
  <c r="O54" i="7"/>
  <c r="N54" i="7"/>
  <c r="M54" i="7"/>
  <c r="L54" i="7"/>
  <c r="K54" i="7"/>
  <c r="H54" i="7"/>
  <c r="V54" i="7" s="1"/>
  <c r="AD53" i="7"/>
  <c r="AC53" i="7"/>
  <c r="AB53" i="7"/>
  <c r="AA53" i="7"/>
  <c r="Z53" i="7"/>
  <c r="Y53" i="7"/>
  <c r="X53" i="7"/>
  <c r="W53" i="7"/>
  <c r="V53" i="7"/>
  <c r="T53" i="7"/>
  <c r="S53" i="7"/>
  <c r="R53" i="7"/>
  <c r="Q53" i="7"/>
  <c r="P53" i="7"/>
  <c r="O53" i="7"/>
  <c r="N53" i="7"/>
  <c r="M53" i="7"/>
  <c r="L53" i="7"/>
  <c r="K53" i="7"/>
  <c r="J53" i="7"/>
  <c r="H53" i="7"/>
  <c r="U53" i="7" s="1"/>
  <c r="H52" i="7"/>
  <c r="AD51" i="7"/>
  <c r="AC51" i="7"/>
  <c r="AB51" i="7"/>
  <c r="AA51" i="7"/>
  <c r="Z51" i="7"/>
  <c r="Y51" i="7"/>
  <c r="X51" i="7"/>
  <c r="W51" i="7"/>
  <c r="V51" i="7"/>
  <c r="T51" i="7"/>
  <c r="S51" i="7"/>
  <c r="R51" i="7"/>
  <c r="Q51" i="7"/>
  <c r="P51" i="7"/>
  <c r="O51" i="7"/>
  <c r="N51" i="7"/>
  <c r="M51" i="7"/>
  <c r="F51" i="7" s="1"/>
  <c r="L51" i="7"/>
  <c r="K51" i="7"/>
  <c r="J51" i="7"/>
  <c r="H51" i="7"/>
  <c r="U51" i="7" s="1"/>
  <c r="AD50" i="7"/>
  <c r="AC50" i="7"/>
  <c r="AA50" i="7"/>
  <c r="Z50" i="7"/>
  <c r="Y50" i="7"/>
  <c r="W50" i="7"/>
  <c r="V50" i="7"/>
  <c r="U50" i="7"/>
  <c r="R50" i="7"/>
  <c r="Q50" i="7"/>
  <c r="O50" i="7"/>
  <c r="N50" i="7"/>
  <c r="M50" i="7"/>
  <c r="L50" i="7"/>
  <c r="K50" i="7"/>
  <c r="J50" i="7"/>
  <c r="H50" i="7"/>
  <c r="AC49" i="7"/>
  <c r="AB49" i="7"/>
  <c r="Z49" i="7"/>
  <c r="Y49" i="7"/>
  <c r="V49" i="7"/>
  <c r="U49" i="7"/>
  <c r="T49" i="7"/>
  <c r="Q49" i="7"/>
  <c r="M49" i="7"/>
  <c r="L49" i="7"/>
  <c r="K49" i="7"/>
  <c r="J49" i="7"/>
  <c r="H49" i="7"/>
  <c r="W49" i="7" s="1"/>
  <c r="AB48" i="7"/>
  <c r="AA48" i="7"/>
  <c r="Y48" i="7"/>
  <c r="S48" i="7"/>
  <c r="P48" i="7"/>
  <c r="L48" i="7"/>
  <c r="K48" i="7"/>
  <c r="J48" i="7"/>
  <c r="H48" i="7"/>
  <c r="X48" i="7" s="1"/>
  <c r="H47" i="7"/>
  <c r="H46" i="7"/>
  <c r="H45" i="7"/>
  <c r="Z44" i="7"/>
  <c r="W44" i="7"/>
  <c r="V44" i="7"/>
  <c r="S44" i="7"/>
  <c r="R44" i="7"/>
  <c r="Q44" i="7"/>
  <c r="N44" i="7"/>
  <c r="J44" i="7"/>
  <c r="H44" i="7"/>
  <c r="U44" i="7" s="1"/>
  <c r="AD43" i="7"/>
  <c r="Y43" i="7"/>
  <c r="X43" i="7"/>
  <c r="V43" i="7"/>
  <c r="U43" i="7"/>
  <c r="R43" i="7"/>
  <c r="P43" i="7"/>
  <c r="M43" i="7"/>
  <c r="F43" i="7" s="1"/>
  <c r="H43" i="7"/>
  <c r="AD42" i="7"/>
  <c r="AC42" i="7"/>
  <c r="AB42" i="7"/>
  <c r="X42" i="7"/>
  <c r="W42" i="7"/>
  <c r="U42" i="7"/>
  <c r="T42" i="7"/>
  <c r="S42" i="7"/>
  <c r="R42" i="7"/>
  <c r="Q42" i="7"/>
  <c r="P42" i="7"/>
  <c r="O42" i="7"/>
  <c r="L42" i="7"/>
  <c r="K42" i="7"/>
  <c r="H42" i="7"/>
  <c r="AD41" i="7"/>
  <c r="AC41" i="7"/>
  <c r="AB41" i="7"/>
  <c r="AA41" i="7"/>
  <c r="Z41" i="7"/>
  <c r="W41" i="7"/>
  <c r="V41" i="7"/>
  <c r="T41" i="7"/>
  <c r="S41" i="7"/>
  <c r="R41" i="7"/>
  <c r="Q41" i="7"/>
  <c r="P41" i="7"/>
  <c r="O41" i="7"/>
  <c r="N41" i="7"/>
  <c r="K41" i="7"/>
  <c r="J41" i="7"/>
  <c r="H41" i="7"/>
  <c r="Y41" i="7" s="1"/>
  <c r="H40" i="7"/>
  <c r="AD39" i="7"/>
  <c r="AC39" i="7"/>
  <c r="AB39" i="7"/>
  <c r="AA39" i="7"/>
  <c r="Z39" i="7"/>
  <c r="W39" i="7"/>
  <c r="V39" i="7"/>
  <c r="T39" i="7"/>
  <c r="S39" i="7"/>
  <c r="R39" i="7"/>
  <c r="Q39" i="7"/>
  <c r="P39" i="7"/>
  <c r="O39" i="7"/>
  <c r="N39" i="7"/>
  <c r="K39" i="7"/>
  <c r="J39" i="7"/>
  <c r="H39" i="7"/>
  <c r="Y39" i="7" s="1"/>
  <c r="AC38" i="7"/>
  <c r="AB38" i="7"/>
  <c r="Z38" i="7"/>
  <c r="Y38" i="7"/>
  <c r="Q38" i="7"/>
  <c r="P38" i="7"/>
  <c r="O38" i="7"/>
  <c r="N38" i="7"/>
  <c r="M38" i="7"/>
  <c r="H38" i="7"/>
  <c r="V38" i="7" s="1"/>
  <c r="AD37" i="7"/>
  <c r="AC37" i="7"/>
  <c r="AB37" i="7"/>
  <c r="AA37" i="7"/>
  <c r="Y37" i="7"/>
  <c r="X37" i="7"/>
  <c r="U37" i="7"/>
  <c r="T37" i="7"/>
  <c r="R37" i="7"/>
  <c r="Q37" i="7"/>
  <c r="P37" i="7"/>
  <c r="O37" i="7"/>
  <c r="N37" i="7"/>
  <c r="M37" i="7"/>
  <c r="F37" i="7" s="1"/>
  <c r="L37" i="7"/>
  <c r="H37" i="7"/>
  <c r="AD36" i="7"/>
  <c r="AC36" i="7"/>
  <c r="AB36" i="7"/>
  <c r="AA36" i="7"/>
  <c r="Z36" i="7"/>
  <c r="Y36" i="7"/>
  <c r="X36" i="7"/>
  <c r="W36" i="7"/>
  <c r="T36" i="7"/>
  <c r="S36" i="7"/>
  <c r="R36" i="7"/>
  <c r="Q36" i="7"/>
  <c r="P36" i="7"/>
  <c r="O36" i="7"/>
  <c r="N36" i="7"/>
  <c r="M36" i="7"/>
  <c r="F36" i="7" s="1"/>
  <c r="L36" i="7"/>
  <c r="K36" i="7"/>
  <c r="H36" i="7"/>
  <c r="V36" i="7" s="1"/>
  <c r="AD35" i="7"/>
  <c r="AC35" i="7"/>
  <c r="AB35" i="7"/>
  <c r="AA35" i="7"/>
  <c r="Z35" i="7"/>
  <c r="Y35" i="7"/>
  <c r="X35" i="7"/>
  <c r="W35" i="7"/>
  <c r="V35" i="7"/>
  <c r="T35" i="7"/>
  <c r="S35" i="7"/>
  <c r="R35" i="7"/>
  <c r="Q35" i="7"/>
  <c r="P35" i="7"/>
  <c r="O35" i="7"/>
  <c r="N35" i="7"/>
  <c r="M35" i="7"/>
  <c r="F35" i="7" s="1"/>
  <c r="L35" i="7"/>
  <c r="K35" i="7"/>
  <c r="J35" i="7"/>
  <c r="H35" i="7"/>
  <c r="U35" i="7" s="1"/>
  <c r="H34" i="7"/>
  <c r="AD33" i="7"/>
  <c r="AC33" i="7"/>
  <c r="AB33" i="7"/>
  <c r="AA33" i="7"/>
  <c r="Z33" i="7"/>
  <c r="Y33" i="7"/>
  <c r="X33" i="7"/>
  <c r="W33" i="7"/>
  <c r="V33" i="7"/>
  <c r="T33" i="7"/>
  <c r="S33" i="7"/>
  <c r="R33" i="7"/>
  <c r="Q33" i="7"/>
  <c r="P33" i="7"/>
  <c r="O33" i="7"/>
  <c r="N33" i="7"/>
  <c r="M33" i="7"/>
  <c r="L33" i="7"/>
  <c r="K33" i="7"/>
  <c r="J33" i="7"/>
  <c r="H33" i="7"/>
  <c r="U33" i="7" s="1"/>
  <c r="AD32" i="7"/>
  <c r="AC32" i="7"/>
  <c r="AB32" i="7"/>
  <c r="AA32" i="7"/>
  <c r="Z32" i="7"/>
  <c r="Y32" i="7"/>
  <c r="X32" i="7"/>
  <c r="V32" i="7"/>
  <c r="U32" i="7"/>
  <c r="R32" i="7"/>
  <c r="Q32" i="7"/>
  <c r="P32" i="7"/>
  <c r="O32" i="7"/>
  <c r="N32" i="7"/>
  <c r="M32" i="7"/>
  <c r="L32" i="7"/>
  <c r="K32" i="7"/>
  <c r="J32" i="7"/>
  <c r="H32" i="7"/>
  <c r="AC31" i="7"/>
  <c r="AB31" i="7"/>
  <c r="Z31" i="7"/>
  <c r="Y31" i="7"/>
  <c r="W31" i="7"/>
  <c r="V31" i="7"/>
  <c r="U31" i="7"/>
  <c r="T31" i="7"/>
  <c r="O31" i="7"/>
  <c r="N31" i="7"/>
  <c r="M31" i="7"/>
  <c r="L31" i="7"/>
  <c r="K31" i="7"/>
  <c r="H31" i="7"/>
  <c r="AA30" i="7"/>
  <c r="T30" i="7"/>
  <c r="J30" i="7"/>
  <c r="H30" i="7"/>
  <c r="H29" i="7"/>
  <c r="AB28" i="7"/>
  <c r="Y28" i="7"/>
  <c r="X28" i="7"/>
  <c r="O28" i="7"/>
  <c r="N28" i="7"/>
  <c r="L28" i="7"/>
  <c r="K28" i="7"/>
  <c r="J28" i="7"/>
  <c r="H28" i="7"/>
  <c r="W28" i="7" s="1"/>
  <c r="R27" i="7"/>
  <c r="H27" i="7"/>
  <c r="Y27" i="7" s="1"/>
  <c r="AD26" i="7"/>
  <c r="AC26" i="7"/>
  <c r="Z26" i="7"/>
  <c r="Y26" i="7"/>
  <c r="X26" i="7"/>
  <c r="V26" i="7"/>
  <c r="U26" i="7"/>
  <c r="T26" i="7"/>
  <c r="S26" i="7"/>
  <c r="R26" i="7"/>
  <c r="Q26" i="7"/>
  <c r="N26" i="7"/>
  <c r="M26" i="7"/>
  <c r="L26" i="7"/>
  <c r="K26" i="7"/>
  <c r="J26" i="7"/>
  <c r="H26" i="7"/>
  <c r="AD25" i="7"/>
  <c r="V25" i="7"/>
  <c r="M25" i="7"/>
  <c r="L25" i="7"/>
  <c r="K25" i="7"/>
  <c r="H25" i="7"/>
  <c r="AB25" i="7" s="1"/>
  <c r="H24" i="7"/>
  <c r="H23" i="7"/>
  <c r="R22" i="7"/>
  <c r="H22" i="7"/>
  <c r="Y22" i="7" s="1"/>
  <c r="AD21" i="7"/>
  <c r="AC21" i="7"/>
  <c r="AB21" i="7"/>
  <c r="Y21" i="7"/>
  <c r="X21" i="7"/>
  <c r="U21" i="7"/>
  <c r="T21" i="7"/>
  <c r="S21" i="7"/>
  <c r="R21" i="7"/>
  <c r="Q21" i="7"/>
  <c r="P21" i="7"/>
  <c r="M21" i="7"/>
  <c r="F21" i="7" s="1"/>
  <c r="L21" i="7"/>
  <c r="K21" i="7"/>
  <c r="J21" i="7"/>
  <c r="H21" i="7"/>
  <c r="V21" i="7" s="1"/>
  <c r="AD20" i="7"/>
  <c r="AC20" i="7"/>
  <c r="AB20" i="7"/>
  <c r="AA20" i="7"/>
  <c r="X20" i="7"/>
  <c r="V20" i="7"/>
  <c r="U20" i="7"/>
  <c r="T20" i="7"/>
  <c r="S20" i="7"/>
  <c r="P20" i="7"/>
  <c r="O20" i="7"/>
  <c r="L20" i="7"/>
  <c r="K20" i="7"/>
  <c r="J20" i="7"/>
  <c r="H20" i="7"/>
  <c r="R20" i="7" s="1"/>
  <c r="AB19" i="7"/>
  <c r="S19" i="7"/>
  <c r="Q19" i="7"/>
  <c r="P19" i="7"/>
  <c r="O19" i="7"/>
  <c r="N19" i="7"/>
  <c r="H19" i="7"/>
  <c r="AC19" i="7" s="1"/>
  <c r="AD18" i="7"/>
  <c r="AB18" i="7"/>
  <c r="V18" i="7"/>
  <c r="U18" i="7"/>
  <c r="R18" i="7"/>
  <c r="Q18" i="7"/>
  <c r="P18" i="7"/>
  <c r="O18" i="7"/>
  <c r="N18" i="7"/>
  <c r="J18" i="7"/>
  <c r="H18" i="7"/>
  <c r="Z18" i="7" s="1"/>
  <c r="H17" i="7"/>
  <c r="AA16" i="7"/>
  <c r="Z16" i="7"/>
  <c r="Y16" i="7"/>
  <c r="V16" i="7"/>
  <c r="T16" i="7"/>
  <c r="S16" i="7"/>
  <c r="R16" i="7"/>
  <c r="Q16" i="7"/>
  <c r="N16" i="7"/>
  <c r="M16" i="7"/>
  <c r="J16" i="7"/>
  <c r="H16" i="7"/>
  <c r="AD15" i="7"/>
  <c r="AC15" i="7"/>
  <c r="AB15" i="7"/>
  <c r="AA15" i="7"/>
  <c r="Z15" i="7"/>
  <c r="U15" i="7"/>
  <c r="T15" i="7"/>
  <c r="S15" i="7"/>
  <c r="R15" i="7"/>
  <c r="Q15" i="7"/>
  <c r="P15" i="7"/>
  <c r="O15" i="7"/>
  <c r="N15" i="7"/>
  <c r="M15" i="7"/>
  <c r="F15" i="7" s="1"/>
  <c r="L15" i="7"/>
  <c r="H15" i="7"/>
  <c r="X15" i="7" s="1"/>
  <c r="AD14" i="7"/>
  <c r="AC14" i="7"/>
  <c r="AB14" i="7"/>
  <c r="AA14" i="7"/>
  <c r="Z14" i="7"/>
  <c r="Y14" i="7"/>
  <c r="X14" i="7"/>
  <c r="W14" i="7"/>
  <c r="T14" i="7"/>
  <c r="S14" i="7"/>
  <c r="R14" i="7"/>
  <c r="Q14" i="7"/>
  <c r="P14" i="7"/>
  <c r="O14" i="7"/>
  <c r="N14" i="7"/>
  <c r="M14" i="7"/>
  <c r="L14" i="7"/>
  <c r="K14" i="7"/>
  <c r="H14" i="7"/>
  <c r="V14" i="7" s="1"/>
  <c r="F14" i="7"/>
  <c r="AD13" i="7"/>
  <c r="AC13" i="7"/>
  <c r="AB13" i="7"/>
  <c r="AA13" i="7"/>
  <c r="Z13" i="7"/>
  <c r="Y13" i="7"/>
  <c r="X13" i="7"/>
  <c r="W13" i="7"/>
  <c r="V13" i="7"/>
  <c r="T13" i="7"/>
  <c r="S13" i="7"/>
  <c r="R13" i="7"/>
  <c r="Q13" i="7"/>
  <c r="P13" i="7"/>
  <c r="O13" i="7"/>
  <c r="N13" i="7"/>
  <c r="M13" i="7"/>
  <c r="L13" i="7"/>
  <c r="K13" i="7"/>
  <c r="J13" i="7"/>
  <c r="H13" i="7"/>
  <c r="U13" i="7" s="1"/>
  <c r="Z12" i="7"/>
  <c r="Q12" i="7"/>
  <c r="H12" i="7"/>
  <c r="H11" i="7"/>
  <c r="AD10" i="7"/>
  <c r="AC10" i="7"/>
  <c r="AB10" i="7"/>
  <c r="AA10" i="7"/>
  <c r="Z10" i="7"/>
  <c r="X10" i="7"/>
  <c r="Q10" i="7"/>
  <c r="P10" i="7"/>
  <c r="O10" i="7"/>
  <c r="N10" i="7"/>
  <c r="M10" i="7"/>
  <c r="L10" i="7"/>
  <c r="K10" i="7"/>
  <c r="J10" i="7"/>
  <c r="H10" i="7"/>
  <c r="W10" i="7" s="1"/>
  <c r="AA9" i="7"/>
  <c r="Z9" i="7"/>
  <c r="X9" i="7"/>
  <c r="W9" i="7"/>
  <c r="V9" i="7"/>
  <c r="U9" i="7"/>
  <c r="T9" i="7"/>
  <c r="Q9" i="7"/>
  <c r="P9" i="7"/>
  <c r="M9" i="7"/>
  <c r="F9" i="7" s="1"/>
  <c r="L9" i="7"/>
  <c r="K9" i="7"/>
  <c r="J9" i="7"/>
  <c r="H9" i="7"/>
  <c r="AB8" i="7"/>
  <c r="AA8" i="7"/>
  <c r="Z8" i="7"/>
  <c r="Y8" i="7"/>
  <c r="X8" i="7"/>
  <c r="V8" i="7"/>
  <c r="U8" i="7"/>
  <c r="T8" i="7"/>
  <c r="S8" i="7"/>
  <c r="P8" i="7"/>
  <c r="O8" i="7"/>
  <c r="N8" i="7"/>
  <c r="M8" i="7"/>
  <c r="F8" i="7" s="1"/>
  <c r="L8" i="7"/>
  <c r="K8" i="7"/>
  <c r="J8" i="7"/>
  <c r="H8" i="7"/>
  <c r="AD7" i="7"/>
  <c r="AA7" i="7"/>
  <c r="Z7" i="7"/>
  <c r="Y7" i="7"/>
  <c r="W7" i="7"/>
  <c r="V7" i="7"/>
  <c r="U7" i="7"/>
  <c r="T7" i="7"/>
  <c r="S7" i="7"/>
  <c r="O7" i="7"/>
  <c r="N7" i="7"/>
  <c r="M7" i="7"/>
  <c r="L7" i="7"/>
  <c r="K7" i="7"/>
  <c r="J7" i="7"/>
  <c r="H7" i="7"/>
  <c r="I178" i="6"/>
  <c r="I177" i="6"/>
  <c r="I175" i="6"/>
  <c r="I174" i="6"/>
  <c r="I173" i="6"/>
  <c r="I172" i="6"/>
  <c r="AE170" i="6"/>
  <c r="AD170" i="6"/>
  <c r="AA170" i="6"/>
  <c r="Z170" i="6"/>
  <c r="Y170" i="6"/>
  <c r="W170" i="6"/>
  <c r="V170" i="6"/>
  <c r="U170" i="6"/>
  <c r="T170" i="6"/>
  <c r="S170" i="6"/>
  <c r="R170" i="6"/>
  <c r="O170" i="6"/>
  <c r="N170" i="6"/>
  <c r="M170" i="6"/>
  <c r="L170" i="6"/>
  <c r="K170" i="6"/>
  <c r="I170" i="6"/>
  <c r="I169" i="6"/>
  <c r="I168" i="6"/>
  <c r="AE166" i="6"/>
  <c r="AD166" i="6"/>
  <c r="AC166" i="6"/>
  <c r="AB166" i="6"/>
  <c r="AA166" i="6"/>
  <c r="Z166" i="6"/>
  <c r="Y166" i="6"/>
  <c r="X166" i="6"/>
  <c r="W166" i="6"/>
  <c r="U166" i="6"/>
  <c r="T166" i="6"/>
  <c r="S166" i="6"/>
  <c r="R166" i="6"/>
  <c r="Q166" i="6"/>
  <c r="P166" i="6"/>
  <c r="O166" i="6"/>
  <c r="N166" i="6"/>
  <c r="G166" i="6" s="1"/>
  <c r="M166" i="6"/>
  <c r="L166" i="6"/>
  <c r="K166" i="6"/>
  <c r="I166" i="6"/>
  <c r="V166" i="6" s="1"/>
  <c r="AE165" i="6"/>
  <c r="AD165" i="6"/>
  <c r="AC165" i="6"/>
  <c r="AB165" i="6"/>
  <c r="AA165" i="6"/>
  <c r="Z165" i="6"/>
  <c r="Y165" i="6"/>
  <c r="X165" i="6"/>
  <c r="U165" i="6"/>
  <c r="T165" i="6"/>
  <c r="S165" i="6"/>
  <c r="R165" i="6"/>
  <c r="Q165" i="6"/>
  <c r="P165" i="6"/>
  <c r="O165" i="6"/>
  <c r="N165" i="6"/>
  <c r="M165" i="6"/>
  <c r="L165" i="6"/>
  <c r="I165" i="6"/>
  <c r="W165" i="6" s="1"/>
  <c r="G165" i="6"/>
  <c r="I164" i="6"/>
  <c r="AE162" i="6"/>
  <c r="AD162" i="6"/>
  <c r="AC162" i="6"/>
  <c r="AB162" i="6"/>
  <c r="Y162" i="6"/>
  <c r="W162" i="6"/>
  <c r="V162" i="6"/>
  <c r="U162" i="6"/>
  <c r="T162" i="6"/>
  <c r="S162" i="6"/>
  <c r="R162" i="6"/>
  <c r="Q162" i="6"/>
  <c r="P162" i="6"/>
  <c r="M162" i="6"/>
  <c r="L162" i="6"/>
  <c r="K162" i="6"/>
  <c r="I162" i="6"/>
  <c r="AE161" i="6"/>
  <c r="AC161" i="6"/>
  <c r="V161" i="6"/>
  <c r="T161" i="6"/>
  <c r="S161" i="6"/>
  <c r="R161" i="6"/>
  <c r="Q161" i="6"/>
  <c r="N161" i="6"/>
  <c r="G161" i="6" s="1"/>
  <c r="L161" i="6"/>
  <c r="I161" i="6"/>
  <c r="X161" i="6" s="1"/>
  <c r="I160" i="6"/>
  <c r="I159" i="6"/>
  <c r="AE157" i="6"/>
  <c r="AD157" i="6"/>
  <c r="AC157" i="6"/>
  <c r="AB157" i="6"/>
  <c r="AA157" i="6"/>
  <c r="Z157" i="6"/>
  <c r="X157" i="6"/>
  <c r="R157" i="6"/>
  <c r="Q157" i="6"/>
  <c r="P157" i="6"/>
  <c r="O157" i="6"/>
  <c r="N157" i="6"/>
  <c r="G157" i="6" s="1"/>
  <c r="M157" i="6"/>
  <c r="L157" i="6"/>
  <c r="K157" i="6"/>
  <c r="I157" i="6"/>
  <c r="W157" i="6" s="1"/>
  <c r="I156" i="6"/>
  <c r="AB154" i="6"/>
  <c r="O154" i="6"/>
  <c r="I154" i="6"/>
  <c r="AE154" i="6" s="1"/>
  <c r="I153" i="6"/>
  <c r="AD151" i="6"/>
  <c r="X151" i="6"/>
  <c r="V151" i="6"/>
  <c r="L151" i="6"/>
  <c r="I151" i="6"/>
  <c r="AE151" i="6" s="1"/>
  <c r="I150" i="6"/>
  <c r="I149" i="6"/>
  <c r="AE147" i="6"/>
  <c r="AD147" i="6"/>
  <c r="AC147" i="6"/>
  <c r="AB147" i="6"/>
  <c r="AA147" i="6"/>
  <c r="Z147" i="6"/>
  <c r="Y147" i="6"/>
  <c r="X147" i="6"/>
  <c r="W147" i="6"/>
  <c r="U147" i="6"/>
  <c r="T147" i="6"/>
  <c r="S147" i="6"/>
  <c r="R147" i="6"/>
  <c r="Q147" i="6"/>
  <c r="P147" i="6"/>
  <c r="O147" i="6"/>
  <c r="N147" i="6"/>
  <c r="M147" i="6"/>
  <c r="L147" i="6"/>
  <c r="K147" i="6"/>
  <c r="I147" i="6"/>
  <c r="V147" i="6" s="1"/>
  <c r="I146" i="6"/>
  <c r="AA144" i="6"/>
  <c r="I144" i="6"/>
  <c r="AE144" i="6" s="1"/>
  <c r="I143" i="6"/>
  <c r="Z141" i="6"/>
  <c r="Y141" i="6"/>
  <c r="W141" i="6"/>
  <c r="U141" i="6"/>
  <c r="O141" i="6"/>
  <c r="K141" i="6"/>
  <c r="I141" i="6"/>
  <c r="AA141" i="6" s="1"/>
  <c r="I140" i="6"/>
  <c r="AE138" i="6"/>
  <c r="AD138" i="6"/>
  <c r="AC138" i="6"/>
  <c r="AB138" i="6"/>
  <c r="AA138" i="6"/>
  <c r="Z138" i="6"/>
  <c r="Y138" i="6"/>
  <c r="X138" i="6"/>
  <c r="W138" i="6"/>
  <c r="U138" i="6"/>
  <c r="T138" i="6"/>
  <c r="S138" i="6"/>
  <c r="R138" i="6"/>
  <c r="Q138" i="6"/>
  <c r="P138" i="6"/>
  <c r="O138" i="6"/>
  <c r="N138" i="6"/>
  <c r="M138" i="6"/>
  <c r="L138" i="6"/>
  <c r="K138" i="6"/>
  <c r="I138" i="6"/>
  <c r="V138" i="6" s="1"/>
  <c r="I137" i="6"/>
  <c r="AB135" i="6"/>
  <c r="AA135" i="6"/>
  <c r="X135" i="6"/>
  <c r="W135" i="6"/>
  <c r="V135" i="6"/>
  <c r="U135" i="6"/>
  <c r="T135" i="6"/>
  <c r="S135" i="6"/>
  <c r="Q135" i="6"/>
  <c r="L135" i="6"/>
  <c r="K135" i="6"/>
  <c r="I135" i="6"/>
  <c r="I134" i="6"/>
  <c r="V132" i="6"/>
  <c r="I132" i="6"/>
  <c r="Z132" i="6" s="1"/>
  <c r="I131" i="6"/>
  <c r="AE129" i="6"/>
  <c r="AD129" i="6"/>
  <c r="AC129" i="6"/>
  <c r="AB129" i="6"/>
  <c r="AA129" i="6"/>
  <c r="Z129" i="6"/>
  <c r="Y129" i="6"/>
  <c r="X129" i="6"/>
  <c r="W129" i="6"/>
  <c r="U129" i="6"/>
  <c r="T129" i="6"/>
  <c r="S129" i="6"/>
  <c r="R129" i="6"/>
  <c r="Q129" i="6"/>
  <c r="P129" i="6"/>
  <c r="O129" i="6"/>
  <c r="N129" i="6"/>
  <c r="M129" i="6"/>
  <c r="L129" i="6"/>
  <c r="K129" i="6"/>
  <c r="I129" i="6"/>
  <c r="V129" i="6" s="1"/>
  <c r="AE128" i="6"/>
  <c r="AD128" i="6"/>
  <c r="AC128" i="6"/>
  <c r="AB128" i="6"/>
  <c r="AA128" i="6"/>
  <c r="Z128" i="6"/>
  <c r="Y128" i="6"/>
  <c r="X128" i="6"/>
  <c r="U128" i="6"/>
  <c r="T128" i="6"/>
  <c r="S128" i="6"/>
  <c r="R128" i="6"/>
  <c r="Q128" i="6"/>
  <c r="G128" i="6" s="1"/>
  <c r="P128" i="6"/>
  <c r="O128" i="6"/>
  <c r="N128" i="6"/>
  <c r="M128" i="6"/>
  <c r="L128" i="6"/>
  <c r="I128" i="6"/>
  <c r="W128" i="6" s="1"/>
  <c r="I127" i="6"/>
  <c r="I125" i="6"/>
  <c r="I124" i="6"/>
  <c r="AB122" i="6"/>
  <c r="Y122" i="6"/>
  <c r="X122" i="6"/>
  <c r="W122" i="6"/>
  <c r="V122" i="6"/>
  <c r="U122" i="6"/>
  <c r="Q122" i="6"/>
  <c r="P122" i="6"/>
  <c r="K122" i="6"/>
  <c r="I122" i="6"/>
  <c r="T122" i="6" s="1"/>
  <c r="AD121" i="6"/>
  <c r="AC121" i="6"/>
  <c r="AB121" i="6"/>
  <c r="AA121" i="6"/>
  <c r="Z121" i="6"/>
  <c r="Y121" i="6"/>
  <c r="V121" i="6"/>
  <c r="U121" i="6"/>
  <c r="R121" i="6"/>
  <c r="Q121" i="6"/>
  <c r="P121" i="6"/>
  <c r="O121" i="6"/>
  <c r="N121" i="6"/>
  <c r="G121" i="6" s="1"/>
  <c r="M121" i="6"/>
  <c r="L121" i="6"/>
  <c r="K121" i="6"/>
  <c r="I121" i="6"/>
  <c r="W121" i="6" s="1"/>
  <c r="Q120" i="6"/>
  <c r="I120" i="6"/>
  <c r="Y120" i="6" s="1"/>
  <c r="I119" i="6"/>
  <c r="AE117" i="6"/>
  <c r="AD117" i="6"/>
  <c r="AC117" i="6"/>
  <c r="AA117" i="6"/>
  <c r="Z117" i="6"/>
  <c r="W117" i="6"/>
  <c r="V117" i="6"/>
  <c r="U117" i="6"/>
  <c r="T117" i="6"/>
  <c r="Q117" i="6"/>
  <c r="P117" i="6"/>
  <c r="O117" i="6"/>
  <c r="N117" i="6"/>
  <c r="G117" i="6" s="1"/>
  <c r="K117" i="6"/>
  <c r="I117" i="6"/>
  <c r="I116" i="6"/>
  <c r="AD114" i="6"/>
  <c r="Y114" i="6"/>
  <c r="X114" i="6"/>
  <c r="W114" i="6"/>
  <c r="U114" i="6"/>
  <c r="T114" i="6"/>
  <c r="N114" i="6"/>
  <c r="L114" i="6"/>
  <c r="I114" i="6"/>
  <c r="V114" i="6" s="1"/>
  <c r="Y113" i="6"/>
  <c r="U113" i="6"/>
  <c r="P113" i="6"/>
  <c r="O113" i="6"/>
  <c r="L113" i="6"/>
  <c r="I113" i="6"/>
  <c r="X113" i="6" s="1"/>
  <c r="AC112" i="6"/>
  <c r="AB112" i="6"/>
  <c r="AA112" i="6"/>
  <c r="Z112" i="6"/>
  <c r="Y112" i="6"/>
  <c r="W112" i="6"/>
  <c r="V112" i="6"/>
  <c r="U112" i="6"/>
  <c r="T112" i="6"/>
  <c r="Q112" i="6"/>
  <c r="G112" i="6" s="1"/>
  <c r="P112" i="6"/>
  <c r="O112" i="6"/>
  <c r="N112" i="6"/>
  <c r="M112" i="6"/>
  <c r="L112" i="6"/>
  <c r="K112" i="6"/>
  <c r="I112" i="6"/>
  <c r="I111" i="6"/>
  <c r="AE109" i="6"/>
  <c r="AD109" i="6"/>
  <c r="AC109" i="6"/>
  <c r="AB109" i="6"/>
  <c r="AA109" i="6"/>
  <c r="Z109" i="6"/>
  <c r="Y109" i="6"/>
  <c r="X109" i="6"/>
  <c r="U109" i="6"/>
  <c r="T109" i="6"/>
  <c r="S109" i="6"/>
  <c r="R109" i="6"/>
  <c r="Q109" i="6"/>
  <c r="P109" i="6"/>
  <c r="O109" i="6"/>
  <c r="N109" i="6"/>
  <c r="G109" i="6" s="1"/>
  <c r="M109" i="6"/>
  <c r="L109" i="6"/>
  <c r="I109" i="6"/>
  <c r="W109" i="6" s="1"/>
  <c r="AE108" i="6"/>
  <c r="AD108" i="6"/>
  <c r="AB108" i="6"/>
  <c r="Z108" i="6"/>
  <c r="Y108" i="6"/>
  <c r="V108" i="6"/>
  <c r="T108" i="6"/>
  <c r="S108" i="6"/>
  <c r="R108" i="6"/>
  <c r="P108" i="6"/>
  <c r="O108" i="6"/>
  <c r="M108" i="6"/>
  <c r="I108" i="6"/>
  <c r="Q108" i="6" s="1"/>
  <c r="AE107" i="6"/>
  <c r="AD107" i="6"/>
  <c r="AC107" i="6"/>
  <c r="AB107" i="6"/>
  <c r="Z107" i="6"/>
  <c r="W107" i="6"/>
  <c r="V107" i="6"/>
  <c r="U107" i="6"/>
  <c r="T107" i="6"/>
  <c r="S107" i="6"/>
  <c r="Q107" i="6"/>
  <c r="P107" i="6"/>
  <c r="O107" i="6"/>
  <c r="N107" i="6"/>
  <c r="G107" i="6" s="1"/>
  <c r="K107" i="6"/>
  <c r="I107" i="6"/>
  <c r="I106" i="6"/>
  <c r="AE104" i="6"/>
  <c r="Z104" i="6"/>
  <c r="X104" i="6"/>
  <c r="U104" i="6"/>
  <c r="N104" i="6"/>
  <c r="K104" i="6"/>
  <c r="I104" i="6"/>
  <c r="W104" i="6" s="1"/>
  <c r="I103" i="6"/>
  <c r="AC99" i="6"/>
  <c r="AA99" i="6"/>
  <c r="X99" i="6"/>
  <c r="W99" i="6"/>
  <c r="V99" i="6"/>
  <c r="R99" i="6"/>
  <c r="Q99" i="6"/>
  <c r="N99" i="6"/>
  <c r="L99" i="6"/>
  <c r="I99" i="6"/>
  <c r="S99" i="6" s="1"/>
  <c r="AE98" i="6"/>
  <c r="AD98" i="6"/>
  <c r="AC98" i="6"/>
  <c r="AB98" i="6"/>
  <c r="AA98" i="6"/>
  <c r="Z98" i="6"/>
  <c r="Y98" i="6"/>
  <c r="X98" i="6"/>
  <c r="W98" i="6"/>
  <c r="U98" i="6"/>
  <c r="T98" i="6"/>
  <c r="S98" i="6"/>
  <c r="R98" i="6"/>
  <c r="Q98" i="6"/>
  <c r="P98" i="6"/>
  <c r="O98" i="6"/>
  <c r="N98" i="6"/>
  <c r="M98" i="6"/>
  <c r="L98" i="6"/>
  <c r="K98" i="6"/>
  <c r="I98" i="6"/>
  <c r="V98" i="6" s="1"/>
  <c r="I97" i="6"/>
  <c r="I96" i="6"/>
  <c r="AE93" i="6"/>
  <c r="AC93" i="6"/>
  <c r="W93" i="6"/>
  <c r="T93" i="6"/>
  <c r="S93" i="6"/>
  <c r="R93" i="6"/>
  <c r="M93" i="6"/>
  <c r="L93" i="6"/>
  <c r="I93" i="6"/>
  <c r="X93" i="6" s="1"/>
  <c r="Z92" i="6"/>
  <c r="I92" i="6"/>
  <c r="AD91" i="6"/>
  <c r="Z91" i="6"/>
  <c r="X91" i="6"/>
  <c r="W91" i="6"/>
  <c r="U91" i="6"/>
  <c r="T91" i="6"/>
  <c r="R91" i="6"/>
  <c r="O91" i="6"/>
  <c r="M91" i="6"/>
  <c r="K91" i="6"/>
  <c r="I91" i="6"/>
  <c r="S91" i="6" s="1"/>
  <c r="I90" i="6"/>
  <c r="I89" i="6"/>
  <c r="AE86" i="6"/>
  <c r="AD86" i="6"/>
  <c r="AC86" i="6"/>
  <c r="AB86" i="6"/>
  <c r="AA86" i="6"/>
  <c r="Z86" i="6"/>
  <c r="Y86" i="6"/>
  <c r="X86" i="6"/>
  <c r="W86" i="6"/>
  <c r="U86" i="6"/>
  <c r="T86" i="6"/>
  <c r="S86" i="6"/>
  <c r="R86" i="6"/>
  <c r="Q86" i="6"/>
  <c r="P86" i="6"/>
  <c r="O86" i="6"/>
  <c r="N86" i="6"/>
  <c r="M86" i="6"/>
  <c r="L86" i="6"/>
  <c r="K86" i="6"/>
  <c r="I86" i="6"/>
  <c r="V86" i="6" s="1"/>
  <c r="AE85" i="6"/>
  <c r="AD85" i="6"/>
  <c r="AC85" i="6"/>
  <c r="AB85" i="6"/>
  <c r="AA85" i="6"/>
  <c r="Z85" i="6"/>
  <c r="Y85" i="6"/>
  <c r="X85" i="6"/>
  <c r="U85" i="6"/>
  <c r="T85" i="6"/>
  <c r="S85" i="6"/>
  <c r="R85" i="6"/>
  <c r="Q85" i="6"/>
  <c r="P85" i="6"/>
  <c r="O85" i="6"/>
  <c r="N85" i="6"/>
  <c r="M85" i="6"/>
  <c r="L85" i="6"/>
  <c r="I85" i="6"/>
  <c r="W85" i="6" s="1"/>
  <c r="G85" i="6"/>
  <c r="I84" i="6"/>
  <c r="I83" i="6"/>
  <c r="AE80" i="6"/>
  <c r="AD80" i="6"/>
  <c r="Z80" i="6"/>
  <c r="X80" i="6"/>
  <c r="V80" i="6"/>
  <c r="U80" i="6"/>
  <c r="T80" i="6"/>
  <c r="S80" i="6"/>
  <c r="R80" i="6"/>
  <c r="N80" i="6"/>
  <c r="M80" i="6"/>
  <c r="K80" i="6"/>
  <c r="I80" i="6"/>
  <c r="Q80" i="6" s="1"/>
  <c r="AE79" i="6"/>
  <c r="AD79" i="6"/>
  <c r="AA79" i="6"/>
  <c r="Z79" i="6"/>
  <c r="X79" i="6"/>
  <c r="W79" i="6"/>
  <c r="V79" i="6"/>
  <c r="U79" i="6"/>
  <c r="S79" i="6"/>
  <c r="R79" i="6"/>
  <c r="O79" i="6"/>
  <c r="N79" i="6"/>
  <c r="M79" i="6"/>
  <c r="L79" i="6"/>
  <c r="K79" i="6"/>
  <c r="I79" i="6"/>
  <c r="AB78" i="6"/>
  <c r="Z78" i="6"/>
  <c r="X78" i="6"/>
  <c r="W78" i="6"/>
  <c r="V78" i="6"/>
  <c r="U78" i="6"/>
  <c r="S78" i="6"/>
  <c r="P78" i="6"/>
  <c r="M78" i="6"/>
  <c r="K78" i="6"/>
  <c r="I78" i="6"/>
  <c r="T78" i="6" s="1"/>
  <c r="AC77" i="6"/>
  <c r="U77" i="6"/>
  <c r="P77" i="6"/>
  <c r="O77" i="6"/>
  <c r="N77" i="6"/>
  <c r="I77" i="6"/>
  <c r="X77" i="6" s="1"/>
  <c r="I76" i="6"/>
  <c r="AE74" i="6"/>
  <c r="AD74" i="6"/>
  <c r="AC74" i="6"/>
  <c r="AB74" i="6"/>
  <c r="AA74" i="6"/>
  <c r="Z74" i="6"/>
  <c r="Y74" i="6"/>
  <c r="X74" i="6"/>
  <c r="U74" i="6"/>
  <c r="T74" i="6"/>
  <c r="S74" i="6"/>
  <c r="R74" i="6"/>
  <c r="Q74" i="6"/>
  <c r="P74" i="6"/>
  <c r="O74" i="6"/>
  <c r="N74" i="6"/>
  <c r="G74" i="6" s="1"/>
  <c r="M74" i="6"/>
  <c r="L74" i="6"/>
  <c r="I74" i="6"/>
  <c r="W74" i="6" s="1"/>
  <c r="AE73" i="6"/>
  <c r="Z73" i="6"/>
  <c r="P73" i="6"/>
  <c r="I73" i="6"/>
  <c r="V73" i="6" s="1"/>
  <c r="AE72" i="6"/>
  <c r="AD72" i="6"/>
  <c r="AB72" i="6"/>
  <c r="Z72" i="6"/>
  <c r="W72" i="6"/>
  <c r="V72" i="6"/>
  <c r="U72" i="6"/>
  <c r="S72" i="6"/>
  <c r="R72" i="6"/>
  <c r="P72" i="6"/>
  <c r="O72" i="6"/>
  <c r="K72" i="6"/>
  <c r="I72" i="6"/>
  <c r="Q72" i="6" s="1"/>
  <c r="AD71" i="6"/>
  <c r="AC71" i="6"/>
  <c r="AB71" i="6"/>
  <c r="X71" i="6"/>
  <c r="W71" i="6"/>
  <c r="V71" i="6"/>
  <c r="U71" i="6"/>
  <c r="T71" i="6"/>
  <c r="S71" i="6"/>
  <c r="R71" i="6"/>
  <c r="P71" i="6"/>
  <c r="O71" i="6"/>
  <c r="L71" i="6"/>
  <c r="K71" i="6"/>
  <c r="I71" i="6"/>
  <c r="I70" i="6"/>
  <c r="I69" i="6"/>
  <c r="AC66" i="6"/>
  <c r="AB66" i="6"/>
  <c r="AA66" i="6"/>
  <c r="Z66" i="6"/>
  <c r="Y66" i="6"/>
  <c r="W66" i="6"/>
  <c r="V66" i="6"/>
  <c r="U66" i="6"/>
  <c r="T66" i="6"/>
  <c r="Q66" i="6"/>
  <c r="P66" i="6"/>
  <c r="O66" i="6"/>
  <c r="N66" i="6"/>
  <c r="M66" i="6"/>
  <c r="L66" i="6"/>
  <c r="K66" i="6"/>
  <c r="I66" i="6"/>
  <c r="G66" i="6"/>
  <c r="AA65" i="6"/>
  <c r="W65" i="6"/>
  <c r="V65" i="6"/>
  <c r="M65" i="6"/>
  <c r="I65" i="6"/>
  <c r="U65" i="6" s="1"/>
  <c r="I64" i="6"/>
  <c r="AE63" i="6"/>
  <c r="AD63" i="6"/>
  <c r="AC63" i="6"/>
  <c r="AB63" i="6"/>
  <c r="AA63" i="6"/>
  <c r="Z63" i="6"/>
  <c r="Y63" i="6"/>
  <c r="X63" i="6"/>
  <c r="W63" i="6"/>
  <c r="U63" i="6"/>
  <c r="T63" i="6"/>
  <c r="S63" i="6"/>
  <c r="R63" i="6"/>
  <c r="Q63" i="6"/>
  <c r="G63" i="6" s="1"/>
  <c r="P63" i="6"/>
  <c r="O63" i="6"/>
  <c r="N63" i="6"/>
  <c r="M63" i="6"/>
  <c r="L63" i="6"/>
  <c r="K63" i="6"/>
  <c r="I63" i="6"/>
  <c r="V63" i="6" s="1"/>
  <c r="AE62" i="6"/>
  <c r="AD62" i="6"/>
  <c r="AC62" i="6"/>
  <c r="AB62" i="6"/>
  <c r="Z62" i="6"/>
  <c r="Y62" i="6"/>
  <c r="V62" i="6"/>
  <c r="T62" i="6"/>
  <c r="S62" i="6"/>
  <c r="R62" i="6"/>
  <c r="Q62" i="6"/>
  <c r="P62" i="6"/>
  <c r="O62" i="6"/>
  <c r="M62" i="6"/>
  <c r="L62" i="6"/>
  <c r="I62" i="6"/>
  <c r="U62" i="6" s="1"/>
  <c r="I61" i="6"/>
  <c r="AE59" i="6"/>
  <c r="AD59" i="6"/>
  <c r="AB59" i="6"/>
  <c r="Z59" i="6"/>
  <c r="Y59" i="6"/>
  <c r="X59" i="6"/>
  <c r="V59" i="6"/>
  <c r="U59" i="6"/>
  <c r="T59" i="6"/>
  <c r="S59" i="6"/>
  <c r="R59" i="6"/>
  <c r="Q59" i="6"/>
  <c r="G59" i="6" s="1"/>
  <c r="N59" i="6"/>
  <c r="M59" i="6"/>
  <c r="L59" i="6"/>
  <c r="K59" i="6"/>
  <c r="I59" i="6"/>
  <c r="AC59" i="6" s="1"/>
  <c r="AE58" i="6"/>
  <c r="AD58" i="6"/>
  <c r="AC58" i="6"/>
  <c r="Y58" i="6"/>
  <c r="U58" i="6"/>
  <c r="R58" i="6"/>
  <c r="Q58" i="6"/>
  <c r="O58" i="6"/>
  <c r="L58" i="6"/>
  <c r="I58" i="6"/>
  <c r="V58" i="6" s="1"/>
  <c r="AE57" i="6"/>
  <c r="AD57" i="6"/>
  <c r="AB57" i="6"/>
  <c r="AA57" i="6"/>
  <c r="Y57" i="6"/>
  <c r="X57" i="6"/>
  <c r="V57" i="6"/>
  <c r="T57" i="6"/>
  <c r="S57" i="6"/>
  <c r="R57" i="6"/>
  <c r="P57" i="6"/>
  <c r="O57" i="6"/>
  <c r="N57" i="6"/>
  <c r="L57" i="6"/>
  <c r="K57" i="6"/>
  <c r="I57" i="6"/>
  <c r="U57" i="6" s="1"/>
  <c r="AA56" i="6"/>
  <c r="Z56" i="6"/>
  <c r="I56" i="6"/>
  <c r="AB56" i="6" s="1"/>
  <c r="I55" i="6"/>
  <c r="I54" i="6"/>
  <c r="AE51" i="6"/>
  <c r="AD51" i="6"/>
  <c r="AB51" i="6"/>
  <c r="AA51" i="6"/>
  <c r="Z51" i="6"/>
  <c r="Y51" i="6"/>
  <c r="V51" i="6"/>
  <c r="U51" i="6"/>
  <c r="T51" i="6"/>
  <c r="S51" i="6"/>
  <c r="R51" i="6"/>
  <c r="Q51" i="6"/>
  <c r="O51" i="6"/>
  <c r="N51" i="6"/>
  <c r="G51" i="6" s="1"/>
  <c r="M51" i="6"/>
  <c r="L51" i="6"/>
  <c r="I51" i="6"/>
  <c r="AC51" i="6" s="1"/>
  <c r="AE50" i="6"/>
  <c r="AD50" i="6"/>
  <c r="AC50" i="6"/>
  <c r="Z50" i="6"/>
  <c r="W50" i="6"/>
  <c r="R50" i="6"/>
  <c r="Q50" i="6"/>
  <c r="P50" i="6"/>
  <c r="M50" i="6"/>
  <c r="I50" i="6"/>
  <c r="U50" i="6" s="1"/>
  <c r="AE49" i="6"/>
  <c r="AD49" i="6"/>
  <c r="AC49" i="6"/>
  <c r="AB49" i="6"/>
  <c r="Z49" i="6"/>
  <c r="X49" i="6"/>
  <c r="V49" i="6"/>
  <c r="T49" i="6"/>
  <c r="S49" i="6"/>
  <c r="R49" i="6"/>
  <c r="Q49" i="6"/>
  <c r="P49" i="6"/>
  <c r="O49" i="6"/>
  <c r="L49" i="6"/>
  <c r="K49" i="6"/>
  <c r="I49" i="6"/>
  <c r="U49" i="6" s="1"/>
  <c r="I48" i="6"/>
  <c r="I47" i="6"/>
  <c r="W44" i="6"/>
  <c r="O44" i="6"/>
  <c r="N44" i="6"/>
  <c r="L44" i="6"/>
  <c r="I44" i="6"/>
  <c r="AD43" i="6"/>
  <c r="AC43" i="6"/>
  <c r="AA43" i="6"/>
  <c r="Z43" i="6"/>
  <c r="Y43" i="6"/>
  <c r="X43" i="6"/>
  <c r="V43" i="6"/>
  <c r="U43" i="6"/>
  <c r="T43" i="6"/>
  <c r="R43" i="6"/>
  <c r="Q43" i="6"/>
  <c r="P43" i="6"/>
  <c r="N43" i="6"/>
  <c r="M43" i="6"/>
  <c r="L43" i="6"/>
  <c r="K43" i="6"/>
  <c r="I43" i="6"/>
  <c r="AB43" i="6" s="1"/>
  <c r="G43" i="6"/>
  <c r="AC42" i="6"/>
  <c r="AB42" i="6"/>
  <c r="Z42" i="6"/>
  <c r="Y42" i="6"/>
  <c r="W42" i="6"/>
  <c r="U42" i="6"/>
  <c r="Q42" i="6"/>
  <c r="P42" i="6"/>
  <c r="O42" i="6"/>
  <c r="M42" i="6"/>
  <c r="L42" i="6"/>
  <c r="I42" i="6"/>
  <c r="AE41" i="6"/>
  <c r="AD41" i="6"/>
  <c r="AC41" i="6"/>
  <c r="AB41" i="6"/>
  <c r="AA41" i="6"/>
  <c r="Y41" i="6"/>
  <c r="X41" i="6"/>
  <c r="V41" i="6"/>
  <c r="S41" i="6"/>
  <c r="R41" i="6"/>
  <c r="Q41" i="6"/>
  <c r="P41" i="6"/>
  <c r="O41" i="6"/>
  <c r="N41" i="6"/>
  <c r="G41" i="6" s="1"/>
  <c r="L41" i="6"/>
  <c r="K41" i="6"/>
  <c r="I41" i="6"/>
  <c r="U41" i="6" s="1"/>
  <c r="AE40" i="6"/>
  <c r="AD40" i="6"/>
  <c r="AC40" i="6"/>
  <c r="AB40" i="6"/>
  <c r="AA40" i="6"/>
  <c r="Z40" i="6"/>
  <c r="Y40" i="6"/>
  <c r="X40" i="6"/>
  <c r="W40" i="6"/>
  <c r="U40" i="6"/>
  <c r="T40" i="6"/>
  <c r="S40" i="6"/>
  <c r="R40" i="6"/>
  <c r="Q40" i="6"/>
  <c r="P40" i="6"/>
  <c r="O40" i="6"/>
  <c r="N40" i="6"/>
  <c r="G40" i="6" s="1"/>
  <c r="M40" i="6"/>
  <c r="L40" i="6"/>
  <c r="K40" i="6"/>
  <c r="I40" i="6"/>
  <c r="V40" i="6" s="1"/>
  <c r="I39" i="6"/>
  <c r="AE37" i="6"/>
  <c r="AD37" i="6"/>
  <c r="AC37" i="6"/>
  <c r="AA37" i="6"/>
  <c r="Y37" i="6"/>
  <c r="X37" i="6"/>
  <c r="W37" i="6"/>
  <c r="U37" i="6"/>
  <c r="T37" i="6"/>
  <c r="S37" i="6"/>
  <c r="R37" i="6"/>
  <c r="Q37" i="6"/>
  <c r="P37" i="6"/>
  <c r="N37" i="6"/>
  <c r="M37" i="6"/>
  <c r="L37" i="6"/>
  <c r="K37" i="6"/>
  <c r="I37" i="6"/>
  <c r="Z37" i="6" s="1"/>
  <c r="G37" i="6"/>
  <c r="I36" i="6"/>
  <c r="AE35" i="6"/>
  <c r="AD35" i="6"/>
  <c r="AB35" i="6"/>
  <c r="AA35" i="6"/>
  <c r="Y35" i="6"/>
  <c r="W35" i="6"/>
  <c r="U35" i="6"/>
  <c r="T35" i="6"/>
  <c r="S35" i="6"/>
  <c r="R35" i="6"/>
  <c r="P35" i="6"/>
  <c r="O35" i="6"/>
  <c r="M35" i="6"/>
  <c r="K35" i="6"/>
  <c r="I35" i="6"/>
  <c r="Z35" i="6" s="1"/>
  <c r="AE34" i="6"/>
  <c r="AB34" i="6"/>
  <c r="Z34" i="6"/>
  <c r="X34" i="6"/>
  <c r="V34" i="6"/>
  <c r="U34" i="6"/>
  <c r="T34" i="6"/>
  <c r="S34" i="6"/>
  <c r="Q34" i="6"/>
  <c r="P34" i="6"/>
  <c r="N34" i="6"/>
  <c r="L34" i="6"/>
  <c r="I34" i="6"/>
  <c r="G34" i="6"/>
  <c r="AD33" i="6"/>
  <c r="W33" i="6"/>
  <c r="V33" i="6"/>
  <c r="U33" i="6"/>
  <c r="T33" i="6"/>
  <c r="Q33" i="6"/>
  <c r="O33" i="6"/>
  <c r="M33" i="6"/>
  <c r="K33" i="6"/>
  <c r="I33" i="6"/>
  <c r="AA33" i="6" s="1"/>
  <c r="I32" i="6"/>
  <c r="I31" i="6"/>
  <c r="AD28" i="6"/>
  <c r="Z28" i="6"/>
  <c r="Y28" i="6"/>
  <c r="W28" i="6"/>
  <c r="O28" i="6"/>
  <c r="M28" i="6"/>
  <c r="I28" i="6"/>
  <c r="AE27" i="6"/>
  <c r="AD27" i="6"/>
  <c r="AC27" i="6"/>
  <c r="AB27" i="6"/>
  <c r="AA27" i="6"/>
  <c r="Z27" i="6"/>
  <c r="X27" i="6"/>
  <c r="W27" i="6"/>
  <c r="U27" i="6"/>
  <c r="S27" i="6"/>
  <c r="R27" i="6"/>
  <c r="Q27" i="6"/>
  <c r="G27" i="6" s="1"/>
  <c r="P27" i="6"/>
  <c r="O27" i="6"/>
  <c r="N27" i="6"/>
  <c r="L27" i="6"/>
  <c r="K27" i="6"/>
  <c r="I27" i="6"/>
  <c r="V27" i="6" s="1"/>
  <c r="AA26" i="6"/>
  <c r="L26" i="6"/>
  <c r="I26" i="6"/>
  <c r="I25" i="6"/>
  <c r="AE23" i="6"/>
  <c r="AC23" i="6"/>
  <c r="AB23" i="6"/>
  <c r="X23" i="6"/>
  <c r="W23" i="6"/>
  <c r="V23" i="6"/>
  <c r="U23" i="6"/>
  <c r="T23" i="6"/>
  <c r="S23" i="6"/>
  <c r="Q23" i="6"/>
  <c r="P23" i="6"/>
  <c r="N23" i="6"/>
  <c r="G23" i="6" s="1"/>
  <c r="L23" i="6"/>
  <c r="K23" i="6"/>
  <c r="I23" i="6"/>
  <c r="AD22" i="6"/>
  <c r="AC22" i="6"/>
  <c r="AA22" i="6"/>
  <c r="X22" i="6"/>
  <c r="W22" i="6"/>
  <c r="V22" i="6"/>
  <c r="U22" i="6"/>
  <c r="R22" i="6"/>
  <c r="Q22" i="6"/>
  <c r="O22" i="6"/>
  <c r="M22" i="6"/>
  <c r="L22" i="6"/>
  <c r="K22" i="6"/>
  <c r="I22" i="6"/>
  <c r="T22" i="6" s="1"/>
  <c r="I21" i="6"/>
  <c r="I20" i="6"/>
  <c r="I19" i="6"/>
  <c r="AE16" i="6"/>
  <c r="AD16" i="6"/>
  <c r="AC16" i="6"/>
  <c r="AB16" i="6"/>
  <c r="AA16" i="6"/>
  <c r="Z16" i="6"/>
  <c r="X16" i="6"/>
  <c r="W16" i="6"/>
  <c r="U16" i="6"/>
  <c r="S16" i="6"/>
  <c r="R16" i="6"/>
  <c r="Q16" i="6"/>
  <c r="P16" i="6"/>
  <c r="O16" i="6"/>
  <c r="N16" i="6"/>
  <c r="L16" i="6"/>
  <c r="K16" i="6"/>
  <c r="I16" i="6"/>
  <c r="V16" i="6" s="1"/>
  <c r="G16" i="6"/>
  <c r="AE15" i="6"/>
  <c r="Y15" i="6"/>
  <c r="V15" i="6"/>
  <c r="S15" i="6"/>
  <c r="R15" i="6"/>
  <c r="Q15" i="6"/>
  <c r="P15" i="6"/>
  <c r="I15" i="6"/>
  <c r="X15" i="6" s="1"/>
  <c r="AE14" i="6"/>
  <c r="AD14" i="6"/>
  <c r="AC14" i="6"/>
  <c r="AB14" i="6"/>
  <c r="Z14" i="6"/>
  <c r="Y14" i="6"/>
  <c r="X14" i="6"/>
  <c r="W14" i="6"/>
  <c r="U14" i="6"/>
  <c r="T14" i="6"/>
  <c r="S14" i="6"/>
  <c r="R14" i="6"/>
  <c r="Q14" i="6"/>
  <c r="P14" i="6"/>
  <c r="N14" i="6"/>
  <c r="G14" i="6" s="1"/>
  <c r="M14" i="6"/>
  <c r="L14" i="6"/>
  <c r="K14" i="6"/>
  <c r="I14" i="6"/>
  <c r="V14" i="6" s="1"/>
  <c r="AE13" i="6"/>
  <c r="AD13" i="6"/>
  <c r="AC13" i="6"/>
  <c r="Z13" i="6"/>
  <c r="X13" i="6"/>
  <c r="V13" i="6"/>
  <c r="U13" i="6"/>
  <c r="T13" i="6"/>
  <c r="S13" i="6"/>
  <c r="R13" i="6"/>
  <c r="Q13" i="6"/>
  <c r="O13" i="6"/>
  <c r="N13" i="6"/>
  <c r="L13" i="6"/>
  <c r="I13" i="6"/>
  <c r="G13" i="6"/>
  <c r="I12" i="6"/>
  <c r="AB10" i="6"/>
  <c r="Z10" i="6"/>
  <c r="X10" i="6"/>
  <c r="V10" i="6"/>
  <c r="U10" i="6"/>
  <c r="S10" i="6"/>
  <c r="R10" i="6"/>
  <c r="L10" i="6"/>
  <c r="K10" i="6"/>
  <c r="I10" i="6"/>
  <c r="W10" i="6" s="1"/>
  <c r="AE9" i="6"/>
  <c r="AC9" i="6"/>
  <c r="AA9" i="6"/>
  <c r="Z9" i="6"/>
  <c r="V9" i="6"/>
  <c r="T9" i="6"/>
  <c r="S9" i="6"/>
  <c r="Q9" i="6"/>
  <c r="N9" i="6"/>
  <c r="M9" i="6"/>
  <c r="L9" i="6"/>
  <c r="K9" i="6"/>
  <c r="I9" i="6"/>
  <c r="X9" i="6" s="1"/>
  <c r="AE8" i="6"/>
  <c r="AD8" i="6"/>
  <c r="AC8" i="6"/>
  <c r="AB8" i="6"/>
  <c r="AA8" i="6"/>
  <c r="Z8" i="6"/>
  <c r="Y8" i="6"/>
  <c r="X8" i="6"/>
  <c r="W8" i="6"/>
  <c r="U8" i="6"/>
  <c r="T8" i="6"/>
  <c r="S8" i="6"/>
  <c r="R8" i="6"/>
  <c r="Q8" i="6"/>
  <c r="P8" i="6"/>
  <c r="O8" i="6"/>
  <c r="N8" i="6"/>
  <c r="M8" i="6"/>
  <c r="L8" i="6"/>
  <c r="K8" i="6"/>
  <c r="I8" i="6"/>
  <c r="V8" i="6" s="1"/>
  <c r="G8" i="6"/>
  <c r="AB7" i="6"/>
  <c r="V7" i="6"/>
  <c r="U7" i="6"/>
  <c r="S7" i="6"/>
  <c r="M7" i="6"/>
  <c r="I7" i="6"/>
  <c r="Y7" i="6" s="1"/>
  <c r="B7" i="6" a="1"/>
  <c r="B7" i="6" s="1"/>
  <c r="B8" i="6" s="1" a="1"/>
  <c r="B8" i="6" s="1"/>
  <c r="B9" i="6" s="1" a="1"/>
  <c r="B9" i="6" s="1"/>
  <c r="B10" i="6" s="1" a="1"/>
  <c r="B10" i="6" s="1"/>
  <c r="B11" i="6" s="1" a="1"/>
  <c r="B11" i="6" s="1"/>
  <c r="B13" i="6" s="1" a="1"/>
  <c r="B13" i="6" s="1"/>
  <c r="B14" i="6" s="1" a="1"/>
  <c r="B14" i="6" s="1"/>
  <c r="B15" i="6" s="1" a="1"/>
  <c r="B15" i="6" s="1"/>
  <c r="B16" i="6" s="1" a="1"/>
  <c r="B16" i="6" s="1"/>
  <c r="B17" i="6" s="1" a="1"/>
  <c r="B17" i="6" s="1"/>
  <c r="B21" i="6" s="1" a="1"/>
  <c r="B21" i="6" s="1"/>
  <c r="B22" i="6" s="1" a="1"/>
  <c r="B22" i="6" s="1"/>
  <c r="B23" i="6" s="1" a="1"/>
  <c r="B23" i="6" s="1"/>
  <c r="B24" i="6" s="1" a="1"/>
  <c r="B24" i="6" s="1"/>
  <c r="B26" i="6" s="1" a="1"/>
  <c r="B26" i="6" s="1"/>
  <c r="B27" i="6" s="1" a="1"/>
  <c r="B27" i="6" s="1"/>
  <c r="B28" i="6" s="1" a="1"/>
  <c r="B28" i="6" s="1"/>
  <c r="B29" i="6" s="1" a="1"/>
  <c r="B29" i="6" s="1"/>
  <c r="B33" i="6" s="1" a="1"/>
  <c r="B33" i="6" s="1"/>
  <c r="B34" i="6" s="1" a="1"/>
  <c r="B34" i="6" s="1"/>
  <c r="B35" i="6" s="1" a="1"/>
  <c r="B35" i="6" s="1"/>
  <c r="B36" i="6" s="1" a="1"/>
  <c r="B36" i="6" s="1"/>
  <c r="B37" i="6" s="1" a="1"/>
  <c r="B37" i="6" s="1"/>
  <c r="B38" i="6" s="1" a="1"/>
  <c r="B38" i="6" s="1"/>
  <c r="B40" i="6" s="1" a="1"/>
  <c r="B40" i="6" s="1"/>
  <c r="B41" i="6" s="1" a="1"/>
  <c r="B41" i="6" s="1"/>
  <c r="B42" i="6" s="1" a="1"/>
  <c r="B42" i="6" s="1"/>
  <c r="B43" i="6" s="1" a="1"/>
  <c r="B43" i="6" s="1"/>
  <c r="B44" i="6" s="1" a="1"/>
  <c r="B44" i="6" s="1"/>
  <c r="B45" i="6" s="1" a="1"/>
  <c r="B45" i="6" s="1"/>
  <c r="B49" i="6" s="1" a="1"/>
  <c r="B49" i="6" s="1"/>
  <c r="B50" i="6" s="1" a="1"/>
  <c r="B50" i="6" s="1"/>
  <c r="B51" i="6" s="1" a="1"/>
  <c r="B51" i="6" s="1"/>
  <c r="B52" i="6" s="1" a="1"/>
  <c r="B52" i="6" s="1"/>
  <c r="B56" i="6" s="1" a="1"/>
  <c r="B56" i="6" s="1"/>
  <c r="B57" i="6" s="1" a="1"/>
  <c r="B57" i="6" s="1"/>
  <c r="B58" i="6" s="1" a="1"/>
  <c r="B58" i="6" s="1"/>
  <c r="B59" i="6" s="1" a="1"/>
  <c r="B59" i="6" s="1"/>
  <c r="B60" i="6" s="1" a="1"/>
  <c r="B60" i="6" s="1"/>
  <c r="B62" i="6" s="1" a="1"/>
  <c r="B62" i="6" s="1"/>
  <c r="B63" i="6" s="1" a="1"/>
  <c r="B63" i="6" s="1"/>
  <c r="B64" i="6" s="1" a="1"/>
  <c r="B64" i="6" s="1"/>
  <c r="B65" i="6" s="1" a="1"/>
  <c r="B65" i="6" s="1"/>
  <c r="B66" i="6" s="1" a="1"/>
  <c r="B66" i="6" s="1"/>
  <c r="B67" i="6" s="1" a="1"/>
  <c r="B67" i="6" s="1"/>
  <c r="B71" i="6" s="1" a="1"/>
  <c r="B71" i="6" s="1"/>
  <c r="B72" i="6" s="1" a="1"/>
  <c r="B72" i="6" s="1"/>
  <c r="B73" i="6" s="1" a="1"/>
  <c r="B73" i="6" s="1"/>
  <c r="B74" i="6" s="1" a="1"/>
  <c r="B74" i="6" s="1"/>
  <c r="B75" i="6" s="1" a="1"/>
  <c r="B75" i="6" s="1"/>
  <c r="B77" i="6" s="1" a="1"/>
  <c r="B77" i="6" s="1"/>
  <c r="B78" i="6" s="1" a="1"/>
  <c r="B78" i="6" s="1"/>
  <c r="B79" i="6" s="1" a="1"/>
  <c r="B79" i="6" s="1"/>
  <c r="B80" i="6" s="1" a="1"/>
  <c r="B80" i="6" s="1"/>
  <c r="B81" i="6" s="1" a="1"/>
  <c r="B81" i="6" s="1"/>
  <c r="B85" i="6" s="1" a="1"/>
  <c r="B85" i="6" s="1"/>
  <c r="B86" i="6" s="1" a="1"/>
  <c r="B86" i="6" s="1"/>
  <c r="B87" i="6" s="1" a="1"/>
  <c r="B87" i="6" s="1"/>
  <c r="B91" i="6" s="1" a="1"/>
  <c r="B91" i="6" s="1"/>
  <c r="B92" i="6" s="1" a="1"/>
  <c r="B92" i="6" s="1"/>
  <c r="B93" i="6" s="1" a="1"/>
  <c r="B93" i="6" s="1"/>
  <c r="B94" i="6" s="1" a="1"/>
  <c r="B94" i="6" s="1"/>
  <c r="B98" i="6" s="1" a="1"/>
  <c r="B98" i="6" s="1"/>
  <c r="B99" i="6" s="1" a="1"/>
  <c r="B99" i="6" s="1"/>
  <c r="B100" i="6" s="1" a="1"/>
  <c r="B100" i="6" s="1"/>
  <c r="B104" i="6" s="1" a="1"/>
  <c r="B104" i="6" s="1"/>
  <c r="B105" i="6" s="1" a="1"/>
  <c r="B105" i="6" s="1"/>
  <c r="B107" i="6" s="1" a="1"/>
  <c r="B107" i="6" s="1"/>
  <c r="B108" i="6" s="1" a="1"/>
  <c r="B108" i="6" s="1"/>
  <c r="B109" i="6" s="1" a="1"/>
  <c r="B109" i="6" s="1"/>
  <c r="B110" i="6" s="1" a="1"/>
  <c r="B110" i="6" s="1"/>
  <c r="B112" i="6" s="1" a="1"/>
  <c r="B112" i="6" s="1"/>
  <c r="B113" i="6" s="1" a="1"/>
  <c r="B113" i="6" s="1"/>
  <c r="B114" i="6" s="1" a="1"/>
  <c r="B114" i="6" s="1"/>
  <c r="B115" i="6" s="1" a="1"/>
  <c r="B115" i="6" s="1"/>
  <c r="B117" i="6" s="1" a="1"/>
  <c r="B117" i="6" s="1"/>
  <c r="B118" i="6" s="1" a="1"/>
  <c r="B118" i="6" s="1"/>
  <c r="B120" i="6" s="1" a="1"/>
  <c r="B120" i="6" s="1"/>
  <c r="B121" i="6" s="1" a="1"/>
  <c r="B121" i="6" s="1"/>
  <c r="B122" i="6" s="1" a="1"/>
  <c r="B122" i="6" s="1"/>
  <c r="B123" i="6" s="1" a="1"/>
  <c r="B123" i="6" s="1"/>
  <c r="B125" i="6" s="1" a="1"/>
  <c r="B125" i="6" s="1"/>
  <c r="B126" i="6" s="1" a="1"/>
  <c r="B126" i="6" s="1"/>
  <c r="B128" i="6" s="1" a="1"/>
  <c r="B128" i="6" s="1"/>
  <c r="B129" i="6" s="1" a="1"/>
  <c r="B129" i="6" s="1"/>
  <c r="B130" i="6" s="1" a="1"/>
  <c r="B130" i="6" s="1"/>
  <c r="B132" i="6" s="1" a="1"/>
  <c r="B132" i="6" s="1"/>
  <c r="B133" i="6" s="1" a="1"/>
  <c r="B133" i="6" s="1"/>
  <c r="B135" i="6" s="1" a="1"/>
  <c r="B135" i="6" s="1"/>
  <c r="B136" i="6" s="1" a="1"/>
  <c r="B136" i="6" s="1"/>
  <c r="B138" i="6" s="1" a="1"/>
  <c r="B138" i="6" s="1"/>
  <c r="B139" i="6" s="1" a="1"/>
  <c r="B139" i="6" s="1"/>
  <c r="B141" i="6" s="1" a="1"/>
  <c r="B141" i="6" s="1"/>
  <c r="B142" i="6" s="1" a="1"/>
  <c r="B142" i="6" s="1"/>
  <c r="B144" i="6" s="1" a="1"/>
  <c r="B144" i="6" s="1"/>
  <c r="B145" i="6" s="1" a="1"/>
  <c r="B145" i="6" s="1"/>
  <c r="B147" i="6" s="1" a="1"/>
  <c r="B147" i="6" s="1"/>
  <c r="B148" i="6" s="1" a="1"/>
  <c r="B148" i="6" s="1"/>
  <c r="B151" i="6" s="1" a="1"/>
  <c r="B151" i="6" s="1"/>
  <c r="B152" i="6" s="1" a="1"/>
  <c r="B152" i="6" s="1"/>
  <c r="B154" i="6" s="1" a="1"/>
  <c r="B154" i="6" s="1"/>
  <c r="B155" i="6" s="1" a="1"/>
  <c r="B155" i="6" s="1"/>
  <c r="B157" i="6" s="1" a="1"/>
  <c r="B157" i="6" s="1"/>
  <c r="B158" i="6" s="1" a="1"/>
  <c r="B158" i="6" s="1"/>
  <c r="B161" i="6" s="1" a="1"/>
  <c r="B161" i="6" s="1"/>
  <c r="B162" i="6" s="1" a="1"/>
  <c r="B162" i="6" s="1"/>
  <c r="B163" i="6" s="1" a="1"/>
  <c r="B163" i="6" s="1"/>
  <c r="B165" i="6" s="1" a="1"/>
  <c r="B165" i="6" s="1"/>
  <c r="B166" i="6" s="1" a="1"/>
  <c r="B166" i="6" s="1"/>
  <c r="B167" i="6" s="1" a="1"/>
  <c r="B167" i="6" s="1"/>
  <c r="B170" i="6" s="1" a="1"/>
  <c r="B170" i="6" s="1"/>
  <c r="B171" i="6" s="1" a="1"/>
  <c r="B171" i="6" s="1"/>
  <c r="B175" i="6" s="1" a="1"/>
  <c r="B175" i="6" s="1"/>
  <c r="B176" i="6" s="1" a="1"/>
  <c r="B176" i="6" s="1"/>
  <c r="AE335" i="5"/>
  <c r="AD335" i="5"/>
  <c r="AC335" i="5"/>
  <c r="AB335" i="5"/>
  <c r="AA335" i="5"/>
  <c r="Z335" i="5"/>
  <c r="X335" i="5"/>
  <c r="W335" i="5"/>
  <c r="U335" i="5"/>
  <c r="S335" i="5"/>
  <c r="R335" i="5"/>
  <c r="Q335" i="5"/>
  <c r="P335" i="5"/>
  <c r="O335" i="5"/>
  <c r="G335" i="5" s="1"/>
  <c r="N335" i="5"/>
  <c r="L335" i="5"/>
  <c r="K335" i="5"/>
  <c r="I335" i="5"/>
  <c r="V335" i="5" s="1"/>
  <c r="I333" i="5"/>
  <c r="R332" i="5"/>
  <c r="Q332" i="5"/>
  <c r="I332" i="5"/>
  <c r="Y332" i="5" s="1"/>
  <c r="AE330" i="5"/>
  <c r="AD330" i="5"/>
  <c r="AC330" i="5"/>
  <c r="AB330" i="5"/>
  <c r="Z330" i="5"/>
  <c r="Y330" i="5"/>
  <c r="X330" i="5"/>
  <c r="W330" i="5"/>
  <c r="U330" i="5"/>
  <c r="T330" i="5"/>
  <c r="S330" i="5"/>
  <c r="R330" i="5"/>
  <c r="Q330" i="5"/>
  <c r="P330" i="5"/>
  <c r="N330" i="5"/>
  <c r="M330" i="5"/>
  <c r="L330" i="5"/>
  <c r="K330" i="5"/>
  <c r="I330" i="5"/>
  <c r="V330" i="5" s="1"/>
  <c r="AE328" i="5"/>
  <c r="AD328" i="5"/>
  <c r="AC328" i="5"/>
  <c r="Z328" i="5"/>
  <c r="X328" i="5"/>
  <c r="V328" i="5"/>
  <c r="U328" i="5"/>
  <c r="T328" i="5"/>
  <c r="S328" i="5"/>
  <c r="R328" i="5"/>
  <c r="Q328" i="5"/>
  <c r="O328" i="5"/>
  <c r="N328" i="5"/>
  <c r="L328" i="5"/>
  <c r="I328" i="5"/>
  <c r="G328" i="5"/>
  <c r="B327" i="5"/>
  <c r="B328" i="5" s="1"/>
  <c r="B329" i="5" s="1"/>
  <c r="B330" i="5" s="1"/>
  <c r="B331" i="5" s="1"/>
  <c r="B332" i="5" s="1"/>
  <c r="B333" i="5" s="1"/>
  <c r="B334" i="5" s="1"/>
  <c r="B335" i="5" s="1"/>
  <c r="B336" i="5" s="1"/>
  <c r="S324" i="5"/>
  <c r="Q324" i="5"/>
  <c r="I324" i="5"/>
  <c r="X324" i="5" s="1"/>
  <c r="AA322" i="5"/>
  <c r="I322" i="5"/>
  <c r="AB320" i="5"/>
  <c r="Z320" i="5"/>
  <c r="X320" i="5"/>
  <c r="V320" i="5"/>
  <c r="U320" i="5"/>
  <c r="S320" i="5"/>
  <c r="R320" i="5"/>
  <c r="L320" i="5"/>
  <c r="K320" i="5"/>
  <c r="I320" i="5"/>
  <c r="W320" i="5" s="1"/>
  <c r="AE318" i="5"/>
  <c r="AC318" i="5"/>
  <c r="AA318" i="5"/>
  <c r="Z318" i="5"/>
  <c r="V318" i="5"/>
  <c r="T318" i="5"/>
  <c r="S318" i="5"/>
  <c r="Q318" i="5"/>
  <c r="N318" i="5"/>
  <c r="G318" i="5" s="1"/>
  <c r="M318" i="5"/>
  <c r="L318" i="5"/>
  <c r="K318" i="5"/>
  <c r="I318" i="5"/>
  <c r="X318" i="5" s="1"/>
  <c r="AE317" i="5"/>
  <c r="AC317" i="5"/>
  <c r="AA317" i="5"/>
  <c r="Z317" i="5"/>
  <c r="Y317" i="5"/>
  <c r="W317" i="5"/>
  <c r="V317" i="5"/>
  <c r="T317" i="5"/>
  <c r="S317" i="5"/>
  <c r="R317" i="5"/>
  <c r="Q317" i="5"/>
  <c r="O317" i="5"/>
  <c r="N317" i="5"/>
  <c r="G317" i="5" s="1"/>
  <c r="M317" i="5"/>
  <c r="L317" i="5"/>
  <c r="K317" i="5"/>
  <c r="I317" i="5"/>
  <c r="AE316" i="5"/>
  <c r="AD316" i="5"/>
  <c r="Q316" i="5"/>
  <c r="O316" i="5"/>
  <c r="G316" i="5" s="1"/>
  <c r="I316" i="5"/>
  <c r="W316" i="5" s="1"/>
  <c r="B316" i="5"/>
  <c r="B317" i="5" s="1"/>
  <c r="B318" i="5" s="1"/>
  <c r="B319" i="5" s="1"/>
  <c r="B320" i="5" s="1"/>
  <c r="B321" i="5" s="1"/>
  <c r="B322" i="5" s="1"/>
  <c r="B323" i="5" s="1"/>
  <c r="B324" i="5" s="1"/>
  <c r="B325" i="5" s="1"/>
  <c r="B315" i="5"/>
  <c r="AC312" i="5"/>
  <c r="AB312" i="5"/>
  <c r="AA312" i="5"/>
  <c r="Z312" i="5"/>
  <c r="U312" i="5"/>
  <c r="T312" i="5"/>
  <c r="S312" i="5"/>
  <c r="Q312" i="5"/>
  <c r="O312" i="5"/>
  <c r="N312" i="5"/>
  <c r="G312" i="5" s="1"/>
  <c r="M312" i="5"/>
  <c r="L312" i="5"/>
  <c r="I312" i="5"/>
  <c r="X312" i="5" s="1"/>
  <c r="Y310" i="5"/>
  <c r="W310" i="5"/>
  <c r="I310" i="5"/>
  <c r="AC309" i="5"/>
  <c r="AA309" i="5"/>
  <c r="Z309" i="5"/>
  <c r="W309" i="5"/>
  <c r="U309" i="5"/>
  <c r="T309" i="5"/>
  <c r="R309" i="5"/>
  <c r="Q309" i="5"/>
  <c r="O309" i="5"/>
  <c r="M309" i="5"/>
  <c r="K309" i="5"/>
  <c r="I309" i="5"/>
  <c r="V309" i="5" s="1"/>
  <c r="G309" i="5"/>
  <c r="AE307" i="5"/>
  <c r="AD307" i="5"/>
  <c r="AC307" i="5"/>
  <c r="AB307" i="5"/>
  <c r="AA307" i="5"/>
  <c r="Z307" i="5"/>
  <c r="W307" i="5"/>
  <c r="V307" i="5"/>
  <c r="U307" i="5"/>
  <c r="S307" i="5"/>
  <c r="Q307" i="5"/>
  <c r="P307" i="5"/>
  <c r="O307" i="5"/>
  <c r="G307" i="5" s="1"/>
  <c r="N307" i="5"/>
  <c r="L307" i="5"/>
  <c r="K307" i="5"/>
  <c r="I307" i="5"/>
  <c r="R307" i="5" s="1"/>
  <c r="AB305" i="5"/>
  <c r="AA305" i="5"/>
  <c r="Y305" i="5"/>
  <c r="S305" i="5"/>
  <c r="R305" i="5"/>
  <c r="M305" i="5"/>
  <c r="L305" i="5"/>
  <c r="K305" i="5"/>
  <c r="I305" i="5"/>
  <c r="B304" i="5"/>
  <c r="B305" i="5" s="1"/>
  <c r="B306" i="5" s="1"/>
  <c r="B307" i="5" s="1"/>
  <c r="B308" i="5" s="1"/>
  <c r="B309" i="5" s="1"/>
  <c r="B310" i="5" s="1"/>
  <c r="B311" i="5" s="1"/>
  <c r="B312" i="5" s="1"/>
  <c r="B313" i="5" s="1"/>
  <c r="AE301" i="5"/>
  <c r="AD301" i="5"/>
  <c r="X301" i="5"/>
  <c r="V301" i="5"/>
  <c r="Q301" i="5"/>
  <c r="O301" i="5"/>
  <c r="I301" i="5"/>
  <c r="U301" i="5" s="1"/>
  <c r="G301" i="5"/>
  <c r="B301" i="5"/>
  <c r="B302" i="5" s="1"/>
  <c r="AD299" i="5"/>
  <c r="AA299" i="5"/>
  <c r="Z299" i="5"/>
  <c r="W299" i="5"/>
  <c r="U299" i="5"/>
  <c r="T299" i="5"/>
  <c r="S299" i="5"/>
  <c r="R299" i="5"/>
  <c r="O299" i="5"/>
  <c r="M299" i="5"/>
  <c r="K299" i="5"/>
  <c r="I299" i="5"/>
  <c r="V299" i="5" s="1"/>
  <c r="AE298" i="5"/>
  <c r="AD298" i="5"/>
  <c r="AB298" i="5"/>
  <c r="AA298" i="5"/>
  <c r="V298" i="5"/>
  <c r="U298" i="5"/>
  <c r="S298" i="5"/>
  <c r="P298" i="5"/>
  <c r="O298" i="5"/>
  <c r="G298" i="5" s="1"/>
  <c r="N298" i="5"/>
  <c r="M298" i="5"/>
  <c r="I298" i="5"/>
  <c r="W298" i="5" s="1"/>
  <c r="Z296" i="5"/>
  <c r="K296" i="5"/>
  <c r="I296" i="5"/>
  <c r="AD294" i="5"/>
  <c r="AC294" i="5"/>
  <c r="AB294" i="5"/>
  <c r="AA294" i="5"/>
  <c r="Y294" i="5"/>
  <c r="W294" i="5"/>
  <c r="V294" i="5"/>
  <c r="U294" i="5"/>
  <c r="T294" i="5"/>
  <c r="R294" i="5"/>
  <c r="Q294" i="5"/>
  <c r="P294" i="5"/>
  <c r="O294" i="5"/>
  <c r="G294" i="5" s="1"/>
  <c r="M294" i="5"/>
  <c r="L294" i="5"/>
  <c r="K294" i="5"/>
  <c r="I294" i="5"/>
  <c r="B294" i="5"/>
  <c r="B295" i="5" s="1"/>
  <c r="B296" i="5" s="1"/>
  <c r="B297" i="5" s="1"/>
  <c r="B298" i="5" s="1"/>
  <c r="B299" i="5" s="1"/>
  <c r="B300" i="5" s="1"/>
  <c r="B293" i="5"/>
  <c r="AA290" i="5"/>
  <c r="Z290" i="5"/>
  <c r="V290" i="5"/>
  <c r="T290" i="5"/>
  <c r="S290" i="5"/>
  <c r="R290" i="5"/>
  <c r="M290" i="5"/>
  <c r="L290" i="5"/>
  <c r="I290" i="5"/>
  <c r="W290" i="5" s="1"/>
  <c r="AE288" i="5"/>
  <c r="AD288" i="5"/>
  <c r="AB288" i="5"/>
  <c r="AA288" i="5"/>
  <c r="Z288" i="5"/>
  <c r="Y288" i="5"/>
  <c r="X288" i="5"/>
  <c r="W288" i="5"/>
  <c r="U288" i="5"/>
  <c r="T288" i="5"/>
  <c r="S288" i="5"/>
  <c r="R288" i="5"/>
  <c r="P288" i="5"/>
  <c r="O288" i="5"/>
  <c r="N288" i="5"/>
  <c r="M288" i="5"/>
  <c r="L288" i="5"/>
  <c r="K288" i="5"/>
  <c r="I288" i="5"/>
  <c r="AC288" i="5" s="1"/>
  <c r="G288" i="5"/>
  <c r="AE287" i="5"/>
  <c r="AD287" i="5"/>
  <c r="AB287" i="5"/>
  <c r="AA287" i="5"/>
  <c r="Z287" i="5"/>
  <c r="Y287" i="5"/>
  <c r="X287" i="5"/>
  <c r="W287" i="5"/>
  <c r="U287" i="5"/>
  <c r="T287" i="5"/>
  <c r="S287" i="5"/>
  <c r="R287" i="5"/>
  <c r="P287" i="5"/>
  <c r="O287" i="5"/>
  <c r="N287" i="5"/>
  <c r="M287" i="5"/>
  <c r="L287" i="5"/>
  <c r="K287" i="5"/>
  <c r="I287" i="5"/>
  <c r="AC287" i="5" s="1"/>
  <c r="G287" i="5"/>
  <c r="I285" i="5"/>
  <c r="AB283" i="5"/>
  <c r="AA283" i="5"/>
  <c r="V283" i="5"/>
  <c r="U283" i="5"/>
  <c r="T283" i="5"/>
  <c r="R283" i="5"/>
  <c r="N283" i="5"/>
  <c r="M283" i="5"/>
  <c r="I283" i="5"/>
  <c r="W283" i="5" s="1"/>
  <c r="B283" i="5"/>
  <c r="B284" i="5" s="1"/>
  <c r="B285" i="5" s="1"/>
  <c r="B286" i="5" s="1"/>
  <c r="B287" i="5" s="1"/>
  <c r="B288" i="5" s="1"/>
  <c r="B289" i="5" s="1"/>
  <c r="B290" i="5" s="1"/>
  <c r="B291" i="5" s="1"/>
  <c r="B282" i="5"/>
  <c r="AE279" i="5"/>
  <c r="AC279" i="5"/>
  <c r="AA279" i="5"/>
  <c r="Y279" i="5"/>
  <c r="W279" i="5"/>
  <c r="T279" i="5"/>
  <c r="S279" i="5"/>
  <c r="R279" i="5"/>
  <c r="Q279" i="5"/>
  <c r="O279" i="5"/>
  <c r="L279" i="5"/>
  <c r="K279" i="5"/>
  <c r="I279" i="5"/>
  <c r="V279" i="5" s="1"/>
  <c r="AD277" i="5"/>
  <c r="AC277" i="5"/>
  <c r="Q277" i="5"/>
  <c r="P277" i="5"/>
  <c r="I277" i="5"/>
  <c r="V277" i="5" s="1"/>
  <c r="AE276" i="5"/>
  <c r="AC276" i="5"/>
  <c r="AB276" i="5"/>
  <c r="Z276" i="5"/>
  <c r="Y276" i="5"/>
  <c r="U276" i="5"/>
  <c r="T276" i="5"/>
  <c r="R276" i="5"/>
  <c r="P276" i="5"/>
  <c r="N276" i="5"/>
  <c r="M276" i="5"/>
  <c r="L276" i="5"/>
  <c r="I276" i="5"/>
  <c r="V276" i="5" s="1"/>
  <c r="AE274" i="5"/>
  <c r="AD274" i="5"/>
  <c r="AA274" i="5"/>
  <c r="Z274" i="5"/>
  <c r="Y274" i="5"/>
  <c r="X274" i="5"/>
  <c r="V274" i="5"/>
  <c r="T274" i="5"/>
  <c r="S274" i="5"/>
  <c r="R274" i="5"/>
  <c r="Q274" i="5"/>
  <c r="N274" i="5"/>
  <c r="M274" i="5"/>
  <c r="L274" i="5"/>
  <c r="K274" i="5"/>
  <c r="I274" i="5"/>
  <c r="U274" i="5" s="1"/>
  <c r="B273" i="5"/>
  <c r="B274" i="5" s="1"/>
  <c r="B275" i="5" s="1"/>
  <c r="B276" i="5" s="1"/>
  <c r="B277" i="5" s="1"/>
  <c r="B278" i="5" s="1"/>
  <c r="B279" i="5" s="1"/>
  <c r="B280" i="5" s="1"/>
  <c r="Y272" i="5"/>
  <c r="X272" i="5"/>
  <c r="S272" i="5"/>
  <c r="L272" i="5"/>
  <c r="K272" i="5"/>
  <c r="I272" i="5"/>
  <c r="B272" i="5"/>
  <c r="B271" i="5"/>
  <c r="Y268" i="5"/>
  <c r="X268" i="5"/>
  <c r="R268" i="5"/>
  <c r="L268" i="5"/>
  <c r="K268" i="5"/>
  <c r="I268" i="5"/>
  <c r="AE266" i="5"/>
  <c r="AD266" i="5"/>
  <c r="AB266" i="5"/>
  <c r="Z266" i="5"/>
  <c r="Y266" i="5"/>
  <c r="X266" i="5"/>
  <c r="W266" i="5"/>
  <c r="U266" i="5"/>
  <c r="S266" i="5"/>
  <c r="R266" i="5"/>
  <c r="P266" i="5"/>
  <c r="N266" i="5"/>
  <c r="G266" i="5" s="1"/>
  <c r="M266" i="5"/>
  <c r="L266" i="5"/>
  <c r="K266" i="5"/>
  <c r="I266" i="5"/>
  <c r="V266" i="5" s="1"/>
  <c r="AE265" i="5"/>
  <c r="AD265" i="5"/>
  <c r="AB265" i="5"/>
  <c r="Z265" i="5"/>
  <c r="Y265" i="5"/>
  <c r="X265" i="5"/>
  <c r="W265" i="5"/>
  <c r="U265" i="5"/>
  <c r="S265" i="5"/>
  <c r="R265" i="5"/>
  <c r="P265" i="5"/>
  <c r="N265" i="5"/>
  <c r="M265" i="5"/>
  <c r="L265" i="5"/>
  <c r="K265" i="5"/>
  <c r="I265" i="5"/>
  <c r="V265" i="5" s="1"/>
  <c r="AE263" i="5"/>
  <c r="AC263" i="5"/>
  <c r="AA263" i="5"/>
  <c r="Z263" i="5"/>
  <c r="Y263" i="5"/>
  <c r="X263" i="5"/>
  <c r="T263" i="5"/>
  <c r="S263" i="5"/>
  <c r="Q263" i="5"/>
  <c r="O263" i="5"/>
  <c r="G263" i="5" s="1"/>
  <c r="N263" i="5"/>
  <c r="M263" i="5"/>
  <c r="L263" i="5"/>
  <c r="I263" i="5"/>
  <c r="W263" i="5" s="1"/>
  <c r="AE261" i="5"/>
  <c r="AD261" i="5"/>
  <c r="AB261" i="5"/>
  <c r="AA261" i="5"/>
  <c r="Z261" i="5"/>
  <c r="Y261" i="5"/>
  <c r="X261" i="5"/>
  <c r="W261" i="5"/>
  <c r="U261" i="5"/>
  <c r="T261" i="5"/>
  <c r="S261" i="5"/>
  <c r="R261" i="5"/>
  <c r="P261" i="5"/>
  <c r="O261" i="5"/>
  <c r="N261" i="5"/>
  <c r="G261" i="5" s="1"/>
  <c r="M261" i="5"/>
  <c r="L261" i="5"/>
  <c r="K261" i="5"/>
  <c r="I261" i="5"/>
  <c r="V261" i="5" s="1"/>
  <c r="AE260" i="5"/>
  <c r="AD260" i="5"/>
  <c r="AB260" i="5"/>
  <c r="AA260" i="5"/>
  <c r="Z260" i="5"/>
  <c r="Y260" i="5"/>
  <c r="X260" i="5"/>
  <c r="W260" i="5"/>
  <c r="U260" i="5"/>
  <c r="T260" i="5"/>
  <c r="S260" i="5"/>
  <c r="R260" i="5"/>
  <c r="P260" i="5"/>
  <c r="O260" i="5"/>
  <c r="N260" i="5"/>
  <c r="G260" i="5" s="1"/>
  <c r="M260" i="5"/>
  <c r="L260" i="5"/>
  <c r="K260" i="5"/>
  <c r="I260" i="5"/>
  <c r="V260" i="5" s="1"/>
  <c r="AE259" i="5"/>
  <c r="AD259" i="5"/>
  <c r="AB259" i="5"/>
  <c r="AA259" i="5"/>
  <c r="Z259" i="5"/>
  <c r="Y259" i="5"/>
  <c r="X259" i="5"/>
  <c r="W259" i="5"/>
  <c r="U259" i="5"/>
  <c r="T259" i="5"/>
  <c r="S259" i="5"/>
  <c r="R259" i="5"/>
  <c r="P259" i="5"/>
  <c r="O259" i="5"/>
  <c r="G259" i="5" s="1"/>
  <c r="N259" i="5"/>
  <c r="M259" i="5"/>
  <c r="L259" i="5"/>
  <c r="K259" i="5"/>
  <c r="I259" i="5"/>
  <c r="V259" i="5" s="1"/>
  <c r="B259" i="5"/>
  <c r="B260" i="5" s="1"/>
  <c r="B261" i="5" s="1"/>
  <c r="B262" i="5" s="1"/>
  <c r="B263" i="5" s="1"/>
  <c r="B264" i="5" s="1"/>
  <c r="B265" i="5" s="1"/>
  <c r="B266" i="5" s="1"/>
  <c r="B267" i="5" s="1"/>
  <c r="B268" i="5" s="1"/>
  <c r="B269" i="5" s="1"/>
  <c r="B258" i="5"/>
  <c r="AC255" i="5"/>
  <c r="AB255" i="5"/>
  <c r="AA255" i="5"/>
  <c r="W255" i="5"/>
  <c r="Q255" i="5"/>
  <c r="P255" i="5"/>
  <c r="O255" i="5"/>
  <c r="K255" i="5"/>
  <c r="I255" i="5"/>
  <c r="Z255" i="5" s="1"/>
  <c r="AE253" i="5"/>
  <c r="AD253" i="5"/>
  <c r="AC253" i="5"/>
  <c r="AB253" i="5"/>
  <c r="Z253" i="5"/>
  <c r="X253" i="5"/>
  <c r="W253" i="5"/>
  <c r="U253" i="5"/>
  <c r="S253" i="5"/>
  <c r="R253" i="5"/>
  <c r="Q253" i="5"/>
  <c r="P253" i="5"/>
  <c r="N253" i="5"/>
  <c r="L253" i="5"/>
  <c r="K253" i="5"/>
  <c r="I253" i="5"/>
  <c r="AA253" i="5" s="1"/>
  <c r="G253" i="5"/>
  <c r="AE252" i="5"/>
  <c r="AD252" i="5"/>
  <c r="AC252" i="5"/>
  <c r="AB252" i="5"/>
  <c r="Z252" i="5"/>
  <c r="X252" i="5"/>
  <c r="W252" i="5"/>
  <c r="U252" i="5"/>
  <c r="S252" i="5"/>
  <c r="R252" i="5"/>
  <c r="Q252" i="5"/>
  <c r="P252" i="5"/>
  <c r="N252" i="5"/>
  <c r="L252" i="5"/>
  <c r="K252" i="5"/>
  <c r="I252" i="5"/>
  <c r="AA252" i="5" s="1"/>
  <c r="AE250" i="5"/>
  <c r="AD250" i="5"/>
  <c r="AC250" i="5"/>
  <c r="Y250" i="5"/>
  <c r="X250" i="5"/>
  <c r="T250" i="5"/>
  <c r="S250" i="5"/>
  <c r="R250" i="5"/>
  <c r="Q250" i="5"/>
  <c r="M250" i="5"/>
  <c r="L250" i="5"/>
  <c r="I250" i="5"/>
  <c r="AB250" i="5" s="1"/>
  <c r="AE248" i="5"/>
  <c r="AD248" i="5"/>
  <c r="AC248" i="5"/>
  <c r="AB248" i="5"/>
  <c r="AA248" i="5"/>
  <c r="Z248" i="5"/>
  <c r="Y248" i="5"/>
  <c r="X248" i="5"/>
  <c r="W248" i="5"/>
  <c r="U248" i="5"/>
  <c r="T248" i="5"/>
  <c r="S248" i="5"/>
  <c r="R248" i="5"/>
  <c r="Q248" i="5"/>
  <c r="P248" i="5"/>
  <c r="O248" i="5"/>
  <c r="N248" i="5"/>
  <c r="M248" i="5"/>
  <c r="L248" i="5"/>
  <c r="K248" i="5"/>
  <c r="I248" i="5"/>
  <c r="V248" i="5" s="1"/>
  <c r="G248" i="5"/>
  <c r="B248" i="5"/>
  <c r="B249" i="5" s="1"/>
  <c r="B250" i="5" s="1"/>
  <c r="B251" i="5" s="1"/>
  <c r="B252" i="5" s="1"/>
  <c r="B253" i="5" s="1"/>
  <c r="B254" i="5" s="1"/>
  <c r="B255" i="5" s="1"/>
  <c r="B256" i="5" s="1"/>
  <c r="B247" i="5"/>
  <c r="AB244" i="5"/>
  <c r="V244" i="5"/>
  <c r="U244" i="5"/>
  <c r="T244" i="5"/>
  <c r="P244" i="5"/>
  <c r="I244" i="5"/>
  <c r="AC242" i="5"/>
  <c r="W242" i="5"/>
  <c r="U242" i="5"/>
  <c r="Q242" i="5"/>
  <c r="K242" i="5"/>
  <c r="I242" i="5"/>
  <c r="AC241" i="5"/>
  <c r="Q241" i="5"/>
  <c r="K241" i="5"/>
  <c r="I241" i="5"/>
  <c r="AD239" i="5"/>
  <c r="X239" i="5"/>
  <c r="W239" i="5"/>
  <c r="V239" i="5"/>
  <c r="R239" i="5"/>
  <c r="I239" i="5"/>
  <c r="AE237" i="5"/>
  <c r="AD237" i="5"/>
  <c r="AC237" i="5"/>
  <c r="AB237" i="5"/>
  <c r="Z237" i="5"/>
  <c r="Y237" i="5"/>
  <c r="X237" i="5"/>
  <c r="W237" i="5"/>
  <c r="U237" i="5"/>
  <c r="S237" i="5"/>
  <c r="R237" i="5"/>
  <c r="Q237" i="5"/>
  <c r="P237" i="5"/>
  <c r="N237" i="5"/>
  <c r="M237" i="5"/>
  <c r="L237" i="5"/>
  <c r="K237" i="5"/>
  <c r="I237" i="5"/>
  <c r="V237" i="5" s="1"/>
  <c r="B236" i="5"/>
  <c r="B237" i="5" s="1"/>
  <c r="B238" i="5" s="1"/>
  <c r="B239" i="5" s="1"/>
  <c r="B240" i="5" s="1"/>
  <c r="B241" i="5" s="1"/>
  <c r="B242" i="5" s="1"/>
  <c r="B243" i="5" s="1"/>
  <c r="B244" i="5" s="1"/>
  <c r="B245" i="5" s="1"/>
  <c r="B234" i="5"/>
  <c r="AE233" i="5"/>
  <c r="AD233" i="5"/>
  <c r="AB233" i="5"/>
  <c r="AA233" i="5"/>
  <c r="Z233" i="5"/>
  <c r="Y233" i="5"/>
  <c r="X233" i="5"/>
  <c r="W233" i="5"/>
  <c r="U233" i="5"/>
  <c r="T233" i="5"/>
  <c r="S233" i="5"/>
  <c r="R233" i="5"/>
  <c r="P233" i="5"/>
  <c r="O233" i="5"/>
  <c r="N233" i="5"/>
  <c r="M233" i="5"/>
  <c r="L233" i="5"/>
  <c r="K233" i="5"/>
  <c r="I233" i="5"/>
  <c r="V233" i="5" s="1"/>
  <c r="G233" i="5"/>
  <c r="B233" i="5"/>
  <c r="AB231" i="5"/>
  <c r="Z231" i="5"/>
  <c r="I231" i="5"/>
  <c r="AA231" i="5" s="1"/>
  <c r="AB230" i="5"/>
  <c r="AA230" i="5"/>
  <c r="Z230" i="5"/>
  <c r="V230" i="5"/>
  <c r="U230" i="5"/>
  <c r="P230" i="5"/>
  <c r="I230" i="5"/>
  <c r="AC228" i="5"/>
  <c r="AB228" i="5"/>
  <c r="AA228" i="5"/>
  <c r="W228" i="5"/>
  <c r="V228" i="5"/>
  <c r="Q228" i="5"/>
  <c r="P228" i="5"/>
  <c r="O228" i="5"/>
  <c r="G228" i="5" s="1"/>
  <c r="K228" i="5"/>
  <c r="I228" i="5"/>
  <c r="AE226" i="5"/>
  <c r="AD226" i="5"/>
  <c r="AC226" i="5"/>
  <c r="AB226" i="5"/>
  <c r="Z226" i="5"/>
  <c r="X226" i="5"/>
  <c r="W226" i="5"/>
  <c r="U226" i="5"/>
  <c r="S226" i="5"/>
  <c r="R226" i="5"/>
  <c r="Q226" i="5"/>
  <c r="P226" i="5"/>
  <c r="N226" i="5"/>
  <c r="L226" i="5"/>
  <c r="K226" i="5"/>
  <c r="I226" i="5"/>
  <c r="AA226" i="5" s="1"/>
  <c r="B225" i="5"/>
  <c r="B226" i="5" s="1"/>
  <c r="B227" i="5" s="1"/>
  <c r="B228" i="5" s="1"/>
  <c r="B229" i="5" s="1"/>
  <c r="B230" i="5" s="1"/>
  <c r="B231" i="5" s="1"/>
  <c r="B232" i="5" s="1"/>
  <c r="AE222" i="5"/>
  <c r="AD222" i="5"/>
  <c r="AC222" i="5"/>
  <c r="AB222" i="5"/>
  <c r="AA222" i="5"/>
  <c r="Z222" i="5"/>
  <c r="Y222" i="5"/>
  <c r="X222" i="5"/>
  <c r="W222" i="5"/>
  <c r="U222" i="5"/>
  <c r="T222" i="5"/>
  <c r="S222" i="5"/>
  <c r="R222" i="5"/>
  <c r="Q222" i="5"/>
  <c r="P222" i="5"/>
  <c r="O222" i="5"/>
  <c r="N222" i="5"/>
  <c r="M222" i="5"/>
  <c r="L222" i="5"/>
  <c r="K222" i="5"/>
  <c r="I222" i="5"/>
  <c r="V222" i="5" s="1"/>
  <c r="G222" i="5"/>
  <c r="AE220" i="5"/>
  <c r="Z220" i="5"/>
  <c r="V220" i="5"/>
  <c r="O220" i="5"/>
  <c r="N220" i="5"/>
  <c r="G220" i="5" s="1"/>
  <c r="I220" i="5"/>
  <c r="AA220" i="5" s="1"/>
  <c r="AE219" i="5"/>
  <c r="Z219" i="5"/>
  <c r="V219" i="5"/>
  <c r="O219" i="5"/>
  <c r="G219" i="5" s="1"/>
  <c r="N219" i="5"/>
  <c r="I219" i="5"/>
  <c r="AA219" i="5" s="1"/>
  <c r="AA217" i="5"/>
  <c r="W217" i="5"/>
  <c r="P217" i="5"/>
  <c r="O217" i="5"/>
  <c r="G217" i="5" s="1"/>
  <c r="I217" i="5"/>
  <c r="AB217" i="5" s="1"/>
  <c r="B217" i="5"/>
  <c r="B218" i="5" s="1"/>
  <c r="B219" i="5" s="1"/>
  <c r="B220" i="5" s="1"/>
  <c r="B221" i="5" s="1"/>
  <c r="B222" i="5" s="1"/>
  <c r="B223" i="5" s="1"/>
  <c r="AB215" i="5"/>
  <c r="P215" i="5"/>
  <c r="I215" i="5"/>
  <c r="AC215" i="5" s="1"/>
  <c r="B214" i="5"/>
  <c r="B215" i="5" s="1"/>
  <c r="B216" i="5" s="1"/>
  <c r="AE211" i="5"/>
  <c r="AD211" i="5"/>
  <c r="AC211" i="5"/>
  <c r="AB211" i="5"/>
  <c r="Z211" i="5"/>
  <c r="Y211" i="5"/>
  <c r="X211" i="5"/>
  <c r="W211" i="5"/>
  <c r="U211" i="5"/>
  <c r="S211" i="5"/>
  <c r="R211" i="5"/>
  <c r="Q211" i="5"/>
  <c r="P211" i="5"/>
  <c r="N211" i="5"/>
  <c r="M211" i="5"/>
  <c r="L211" i="5"/>
  <c r="K211" i="5"/>
  <c r="I211" i="5"/>
  <c r="V211" i="5" s="1"/>
  <c r="AE209" i="5"/>
  <c r="AC209" i="5"/>
  <c r="AA209" i="5"/>
  <c r="Z209" i="5"/>
  <c r="Y209" i="5"/>
  <c r="X209" i="5"/>
  <c r="T209" i="5"/>
  <c r="S209" i="5"/>
  <c r="Q209" i="5"/>
  <c r="O209" i="5"/>
  <c r="N209" i="5"/>
  <c r="G209" i="5" s="1"/>
  <c r="M209" i="5"/>
  <c r="L209" i="5"/>
  <c r="I209" i="5"/>
  <c r="W209" i="5" s="1"/>
  <c r="AE208" i="5"/>
  <c r="AC208" i="5"/>
  <c r="AA208" i="5"/>
  <c r="Z208" i="5"/>
  <c r="Y208" i="5"/>
  <c r="X208" i="5"/>
  <c r="T208" i="5"/>
  <c r="S208" i="5"/>
  <c r="Q208" i="5"/>
  <c r="O208" i="5"/>
  <c r="G208" i="5" s="1"/>
  <c r="N208" i="5"/>
  <c r="M208" i="5"/>
  <c r="L208" i="5"/>
  <c r="I208" i="5"/>
  <c r="W208" i="5" s="1"/>
  <c r="AE206" i="5"/>
  <c r="AD206" i="5"/>
  <c r="AB206" i="5"/>
  <c r="AA206" i="5"/>
  <c r="Z206" i="5"/>
  <c r="Y206" i="5"/>
  <c r="X206" i="5"/>
  <c r="W206" i="5"/>
  <c r="U206" i="5"/>
  <c r="T206" i="5"/>
  <c r="S206" i="5"/>
  <c r="R206" i="5"/>
  <c r="P206" i="5"/>
  <c r="O206" i="5"/>
  <c r="N206" i="5"/>
  <c r="M206" i="5"/>
  <c r="L206" i="5"/>
  <c r="K206" i="5"/>
  <c r="I206" i="5"/>
  <c r="V206" i="5" s="1"/>
  <c r="G206" i="5"/>
  <c r="B206" i="5"/>
  <c r="B207" i="5" s="1"/>
  <c r="B208" i="5" s="1"/>
  <c r="B209" i="5" s="1"/>
  <c r="B210" i="5" s="1"/>
  <c r="B211" i="5" s="1"/>
  <c r="B212" i="5" s="1"/>
  <c r="AB204" i="5"/>
  <c r="P204" i="5"/>
  <c r="I204" i="5"/>
  <c r="AC204" i="5" s="1"/>
  <c r="B203" i="5"/>
  <c r="B204" i="5" s="1"/>
  <c r="B205" i="5" s="1"/>
  <c r="AE200" i="5"/>
  <c r="AD200" i="5"/>
  <c r="AC200" i="5"/>
  <c r="AB200" i="5"/>
  <c r="Z200" i="5"/>
  <c r="X200" i="5"/>
  <c r="W200" i="5"/>
  <c r="U200" i="5"/>
  <c r="S200" i="5"/>
  <c r="R200" i="5"/>
  <c r="Q200" i="5"/>
  <c r="P200" i="5"/>
  <c r="N200" i="5"/>
  <c r="L200" i="5"/>
  <c r="K200" i="5"/>
  <c r="I200" i="5"/>
  <c r="AA200" i="5" s="1"/>
  <c r="AD198" i="5"/>
  <c r="X198" i="5"/>
  <c r="V198" i="5"/>
  <c r="S198" i="5"/>
  <c r="R198" i="5"/>
  <c r="I198" i="5"/>
  <c r="AC198" i="5" s="1"/>
  <c r="AD197" i="5"/>
  <c r="AC197" i="5"/>
  <c r="Y197" i="5"/>
  <c r="V197" i="5"/>
  <c r="T197" i="5"/>
  <c r="M197" i="5"/>
  <c r="L197" i="5"/>
  <c r="I197" i="5"/>
  <c r="X197" i="5" s="1"/>
  <c r="AE195" i="5"/>
  <c r="AD195" i="5"/>
  <c r="AC195" i="5"/>
  <c r="AB195" i="5"/>
  <c r="AA195" i="5"/>
  <c r="Z195" i="5"/>
  <c r="Y195" i="5"/>
  <c r="X195" i="5"/>
  <c r="W195" i="5"/>
  <c r="U195" i="5"/>
  <c r="T195" i="5"/>
  <c r="S195" i="5"/>
  <c r="R195" i="5"/>
  <c r="Q195" i="5"/>
  <c r="P195" i="5"/>
  <c r="O195" i="5"/>
  <c r="N195" i="5"/>
  <c r="M195" i="5"/>
  <c r="L195" i="5"/>
  <c r="K195" i="5"/>
  <c r="I195" i="5"/>
  <c r="V195" i="5" s="1"/>
  <c r="G195" i="5"/>
  <c r="AE193" i="5"/>
  <c r="Z193" i="5"/>
  <c r="O193" i="5"/>
  <c r="I193" i="5"/>
  <c r="AA193" i="5" s="1"/>
  <c r="G193" i="5"/>
  <c r="B192" i="5"/>
  <c r="B193" i="5" s="1"/>
  <c r="B194" i="5" s="1"/>
  <c r="B195" i="5" s="1"/>
  <c r="B196" i="5" s="1"/>
  <c r="B197" i="5" s="1"/>
  <c r="B198" i="5" s="1"/>
  <c r="B199" i="5" s="1"/>
  <c r="B200" i="5" s="1"/>
  <c r="B201" i="5" s="1"/>
  <c r="V189" i="5"/>
  <c r="P189" i="5"/>
  <c r="N189" i="5"/>
  <c r="K189" i="5"/>
  <c r="I189" i="5"/>
  <c r="AA187" i="5"/>
  <c r="Y187" i="5"/>
  <c r="X187" i="5"/>
  <c r="W187" i="5"/>
  <c r="V187" i="5"/>
  <c r="R187" i="5"/>
  <c r="Q187" i="5"/>
  <c r="O187" i="5"/>
  <c r="M187" i="5"/>
  <c r="I187" i="5"/>
  <c r="AE185" i="5"/>
  <c r="AD185" i="5"/>
  <c r="AC185" i="5"/>
  <c r="AB185" i="5"/>
  <c r="Z185" i="5"/>
  <c r="Y185" i="5"/>
  <c r="X185" i="5"/>
  <c r="W185" i="5"/>
  <c r="U185" i="5"/>
  <c r="S185" i="5"/>
  <c r="R185" i="5"/>
  <c r="Q185" i="5"/>
  <c r="P185" i="5"/>
  <c r="N185" i="5"/>
  <c r="M185" i="5"/>
  <c r="L185" i="5"/>
  <c r="K185" i="5"/>
  <c r="I185" i="5"/>
  <c r="V185" i="5" s="1"/>
  <c r="B184" i="5"/>
  <c r="B185" i="5" s="1"/>
  <c r="B186" i="5" s="1"/>
  <c r="B187" i="5" s="1"/>
  <c r="B188" i="5" s="1"/>
  <c r="B189" i="5" s="1"/>
  <c r="B190" i="5" s="1"/>
  <c r="AE183" i="5"/>
  <c r="AC183" i="5"/>
  <c r="AA183" i="5"/>
  <c r="Z183" i="5"/>
  <c r="Y183" i="5"/>
  <c r="X183" i="5"/>
  <c r="T183" i="5"/>
  <c r="S183" i="5"/>
  <c r="Q183" i="5"/>
  <c r="O183" i="5"/>
  <c r="G183" i="5" s="1"/>
  <c r="N183" i="5"/>
  <c r="M183" i="5"/>
  <c r="L183" i="5"/>
  <c r="I183" i="5"/>
  <c r="W183" i="5" s="1"/>
  <c r="B183" i="5"/>
  <c r="B182" i="5"/>
  <c r="AC179" i="5"/>
  <c r="AB179" i="5"/>
  <c r="AA179" i="5"/>
  <c r="Z179" i="5"/>
  <c r="V179" i="5"/>
  <c r="U179" i="5"/>
  <c r="S179" i="5"/>
  <c r="Q179" i="5"/>
  <c r="P179" i="5"/>
  <c r="I179" i="5"/>
  <c r="AC177" i="5"/>
  <c r="AB177" i="5"/>
  <c r="AA177" i="5"/>
  <c r="V177" i="5"/>
  <c r="T177" i="5"/>
  <c r="O177" i="5"/>
  <c r="K177" i="5"/>
  <c r="I177" i="5"/>
  <c r="W177" i="5" s="1"/>
  <c r="AC176" i="5"/>
  <c r="AA176" i="5"/>
  <c r="P176" i="5"/>
  <c r="I176" i="5"/>
  <c r="AB176" i="5" s="1"/>
  <c r="AE174" i="5"/>
  <c r="AD174" i="5"/>
  <c r="AC174" i="5"/>
  <c r="AB174" i="5"/>
  <c r="Z174" i="5"/>
  <c r="X174" i="5"/>
  <c r="W174" i="5"/>
  <c r="U174" i="5"/>
  <c r="S174" i="5"/>
  <c r="R174" i="5"/>
  <c r="Q174" i="5"/>
  <c r="P174" i="5"/>
  <c r="N174" i="5"/>
  <c r="L174" i="5"/>
  <c r="K174" i="5"/>
  <c r="I174" i="5"/>
  <c r="AA174" i="5" s="1"/>
  <c r="AE172" i="5"/>
  <c r="AD172" i="5"/>
  <c r="AA172" i="5"/>
  <c r="Y172" i="5"/>
  <c r="X172" i="5"/>
  <c r="T172" i="5"/>
  <c r="S172" i="5"/>
  <c r="M172" i="5"/>
  <c r="L172" i="5"/>
  <c r="I172" i="5"/>
  <c r="V172" i="5" s="1"/>
  <c r="B171" i="5"/>
  <c r="B172" i="5" s="1"/>
  <c r="B173" i="5" s="1"/>
  <c r="B174" i="5" s="1"/>
  <c r="B175" i="5" s="1"/>
  <c r="B176" i="5" s="1"/>
  <c r="B177" i="5" s="1"/>
  <c r="B178" i="5" s="1"/>
  <c r="B179" i="5" s="1"/>
  <c r="B180" i="5" s="1"/>
  <c r="I168" i="5"/>
  <c r="AA168" i="5" s="1"/>
  <c r="AA166" i="5"/>
  <c r="V166" i="5"/>
  <c r="U166" i="5"/>
  <c r="R166" i="5"/>
  <c r="P166" i="5"/>
  <c r="I166" i="5"/>
  <c r="Y166" i="5" s="1"/>
  <c r="AA165" i="5"/>
  <c r="W165" i="5"/>
  <c r="O165" i="5"/>
  <c r="I165" i="5"/>
  <c r="Y165" i="5" s="1"/>
  <c r="G165" i="5"/>
  <c r="AE163" i="5"/>
  <c r="AC163" i="5"/>
  <c r="X163" i="5"/>
  <c r="W163" i="5"/>
  <c r="V163" i="5"/>
  <c r="U163" i="5"/>
  <c r="S163" i="5"/>
  <c r="Q163" i="5"/>
  <c r="P163" i="5"/>
  <c r="N163" i="5"/>
  <c r="L163" i="5"/>
  <c r="K163" i="5"/>
  <c r="I163" i="5"/>
  <c r="Z163" i="5" s="1"/>
  <c r="AD161" i="5"/>
  <c r="AC161" i="5"/>
  <c r="Y161" i="5"/>
  <c r="X161" i="5"/>
  <c r="W161" i="5"/>
  <c r="T161" i="5"/>
  <c r="R161" i="5"/>
  <c r="L161" i="5"/>
  <c r="K161" i="5"/>
  <c r="I161" i="5"/>
  <c r="V161" i="5" s="1"/>
  <c r="B161" i="5"/>
  <c r="B162" i="5" s="1"/>
  <c r="B163" i="5" s="1"/>
  <c r="B164" i="5" s="1"/>
  <c r="B165" i="5" s="1"/>
  <c r="B166" i="5" s="1"/>
  <c r="B167" i="5" s="1"/>
  <c r="B168" i="5" s="1"/>
  <c r="B169" i="5" s="1"/>
  <c r="B160" i="5"/>
  <c r="AC157" i="5"/>
  <c r="T157" i="5"/>
  <c r="O157" i="5"/>
  <c r="G157" i="5" s="1"/>
  <c r="N157" i="5"/>
  <c r="L157" i="5"/>
  <c r="I157" i="5"/>
  <c r="AE155" i="5"/>
  <c r="AD155" i="5"/>
  <c r="AB155" i="5"/>
  <c r="AA155" i="5"/>
  <c r="Z155" i="5"/>
  <c r="Y155" i="5"/>
  <c r="X155" i="5"/>
  <c r="W155" i="5"/>
  <c r="U155" i="5"/>
  <c r="T155" i="5"/>
  <c r="S155" i="5"/>
  <c r="R155" i="5"/>
  <c r="P155" i="5"/>
  <c r="O155" i="5"/>
  <c r="N155" i="5"/>
  <c r="G155" i="5" s="1"/>
  <c r="M155" i="5"/>
  <c r="L155" i="5"/>
  <c r="K155" i="5"/>
  <c r="I155" i="5"/>
  <c r="V155" i="5" s="1"/>
  <c r="AE154" i="5"/>
  <c r="AD154" i="5"/>
  <c r="AB154" i="5"/>
  <c r="AA154" i="5"/>
  <c r="Z154" i="5"/>
  <c r="Y154" i="5"/>
  <c r="X154" i="5"/>
  <c r="W154" i="5"/>
  <c r="U154" i="5"/>
  <c r="T154" i="5"/>
  <c r="S154" i="5"/>
  <c r="R154" i="5"/>
  <c r="P154" i="5"/>
  <c r="O154" i="5"/>
  <c r="N154" i="5"/>
  <c r="M154" i="5"/>
  <c r="L154" i="5"/>
  <c r="K154" i="5"/>
  <c r="I154" i="5"/>
  <c r="V154" i="5" s="1"/>
  <c r="G154" i="5"/>
  <c r="AE152" i="5"/>
  <c r="AC152" i="5"/>
  <c r="AB152" i="5"/>
  <c r="X152" i="5"/>
  <c r="V152" i="5"/>
  <c r="U152" i="5"/>
  <c r="T152" i="5"/>
  <c r="S152" i="5"/>
  <c r="Q152" i="5"/>
  <c r="P152" i="5"/>
  <c r="O152" i="5"/>
  <c r="G152" i="5" s="1"/>
  <c r="N152" i="5"/>
  <c r="L152" i="5"/>
  <c r="I152" i="5"/>
  <c r="Z152" i="5" s="1"/>
  <c r="AD150" i="5"/>
  <c r="Y150" i="5"/>
  <c r="V150" i="5"/>
  <c r="O150" i="5"/>
  <c r="I150" i="5"/>
  <c r="W150" i="5" s="1"/>
  <c r="AD149" i="5"/>
  <c r="AC149" i="5"/>
  <c r="AB149" i="5"/>
  <c r="Y149" i="5"/>
  <c r="W149" i="5"/>
  <c r="V149" i="5"/>
  <c r="U149" i="5"/>
  <c r="T149" i="5"/>
  <c r="R149" i="5"/>
  <c r="Q149" i="5"/>
  <c r="P149" i="5"/>
  <c r="O149" i="5"/>
  <c r="G149" i="5" s="1"/>
  <c r="M149" i="5"/>
  <c r="K149" i="5"/>
  <c r="I149" i="5"/>
  <c r="B149" i="5"/>
  <c r="B150" i="5" s="1"/>
  <c r="B151" i="5" s="1"/>
  <c r="B152" i="5" s="1"/>
  <c r="B153" i="5" s="1"/>
  <c r="B154" i="5" s="1"/>
  <c r="B155" i="5" s="1"/>
  <c r="B156" i="5" s="1"/>
  <c r="B157" i="5" s="1"/>
  <c r="B158" i="5" s="1"/>
  <c r="B148" i="5"/>
  <c r="I145" i="5"/>
  <c r="X145" i="5" s="1"/>
  <c r="AE143" i="5"/>
  <c r="AD143" i="5"/>
  <c r="AC143" i="5"/>
  <c r="AB143" i="5"/>
  <c r="Z143" i="5"/>
  <c r="Y143" i="5"/>
  <c r="X143" i="5"/>
  <c r="W143" i="5"/>
  <c r="U143" i="5"/>
  <c r="T143" i="5"/>
  <c r="S143" i="5"/>
  <c r="R143" i="5"/>
  <c r="Q143" i="5"/>
  <c r="P143" i="5"/>
  <c r="N143" i="5"/>
  <c r="M143" i="5"/>
  <c r="L143" i="5"/>
  <c r="K143" i="5"/>
  <c r="I143" i="5"/>
  <c r="AA143" i="5" s="1"/>
  <c r="G143" i="5"/>
  <c r="AE142" i="5"/>
  <c r="AD142" i="5"/>
  <c r="AC142" i="5"/>
  <c r="AB142" i="5"/>
  <c r="Z142" i="5"/>
  <c r="Y142" i="5"/>
  <c r="X142" i="5"/>
  <c r="W142" i="5"/>
  <c r="U142" i="5"/>
  <c r="T142" i="5"/>
  <c r="S142" i="5"/>
  <c r="R142" i="5"/>
  <c r="Q142" i="5"/>
  <c r="P142" i="5"/>
  <c r="N142" i="5"/>
  <c r="M142" i="5"/>
  <c r="L142" i="5"/>
  <c r="K142" i="5"/>
  <c r="I142" i="5"/>
  <c r="AA142" i="5" s="1"/>
  <c r="AE140" i="5"/>
  <c r="AA140" i="5"/>
  <c r="T140" i="5"/>
  <c r="O140" i="5"/>
  <c r="G140" i="5" s="1"/>
  <c r="N140" i="5"/>
  <c r="L140" i="5"/>
  <c r="I140" i="5"/>
  <c r="AD138" i="5"/>
  <c r="AB138" i="5"/>
  <c r="Y138" i="5"/>
  <c r="W138" i="5"/>
  <c r="U138" i="5"/>
  <c r="T138" i="5"/>
  <c r="N138" i="5"/>
  <c r="M138" i="5"/>
  <c r="I138" i="5"/>
  <c r="V138" i="5" s="1"/>
  <c r="G138" i="5"/>
  <c r="B138" i="5"/>
  <c r="B139" i="5" s="1"/>
  <c r="B140" i="5" s="1"/>
  <c r="B141" i="5" s="1"/>
  <c r="B142" i="5" s="1"/>
  <c r="B143" i="5" s="1"/>
  <c r="B144" i="5" s="1"/>
  <c r="B145" i="5" s="1"/>
  <c r="B146" i="5" s="1"/>
  <c r="AD137" i="5"/>
  <c r="AB137" i="5"/>
  <c r="AA137" i="5"/>
  <c r="W137" i="5"/>
  <c r="V137" i="5"/>
  <c r="U137" i="5"/>
  <c r="T137" i="5"/>
  <c r="R137" i="5"/>
  <c r="P137" i="5"/>
  <c r="O137" i="5"/>
  <c r="N137" i="5"/>
  <c r="G137" i="5" s="1"/>
  <c r="M137" i="5"/>
  <c r="K137" i="5"/>
  <c r="I137" i="5"/>
  <c r="Y137" i="5" s="1"/>
  <c r="B137" i="5"/>
  <c r="B136" i="5"/>
  <c r="AD133" i="5"/>
  <c r="AC133" i="5"/>
  <c r="AB133" i="5"/>
  <c r="AA133" i="5"/>
  <c r="X133" i="5"/>
  <c r="W133" i="5"/>
  <c r="Q133" i="5"/>
  <c r="P133" i="5"/>
  <c r="O133" i="5"/>
  <c r="M133" i="5"/>
  <c r="L133" i="5"/>
  <c r="K133" i="5"/>
  <c r="I133" i="5"/>
  <c r="AE131" i="5"/>
  <c r="AD131" i="5"/>
  <c r="AC131" i="5"/>
  <c r="AB131" i="5"/>
  <c r="Z131" i="5"/>
  <c r="Y131" i="5"/>
  <c r="X131" i="5"/>
  <c r="W131" i="5"/>
  <c r="U131" i="5"/>
  <c r="S131" i="5"/>
  <c r="R131" i="5"/>
  <c r="Q131" i="5"/>
  <c r="P131" i="5"/>
  <c r="N131" i="5"/>
  <c r="M131" i="5"/>
  <c r="L131" i="5"/>
  <c r="K131" i="5"/>
  <c r="I131" i="5"/>
  <c r="V131" i="5" s="1"/>
  <c r="G131" i="5"/>
  <c r="AE130" i="5"/>
  <c r="AD130" i="5"/>
  <c r="AC130" i="5"/>
  <c r="AB130" i="5"/>
  <c r="Z130" i="5"/>
  <c r="Y130" i="5"/>
  <c r="X130" i="5"/>
  <c r="W130" i="5"/>
  <c r="U130" i="5"/>
  <c r="S130" i="5"/>
  <c r="R130" i="5"/>
  <c r="Q130" i="5"/>
  <c r="P130" i="5"/>
  <c r="N130" i="5"/>
  <c r="M130" i="5"/>
  <c r="L130" i="5"/>
  <c r="K130" i="5"/>
  <c r="I130" i="5"/>
  <c r="V130" i="5" s="1"/>
  <c r="AD128" i="5"/>
  <c r="AC128" i="5"/>
  <c r="Y128" i="5"/>
  <c r="X128" i="5"/>
  <c r="T128" i="5"/>
  <c r="S128" i="5"/>
  <c r="N128" i="5"/>
  <c r="M128" i="5"/>
  <c r="I128" i="5"/>
  <c r="V128" i="5" s="1"/>
  <c r="AE126" i="5"/>
  <c r="AD126" i="5"/>
  <c r="AC126" i="5"/>
  <c r="AB126" i="5"/>
  <c r="AA126" i="5"/>
  <c r="Z126" i="5"/>
  <c r="Y126" i="5"/>
  <c r="X126" i="5"/>
  <c r="W126" i="5"/>
  <c r="U126" i="5"/>
  <c r="T126" i="5"/>
  <c r="S126" i="5"/>
  <c r="R126" i="5"/>
  <c r="Q126" i="5"/>
  <c r="P126" i="5"/>
  <c r="O126" i="5"/>
  <c r="N126" i="5"/>
  <c r="M126" i="5"/>
  <c r="L126" i="5"/>
  <c r="K126" i="5"/>
  <c r="I126" i="5"/>
  <c r="V126" i="5" s="1"/>
  <c r="G126" i="5"/>
  <c r="AE125" i="5"/>
  <c r="AD125" i="5"/>
  <c r="AC125" i="5"/>
  <c r="AB125" i="5"/>
  <c r="AA125" i="5"/>
  <c r="Z125" i="5"/>
  <c r="Y125" i="5"/>
  <c r="X125" i="5"/>
  <c r="W125" i="5"/>
  <c r="U125" i="5"/>
  <c r="T125" i="5"/>
  <c r="S125" i="5"/>
  <c r="R125" i="5"/>
  <c r="Q125" i="5"/>
  <c r="P125" i="5"/>
  <c r="O125" i="5"/>
  <c r="N125" i="5"/>
  <c r="M125" i="5"/>
  <c r="L125" i="5"/>
  <c r="K125" i="5"/>
  <c r="I125" i="5"/>
  <c r="V125" i="5" s="1"/>
  <c r="G125" i="5"/>
  <c r="AE124" i="5"/>
  <c r="AD124" i="5"/>
  <c r="AC124" i="5"/>
  <c r="AB124" i="5"/>
  <c r="AA124" i="5"/>
  <c r="Z124" i="5"/>
  <c r="Y124" i="5"/>
  <c r="X124" i="5"/>
  <c r="W124" i="5"/>
  <c r="U124" i="5"/>
  <c r="T124" i="5"/>
  <c r="S124" i="5"/>
  <c r="R124" i="5"/>
  <c r="Q124" i="5"/>
  <c r="P124" i="5"/>
  <c r="O124" i="5"/>
  <c r="G124" i="5" s="1"/>
  <c r="N124" i="5"/>
  <c r="M124" i="5"/>
  <c r="L124" i="5"/>
  <c r="K124" i="5"/>
  <c r="I124" i="5"/>
  <c r="V124" i="5" s="1"/>
  <c r="B123" i="5"/>
  <c r="B124" i="5" s="1"/>
  <c r="B125" i="5" s="1"/>
  <c r="B126" i="5" s="1"/>
  <c r="B127" i="5" s="1"/>
  <c r="B128" i="5" s="1"/>
  <c r="B129" i="5" s="1"/>
  <c r="B130" i="5" s="1"/>
  <c r="B131" i="5" s="1"/>
  <c r="B132" i="5" s="1"/>
  <c r="B133" i="5" s="1"/>
  <c r="B134" i="5" s="1"/>
  <c r="AD120" i="5"/>
  <c r="AB120" i="5"/>
  <c r="T120" i="5"/>
  <c r="P120" i="5"/>
  <c r="O120" i="5"/>
  <c r="K120" i="5"/>
  <c r="I120" i="5"/>
  <c r="AD118" i="5"/>
  <c r="AC118" i="5"/>
  <c r="X118" i="5"/>
  <c r="W118" i="5"/>
  <c r="U118" i="5"/>
  <c r="S118" i="5"/>
  <c r="N118" i="5"/>
  <c r="L118" i="5"/>
  <c r="I118" i="5"/>
  <c r="V118" i="5" s="1"/>
  <c r="G118" i="5"/>
  <c r="AE117" i="5"/>
  <c r="AD117" i="5"/>
  <c r="AC117" i="5"/>
  <c r="AB117" i="5"/>
  <c r="W117" i="5"/>
  <c r="V117" i="5"/>
  <c r="U117" i="5"/>
  <c r="S117" i="5"/>
  <c r="R117" i="5"/>
  <c r="Q117" i="5"/>
  <c r="P117" i="5"/>
  <c r="N117" i="5"/>
  <c r="L117" i="5"/>
  <c r="K117" i="5"/>
  <c r="I117" i="5"/>
  <c r="X117" i="5" s="1"/>
  <c r="AE115" i="5"/>
  <c r="AD115" i="5"/>
  <c r="AC115" i="5"/>
  <c r="AB115" i="5"/>
  <c r="AA115" i="5"/>
  <c r="Y115" i="5"/>
  <c r="W115" i="5"/>
  <c r="V115" i="5"/>
  <c r="Q115" i="5"/>
  <c r="P115" i="5"/>
  <c r="O115" i="5"/>
  <c r="G115" i="5" s="1"/>
  <c r="M115" i="5"/>
  <c r="L115" i="5"/>
  <c r="K115" i="5"/>
  <c r="I115" i="5"/>
  <c r="AE113" i="5"/>
  <c r="AD113" i="5"/>
  <c r="AC113" i="5"/>
  <c r="AB113" i="5"/>
  <c r="Z113" i="5"/>
  <c r="Y113" i="5"/>
  <c r="X113" i="5"/>
  <c r="W113" i="5"/>
  <c r="U113" i="5"/>
  <c r="T113" i="5"/>
  <c r="S113" i="5"/>
  <c r="R113" i="5"/>
  <c r="Q113" i="5"/>
  <c r="P113" i="5"/>
  <c r="N113" i="5"/>
  <c r="M113" i="5"/>
  <c r="L113" i="5"/>
  <c r="K113" i="5"/>
  <c r="I113" i="5"/>
  <c r="AA113" i="5" s="1"/>
  <c r="G113" i="5"/>
  <c r="AE112" i="5"/>
  <c r="AD112" i="5"/>
  <c r="AC112" i="5"/>
  <c r="AB112" i="5"/>
  <c r="Z112" i="5"/>
  <c r="Y112" i="5"/>
  <c r="X112" i="5"/>
  <c r="W112" i="5"/>
  <c r="U112" i="5"/>
  <c r="T112" i="5"/>
  <c r="S112" i="5"/>
  <c r="R112" i="5"/>
  <c r="Q112" i="5"/>
  <c r="P112" i="5"/>
  <c r="N112" i="5"/>
  <c r="M112" i="5"/>
  <c r="L112" i="5"/>
  <c r="K112" i="5"/>
  <c r="I112" i="5"/>
  <c r="AA112" i="5" s="1"/>
  <c r="G112" i="5"/>
  <c r="AE111" i="5"/>
  <c r="AD111" i="5"/>
  <c r="AC111" i="5"/>
  <c r="AB111" i="5"/>
  <c r="Z111" i="5"/>
  <c r="Y111" i="5"/>
  <c r="X111" i="5"/>
  <c r="W111" i="5"/>
  <c r="U111" i="5"/>
  <c r="T111" i="5"/>
  <c r="S111" i="5"/>
  <c r="R111" i="5"/>
  <c r="Q111" i="5"/>
  <c r="P111" i="5"/>
  <c r="N111" i="5"/>
  <c r="M111" i="5"/>
  <c r="L111" i="5"/>
  <c r="K111" i="5"/>
  <c r="I111" i="5"/>
  <c r="AA111" i="5" s="1"/>
  <c r="B110" i="5"/>
  <c r="B111" i="5" s="1"/>
  <c r="B112" i="5" s="1"/>
  <c r="B113" i="5" s="1"/>
  <c r="B114" i="5" s="1"/>
  <c r="B115" i="5" s="1"/>
  <c r="B116" i="5" s="1"/>
  <c r="B117" i="5" s="1"/>
  <c r="B118" i="5" s="1"/>
  <c r="B119" i="5" s="1"/>
  <c r="B120" i="5" s="1"/>
  <c r="B121" i="5" s="1"/>
  <c r="I107" i="5"/>
  <c r="U107" i="5" s="1"/>
  <c r="AB105" i="5"/>
  <c r="W105" i="5"/>
  <c r="U105" i="5"/>
  <c r="N105" i="5"/>
  <c r="I105" i="5"/>
  <c r="V105" i="5" s="1"/>
  <c r="G105" i="5"/>
  <c r="AE104" i="5"/>
  <c r="AC104" i="5"/>
  <c r="W104" i="5"/>
  <c r="T104" i="5"/>
  <c r="S104" i="5"/>
  <c r="P104" i="5"/>
  <c r="O104" i="5"/>
  <c r="I104" i="5"/>
  <c r="V104" i="5" s="1"/>
  <c r="G104" i="5"/>
  <c r="AD102" i="5"/>
  <c r="AC102" i="5"/>
  <c r="AB102" i="5"/>
  <c r="AA102" i="5"/>
  <c r="Y102" i="5"/>
  <c r="U102" i="5"/>
  <c r="T102" i="5"/>
  <c r="R102" i="5"/>
  <c r="Q102" i="5"/>
  <c r="P102" i="5"/>
  <c r="O102" i="5"/>
  <c r="G102" i="5" s="1"/>
  <c r="M102" i="5"/>
  <c r="L102" i="5"/>
  <c r="K102" i="5"/>
  <c r="I102" i="5"/>
  <c r="W102" i="5" s="1"/>
  <c r="AE100" i="5"/>
  <c r="AD100" i="5"/>
  <c r="AC100" i="5"/>
  <c r="AB100" i="5"/>
  <c r="Z100" i="5"/>
  <c r="Y100" i="5"/>
  <c r="W100" i="5"/>
  <c r="V100" i="5"/>
  <c r="Q100" i="5"/>
  <c r="P100" i="5"/>
  <c r="N100" i="5"/>
  <c r="M100" i="5"/>
  <c r="L100" i="5"/>
  <c r="K100" i="5"/>
  <c r="I100" i="5"/>
  <c r="B99" i="5"/>
  <c r="B100" i="5" s="1"/>
  <c r="B101" i="5" s="1"/>
  <c r="B102" i="5" s="1"/>
  <c r="B103" i="5" s="1"/>
  <c r="B104" i="5" s="1"/>
  <c r="B105" i="5" s="1"/>
  <c r="B106" i="5" s="1"/>
  <c r="B107" i="5" s="1"/>
  <c r="B108" i="5" s="1"/>
  <c r="AE96" i="5"/>
  <c r="AD96" i="5"/>
  <c r="AC96" i="5"/>
  <c r="AB96" i="5"/>
  <c r="AA96" i="5"/>
  <c r="Z96" i="5"/>
  <c r="Y96" i="5"/>
  <c r="X96" i="5"/>
  <c r="W96" i="5"/>
  <c r="U96" i="5"/>
  <c r="T96" i="5"/>
  <c r="S96" i="5"/>
  <c r="R96" i="5"/>
  <c r="Q96" i="5"/>
  <c r="P96" i="5"/>
  <c r="O96" i="5"/>
  <c r="N96" i="5"/>
  <c r="M96" i="5"/>
  <c r="L96" i="5"/>
  <c r="K96" i="5"/>
  <c r="I96" i="5"/>
  <c r="V96" i="5" s="1"/>
  <c r="G96" i="5"/>
  <c r="AB94" i="5"/>
  <c r="AA94" i="5"/>
  <c r="X94" i="5"/>
  <c r="V94" i="5"/>
  <c r="T94" i="5"/>
  <c r="S94" i="5"/>
  <c r="N94" i="5"/>
  <c r="M94" i="5"/>
  <c r="I94" i="5"/>
  <c r="U94" i="5" s="1"/>
  <c r="G94" i="5"/>
  <c r="AE93" i="5"/>
  <c r="AC93" i="5"/>
  <c r="AB93" i="5"/>
  <c r="X93" i="5"/>
  <c r="V93" i="5"/>
  <c r="U93" i="5"/>
  <c r="T93" i="5"/>
  <c r="S93" i="5"/>
  <c r="Q93" i="5"/>
  <c r="P93" i="5"/>
  <c r="O93" i="5"/>
  <c r="G93" i="5" s="1"/>
  <c r="N93" i="5"/>
  <c r="I93" i="5"/>
  <c r="AB91" i="5"/>
  <c r="Z91" i="5"/>
  <c r="R91" i="5"/>
  <c r="N91" i="5"/>
  <c r="K91" i="5"/>
  <c r="I91" i="5"/>
  <c r="V89" i="5"/>
  <c r="I89" i="5"/>
  <c r="AD89" i="5" s="1"/>
  <c r="B88" i="5"/>
  <c r="B89" i="5" s="1"/>
  <c r="B90" i="5" s="1"/>
  <c r="B91" i="5" s="1"/>
  <c r="B92" i="5" s="1"/>
  <c r="B93" i="5" s="1"/>
  <c r="B94" i="5" s="1"/>
  <c r="B95" i="5" s="1"/>
  <c r="B96" i="5" s="1"/>
  <c r="B97" i="5" s="1"/>
  <c r="AE85" i="5"/>
  <c r="AD85" i="5"/>
  <c r="AC85" i="5"/>
  <c r="AB85" i="5"/>
  <c r="Z85" i="5"/>
  <c r="Y85" i="5"/>
  <c r="X85" i="5"/>
  <c r="W85" i="5"/>
  <c r="U85" i="5"/>
  <c r="T85" i="5"/>
  <c r="S85" i="5"/>
  <c r="R85" i="5"/>
  <c r="Q85" i="5"/>
  <c r="P85" i="5"/>
  <c r="N85" i="5"/>
  <c r="M85" i="5"/>
  <c r="L85" i="5"/>
  <c r="K85" i="5"/>
  <c r="I85" i="5"/>
  <c r="AA85" i="5" s="1"/>
  <c r="AE83" i="5"/>
  <c r="AD83" i="5"/>
  <c r="X83" i="5"/>
  <c r="T83" i="5"/>
  <c r="S83" i="5"/>
  <c r="Q83" i="5"/>
  <c r="O83" i="5"/>
  <c r="I83" i="5"/>
  <c r="V83" i="5" s="1"/>
  <c r="AC82" i="5"/>
  <c r="Z82" i="5"/>
  <c r="S82" i="5"/>
  <c r="N82" i="5"/>
  <c r="L82" i="5"/>
  <c r="I82" i="5"/>
  <c r="V80" i="5"/>
  <c r="I80" i="5"/>
  <c r="S80" i="5" s="1"/>
  <c r="AA78" i="5"/>
  <c r="Z78" i="5"/>
  <c r="W78" i="5"/>
  <c r="V78" i="5"/>
  <c r="U78" i="5"/>
  <c r="S78" i="5"/>
  <c r="Q78" i="5"/>
  <c r="L78" i="5"/>
  <c r="K78" i="5"/>
  <c r="I78" i="5"/>
  <c r="T78" i="5" s="1"/>
  <c r="B77" i="5"/>
  <c r="B78" i="5" s="1"/>
  <c r="B79" i="5" s="1"/>
  <c r="B80" i="5" s="1"/>
  <c r="B81" i="5" s="1"/>
  <c r="B82" i="5" s="1"/>
  <c r="B83" i="5" s="1"/>
  <c r="B84" i="5" s="1"/>
  <c r="B85" i="5" s="1"/>
  <c r="B86" i="5" s="1"/>
  <c r="AD74" i="5"/>
  <c r="AC74" i="5"/>
  <c r="W74" i="5"/>
  <c r="S74" i="5"/>
  <c r="R74" i="5"/>
  <c r="P74" i="5"/>
  <c r="N74" i="5"/>
  <c r="I74" i="5"/>
  <c r="V74" i="5" s="1"/>
  <c r="AE72" i="5"/>
  <c r="AD72" i="5"/>
  <c r="AC72" i="5"/>
  <c r="AA72" i="5"/>
  <c r="Z72" i="5"/>
  <c r="Y72" i="5"/>
  <c r="V72" i="5"/>
  <c r="T72" i="5"/>
  <c r="S72" i="5"/>
  <c r="R72" i="5"/>
  <c r="Q72" i="5"/>
  <c r="O72" i="5"/>
  <c r="N72" i="5"/>
  <c r="G72" i="5" s="1"/>
  <c r="M72" i="5"/>
  <c r="L72" i="5"/>
  <c r="K72" i="5"/>
  <c r="I72" i="5"/>
  <c r="W72" i="5" s="1"/>
  <c r="V71" i="5"/>
  <c r="I71" i="5"/>
  <c r="AD71" i="5" s="1"/>
  <c r="AE69" i="5"/>
  <c r="AD69" i="5"/>
  <c r="AC69" i="5"/>
  <c r="AB69" i="5"/>
  <c r="AA69" i="5"/>
  <c r="Z69" i="5"/>
  <c r="Y69" i="5"/>
  <c r="X69" i="5"/>
  <c r="W69" i="5"/>
  <c r="U69" i="5"/>
  <c r="T69" i="5"/>
  <c r="S69" i="5"/>
  <c r="R69" i="5"/>
  <c r="Q69" i="5"/>
  <c r="P69" i="5"/>
  <c r="O69" i="5"/>
  <c r="N69" i="5"/>
  <c r="M69" i="5"/>
  <c r="L69" i="5"/>
  <c r="K69" i="5"/>
  <c r="I69" i="5"/>
  <c r="V69" i="5" s="1"/>
  <c r="G69" i="5"/>
  <c r="T67" i="5"/>
  <c r="Q67" i="5"/>
  <c r="I67" i="5"/>
  <c r="Z67" i="5" s="1"/>
  <c r="B66" i="5"/>
  <c r="B67" i="5" s="1"/>
  <c r="B68" i="5" s="1"/>
  <c r="B69" i="5" s="1"/>
  <c r="B70" i="5" s="1"/>
  <c r="B71" i="5" s="1"/>
  <c r="B72" i="5" s="1"/>
  <c r="B73" i="5" s="1"/>
  <c r="B74" i="5" s="1"/>
  <c r="B75" i="5" s="1"/>
  <c r="AE63" i="5"/>
  <c r="AD63" i="5"/>
  <c r="AC63" i="5"/>
  <c r="AB63" i="5"/>
  <c r="W63" i="5"/>
  <c r="V63" i="5"/>
  <c r="U63" i="5"/>
  <c r="S63" i="5"/>
  <c r="R63" i="5"/>
  <c r="Q63" i="5"/>
  <c r="P63" i="5"/>
  <c r="O63" i="5"/>
  <c r="N63" i="5"/>
  <c r="G63" i="5" s="1"/>
  <c r="I63" i="5"/>
  <c r="AB61" i="5"/>
  <c r="Y61" i="5"/>
  <c r="R61" i="5"/>
  <c r="M61" i="5"/>
  <c r="K61" i="5"/>
  <c r="I61" i="5"/>
  <c r="AB60" i="5"/>
  <c r="W60" i="5"/>
  <c r="T60" i="5"/>
  <c r="S60" i="5"/>
  <c r="M60" i="5"/>
  <c r="I60" i="5"/>
  <c r="V60" i="5" s="1"/>
  <c r="AE58" i="5"/>
  <c r="AD58" i="5"/>
  <c r="AC58" i="5"/>
  <c r="AB58" i="5"/>
  <c r="Z58" i="5"/>
  <c r="Y58" i="5"/>
  <c r="X58" i="5"/>
  <c r="W58" i="5"/>
  <c r="U58" i="5"/>
  <c r="T58" i="5"/>
  <c r="S58" i="5"/>
  <c r="R58" i="5"/>
  <c r="Q58" i="5"/>
  <c r="P58" i="5"/>
  <c r="N58" i="5"/>
  <c r="M58" i="5"/>
  <c r="L58" i="5"/>
  <c r="K58" i="5"/>
  <c r="I58" i="5"/>
  <c r="AA58" i="5" s="1"/>
  <c r="AE56" i="5"/>
  <c r="AD56" i="5"/>
  <c r="AC56" i="5"/>
  <c r="AA56" i="5"/>
  <c r="Z56" i="5"/>
  <c r="X56" i="5"/>
  <c r="V56" i="5"/>
  <c r="U56" i="5"/>
  <c r="T56" i="5"/>
  <c r="S56" i="5"/>
  <c r="R56" i="5"/>
  <c r="Q56" i="5"/>
  <c r="O56" i="5"/>
  <c r="G56" i="5" s="1"/>
  <c r="N56" i="5"/>
  <c r="M56" i="5"/>
  <c r="L56" i="5"/>
  <c r="I56" i="5"/>
  <c r="B55" i="5"/>
  <c r="B56" i="5" s="1"/>
  <c r="B57" i="5" s="1"/>
  <c r="B58" i="5" s="1"/>
  <c r="B59" i="5" s="1"/>
  <c r="B60" i="5" s="1"/>
  <c r="B61" i="5" s="1"/>
  <c r="B62" i="5" s="1"/>
  <c r="B63" i="5" s="1"/>
  <c r="B64" i="5" s="1"/>
  <c r="AB52" i="5"/>
  <c r="Z52" i="5"/>
  <c r="S52" i="5"/>
  <c r="N52" i="5"/>
  <c r="K52" i="5"/>
  <c r="I52" i="5"/>
  <c r="V50" i="5"/>
  <c r="I50" i="5"/>
  <c r="Q50" i="5" s="1"/>
  <c r="T49" i="5"/>
  <c r="Q49" i="5"/>
  <c r="I49" i="5"/>
  <c r="W49" i="5" s="1"/>
  <c r="AE47" i="5"/>
  <c r="AD47" i="5"/>
  <c r="AC47" i="5"/>
  <c r="AB47" i="5"/>
  <c r="Z47" i="5"/>
  <c r="Y47" i="5"/>
  <c r="W47" i="5"/>
  <c r="V47" i="5"/>
  <c r="U47" i="5"/>
  <c r="S47" i="5"/>
  <c r="R47" i="5"/>
  <c r="Q47" i="5"/>
  <c r="P47" i="5"/>
  <c r="N47" i="5"/>
  <c r="M47" i="5"/>
  <c r="L47" i="5"/>
  <c r="K47" i="5"/>
  <c r="I47" i="5"/>
  <c r="I45" i="5"/>
  <c r="S45" i="5" s="1"/>
  <c r="AA44" i="5"/>
  <c r="Z44" i="5"/>
  <c r="W44" i="5"/>
  <c r="V44" i="5"/>
  <c r="S44" i="5"/>
  <c r="R44" i="5"/>
  <c r="M44" i="5"/>
  <c r="L44" i="5"/>
  <c r="I44" i="5"/>
  <c r="T44" i="5" s="1"/>
  <c r="B43" i="5"/>
  <c r="B44" i="5" s="1"/>
  <c r="B45" i="5" s="1"/>
  <c r="B46" i="5" s="1"/>
  <c r="B47" i="5" s="1"/>
  <c r="B48" i="5" s="1"/>
  <c r="B49" i="5" s="1"/>
  <c r="B50" i="5" s="1"/>
  <c r="B51" i="5" s="1"/>
  <c r="B52" i="5" s="1"/>
  <c r="B53" i="5" s="1"/>
  <c r="AE40" i="5"/>
  <c r="AC40" i="5"/>
  <c r="X40" i="5"/>
  <c r="T40" i="5"/>
  <c r="S40" i="5"/>
  <c r="P40" i="5"/>
  <c r="O40" i="5"/>
  <c r="I40" i="5"/>
  <c r="V40" i="5" s="1"/>
  <c r="AD38" i="5"/>
  <c r="AC38" i="5"/>
  <c r="AB38" i="5"/>
  <c r="AA38" i="5"/>
  <c r="Z38" i="5"/>
  <c r="V38" i="5"/>
  <c r="U38" i="5"/>
  <c r="T38" i="5"/>
  <c r="R38" i="5"/>
  <c r="Q38" i="5"/>
  <c r="P38" i="5"/>
  <c r="O38" i="5"/>
  <c r="N38" i="5"/>
  <c r="G38" i="5" s="1"/>
  <c r="M38" i="5"/>
  <c r="K38" i="5"/>
  <c r="I38" i="5"/>
  <c r="W38" i="5" s="1"/>
  <c r="V37" i="5"/>
  <c r="I37" i="5"/>
  <c r="AC37" i="5" s="1"/>
  <c r="AE35" i="5"/>
  <c r="AA35" i="5"/>
  <c r="Z35" i="5"/>
  <c r="W35" i="5"/>
  <c r="V35" i="5"/>
  <c r="U35" i="5"/>
  <c r="R35" i="5"/>
  <c r="Q35" i="5"/>
  <c r="L35" i="5"/>
  <c r="K35" i="5"/>
  <c r="I35" i="5"/>
  <c r="S35" i="5" s="1"/>
  <c r="AE33" i="5"/>
  <c r="AD33" i="5"/>
  <c r="AC33" i="5"/>
  <c r="AB33" i="5"/>
  <c r="W33" i="5"/>
  <c r="V33" i="5"/>
  <c r="T33" i="5"/>
  <c r="S33" i="5"/>
  <c r="R33" i="5"/>
  <c r="Q33" i="5"/>
  <c r="P33" i="5"/>
  <c r="O33" i="5"/>
  <c r="M33" i="5"/>
  <c r="I33" i="5"/>
  <c r="I32" i="5"/>
  <c r="Y32" i="5" s="1"/>
  <c r="B32" i="5"/>
  <c r="B33" i="5" s="1"/>
  <c r="B34" i="5" s="1"/>
  <c r="B35" i="5" s="1"/>
  <c r="B36" i="5" s="1"/>
  <c r="B37" i="5" s="1"/>
  <c r="B38" i="5" s="1"/>
  <c r="B39" i="5" s="1"/>
  <c r="B40" i="5" s="1"/>
  <c r="B41" i="5" s="1"/>
  <c r="B31" i="5"/>
  <c r="AC28" i="5"/>
  <c r="X28" i="5"/>
  <c r="U28" i="5"/>
  <c r="T28" i="5"/>
  <c r="N28" i="5"/>
  <c r="I28" i="5"/>
  <c r="V28" i="5" s="1"/>
  <c r="T26" i="5"/>
  <c r="R26" i="5"/>
  <c r="I26" i="5"/>
  <c r="W26" i="5" s="1"/>
  <c r="AE25" i="5"/>
  <c r="AD25" i="5"/>
  <c r="AB25" i="5"/>
  <c r="AA25" i="5"/>
  <c r="Z25" i="5"/>
  <c r="V25" i="5"/>
  <c r="U25" i="5"/>
  <c r="T25" i="5"/>
  <c r="S25" i="5"/>
  <c r="R25" i="5"/>
  <c r="P25" i="5"/>
  <c r="O25" i="5"/>
  <c r="G25" i="5" s="1"/>
  <c r="N25" i="5"/>
  <c r="M25" i="5"/>
  <c r="K25" i="5"/>
  <c r="I25" i="5"/>
  <c r="W25" i="5" s="1"/>
  <c r="AE23" i="5"/>
  <c r="AC23" i="5"/>
  <c r="AB23" i="5"/>
  <c r="AA23" i="5"/>
  <c r="Z23" i="5"/>
  <c r="W23" i="5"/>
  <c r="V23" i="5"/>
  <c r="Q23" i="5"/>
  <c r="P23" i="5"/>
  <c r="O23" i="5"/>
  <c r="N23" i="5"/>
  <c r="L23" i="5"/>
  <c r="K23" i="5"/>
  <c r="I23" i="5"/>
  <c r="G23" i="5"/>
  <c r="AB21" i="5"/>
  <c r="AA21" i="5"/>
  <c r="W21" i="5"/>
  <c r="V21" i="5"/>
  <c r="T21" i="5"/>
  <c r="R21" i="5"/>
  <c r="M21" i="5"/>
  <c r="L21" i="5"/>
  <c r="I21" i="5"/>
  <c r="U21" i="5" s="1"/>
  <c r="B21" i="5"/>
  <c r="B22" i="5" s="1"/>
  <c r="B23" i="5" s="1"/>
  <c r="B24" i="5" s="1"/>
  <c r="B25" i="5" s="1"/>
  <c r="B26" i="5" s="1"/>
  <c r="B27" i="5" s="1"/>
  <c r="B28" i="5" s="1"/>
  <c r="B29" i="5" s="1"/>
  <c r="B20" i="5"/>
  <c r="AE16" i="5"/>
  <c r="Z16" i="5"/>
  <c r="Y16" i="5"/>
  <c r="W16" i="5"/>
  <c r="V16" i="5"/>
  <c r="T16" i="5"/>
  <c r="R16" i="5"/>
  <c r="Q16" i="5"/>
  <c r="L16" i="5"/>
  <c r="K16" i="5"/>
  <c r="I16" i="5"/>
  <c r="S16" i="5" s="1"/>
  <c r="AE14" i="5"/>
  <c r="AD14" i="5"/>
  <c r="AC14" i="5"/>
  <c r="AB14" i="5"/>
  <c r="AA14" i="5"/>
  <c r="Z14" i="5"/>
  <c r="Y14" i="5"/>
  <c r="X14" i="5"/>
  <c r="W14" i="5"/>
  <c r="U14" i="5"/>
  <c r="T14" i="5"/>
  <c r="S14" i="5"/>
  <c r="R14" i="5"/>
  <c r="Q14" i="5"/>
  <c r="P14" i="5"/>
  <c r="O14" i="5"/>
  <c r="G14" i="5" s="1"/>
  <c r="N14" i="5"/>
  <c r="M14" i="5"/>
  <c r="L14" i="5"/>
  <c r="K14" i="5"/>
  <c r="I14" i="5"/>
  <c r="V14" i="5" s="1"/>
  <c r="AE13" i="5"/>
  <c r="AD13" i="5"/>
  <c r="AC13" i="5"/>
  <c r="AB13" i="5"/>
  <c r="AA13" i="5"/>
  <c r="Z13" i="5"/>
  <c r="Y13" i="5"/>
  <c r="X13" i="5"/>
  <c r="W13" i="5"/>
  <c r="U13" i="5"/>
  <c r="T13" i="5"/>
  <c r="S13" i="5"/>
  <c r="R13" i="5"/>
  <c r="Q13" i="5"/>
  <c r="P13" i="5"/>
  <c r="O13" i="5"/>
  <c r="N13" i="5"/>
  <c r="M13" i="5"/>
  <c r="L13" i="5"/>
  <c r="K13" i="5"/>
  <c r="I13" i="5"/>
  <c r="V13" i="5" s="1"/>
  <c r="G13" i="5"/>
  <c r="AE11" i="5"/>
  <c r="AC11" i="5"/>
  <c r="AB11" i="5"/>
  <c r="AA11" i="5"/>
  <c r="Z11" i="5"/>
  <c r="V11" i="5"/>
  <c r="U11" i="5"/>
  <c r="T11" i="5"/>
  <c r="S11" i="5"/>
  <c r="Q11" i="5"/>
  <c r="P11" i="5"/>
  <c r="O11" i="5"/>
  <c r="G11" i="5" s="1"/>
  <c r="N11" i="5"/>
  <c r="M11" i="5"/>
  <c r="L11" i="5"/>
  <c r="I11" i="5"/>
  <c r="X11" i="5" s="1"/>
  <c r="AD9" i="5"/>
  <c r="AC9" i="5"/>
  <c r="AB9" i="5"/>
  <c r="AA9" i="5"/>
  <c r="Z9" i="5"/>
  <c r="W9" i="5"/>
  <c r="V9" i="5"/>
  <c r="Q9" i="5"/>
  <c r="P9" i="5"/>
  <c r="O9" i="5"/>
  <c r="N9" i="5"/>
  <c r="M9" i="5"/>
  <c r="K9" i="5"/>
  <c r="I9" i="5"/>
  <c r="G9" i="5"/>
  <c r="B9" i="5"/>
  <c r="B10" i="5" s="1"/>
  <c r="B11" i="5" s="1"/>
  <c r="B12" i="5" s="1"/>
  <c r="B13" i="5" s="1"/>
  <c r="B14" i="5" s="1"/>
  <c r="B15" i="5" s="1"/>
  <c r="B16" i="5" s="1"/>
  <c r="B17" i="5" s="1"/>
  <c r="AA8" i="5"/>
  <c r="Z8" i="5"/>
  <c r="W8" i="5"/>
  <c r="V8" i="5"/>
  <c r="U8" i="5"/>
  <c r="R8" i="5"/>
  <c r="Q8" i="5"/>
  <c r="M8" i="5"/>
  <c r="K8" i="5"/>
  <c r="I8" i="5"/>
  <c r="T8" i="5" s="1"/>
  <c r="B8" i="5"/>
  <c r="AD7" i="5"/>
  <c r="AC7" i="5"/>
  <c r="AB7" i="5"/>
  <c r="AA7" i="5"/>
  <c r="Z7" i="5"/>
  <c r="W7" i="5"/>
  <c r="V7" i="5"/>
  <c r="U7" i="5"/>
  <c r="T7" i="5"/>
  <c r="R7" i="5"/>
  <c r="Q7" i="5"/>
  <c r="P7" i="5"/>
  <c r="O7" i="5"/>
  <c r="N7" i="5"/>
  <c r="G7" i="5" s="1"/>
  <c r="M7" i="5"/>
  <c r="K7" i="5"/>
  <c r="I7" i="5"/>
  <c r="B7" i="5"/>
  <c r="B6" i="5"/>
  <c r="G201" i="4"/>
  <c r="G87" i="4"/>
  <c r="M397" i="3"/>
  <c r="O394" i="3"/>
  <c r="N394" i="3"/>
  <c r="M394" i="3"/>
  <c r="L394" i="3"/>
  <c r="K394" i="3"/>
  <c r="J394" i="3"/>
  <c r="F382" i="3"/>
  <c r="F379" i="3"/>
  <c r="G368" i="3"/>
  <c r="E368" i="3"/>
  <c r="L363" i="3"/>
  <c r="K363" i="3"/>
  <c r="J363" i="3"/>
  <c r="O360" i="3"/>
  <c r="L360" i="3"/>
  <c r="K360" i="3"/>
  <c r="J360" i="3"/>
  <c r="M357" i="3"/>
  <c r="L357" i="3"/>
  <c r="K357" i="3"/>
  <c r="J357" i="3"/>
  <c r="O356" i="3"/>
  <c r="M356" i="3"/>
  <c r="L356" i="3"/>
  <c r="K356" i="3"/>
  <c r="J356" i="3"/>
  <c r="O354" i="3"/>
  <c r="O353" i="3"/>
  <c r="M353" i="3"/>
  <c r="L353" i="3"/>
  <c r="K353" i="3"/>
  <c r="J353" i="3"/>
  <c r="P352" i="3"/>
  <c r="O352" i="3"/>
  <c r="N352" i="3"/>
  <c r="M352" i="3"/>
  <c r="L352" i="3"/>
  <c r="K352" i="3"/>
  <c r="J352" i="3"/>
  <c r="M349" i="3"/>
  <c r="L349" i="3"/>
  <c r="K349" i="3"/>
  <c r="J349" i="3"/>
  <c r="P348" i="3"/>
  <c r="O348" i="3"/>
  <c r="N348" i="3"/>
  <c r="M348" i="3"/>
  <c r="L348" i="3"/>
  <c r="K348" i="3"/>
  <c r="J348" i="3"/>
  <c r="P341" i="3"/>
  <c r="P340" i="3"/>
  <c r="P339" i="3"/>
  <c r="P338" i="3"/>
  <c r="P337" i="3"/>
  <c r="P336" i="3"/>
  <c r="J335" i="3"/>
  <c r="P333" i="3"/>
  <c r="P332" i="3"/>
  <c r="L332" i="3"/>
  <c r="J332" i="3"/>
  <c r="L331" i="3"/>
  <c r="J331" i="3"/>
  <c r="P329" i="3"/>
  <c r="P328" i="3"/>
  <c r="L328" i="3"/>
  <c r="J328" i="3"/>
  <c r="P325" i="3"/>
  <c r="L325" i="3"/>
  <c r="J325" i="3"/>
  <c r="P322" i="3"/>
  <c r="L322" i="3"/>
  <c r="J322" i="3"/>
  <c r="P321" i="3"/>
  <c r="L321" i="3"/>
  <c r="J321" i="3"/>
  <c r="P320" i="3"/>
  <c r="L320" i="3"/>
  <c r="J320" i="3"/>
  <c r="P319" i="3"/>
  <c r="L319" i="3"/>
  <c r="J319" i="3"/>
  <c r="P318" i="3"/>
  <c r="P317" i="3"/>
  <c r="N316" i="3"/>
  <c r="L316" i="3"/>
  <c r="J316" i="3"/>
  <c r="N315" i="3"/>
  <c r="L315" i="3"/>
  <c r="J315" i="3"/>
  <c r="P314" i="3"/>
  <c r="P313" i="3"/>
  <c r="P312" i="3"/>
  <c r="N312" i="3"/>
  <c r="L312" i="3"/>
  <c r="J312" i="3"/>
  <c r="P311" i="3"/>
  <c r="N311" i="3"/>
  <c r="L311" i="3"/>
  <c r="J311" i="3"/>
  <c r="P310" i="3"/>
  <c r="N310" i="3"/>
  <c r="L310" i="3"/>
  <c r="J310" i="3"/>
  <c r="P309" i="3"/>
  <c r="N309" i="3"/>
  <c r="L309" i="3"/>
  <c r="J309" i="3"/>
  <c r="F300" i="3"/>
  <c r="O295" i="3"/>
  <c r="N295" i="3"/>
  <c r="M295" i="3"/>
  <c r="L295" i="3"/>
  <c r="K295" i="3"/>
  <c r="J295" i="3"/>
  <c r="M291" i="3"/>
  <c r="L291" i="3"/>
  <c r="K291" i="3"/>
  <c r="J291" i="3"/>
  <c r="P287" i="3"/>
  <c r="O287" i="3"/>
  <c r="N287" i="3"/>
  <c r="L287" i="3"/>
  <c r="K287" i="3"/>
  <c r="J287" i="3"/>
  <c r="K283" i="3"/>
  <c r="J283" i="3"/>
  <c r="P278" i="3"/>
  <c r="O278" i="3"/>
  <c r="N278" i="3"/>
  <c r="L278" i="3"/>
  <c r="K278" i="3"/>
  <c r="J278" i="3"/>
  <c r="L272" i="3"/>
  <c r="K272" i="3"/>
  <c r="J272" i="3"/>
  <c r="E267" i="3"/>
  <c r="E266" i="3"/>
  <c r="E265" i="3"/>
  <c r="E264" i="3"/>
  <c r="E261" i="3"/>
  <c r="E260" i="3"/>
  <c r="E257" i="3"/>
  <c r="E256" i="3"/>
  <c r="E255" i="3"/>
  <c r="E252" i="3"/>
  <c r="E249" i="3"/>
  <c r="E248" i="3"/>
  <c r="J247" i="3"/>
  <c r="E247" i="3"/>
  <c r="J246" i="3"/>
  <c r="E246" i="3"/>
  <c r="J245" i="3"/>
  <c r="L244" i="3"/>
  <c r="J244" i="3"/>
  <c r="L243" i="3"/>
  <c r="J243" i="3"/>
  <c r="E243" i="3"/>
  <c r="L242" i="3"/>
  <c r="J242" i="3"/>
  <c r="E242" i="3"/>
  <c r="E232" i="3"/>
  <c r="D232" i="3"/>
  <c r="E231" i="3"/>
  <c r="D231" i="3"/>
  <c r="E230" i="3"/>
  <c r="D230" i="3"/>
  <c r="E229" i="3"/>
  <c r="D229" i="3"/>
  <c r="E228" i="3"/>
  <c r="D228" i="3"/>
  <c r="E227" i="3"/>
  <c r="D227" i="3"/>
  <c r="E226" i="3"/>
  <c r="D226" i="3"/>
  <c r="E225" i="3"/>
  <c r="D225" i="3"/>
  <c r="E221" i="3"/>
  <c r="D221" i="3"/>
  <c r="E220" i="3"/>
  <c r="D220" i="3"/>
  <c r="E219" i="3"/>
  <c r="D219" i="3"/>
  <c r="E218" i="3"/>
  <c r="D218" i="3"/>
  <c r="E214" i="3"/>
  <c r="D214" i="3"/>
  <c r="E210" i="3"/>
  <c r="D210" i="3"/>
  <c r="E209" i="3"/>
  <c r="D209" i="3"/>
  <c r="E205" i="3"/>
  <c r="D205" i="3"/>
  <c r="E204" i="3"/>
  <c r="D204" i="3"/>
  <c r="E203" i="3"/>
  <c r="D203" i="3"/>
  <c r="E202" i="3"/>
  <c r="D202" i="3"/>
  <c r="E201" i="3"/>
  <c r="D201" i="3"/>
  <c r="E200" i="3"/>
  <c r="D200" i="3"/>
  <c r="E196" i="3"/>
  <c r="D196" i="3"/>
  <c r="E192" i="3"/>
  <c r="D192" i="3"/>
  <c r="E191" i="3"/>
  <c r="D191" i="3"/>
  <c r="E190" i="3"/>
  <c r="D190" i="3"/>
  <c r="E186" i="3"/>
  <c r="D186" i="3"/>
  <c r="E185" i="3"/>
  <c r="D185" i="3"/>
  <c r="E184" i="3"/>
  <c r="D184" i="3"/>
  <c r="E183" i="3"/>
  <c r="D183" i="3"/>
  <c r="E182" i="3"/>
  <c r="D182" i="3"/>
  <c r="E178" i="3"/>
  <c r="D178" i="3"/>
  <c r="E177" i="3"/>
  <c r="D177" i="3"/>
  <c r="E176" i="3"/>
  <c r="D176" i="3"/>
  <c r="E175" i="3"/>
  <c r="D175" i="3"/>
  <c r="E174" i="3"/>
  <c r="D174" i="3"/>
  <c r="E173" i="3"/>
  <c r="D173" i="3"/>
  <c r="E172" i="3"/>
  <c r="D172" i="3"/>
  <c r="E171" i="3"/>
  <c r="D171" i="3"/>
  <c r="E170" i="3"/>
  <c r="D170" i="3"/>
  <c r="E169" i="3"/>
  <c r="D169" i="3"/>
  <c r="E168" i="3"/>
  <c r="D168" i="3"/>
  <c r="E164" i="3"/>
  <c r="D164" i="3"/>
  <c r="E163" i="3"/>
  <c r="D163" i="3"/>
  <c r="E162" i="3"/>
  <c r="D162" i="3"/>
  <c r="E161" i="3"/>
  <c r="D161" i="3"/>
  <c r="E160" i="3"/>
  <c r="D160" i="3"/>
  <c r="E159" i="3"/>
  <c r="D159" i="3"/>
  <c r="E155" i="3"/>
  <c r="D155" i="3"/>
  <c r="E154" i="3"/>
  <c r="D154" i="3"/>
  <c r="E153" i="3"/>
  <c r="D153" i="3"/>
  <c r="E152" i="3"/>
  <c r="D152" i="3"/>
  <c r="E151" i="3"/>
  <c r="D151" i="3"/>
  <c r="E150" i="3"/>
  <c r="D150" i="3"/>
  <c r="E149" i="3"/>
  <c r="D149" i="3"/>
  <c r="E148" i="3"/>
  <c r="D148" i="3"/>
  <c r="E147" i="3"/>
  <c r="D147" i="3"/>
  <c r="E143" i="3"/>
  <c r="D143" i="3"/>
  <c r="E142" i="3"/>
  <c r="D142" i="3"/>
  <c r="E141" i="3"/>
  <c r="D141" i="3"/>
  <c r="E140" i="3"/>
  <c r="D140" i="3"/>
  <c r="E139" i="3"/>
  <c r="D139" i="3"/>
  <c r="E138" i="3"/>
  <c r="D138" i="3"/>
  <c r="E137" i="3"/>
  <c r="D137" i="3"/>
  <c r="E136" i="3"/>
  <c r="D136" i="3"/>
  <c r="E135" i="3"/>
  <c r="D135" i="3"/>
  <c r="E131" i="3"/>
  <c r="D131" i="3"/>
  <c r="E130" i="3"/>
  <c r="D130" i="3"/>
  <c r="E129" i="3"/>
  <c r="D129" i="3"/>
  <c r="E128" i="3"/>
  <c r="D128" i="3"/>
  <c r="E119" i="3"/>
  <c r="D119" i="3"/>
  <c r="E118" i="3"/>
  <c r="D118" i="3"/>
  <c r="E114" i="3"/>
  <c r="D114" i="3"/>
  <c r="E113" i="3"/>
  <c r="D113" i="3"/>
  <c r="E112" i="3"/>
  <c r="D112" i="3"/>
  <c r="E111" i="3"/>
  <c r="D111" i="3"/>
  <c r="E107" i="3"/>
  <c r="D107" i="3"/>
  <c r="E106" i="3"/>
  <c r="D106" i="3"/>
  <c r="E102" i="3"/>
  <c r="D102" i="3"/>
  <c r="E101" i="3"/>
  <c r="D101" i="3"/>
  <c r="E100" i="3"/>
  <c r="D100" i="3"/>
  <c r="E99" i="3"/>
  <c r="D99" i="3"/>
  <c r="E98" i="3"/>
  <c r="D98" i="3"/>
  <c r="E97" i="3"/>
  <c r="D97" i="3"/>
  <c r="G94" i="3"/>
  <c r="G93" i="3"/>
  <c r="E93" i="3"/>
  <c r="D93" i="3"/>
  <c r="G92" i="3"/>
  <c r="E92" i="3"/>
  <c r="D92" i="3"/>
  <c r="G91" i="3"/>
  <c r="E91" i="3"/>
  <c r="D91" i="3"/>
  <c r="E81" i="3"/>
  <c r="E77" i="3"/>
  <c r="D77" i="3"/>
  <c r="E76" i="3"/>
  <c r="D76" i="3"/>
  <c r="E72" i="3"/>
  <c r="D72" i="3"/>
  <c r="E71" i="3"/>
  <c r="D71" i="3"/>
  <c r="E70" i="3"/>
  <c r="D70" i="3"/>
  <c r="E66" i="3"/>
  <c r="D66" i="3"/>
  <c r="E65" i="3"/>
  <c r="D65" i="3"/>
  <c r="E64" i="3"/>
  <c r="D64" i="3"/>
  <c r="E63" i="3"/>
  <c r="D63" i="3"/>
  <c r="E62" i="3"/>
  <c r="D62" i="3"/>
  <c r="E61" i="3"/>
  <c r="D61" i="3"/>
  <c r="E60" i="3"/>
  <c r="D60" i="3"/>
  <c r="E59" i="3"/>
  <c r="D59" i="3"/>
  <c r="E58" i="3"/>
  <c r="D58" i="3"/>
  <c r="E57" i="3"/>
  <c r="D57" i="3"/>
  <c r="E56" i="3"/>
  <c r="D56" i="3"/>
  <c r="E55" i="3"/>
  <c r="D55" i="3"/>
  <c r="E54" i="3"/>
  <c r="D54" i="3"/>
  <c r="E50" i="3"/>
  <c r="E47" i="3"/>
  <c r="E44" i="3"/>
  <c r="E41" i="3"/>
  <c r="E40" i="3"/>
  <c r="E36" i="3"/>
  <c r="E35" i="3"/>
  <c r="E31" i="3"/>
  <c r="E27" i="3"/>
  <c r="E26" i="3"/>
  <c r="E22" i="3"/>
  <c r="E21" i="3"/>
  <c r="E17" i="3"/>
  <c r="E16" i="3"/>
  <c r="AE258" i="20" l="1"/>
  <c r="AE261" i="20"/>
  <c r="S261" i="20"/>
  <c r="AD261" i="20"/>
  <c r="R261" i="20"/>
  <c r="AC261" i="20"/>
  <c r="Q261" i="20"/>
  <c r="AB261" i="20"/>
  <c r="P261" i="20"/>
  <c r="AA261" i="20"/>
  <c r="O261" i="20"/>
  <c r="Z261" i="20"/>
  <c r="N261" i="20"/>
  <c r="Y261" i="20"/>
  <c r="M261" i="20"/>
  <c r="X261" i="20"/>
  <c r="L261" i="20"/>
  <c r="W261" i="20"/>
  <c r="K261" i="20"/>
  <c r="V261" i="20"/>
  <c r="U261" i="20"/>
  <c r="T261" i="20"/>
  <c r="AE262" i="20"/>
  <c r="S262" i="20"/>
  <c r="AD262" i="20"/>
  <c r="R262" i="20"/>
  <c r="AC262" i="20"/>
  <c r="Q262" i="20"/>
  <c r="AB262" i="20"/>
  <c r="P262" i="20"/>
  <c r="AA262" i="20"/>
  <c r="O262" i="20"/>
  <c r="Z262" i="20"/>
  <c r="N262" i="20"/>
  <c r="Y262" i="20"/>
  <c r="M262" i="20"/>
  <c r="X262" i="20"/>
  <c r="L262" i="20"/>
  <c r="W262" i="20"/>
  <c r="K262" i="20"/>
  <c r="V262" i="20"/>
  <c r="U262" i="20"/>
  <c r="T262" i="20"/>
  <c r="P258" i="20"/>
  <c r="Q258" i="20"/>
  <c r="R259" i="20"/>
  <c r="AD259" i="20"/>
  <c r="Z258" i="20"/>
  <c r="S259" i="20"/>
  <c r="U260" i="20"/>
  <c r="AD258" i="20"/>
  <c r="N258" i="20"/>
  <c r="P259" i="20"/>
  <c r="R258" i="20"/>
  <c r="T259" i="20"/>
  <c r="S258" i="20"/>
  <c r="U259" i="20"/>
  <c r="T258" i="20"/>
  <c r="AB259" i="20"/>
  <c r="AB258" i="20"/>
  <c r="AE259" i="20"/>
  <c r="AC258" i="20"/>
  <c r="T260" i="20"/>
  <c r="V260" i="20"/>
  <c r="K260" i="20"/>
  <c r="W260" i="20"/>
  <c r="V259" i="20"/>
  <c r="L260" i="20"/>
  <c r="X260" i="20"/>
  <c r="U258" i="20"/>
  <c r="K259" i="20"/>
  <c r="W259" i="20"/>
  <c r="M260" i="20"/>
  <c r="Y260" i="20"/>
  <c r="V258" i="20"/>
  <c r="L259" i="20"/>
  <c r="X259" i="20"/>
  <c r="N260" i="20"/>
  <c r="Z260" i="20"/>
  <c r="K258" i="20"/>
  <c r="W258" i="20"/>
  <c r="M259" i="20"/>
  <c r="Y259" i="20"/>
  <c r="O260" i="20"/>
  <c r="AA260" i="20"/>
  <c r="L258" i="20"/>
  <c r="X258" i="20"/>
  <c r="N259" i="20"/>
  <c r="Z259" i="20"/>
  <c r="P260" i="20"/>
  <c r="AB260" i="20"/>
  <c r="M258" i="20"/>
  <c r="Y258" i="20"/>
  <c r="O259" i="20"/>
  <c r="AA259" i="20"/>
  <c r="Q260" i="20"/>
  <c r="AC260" i="20"/>
  <c r="R260" i="20"/>
  <c r="AD260" i="20"/>
  <c r="O258" i="20"/>
  <c r="Q259" i="20"/>
  <c r="S260" i="20"/>
  <c r="P249" i="20"/>
  <c r="AC249" i="20"/>
  <c r="AE249" i="20"/>
  <c r="Y233" i="20"/>
  <c r="M227" i="20"/>
  <c r="Q249" i="20"/>
  <c r="R249" i="20"/>
  <c r="Q228" i="20"/>
  <c r="S249" i="20"/>
  <c r="T249" i="20"/>
  <c r="K233" i="20"/>
  <c r="AD249" i="20"/>
  <c r="R233" i="20"/>
  <c r="S233" i="20"/>
  <c r="AB249" i="20"/>
  <c r="AC233" i="20"/>
  <c r="R250" i="20"/>
  <c r="S250" i="20"/>
  <c r="T250" i="20"/>
  <c r="AD250" i="20"/>
  <c r="AD242" i="20"/>
  <c r="AE250" i="20"/>
  <c r="U251" i="20"/>
  <c r="AB242" i="20"/>
  <c r="AC242" i="20"/>
  <c r="T251" i="20"/>
  <c r="Q229" i="20"/>
  <c r="AE234" i="20"/>
  <c r="V251" i="20"/>
  <c r="S229" i="20"/>
  <c r="AE242" i="20"/>
  <c r="U250" i="20"/>
  <c r="K251" i="20"/>
  <c r="W251" i="20"/>
  <c r="T229" i="20"/>
  <c r="V250" i="20"/>
  <c r="L251" i="20"/>
  <c r="X251" i="20"/>
  <c r="O227" i="20"/>
  <c r="O242" i="20"/>
  <c r="R243" i="20"/>
  <c r="U249" i="20"/>
  <c r="K250" i="20"/>
  <c r="W250" i="20"/>
  <c r="M251" i="20"/>
  <c r="Y251" i="20"/>
  <c r="T227" i="20"/>
  <c r="P242" i="20"/>
  <c r="S243" i="20"/>
  <c r="V249" i="20"/>
  <c r="L250" i="20"/>
  <c r="X250" i="20"/>
  <c r="N251" i="20"/>
  <c r="Z251" i="20"/>
  <c r="U227" i="20"/>
  <c r="Q242" i="20"/>
  <c r="T243" i="20"/>
  <c r="K249" i="20"/>
  <c r="W249" i="20"/>
  <c r="M250" i="20"/>
  <c r="Y250" i="20"/>
  <c r="O251" i="20"/>
  <c r="AA251" i="20"/>
  <c r="Y227" i="20"/>
  <c r="R242" i="20"/>
  <c r="AD243" i="20"/>
  <c r="L249" i="20"/>
  <c r="X249" i="20"/>
  <c r="N250" i="20"/>
  <c r="Z250" i="20"/>
  <c r="P251" i="20"/>
  <c r="AB251" i="20"/>
  <c r="AA227" i="20"/>
  <c r="T233" i="20"/>
  <c r="S242" i="20"/>
  <c r="AE243" i="20"/>
  <c r="M249" i="20"/>
  <c r="Y249" i="20"/>
  <c r="O250" i="20"/>
  <c r="AA250" i="20"/>
  <c r="Q251" i="20"/>
  <c r="AC251" i="20"/>
  <c r="AC227" i="20"/>
  <c r="T242" i="20"/>
  <c r="N249" i="20"/>
  <c r="Z249" i="20"/>
  <c r="P250" i="20"/>
  <c r="AB250" i="20"/>
  <c r="R251" i="20"/>
  <c r="AD251" i="20"/>
  <c r="AB233" i="20"/>
  <c r="AA242" i="20"/>
  <c r="T244" i="20"/>
  <c r="O249" i="20"/>
  <c r="Q250" i="20"/>
  <c r="S251" i="20"/>
  <c r="W221" i="20"/>
  <c r="L235" i="20"/>
  <c r="U244" i="20"/>
  <c r="AB221" i="20"/>
  <c r="Q235" i="20"/>
  <c r="V244" i="20"/>
  <c r="U229" i="20"/>
  <c r="U235" i="20"/>
  <c r="U243" i="20"/>
  <c r="K244" i="20"/>
  <c r="W244" i="20"/>
  <c r="AC229" i="20"/>
  <c r="X235" i="20"/>
  <c r="V243" i="20"/>
  <c r="L244" i="20"/>
  <c r="X244" i="20"/>
  <c r="K228" i="20"/>
  <c r="AE229" i="20"/>
  <c r="AD233" i="20"/>
  <c r="AC235" i="20"/>
  <c r="U242" i="20"/>
  <c r="K243" i="20"/>
  <c r="W243" i="20"/>
  <c r="M244" i="20"/>
  <c r="Y244" i="20"/>
  <c r="O228" i="20"/>
  <c r="AE233" i="20"/>
  <c r="V242" i="20"/>
  <c r="L243" i="20"/>
  <c r="X243" i="20"/>
  <c r="N244" i="20"/>
  <c r="Z244" i="20"/>
  <c r="K242" i="20"/>
  <c r="W242" i="20"/>
  <c r="M243" i="20"/>
  <c r="Y243" i="20"/>
  <c r="O244" i="20"/>
  <c r="AA244" i="20"/>
  <c r="P227" i="20"/>
  <c r="R228" i="20"/>
  <c r="M233" i="20"/>
  <c r="O234" i="20"/>
  <c r="L242" i="20"/>
  <c r="X242" i="20"/>
  <c r="N243" i="20"/>
  <c r="Z243" i="20"/>
  <c r="P244" i="20"/>
  <c r="AB244" i="20"/>
  <c r="Q227" i="20"/>
  <c r="S228" i="20"/>
  <c r="P233" i="20"/>
  <c r="S234" i="20"/>
  <c r="M242" i="20"/>
  <c r="Y242" i="20"/>
  <c r="O243" i="20"/>
  <c r="AA243" i="20"/>
  <c r="Q244" i="20"/>
  <c r="AC244" i="20"/>
  <c r="R227" i="20"/>
  <c r="AD228" i="20"/>
  <c r="Q233" i="20"/>
  <c r="AA234" i="20"/>
  <c r="N242" i="20"/>
  <c r="P243" i="20"/>
  <c r="AB243" i="20"/>
  <c r="R244" i="20"/>
  <c r="AD244" i="20"/>
  <c r="Q243" i="20"/>
  <c r="S244" i="20"/>
  <c r="R234" i="20"/>
  <c r="AD234" i="20"/>
  <c r="T235" i="20"/>
  <c r="T234" i="20"/>
  <c r="V235" i="20"/>
  <c r="AC221" i="20"/>
  <c r="U234" i="20"/>
  <c r="K235" i="20"/>
  <c r="W235" i="20"/>
  <c r="V234" i="20"/>
  <c r="N222" i="20"/>
  <c r="T228" i="20"/>
  <c r="U233" i="20"/>
  <c r="K234" i="20"/>
  <c r="W234" i="20"/>
  <c r="M235" i="20"/>
  <c r="Y235" i="20"/>
  <c r="R222" i="20"/>
  <c r="W228" i="20"/>
  <c r="V233" i="20"/>
  <c r="L234" i="20"/>
  <c r="X234" i="20"/>
  <c r="N235" i="20"/>
  <c r="Z235" i="20"/>
  <c r="Z222" i="20"/>
  <c r="AA228" i="20"/>
  <c r="W233" i="20"/>
  <c r="M234" i="20"/>
  <c r="Y234" i="20"/>
  <c r="O235" i="20"/>
  <c r="AA235" i="20"/>
  <c r="AE222" i="20"/>
  <c r="AB227" i="20"/>
  <c r="AC228" i="20"/>
  <c r="L233" i="20"/>
  <c r="X233" i="20"/>
  <c r="N234" i="20"/>
  <c r="Z234" i="20"/>
  <c r="P235" i="20"/>
  <c r="AB235" i="20"/>
  <c r="AD227" i="20"/>
  <c r="AE228" i="20"/>
  <c r="N233" i="20"/>
  <c r="Z233" i="20"/>
  <c r="P234" i="20"/>
  <c r="AB234" i="20"/>
  <c r="R235" i="20"/>
  <c r="AD235" i="20"/>
  <c r="O233" i="20"/>
  <c r="Q234" i="20"/>
  <c r="S235" i="20"/>
  <c r="AD221" i="20"/>
  <c r="K223" i="20"/>
  <c r="K221" i="20"/>
  <c r="AE221" i="20"/>
  <c r="P223" i="20"/>
  <c r="V229" i="20"/>
  <c r="L221" i="20"/>
  <c r="U223" i="20"/>
  <c r="S227" i="20"/>
  <c r="AE227" i="20"/>
  <c r="U228" i="20"/>
  <c r="K229" i="20"/>
  <c r="W229" i="20"/>
  <c r="P221" i="20"/>
  <c r="W223" i="20"/>
  <c r="V228" i="20"/>
  <c r="L229" i="20"/>
  <c r="X229" i="20"/>
  <c r="Q221" i="20"/>
  <c r="AB223" i="20"/>
  <c r="M229" i="20"/>
  <c r="Y229" i="20"/>
  <c r="R221" i="20"/>
  <c r="S222" i="20"/>
  <c r="V227" i="20"/>
  <c r="L228" i="20"/>
  <c r="X228" i="20"/>
  <c r="N229" i="20"/>
  <c r="Z229" i="20"/>
  <c r="S221" i="20"/>
  <c r="T222" i="20"/>
  <c r="K227" i="20"/>
  <c r="W227" i="20"/>
  <c r="M228" i="20"/>
  <c r="Y228" i="20"/>
  <c r="O229" i="20"/>
  <c r="AA229" i="20"/>
  <c r="T221" i="20"/>
  <c r="U222" i="20"/>
  <c r="L227" i="20"/>
  <c r="X227" i="20"/>
  <c r="N228" i="20"/>
  <c r="Z228" i="20"/>
  <c r="P229" i="20"/>
  <c r="AB229" i="20"/>
  <c r="X221" i="20"/>
  <c r="AD222" i="20"/>
  <c r="N227" i="20"/>
  <c r="P228" i="20"/>
  <c r="R229" i="20"/>
  <c r="T223" i="20"/>
  <c r="V223" i="20"/>
  <c r="V222" i="20"/>
  <c r="L223" i="20"/>
  <c r="X223" i="20"/>
  <c r="U221" i="20"/>
  <c r="K222" i="20"/>
  <c r="W222" i="20"/>
  <c r="M223" i="20"/>
  <c r="Y223" i="20"/>
  <c r="V221" i="20"/>
  <c r="L222" i="20"/>
  <c r="X222" i="20"/>
  <c r="N223" i="20"/>
  <c r="Z223" i="20"/>
  <c r="M222" i="20"/>
  <c r="Y222" i="20"/>
  <c r="O223" i="20"/>
  <c r="AA223" i="20"/>
  <c r="M221" i="20"/>
  <c r="Y221" i="20"/>
  <c r="O222" i="20"/>
  <c r="AA222" i="20"/>
  <c r="Q223" i="20"/>
  <c r="AC223" i="20"/>
  <c r="N221" i="20"/>
  <c r="Z221" i="20"/>
  <c r="P222" i="20"/>
  <c r="AB222" i="20"/>
  <c r="R223" i="20"/>
  <c r="AD223" i="20"/>
  <c r="O221" i="20"/>
  <c r="Q222" i="20"/>
  <c r="S223" i="20"/>
  <c r="S214" i="20"/>
  <c r="AD214" i="20"/>
  <c r="U201" i="20"/>
  <c r="S202" i="20"/>
  <c r="Y213" i="20"/>
  <c r="AD202" i="20"/>
  <c r="L196" i="20"/>
  <c r="AA214" i="20"/>
  <c r="R196" i="20"/>
  <c r="Y196" i="20"/>
  <c r="K208" i="20"/>
  <c r="AE214" i="20"/>
  <c r="Z196" i="20"/>
  <c r="T208" i="20"/>
  <c r="W208" i="20"/>
  <c r="S197" i="20"/>
  <c r="AC208" i="20"/>
  <c r="AE208" i="20"/>
  <c r="T213" i="20"/>
  <c r="U203" i="20"/>
  <c r="AB213" i="20"/>
  <c r="AC213" i="20"/>
  <c r="AB196" i="20"/>
  <c r="O207" i="20"/>
  <c r="AD213" i="20"/>
  <c r="K215" i="20"/>
  <c r="P207" i="20"/>
  <c r="AE213" i="20"/>
  <c r="Q215" i="20"/>
  <c r="S207" i="20"/>
  <c r="U215" i="20"/>
  <c r="S190" i="20"/>
  <c r="AB197" i="20"/>
  <c r="T207" i="20"/>
  <c r="M213" i="20"/>
  <c r="O214" i="20"/>
  <c r="W215" i="20"/>
  <c r="Z190" i="20"/>
  <c r="U207" i="20"/>
  <c r="P213" i="20"/>
  <c r="R214" i="20"/>
  <c r="AC215" i="20"/>
  <c r="AA207" i="20"/>
  <c r="Q213" i="20"/>
  <c r="AB207" i="20"/>
  <c r="R213" i="20"/>
  <c r="T214" i="20"/>
  <c r="S213" i="20"/>
  <c r="U214" i="20"/>
  <c r="AA197" i="20"/>
  <c r="T215" i="20"/>
  <c r="U190" i="20"/>
  <c r="AE197" i="20"/>
  <c r="T202" i="20"/>
  <c r="V215" i="20"/>
  <c r="AD190" i="20"/>
  <c r="N197" i="20"/>
  <c r="P201" i="20"/>
  <c r="AE202" i="20"/>
  <c r="V214" i="20"/>
  <c r="L215" i="20"/>
  <c r="X215" i="20"/>
  <c r="O197" i="20"/>
  <c r="Q201" i="20"/>
  <c r="AC207" i="20"/>
  <c r="U209" i="20"/>
  <c r="U213" i="20"/>
  <c r="K214" i="20"/>
  <c r="W214" i="20"/>
  <c r="M215" i="20"/>
  <c r="Y215" i="20"/>
  <c r="P197" i="20"/>
  <c r="R201" i="20"/>
  <c r="AD207" i="20"/>
  <c r="V213" i="20"/>
  <c r="L214" i="20"/>
  <c r="X214" i="20"/>
  <c r="N215" i="20"/>
  <c r="Z215" i="20"/>
  <c r="Q197" i="20"/>
  <c r="S201" i="20"/>
  <c r="AE207" i="20"/>
  <c r="K213" i="20"/>
  <c r="W213" i="20"/>
  <c r="M214" i="20"/>
  <c r="Y214" i="20"/>
  <c r="O215" i="20"/>
  <c r="AA215" i="20"/>
  <c r="R197" i="20"/>
  <c r="T201" i="20"/>
  <c r="L213" i="20"/>
  <c r="X213" i="20"/>
  <c r="N214" i="20"/>
  <c r="Z214" i="20"/>
  <c r="P215" i="20"/>
  <c r="AB215" i="20"/>
  <c r="T196" i="20"/>
  <c r="T197" i="20"/>
  <c r="AB201" i="20"/>
  <c r="Q207" i="20"/>
  <c r="Q208" i="20"/>
  <c r="N213" i="20"/>
  <c r="Z213" i="20"/>
  <c r="P214" i="20"/>
  <c r="AB214" i="20"/>
  <c r="R215" i="20"/>
  <c r="AD215" i="20"/>
  <c r="X196" i="20"/>
  <c r="Z197" i="20"/>
  <c r="AC201" i="20"/>
  <c r="R207" i="20"/>
  <c r="S208" i="20"/>
  <c r="O213" i="20"/>
  <c r="Q214" i="20"/>
  <c r="S215" i="20"/>
  <c r="R208" i="20"/>
  <c r="AD208" i="20"/>
  <c r="T209" i="20"/>
  <c r="V209" i="20"/>
  <c r="T180" i="20"/>
  <c r="U208" i="20"/>
  <c r="K209" i="20"/>
  <c r="W209" i="20"/>
  <c r="AA196" i="20"/>
  <c r="T203" i="20"/>
  <c r="V208" i="20"/>
  <c r="L209" i="20"/>
  <c r="X209" i="20"/>
  <c r="M209" i="20"/>
  <c r="Y209" i="20"/>
  <c r="AD153" i="20"/>
  <c r="AB166" i="20"/>
  <c r="M196" i="20"/>
  <c r="AC196" i="20"/>
  <c r="V207" i="20"/>
  <c r="L208" i="20"/>
  <c r="X208" i="20"/>
  <c r="N209" i="20"/>
  <c r="Z209" i="20"/>
  <c r="AC166" i="20"/>
  <c r="N190" i="20"/>
  <c r="N196" i="20"/>
  <c r="AD196" i="20"/>
  <c r="AC197" i="20"/>
  <c r="AD201" i="20"/>
  <c r="K207" i="20"/>
  <c r="W207" i="20"/>
  <c r="M208" i="20"/>
  <c r="Y208" i="20"/>
  <c r="O209" i="20"/>
  <c r="AA209" i="20"/>
  <c r="R190" i="20"/>
  <c r="O196" i="20"/>
  <c r="AD197" i="20"/>
  <c r="AE201" i="20"/>
  <c r="L207" i="20"/>
  <c r="X207" i="20"/>
  <c r="N208" i="20"/>
  <c r="Z208" i="20"/>
  <c r="P209" i="20"/>
  <c r="AB209" i="20"/>
  <c r="P196" i="20"/>
  <c r="M207" i="20"/>
  <c r="Y207" i="20"/>
  <c r="O208" i="20"/>
  <c r="AA208" i="20"/>
  <c r="Q209" i="20"/>
  <c r="AC209" i="20"/>
  <c r="T190" i="20"/>
  <c r="Q196" i="20"/>
  <c r="R202" i="20"/>
  <c r="N207" i="20"/>
  <c r="P208" i="20"/>
  <c r="R209" i="20"/>
  <c r="AD209" i="20"/>
  <c r="S209" i="20"/>
  <c r="Y147" i="20"/>
  <c r="O179" i="20"/>
  <c r="L189" i="20"/>
  <c r="K195" i="20"/>
  <c r="W195" i="20"/>
  <c r="S179" i="20"/>
  <c r="P189" i="20"/>
  <c r="L195" i="20"/>
  <c r="X195" i="20"/>
  <c r="V203" i="20"/>
  <c r="T179" i="20"/>
  <c r="Q189" i="20"/>
  <c r="M195" i="20"/>
  <c r="Y195" i="20"/>
  <c r="U202" i="20"/>
  <c r="K203" i="20"/>
  <c r="W203" i="20"/>
  <c r="X179" i="20"/>
  <c r="R189" i="20"/>
  <c r="N195" i="20"/>
  <c r="Z195" i="20"/>
  <c r="V202" i="20"/>
  <c r="L203" i="20"/>
  <c r="X203" i="20"/>
  <c r="AA179" i="20"/>
  <c r="S189" i="20"/>
  <c r="O195" i="20"/>
  <c r="AA195" i="20"/>
  <c r="K202" i="20"/>
  <c r="W202" i="20"/>
  <c r="M203" i="20"/>
  <c r="Y203" i="20"/>
  <c r="T173" i="20"/>
  <c r="AB179" i="20"/>
  <c r="X189" i="20"/>
  <c r="P195" i="20"/>
  <c r="AB195" i="20"/>
  <c r="V201" i="20"/>
  <c r="L202" i="20"/>
  <c r="X202" i="20"/>
  <c r="N203" i="20"/>
  <c r="Z203" i="20"/>
  <c r="U173" i="20"/>
  <c r="AB189" i="20"/>
  <c r="AE190" i="20"/>
  <c r="Q195" i="20"/>
  <c r="AC195" i="20"/>
  <c r="S196" i="20"/>
  <c r="AE196" i="20"/>
  <c r="U197" i="20"/>
  <c r="K201" i="20"/>
  <c r="W201" i="20"/>
  <c r="M202" i="20"/>
  <c r="Y202" i="20"/>
  <c r="O203" i="20"/>
  <c r="AA203" i="20"/>
  <c r="W173" i="20"/>
  <c r="AC189" i="20"/>
  <c r="R195" i="20"/>
  <c r="AD195" i="20"/>
  <c r="V197" i="20"/>
  <c r="L201" i="20"/>
  <c r="X201" i="20"/>
  <c r="N202" i="20"/>
  <c r="Z202" i="20"/>
  <c r="P203" i="20"/>
  <c r="AB203" i="20"/>
  <c r="P166" i="20"/>
  <c r="AD173" i="20"/>
  <c r="Z180" i="20"/>
  <c r="AD189" i="20"/>
  <c r="K191" i="20"/>
  <c r="S195" i="20"/>
  <c r="AE195" i="20"/>
  <c r="U196" i="20"/>
  <c r="K197" i="20"/>
  <c r="W197" i="20"/>
  <c r="M201" i="20"/>
  <c r="Y201" i="20"/>
  <c r="O202" i="20"/>
  <c r="AA202" i="20"/>
  <c r="Q203" i="20"/>
  <c r="AC203" i="20"/>
  <c r="Q166" i="20"/>
  <c r="AE173" i="20"/>
  <c r="AE180" i="20"/>
  <c r="AE189" i="20"/>
  <c r="U191" i="20"/>
  <c r="T195" i="20"/>
  <c r="V196" i="20"/>
  <c r="L197" i="20"/>
  <c r="X197" i="20"/>
  <c r="N201" i="20"/>
  <c r="Z201" i="20"/>
  <c r="P202" i="20"/>
  <c r="AB202" i="20"/>
  <c r="R203" i="20"/>
  <c r="AD203" i="20"/>
  <c r="V195" i="20"/>
  <c r="R166" i="20"/>
  <c r="W191" i="20"/>
  <c r="K196" i="20"/>
  <c r="M197" i="20"/>
  <c r="O201" i="20"/>
  <c r="Q202" i="20"/>
  <c r="S203" i="20"/>
  <c r="T191" i="20"/>
  <c r="AC180" i="20"/>
  <c r="V191" i="20"/>
  <c r="T189" i="20"/>
  <c r="V190" i="20"/>
  <c r="L191" i="20"/>
  <c r="X191" i="20"/>
  <c r="Z153" i="20"/>
  <c r="AC179" i="20"/>
  <c r="U181" i="20"/>
  <c r="U189" i="20"/>
  <c r="K190" i="20"/>
  <c r="W190" i="20"/>
  <c r="M191" i="20"/>
  <c r="Y191" i="20"/>
  <c r="AB153" i="20"/>
  <c r="AD179" i="20"/>
  <c r="V189" i="20"/>
  <c r="L190" i="20"/>
  <c r="X190" i="20"/>
  <c r="N191" i="20"/>
  <c r="Z191" i="20"/>
  <c r="AC153" i="20"/>
  <c r="T168" i="20"/>
  <c r="L179" i="20"/>
  <c r="AE179" i="20"/>
  <c r="K189" i="20"/>
  <c r="W189" i="20"/>
  <c r="M190" i="20"/>
  <c r="Y190" i="20"/>
  <c r="O191" i="20"/>
  <c r="AA191" i="20"/>
  <c r="P191" i="20"/>
  <c r="AB191" i="20"/>
  <c r="T172" i="20"/>
  <c r="P179" i="20"/>
  <c r="N180" i="20"/>
  <c r="M189" i="20"/>
  <c r="Y189" i="20"/>
  <c r="O190" i="20"/>
  <c r="AA190" i="20"/>
  <c r="Q191" i="20"/>
  <c r="AC191" i="20"/>
  <c r="Q179" i="20"/>
  <c r="Q180" i="20"/>
  <c r="N189" i="20"/>
  <c r="Z189" i="20"/>
  <c r="P190" i="20"/>
  <c r="AB190" i="20"/>
  <c r="R191" i="20"/>
  <c r="AD191" i="20"/>
  <c r="K173" i="20"/>
  <c r="R179" i="20"/>
  <c r="S180" i="20"/>
  <c r="O189" i="20"/>
  <c r="Q190" i="20"/>
  <c r="S191" i="20"/>
  <c r="S172" i="20"/>
  <c r="R180" i="20"/>
  <c r="AD180" i="20"/>
  <c r="T181" i="20"/>
  <c r="T167" i="20"/>
  <c r="U172" i="20"/>
  <c r="V181" i="20"/>
  <c r="U167" i="20"/>
  <c r="AB172" i="20"/>
  <c r="U180" i="20"/>
  <c r="K181" i="20"/>
  <c r="W181" i="20"/>
  <c r="AD167" i="20"/>
  <c r="AC172" i="20"/>
  <c r="V180" i="20"/>
  <c r="L181" i="20"/>
  <c r="X181" i="20"/>
  <c r="AE167" i="20"/>
  <c r="AD172" i="20"/>
  <c r="U174" i="20"/>
  <c r="U179" i="20"/>
  <c r="K180" i="20"/>
  <c r="W180" i="20"/>
  <c r="M181" i="20"/>
  <c r="Y181" i="20"/>
  <c r="AE172" i="20"/>
  <c r="V179" i="20"/>
  <c r="L180" i="20"/>
  <c r="X180" i="20"/>
  <c r="N181" i="20"/>
  <c r="Z181" i="20"/>
  <c r="K179" i="20"/>
  <c r="W179" i="20"/>
  <c r="M180" i="20"/>
  <c r="Y180" i="20"/>
  <c r="O181" i="20"/>
  <c r="AA181" i="20"/>
  <c r="P181" i="20"/>
  <c r="AB181" i="20"/>
  <c r="S166" i="20"/>
  <c r="P172" i="20"/>
  <c r="R173" i="20"/>
  <c r="M179" i="20"/>
  <c r="Y179" i="20"/>
  <c r="O180" i="20"/>
  <c r="AA180" i="20"/>
  <c r="Q181" i="20"/>
  <c r="AC181" i="20"/>
  <c r="T153" i="20"/>
  <c r="T166" i="20"/>
  <c r="Q172" i="20"/>
  <c r="S173" i="20"/>
  <c r="N179" i="20"/>
  <c r="P180" i="20"/>
  <c r="R181" i="20"/>
  <c r="AD181" i="20"/>
  <c r="R172" i="20"/>
  <c r="S181" i="20"/>
  <c r="T174" i="20"/>
  <c r="V174" i="20"/>
  <c r="K174" i="20"/>
  <c r="W174" i="20"/>
  <c r="V173" i="20"/>
  <c r="L174" i="20"/>
  <c r="X174" i="20"/>
  <c r="M174" i="20"/>
  <c r="Y174" i="20"/>
  <c r="AC147" i="20"/>
  <c r="L155" i="20"/>
  <c r="V172" i="20"/>
  <c r="L173" i="20"/>
  <c r="X173" i="20"/>
  <c r="N174" i="20"/>
  <c r="Z174" i="20"/>
  <c r="AD147" i="20"/>
  <c r="R155" i="20"/>
  <c r="AD166" i="20"/>
  <c r="K172" i="20"/>
  <c r="W172" i="20"/>
  <c r="M173" i="20"/>
  <c r="Y173" i="20"/>
  <c r="O174" i="20"/>
  <c r="AA174" i="20"/>
  <c r="T155" i="20"/>
  <c r="AE166" i="20"/>
  <c r="L172" i="20"/>
  <c r="X172" i="20"/>
  <c r="N173" i="20"/>
  <c r="Z173" i="20"/>
  <c r="P174" i="20"/>
  <c r="AB174" i="20"/>
  <c r="U155" i="20"/>
  <c r="M172" i="20"/>
  <c r="Y172" i="20"/>
  <c r="O173" i="20"/>
  <c r="AA173" i="20"/>
  <c r="Q174" i="20"/>
  <c r="AC174" i="20"/>
  <c r="X155" i="20"/>
  <c r="R167" i="20"/>
  <c r="N172" i="20"/>
  <c r="Z172" i="20"/>
  <c r="P173" i="20"/>
  <c r="AB173" i="20"/>
  <c r="R174" i="20"/>
  <c r="AD174" i="20"/>
  <c r="S167" i="20"/>
  <c r="O172" i="20"/>
  <c r="Q173" i="20"/>
  <c r="S174" i="20"/>
  <c r="U168" i="20"/>
  <c r="V168" i="20"/>
  <c r="O148" i="20"/>
  <c r="K168" i="20"/>
  <c r="W168" i="20"/>
  <c r="AD148" i="20"/>
  <c r="V167" i="20"/>
  <c r="L168" i="20"/>
  <c r="X168" i="20"/>
  <c r="AE153" i="20"/>
  <c r="AD155" i="20"/>
  <c r="U166" i="20"/>
  <c r="K167" i="20"/>
  <c r="W167" i="20"/>
  <c r="M168" i="20"/>
  <c r="Y168" i="20"/>
  <c r="V166" i="20"/>
  <c r="L167" i="20"/>
  <c r="X167" i="20"/>
  <c r="N168" i="20"/>
  <c r="Z168" i="20"/>
  <c r="N153" i="20"/>
  <c r="R154" i="20"/>
  <c r="K166" i="20"/>
  <c r="W166" i="20"/>
  <c r="M167" i="20"/>
  <c r="Y167" i="20"/>
  <c r="O168" i="20"/>
  <c r="AA168" i="20"/>
  <c r="P153" i="20"/>
  <c r="S154" i="20"/>
  <c r="L166" i="20"/>
  <c r="X166" i="20"/>
  <c r="N167" i="20"/>
  <c r="Z167" i="20"/>
  <c r="P168" i="20"/>
  <c r="AB168" i="20"/>
  <c r="Q153" i="20"/>
  <c r="AD154" i="20"/>
  <c r="M166" i="20"/>
  <c r="Y166" i="20"/>
  <c r="O167" i="20"/>
  <c r="AA167" i="20"/>
  <c r="Q168" i="20"/>
  <c r="AC168" i="20"/>
  <c r="R153" i="20"/>
  <c r="AE154" i="20"/>
  <c r="N166" i="20"/>
  <c r="Z166" i="20"/>
  <c r="P167" i="20"/>
  <c r="AB167" i="20"/>
  <c r="R168" i="20"/>
  <c r="AD168" i="20"/>
  <c r="S153" i="20"/>
  <c r="O166" i="20"/>
  <c r="Q167" i="20"/>
  <c r="S168" i="20"/>
  <c r="K149" i="20"/>
  <c r="AE147" i="20"/>
  <c r="Q149" i="20"/>
  <c r="T154" i="20"/>
  <c r="V155" i="20"/>
  <c r="U149" i="20"/>
  <c r="U154" i="20"/>
  <c r="K155" i="20"/>
  <c r="W155" i="20"/>
  <c r="W149" i="20"/>
  <c r="V154" i="20"/>
  <c r="M147" i="20"/>
  <c r="R148" i="20"/>
  <c r="AC149" i="20"/>
  <c r="U153" i="20"/>
  <c r="K154" i="20"/>
  <c r="W154" i="20"/>
  <c r="M155" i="20"/>
  <c r="Y155" i="20"/>
  <c r="P147" i="20"/>
  <c r="S148" i="20"/>
  <c r="V153" i="20"/>
  <c r="L154" i="20"/>
  <c r="X154" i="20"/>
  <c r="N155" i="20"/>
  <c r="Z155" i="20"/>
  <c r="Q147" i="20"/>
  <c r="T148" i="20"/>
  <c r="K153" i="20"/>
  <c r="W153" i="20"/>
  <c r="M154" i="20"/>
  <c r="Y154" i="20"/>
  <c r="O155" i="20"/>
  <c r="AA155" i="20"/>
  <c r="R147" i="20"/>
  <c r="U148" i="20"/>
  <c r="L153" i="20"/>
  <c r="X153" i="20"/>
  <c r="N154" i="20"/>
  <c r="Z154" i="20"/>
  <c r="P155" i="20"/>
  <c r="AB155" i="20"/>
  <c r="S147" i="20"/>
  <c r="AA148" i="20"/>
  <c r="M153" i="20"/>
  <c r="Y153" i="20"/>
  <c r="O154" i="20"/>
  <c r="AA154" i="20"/>
  <c r="Q155" i="20"/>
  <c r="AC155" i="20"/>
  <c r="P154" i="20"/>
  <c r="AB154" i="20"/>
  <c r="AB147" i="20"/>
  <c r="AE148" i="20"/>
  <c r="O153" i="20"/>
  <c r="Q154" i="20"/>
  <c r="S155" i="20"/>
  <c r="T149" i="20"/>
  <c r="V149" i="20"/>
  <c r="T147" i="20"/>
  <c r="V148" i="20"/>
  <c r="L149" i="20"/>
  <c r="X149" i="20"/>
  <c r="U147" i="20"/>
  <c r="K148" i="20"/>
  <c r="W148" i="20"/>
  <c r="M149" i="20"/>
  <c r="Y149" i="20"/>
  <c r="V147" i="20"/>
  <c r="L148" i="20"/>
  <c r="X148" i="20"/>
  <c r="N149" i="20"/>
  <c r="Z149" i="20"/>
  <c r="K147" i="20"/>
  <c r="W147" i="20"/>
  <c r="M148" i="20"/>
  <c r="Y148" i="20"/>
  <c r="O149" i="20"/>
  <c r="AA149" i="20"/>
  <c r="L147" i="20"/>
  <c r="X147" i="20"/>
  <c r="N148" i="20"/>
  <c r="Z148" i="20"/>
  <c r="P149" i="20"/>
  <c r="AB149" i="20"/>
  <c r="N147" i="20"/>
  <c r="Z147" i="20"/>
  <c r="P148" i="20"/>
  <c r="AB148" i="20"/>
  <c r="R149" i="20"/>
  <c r="AD149" i="20"/>
  <c r="O147" i="20"/>
  <c r="Q148" i="20"/>
  <c r="S149" i="20"/>
  <c r="M127" i="20"/>
  <c r="R127" i="20"/>
  <c r="T127" i="20"/>
  <c r="Y127" i="20"/>
  <c r="AD127" i="20"/>
  <c r="AB134" i="20"/>
  <c r="R135" i="20"/>
  <c r="K126" i="20"/>
  <c r="L135" i="20"/>
  <c r="AD126" i="20"/>
  <c r="AB135" i="20"/>
  <c r="AE135" i="20"/>
  <c r="P126" i="20"/>
  <c r="O135" i="20"/>
  <c r="K136" i="20"/>
  <c r="Q126" i="20"/>
  <c r="P135" i="20"/>
  <c r="N136" i="20"/>
  <c r="S126" i="20"/>
  <c r="Q136" i="20"/>
  <c r="T126" i="20"/>
  <c r="AE127" i="20"/>
  <c r="S135" i="20"/>
  <c r="R136" i="20"/>
  <c r="U126" i="20"/>
  <c r="T135" i="20"/>
  <c r="T136" i="20"/>
  <c r="W126" i="20"/>
  <c r="U135" i="20"/>
  <c r="U136" i="20"/>
  <c r="AB126" i="20"/>
  <c r="P134" i="20"/>
  <c r="X135" i="20"/>
  <c r="W136" i="20"/>
  <c r="AC126" i="20"/>
  <c r="Q134" i="20"/>
  <c r="AA135" i="20"/>
  <c r="Z136" i="20"/>
  <c r="AC136" i="20"/>
  <c r="AC134" i="20"/>
  <c r="AD135" i="20"/>
  <c r="AD136" i="20"/>
  <c r="U121" i="20"/>
  <c r="R134" i="20"/>
  <c r="AD134" i="20"/>
  <c r="V136" i="20"/>
  <c r="S134" i="20"/>
  <c r="AE134" i="20"/>
  <c r="T134" i="20"/>
  <c r="V135" i="20"/>
  <c r="L136" i="20"/>
  <c r="X136" i="20"/>
  <c r="U128" i="20"/>
  <c r="U134" i="20"/>
  <c r="K135" i="20"/>
  <c r="W135" i="20"/>
  <c r="M136" i="20"/>
  <c r="Y136" i="20"/>
  <c r="V134" i="20"/>
  <c r="AE126" i="20"/>
  <c r="K134" i="20"/>
  <c r="W134" i="20"/>
  <c r="M135" i="20"/>
  <c r="Y135" i="20"/>
  <c r="O136" i="20"/>
  <c r="AA136" i="20"/>
  <c r="L134" i="20"/>
  <c r="X134" i="20"/>
  <c r="N135" i="20"/>
  <c r="Z135" i="20"/>
  <c r="P136" i="20"/>
  <c r="AB136" i="20"/>
  <c r="M134" i="20"/>
  <c r="Y134" i="20"/>
  <c r="N134" i="20"/>
  <c r="Z134" i="20"/>
  <c r="R126" i="20"/>
  <c r="S127" i="20"/>
  <c r="O134" i="20"/>
  <c r="Q135" i="20"/>
  <c r="S136" i="20"/>
  <c r="T128" i="20"/>
  <c r="U127" i="20"/>
  <c r="K128" i="20"/>
  <c r="W128" i="20"/>
  <c r="V127" i="20"/>
  <c r="L128" i="20"/>
  <c r="X128" i="20"/>
  <c r="V128" i="20"/>
  <c r="K127" i="20"/>
  <c r="W127" i="20"/>
  <c r="M128" i="20"/>
  <c r="Y128" i="20"/>
  <c r="V126" i="20"/>
  <c r="L127" i="20"/>
  <c r="X127" i="20"/>
  <c r="N128" i="20"/>
  <c r="Z128" i="20"/>
  <c r="O128" i="20"/>
  <c r="AA128" i="20"/>
  <c r="Q120" i="20"/>
  <c r="L126" i="20"/>
  <c r="X126" i="20"/>
  <c r="N127" i="20"/>
  <c r="Z127" i="20"/>
  <c r="P128" i="20"/>
  <c r="AB128" i="20"/>
  <c r="T120" i="20"/>
  <c r="M126" i="20"/>
  <c r="Y126" i="20"/>
  <c r="O127" i="20"/>
  <c r="AA127" i="20"/>
  <c r="Q128" i="20"/>
  <c r="AC128" i="20"/>
  <c r="AE120" i="20"/>
  <c r="N126" i="20"/>
  <c r="Z126" i="20"/>
  <c r="P127" i="20"/>
  <c r="AB127" i="20"/>
  <c r="R128" i="20"/>
  <c r="AD128" i="20"/>
  <c r="O126" i="20"/>
  <c r="Q127" i="20"/>
  <c r="S128" i="20"/>
  <c r="R121" i="20"/>
  <c r="S121" i="20"/>
  <c r="P120" i="20"/>
  <c r="T121" i="20"/>
  <c r="R120" i="20"/>
  <c r="AD121" i="20"/>
  <c r="S120" i="20"/>
  <c r="AE121" i="20"/>
  <c r="AB120" i="20"/>
  <c r="U122" i="20"/>
  <c r="AC120" i="20"/>
  <c r="AD120" i="20"/>
  <c r="T122" i="20"/>
  <c r="V122" i="20"/>
  <c r="K122" i="20"/>
  <c r="W122" i="20"/>
  <c r="V121" i="20"/>
  <c r="L122" i="20"/>
  <c r="X122" i="20"/>
  <c r="U120" i="20"/>
  <c r="K121" i="20"/>
  <c r="W121" i="20"/>
  <c r="M122" i="20"/>
  <c r="Y122" i="20"/>
  <c r="V120" i="20"/>
  <c r="L121" i="20"/>
  <c r="X121" i="20"/>
  <c r="N122" i="20"/>
  <c r="Z122" i="20"/>
  <c r="K120" i="20"/>
  <c r="W120" i="20"/>
  <c r="M121" i="20"/>
  <c r="Y121" i="20"/>
  <c r="O122" i="20"/>
  <c r="AA122" i="20"/>
  <c r="L120" i="20"/>
  <c r="X120" i="20"/>
  <c r="N121" i="20"/>
  <c r="Z121" i="20"/>
  <c r="P122" i="20"/>
  <c r="AB122" i="20"/>
  <c r="M120" i="20"/>
  <c r="Y120" i="20"/>
  <c r="O121" i="20"/>
  <c r="AA121" i="20"/>
  <c r="Q122" i="20"/>
  <c r="AC122" i="20"/>
  <c r="N120" i="20"/>
  <c r="Z120" i="20"/>
  <c r="P121" i="20"/>
  <c r="AB121" i="20"/>
  <c r="R122" i="20"/>
  <c r="AD122" i="20"/>
  <c r="O120" i="20"/>
  <c r="Q121" i="20"/>
  <c r="S122" i="20"/>
  <c r="O109" i="20"/>
  <c r="R109" i="20"/>
  <c r="S109" i="20"/>
  <c r="U109" i="20"/>
  <c r="X109" i="20"/>
  <c r="AA109" i="20"/>
  <c r="Z110" i="20"/>
  <c r="AD109" i="20"/>
  <c r="Z101" i="20"/>
  <c r="AE109" i="20"/>
  <c r="K102" i="20"/>
  <c r="U110" i="20"/>
  <c r="AC110" i="20"/>
  <c r="S101" i="20"/>
  <c r="T109" i="20"/>
  <c r="Q108" i="20"/>
  <c r="U34" i="20"/>
  <c r="AC108" i="20"/>
  <c r="N110" i="20"/>
  <c r="L109" i="20"/>
  <c r="Q110" i="20"/>
  <c r="AD100" i="20"/>
  <c r="AC100" i="20"/>
  <c r="P108" i="20"/>
  <c r="AB108" i="20"/>
  <c r="T110" i="20"/>
  <c r="K100" i="20"/>
  <c r="AE100" i="20"/>
  <c r="P102" i="20"/>
  <c r="R108" i="20"/>
  <c r="AD108" i="20"/>
  <c r="V110" i="20"/>
  <c r="L100" i="20"/>
  <c r="U102" i="20"/>
  <c r="S108" i="20"/>
  <c r="AE108" i="20"/>
  <c r="K110" i="20"/>
  <c r="W110" i="20"/>
  <c r="P100" i="20"/>
  <c r="N101" i="20"/>
  <c r="W102" i="20"/>
  <c r="T108" i="20"/>
  <c r="V109" i="20"/>
  <c r="L110" i="20"/>
  <c r="X110" i="20"/>
  <c r="Q100" i="20"/>
  <c r="R101" i="20"/>
  <c r="AB102" i="20"/>
  <c r="U108" i="20"/>
  <c r="K109" i="20"/>
  <c r="W109" i="20"/>
  <c r="M110" i="20"/>
  <c r="Y110" i="20"/>
  <c r="R100" i="20"/>
  <c r="V108" i="20"/>
  <c r="S100" i="20"/>
  <c r="T101" i="20"/>
  <c r="K108" i="20"/>
  <c r="W108" i="20"/>
  <c r="M109" i="20"/>
  <c r="Y109" i="20"/>
  <c r="O110" i="20"/>
  <c r="AA110" i="20"/>
  <c r="T100" i="20"/>
  <c r="U101" i="20"/>
  <c r="L108" i="20"/>
  <c r="X108" i="20"/>
  <c r="N109" i="20"/>
  <c r="Z109" i="20"/>
  <c r="P110" i="20"/>
  <c r="AB110" i="20"/>
  <c r="W100" i="20"/>
  <c r="M108" i="20"/>
  <c r="Y108" i="20"/>
  <c r="X100" i="20"/>
  <c r="AD101" i="20"/>
  <c r="N108" i="20"/>
  <c r="Z108" i="20"/>
  <c r="P109" i="20"/>
  <c r="AB109" i="20"/>
  <c r="R110" i="20"/>
  <c r="AD110" i="20"/>
  <c r="AB100" i="20"/>
  <c r="AE101" i="20"/>
  <c r="O108" i="20"/>
  <c r="Q109" i="20"/>
  <c r="S110" i="20"/>
  <c r="T102" i="20"/>
  <c r="V102" i="20"/>
  <c r="V101" i="20"/>
  <c r="L102" i="20"/>
  <c r="X102" i="20"/>
  <c r="U100" i="20"/>
  <c r="K101" i="20"/>
  <c r="W101" i="20"/>
  <c r="M102" i="20"/>
  <c r="Y102" i="20"/>
  <c r="V100" i="20"/>
  <c r="L101" i="20"/>
  <c r="X101" i="20"/>
  <c r="N102" i="20"/>
  <c r="Z102" i="20"/>
  <c r="M101" i="20"/>
  <c r="Y101" i="20"/>
  <c r="O102" i="20"/>
  <c r="AA102" i="20"/>
  <c r="M100" i="20"/>
  <c r="Y100" i="20"/>
  <c r="O101" i="20"/>
  <c r="AA101" i="20"/>
  <c r="Q102" i="20"/>
  <c r="AC102" i="20"/>
  <c r="N100" i="20"/>
  <c r="Z100" i="20"/>
  <c r="P101" i="20"/>
  <c r="AB101" i="20"/>
  <c r="R102" i="20"/>
  <c r="AD102" i="20"/>
  <c r="O100" i="20"/>
  <c r="Q101" i="20"/>
  <c r="S102" i="20"/>
  <c r="AB32" i="20"/>
  <c r="AC91" i="20"/>
  <c r="Q34" i="20"/>
  <c r="X34" i="20"/>
  <c r="X57" i="20"/>
  <c r="Q91" i="20"/>
  <c r="Y20" i="20"/>
  <c r="T91" i="20"/>
  <c r="AD20" i="20"/>
  <c r="AB91" i="20"/>
  <c r="L21" i="20"/>
  <c r="M22" i="20"/>
  <c r="O22" i="20"/>
  <c r="R92" i="20"/>
  <c r="L22" i="20"/>
  <c r="AE42" i="20"/>
  <c r="AD91" i="20"/>
  <c r="M58" i="20"/>
  <c r="T22" i="20"/>
  <c r="O59" i="20"/>
  <c r="S92" i="20"/>
  <c r="AA32" i="20"/>
  <c r="O81" i="20"/>
  <c r="T92" i="20"/>
  <c r="X10" i="20"/>
  <c r="AD92" i="20"/>
  <c r="AB10" i="20"/>
  <c r="M33" i="20"/>
  <c r="P91" i="20"/>
  <c r="AE92" i="20"/>
  <c r="AC10" i="20"/>
  <c r="R33" i="20"/>
  <c r="S20" i="20"/>
  <c r="P34" i="20"/>
  <c r="R91" i="20"/>
  <c r="T93" i="20"/>
  <c r="O43" i="20"/>
  <c r="AB57" i="20"/>
  <c r="P59" i="20"/>
  <c r="P81" i="20"/>
  <c r="U93" i="20"/>
  <c r="AA43" i="20"/>
  <c r="AC57" i="20"/>
  <c r="V59" i="20"/>
  <c r="V81" i="20"/>
  <c r="V93" i="20"/>
  <c r="L11" i="20"/>
  <c r="AE20" i="20"/>
  <c r="S22" i="20"/>
  <c r="N33" i="20"/>
  <c r="V34" i="20"/>
  <c r="M44" i="20"/>
  <c r="L58" i="20"/>
  <c r="AA59" i="20"/>
  <c r="AA81" i="20"/>
  <c r="S91" i="20"/>
  <c r="AE91" i="20"/>
  <c r="U92" i="20"/>
  <c r="K93" i="20"/>
  <c r="W93" i="20"/>
  <c r="X11" i="20"/>
  <c r="R44" i="20"/>
  <c r="AB59" i="20"/>
  <c r="AB81" i="20"/>
  <c r="V92" i="20"/>
  <c r="L93" i="20"/>
  <c r="X93" i="20"/>
  <c r="O12" i="20"/>
  <c r="P21" i="20"/>
  <c r="X22" i="20"/>
  <c r="S33" i="20"/>
  <c r="AB34" i="20"/>
  <c r="Y44" i="20"/>
  <c r="O58" i="20"/>
  <c r="U72" i="20"/>
  <c r="U83" i="20"/>
  <c r="U91" i="20"/>
  <c r="K92" i="20"/>
  <c r="W92" i="20"/>
  <c r="M93" i="20"/>
  <c r="Y93" i="20"/>
  <c r="P12" i="20"/>
  <c r="Q21" i="20"/>
  <c r="Y22" i="20"/>
  <c r="U33" i="20"/>
  <c r="AC34" i="20"/>
  <c r="AD44" i="20"/>
  <c r="S58" i="20"/>
  <c r="L73" i="20"/>
  <c r="V91" i="20"/>
  <c r="L92" i="20"/>
  <c r="X92" i="20"/>
  <c r="N93" i="20"/>
  <c r="Z93" i="20"/>
  <c r="L10" i="20"/>
  <c r="V12" i="20"/>
  <c r="U21" i="20"/>
  <c r="AA22" i="20"/>
  <c r="Y33" i="20"/>
  <c r="L42" i="20"/>
  <c r="L57" i="20"/>
  <c r="T58" i="20"/>
  <c r="M73" i="20"/>
  <c r="K91" i="20"/>
  <c r="W91" i="20"/>
  <c r="M92" i="20"/>
  <c r="Y92" i="20"/>
  <c r="O93" i="20"/>
  <c r="AA93" i="20"/>
  <c r="P10" i="20"/>
  <c r="AA12" i="20"/>
  <c r="V21" i="20"/>
  <c r="AE22" i="20"/>
  <c r="Z33" i="20"/>
  <c r="M42" i="20"/>
  <c r="P57" i="20"/>
  <c r="X58" i="20"/>
  <c r="S73" i="20"/>
  <c r="L91" i="20"/>
  <c r="X91" i="20"/>
  <c r="N92" i="20"/>
  <c r="Z92" i="20"/>
  <c r="P93" i="20"/>
  <c r="AB93" i="20"/>
  <c r="Q10" i="20"/>
  <c r="AB12" i="20"/>
  <c r="X21" i="20"/>
  <c r="O32" i="20"/>
  <c r="AD33" i="20"/>
  <c r="S42" i="20"/>
  <c r="Q57" i="20"/>
  <c r="Y58" i="20"/>
  <c r="X73" i="20"/>
  <c r="M91" i="20"/>
  <c r="Y91" i="20"/>
  <c r="O92" i="20"/>
  <c r="AA92" i="20"/>
  <c r="Q93" i="20"/>
  <c r="AC93" i="20"/>
  <c r="U10" i="20"/>
  <c r="M20" i="20"/>
  <c r="AB21" i="20"/>
  <c r="P32" i="20"/>
  <c r="AE33" i="20"/>
  <c r="X42" i="20"/>
  <c r="U57" i="20"/>
  <c r="AA58" i="20"/>
  <c r="Y73" i="20"/>
  <c r="N91" i="20"/>
  <c r="Z91" i="20"/>
  <c r="P92" i="20"/>
  <c r="AB92" i="20"/>
  <c r="R93" i="20"/>
  <c r="AD93" i="20"/>
  <c r="V10" i="20"/>
  <c r="R20" i="20"/>
  <c r="AC21" i="20"/>
  <c r="V32" i="20"/>
  <c r="L34" i="20"/>
  <c r="Y42" i="20"/>
  <c r="V57" i="20"/>
  <c r="AE58" i="20"/>
  <c r="AE73" i="20"/>
  <c r="O91" i="20"/>
  <c r="Q92" i="20"/>
  <c r="S93" i="20"/>
  <c r="T10" i="20"/>
  <c r="K11" i="20"/>
  <c r="W11" i="20"/>
  <c r="N12" i="20"/>
  <c r="Z12" i="20"/>
  <c r="Q20" i="20"/>
  <c r="AC20" i="20"/>
  <c r="T21" i="20"/>
  <c r="K22" i="20"/>
  <c r="W22" i="20"/>
  <c r="N32" i="20"/>
  <c r="Z32" i="20"/>
  <c r="Q33" i="20"/>
  <c r="AC33" i="20"/>
  <c r="T34" i="20"/>
  <c r="K42" i="20"/>
  <c r="W42" i="20"/>
  <c r="N43" i="20"/>
  <c r="Z43" i="20"/>
  <c r="Q44" i="20"/>
  <c r="AC44" i="20"/>
  <c r="T57" i="20"/>
  <c r="K58" i="20"/>
  <c r="W58" i="20"/>
  <c r="N59" i="20"/>
  <c r="Z59" i="20"/>
  <c r="Q71" i="20"/>
  <c r="AC71" i="20"/>
  <c r="T72" i="20"/>
  <c r="K73" i="20"/>
  <c r="W73" i="20"/>
  <c r="N81" i="20"/>
  <c r="Z81" i="20"/>
  <c r="Q82" i="20"/>
  <c r="AC82" i="20"/>
  <c r="T83" i="20"/>
  <c r="P43" i="20"/>
  <c r="AB43" i="20"/>
  <c r="S44" i="20"/>
  <c r="AE44" i="20"/>
  <c r="S71" i="20"/>
  <c r="AE71" i="20"/>
  <c r="V72" i="20"/>
  <c r="S82" i="20"/>
  <c r="AE82" i="20"/>
  <c r="V83" i="20"/>
  <c r="M11" i="20"/>
  <c r="K10" i="20"/>
  <c r="W10" i="20"/>
  <c r="N11" i="20"/>
  <c r="Z11" i="20"/>
  <c r="Q12" i="20"/>
  <c r="AC12" i="20"/>
  <c r="T20" i="20"/>
  <c r="K21" i="20"/>
  <c r="W21" i="20"/>
  <c r="N22" i="20"/>
  <c r="Z22" i="20"/>
  <c r="Q32" i="20"/>
  <c r="AC32" i="20"/>
  <c r="T33" i="20"/>
  <c r="K34" i="20"/>
  <c r="W34" i="20"/>
  <c r="N42" i="20"/>
  <c r="Z42" i="20"/>
  <c r="Q43" i="20"/>
  <c r="AC43" i="20"/>
  <c r="T44" i="20"/>
  <c r="K57" i="20"/>
  <c r="W57" i="20"/>
  <c r="N58" i="20"/>
  <c r="Z58" i="20"/>
  <c r="Q59" i="20"/>
  <c r="AC59" i="20"/>
  <c r="T71" i="20"/>
  <c r="K72" i="20"/>
  <c r="W72" i="20"/>
  <c r="N73" i="20"/>
  <c r="Z73" i="20"/>
  <c r="Q81" i="20"/>
  <c r="AC81" i="20"/>
  <c r="T82" i="20"/>
  <c r="K83" i="20"/>
  <c r="W83" i="20"/>
  <c r="O11" i="20"/>
  <c r="AA11" i="20"/>
  <c r="R12" i="20"/>
  <c r="AD12" i="20"/>
  <c r="U20" i="20"/>
  <c r="R32" i="20"/>
  <c r="AD32" i="20"/>
  <c r="O42" i="20"/>
  <c r="AA42" i="20"/>
  <c r="R43" i="20"/>
  <c r="AD43" i="20"/>
  <c r="U44" i="20"/>
  <c r="R59" i="20"/>
  <c r="AD59" i="20"/>
  <c r="U71" i="20"/>
  <c r="L72" i="20"/>
  <c r="X72" i="20"/>
  <c r="O73" i="20"/>
  <c r="AA73" i="20"/>
  <c r="R81" i="20"/>
  <c r="AD81" i="20"/>
  <c r="U82" i="20"/>
  <c r="L83" i="20"/>
  <c r="X83" i="20"/>
  <c r="M10" i="20"/>
  <c r="Y10" i="20"/>
  <c r="P11" i="20"/>
  <c r="AB11" i="20"/>
  <c r="S12" i="20"/>
  <c r="AE12" i="20"/>
  <c r="V20" i="20"/>
  <c r="M21" i="20"/>
  <c r="Y21" i="20"/>
  <c r="P22" i="20"/>
  <c r="AB22" i="20"/>
  <c r="S32" i="20"/>
  <c r="AE32" i="20"/>
  <c r="V33" i="20"/>
  <c r="M34" i="20"/>
  <c r="Y34" i="20"/>
  <c r="P42" i="20"/>
  <c r="AB42" i="20"/>
  <c r="S43" i="20"/>
  <c r="AE43" i="20"/>
  <c r="V44" i="20"/>
  <c r="M57" i="20"/>
  <c r="Y57" i="20"/>
  <c r="P58" i="20"/>
  <c r="AB58" i="20"/>
  <c r="S59" i="20"/>
  <c r="AE59" i="20"/>
  <c r="V71" i="20"/>
  <c r="M72" i="20"/>
  <c r="Y72" i="20"/>
  <c r="P73" i="20"/>
  <c r="AB73" i="20"/>
  <c r="S81" i="20"/>
  <c r="AE81" i="20"/>
  <c r="V82" i="20"/>
  <c r="M83" i="20"/>
  <c r="Y83" i="20"/>
  <c r="R71" i="20"/>
  <c r="AD71" i="20"/>
  <c r="Y11" i="20"/>
  <c r="N10" i="20"/>
  <c r="Z10" i="20"/>
  <c r="Q11" i="20"/>
  <c r="AC11" i="20"/>
  <c r="T12" i="20"/>
  <c r="K20" i="20"/>
  <c r="W20" i="20"/>
  <c r="N21" i="20"/>
  <c r="Z21" i="20"/>
  <c r="Q22" i="20"/>
  <c r="AC22" i="20"/>
  <c r="T32" i="20"/>
  <c r="K33" i="20"/>
  <c r="W33" i="20"/>
  <c r="N34" i="20"/>
  <c r="Z34" i="20"/>
  <c r="Q42" i="20"/>
  <c r="AC42" i="20"/>
  <c r="T43" i="20"/>
  <c r="K44" i="20"/>
  <c r="W44" i="20"/>
  <c r="N57" i="20"/>
  <c r="Z57" i="20"/>
  <c r="Q58" i="20"/>
  <c r="AC58" i="20"/>
  <c r="T59" i="20"/>
  <c r="K71" i="20"/>
  <c r="W71" i="20"/>
  <c r="N72" i="20"/>
  <c r="Z72" i="20"/>
  <c r="Q73" i="20"/>
  <c r="AC73" i="20"/>
  <c r="T81" i="20"/>
  <c r="K82" i="20"/>
  <c r="W82" i="20"/>
  <c r="N83" i="20"/>
  <c r="Z83" i="20"/>
  <c r="O10" i="20"/>
  <c r="AA10" i="20"/>
  <c r="R11" i="20"/>
  <c r="AD11" i="20"/>
  <c r="U12" i="20"/>
  <c r="L20" i="20"/>
  <c r="X20" i="20"/>
  <c r="O21" i="20"/>
  <c r="AA21" i="20"/>
  <c r="R22" i="20"/>
  <c r="AD22" i="20"/>
  <c r="U32" i="20"/>
  <c r="L33" i="20"/>
  <c r="X33" i="20"/>
  <c r="O34" i="20"/>
  <c r="AA34" i="20"/>
  <c r="R42" i="20"/>
  <c r="AD42" i="20"/>
  <c r="U43" i="20"/>
  <c r="L44" i="20"/>
  <c r="X44" i="20"/>
  <c r="O57" i="20"/>
  <c r="AA57" i="20"/>
  <c r="R58" i="20"/>
  <c r="AD58" i="20"/>
  <c r="U59" i="20"/>
  <c r="L71" i="20"/>
  <c r="X71" i="20"/>
  <c r="O72" i="20"/>
  <c r="AA72" i="20"/>
  <c r="R73" i="20"/>
  <c r="AD73" i="20"/>
  <c r="U81" i="20"/>
  <c r="L82" i="20"/>
  <c r="X82" i="20"/>
  <c r="O83" i="20"/>
  <c r="AA83" i="20"/>
  <c r="M71" i="20"/>
  <c r="Y71" i="20"/>
  <c r="P72" i="20"/>
  <c r="AB72" i="20"/>
  <c r="M82" i="20"/>
  <c r="Y82" i="20"/>
  <c r="P83" i="20"/>
  <c r="AB83" i="20"/>
  <c r="S11" i="20"/>
  <c r="AE11" i="20"/>
  <c r="K32" i="20"/>
  <c r="W32" i="20"/>
  <c r="T42" i="20"/>
  <c r="K43" i="20"/>
  <c r="W43" i="20"/>
  <c r="N44" i="20"/>
  <c r="Z44" i="20"/>
  <c r="K59" i="20"/>
  <c r="W59" i="20"/>
  <c r="N71" i="20"/>
  <c r="Z71" i="20"/>
  <c r="Q72" i="20"/>
  <c r="AC72" i="20"/>
  <c r="T73" i="20"/>
  <c r="K81" i="20"/>
  <c r="W81" i="20"/>
  <c r="N82" i="20"/>
  <c r="Z82" i="20"/>
  <c r="Q83" i="20"/>
  <c r="AC83" i="20"/>
  <c r="V43" i="20"/>
  <c r="T11" i="20"/>
  <c r="K12" i="20"/>
  <c r="W12" i="20"/>
  <c r="N20" i="20"/>
  <c r="Z20" i="20"/>
  <c r="R10" i="20"/>
  <c r="AD10" i="20"/>
  <c r="U11" i="20"/>
  <c r="L12" i="20"/>
  <c r="X12" i="20"/>
  <c r="O20" i="20"/>
  <c r="AA20" i="20"/>
  <c r="R21" i="20"/>
  <c r="AD21" i="20"/>
  <c r="U22" i="20"/>
  <c r="L32" i="20"/>
  <c r="X32" i="20"/>
  <c r="O33" i="20"/>
  <c r="AA33" i="20"/>
  <c r="R34" i="20"/>
  <c r="AD34" i="20"/>
  <c r="U42" i="20"/>
  <c r="L43" i="20"/>
  <c r="X43" i="20"/>
  <c r="O44" i="20"/>
  <c r="AA44" i="20"/>
  <c r="R57" i="20"/>
  <c r="AD57" i="20"/>
  <c r="U58" i="20"/>
  <c r="L59" i="20"/>
  <c r="X59" i="20"/>
  <c r="O71" i="20"/>
  <c r="AA71" i="20"/>
  <c r="R72" i="20"/>
  <c r="AD72" i="20"/>
  <c r="U73" i="20"/>
  <c r="L81" i="20"/>
  <c r="X81" i="20"/>
  <c r="O82" i="20"/>
  <c r="AA82" i="20"/>
  <c r="R83" i="20"/>
  <c r="AD83" i="20"/>
  <c r="R82" i="20"/>
  <c r="AD82" i="20"/>
  <c r="S10" i="20"/>
  <c r="M12" i="20"/>
  <c r="P20" i="20"/>
  <c r="S21" i="20"/>
  <c r="M32" i="20"/>
  <c r="P33" i="20"/>
  <c r="S34" i="20"/>
  <c r="M43" i="20"/>
  <c r="P44" i="20"/>
  <c r="S57" i="20"/>
  <c r="M59" i="20"/>
  <c r="P71" i="20"/>
  <c r="S72" i="20"/>
  <c r="M81" i="20"/>
  <c r="P82" i="20"/>
  <c r="S83" i="20"/>
  <c r="S35" i="21"/>
  <c r="W62" i="21"/>
  <c r="AD63" i="21"/>
  <c r="AD70" i="21"/>
  <c r="AC70" i="21"/>
  <c r="Q70" i="21"/>
  <c r="K92" i="21"/>
  <c r="AD92" i="21"/>
  <c r="AC92" i="21"/>
  <c r="Z92" i="21"/>
  <c r="Y100" i="21"/>
  <c r="Z100" i="21"/>
  <c r="X100" i="21"/>
  <c r="U100" i="21"/>
  <c r="R100" i="21"/>
  <c r="Y123" i="21"/>
  <c r="Y131" i="21"/>
  <c r="Q131" i="21"/>
  <c r="Z131" i="21"/>
  <c r="AC131" i="21"/>
  <c r="AA131" i="21"/>
  <c r="V131" i="21"/>
  <c r="V203" i="21"/>
  <c r="R203" i="21"/>
  <c r="Q203" i="21"/>
  <c r="G203" i="21" s="1"/>
  <c r="AB203" i="21"/>
  <c r="Z203" i="21"/>
  <c r="S203" i="21"/>
  <c r="W203" i="21"/>
  <c r="T203" i="21"/>
  <c r="M229" i="21"/>
  <c r="U247" i="21"/>
  <c r="AA247" i="21"/>
  <c r="AB247" i="21"/>
  <c r="W247" i="21"/>
  <c r="V247" i="21"/>
  <c r="T247" i="21"/>
  <c r="P247" i="21"/>
  <c r="Q247" i="21"/>
  <c r="Q267" i="21"/>
  <c r="O267" i="21"/>
  <c r="AB267" i="21"/>
  <c r="AA267" i="21"/>
  <c r="V267" i="21"/>
  <c r="S267" i="21"/>
  <c r="T267" i="21"/>
  <c r="U28" i="21"/>
  <c r="Z85" i="21"/>
  <c r="W85" i="21"/>
  <c r="AD200" i="21"/>
  <c r="N200" i="21"/>
  <c r="G200" i="21" s="1"/>
  <c r="X200" i="21"/>
  <c r="U200" i="21"/>
  <c r="AB200" i="21"/>
  <c r="AA200" i="21"/>
  <c r="Z200" i="21"/>
  <c r="T200" i="21"/>
  <c r="V200" i="21"/>
  <c r="L211" i="21"/>
  <c r="T221" i="21"/>
  <c r="Q221" i="21"/>
  <c r="AC221" i="21"/>
  <c r="AB221" i="21"/>
  <c r="Y221" i="21"/>
  <c r="W221" i="21"/>
  <c r="U221" i="21"/>
  <c r="V221" i="21"/>
  <c r="AE29" i="21"/>
  <c r="U29" i="21"/>
  <c r="L63" i="21"/>
  <c r="S99" i="21"/>
  <c r="R99" i="21"/>
  <c r="Q99" i="21"/>
  <c r="N99" i="21"/>
  <c r="M99" i="21"/>
  <c r="AC101" i="21"/>
  <c r="AD101" i="21"/>
  <c r="Z101" i="21"/>
  <c r="Y101" i="21"/>
  <c r="L200" i="21"/>
  <c r="N211" i="21"/>
  <c r="M231" i="21"/>
  <c r="W263" i="21"/>
  <c r="O263" i="21"/>
  <c r="U263" i="21"/>
  <c r="AC263" i="21"/>
  <c r="AB263" i="21"/>
  <c r="AA263" i="21"/>
  <c r="T263" i="21"/>
  <c r="V263" i="21"/>
  <c r="W34" i="21"/>
  <c r="AA35" i="21"/>
  <c r="S42" i="21"/>
  <c r="M63" i="21"/>
  <c r="V67" i="21"/>
  <c r="AB67" i="21"/>
  <c r="X67" i="21"/>
  <c r="W67" i="21"/>
  <c r="U67" i="21"/>
  <c r="T67" i="21"/>
  <c r="R76" i="21"/>
  <c r="R85" i="21"/>
  <c r="M91" i="21"/>
  <c r="Y92" i="21"/>
  <c r="L99" i="21"/>
  <c r="R101" i="21"/>
  <c r="V107" i="21"/>
  <c r="O109" i="21"/>
  <c r="R131" i="21"/>
  <c r="U149" i="21"/>
  <c r="O149" i="21"/>
  <c r="AE149" i="21"/>
  <c r="X149" i="21"/>
  <c r="V149" i="21"/>
  <c r="S149" i="21"/>
  <c r="R149" i="21"/>
  <c r="T150" i="21"/>
  <c r="S157" i="21"/>
  <c r="U157" i="21"/>
  <c r="T157" i="21"/>
  <c r="P157" i="21"/>
  <c r="O157" i="21"/>
  <c r="N157" i="21"/>
  <c r="G157" i="21" s="1"/>
  <c r="AA174" i="21"/>
  <c r="S195" i="21"/>
  <c r="AA195" i="21"/>
  <c r="R195" i="21"/>
  <c r="T195" i="21"/>
  <c r="Q195" i="21"/>
  <c r="P195" i="21"/>
  <c r="O195" i="21"/>
  <c r="M200" i="21"/>
  <c r="AD203" i="21"/>
  <c r="N221" i="21"/>
  <c r="Z229" i="21"/>
  <c r="O231" i="21"/>
  <c r="G231" i="21" s="1"/>
  <c r="O247" i="21"/>
  <c r="L263" i="21"/>
  <c r="AE267" i="21"/>
  <c r="W35" i="21"/>
  <c r="U53" i="21"/>
  <c r="T53" i="21"/>
  <c r="S53" i="21"/>
  <c r="R53" i="21"/>
  <c r="AE53" i="21"/>
  <c r="O70" i="21"/>
  <c r="O85" i="21"/>
  <c r="G85" i="21" s="1"/>
  <c r="K91" i="21"/>
  <c r="W92" i="21"/>
  <c r="U107" i="21"/>
  <c r="M109" i="21"/>
  <c r="M221" i="21"/>
  <c r="U25" i="21"/>
  <c r="X25" i="21"/>
  <c r="W25" i="21"/>
  <c r="O25" i="21"/>
  <c r="N25" i="21"/>
  <c r="AA34" i="21"/>
  <c r="AB35" i="21"/>
  <c r="T42" i="21"/>
  <c r="M53" i="21"/>
  <c r="N63" i="21"/>
  <c r="G63" i="21" s="1"/>
  <c r="S76" i="21"/>
  <c r="S85" i="21"/>
  <c r="N91" i="21"/>
  <c r="N93" i="21"/>
  <c r="G93" i="21" s="1"/>
  <c r="AB93" i="21"/>
  <c r="Y93" i="21"/>
  <c r="W93" i="21"/>
  <c r="V93" i="21"/>
  <c r="U99" i="21"/>
  <c r="S101" i="21"/>
  <c r="V150" i="21"/>
  <c r="AA194" i="21"/>
  <c r="M194" i="21"/>
  <c r="AE194" i="21"/>
  <c r="P194" i="21"/>
  <c r="V194" i="21"/>
  <c r="U194" i="21"/>
  <c r="T194" i="21"/>
  <c r="S194" i="21"/>
  <c r="R194" i="21"/>
  <c r="L195" i="21"/>
  <c r="O200" i="21"/>
  <c r="AE203" i="21"/>
  <c r="Z208" i="21"/>
  <c r="Y208" i="21"/>
  <c r="AC208" i="21"/>
  <c r="O208" i="21"/>
  <c r="N208" i="21"/>
  <c r="K208" i="21"/>
  <c r="M208" i="21"/>
  <c r="L208" i="21"/>
  <c r="V227" i="21"/>
  <c r="AC227" i="21"/>
  <c r="P227" i="21"/>
  <c r="AE227" i="21"/>
  <c r="Q227" i="21"/>
  <c r="G227" i="21" s="1"/>
  <c r="R227" i="21"/>
  <c r="T227" i="21"/>
  <c r="AD227" i="21"/>
  <c r="M227" i="21"/>
  <c r="S227" i="21"/>
  <c r="O227" i="21"/>
  <c r="N227" i="21"/>
  <c r="AA229" i="21"/>
  <c r="P231" i="21"/>
  <c r="AE247" i="21"/>
  <c r="N263" i="21"/>
  <c r="G263" i="21" s="1"/>
  <c r="V46" i="21"/>
  <c r="U46" i="21"/>
  <c r="Z158" i="21"/>
  <c r="AA158" i="21"/>
  <c r="S158" i="21"/>
  <c r="T76" i="21"/>
  <c r="Y150" i="21"/>
  <c r="T162" i="21"/>
  <c r="AA162" i="21"/>
  <c r="AE162" i="21"/>
  <c r="AC162" i="21"/>
  <c r="T169" i="21"/>
  <c r="AC169" i="21"/>
  <c r="N169" i="21"/>
  <c r="Q169" i="21"/>
  <c r="P169" i="21"/>
  <c r="O169" i="21"/>
  <c r="G169" i="21" s="1"/>
  <c r="AE169" i="21"/>
  <c r="M169" i="21"/>
  <c r="Q200" i="21"/>
  <c r="AB229" i="21"/>
  <c r="Y231" i="21"/>
  <c r="X235" i="21"/>
  <c r="AE235" i="21"/>
  <c r="Y235" i="21"/>
  <c r="O235" i="21"/>
  <c r="Z239" i="21"/>
  <c r="O239" i="21"/>
  <c r="N239" i="21"/>
  <c r="G239" i="21" s="1"/>
  <c r="Q260" i="21"/>
  <c r="AD260" i="21"/>
  <c r="T260" i="21"/>
  <c r="AC260" i="21"/>
  <c r="Q263" i="21"/>
  <c r="N107" i="21"/>
  <c r="T107" i="21"/>
  <c r="R107" i="21"/>
  <c r="Q107" i="21"/>
  <c r="O107" i="21"/>
  <c r="G107" i="21" s="1"/>
  <c r="K184" i="21"/>
  <c r="AA184" i="21"/>
  <c r="AA211" i="21"/>
  <c r="U211" i="21"/>
  <c r="AD211" i="21"/>
  <c r="X211" i="21"/>
  <c r="AB211" i="21"/>
  <c r="R109" i="21"/>
  <c r="AA109" i="21"/>
  <c r="Z109" i="21"/>
  <c r="Y109" i="21"/>
  <c r="V109" i="21"/>
  <c r="V63" i="21"/>
  <c r="W69" i="21"/>
  <c r="U69" i="21"/>
  <c r="S69" i="21"/>
  <c r="R69" i="21"/>
  <c r="O69" i="21"/>
  <c r="V99" i="21"/>
  <c r="AB140" i="21"/>
  <c r="W140" i="21"/>
  <c r="S7" i="21"/>
  <c r="AC34" i="21"/>
  <c r="V49" i="21"/>
  <c r="P53" i="21"/>
  <c r="W63" i="21"/>
  <c r="N69" i="21"/>
  <c r="G69" i="21" s="1"/>
  <c r="V76" i="21"/>
  <c r="V85" i="21"/>
  <c r="X99" i="21"/>
  <c r="V101" i="21"/>
  <c r="AA107" i="21"/>
  <c r="AC109" i="21"/>
  <c r="M140" i="21"/>
  <c r="U148" i="21"/>
  <c r="S148" i="21"/>
  <c r="AD148" i="21"/>
  <c r="L148" i="21"/>
  <c r="X148" i="21"/>
  <c r="V148" i="21"/>
  <c r="T148" i="21"/>
  <c r="Q148" i="21"/>
  <c r="AA150" i="21"/>
  <c r="R200" i="21"/>
  <c r="R223" i="21"/>
  <c r="K223" i="21"/>
  <c r="AE223" i="21"/>
  <c r="AB223" i="21"/>
  <c r="AA223" i="21"/>
  <c r="W223" i="21"/>
  <c r="Y223" i="21"/>
  <c r="Z231" i="21"/>
  <c r="R263" i="21"/>
  <c r="S286" i="21"/>
  <c r="AE286" i="21"/>
  <c r="K286" i="21"/>
  <c r="U286" i="21"/>
  <c r="P286" i="21"/>
  <c r="L286" i="21"/>
  <c r="Y286" i="21"/>
  <c r="Q286" i="21"/>
  <c r="W286" i="21"/>
  <c r="AC286" i="21"/>
  <c r="X286" i="21"/>
  <c r="T286" i="21"/>
  <c r="Y64" i="21"/>
  <c r="W64" i="21"/>
  <c r="U64" i="21"/>
  <c r="P91" i="21"/>
  <c r="Y91" i="21"/>
  <c r="W91" i="21"/>
  <c r="V91" i="21"/>
  <c r="U91" i="21"/>
  <c r="M107" i="21"/>
  <c r="O53" i="21"/>
  <c r="U85" i="21"/>
  <c r="Q91" i="21"/>
  <c r="U101" i="21"/>
  <c r="Z107" i="21"/>
  <c r="U109" i="21"/>
  <c r="T7" i="21"/>
  <c r="Z25" i="21"/>
  <c r="AD34" i="21"/>
  <c r="AC50" i="21"/>
  <c r="AB50" i="21"/>
  <c r="Z50" i="21"/>
  <c r="Y50" i="21"/>
  <c r="Q53" i="21"/>
  <c r="V60" i="21"/>
  <c r="R60" i="21"/>
  <c r="Q60" i="21"/>
  <c r="AD60" i="21"/>
  <c r="P60" i="21"/>
  <c r="AC60" i="21"/>
  <c r="O60" i="21"/>
  <c r="AB60" i="21"/>
  <c r="X63" i="21"/>
  <c r="N67" i="21"/>
  <c r="G67" i="21" s="1"/>
  <c r="V69" i="21"/>
  <c r="W76" i="21"/>
  <c r="Y85" i="21"/>
  <c r="T91" i="21"/>
  <c r="P93" i="21"/>
  <c r="Y99" i="21"/>
  <c r="X101" i="21"/>
  <c r="AD107" i="21"/>
  <c r="AD109" i="21"/>
  <c r="Y121" i="21"/>
  <c r="AA121" i="21"/>
  <c r="L121" i="21"/>
  <c r="X121" i="21"/>
  <c r="Z121" i="21"/>
  <c r="W121" i="21"/>
  <c r="U121" i="21"/>
  <c r="T121" i="21"/>
  <c r="P140" i="21"/>
  <c r="K148" i="21"/>
  <c r="AB150" i="21"/>
  <c r="AB155" i="21"/>
  <c r="AD155" i="21"/>
  <c r="Y155" i="21"/>
  <c r="U155" i="21"/>
  <c r="T155" i="21"/>
  <c r="P155" i="21"/>
  <c r="M162" i="21"/>
  <c r="L169" i="21"/>
  <c r="O194" i="21"/>
  <c r="G194" i="21" s="1"/>
  <c r="W195" i="21"/>
  <c r="X199" i="21"/>
  <c r="P199" i="21"/>
  <c r="AD199" i="21"/>
  <c r="Y199" i="21"/>
  <c r="AB199" i="21"/>
  <c r="Z199" i="21"/>
  <c r="V199" i="21"/>
  <c r="S200" i="21"/>
  <c r="N205" i="21"/>
  <c r="G205" i="21" s="1"/>
  <c r="AE205" i="21"/>
  <c r="L205" i="21"/>
  <c r="M205" i="21"/>
  <c r="Z205" i="21"/>
  <c r="Y205" i="21"/>
  <c r="P205" i="21"/>
  <c r="V205" i="21"/>
  <c r="Q205" i="21"/>
  <c r="V208" i="21"/>
  <c r="V216" i="21"/>
  <c r="Y216" i="21"/>
  <c r="AB216" i="21"/>
  <c r="M223" i="21"/>
  <c r="N260" i="21"/>
  <c r="G260" i="21" s="1"/>
  <c r="S263" i="21"/>
  <c r="R286" i="21"/>
  <c r="V231" i="21"/>
  <c r="X231" i="21"/>
  <c r="K231" i="21"/>
  <c r="S231" i="21"/>
  <c r="AC231" i="21"/>
  <c r="N231" i="21"/>
  <c r="W231" i="21"/>
  <c r="U231" i="21"/>
  <c r="T231" i="21"/>
  <c r="R231" i="21"/>
  <c r="Q231" i="21"/>
  <c r="K63" i="21"/>
  <c r="L231" i="21"/>
  <c r="AE7" i="21"/>
  <c r="AA25" i="21"/>
  <c r="T39" i="21"/>
  <c r="S39" i="21"/>
  <c r="Q39" i="21"/>
  <c r="P39" i="21"/>
  <c r="V53" i="21"/>
  <c r="X69" i="21"/>
  <c r="AE74" i="21"/>
  <c r="AC74" i="21"/>
  <c r="Q74" i="21"/>
  <c r="Y76" i="21"/>
  <c r="AB91" i="21"/>
  <c r="Z99" i="21"/>
  <c r="O108" i="21"/>
  <c r="Z108" i="21"/>
  <c r="Y108" i="21"/>
  <c r="U108" i="21"/>
  <c r="R108" i="21"/>
  <c r="O110" i="21"/>
  <c r="G110" i="21" s="1"/>
  <c r="Z110" i="21"/>
  <c r="Y110" i="21"/>
  <c r="V110" i="21"/>
  <c r="U110" i="21"/>
  <c r="U140" i="21"/>
  <c r="M148" i="21"/>
  <c r="P162" i="21"/>
  <c r="S169" i="21"/>
  <c r="S174" i="21"/>
  <c r="AD174" i="21"/>
  <c r="O174" i="21"/>
  <c r="G174" i="21" s="1"/>
  <c r="AC174" i="21"/>
  <c r="L174" i="21"/>
  <c r="U174" i="21"/>
  <c r="T174" i="21"/>
  <c r="R174" i="21"/>
  <c r="Q174" i="21"/>
  <c r="AE200" i="21"/>
  <c r="P223" i="21"/>
  <c r="AB231" i="21"/>
  <c r="AE263" i="21"/>
  <c r="AC91" i="21"/>
  <c r="X313" i="21"/>
  <c r="M313" i="21"/>
  <c r="AC313" i="21"/>
  <c r="AE313" i="21"/>
  <c r="AD313" i="21"/>
  <c r="Y313" i="21"/>
  <c r="W313" i="21"/>
  <c r="S313" i="21"/>
  <c r="O313" i="21"/>
  <c r="L313" i="21"/>
  <c r="Z313" i="21"/>
  <c r="W319" i="21"/>
  <c r="P319" i="21"/>
  <c r="Z319" i="21"/>
  <c r="Y319" i="21"/>
  <c r="V319" i="21"/>
  <c r="T319" i="21"/>
  <c r="S319" i="21"/>
  <c r="O319" i="21"/>
  <c r="M319" i="21"/>
  <c r="AE319" i="21"/>
  <c r="L319" i="21"/>
  <c r="N319" i="21"/>
  <c r="AB319" i="21"/>
  <c r="AA319" i="21"/>
  <c r="U63" i="21"/>
  <c r="S63" i="21"/>
  <c r="R63" i="21"/>
  <c r="O63" i="21"/>
  <c r="Z35" i="21"/>
  <c r="Q35" i="21"/>
  <c r="P35" i="21"/>
  <c r="AE35" i="21"/>
  <c r="O35" i="21"/>
  <c r="AD35" i="21"/>
  <c r="K35" i="21"/>
  <c r="AA63" i="21"/>
  <c r="V123" i="21"/>
  <c r="R123" i="21"/>
  <c r="Q123" i="21"/>
  <c r="X123" i="21"/>
  <c r="U123" i="21"/>
  <c r="N123" i="21"/>
  <c r="M123" i="21"/>
  <c r="V229" i="21"/>
  <c r="S229" i="21"/>
  <c r="Y229" i="21"/>
  <c r="K229" i="21"/>
  <c r="AD229" i="21"/>
  <c r="O229" i="21"/>
  <c r="T229" i="21"/>
  <c r="N229" i="21"/>
  <c r="G229" i="21" s="1"/>
  <c r="R229" i="21"/>
  <c r="AE229" i="21"/>
  <c r="Q229" i="21"/>
  <c r="P229" i="21"/>
  <c r="AD231" i="21"/>
  <c r="Z34" i="21"/>
  <c r="T34" i="21"/>
  <c r="S34" i="21"/>
  <c r="R34" i="21"/>
  <c r="Q34" i="21"/>
  <c r="R35" i="21"/>
  <c r="AD42" i="21"/>
  <c r="AC42" i="21"/>
  <c r="X42" i="21"/>
  <c r="V42" i="21"/>
  <c r="AA53" i="21"/>
  <c r="V62" i="21"/>
  <c r="AB63" i="21"/>
  <c r="AE69" i="21"/>
  <c r="AD91" i="21"/>
  <c r="AE99" i="21"/>
  <c r="L123" i="21"/>
  <c r="Y140" i="21"/>
  <c r="U150" i="21"/>
  <c r="Z150" i="21"/>
  <c r="L150" i="21"/>
  <c r="X150" i="21"/>
  <c r="S150" i="21"/>
  <c r="R150" i="21"/>
  <c r="Q150" i="21"/>
  <c r="P150" i="21"/>
  <c r="AE150" i="21"/>
  <c r="N193" i="21"/>
  <c r="Q193" i="21"/>
  <c r="G193" i="21" s="1"/>
  <c r="AC193" i="21"/>
  <c r="Y193" i="21"/>
  <c r="X193" i="21"/>
  <c r="V193" i="21"/>
  <c r="P193" i="21"/>
  <c r="AE220" i="21"/>
  <c r="Z220" i="21"/>
  <c r="L229" i="21"/>
  <c r="AE231" i="21"/>
  <c r="V280" i="21"/>
  <c r="X280" i="21"/>
  <c r="N280" i="21"/>
  <c r="G280" i="21" s="1"/>
  <c r="U280" i="21"/>
  <c r="L280" i="21"/>
  <c r="K280" i="21"/>
  <c r="AA280" i="21"/>
  <c r="T280" i="21"/>
  <c r="S280" i="21"/>
  <c r="AE15" i="21"/>
  <c r="AA20" i="21"/>
  <c r="W36" i="21"/>
  <c r="AA41" i="21"/>
  <c r="Y57" i="21"/>
  <c r="U81" i="21"/>
  <c r="AD83" i="21"/>
  <c r="U97" i="21"/>
  <c r="X102" i="21"/>
  <c r="AC115" i="21"/>
  <c r="AC118" i="21"/>
  <c r="U137" i="21"/>
  <c r="S137" i="21"/>
  <c r="AA137" i="21"/>
  <c r="AD137" i="21"/>
  <c r="U167" i="21"/>
  <c r="V172" i="21"/>
  <c r="Z177" i="21"/>
  <c r="W189" i="21"/>
  <c r="P189" i="21"/>
  <c r="R189" i="21"/>
  <c r="AD189" i="21"/>
  <c r="AC198" i="21"/>
  <c r="O198" i="21"/>
  <c r="AE198" i="21"/>
  <c r="T198" i="21"/>
  <c r="L210" i="21"/>
  <c r="AA214" i="21"/>
  <c r="AA217" i="21"/>
  <c r="V230" i="21"/>
  <c r="U230" i="21"/>
  <c r="AC230" i="21"/>
  <c r="O230" i="21"/>
  <c r="W230" i="21"/>
  <c r="Z230" i="21"/>
  <c r="M236" i="21"/>
  <c r="AA254" i="21"/>
  <c r="M254" i="21"/>
  <c r="P254" i="21"/>
  <c r="AC280" i="21"/>
  <c r="R209" i="21"/>
  <c r="T209" i="21"/>
  <c r="AB209" i="21"/>
  <c r="AB20" i="21"/>
  <c r="AA36" i="21"/>
  <c r="AC57" i="21"/>
  <c r="AD77" i="21"/>
  <c r="K77" i="21"/>
  <c r="AE77" i="21"/>
  <c r="Z102" i="21"/>
  <c r="AD115" i="21"/>
  <c r="N209" i="21"/>
  <c r="T236" i="21"/>
  <c r="R240" i="21"/>
  <c r="S240" i="21"/>
  <c r="O240" i="21"/>
  <c r="AA240" i="21"/>
  <c r="L281" i="21"/>
  <c r="N281" i="21"/>
  <c r="G281" i="21" s="1"/>
  <c r="K281" i="21"/>
  <c r="AA281" i="21"/>
  <c r="R210" i="21"/>
  <c r="P210" i="21"/>
  <c r="U210" i="21"/>
  <c r="AD210" i="21"/>
  <c r="V81" i="21"/>
  <c r="T81" i="21"/>
  <c r="X81" i="21"/>
  <c r="V116" i="21"/>
  <c r="P116" i="21"/>
  <c r="U118" i="21"/>
  <c r="N118" i="21"/>
  <c r="V126" i="21"/>
  <c r="AD126" i="21"/>
  <c r="AB153" i="21"/>
  <c r="T153" i="21"/>
  <c r="P153" i="21"/>
  <c r="T177" i="21"/>
  <c r="Q177" i="21"/>
  <c r="R177" i="21"/>
  <c r="AB177" i="21"/>
  <c r="O209" i="21"/>
  <c r="G209" i="21" s="1"/>
  <c r="T210" i="21"/>
  <c r="V217" i="21"/>
  <c r="AB217" i="21"/>
  <c r="L217" i="21"/>
  <c r="S217" i="21"/>
  <c r="N217" i="21"/>
  <c r="G217" i="21" s="1"/>
  <c r="AE217" i="21"/>
  <c r="X236" i="21"/>
  <c r="K15" i="21"/>
  <c r="AD20" i="21"/>
  <c r="AC36" i="21"/>
  <c r="T48" i="21"/>
  <c r="X71" i="21"/>
  <c r="V71" i="21"/>
  <c r="K81" i="21"/>
  <c r="Y81" i="21"/>
  <c r="Z84" i="21"/>
  <c r="Y89" i="21"/>
  <c r="Y97" i="21"/>
  <c r="AB97" i="21"/>
  <c r="N97" i="21"/>
  <c r="G97" i="21" s="1"/>
  <c r="Z97" i="21"/>
  <c r="AE102" i="21"/>
  <c r="K116" i="21"/>
  <c r="K118" i="21"/>
  <c r="L126" i="21"/>
  <c r="L153" i="21"/>
  <c r="T167" i="21"/>
  <c r="AD167" i="21"/>
  <c r="P167" i="21"/>
  <c r="X167" i="21"/>
  <c r="Z167" i="21"/>
  <c r="AD172" i="21"/>
  <c r="O172" i="21"/>
  <c r="X172" i="21"/>
  <c r="T172" i="21"/>
  <c r="AA172" i="21"/>
  <c r="K177" i="21"/>
  <c r="AC177" i="21"/>
  <c r="P209" i="21"/>
  <c r="V210" i="21"/>
  <c r="V214" i="21"/>
  <c r="R214" i="21"/>
  <c r="W214" i="21"/>
  <c r="N214" i="21"/>
  <c r="AE214" i="21"/>
  <c r="K217" i="21"/>
  <c r="Y236" i="21"/>
  <c r="W244" i="21"/>
  <c r="U244" i="21"/>
  <c r="AA244" i="21"/>
  <c r="X244" i="21"/>
  <c r="V301" i="21"/>
  <c r="L301" i="21"/>
  <c r="X301" i="21"/>
  <c r="N301" i="21"/>
  <c r="M301" i="21"/>
  <c r="AE301" i="21"/>
  <c r="AD301" i="21"/>
  <c r="K301" i="21"/>
  <c r="Z301" i="21"/>
  <c r="W301" i="21"/>
  <c r="O301" i="21"/>
  <c r="G301" i="21" s="1"/>
  <c r="V312" i="21"/>
  <c r="AD312" i="21"/>
  <c r="O312" i="21"/>
  <c r="AE312" i="21"/>
  <c r="M312" i="21"/>
  <c r="AC312" i="21"/>
  <c r="L312" i="21"/>
  <c r="AB312" i="21"/>
  <c r="K312" i="21"/>
  <c r="Z312" i="21"/>
  <c r="Y312" i="21"/>
  <c r="W312" i="21"/>
  <c r="R312" i="21"/>
  <c r="Q312" i="21"/>
  <c r="AA312" i="21"/>
  <c r="S312" i="21"/>
  <c r="P312" i="21"/>
  <c r="N312" i="21"/>
  <c r="AB318" i="21"/>
  <c r="V318" i="21"/>
  <c r="S318" i="21"/>
  <c r="P318" i="21"/>
  <c r="Y298" i="21"/>
  <c r="T298" i="21"/>
  <c r="X298" i="21"/>
  <c r="P298" i="21"/>
  <c r="M298" i="21"/>
  <c r="V298" i="21"/>
  <c r="AA113" i="21"/>
  <c r="T164" i="21"/>
  <c r="AA164" i="21"/>
  <c r="V179" i="21"/>
  <c r="U179" i="21"/>
  <c r="T179" i="21"/>
  <c r="Y179" i="21"/>
  <c r="V228" i="21"/>
  <c r="AE228" i="21"/>
  <c r="R228" i="21"/>
  <c r="U228" i="21"/>
  <c r="Y228" i="21"/>
  <c r="R257" i="21"/>
  <c r="W257" i="21"/>
  <c r="AB257" i="21"/>
  <c r="W298" i="21"/>
  <c r="AC295" i="21"/>
  <c r="AE295" i="21"/>
  <c r="Q295" i="21"/>
  <c r="V295" i="21"/>
  <c r="Z298" i="21"/>
  <c r="AA295" i="21"/>
  <c r="W222" i="21"/>
  <c r="O222" i="21"/>
  <c r="AC222" i="21"/>
  <c r="AC224" i="21"/>
  <c r="N224" i="21"/>
  <c r="AB224" i="21"/>
  <c r="W292" i="21"/>
  <c r="AC292" i="21"/>
  <c r="O292" i="21"/>
  <c r="G292" i="21" s="1"/>
  <c r="X292" i="21"/>
  <c r="AA292" i="21"/>
  <c r="U308" i="21"/>
  <c r="V325" i="21"/>
  <c r="S330" i="21"/>
  <c r="R330" i="21"/>
  <c r="Q330" i="21"/>
  <c r="AC330" i="21"/>
  <c r="L330" i="21"/>
  <c r="AA346" i="21"/>
  <c r="Z346" i="21"/>
  <c r="W346" i="21"/>
  <c r="U346" i="21"/>
  <c r="AD349" i="21"/>
  <c r="G324" i="21"/>
  <c r="Q339" i="21"/>
  <c r="G339" i="21" s="1"/>
  <c r="AE339" i="21"/>
  <c r="P339" i="21"/>
  <c r="AD339" i="21"/>
  <c r="O339" i="21"/>
  <c r="AA339" i="21"/>
  <c r="L339" i="21"/>
  <c r="Z339" i="21"/>
  <c r="K339" i="21"/>
  <c r="AB342" i="21"/>
  <c r="AC342" i="21"/>
  <c r="AA342" i="21"/>
  <c r="W342" i="21"/>
  <c r="T342" i="21"/>
  <c r="Q342" i="21"/>
  <c r="Z335" i="21"/>
  <c r="AD335" i="21"/>
  <c r="AC335" i="21"/>
  <c r="AB335" i="21"/>
  <c r="S335" i="21"/>
  <c r="Q335" i="21"/>
  <c r="M335" i="21"/>
  <c r="N335" i="21"/>
  <c r="R339" i="21"/>
  <c r="P342" i="21"/>
  <c r="W349" i="21"/>
  <c r="T349" i="21"/>
  <c r="S349" i="21"/>
  <c r="P349" i="21"/>
  <c r="M349" i="21"/>
  <c r="L305" i="21"/>
  <c r="AA305" i="21"/>
  <c r="O335" i="21"/>
  <c r="S339" i="21"/>
  <c r="U342" i="21"/>
  <c r="K349" i="21"/>
  <c r="P335" i="21"/>
  <c r="AD308" i="21"/>
  <c r="T308" i="21"/>
  <c r="T335" i="21"/>
  <c r="S325" i="21"/>
  <c r="Q325" i="21"/>
  <c r="M325" i="21"/>
  <c r="AD325" i="21"/>
  <c r="Y335" i="21"/>
  <c r="R305" i="21"/>
  <c r="P308" i="21"/>
  <c r="AE314" i="21"/>
  <c r="S314" i="21"/>
  <c r="W324" i="21"/>
  <c r="T324" i="21"/>
  <c r="S324" i="21"/>
  <c r="R324" i="21"/>
  <c r="M324" i="21"/>
  <c r="K325" i="21"/>
  <c r="AE335" i="21"/>
  <c r="AB339" i="21"/>
  <c r="Y345" i="21"/>
  <c r="AE345" i="21"/>
  <c r="W345" i="21"/>
  <c r="Y349" i="21"/>
  <c r="M357" i="21"/>
  <c r="AA357" i="21"/>
  <c r="Y356" i="21"/>
  <c r="P357" i="21"/>
  <c r="AD357" i="21"/>
  <c r="AD272" i="21"/>
  <c r="Z320" i="21"/>
  <c r="L356" i="21"/>
  <c r="Z356" i="21"/>
  <c r="Q357" i="21"/>
  <c r="G357" i="21" s="1"/>
  <c r="AE357" i="21"/>
  <c r="S360" i="21"/>
  <c r="R357" i="21"/>
  <c r="S357" i="21"/>
  <c r="S353" i="21"/>
  <c r="O356" i="21"/>
  <c r="AC356" i="21"/>
  <c r="T357" i="21"/>
  <c r="Y360" i="21"/>
  <c r="O363" i="21"/>
  <c r="T353" i="21"/>
  <c r="P356" i="21"/>
  <c r="AD356" i="21"/>
  <c r="U357" i="21"/>
  <c r="Z360" i="21"/>
  <c r="P363" i="21"/>
  <c r="R272" i="21"/>
  <c r="U328" i="21"/>
  <c r="T350" i="21"/>
  <c r="Q356" i="21"/>
  <c r="G356" i="21" s="1"/>
  <c r="AE356" i="21"/>
  <c r="X357" i="21"/>
  <c r="L360" i="21"/>
  <c r="AA360" i="21"/>
  <c r="Y357" i="21"/>
  <c r="L357" i="21"/>
  <c r="Z357" i="21"/>
  <c r="G360" i="21"/>
  <c r="R7" i="21"/>
  <c r="AD7" i="21"/>
  <c r="V25" i="21"/>
  <c r="T27" i="21"/>
  <c r="T28" i="21"/>
  <c r="T29" i="21"/>
  <c r="R32" i="21"/>
  <c r="AD32" i="21"/>
  <c r="S43" i="21"/>
  <c r="S46" i="21"/>
  <c r="S48" i="21"/>
  <c r="U49" i="21"/>
  <c r="X50" i="21"/>
  <c r="L50" i="21"/>
  <c r="W50" i="21"/>
  <c r="W56" i="21"/>
  <c r="U62" i="21"/>
  <c r="S64" i="21"/>
  <c r="T70" i="21"/>
  <c r="AB70" i="21"/>
  <c r="P70" i="21"/>
  <c r="Y70" i="21"/>
  <c r="M70" i="21"/>
  <c r="X70" i="21"/>
  <c r="AA70" i="21"/>
  <c r="U71" i="21"/>
  <c r="AD74" i="21"/>
  <c r="R74" i="21"/>
  <c r="Z74" i="21"/>
  <c r="N74" i="21"/>
  <c r="G74" i="21" s="1"/>
  <c r="W74" i="21"/>
  <c r="K74" i="21"/>
  <c r="V74" i="21"/>
  <c r="AB74" i="21"/>
  <c r="W84" i="21"/>
  <c r="X89" i="21"/>
  <c r="AE94" i="21"/>
  <c r="S94" i="21"/>
  <c r="AA94" i="21"/>
  <c r="O94" i="21"/>
  <c r="G94" i="21" s="1"/>
  <c r="X94" i="21"/>
  <c r="L94" i="21"/>
  <c r="R94" i="21"/>
  <c r="P94" i="21"/>
  <c r="AC94" i="21"/>
  <c r="AC105" i="21"/>
  <c r="AA124" i="21"/>
  <c r="O124" i="21"/>
  <c r="W124" i="21"/>
  <c r="K124" i="21"/>
  <c r="T124" i="21"/>
  <c r="AB124" i="21"/>
  <c r="P124" i="21"/>
  <c r="Y124" i="21"/>
  <c r="V124" i="21"/>
  <c r="U124" i="21"/>
  <c r="S124" i="21"/>
  <c r="Q124" i="21"/>
  <c r="N124" i="21"/>
  <c r="G124" i="21" s="1"/>
  <c r="AE124" i="21"/>
  <c r="M124" i="21"/>
  <c r="P129" i="21"/>
  <c r="V28" i="21"/>
  <c r="U7" i="21"/>
  <c r="N11" i="21"/>
  <c r="Z11" i="21"/>
  <c r="V15" i="21"/>
  <c r="V16" i="21"/>
  <c r="M25" i="21"/>
  <c r="Y25" i="21"/>
  <c r="K27" i="21"/>
  <c r="W27" i="21"/>
  <c r="K28" i="21"/>
  <c r="W28" i="21"/>
  <c r="K29" i="21"/>
  <c r="W29" i="21"/>
  <c r="U32" i="21"/>
  <c r="K49" i="21"/>
  <c r="Y49" i="21"/>
  <c r="N50" i="21"/>
  <c r="AA50" i="21"/>
  <c r="K56" i="21"/>
  <c r="AA56" i="21"/>
  <c r="N70" i="21"/>
  <c r="G70" i="21" s="1"/>
  <c r="AE70" i="21"/>
  <c r="O74" i="21"/>
  <c r="AB78" i="21"/>
  <c r="P78" i="21"/>
  <c r="X78" i="21"/>
  <c r="L78" i="21"/>
  <c r="U78" i="21"/>
  <c r="AC78" i="21"/>
  <c r="M78" i="21"/>
  <c r="AA78" i="21"/>
  <c r="K84" i="21"/>
  <c r="AB84" i="21"/>
  <c r="K89" i="21"/>
  <c r="AB89" i="21"/>
  <c r="AE92" i="21"/>
  <c r="S92" i="21"/>
  <c r="AA92" i="21"/>
  <c r="O92" i="21"/>
  <c r="X92" i="21"/>
  <c r="L92" i="21"/>
  <c r="R92" i="21"/>
  <c r="AB92" i="21"/>
  <c r="N94" i="21"/>
  <c r="L105" i="21"/>
  <c r="X124" i="21"/>
  <c r="W271" i="21"/>
  <c r="K271" i="21"/>
  <c r="Z271" i="21"/>
  <c r="M271" i="21"/>
  <c r="R271" i="21"/>
  <c r="S271" i="21"/>
  <c r="AD271" i="21"/>
  <c r="O271" i="21"/>
  <c r="Y271" i="21"/>
  <c r="AB271" i="21"/>
  <c r="P271" i="21"/>
  <c r="AE271" i="21"/>
  <c r="AC271" i="21"/>
  <c r="AA271" i="21"/>
  <c r="X271" i="21"/>
  <c r="V271" i="21"/>
  <c r="U271" i="21"/>
  <c r="T271" i="21"/>
  <c r="Q271" i="21"/>
  <c r="N271" i="21"/>
  <c r="G271" i="21" s="1"/>
  <c r="L271" i="21"/>
  <c r="AE117" i="21"/>
  <c r="S117" i="21"/>
  <c r="AA117" i="21"/>
  <c r="O117" i="21"/>
  <c r="X117" i="21"/>
  <c r="L117" i="21"/>
  <c r="T117" i="21"/>
  <c r="V117" i="21"/>
  <c r="U117" i="21"/>
  <c r="R117" i="21"/>
  <c r="P117" i="21"/>
  <c r="N117" i="21"/>
  <c r="G117" i="21" s="1"/>
  <c r="AD117" i="21"/>
  <c r="M117" i="21"/>
  <c r="V7" i="21"/>
  <c r="L27" i="21"/>
  <c r="X27" i="21"/>
  <c r="L28" i="21"/>
  <c r="X28" i="21"/>
  <c r="L29" i="21"/>
  <c r="X29" i="21"/>
  <c r="V32" i="21"/>
  <c r="AB43" i="21"/>
  <c r="P43" i="21"/>
  <c r="W43" i="21"/>
  <c r="Z46" i="21"/>
  <c r="N46" i="21"/>
  <c r="G46" i="21" s="1"/>
  <c r="W46" i="21"/>
  <c r="X48" i="21"/>
  <c r="L48" i="21"/>
  <c r="W48" i="21"/>
  <c r="M49" i="21"/>
  <c r="Z49" i="21"/>
  <c r="M56" i="21"/>
  <c r="AB56" i="21"/>
  <c r="T62" i="21"/>
  <c r="AC62" i="21"/>
  <c r="Q62" i="21"/>
  <c r="Z62" i="21"/>
  <c r="L62" i="21"/>
  <c r="Y62" i="21"/>
  <c r="X64" i="21"/>
  <c r="T64" i="21"/>
  <c r="AC64" i="21"/>
  <c r="Q64" i="21"/>
  <c r="V64" i="21"/>
  <c r="Z64" i="21"/>
  <c r="M84" i="21"/>
  <c r="AD84" i="21"/>
  <c r="L89" i="21"/>
  <c r="O105" i="21"/>
  <c r="W117" i="21"/>
  <c r="U147" i="21"/>
  <c r="T147" i="21"/>
  <c r="AE147" i="21"/>
  <c r="R147" i="21"/>
  <c r="AC147" i="21"/>
  <c r="P147" i="21"/>
  <c r="Z147" i="21"/>
  <c r="M147" i="21"/>
  <c r="V147" i="21"/>
  <c r="Y147" i="21"/>
  <c r="X147" i="21"/>
  <c r="W147" i="21"/>
  <c r="S147" i="21"/>
  <c r="Q147" i="21"/>
  <c r="O147" i="21"/>
  <c r="G147" i="21" s="1"/>
  <c r="N147" i="21"/>
  <c r="L147" i="21"/>
  <c r="K147" i="21"/>
  <c r="AA147" i="21"/>
  <c r="U89" i="21"/>
  <c r="AC89" i="21"/>
  <c r="Q89" i="21"/>
  <c r="Z89" i="21"/>
  <c r="N89" i="21"/>
  <c r="G89" i="21" s="1"/>
  <c r="V89" i="21"/>
  <c r="K117" i="21"/>
  <c r="K7" i="21"/>
  <c r="W7" i="21"/>
  <c r="M27" i="21"/>
  <c r="Y27" i="21"/>
  <c r="M28" i="21"/>
  <c r="Y28" i="21"/>
  <c r="M29" i="21"/>
  <c r="Y29" i="21"/>
  <c r="K32" i="21"/>
  <c r="W32" i="21"/>
  <c r="K43" i="21"/>
  <c r="X43" i="21"/>
  <c r="K46" i="21"/>
  <c r="X46" i="21"/>
  <c r="K48" i="21"/>
  <c r="Y48" i="21"/>
  <c r="N49" i="21"/>
  <c r="G49" i="21" s="1"/>
  <c r="AA49" i="21"/>
  <c r="N56" i="21"/>
  <c r="G56" i="21" s="1"/>
  <c r="AC56" i="21"/>
  <c r="K62" i="21"/>
  <c r="AA62" i="21"/>
  <c r="K64" i="21"/>
  <c r="AA64" i="21"/>
  <c r="T71" i="21"/>
  <c r="AB71" i="21"/>
  <c r="P71" i="21"/>
  <c r="Y71" i="21"/>
  <c r="M71" i="21"/>
  <c r="Q71" i="21"/>
  <c r="AA71" i="21"/>
  <c r="N84" i="21"/>
  <c r="G84" i="21" s="1"/>
  <c r="AE84" i="21"/>
  <c r="M89" i="21"/>
  <c r="AE89" i="21"/>
  <c r="P105" i="21"/>
  <c r="Y117" i="21"/>
  <c r="V29" i="21"/>
  <c r="K105" i="21"/>
  <c r="L7" i="21"/>
  <c r="X7" i="21"/>
  <c r="Q11" i="21"/>
  <c r="AC11" i="21"/>
  <c r="M15" i="21"/>
  <c r="Y15" i="21"/>
  <c r="M16" i="21"/>
  <c r="Y16" i="21"/>
  <c r="U20" i="21"/>
  <c r="P25" i="21"/>
  <c r="AB25" i="21"/>
  <c r="N27" i="21"/>
  <c r="Z27" i="21"/>
  <c r="N28" i="21"/>
  <c r="Z28" i="21"/>
  <c r="N29" i="21"/>
  <c r="Z29" i="21"/>
  <c r="L32" i="21"/>
  <c r="X32" i="21"/>
  <c r="V34" i="21"/>
  <c r="V35" i="21"/>
  <c r="V36" i="21"/>
  <c r="AB42" i="21"/>
  <c r="P42" i="21"/>
  <c r="W42" i="21"/>
  <c r="L43" i="21"/>
  <c r="Y43" i="21"/>
  <c r="L46" i="21"/>
  <c r="Y46" i="21"/>
  <c r="M48" i="21"/>
  <c r="Z48" i="21"/>
  <c r="O49" i="21"/>
  <c r="AB49" i="21"/>
  <c r="Q50" i="21"/>
  <c r="AD50" i="21"/>
  <c r="O56" i="21"/>
  <c r="M62" i="21"/>
  <c r="AB62" i="21"/>
  <c r="L64" i="21"/>
  <c r="AB64" i="21"/>
  <c r="R70" i="21"/>
  <c r="K71" i="21"/>
  <c r="AC71" i="21"/>
  <c r="S74" i="21"/>
  <c r="AB76" i="21"/>
  <c r="P76" i="21"/>
  <c r="X76" i="21"/>
  <c r="L76" i="21"/>
  <c r="U76" i="21"/>
  <c r="AC76" i="21"/>
  <c r="M76" i="21"/>
  <c r="AA76" i="21"/>
  <c r="O78" i="21"/>
  <c r="G78" i="21" s="1"/>
  <c r="O84" i="21"/>
  <c r="O89" i="21"/>
  <c r="N92" i="21"/>
  <c r="G92" i="21" s="1"/>
  <c r="U94" i="21"/>
  <c r="AA100" i="21"/>
  <c r="O100" i="21"/>
  <c r="W100" i="21"/>
  <c r="K100" i="21"/>
  <c r="T100" i="21"/>
  <c r="AB100" i="21"/>
  <c r="P100" i="21"/>
  <c r="V100" i="21"/>
  <c r="S100" i="21"/>
  <c r="AE100" i="21"/>
  <c r="S105" i="21"/>
  <c r="Z117" i="21"/>
  <c r="AD124" i="21"/>
  <c r="AD147" i="21"/>
  <c r="V27" i="21"/>
  <c r="X56" i="21"/>
  <c r="L56" i="21"/>
  <c r="U56" i="21"/>
  <c r="R56" i="21"/>
  <c r="M7" i="21"/>
  <c r="Y7" i="21"/>
  <c r="R11" i="21"/>
  <c r="AD11" i="21"/>
  <c r="N15" i="21"/>
  <c r="Z15" i="21"/>
  <c r="N16" i="21"/>
  <c r="Z16" i="21"/>
  <c r="V20" i="21"/>
  <c r="Q25" i="21"/>
  <c r="G25" i="21" s="1"/>
  <c r="AC25" i="21"/>
  <c r="O27" i="21"/>
  <c r="AA27" i="21"/>
  <c r="O28" i="21"/>
  <c r="AA28" i="21"/>
  <c r="O29" i="21"/>
  <c r="AA29" i="21"/>
  <c r="M32" i="21"/>
  <c r="Y32" i="21"/>
  <c r="M43" i="21"/>
  <c r="Z43" i="21"/>
  <c r="M46" i="21"/>
  <c r="AA46" i="21"/>
  <c r="N48" i="21"/>
  <c r="G48" i="21" s="1"/>
  <c r="AA48" i="21"/>
  <c r="P49" i="21"/>
  <c r="AC49" i="21"/>
  <c r="R50" i="21"/>
  <c r="AE50" i="21"/>
  <c r="P56" i="21"/>
  <c r="AE56" i="21"/>
  <c r="N62" i="21"/>
  <c r="G62" i="21" s="1"/>
  <c r="AD62" i="21"/>
  <c r="M64" i="21"/>
  <c r="AD64" i="21"/>
  <c r="S70" i="21"/>
  <c r="L71" i="21"/>
  <c r="AD71" i="21"/>
  <c r="T74" i="21"/>
  <c r="K76" i="21"/>
  <c r="AD76" i="21"/>
  <c r="Q78" i="21"/>
  <c r="X85" i="21"/>
  <c r="L85" i="21"/>
  <c r="T85" i="21"/>
  <c r="AC85" i="21"/>
  <c r="Q85" i="21"/>
  <c r="P85" i="21"/>
  <c r="AA85" i="21"/>
  <c r="P89" i="21"/>
  <c r="P92" i="21"/>
  <c r="V94" i="21"/>
  <c r="L100" i="21"/>
  <c r="V105" i="21"/>
  <c r="AB117" i="21"/>
  <c r="W49" i="21"/>
  <c r="X84" i="21"/>
  <c r="L84" i="21"/>
  <c r="T84" i="21"/>
  <c r="AC84" i="21"/>
  <c r="Q84" i="21"/>
  <c r="Y84" i="21"/>
  <c r="N7" i="21"/>
  <c r="Z7" i="21"/>
  <c r="S11" i="21"/>
  <c r="AE11" i="21"/>
  <c r="O15" i="21"/>
  <c r="AA15" i="21"/>
  <c r="O16" i="21"/>
  <c r="AA16" i="21"/>
  <c r="K20" i="21"/>
  <c r="W20" i="21"/>
  <c r="R25" i="21"/>
  <c r="AD25" i="21"/>
  <c r="P27" i="21"/>
  <c r="AB27" i="21"/>
  <c r="P28" i="21"/>
  <c r="AB28" i="21"/>
  <c r="P29" i="21"/>
  <c r="AB29" i="21"/>
  <c r="N32" i="21"/>
  <c r="G32" i="21" s="1"/>
  <c r="Z32" i="21"/>
  <c r="L34" i="21"/>
  <c r="X34" i="21"/>
  <c r="L35" i="21"/>
  <c r="X35" i="21"/>
  <c r="L36" i="21"/>
  <c r="X36" i="21"/>
  <c r="AD39" i="21"/>
  <c r="R39" i="21"/>
  <c r="W39" i="21"/>
  <c r="AB41" i="21"/>
  <c r="P41" i="21"/>
  <c r="W41" i="21"/>
  <c r="L42" i="21"/>
  <c r="Y42" i="21"/>
  <c r="N43" i="21"/>
  <c r="AA43" i="21"/>
  <c r="O46" i="21"/>
  <c r="AB46" i="21"/>
  <c r="O48" i="21"/>
  <c r="AB48" i="21"/>
  <c r="Q49" i="21"/>
  <c r="AD49" i="21"/>
  <c r="S50" i="21"/>
  <c r="X55" i="21"/>
  <c r="L55" i="21"/>
  <c r="U55" i="21"/>
  <c r="AB55" i="21"/>
  <c r="N55" i="21"/>
  <c r="G55" i="21" s="1"/>
  <c r="Z55" i="21"/>
  <c r="Q56" i="21"/>
  <c r="X57" i="21"/>
  <c r="L57" i="21"/>
  <c r="U57" i="21"/>
  <c r="W57" i="21"/>
  <c r="Z57" i="21"/>
  <c r="O62" i="21"/>
  <c r="AE62" i="21"/>
  <c r="N64" i="21"/>
  <c r="AE64" i="21"/>
  <c r="T69" i="21"/>
  <c r="AB69" i="21"/>
  <c r="P69" i="21"/>
  <c r="Y69" i="21"/>
  <c r="M69" i="21"/>
  <c r="Q69" i="21"/>
  <c r="AA69" i="21"/>
  <c r="U70" i="21"/>
  <c r="N71" i="21"/>
  <c r="AE71" i="21"/>
  <c r="U74" i="21"/>
  <c r="N76" i="21"/>
  <c r="G76" i="21" s="1"/>
  <c r="AE76" i="21"/>
  <c r="R78" i="21"/>
  <c r="R84" i="21"/>
  <c r="K85" i="21"/>
  <c r="AB85" i="21"/>
  <c r="R89" i="21"/>
  <c r="Q92" i="21"/>
  <c r="W94" i="21"/>
  <c r="M100" i="21"/>
  <c r="AA101" i="21"/>
  <c r="O101" i="21"/>
  <c r="W101" i="21"/>
  <c r="K101" i="21"/>
  <c r="T101" i="21"/>
  <c r="AB101" i="21"/>
  <c r="P101" i="21"/>
  <c r="Q101" i="21"/>
  <c r="AE101" i="21"/>
  <c r="M101" i="21"/>
  <c r="W105" i="21"/>
  <c r="W108" i="21"/>
  <c r="K108" i="21"/>
  <c r="AE108" i="21"/>
  <c r="S108" i="21"/>
  <c r="AB108" i="21"/>
  <c r="P108" i="21"/>
  <c r="X108" i="21"/>
  <c r="L108" i="21"/>
  <c r="V108" i="21"/>
  <c r="T108" i="21"/>
  <c r="AC117" i="21"/>
  <c r="O7" i="21"/>
  <c r="AA7" i="21"/>
  <c r="T11" i="21"/>
  <c r="P15" i="21"/>
  <c r="AB15" i="21"/>
  <c r="P16" i="21"/>
  <c r="AB16" i="21"/>
  <c r="L20" i="21"/>
  <c r="X20" i="21"/>
  <c r="S25" i="21"/>
  <c r="AE25" i="21"/>
  <c r="Q27" i="21"/>
  <c r="AC27" i="21"/>
  <c r="Q28" i="21"/>
  <c r="AC28" i="21"/>
  <c r="Q29" i="21"/>
  <c r="AC29" i="21"/>
  <c r="O32" i="21"/>
  <c r="AA32" i="21"/>
  <c r="M34" i="21"/>
  <c r="Y34" i="21"/>
  <c r="M35" i="21"/>
  <c r="Y35" i="21"/>
  <c r="M36" i="21"/>
  <c r="Y36" i="21"/>
  <c r="K39" i="21"/>
  <c r="X39" i="21"/>
  <c r="K41" i="21"/>
  <c r="X41" i="21"/>
  <c r="M42" i="21"/>
  <c r="Z42" i="21"/>
  <c r="O43" i="21"/>
  <c r="G43" i="21" s="1"/>
  <c r="AC43" i="21"/>
  <c r="P46" i="21"/>
  <c r="AC46" i="21"/>
  <c r="P48" i="21"/>
  <c r="AC48" i="21"/>
  <c r="R49" i="21"/>
  <c r="AE49" i="21"/>
  <c r="T50" i="21"/>
  <c r="K55" i="21"/>
  <c r="AA55" i="21"/>
  <c r="S56" i="21"/>
  <c r="K57" i="21"/>
  <c r="AA57" i="21"/>
  <c r="P62" i="21"/>
  <c r="O64" i="21"/>
  <c r="G64" i="21" s="1"/>
  <c r="K69" i="21"/>
  <c r="AC69" i="21"/>
  <c r="V70" i="21"/>
  <c r="O71" i="21"/>
  <c r="G71" i="21" s="1"/>
  <c r="X74" i="21"/>
  <c r="O76" i="21"/>
  <c r="S78" i="21"/>
  <c r="S84" i="21"/>
  <c r="M85" i="21"/>
  <c r="AD85" i="21"/>
  <c r="S89" i="21"/>
  <c r="T92" i="21"/>
  <c r="Y94" i="21"/>
  <c r="N100" i="21"/>
  <c r="G100" i="21" s="1"/>
  <c r="L101" i="21"/>
  <c r="X105" i="21"/>
  <c r="M108" i="21"/>
  <c r="W133" i="21"/>
  <c r="K133" i="21"/>
  <c r="U133" i="21"/>
  <c r="AE133" i="21"/>
  <c r="S133" i="21"/>
  <c r="AB133" i="21"/>
  <c r="P133" i="21"/>
  <c r="X133" i="21"/>
  <c r="L133" i="21"/>
  <c r="AA133" i="21"/>
  <c r="Z133" i="21"/>
  <c r="Y133" i="21"/>
  <c r="V133" i="21"/>
  <c r="T133" i="21"/>
  <c r="Q133" i="21"/>
  <c r="O133" i="21"/>
  <c r="N133" i="21"/>
  <c r="G133" i="21" s="1"/>
  <c r="AC133" i="21"/>
  <c r="AE139" i="21"/>
  <c r="S139" i="21"/>
  <c r="AC139" i="21"/>
  <c r="Q139" i="21"/>
  <c r="AA139" i="21"/>
  <c r="O139" i="21"/>
  <c r="G139" i="21" s="1"/>
  <c r="X139" i="21"/>
  <c r="L139" i="21"/>
  <c r="T139" i="21"/>
  <c r="Y139" i="21"/>
  <c r="W139" i="21"/>
  <c r="V139" i="21"/>
  <c r="U139" i="21"/>
  <c r="R139" i="21"/>
  <c r="N139" i="21"/>
  <c r="M139" i="21"/>
  <c r="K139" i="21"/>
  <c r="Z139" i="21"/>
  <c r="AE141" i="21"/>
  <c r="S141" i="21"/>
  <c r="AC141" i="21"/>
  <c r="Q141" i="21"/>
  <c r="AA141" i="21"/>
  <c r="O141" i="21"/>
  <c r="X141" i="21"/>
  <c r="L141" i="21"/>
  <c r="T141" i="21"/>
  <c r="R141" i="21"/>
  <c r="P141" i="21"/>
  <c r="N141" i="21"/>
  <c r="G141" i="21" s="1"/>
  <c r="M141" i="21"/>
  <c r="K141" i="21"/>
  <c r="AB141" i="21"/>
  <c r="Z141" i="21"/>
  <c r="Y141" i="21"/>
  <c r="U141" i="21"/>
  <c r="Z56" i="21"/>
  <c r="AA84" i="21"/>
  <c r="AA89" i="21"/>
  <c r="P7" i="21"/>
  <c r="AB7" i="21"/>
  <c r="U11" i="21"/>
  <c r="Q15" i="21"/>
  <c r="Q16" i="21"/>
  <c r="M20" i="21"/>
  <c r="T25" i="21"/>
  <c r="R27" i="21"/>
  <c r="AD27" i="21"/>
  <c r="R28" i="21"/>
  <c r="AD28" i="21"/>
  <c r="R29" i="21"/>
  <c r="AD29" i="21"/>
  <c r="P32" i="21"/>
  <c r="AB32" i="21"/>
  <c r="N34" i="21"/>
  <c r="G34" i="21" s="1"/>
  <c r="N35" i="21"/>
  <c r="G35" i="21" s="1"/>
  <c r="N36" i="21"/>
  <c r="L39" i="21"/>
  <c r="Y39" i="21"/>
  <c r="L41" i="21"/>
  <c r="Y41" i="21"/>
  <c r="N42" i="21"/>
  <c r="G42" i="21" s="1"/>
  <c r="AA42" i="21"/>
  <c r="Q43" i="21"/>
  <c r="AD43" i="21"/>
  <c r="Q46" i="21"/>
  <c r="AD46" i="21"/>
  <c r="Q48" i="21"/>
  <c r="AD48" i="21"/>
  <c r="U50" i="21"/>
  <c r="M55" i="21"/>
  <c r="AC55" i="21"/>
  <c r="T56" i="21"/>
  <c r="M57" i="21"/>
  <c r="AB57" i="21"/>
  <c r="R62" i="21"/>
  <c r="T63" i="21"/>
  <c r="AC63" i="21"/>
  <c r="Q63" i="21"/>
  <c r="AE63" i="21"/>
  <c r="P63" i="21"/>
  <c r="Y63" i="21"/>
  <c r="P64" i="21"/>
  <c r="L69" i="21"/>
  <c r="AD69" i="21"/>
  <c r="W70" i="21"/>
  <c r="R71" i="21"/>
  <c r="Y74" i="21"/>
  <c r="Q76" i="21"/>
  <c r="AB77" i="21"/>
  <c r="P77" i="21"/>
  <c r="X77" i="21"/>
  <c r="L77" i="21"/>
  <c r="U77" i="21"/>
  <c r="T77" i="21"/>
  <c r="AA77" i="21"/>
  <c r="T78" i="21"/>
  <c r="X83" i="21"/>
  <c r="L83" i="21"/>
  <c r="T83" i="21"/>
  <c r="AC83" i="21"/>
  <c r="Q83" i="21"/>
  <c r="P83" i="21"/>
  <c r="AA83" i="21"/>
  <c r="U84" i="21"/>
  <c r="N85" i="21"/>
  <c r="AE85" i="21"/>
  <c r="T89" i="21"/>
  <c r="U92" i="21"/>
  <c r="Z94" i="21"/>
  <c r="Q100" i="21"/>
  <c r="N101" i="21"/>
  <c r="G101" i="21" s="1"/>
  <c r="N108" i="21"/>
  <c r="G108" i="21" s="1"/>
  <c r="W109" i="21"/>
  <c r="K109" i="21"/>
  <c r="AE109" i="21"/>
  <c r="S109" i="21"/>
  <c r="AB109" i="21"/>
  <c r="P109" i="21"/>
  <c r="X109" i="21"/>
  <c r="L109" i="21"/>
  <c r="Q109" i="21"/>
  <c r="N109" i="21"/>
  <c r="G109" i="21" s="1"/>
  <c r="M133" i="21"/>
  <c r="P139" i="21"/>
  <c r="V141" i="21"/>
  <c r="Y105" i="21"/>
  <c r="M105" i="21"/>
  <c r="U105" i="21"/>
  <c r="AD105" i="21"/>
  <c r="R105" i="21"/>
  <c r="Z105" i="21"/>
  <c r="N105" i="21"/>
  <c r="G105" i="21" s="1"/>
  <c r="T105" i="21"/>
  <c r="Q105" i="21"/>
  <c r="AE105" i="21"/>
  <c r="X49" i="21"/>
  <c r="L49" i="21"/>
  <c r="Q7" i="21"/>
  <c r="S27" i="21"/>
  <c r="S28" i="21"/>
  <c r="S29" i="21"/>
  <c r="Q32" i="21"/>
  <c r="R43" i="21"/>
  <c r="AE43" i="21"/>
  <c r="R46" i="21"/>
  <c r="AE46" i="21"/>
  <c r="R48" i="21"/>
  <c r="AE48" i="21"/>
  <c r="T49" i="21"/>
  <c r="V50" i="21"/>
  <c r="V56" i="21"/>
  <c r="S62" i="21"/>
  <c r="R64" i="21"/>
  <c r="Z70" i="21"/>
  <c r="S71" i="21"/>
  <c r="AA74" i="21"/>
  <c r="V84" i="21"/>
  <c r="W89" i="21"/>
  <c r="AB94" i="21"/>
  <c r="AB105" i="21"/>
  <c r="Y129" i="21"/>
  <c r="M129" i="21"/>
  <c r="U129" i="21"/>
  <c r="AD129" i="21"/>
  <c r="R129" i="21"/>
  <c r="Z129" i="21"/>
  <c r="N129" i="21"/>
  <c r="G129" i="21" s="1"/>
  <c r="W129" i="21"/>
  <c r="V129" i="21"/>
  <c r="T129" i="21"/>
  <c r="S129" i="21"/>
  <c r="Q129" i="21"/>
  <c r="O129" i="21"/>
  <c r="AE129" i="21"/>
  <c r="L129" i="21"/>
  <c r="AC129" i="21"/>
  <c r="K129" i="21"/>
  <c r="W145" i="21"/>
  <c r="K145" i="21"/>
  <c r="T145" i="21"/>
  <c r="AE145" i="21"/>
  <c r="R145" i="21"/>
  <c r="AC145" i="21"/>
  <c r="P145" i="21"/>
  <c r="Z145" i="21"/>
  <c r="M145" i="21"/>
  <c r="U145" i="21"/>
  <c r="M158" i="21"/>
  <c r="R116" i="21"/>
  <c r="S123" i="21"/>
  <c r="S126" i="21"/>
  <c r="T131" i="21"/>
  <c r="Q132" i="21"/>
  <c r="W134" i="21"/>
  <c r="K134" i="21"/>
  <c r="U134" i="21"/>
  <c r="AE134" i="21"/>
  <c r="S134" i="21"/>
  <c r="AB134" i="21"/>
  <c r="P134" i="21"/>
  <c r="X134" i="21"/>
  <c r="L134" i="21"/>
  <c r="AD134" i="21"/>
  <c r="W142" i="21"/>
  <c r="O145" i="21"/>
  <c r="W153" i="21"/>
  <c r="W155" i="21"/>
  <c r="Y156" i="21"/>
  <c r="V158" i="21"/>
  <c r="R132" i="21"/>
  <c r="AE140" i="21"/>
  <c r="S140" i="21"/>
  <c r="AC140" i="21"/>
  <c r="Q140" i="21"/>
  <c r="AA140" i="21"/>
  <c r="O140" i="21"/>
  <c r="X140" i="21"/>
  <c r="L140" i="21"/>
  <c r="T140" i="21"/>
  <c r="AD140" i="21"/>
  <c r="X142" i="21"/>
  <c r="Q145" i="21"/>
  <c r="AA156" i="21"/>
  <c r="W158" i="21"/>
  <c r="Z53" i="21"/>
  <c r="N53" i="21"/>
  <c r="G53" i="21" s="1"/>
  <c r="W53" i="21"/>
  <c r="K53" i="21"/>
  <c r="Y53" i="21"/>
  <c r="AE91" i="21"/>
  <c r="S91" i="21"/>
  <c r="AA91" i="21"/>
  <c r="O91" i="21"/>
  <c r="G91" i="21" s="1"/>
  <c r="X91" i="21"/>
  <c r="L91" i="21"/>
  <c r="Z91" i="21"/>
  <c r="AE93" i="21"/>
  <c r="S93" i="21"/>
  <c r="AA93" i="21"/>
  <c r="O93" i="21"/>
  <c r="X93" i="21"/>
  <c r="L93" i="21"/>
  <c r="Z93" i="21"/>
  <c r="AA99" i="21"/>
  <c r="O99" i="21"/>
  <c r="G99" i="21" s="1"/>
  <c r="W99" i="21"/>
  <c r="K99" i="21"/>
  <c r="T99" i="21"/>
  <c r="AB99" i="21"/>
  <c r="P99" i="21"/>
  <c r="AC99" i="21"/>
  <c r="AA102" i="21"/>
  <c r="O102" i="21"/>
  <c r="G102" i="21" s="1"/>
  <c r="W102" i="21"/>
  <c r="K102" i="21"/>
  <c r="T102" i="21"/>
  <c r="AB102" i="21"/>
  <c r="P102" i="21"/>
  <c r="AC102" i="21"/>
  <c r="W107" i="21"/>
  <c r="K107" i="21"/>
  <c r="AE107" i="21"/>
  <c r="S107" i="21"/>
  <c r="AB107" i="21"/>
  <c r="P107" i="21"/>
  <c r="X107" i="21"/>
  <c r="L107" i="21"/>
  <c r="AC107" i="21"/>
  <c r="W110" i="21"/>
  <c r="K110" i="21"/>
  <c r="AE110" i="21"/>
  <c r="S110" i="21"/>
  <c r="AB110" i="21"/>
  <c r="P110" i="21"/>
  <c r="X110" i="21"/>
  <c r="L110" i="21"/>
  <c r="AC110" i="21"/>
  <c r="AE115" i="21"/>
  <c r="S115" i="21"/>
  <c r="AA115" i="21"/>
  <c r="O115" i="21"/>
  <c r="G115" i="21" s="1"/>
  <c r="X115" i="21"/>
  <c r="L115" i="21"/>
  <c r="T115" i="21"/>
  <c r="AB115" i="21"/>
  <c r="AE118" i="21"/>
  <c r="S118" i="21"/>
  <c r="AA118" i="21"/>
  <c r="O118" i="21"/>
  <c r="G118" i="21" s="1"/>
  <c r="X118" i="21"/>
  <c r="L118" i="21"/>
  <c r="T118" i="21"/>
  <c r="AB118" i="21"/>
  <c r="AA125" i="21"/>
  <c r="O125" i="21"/>
  <c r="W125" i="21"/>
  <c r="K125" i="21"/>
  <c r="T125" i="21"/>
  <c r="AB125" i="21"/>
  <c r="P125" i="21"/>
  <c r="AC125" i="21"/>
  <c r="T132" i="21"/>
  <c r="N134" i="21"/>
  <c r="K140" i="21"/>
  <c r="AA142" i="21"/>
  <c r="S145" i="21"/>
  <c r="AC215" i="21"/>
  <c r="Q215" i="21"/>
  <c r="AB215" i="21"/>
  <c r="O215" i="21"/>
  <c r="G215" i="21" s="1"/>
  <c r="AD215" i="21"/>
  <c r="N215" i="21"/>
  <c r="Z215" i="21"/>
  <c r="L215" i="21"/>
  <c r="Y215" i="21"/>
  <c r="K215" i="21"/>
  <c r="V215" i="21"/>
  <c r="AE215" i="21"/>
  <c r="P215" i="21"/>
  <c r="AA215" i="21"/>
  <c r="X215" i="21"/>
  <c r="W215" i="21"/>
  <c r="U215" i="21"/>
  <c r="T215" i="21"/>
  <c r="S215" i="21"/>
  <c r="R215" i="21"/>
  <c r="U251" i="21"/>
  <c r="Y251" i="21"/>
  <c r="L251" i="21"/>
  <c r="T251" i="21"/>
  <c r="V251" i="21"/>
  <c r="AB251" i="21"/>
  <c r="M251" i="21"/>
  <c r="W251" i="21"/>
  <c r="S251" i="21"/>
  <c r="R251" i="21"/>
  <c r="Q251" i="21"/>
  <c r="P251" i="21"/>
  <c r="O251" i="21"/>
  <c r="AE251" i="21"/>
  <c r="N251" i="21"/>
  <c r="G251" i="21" s="1"/>
  <c r="AD251" i="21"/>
  <c r="K251" i="21"/>
  <c r="X251" i="21"/>
  <c r="AC251" i="21"/>
  <c r="AA251" i="21"/>
  <c r="Z251" i="21"/>
  <c r="Y132" i="21"/>
  <c r="N140" i="21"/>
  <c r="G140" i="21" s="1"/>
  <c r="X145" i="21"/>
  <c r="Z132" i="21"/>
  <c r="Y142" i="21"/>
  <c r="M142" i="21"/>
  <c r="T142" i="21"/>
  <c r="AE142" i="21"/>
  <c r="R142" i="21"/>
  <c r="AC142" i="21"/>
  <c r="P142" i="21"/>
  <c r="Z142" i="21"/>
  <c r="L142" i="21"/>
  <c r="U142" i="21"/>
  <c r="Y145" i="21"/>
  <c r="AC156" i="21"/>
  <c r="Q156" i="21"/>
  <c r="AB156" i="21"/>
  <c r="O156" i="21"/>
  <c r="Z156" i="21"/>
  <c r="M156" i="21"/>
  <c r="X156" i="21"/>
  <c r="K156" i="21"/>
  <c r="U156" i="21"/>
  <c r="T156" i="21"/>
  <c r="AD156" i="21"/>
  <c r="P156" i="21"/>
  <c r="AE116" i="21"/>
  <c r="S116" i="21"/>
  <c r="AA116" i="21"/>
  <c r="O116" i="21"/>
  <c r="X116" i="21"/>
  <c r="L116" i="21"/>
  <c r="T116" i="21"/>
  <c r="AB116" i="21"/>
  <c r="AA123" i="21"/>
  <c r="O123" i="21"/>
  <c r="G123" i="21" s="1"/>
  <c r="W123" i="21"/>
  <c r="K123" i="21"/>
  <c r="T123" i="21"/>
  <c r="AB123" i="21"/>
  <c r="P123" i="21"/>
  <c r="AC123" i="21"/>
  <c r="AA126" i="21"/>
  <c r="O126" i="21"/>
  <c r="G126" i="21" s="1"/>
  <c r="W126" i="21"/>
  <c r="K126" i="21"/>
  <c r="T126" i="21"/>
  <c r="AB126" i="21"/>
  <c r="P126" i="21"/>
  <c r="AC126" i="21"/>
  <c r="W131" i="21"/>
  <c r="K131" i="21"/>
  <c r="U131" i="21"/>
  <c r="AE131" i="21"/>
  <c r="S131" i="21"/>
  <c r="AB131" i="21"/>
  <c r="P131" i="21"/>
  <c r="X131" i="21"/>
  <c r="L131" i="21"/>
  <c r="AD131" i="21"/>
  <c r="R140" i="21"/>
  <c r="K142" i="21"/>
  <c r="AA145" i="21"/>
  <c r="AE153" i="21"/>
  <c r="S153" i="21"/>
  <c r="Z153" i="21"/>
  <c r="M153" i="21"/>
  <c r="X153" i="21"/>
  <c r="K153" i="21"/>
  <c r="V153" i="21"/>
  <c r="R153" i="21"/>
  <c r="AD153" i="21"/>
  <c r="Q153" i="21"/>
  <c r="AA153" i="21"/>
  <c r="N153" i="21"/>
  <c r="G153" i="21" s="1"/>
  <c r="AC155" i="21"/>
  <c r="Q155" i="21"/>
  <c r="Z155" i="21"/>
  <c r="M155" i="21"/>
  <c r="X155" i="21"/>
  <c r="K155" i="21"/>
  <c r="V155" i="21"/>
  <c r="S155" i="21"/>
  <c r="AE155" i="21"/>
  <c r="R155" i="21"/>
  <c r="AA155" i="21"/>
  <c r="N155" i="21"/>
  <c r="L156" i="21"/>
  <c r="AB145" i="21"/>
  <c r="W132" i="21"/>
  <c r="K132" i="21"/>
  <c r="U132" i="21"/>
  <c r="AE132" i="21"/>
  <c r="S132" i="21"/>
  <c r="AB132" i="21"/>
  <c r="P132" i="21"/>
  <c r="X132" i="21"/>
  <c r="L132" i="21"/>
  <c r="AD132" i="21"/>
  <c r="AD145" i="21"/>
  <c r="R156" i="21"/>
  <c r="AC158" i="21"/>
  <c r="Q158" i="21"/>
  <c r="T158" i="21"/>
  <c r="AE158" i="21"/>
  <c r="R158" i="21"/>
  <c r="AD158" i="21"/>
  <c r="P158" i="21"/>
  <c r="AB158" i="21"/>
  <c r="O158" i="21"/>
  <c r="G158" i="21" s="1"/>
  <c r="Y158" i="21"/>
  <c r="L158" i="21"/>
  <c r="X158" i="21"/>
  <c r="K158" i="21"/>
  <c r="U158" i="21"/>
  <c r="AD184" i="21"/>
  <c r="R184" i="21"/>
  <c r="V184" i="21"/>
  <c r="T184" i="21"/>
  <c r="S184" i="21"/>
  <c r="X184" i="21"/>
  <c r="W184" i="21"/>
  <c r="U184" i="21"/>
  <c r="Q184" i="21"/>
  <c r="P184" i="21"/>
  <c r="O184" i="21"/>
  <c r="G184" i="21" s="1"/>
  <c r="AE184" i="21"/>
  <c r="N184" i="21"/>
  <c r="AC184" i="21"/>
  <c r="M184" i="21"/>
  <c r="AB184" i="21"/>
  <c r="L184" i="21"/>
  <c r="Y184" i="21"/>
  <c r="U204" i="21"/>
  <c r="AE204" i="21"/>
  <c r="R204" i="21"/>
  <c r="Q204" i="21"/>
  <c r="AC204" i="21"/>
  <c r="O204" i="21"/>
  <c r="G204" i="21" s="1"/>
  <c r="AB204" i="21"/>
  <c r="N204" i="21"/>
  <c r="S204" i="21"/>
  <c r="Z204" i="21"/>
  <c r="Y204" i="21"/>
  <c r="X204" i="21"/>
  <c r="W204" i="21"/>
  <c r="V204" i="21"/>
  <c r="T204" i="21"/>
  <c r="P204" i="21"/>
  <c r="M204" i="21"/>
  <c r="L204" i="21"/>
  <c r="AA204" i="21"/>
  <c r="V113" i="21"/>
  <c r="V137" i="21"/>
  <c r="M149" i="21"/>
  <c r="Z149" i="21"/>
  <c r="P182" i="21"/>
  <c r="N187" i="21"/>
  <c r="G187" i="21" s="1"/>
  <c r="AE187" i="21"/>
  <c r="W193" i="21"/>
  <c r="K193" i="21"/>
  <c r="U193" i="21"/>
  <c r="S193" i="21"/>
  <c r="AE193" i="21"/>
  <c r="R193" i="21"/>
  <c r="AA193" i="21"/>
  <c r="R198" i="21"/>
  <c r="AC216" i="21"/>
  <c r="Q216" i="21"/>
  <c r="AE216" i="21"/>
  <c r="R216" i="21"/>
  <c r="T216" i="21"/>
  <c r="P216" i="21"/>
  <c r="AD216" i="21"/>
  <c r="O216" i="21"/>
  <c r="Z216" i="21"/>
  <c r="L216" i="21"/>
  <c r="U216" i="21"/>
  <c r="R220" i="21"/>
  <c r="T234" i="21"/>
  <c r="AA234" i="21"/>
  <c r="N234" i="21"/>
  <c r="G234" i="21" s="1"/>
  <c r="AD234" i="21"/>
  <c r="P234" i="21"/>
  <c r="V234" i="21"/>
  <c r="Q234" i="21"/>
  <c r="O234" i="21"/>
  <c r="AE234" i="21"/>
  <c r="M234" i="21"/>
  <c r="AC234" i="21"/>
  <c r="L234" i="21"/>
  <c r="AB234" i="21"/>
  <c r="K234" i="21"/>
  <c r="Y234" i="21"/>
  <c r="X234" i="21"/>
  <c r="R234" i="21"/>
  <c r="Z162" i="21"/>
  <c r="N162" i="21"/>
  <c r="G162" i="21" s="1"/>
  <c r="W162" i="21"/>
  <c r="X164" i="21"/>
  <c r="L164" i="21"/>
  <c r="W164" i="21"/>
  <c r="W182" i="21"/>
  <c r="R187" i="21"/>
  <c r="Z189" i="21"/>
  <c r="N189" i="21"/>
  <c r="V189" i="21"/>
  <c r="T189" i="21"/>
  <c r="S189" i="21"/>
  <c r="AA189" i="21"/>
  <c r="AE211" i="21"/>
  <c r="S211" i="21"/>
  <c r="Z211" i="21"/>
  <c r="M211" i="21"/>
  <c r="V211" i="21"/>
  <c r="T211" i="21"/>
  <c r="R211" i="21"/>
  <c r="AC211" i="21"/>
  <c r="O211" i="21"/>
  <c r="G211" i="21" s="1"/>
  <c r="W211" i="21"/>
  <c r="N216" i="21"/>
  <c r="G216" i="21" s="1"/>
  <c r="AD220" i="21"/>
  <c r="S60" i="21"/>
  <c r="AE60" i="21"/>
  <c r="O67" i="21"/>
  <c r="AA67" i="21"/>
  <c r="V97" i="21"/>
  <c r="N113" i="21"/>
  <c r="G113" i="21" s="1"/>
  <c r="Z113" i="21"/>
  <c r="V121" i="21"/>
  <c r="N137" i="21"/>
  <c r="G137" i="21" s="1"/>
  <c r="Z137" i="21"/>
  <c r="O148" i="21"/>
  <c r="AB148" i="21"/>
  <c r="Q149" i="21"/>
  <c r="AD149" i="21"/>
  <c r="AC157" i="21"/>
  <c r="Q157" i="21"/>
  <c r="W157" i="21"/>
  <c r="K162" i="21"/>
  <c r="X162" i="21"/>
  <c r="K164" i="21"/>
  <c r="Y164" i="21"/>
  <c r="U187" i="21"/>
  <c r="K189" i="21"/>
  <c r="AB189" i="21"/>
  <c r="O193" i="21"/>
  <c r="V198" i="21"/>
  <c r="K211" i="21"/>
  <c r="S216" i="21"/>
  <c r="T182" i="21"/>
  <c r="V182" i="21"/>
  <c r="S182" i="21"/>
  <c r="AE182" i="21"/>
  <c r="R182" i="21"/>
  <c r="Z182" i="21"/>
  <c r="R67" i="21"/>
  <c r="AD67" i="21"/>
  <c r="M97" i="21"/>
  <c r="Q113" i="21"/>
  <c r="AC113" i="21"/>
  <c r="M121" i="21"/>
  <c r="Q137" i="21"/>
  <c r="AC137" i="21"/>
  <c r="R148" i="21"/>
  <c r="AE148" i="21"/>
  <c r="T149" i="21"/>
  <c r="W150" i="21"/>
  <c r="M157" i="21"/>
  <c r="Z157" i="21"/>
  <c r="O162" i="21"/>
  <c r="AB162" i="21"/>
  <c r="O164" i="21"/>
  <c r="G164" i="21" s="1"/>
  <c r="AB164" i="21"/>
  <c r="K182" i="21"/>
  <c r="AA182" i="21"/>
  <c r="O189" i="21"/>
  <c r="G189" i="21" s="1"/>
  <c r="AE189" i="21"/>
  <c r="T193" i="21"/>
  <c r="P211" i="21"/>
  <c r="X216" i="21"/>
  <c r="L182" i="21"/>
  <c r="AB182" i="21"/>
  <c r="AB187" i="21"/>
  <c r="P187" i="21"/>
  <c r="V187" i="21"/>
  <c r="T187" i="21"/>
  <c r="S187" i="21"/>
  <c r="Z187" i="21"/>
  <c r="X220" i="21"/>
  <c r="L220" i="21"/>
  <c r="AC220" i="21"/>
  <c r="P220" i="21"/>
  <c r="U220" i="21"/>
  <c r="AA220" i="21"/>
  <c r="K220" i="21"/>
  <c r="Y220" i="21"/>
  <c r="W220" i="21"/>
  <c r="V220" i="21"/>
  <c r="S220" i="21"/>
  <c r="AB220" i="21"/>
  <c r="M220" i="21"/>
  <c r="W149" i="21"/>
  <c r="Q162" i="21"/>
  <c r="AD162" i="21"/>
  <c r="Q164" i="21"/>
  <c r="AD164" i="21"/>
  <c r="M182" i="21"/>
  <c r="AC182" i="21"/>
  <c r="K187" i="21"/>
  <c r="AA187" i="21"/>
  <c r="Q189" i="21"/>
  <c r="W198" i="21"/>
  <c r="K198" i="21"/>
  <c r="Y198" i="21"/>
  <c r="L198" i="21"/>
  <c r="AD198" i="21"/>
  <c r="P198" i="21"/>
  <c r="AB198" i="21"/>
  <c r="N198" i="21"/>
  <c r="AA198" i="21"/>
  <c r="M198" i="21"/>
  <c r="AA216" i="21"/>
  <c r="N220" i="21"/>
  <c r="O220" i="21"/>
  <c r="W148" i="21"/>
  <c r="L149" i="21"/>
  <c r="Y149" i="21"/>
  <c r="R157" i="21"/>
  <c r="AE157" i="21"/>
  <c r="S162" i="21"/>
  <c r="S164" i="21"/>
  <c r="O182" i="21"/>
  <c r="M187" i="21"/>
  <c r="AD187" i="21"/>
  <c r="U189" i="21"/>
  <c r="Z193" i="21"/>
  <c r="Q198" i="21"/>
  <c r="G198" i="21" s="1"/>
  <c r="W199" i="21"/>
  <c r="K199" i="21"/>
  <c r="AA199" i="21"/>
  <c r="N199" i="21"/>
  <c r="T199" i="21"/>
  <c r="R199" i="21"/>
  <c r="AE199" i="21"/>
  <c r="Q199" i="21"/>
  <c r="AC199" i="21"/>
  <c r="Y211" i="21"/>
  <c r="Q220" i="21"/>
  <c r="G220" i="21" s="1"/>
  <c r="U205" i="21"/>
  <c r="T205" i="21"/>
  <c r="X205" i="21"/>
  <c r="AE208" i="21"/>
  <c r="S208" i="21"/>
  <c r="T208" i="21"/>
  <c r="X208" i="21"/>
  <c r="K235" i="21"/>
  <c r="AB235" i="21"/>
  <c r="L239" i="21"/>
  <c r="AE239" i="21"/>
  <c r="K241" i="21"/>
  <c r="AA260" i="21"/>
  <c r="O260" i="21"/>
  <c r="X260" i="21"/>
  <c r="K260" i="21"/>
  <c r="AB260" i="21"/>
  <c r="M260" i="21"/>
  <c r="V260" i="21"/>
  <c r="R260" i="21"/>
  <c r="Y260" i="21"/>
  <c r="AE260" i="21"/>
  <c r="Y267" i="21"/>
  <c r="W267" i="21"/>
  <c r="K267" i="21"/>
  <c r="Z267" i="21"/>
  <c r="L267" i="21"/>
  <c r="U267" i="21"/>
  <c r="R267" i="21"/>
  <c r="AC267" i="21"/>
  <c r="N267" i="21"/>
  <c r="P267" i="21"/>
  <c r="X267" i="21"/>
  <c r="Y268" i="21"/>
  <c r="M268" i="21"/>
  <c r="Z268" i="21"/>
  <c r="L268" i="21"/>
  <c r="AD268" i="21"/>
  <c r="P268" i="21"/>
  <c r="AC268" i="21"/>
  <c r="N268" i="21"/>
  <c r="G268" i="21" s="1"/>
  <c r="X268" i="21"/>
  <c r="T268" i="21"/>
  <c r="K268" i="21"/>
  <c r="U268" i="21"/>
  <c r="Z329" i="21"/>
  <c r="N329" i="21"/>
  <c r="G329" i="21" s="1"/>
  <c r="Y329" i="21"/>
  <c r="M329" i="21"/>
  <c r="T329" i="21"/>
  <c r="AE329" i="21"/>
  <c r="P329" i="21"/>
  <c r="AD329" i="21"/>
  <c r="O329" i="21"/>
  <c r="AB329" i="21"/>
  <c r="K329" i="21"/>
  <c r="W329" i="21"/>
  <c r="AC329" i="21"/>
  <c r="V329" i="21"/>
  <c r="Q329" i="21"/>
  <c r="AA329" i="21"/>
  <c r="X329" i="21"/>
  <c r="U329" i="21"/>
  <c r="S329" i="21"/>
  <c r="R329" i="21"/>
  <c r="L329" i="21"/>
  <c r="AD236" i="21"/>
  <c r="R236" i="21"/>
  <c r="U236" i="21"/>
  <c r="S236" i="21"/>
  <c r="Z236" i="21"/>
  <c r="K236" i="21"/>
  <c r="P236" i="21"/>
  <c r="AB236" i="21"/>
  <c r="R239" i="21"/>
  <c r="Z244" i="21"/>
  <c r="N244" i="21"/>
  <c r="G244" i="21" s="1"/>
  <c r="Y244" i="21"/>
  <c r="L244" i="21"/>
  <c r="AE244" i="21"/>
  <c r="Q244" i="21"/>
  <c r="AC244" i="21"/>
  <c r="M244" i="21"/>
  <c r="T244" i="21"/>
  <c r="AD244" i="21"/>
  <c r="AE210" i="21"/>
  <c r="S210" i="21"/>
  <c r="X210" i="21"/>
  <c r="K210" i="21"/>
  <c r="Y210" i="21"/>
  <c r="X221" i="21"/>
  <c r="L221" i="21"/>
  <c r="AE221" i="21"/>
  <c r="R221" i="21"/>
  <c r="Z221" i="21"/>
  <c r="K221" i="21"/>
  <c r="AA221" i="21"/>
  <c r="X223" i="21"/>
  <c r="L223" i="21"/>
  <c r="V223" i="21"/>
  <c r="T223" i="21"/>
  <c r="Z223" i="21"/>
  <c r="L236" i="21"/>
  <c r="AC236" i="21"/>
  <c r="V239" i="21"/>
  <c r="K244" i="21"/>
  <c r="U275" i="21"/>
  <c r="AB275" i="21"/>
  <c r="O275" i="21"/>
  <c r="Y275" i="21"/>
  <c r="K275" i="21"/>
  <c r="AE275" i="21"/>
  <c r="P275" i="21"/>
  <c r="AA275" i="21"/>
  <c r="L275" i="21"/>
  <c r="V275" i="21"/>
  <c r="T275" i="21"/>
  <c r="S275" i="21"/>
  <c r="R275" i="21"/>
  <c r="Q275" i="21"/>
  <c r="M275" i="21"/>
  <c r="Z275" i="21"/>
  <c r="V235" i="21"/>
  <c r="N236" i="21"/>
  <c r="X239" i="21"/>
  <c r="V241" i="21"/>
  <c r="P244" i="21"/>
  <c r="U260" i="21"/>
  <c r="W275" i="21"/>
  <c r="U203" i="21"/>
  <c r="AC203" i="21"/>
  <c r="P203" i="21"/>
  <c r="X203" i="21"/>
  <c r="R205" i="21"/>
  <c r="R208" i="21"/>
  <c r="AE209" i="21"/>
  <c r="S209" i="21"/>
  <c r="V209" i="21"/>
  <c r="X209" i="21"/>
  <c r="N210" i="21"/>
  <c r="G210" i="21" s="1"/>
  <c r="AB210" i="21"/>
  <c r="O221" i="21"/>
  <c r="G221" i="21" s="1"/>
  <c r="AD221" i="21"/>
  <c r="N223" i="21"/>
  <c r="G223" i="21" s="1"/>
  <c r="AC223" i="21"/>
  <c r="W235" i="21"/>
  <c r="O236" i="21"/>
  <c r="G236" i="21" s="1"/>
  <c r="Y239" i="21"/>
  <c r="X241" i="21"/>
  <c r="R244" i="21"/>
  <c r="X247" i="21"/>
  <c r="L247" i="21"/>
  <c r="Z247" i="21"/>
  <c r="M247" i="21"/>
  <c r="S247" i="21"/>
  <c r="R247" i="21"/>
  <c r="Y247" i="21"/>
  <c r="AC247" i="21"/>
  <c r="W260" i="21"/>
  <c r="AD282" i="21"/>
  <c r="R282" i="21"/>
  <c r="AC282" i="21"/>
  <c r="Q282" i="21"/>
  <c r="U282" i="21"/>
  <c r="Z282" i="21"/>
  <c r="K282" i="21"/>
  <c r="Y282" i="21"/>
  <c r="V282" i="21"/>
  <c r="O282" i="21"/>
  <c r="AA282" i="21"/>
  <c r="X282" i="21"/>
  <c r="W282" i="21"/>
  <c r="T282" i="21"/>
  <c r="S282" i="21"/>
  <c r="P282" i="21"/>
  <c r="N282" i="21"/>
  <c r="G282" i="21" s="1"/>
  <c r="M282" i="21"/>
  <c r="AB282" i="21"/>
  <c r="Y195" i="21"/>
  <c r="M195" i="21"/>
  <c r="X195" i="21"/>
  <c r="K195" i="21"/>
  <c r="Z195" i="21"/>
  <c r="K203" i="21"/>
  <c r="Y203" i="21"/>
  <c r="S205" i="21"/>
  <c r="U208" i="21"/>
  <c r="K209" i="21"/>
  <c r="Y209" i="21"/>
  <c r="O210" i="21"/>
  <c r="AC210" i="21"/>
  <c r="P221" i="21"/>
  <c r="O223" i="21"/>
  <c r="AD223" i="21"/>
  <c r="Q236" i="21"/>
  <c r="S244" i="21"/>
  <c r="K247" i="21"/>
  <c r="AD247" i="21"/>
  <c r="AE254" i="21"/>
  <c r="S254" i="21"/>
  <c r="X254" i="21"/>
  <c r="K254" i="21"/>
  <c r="V254" i="21"/>
  <c r="Y254" i="21"/>
  <c r="AD254" i="21"/>
  <c r="O254" i="21"/>
  <c r="AB254" i="21"/>
  <c r="Z260" i="21"/>
  <c r="AD267" i="21"/>
  <c r="AE268" i="21"/>
  <c r="AC275" i="21"/>
  <c r="L282" i="21"/>
  <c r="AB239" i="21"/>
  <c r="P239" i="21"/>
  <c r="U239" i="21"/>
  <c r="T239" i="21"/>
  <c r="AC239" i="21"/>
  <c r="M239" i="21"/>
  <c r="S239" i="21"/>
  <c r="AA239" i="21"/>
  <c r="W167" i="21"/>
  <c r="AD169" i="21"/>
  <c r="R169" i="21"/>
  <c r="W169" i="21"/>
  <c r="AB172" i="21"/>
  <c r="P172" i="21"/>
  <c r="W172" i="21"/>
  <c r="Z174" i="21"/>
  <c r="N174" i="21"/>
  <c r="W174" i="21"/>
  <c r="X177" i="21"/>
  <c r="L177" i="21"/>
  <c r="W177" i="21"/>
  <c r="W194" i="21"/>
  <c r="K194" i="21"/>
  <c r="X194" i="21"/>
  <c r="N195" i="21"/>
  <c r="G195" i="21" s="1"/>
  <c r="AB195" i="21"/>
  <c r="W200" i="21"/>
  <c r="K200" i="21"/>
  <c r="AC200" i="21"/>
  <c r="P200" i="21"/>
  <c r="Y200" i="21"/>
  <c r="M203" i="21"/>
  <c r="AA203" i="21"/>
  <c r="W205" i="21"/>
  <c r="W208" i="21"/>
  <c r="M209" i="21"/>
  <c r="AA209" i="21"/>
  <c r="Q210" i="21"/>
  <c r="AC214" i="21"/>
  <c r="Q214" i="21"/>
  <c r="G214" i="21" s="1"/>
  <c r="Z214" i="21"/>
  <c r="M214" i="21"/>
  <c r="X214" i="21"/>
  <c r="AC217" i="21"/>
  <c r="Q217" i="21"/>
  <c r="T217" i="21"/>
  <c r="X217" i="21"/>
  <c r="S221" i="21"/>
  <c r="X222" i="21"/>
  <c r="L222" i="21"/>
  <c r="T222" i="21"/>
  <c r="AD222" i="21"/>
  <c r="P222" i="21"/>
  <c r="Z222" i="21"/>
  <c r="Q223" i="21"/>
  <c r="T235" i="21"/>
  <c r="AC235" i="21"/>
  <c r="P235" i="21"/>
  <c r="U235" i="21"/>
  <c r="Z235" i="21"/>
  <c r="L235" i="21"/>
  <c r="AA235" i="21"/>
  <c r="V236" i="21"/>
  <c r="K239" i="21"/>
  <c r="AD239" i="21"/>
  <c r="AB241" i="21"/>
  <c r="P241" i="21"/>
  <c r="Y241" i="21"/>
  <c r="L241" i="21"/>
  <c r="AC241" i="21"/>
  <c r="N241" i="21"/>
  <c r="W241" i="21"/>
  <c r="AE241" i="21"/>
  <c r="O241" i="21"/>
  <c r="G241" i="21" s="1"/>
  <c r="AD241" i="21"/>
  <c r="V244" i="21"/>
  <c r="AD281" i="21"/>
  <c r="R281" i="21"/>
  <c r="AE281" i="21"/>
  <c r="Q281" i="21"/>
  <c r="U281" i="21"/>
  <c r="P281" i="21"/>
  <c r="AB281" i="21"/>
  <c r="M281" i="21"/>
  <c r="X281" i="21"/>
  <c r="AC281" i="21"/>
  <c r="O318" i="21"/>
  <c r="M323" i="21"/>
  <c r="U276" i="21"/>
  <c r="AD276" i="21"/>
  <c r="Q276" i="21"/>
  <c r="AC276" i="21"/>
  <c r="O276" i="21"/>
  <c r="W276" i="21"/>
  <c r="S276" i="21"/>
  <c r="AB276" i="21"/>
  <c r="M276" i="21"/>
  <c r="AE276" i="21"/>
  <c r="O281" i="21"/>
  <c r="Y308" i="21"/>
  <c r="AC314" i="21"/>
  <c r="W318" i="21"/>
  <c r="W323" i="21"/>
  <c r="S281" i="21"/>
  <c r="X318" i="21"/>
  <c r="Y323" i="21"/>
  <c r="Z328" i="21"/>
  <c r="N328" i="21"/>
  <c r="Y328" i="21"/>
  <c r="M328" i="21"/>
  <c r="AD328" i="21"/>
  <c r="P328" i="21"/>
  <c r="W328" i="21"/>
  <c r="V328" i="21"/>
  <c r="T328" i="21"/>
  <c r="Q328" i="21"/>
  <c r="AC328" i="21"/>
  <c r="X328" i="21"/>
  <c r="O328" i="21"/>
  <c r="L276" i="21"/>
  <c r="T281" i="21"/>
  <c r="Z318" i="21"/>
  <c r="AC323" i="21"/>
  <c r="K328" i="21"/>
  <c r="X224" i="21"/>
  <c r="L224" i="21"/>
  <c r="Y224" i="21"/>
  <c r="K224" i="21"/>
  <c r="Z224" i="21"/>
  <c r="N276" i="21"/>
  <c r="G276" i="21" s="1"/>
  <c r="V281" i="21"/>
  <c r="U295" i="21"/>
  <c r="T295" i="21"/>
  <c r="AB295" i="21"/>
  <c r="N295" i="21"/>
  <c r="Z295" i="21"/>
  <c r="K295" i="21"/>
  <c r="X295" i="21"/>
  <c r="AD295" i="21"/>
  <c r="L295" i="21"/>
  <c r="Y295" i="21"/>
  <c r="R295" i="21"/>
  <c r="U314" i="21"/>
  <c r="T314" i="21"/>
  <c r="R314" i="21"/>
  <c r="AB314" i="21"/>
  <c r="M314" i="21"/>
  <c r="Z314" i="21"/>
  <c r="K314" i="21"/>
  <c r="W314" i="21"/>
  <c r="Q314" i="21"/>
  <c r="AD314" i="21"/>
  <c r="L314" i="21"/>
  <c r="L328" i="21"/>
  <c r="P276" i="21"/>
  <c r="W281" i="21"/>
  <c r="M295" i="21"/>
  <c r="N314" i="21"/>
  <c r="R328" i="21"/>
  <c r="R276" i="21"/>
  <c r="Y281" i="21"/>
  <c r="O295" i="21"/>
  <c r="G295" i="21" s="1"/>
  <c r="X308" i="21"/>
  <c r="L308" i="21"/>
  <c r="W308" i="21"/>
  <c r="K308" i="21"/>
  <c r="V308" i="21"/>
  <c r="AB308" i="21"/>
  <c r="M308" i="21"/>
  <c r="Z308" i="21"/>
  <c r="AE308" i="21"/>
  <c r="N308" i="21"/>
  <c r="G308" i="21" s="1"/>
  <c r="AA308" i="21"/>
  <c r="S308" i="21"/>
  <c r="O314" i="21"/>
  <c r="S328" i="21"/>
  <c r="AD318" i="21"/>
  <c r="R318" i="21"/>
  <c r="AC318" i="21"/>
  <c r="Q318" i="21"/>
  <c r="T318" i="21"/>
  <c r="AE318" i="21"/>
  <c r="N318" i="21"/>
  <c r="AA318" i="21"/>
  <c r="L318" i="21"/>
  <c r="K318" i="21"/>
  <c r="Y318" i="21"/>
  <c r="U318" i="21"/>
  <c r="M318" i="21"/>
  <c r="AB323" i="21"/>
  <c r="P323" i="21"/>
  <c r="AA323" i="21"/>
  <c r="O323" i="21"/>
  <c r="R323" i="21"/>
  <c r="S323" i="21"/>
  <c r="AE323" i="21"/>
  <c r="N323" i="21"/>
  <c r="G323" i="21" s="1"/>
  <c r="Z323" i="21"/>
  <c r="K323" i="21"/>
  <c r="X323" i="21"/>
  <c r="U323" i="21"/>
  <c r="L323" i="21"/>
  <c r="Y263" i="21"/>
  <c r="M263" i="21"/>
  <c r="X263" i="21"/>
  <c r="K263" i="21"/>
  <c r="Z263" i="21"/>
  <c r="Q272" i="21"/>
  <c r="Q280" i="21"/>
  <c r="AE298" i="21"/>
  <c r="S298" i="21"/>
  <c r="AD298" i="21"/>
  <c r="R298" i="21"/>
  <c r="AC298" i="21"/>
  <c r="O298" i="21"/>
  <c r="G298" i="21" s="1"/>
  <c r="N298" i="21"/>
  <c r="AA298" i="21"/>
  <c r="L298" i="21"/>
  <c r="AB298" i="21"/>
  <c r="Z305" i="21"/>
  <c r="N305" i="21"/>
  <c r="G305" i="21" s="1"/>
  <c r="Y305" i="21"/>
  <c r="M305" i="21"/>
  <c r="T305" i="21"/>
  <c r="W305" i="21"/>
  <c r="U305" i="21"/>
  <c r="AC305" i="21"/>
  <c r="P313" i="21"/>
  <c r="AC257" i="21"/>
  <c r="Q257" i="21"/>
  <c r="X257" i="21"/>
  <c r="K257" i="21"/>
  <c r="Y257" i="21"/>
  <c r="P263" i="21"/>
  <c r="AD263" i="21"/>
  <c r="AA286" i="21"/>
  <c r="O286" i="21"/>
  <c r="G286" i="21" s="1"/>
  <c r="Z286" i="21"/>
  <c r="N286" i="21"/>
  <c r="V286" i="21"/>
  <c r="AD286" i="21"/>
  <c r="M286" i="21"/>
  <c r="AB286" i="21"/>
  <c r="Q298" i="21"/>
  <c r="AC301" i="21"/>
  <c r="Q301" i="21"/>
  <c r="AB301" i="21"/>
  <c r="P301" i="21"/>
  <c r="S301" i="21"/>
  <c r="U301" i="21"/>
  <c r="R301" i="21"/>
  <c r="AA301" i="21"/>
  <c r="P305" i="21"/>
  <c r="W272" i="21"/>
  <c r="K272" i="21"/>
  <c r="AB272" i="21"/>
  <c r="O272" i="21"/>
  <c r="V272" i="21"/>
  <c r="Z272" i="21"/>
  <c r="AD280" i="21"/>
  <c r="R280" i="21"/>
  <c r="AB280" i="21"/>
  <c r="O280" i="21"/>
  <c r="AE280" i="21"/>
  <c r="P280" i="21"/>
  <c r="Y280" i="21"/>
  <c r="U313" i="21"/>
  <c r="T313" i="21"/>
  <c r="AB313" i="21"/>
  <c r="N313" i="21"/>
  <c r="G313" i="21" s="1"/>
  <c r="V313" i="21"/>
  <c r="R313" i="21"/>
  <c r="AA313" i="21"/>
  <c r="G335" i="21"/>
  <c r="AB325" i="21"/>
  <c r="P325" i="21"/>
  <c r="AA325" i="21"/>
  <c r="O325" i="21"/>
  <c r="Z325" i="21"/>
  <c r="L325" i="21"/>
  <c r="Y325" i="21"/>
  <c r="S333" i="21"/>
  <c r="X334" i="21"/>
  <c r="L334" i="21"/>
  <c r="W334" i="21"/>
  <c r="K334" i="21"/>
  <c r="R334" i="21"/>
  <c r="AA334" i="21"/>
  <c r="R335" i="21"/>
  <c r="X345" i="21"/>
  <c r="X346" i="21"/>
  <c r="Y346" i="21"/>
  <c r="AB240" i="21"/>
  <c r="P240" i="21"/>
  <c r="W240" i="21"/>
  <c r="AD320" i="21"/>
  <c r="R320" i="21"/>
  <c r="AC320" i="21"/>
  <c r="Q320" i="21"/>
  <c r="AB320" i="21"/>
  <c r="N320" i="21"/>
  <c r="Y320" i="21"/>
  <c r="N325" i="21"/>
  <c r="G325" i="21" s="1"/>
  <c r="AE325" i="21"/>
  <c r="V333" i="21"/>
  <c r="O334" i="21"/>
  <c r="AD334" i="21"/>
  <c r="U335" i="21"/>
  <c r="AC345" i="21"/>
  <c r="Q345" i="21"/>
  <c r="AB345" i="21"/>
  <c r="P345" i="21"/>
  <c r="AD345" i="21"/>
  <c r="N345" i="21"/>
  <c r="AA345" i="21"/>
  <c r="M345" i="21"/>
  <c r="Z345" i="21"/>
  <c r="L345" i="21"/>
  <c r="R345" i="21"/>
  <c r="AC346" i="21"/>
  <c r="Q346" i="21"/>
  <c r="AB346" i="21"/>
  <c r="P346" i="21"/>
  <c r="T346" i="21"/>
  <c r="S346" i="21"/>
  <c r="R346" i="21"/>
  <c r="V346" i="21"/>
  <c r="AD346" i="21"/>
  <c r="G312" i="21"/>
  <c r="AB324" i="21"/>
  <c r="P324" i="21"/>
  <c r="AA324" i="21"/>
  <c r="O324" i="21"/>
  <c r="V324" i="21"/>
  <c r="Y324" i="21"/>
  <c r="R325" i="21"/>
  <c r="Q334" i="21"/>
  <c r="G334" i="21" s="1"/>
  <c r="K345" i="21"/>
  <c r="K346" i="21"/>
  <c r="AE346" i="21"/>
  <c r="Y353" i="21"/>
  <c r="M353" i="21"/>
  <c r="X353" i="21"/>
  <c r="L353" i="21"/>
  <c r="AE353" i="21"/>
  <c r="Q353" i="21"/>
  <c r="AD353" i="21"/>
  <c r="P353" i="21"/>
  <c r="AC353" i="21"/>
  <c r="O353" i="21"/>
  <c r="AB353" i="21"/>
  <c r="N353" i="21"/>
  <c r="AA353" i="21"/>
  <c r="K353" i="21"/>
  <c r="R353" i="21"/>
  <c r="X333" i="21"/>
  <c r="L333" i="21"/>
  <c r="W333" i="21"/>
  <c r="K333" i="21"/>
  <c r="AB333" i="21"/>
  <c r="N333" i="21"/>
  <c r="G333" i="21" s="1"/>
  <c r="AA333" i="21"/>
  <c r="X335" i="21"/>
  <c r="L335" i="21"/>
  <c r="W335" i="21"/>
  <c r="K335" i="21"/>
  <c r="V335" i="21"/>
  <c r="AA335" i="21"/>
  <c r="O345" i="21"/>
  <c r="L346" i="21"/>
  <c r="S345" i="21"/>
  <c r="M346" i="21"/>
  <c r="T345" i="21"/>
  <c r="N346" i="21"/>
  <c r="U353" i="21"/>
  <c r="N342" i="21"/>
  <c r="G342" i="21" s="1"/>
  <c r="AA349" i="21"/>
  <c r="O349" i="21"/>
  <c r="Z349" i="21"/>
  <c r="N349" i="21"/>
  <c r="G349" i="21" s="1"/>
  <c r="X349" i="21"/>
  <c r="P350" i="21"/>
  <c r="G363" i="21"/>
  <c r="AE342" i="21"/>
  <c r="S342" i="21"/>
  <c r="AD342" i="21"/>
  <c r="R342" i="21"/>
  <c r="X342" i="21"/>
  <c r="AA350" i="21"/>
  <c r="O350" i="21"/>
  <c r="Z350" i="21"/>
  <c r="N350" i="21"/>
  <c r="G350" i="21" s="1"/>
  <c r="X350" i="21"/>
  <c r="T363" i="21"/>
  <c r="AE363" i="21"/>
  <c r="S363" i="21"/>
  <c r="AD363" i="21"/>
  <c r="R363" i="21"/>
  <c r="U363" i="21"/>
  <c r="Z363" i="21"/>
  <c r="Y289" i="21"/>
  <c r="M289" i="21"/>
  <c r="X289" i="21"/>
  <c r="L289" i="21"/>
  <c r="Z289" i="21"/>
  <c r="U312" i="21"/>
  <c r="T312" i="21"/>
  <c r="X312" i="21"/>
  <c r="AD319" i="21"/>
  <c r="R319" i="21"/>
  <c r="AC319" i="21"/>
  <c r="Q319" i="21"/>
  <c r="G319" i="21" s="1"/>
  <c r="X319" i="21"/>
  <c r="Z330" i="21"/>
  <c r="N330" i="21"/>
  <c r="G330" i="21" s="1"/>
  <c r="Y330" i="21"/>
  <c r="M330" i="21"/>
  <c r="X330" i="21"/>
  <c r="U339" i="21"/>
  <c r="T339" i="21"/>
  <c r="X339" i="21"/>
  <c r="K342" i="21"/>
  <c r="Y342" i="21"/>
  <c r="U349" i="21"/>
  <c r="K350" i="21"/>
  <c r="Y350" i="21"/>
  <c r="K363" i="21"/>
  <c r="AA363" i="21"/>
  <c r="L342" i="21"/>
  <c r="Z342" i="21"/>
  <c r="V349" i="21"/>
  <c r="L350" i="21"/>
  <c r="AB350" i="21"/>
  <c r="L363" i="21"/>
  <c r="AB363" i="21"/>
  <c r="V292" i="21"/>
  <c r="V356" i="21"/>
  <c r="V357" i="21"/>
  <c r="T360" i="21"/>
  <c r="K292" i="21"/>
  <c r="K356" i="21"/>
  <c r="K357" i="21"/>
  <c r="U360" i="21"/>
  <c r="W137" i="20"/>
  <c r="U61" i="20"/>
  <c r="AB61" i="20"/>
  <c r="Z46" i="20"/>
  <c r="AE46" i="20"/>
  <c r="T130" i="20"/>
  <c r="P61" i="20"/>
  <c r="Y46" i="20"/>
  <c r="W61" i="20"/>
  <c r="AE103" i="20"/>
  <c r="N130" i="20"/>
  <c r="Z35" i="20"/>
  <c r="S137" i="20"/>
  <c r="AB94" i="20"/>
  <c r="Y77" i="20"/>
  <c r="X74" i="20"/>
  <c r="O45" i="20"/>
  <c r="Z74" i="20"/>
  <c r="Y112" i="20"/>
  <c r="P130" i="20"/>
  <c r="U137" i="20"/>
  <c r="AD236" i="20"/>
  <c r="AA74" i="20"/>
  <c r="U45" i="20"/>
  <c r="Z112" i="20"/>
  <c r="Q130" i="20"/>
  <c r="R61" i="20"/>
  <c r="AB74" i="20"/>
  <c r="Z103" i="20"/>
  <c r="R130" i="20"/>
  <c r="Y137" i="20"/>
  <c r="AC158" i="20"/>
  <c r="AC192" i="20"/>
  <c r="U123" i="20"/>
  <c r="U130" i="20"/>
  <c r="X138" i="20"/>
  <c r="Y123" i="20"/>
  <c r="V130" i="20"/>
  <c r="Z138" i="20"/>
  <c r="O230" i="20"/>
  <c r="U77" i="20"/>
  <c r="AB123" i="20"/>
  <c r="W130" i="20"/>
  <c r="AA230" i="20"/>
  <c r="M37" i="20"/>
  <c r="O37" i="20"/>
  <c r="V77" i="20"/>
  <c r="AC130" i="20"/>
  <c r="K175" i="20"/>
  <c r="X204" i="20"/>
  <c r="AE230" i="20"/>
  <c r="W77" i="20"/>
  <c r="N175" i="20"/>
  <c r="V74" i="20"/>
  <c r="AA77" i="20"/>
  <c r="Q112" i="20"/>
  <c r="L130" i="20"/>
  <c r="O236" i="20"/>
  <c r="S112" i="20"/>
  <c r="W236" i="20"/>
  <c r="R75" i="20"/>
  <c r="T35" i="20"/>
  <c r="X37" i="20"/>
  <c r="X45" i="20"/>
  <c r="S75" i="20"/>
  <c r="AA112" i="20"/>
  <c r="AD130" i="20"/>
  <c r="R182" i="20"/>
  <c r="U182" i="20"/>
  <c r="T252" i="20"/>
  <c r="V35" i="20"/>
  <c r="Y37" i="20"/>
  <c r="Y45" i="20"/>
  <c r="Z75" i="20"/>
  <c r="V182" i="20"/>
  <c r="V37" i="20"/>
  <c r="W45" i="20"/>
  <c r="U75" i="20"/>
  <c r="W35" i="20"/>
  <c r="Z37" i="20"/>
  <c r="Z45" i="20"/>
  <c r="N61" i="20"/>
  <c r="M94" i="20"/>
  <c r="X35" i="20"/>
  <c r="AC37" i="20"/>
  <c r="O61" i="20"/>
  <c r="T74" i="20"/>
  <c r="AA75" i="20"/>
  <c r="O94" i="20"/>
  <c r="S123" i="20"/>
  <c r="O130" i="20"/>
  <c r="M175" i="20"/>
  <c r="W182" i="20"/>
  <c r="AC230" i="20"/>
  <c r="Z182" i="20"/>
  <c r="AC35" i="20"/>
  <c r="AE94" i="20"/>
  <c r="V123" i="20"/>
  <c r="W175" i="20"/>
  <c r="AA182" i="20"/>
  <c r="AE210" i="20"/>
  <c r="AB75" i="20"/>
  <c r="T61" i="20"/>
  <c r="Y74" i="20"/>
  <c r="O112" i="20"/>
  <c r="W123" i="20"/>
  <c r="R157" i="20"/>
  <c r="Z175" i="20"/>
  <c r="AB175" i="20"/>
  <c r="L37" i="20"/>
  <c r="N45" i="20"/>
  <c r="V61" i="20"/>
  <c r="R112" i="20"/>
  <c r="Z123" i="20"/>
  <c r="V158" i="20"/>
  <c r="AE175" i="20"/>
  <c r="L192" i="20"/>
  <c r="AC94" i="20"/>
  <c r="P157" i="20"/>
  <c r="AC236" i="20"/>
  <c r="N94" i="20"/>
  <c r="X157" i="20"/>
  <c r="Q169" i="20"/>
  <c r="AE236" i="20"/>
  <c r="Y157" i="20"/>
  <c r="R169" i="20"/>
  <c r="O14" i="20"/>
  <c r="V24" i="20"/>
  <c r="P94" i="20"/>
  <c r="S150" i="20"/>
  <c r="AB157" i="20"/>
  <c r="S169" i="20"/>
  <c r="T204" i="20"/>
  <c r="N236" i="20"/>
  <c r="U150" i="20"/>
  <c r="AC157" i="20"/>
  <c r="T169" i="20"/>
  <c r="U252" i="20"/>
  <c r="P14" i="20"/>
  <c r="Y49" i="20"/>
  <c r="AB14" i="20"/>
  <c r="K35" i="20"/>
  <c r="X36" i="20"/>
  <c r="AC112" i="20"/>
  <c r="Y150" i="20"/>
  <c r="U169" i="20"/>
  <c r="Q236" i="20"/>
  <c r="Z245" i="20"/>
  <c r="L14" i="20"/>
  <c r="M14" i="20"/>
  <c r="O35" i="20"/>
  <c r="Z38" i="20"/>
  <c r="W169" i="20"/>
  <c r="R236" i="20"/>
  <c r="Q94" i="20"/>
  <c r="AA45" i="20"/>
  <c r="S94" i="20"/>
  <c r="P35" i="20"/>
  <c r="V46" i="20"/>
  <c r="N75" i="20"/>
  <c r="Q77" i="20"/>
  <c r="U94" i="20"/>
  <c r="Q103" i="20"/>
  <c r="L112" i="20"/>
  <c r="AE112" i="20"/>
  <c r="AA130" i="20"/>
  <c r="P138" i="20"/>
  <c r="X158" i="20"/>
  <c r="AE169" i="20"/>
  <c r="N192" i="20"/>
  <c r="Y210" i="20"/>
  <c r="Q230" i="20"/>
  <c r="S236" i="20"/>
  <c r="K103" i="20"/>
  <c r="AC14" i="20"/>
  <c r="M75" i="20"/>
  <c r="N77" i="20"/>
  <c r="T94" i="20"/>
  <c r="P103" i="20"/>
  <c r="K112" i="20"/>
  <c r="AD112" i="20"/>
  <c r="AD150" i="20"/>
  <c r="Q35" i="20"/>
  <c r="K37" i="20"/>
  <c r="W46" i="20"/>
  <c r="O75" i="20"/>
  <c r="S77" i="20"/>
  <c r="V94" i="20"/>
  <c r="S103" i="20"/>
  <c r="M112" i="20"/>
  <c r="K130" i="20"/>
  <c r="AB130" i="20"/>
  <c r="U138" i="20"/>
  <c r="AA158" i="20"/>
  <c r="P182" i="20"/>
  <c r="X192" i="20"/>
  <c r="Z210" i="20"/>
  <c r="U230" i="20"/>
  <c r="T236" i="20"/>
  <c r="P75" i="20"/>
  <c r="T77" i="20"/>
  <c r="W94" i="20"/>
  <c r="N112" i="20"/>
  <c r="V138" i="20"/>
  <c r="AB158" i="20"/>
  <c r="Q182" i="20"/>
  <c r="Z192" i="20"/>
  <c r="AC210" i="20"/>
  <c r="Y230" i="20"/>
  <c r="U236" i="20"/>
  <c r="M24" i="20"/>
  <c r="AD37" i="20"/>
  <c r="K45" i="20"/>
  <c r="Y48" i="20"/>
  <c r="K74" i="20"/>
  <c r="R76" i="20"/>
  <c r="W84" i="20"/>
  <c r="AB87" i="20"/>
  <c r="Z104" i="20"/>
  <c r="AC139" i="20"/>
  <c r="T139" i="20"/>
  <c r="O139" i="20"/>
  <c r="AA39" i="20"/>
  <c r="W39" i="20"/>
  <c r="X39" i="20"/>
  <c r="V39" i="20"/>
  <c r="U39" i="20"/>
  <c r="Z47" i="20"/>
  <c r="V47" i="20"/>
  <c r="U47" i="20"/>
  <c r="S47" i="20"/>
  <c r="Q47" i="20"/>
  <c r="O47" i="20"/>
  <c r="AA60" i="20"/>
  <c r="AD60" i="20"/>
  <c r="Z60" i="20"/>
  <c r="W60" i="20"/>
  <c r="P39" i="20"/>
  <c r="M104" i="20"/>
  <c r="W23" i="20"/>
  <c r="T39" i="20"/>
  <c r="W104" i="20"/>
  <c r="AE15" i="20"/>
  <c r="W15" i="20"/>
  <c r="V15" i="20"/>
  <c r="U15" i="20"/>
  <c r="T15" i="20"/>
  <c r="Y104" i="20"/>
  <c r="S15" i="20"/>
  <c r="X49" i="20"/>
  <c r="V49" i="20"/>
  <c r="W49" i="20"/>
  <c r="T49" i="20"/>
  <c r="Q49" i="20"/>
  <c r="K39" i="20"/>
  <c r="AB104" i="20"/>
  <c r="U104" i="20"/>
  <c r="T104" i="20"/>
  <c r="AE104" i="20"/>
  <c r="S104" i="20"/>
  <c r="R104" i="20"/>
  <c r="Q104" i="20"/>
  <c r="O104" i="20"/>
  <c r="AC104" i="20"/>
  <c r="N104" i="20"/>
  <c r="AD104" i="20"/>
  <c r="O39" i="20"/>
  <c r="V23" i="20"/>
  <c r="T23" i="20"/>
  <c r="U23" i="20"/>
  <c r="S23" i="20"/>
  <c r="R23" i="20"/>
  <c r="N47" i="20"/>
  <c r="L60" i="20"/>
  <c r="X87" i="20"/>
  <c r="W87" i="20"/>
  <c r="O87" i="20"/>
  <c r="V87" i="20"/>
  <c r="U87" i="20"/>
  <c r="T87" i="20"/>
  <c r="P87" i="20"/>
  <c r="L104" i="20"/>
  <c r="Q23" i="20"/>
  <c r="R39" i="20"/>
  <c r="W47" i="20"/>
  <c r="U60" i="20"/>
  <c r="L87" i="20"/>
  <c r="X47" i="20"/>
  <c r="V60" i="20"/>
  <c r="V84" i="20"/>
  <c r="U84" i="20"/>
  <c r="O84" i="20"/>
  <c r="T84" i="20"/>
  <c r="S84" i="20"/>
  <c r="R84" i="20"/>
  <c r="P84" i="20"/>
  <c r="M87" i="20"/>
  <c r="AC76" i="20"/>
  <c r="AD76" i="20"/>
  <c r="M84" i="20"/>
  <c r="N87" i="20"/>
  <c r="X104" i="20"/>
  <c r="P15" i="20"/>
  <c r="AB24" i="20"/>
  <c r="X24" i="20"/>
  <c r="V45" i="20"/>
  <c r="T45" i="20"/>
  <c r="AE45" i="20"/>
  <c r="R45" i="20"/>
  <c r="S45" i="20"/>
  <c r="AD45" i="20"/>
  <c r="Q45" i="20"/>
  <c r="AC45" i="20"/>
  <c r="P45" i="20"/>
  <c r="AB45" i="20"/>
  <c r="X48" i="20"/>
  <c r="U74" i="20"/>
  <c r="S74" i="20"/>
  <c r="AD74" i="20"/>
  <c r="P74" i="20"/>
  <c r="R74" i="20"/>
  <c r="AC74" i="20"/>
  <c r="O74" i="20"/>
  <c r="AE74" i="20"/>
  <c r="Q74" i="20"/>
  <c r="Q76" i="20"/>
  <c r="N84" i="20"/>
  <c r="AA87" i="20"/>
  <c r="W14" i="20"/>
  <c r="AA14" i="20"/>
  <c r="U14" i="20"/>
  <c r="T14" i="20"/>
  <c r="S14" i="20"/>
  <c r="Q14" i="20"/>
  <c r="U24" i="20"/>
  <c r="U37" i="20"/>
  <c r="T37" i="20"/>
  <c r="S37" i="20"/>
  <c r="R37" i="20"/>
  <c r="Q37" i="20"/>
  <c r="M45" i="20"/>
  <c r="M74" i="20"/>
  <c r="V76" i="20"/>
  <c r="AB84" i="20"/>
  <c r="Z95" i="20"/>
  <c r="AE95" i="20"/>
  <c r="Y95" i="20"/>
  <c r="V95" i="20"/>
  <c r="N74" i="20"/>
  <c r="W76" i="20"/>
  <c r="AD84" i="20"/>
  <c r="M95" i="20"/>
  <c r="AB224" i="20"/>
  <c r="N224" i="20"/>
  <c r="Y224" i="20"/>
  <c r="X76" i="20"/>
  <c r="AE84" i="20"/>
  <c r="U95" i="20"/>
  <c r="K104" i="20"/>
  <c r="V156" i="20"/>
  <c r="S156" i="20"/>
  <c r="R156" i="20"/>
  <c r="AE156" i="20"/>
  <c r="Q156" i="20"/>
  <c r="AD156" i="20"/>
  <c r="O156" i="20"/>
  <c r="AC156" i="20"/>
  <c r="N156" i="20"/>
  <c r="AA156" i="20"/>
  <c r="M156" i="20"/>
  <c r="Z156" i="20"/>
  <c r="L156" i="20"/>
  <c r="Y156" i="20"/>
  <c r="K156" i="20"/>
  <c r="W156" i="20"/>
  <c r="U156" i="20"/>
  <c r="T156" i="20"/>
  <c r="AD216" i="20"/>
  <c r="U245" i="20"/>
  <c r="V137" i="20"/>
  <c r="AA175" i="20"/>
  <c r="K204" i="20"/>
  <c r="X245" i="20"/>
  <c r="Y245" i="20"/>
  <c r="AA137" i="20"/>
  <c r="AA245" i="20"/>
  <c r="K137" i="20"/>
  <c r="AB137" i="20"/>
  <c r="X169" i="20"/>
  <c r="P175" i="20"/>
  <c r="L216" i="20"/>
  <c r="L245" i="20"/>
  <c r="AB245" i="20"/>
  <c r="AE123" i="20"/>
  <c r="L137" i="20"/>
  <c r="AD137" i="20"/>
  <c r="L158" i="20"/>
  <c r="K169" i="20"/>
  <c r="Y169" i="20"/>
  <c r="Q175" i="20"/>
  <c r="M198" i="20"/>
  <c r="K210" i="20"/>
  <c r="M216" i="20"/>
  <c r="M245" i="20"/>
  <c r="AE245" i="20"/>
  <c r="K85" i="20"/>
  <c r="M38" i="20"/>
  <c r="S85" i="20"/>
  <c r="T85" i="20"/>
  <c r="T112" i="20"/>
  <c r="K123" i="20"/>
  <c r="M137" i="20"/>
  <c r="AE137" i="20"/>
  <c r="M158" i="20"/>
  <c r="L169" i="20"/>
  <c r="Z169" i="20"/>
  <c r="S175" i="20"/>
  <c r="AB182" i="20"/>
  <c r="O198" i="20"/>
  <c r="L210" i="20"/>
  <c r="O216" i="20"/>
  <c r="X236" i="20"/>
  <c r="N245" i="20"/>
  <c r="W38" i="20"/>
  <c r="AA62" i="20"/>
  <c r="V85" i="20"/>
  <c r="Z94" i="20"/>
  <c r="U112" i="20"/>
  <c r="M123" i="20"/>
  <c r="P137" i="20"/>
  <c r="O158" i="20"/>
  <c r="M169" i="20"/>
  <c r="AA169" i="20"/>
  <c r="T175" i="20"/>
  <c r="K182" i="20"/>
  <c r="AD182" i="20"/>
  <c r="S198" i="20"/>
  <c r="N210" i="20"/>
  <c r="R216" i="20"/>
  <c r="K236" i="20"/>
  <c r="Y236" i="20"/>
  <c r="O245" i="20"/>
  <c r="V38" i="20"/>
  <c r="AB77" i="20"/>
  <c r="AC75" i="20"/>
  <c r="K77" i="20"/>
  <c r="AB62" i="20"/>
  <c r="L75" i="20"/>
  <c r="AD75" i="20"/>
  <c r="X85" i="20"/>
  <c r="K94" i="20"/>
  <c r="W112" i="20"/>
  <c r="N123" i="20"/>
  <c r="Q137" i="20"/>
  <c r="O138" i="20"/>
  <c r="K150" i="20"/>
  <c r="Q158" i="20"/>
  <c r="N169" i="20"/>
  <c r="AC169" i="20"/>
  <c r="U175" i="20"/>
  <c r="L182" i="20"/>
  <c r="AA198" i="20"/>
  <c r="Q210" i="20"/>
  <c r="U216" i="20"/>
  <c r="K230" i="20"/>
  <c r="L236" i="20"/>
  <c r="Z236" i="20"/>
  <c r="P245" i="20"/>
  <c r="X112" i="20"/>
  <c r="Q123" i="20"/>
  <c r="S158" i="20"/>
  <c r="O169" i="20"/>
  <c r="AD169" i="20"/>
  <c r="N182" i="20"/>
  <c r="AD198" i="20"/>
  <c r="T210" i="20"/>
  <c r="Z216" i="20"/>
  <c r="L230" i="20"/>
  <c r="M236" i="20"/>
  <c r="AA236" i="20"/>
  <c r="S245" i="20"/>
  <c r="AA216" i="20"/>
  <c r="T245" i="20"/>
  <c r="Y13" i="20"/>
  <c r="AC36" i="20"/>
  <c r="Q36" i="20"/>
  <c r="AB36" i="20"/>
  <c r="O36" i="20"/>
  <c r="Z36" i="20"/>
  <c r="M36" i="20"/>
  <c r="V36" i="20"/>
  <c r="AA36" i="20"/>
  <c r="M13" i="20"/>
  <c r="Z13" i="20"/>
  <c r="N25" i="20"/>
  <c r="AE25" i="20"/>
  <c r="K36" i="20"/>
  <c r="AD36" i="20"/>
  <c r="K48" i="20"/>
  <c r="AB48" i="20"/>
  <c r="K62" i="20"/>
  <c r="AE62" i="20"/>
  <c r="M111" i="20"/>
  <c r="Z25" i="20"/>
  <c r="M25" i="20"/>
  <c r="AD25" i="20"/>
  <c r="X131" i="20"/>
  <c r="L131" i="20"/>
  <c r="AD131" i="20"/>
  <c r="R131" i="20"/>
  <c r="AB131" i="20"/>
  <c r="N131" i="20"/>
  <c r="W131" i="20"/>
  <c r="P131" i="20"/>
  <c r="O131" i="20"/>
  <c r="AE131" i="20"/>
  <c r="M131" i="20"/>
  <c r="AC131" i="20"/>
  <c r="K131" i="20"/>
  <c r="Y131" i="20"/>
  <c r="V131" i="20"/>
  <c r="T131" i="20"/>
  <c r="S131" i="20"/>
  <c r="AA131" i="20"/>
  <c r="Z131" i="20"/>
  <c r="U131" i="20"/>
  <c r="Q131" i="20"/>
  <c r="N13" i="20"/>
  <c r="AB13" i="20"/>
  <c r="AD24" i="20"/>
  <c r="AA24" i="20"/>
  <c r="O24" i="20"/>
  <c r="W24" i="20"/>
  <c r="K24" i="20"/>
  <c r="Y24" i="20"/>
  <c r="P25" i="20"/>
  <c r="L36" i="20"/>
  <c r="AE36" i="20"/>
  <c r="AA38" i="20"/>
  <c r="O38" i="20"/>
  <c r="AE38" i="20"/>
  <c r="R38" i="20"/>
  <c r="AC38" i="20"/>
  <c r="P38" i="20"/>
  <c r="X38" i="20"/>
  <c r="K38" i="20"/>
  <c r="AB38" i="20"/>
  <c r="U46" i="20"/>
  <c r="AD46" i="20"/>
  <c r="Q46" i="20"/>
  <c r="AB46" i="20"/>
  <c r="O46" i="20"/>
  <c r="X46" i="20"/>
  <c r="K46" i="20"/>
  <c r="AA46" i="20"/>
  <c r="L48" i="20"/>
  <c r="L13" i="20"/>
  <c r="AE48" i="20"/>
  <c r="S48" i="20"/>
  <c r="T48" i="20"/>
  <c r="AD48" i="20"/>
  <c r="Q48" i="20"/>
  <c r="Z48" i="20"/>
  <c r="M48" i="20"/>
  <c r="AA48" i="20"/>
  <c r="Z62" i="20"/>
  <c r="N62" i="20"/>
  <c r="Y62" i="20"/>
  <c r="L62" i="20"/>
  <c r="V62" i="20"/>
  <c r="T62" i="20"/>
  <c r="AD62" i="20"/>
  <c r="P62" i="20"/>
  <c r="AC62" i="20"/>
  <c r="W111" i="20"/>
  <c r="K111" i="20"/>
  <c r="AC111" i="20"/>
  <c r="Q111" i="20"/>
  <c r="R111" i="20"/>
  <c r="Y111" i="20"/>
  <c r="X111" i="20"/>
  <c r="V111" i="20"/>
  <c r="U111" i="20"/>
  <c r="T111" i="20"/>
  <c r="S111" i="20"/>
  <c r="O111" i="20"/>
  <c r="AE111" i="20"/>
  <c r="N111" i="20"/>
  <c r="AB111" i="20"/>
  <c r="L111" i="20"/>
  <c r="P13" i="20"/>
  <c r="L24" i="20"/>
  <c r="Z24" i="20"/>
  <c r="R25" i="20"/>
  <c r="N36" i="20"/>
  <c r="L38" i="20"/>
  <c r="AD38" i="20"/>
  <c r="L46" i="20"/>
  <c r="AC46" i="20"/>
  <c r="N48" i="20"/>
  <c r="Y60" i="20"/>
  <c r="M60" i="20"/>
  <c r="AE60" i="20"/>
  <c r="R60" i="20"/>
  <c r="AC60" i="20"/>
  <c r="P60" i="20"/>
  <c r="X60" i="20"/>
  <c r="K60" i="20"/>
  <c r="AB60" i="20"/>
  <c r="O62" i="20"/>
  <c r="Z111" i="20"/>
  <c r="W176" i="20"/>
  <c r="K176" i="20"/>
  <c r="AC176" i="20"/>
  <c r="Q176" i="20"/>
  <c r="X176" i="20"/>
  <c r="T176" i="20"/>
  <c r="S176" i="20"/>
  <c r="R176" i="20"/>
  <c r="AD176" i="20"/>
  <c r="O176" i="20"/>
  <c r="AB176" i="20"/>
  <c r="N176" i="20"/>
  <c r="Z176" i="20"/>
  <c r="L176" i="20"/>
  <c r="Y176" i="20"/>
  <c r="V176" i="20"/>
  <c r="U176" i="20"/>
  <c r="P176" i="20"/>
  <c r="M176" i="20"/>
  <c r="AE176" i="20"/>
  <c r="AA176" i="20"/>
  <c r="AA111" i="20"/>
  <c r="AE13" i="20"/>
  <c r="AA13" i="20"/>
  <c r="O13" i="20"/>
  <c r="W13" i="20"/>
  <c r="K13" i="20"/>
  <c r="X13" i="20"/>
  <c r="P36" i="20"/>
  <c r="R13" i="20"/>
  <c r="AC15" i="20"/>
  <c r="Q15" i="20"/>
  <c r="Y15" i="20"/>
  <c r="M15" i="20"/>
  <c r="X15" i="20"/>
  <c r="AB23" i="20"/>
  <c r="P23" i="20"/>
  <c r="X23" i="20"/>
  <c r="L23" i="20"/>
  <c r="Y23" i="20"/>
  <c r="N24" i="20"/>
  <c r="AC24" i="20"/>
  <c r="T25" i="20"/>
  <c r="R36" i="20"/>
  <c r="N38" i="20"/>
  <c r="N46" i="20"/>
  <c r="P48" i="20"/>
  <c r="AD49" i="20"/>
  <c r="R49" i="20"/>
  <c r="U49" i="20"/>
  <c r="S49" i="20"/>
  <c r="AA49" i="20"/>
  <c r="N49" i="20"/>
  <c r="Z49" i="20"/>
  <c r="N60" i="20"/>
  <c r="R62" i="20"/>
  <c r="L86" i="20"/>
  <c r="AD111" i="20"/>
  <c r="L25" i="20"/>
  <c r="Q13" i="20"/>
  <c r="AD13" i="20"/>
  <c r="S13" i="20"/>
  <c r="V14" i="20"/>
  <c r="K15" i="20"/>
  <c r="Z15" i="20"/>
  <c r="K23" i="20"/>
  <c r="Z23" i="20"/>
  <c r="P24" i="20"/>
  <c r="AE24" i="20"/>
  <c r="S36" i="20"/>
  <c r="Q38" i="20"/>
  <c r="P46" i="20"/>
  <c r="R48" i="20"/>
  <c r="K49" i="20"/>
  <c r="AB49" i="20"/>
  <c r="O60" i="20"/>
  <c r="S62" i="20"/>
  <c r="Q86" i="20"/>
  <c r="Z129" i="20"/>
  <c r="N129" i="20"/>
  <c r="T129" i="20"/>
  <c r="U129" i="20"/>
  <c r="AD129" i="20"/>
  <c r="P129" i="20"/>
  <c r="Q129" i="20"/>
  <c r="O129" i="20"/>
  <c r="AE129" i="20"/>
  <c r="M129" i="20"/>
  <c r="AC129" i="20"/>
  <c r="L129" i="20"/>
  <c r="Y129" i="20"/>
  <c r="X129" i="20"/>
  <c r="V129" i="20"/>
  <c r="S129" i="20"/>
  <c r="AB129" i="20"/>
  <c r="AA129" i="20"/>
  <c r="W129" i="20"/>
  <c r="R129" i="20"/>
  <c r="K129" i="20"/>
  <c r="AC25" i="20"/>
  <c r="Q25" i="20"/>
  <c r="AB25" i="20"/>
  <c r="O25" i="20"/>
  <c r="X25" i="20"/>
  <c r="K25" i="20"/>
  <c r="S25" i="20"/>
  <c r="O48" i="20"/>
  <c r="Q62" i="20"/>
  <c r="T13" i="20"/>
  <c r="L15" i="20"/>
  <c r="AA15" i="20"/>
  <c r="M23" i="20"/>
  <c r="AA23" i="20"/>
  <c r="Q24" i="20"/>
  <c r="V25" i="20"/>
  <c r="AD35" i="20"/>
  <c r="R35" i="20"/>
  <c r="AA35" i="20"/>
  <c r="N35" i="20"/>
  <c r="Y35" i="20"/>
  <c r="L35" i="20"/>
  <c r="U35" i="20"/>
  <c r="AB35" i="20"/>
  <c r="T36" i="20"/>
  <c r="S38" i="20"/>
  <c r="Z39" i="20"/>
  <c r="N39" i="20"/>
  <c r="S39" i="20"/>
  <c r="AD39" i="20"/>
  <c r="Q39" i="20"/>
  <c r="Y39" i="20"/>
  <c r="L39" i="20"/>
  <c r="AB39" i="20"/>
  <c r="R46" i="20"/>
  <c r="T47" i="20"/>
  <c r="AE47" i="20"/>
  <c r="R47" i="20"/>
  <c r="AC47" i="20"/>
  <c r="P47" i="20"/>
  <c r="Y47" i="20"/>
  <c r="L47" i="20"/>
  <c r="AA47" i="20"/>
  <c r="U48" i="20"/>
  <c r="L49" i="20"/>
  <c r="AC49" i="20"/>
  <c r="Q60" i="20"/>
  <c r="U62" i="20"/>
  <c r="AE76" i="20"/>
  <c r="S76" i="20"/>
  <c r="Y76" i="20"/>
  <c r="L76" i="20"/>
  <c r="AB76" i="20"/>
  <c r="N76" i="20"/>
  <c r="AA76" i="20"/>
  <c r="M76" i="20"/>
  <c r="Z76" i="20"/>
  <c r="K76" i="20"/>
  <c r="U76" i="20"/>
  <c r="AA25" i="20"/>
  <c r="AE86" i="20"/>
  <c r="S86" i="20"/>
  <c r="AC86" i="20"/>
  <c r="P86" i="20"/>
  <c r="AB86" i="20"/>
  <c r="N86" i="20"/>
  <c r="W86" i="20"/>
  <c r="V86" i="20"/>
  <c r="U86" i="20"/>
  <c r="T86" i="20"/>
  <c r="R86" i="20"/>
  <c r="O86" i="20"/>
  <c r="AD86" i="20"/>
  <c r="M86" i="20"/>
  <c r="Z86" i="20"/>
  <c r="K86" i="20"/>
  <c r="U13" i="20"/>
  <c r="AD14" i="20"/>
  <c r="R14" i="20"/>
  <c r="Z14" i="20"/>
  <c r="N14" i="20"/>
  <c r="X14" i="20"/>
  <c r="N15" i="20"/>
  <c r="AB15" i="20"/>
  <c r="N23" i="20"/>
  <c r="AC23" i="20"/>
  <c r="R24" i="20"/>
  <c r="W25" i="20"/>
  <c r="U36" i="20"/>
  <c r="T38" i="20"/>
  <c r="AC39" i="20"/>
  <c r="S46" i="20"/>
  <c r="K47" i="20"/>
  <c r="AB47" i="20"/>
  <c r="V48" i="20"/>
  <c r="M49" i="20"/>
  <c r="AE49" i="20"/>
  <c r="S60" i="20"/>
  <c r="AA61" i="20"/>
  <c r="X61" i="20"/>
  <c r="L61" i="20"/>
  <c r="S61" i="20"/>
  <c r="AE61" i="20"/>
  <c r="Q61" i="20"/>
  <c r="Z61" i="20"/>
  <c r="M61" i="20"/>
  <c r="AC61" i="20"/>
  <c r="W62" i="20"/>
  <c r="O76" i="20"/>
  <c r="AB85" i="20"/>
  <c r="P85" i="20"/>
  <c r="Y85" i="20"/>
  <c r="L85" i="20"/>
  <c r="R85" i="20"/>
  <c r="AE85" i="20"/>
  <c r="Q85" i="20"/>
  <c r="AD85" i="20"/>
  <c r="O85" i="20"/>
  <c r="AC85" i="20"/>
  <c r="N85" i="20"/>
  <c r="AA85" i="20"/>
  <c r="M85" i="20"/>
  <c r="W85" i="20"/>
  <c r="U85" i="20"/>
  <c r="Y86" i="20"/>
  <c r="V13" i="20"/>
  <c r="K14" i="20"/>
  <c r="Y14" i="20"/>
  <c r="O15" i="20"/>
  <c r="AD15" i="20"/>
  <c r="O23" i="20"/>
  <c r="AD23" i="20"/>
  <c r="S24" i="20"/>
  <c r="Y25" i="20"/>
  <c r="M35" i="20"/>
  <c r="AE35" i="20"/>
  <c r="W36" i="20"/>
  <c r="U38" i="20"/>
  <c r="M39" i="20"/>
  <c r="AE39" i="20"/>
  <c r="T46" i="20"/>
  <c r="M47" i="20"/>
  <c r="AD47" i="20"/>
  <c r="W48" i="20"/>
  <c r="O49" i="20"/>
  <c r="T60" i="20"/>
  <c r="K61" i="20"/>
  <c r="AD61" i="20"/>
  <c r="X62" i="20"/>
  <c r="P76" i="20"/>
  <c r="AA86" i="20"/>
  <c r="X95" i="20"/>
  <c r="AD103" i="20"/>
  <c r="R103" i="20"/>
  <c r="X103" i="20"/>
  <c r="L103" i="20"/>
  <c r="AA103" i="20"/>
  <c r="M103" i="20"/>
  <c r="AC103" i="20"/>
  <c r="N103" i="20"/>
  <c r="AB103" i="20"/>
  <c r="AB37" i="20"/>
  <c r="P37" i="20"/>
  <c r="W37" i="20"/>
  <c r="Q75" i="20"/>
  <c r="AE75" i="20"/>
  <c r="AD77" i="20"/>
  <c r="R77" i="20"/>
  <c r="Z77" i="20"/>
  <c r="M77" i="20"/>
  <c r="X77" i="20"/>
  <c r="O103" i="20"/>
  <c r="W95" i="20"/>
  <c r="K95" i="20"/>
  <c r="AC95" i="20"/>
  <c r="Q95" i="20"/>
  <c r="AB95" i="20"/>
  <c r="N95" i="20"/>
  <c r="AA95" i="20"/>
  <c r="L95" i="20"/>
  <c r="AD95" i="20"/>
  <c r="O95" i="20"/>
  <c r="N37" i="20"/>
  <c r="AA37" i="20"/>
  <c r="V75" i="20"/>
  <c r="O77" i="20"/>
  <c r="AC77" i="20"/>
  <c r="AC84" i="20"/>
  <c r="Q84" i="20"/>
  <c r="X84" i="20"/>
  <c r="K84" i="20"/>
  <c r="Y84" i="20"/>
  <c r="AD87" i="20"/>
  <c r="R87" i="20"/>
  <c r="AE87" i="20"/>
  <c r="Q87" i="20"/>
  <c r="S87" i="20"/>
  <c r="Y87" i="20"/>
  <c r="P95" i="20"/>
  <c r="T103" i="20"/>
  <c r="P77" i="20"/>
  <c r="AE77" i="20"/>
  <c r="L84" i="20"/>
  <c r="Z84" i="20"/>
  <c r="K87" i="20"/>
  <c r="Z87" i="20"/>
  <c r="R95" i="20"/>
  <c r="U103" i="20"/>
  <c r="T75" i="20"/>
  <c r="X75" i="20"/>
  <c r="K75" i="20"/>
  <c r="Y75" i="20"/>
  <c r="S95" i="20"/>
  <c r="V103" i="20"/>
  <c r="T95" i="20"/>
  <c r="W103" i="20"/>
  <c r="AD139" i="20"/>
  <c r="R139" i="20"/>
  <c r="X139" i="20"/>
  <c r="L139" i="20"/>
  <c r="AA139" i="20"/>
  <c r="M139" i="20"/>
  <c r="V139" i="20"/>
  <c r="Q139" i="20"/>
  <c r="AB139" i="20"/>
  <c r="Z139" i="20"/>
  <c r="Y139" i="20"/>
  <c r="W139" i="20"/>
  <c r="U139" i="20"/>
  <c r="S139" i="20"/>
  <c r="P139" i="20"/>
  <c r="N139" i="20"/>
  <c r="AE139" i="20"/>
  <c r="K139" i="20"/>
  <c r="W74" i="20"/>
  <c r="Q138" i="20"/>
  <c r="V150" i="20"/>
  <c r="T157" i="20"/>
  <c r="R192" i="20"/>
  <c r="X198" i="20"/>
  <c r="Z204" i="20"/>
  <c r="T138" i="20"/>
  <c r="X150" i="20"/>
  <c r="AB204" i="20"/>
  <c r="AD224" i="20"/>
  <c r="R224" i="20"/>
  <c r="X224" i="20"/>
  <c r="L224" i="20"/>
  <c r="AA224" i="20"/>
  <c r="M224" i="20"/>
  <c r="Z224" i="20"/>
  <c r="K224" i="20"/>
  <c r="W224" i="20"/>
  <c r="V224" i="20"/>
  <c r="U224" i="20"/>
  <c r="T224" i="20"/>
  <c r="S224" i="20"/>
  <c r="Q224" i="20"/>
  <c r="AE224" i="20"/>
  <c r="P224" i="20"/>
  <c r="AC224" i="20"/>
  <c r="O224" i="20"/>
  <c r="Z150" i="20"/>
  <c r="N150" i="20"/>
  <c r="T150" i="20"/>
  <c r="AB150" i="20"/>
  <c r="M150" i="20"/>
  <c r="W150" i="20"/>
  <c r="R150" i="20"/>
  <c r="AC150" i="20"/>
  <c r="L150" i="20"/>
  <c r="AE150" i="20"/>
  <c r="U157" i="20"/>
  <c r="AA157" i="20"/>
  <c r="O157" i="20"/>
  <c r="AE157" i="20"/>
  <c r="Q157" i="20"/>
  <c r="Z157" i="20"/>
  <c r="L157" i="20"/>
  <c r="V157" i="20"/>
  <c r="S157" i="20"/>
  <c r="AD157" i="20"/>
  <c r="AE204" i="20"/>
  <c r="S204" i="20"/>
  <c r="Y204" i="20"/>
  <c r="M204" i="20"/>
  <c r="AA204" i="20"/>
  <c r="L204" i="20"/>
  <c r="W204" i="20"/>
  <c r="V204" i="20"/>
  <c r="U204" i="20"/>
  <c r="R204" i="20"/>
  <c r="Q204" i="20"/>
  <c r="AC204" i="20"/>
  <c r="O204" i="20"/>
  <c r="AE138" i="20"/>
  <c r="S138" i="20"/>
  <c r="Y138" i="20"/>
  <c r="M138" i="20"/>
  <c r="W138" i="20"/>
  <c r="R138" i="20"/>
  <c r="AB138" i="20"/>
  <c r="N138" i="20"/>
  <c r="AC138" i="20"/>
  <c r="O150" i="20"/>
  <c r="K157" i="20"/>
  <c r="K138" i="20"/>
  <c r="AD138" i="20"/>
  <c r="P150" i="20"/>
  <c r="M157" i="20"/>
  <c r="T158" i="20"/>
  <c r="Z158" i="20"/>
  <c r="N158" i="20"/>
  <c r="U158" i="20"/>
  <c r="AD158" i="20"/>
  <c r="P158" i="20"/>
  <c r="Y158" i="20"/>
  <c r="K158" i="20"/>
  <c r="W158" i="20"/>
  <c r="AE158" i="20"/>
  <c r="W198" i="20"/>
  <c r="K198" i="20"/>
  <c r="AC198" i="20"/>
  <c r="Q198" i="20"/>
  <c r="Z198" i="20"/>
  <c r="L198" i="20"/>
  <c r="V198" i="20"/>
  <c r="U198" i="20"/>
  <c r="T198" i="20"/>
  <c r="R198" i="20"/>
  <c r="AE198" i="20"/>
  <c r="P198" i="20"/>
  <c r="AB198" i="20"/>
  <c r="N198" i="20"/>
  <c r="N204" i="20"/>
  <c r="AD123" i="20"/>
  <c r="R123" i="20"/>
  <c r="X123" i="20"/>
  <c r="L123" i="20"/>
  <c r="T123" i="20"/>
  <c r="AC123" i="20"/>
  <c r="O123" i="20"/>
  <c r="AA123" i="20"/>
  <c r="L138" i="20"/>
  <c r="Q150" i="20"/>
  <c r="N157" i="20"/>
  <c r="AA192" i="20"/>
  <c r="O192" i="20"/>
  <c r="U192" i="20"/>
  <c r="Y192" i="20"/>
  <c r="K192" i="20"/>
  <c r="V192" i="20"/>
  <c r="T192" i="20"/>
  <c r="S192" i="20"/>
  <c r="AE192" i="20"/>
  <c r="Q192" i="20"/>
  <c r="AD192" i="20"/>
  <c r="P192" i="20"/>
  <c r="AB192" i="20"/>
  <c r="M192" i="20"/>
  <c r="P204" i="20"/>
  <c r="P210" i="20"/>
  <c r="AD210" i="20"/>
  <c r="P216" i="20"/>
  <c r="AE216" i="20"/>
  <c r="P230" i="20"/>
  <c r="AD230" i="20"/>
  <c r="T137" i="20"/>
  <c r="Z137" i="20"/>
  <c r="N137" i="20"/>
  <c r="X137" i="20"/>
  <c r="X175" i="20"/>
  <c r="L175" i="20"/>
  <c r="AD175" i="20"/>
  <c r="R175" i="20"/>
  <c r="Y175" i="20"/>
  <c r="O182" i="20"/>
  <c r="AC182" i="20"/>
  <c r="R210" i="20"/>
  <c r="S216" i="20"/>
  <c r="R230" i="20"/>
  <c r="S210" i="20"/>
  <c r="T216" i="20"/>
  <c r="S230" i="20"/>
  <c r="V210" i="20"/>
  <c r="V216" i="20"/>
  <c r="V230" i="20"/>
  <c r="X94" i="20"/>
  <c r="L94" i="20"/>
  <c r="AD94" i="20"/>
  <c r="R94" i="20"/>
  <c r="Y94" i="20"/>
  <c r="Y130" i="20"/>
  <c r="M130" i="20"/>
  <c r="AE130" i="20"/>
  <c r="S130" i="20"/>
  <c r="X130" i="20"/>
  <c r="O137" i="20"/>
  <c r="AC137" i="20"/>
  <c r="O175" i="20"/>
  <c r="AC175" i="20"/>
  <c r="AA210" i="20"/>
  <c r="O210" i="20"/>
  <c r="U210" i="20"/>
  <c r="X210" i="20"/>
  <c r="W216" i="20"/>
  <c r="K216" i="20"/>
  <c r="AC216" i="20"/>
  <c r="Q216" i="20"/>
  <c r="Y216" i="20"/>
  <c r="Z230" i="20"/>
  <c r="N230" i="20"/>
  <c r="T230" i="20"/>
  <c r="X230" i="20"/>
  <c r="AE182" i="20"/>
  <c r="S182" i="20"/>
  <c r="Y182" i="20"/>
  <c r="M182" i="20"/>
  <c r="X182" i="20"/>
  <c r="M210" i="20"/>
  <c r="AB210" i="20"/>
  <c r="N216" i="20"/>
  <c r="AB216" i="20"/>
  <c r="M230" i="20"/>
  <c r="AB230" i="20"/>
  <c r="V252" i="20"/>
  <c r="V245" i="20"/>
  <c r="K252" i="20"/>
  <c r="W252" i="20"/>
  <c r="V104" i="20"/>
  <c r="P112" i="20"/>
  <c r="AB112" i="20"/>
  <c r="P156" i="20"/>
  <c r="AB156" i="20"/>
  <c r="V169" i="20"/>
  <c r="P236" i="20"/>
  <c r="AB236" i="20"/>
  <c r="K245" i="20"/>
  <c r="W245" i="20"/>
  <c r="L252" i="20"/>
  <c r="X252" i="20"/>
  <c r="M252" i="20"/>
  <c r="Y252" i="20"/>
  <c r="N252" i="20"/>
  <c r="Z252" i="20"/>
  <c r="O252" i="20"/>
  <c r="AA252" i="20"/>
  <c r="P252" i="20"/>
  <c r="AB252" i="20"/>
  <c r="Q252" i="20"/>
  <c r="AC252" i="20"/>
  <c r="P104" i="20"/>
  <c r="P169" i="20"/>
  <c r="Q245" i="20"/>
  <c r="AC245" i="20"/>
  <c r="R252" i="20"/>
  <c r="AD252" i="20"/>
  <c r="R245" i="20"/>
  <c r="S252" i="20"/>
  <c r="AA32" i="5"/>
  <c r="P26" i="5"/>
  <c r="AE26" i="5"/>
  <c r="W32" i="5"/>
  <c r="U37" i="5"/>
  <c r="W45" i="5"/>
  <c r="P49" i="5"/>
  <c r="AD49" i="5"/>
  <c r="U50" i="5"/>
  <c r="AD52" i="5"/>
  <c r="R52" i="5"/>
  <c r="Y52" i="5"/>
  <c r="M52" i="5"/>
  <c r="X52" i="5"/>
  <c r="Z61" i="5"/>
  <c r="N61" i="5"/>
  <c r="G61" i="5" s="1"/>
  <c r="U61" i="5"/>
  <c r="X61" i="5"/>
  <c r="P67" i="5"/>
  <c r="AE67" i="5"/>
  <c r="T71" i="5"/>
  <c r="U80" i="5"/>
  <c r="AB82" i="5"/>
  <c r="P82" i="5"/>
  <c r="W82" i="5"/>
  <c r="K82" i="5"/>
  <c r="Y82" i="5"/>
  <c r="U89" i="5"/>
  <c r="X91" i="5"/>
  <c r="L91" i="5"/>
  <c r="AE91" i="5"/>
  <c r="S91" i="5"/>
  <c r="Y91" i="5"/>
  <c r="T105" i="5"/>
  <c r="W107" i="5"/>
  <c r="Z120" i="5"/>
  <c r="N120" i="5"/>
  <c r="G120" i="5" s="1"/>
  <c r="X120" i="5"/>
  <c r="L120" i="5"/>
  <c r="AE120" i="5"/>
  <c r="S120" i="5"/>
  <c r="AA120" i="5"/>
  <c r="AD140" i="5"/>
  <c r="R140" i="5"/>
  <c r="AB140" i="5"/>
  <c r="P140" i="5"/>
  <c r="W140" i="5"/>
  <c r="K140" i="5"/>
  <c r="Z140" i="5"/>
  <c r="U150" i="5"/>
  <c r="W157" i="5"/>
  <c r="K157" i="5"/>
  <c r="U157" i="5"/>
  <c r="AD157" i="5"/>
  <c r="R157" i="5"/>
  <c r="AB157" i="5"/>
  <c r="P157" i="5"/>
  <c r="AA157" i="5"/>
  <c r="V165" i="5"/>
  <c r="W176" i="5"/>
  <c r="T189" i="5"/>
  <c r="AE189" i="5"/>
  <c r="S189" i="5"/>
  <c r="AD189" i="5"/>
  <c r="R189" i="5"/>
  <c r="AA189" i="5"/>
  <c r="O189" i="5"/>
  <c r="G189" i="5" s="1"/>
  <c r="Y189" i="5"/>
  <c r="M189" i="5"/>
  <c r="AC189" i="5"/>
  <c r="X193" i="5"/>
  <c r="AA204" i="5"/>
  <c r="X215" i="5"/>
  <c r="V231" i="5"/>
  <c r="Y296" i="5"/>
  <c r="M296" i="5"/>
  <c r="AD296" i="5"/>
  <c r="R296" i="5"/>
  <c r="V296" i="5"/>
  <c r="U296" i="5"/>
  <c r="T296" i="5"/>
  <c r="S296" i="5"/>
  <c r="Q296" i="5"/>
  <c r="AE296" i="5"/>
  <c r="P296" i="5"/>
  <c r="AC296" i="5"/>
  <c r="O296" i="5"/>
  <c r="G296" i="5" s="1"/>
  <c r="AB296" i="5"/>
  <c r="N296" i="5"/>
  <c r="AA296" i="5"/>
  <c r="L296" i="5"/>
  <c r="W296" i="5"/>
  <c r="X32" i="5"/>
  <c r="AB145" i="5"/>
  <c r="P145" i="5"/>
  <c r="Z145" i="5"/>
  <c r="N145" i="5"/>
  <c r="U145" i="5"/>
  <c r="Y145" i="5"/>
  <c r="AD168" i="5"/>
  <c r="R168" i="5"/>
  <c r="AB168" i="5"/>
  <c r="P168" i="5"/>
  <c r="Y168" i="5"/>
  <c r="M168" i="5"/>
  <c r="W168" i="5"/>
  <c r="K168" i="5"/>
  <c r="AC168" i="5"/>
  <c r="AD285" i="5"/>
  <c r="R285" i="5"/>
  <c r="W285" i="5"/>
  <c r="K285" i="5"/>
  <c r="U285" i="5"/>
  <c r="T285" i="5"/>
  <c r="S285" i="5"/>
  <c r="Q285" i="5"/>
  <c r="AE285" i="5"/>
  <c r="P285" i="5"/>
  <c r="AC285" i="5"/>
  <c r="O285" i="5"/>
  <c r="G285" i="5" s="1"/>
  <c r="AB285" i="5"/>
  <c r="N285" i="5"/>
  <c r="AA285" i="5"/>
  <c r="M285" i="5"/>
  <c r="Z285" i="5"/>
  <c r="L285" i="5"/>
  <c r="V285" i="5"/>
  <c r="X9" i="5"/>
  <c r="L9" i="5"/>
  <c r="AE9" i="5"/>
  <c r="S9" i="5"/>
  <c r="Y9" i="5"/>
  <c r="AD23" i="5"/>
  <c r="R23" i="5"/>
  <c r="Y23" i="5"/>
  <c r="M23" i="5"/>
  <c r="X23" i="5"/>
  <c r="S26" i="5"/>
  <c r="K32" i="5"/>
  <c r="W37" i="5"/>
  <c r="Q40" i="5"/>
  <c r="K45" i="5"/>
  <c r="Y45" i="5"/>
  <c r="R49" i="5"/>
  <c r="W50" i="5"/>
  <c r="L52" i="5"/>
  <c r="AA52" i="5"/>
  <c r="L61" i="5"/>
  <c r="AA61" i="5"/>
  <c r="S67" i="5"/>
  <c r="W71" i="5"/>
  <c r="Q74" i="5"/>
  <c r="AE74" i="5"/>
  <c r="W80" i="5"/>
  <c r="M82" i="5"/>
  <c r="AA82" i="5"/>
  <c r="R83" i="5"/>
  <c r="W89" i="5"/>
  <c r="M91" i="5"/>
  <c r="AA91" i="5"/>
  <c r="T100" i="5"/>
  <c r="AA100" i="5"/>
  <c r="O100" i="5"/>
  <c r="G100" i="5" s="1"/>
  <c r="X100" i="5"/>
  <c r="Q104" i="5"/>
  <c r="K107" i="5"/>
  <c r="Z107" i="5"/>
  <c r="Z115" i="5"/>
  <c r="N115" i="5"/>
  <c r="U115" i="5"/>
  <c r="X115" i="5"/>
  <c r="M120" i="5"/>
  <c r="AC120" i="5"/>
  <c r="U133" i="5"/>
  <c r="AE133" i="5"/>
  <c r="S133" i="5"/>
  <c r="Z133" i="5"/>
  <c r="N133" i="5"/>
  <c r="G133" i="5" s="1"/>
  <c r="Y133" i="5"/>
  <c r="M140" i="5"/>
  <c r="AC140" i="5"/>
  <c r="K145" i="5"/>
  <c r="AA145" i="5"/>
  <c r="M157" i="5"/>
  <c r="AE157" i="5"/>
  <c r="T166" i="5"/>
  <c r="L168" i="5"/>
  <c r="AE168" i="5"/>
  <c r="L189" i="5"/>
  <c r="T198" i="5"/>
  <c r="T242" i="5"/>
  <c r="AE242" i="5"/>
  <c r="S242" i="5"/>
  <c r="AD242" i="5"/>
  <c r="R242" i="5"/>
  <c r="AB242" i="5"/>
  <c r="P242" i="5"/>
  <c r="AA242" i="5"/>
  <c r="O242" i="5"/>
  <c r="Z242" i="5"/>
  <c r="N242" i="5"/>
  <c r="G242" i="5" s="1"/>
  <c r="Y242" i="5"/>
  <c r="M242" i="5"/>
  <c r="X242" i="5"/>
  <c r="L242" i="5"/>
  <c r="X285" i="5"/>
  <c r="X296" i="5"/>
  <c r="Z32" i="5"/>
  <c r="N32" i="5"/>
  <c r="U32" i="5"/>
  <c r="X71" i="5"/>
  <c r="X89" i="5"/>
  <c r="AC145" i="5"/>
  <c r="N168" i="5"/>
  <c r="U26" i="5"/>
  <c r="AB28" i="5"/>
  <c r="P28" i="5"/>
  <c r="W28" i="5"/>
  <c r="K28" i="5"/>
  <c r="Y28" i="5"/>
  <c r="M32" i="5"/>
  <c r="AB32" i="5"/>
  <c r="K37" i="5"/>
  <c r="Z37" i="5"/>
  <c r="M45" i="5"/>
  <c r="AA45" i="5"/>
  <c r="U49" i="5"/>
  <c r="K50" i="5"/>
  <c r="Y50" i="5"/>
  <c r="O52" i="5"/>
  <c r="G52" i="5" s="1"/>
  <c r="AC52" i="5"/>
  <c r="Z60" i="5"/>
  <c r="N60" i="5"/>
  <c r="U60" i="5"/>
  <c r="X60" i="5"/>
  <c r="O61" i="5"/>
  <c r="AC61" i="5"/>
  <c r="U67" i="5"/>
  <c r="K71" i="5"/>
  <c r="Y71" i="5"/>
  <c r="K80" i="5"/>
  <c r="Z80" i="5"/>
  <c r="O82" i="5"/>
  <c r="G82" i="5" s="1"/>
  <c r="AD82" i="5"/>
  <c r="K89" i="5"/>
  <c r="Z89" i="5"/>
  <c r="O91" i="5"/>
  <c r="G91" i="5" s="1"/>
  <c r="AC91" i="5"/>
  <c r="AD105" i="5"/>
  <c r="R105" i="5"/>
  <c r="Y105" i="5"/>
  <c r="M105" i="5"/>
  <c r="X105" i="5"/>
  <c r="N107" i="5"/>
  <c r="AB107" i="5"/>
  <c r="M145" i="5"/>
  <c r="AD145" i="5"/>
  <c r="Z150" i="5"/>
  <c r="N150" i="5"/>
  <c r="G150" i="5" s="1"/>
  <c r="X150" i="5"/>
  <c r="L150" i="5"/>
  <c r="AE150" i="5"/>
  <c r="S150" i="5"/>
  <c r="AA150" i="5"/>
  <c r="AE165" i="5"/>
  <c r="S165" i="5"/>
  <c r="AC165" i="5"/>
  <c r="Q165" i="5"/>
  <c r="Z165" i="5"/>
  <c r="N165" i="5"/>
  <c r="X165" i="5"/>
  <c r="L165" i="5"/>
  <c r="AB165" i="5"/>
  <c r="O168" i="5"/>
  <c r="Z176" i="5"/>
  <c r="N176" i="5"/>
  <c r="Y176" i="5"/>
  <c r="M176" i="5"/>
  <c r="X176" i="5"/>
  <c r="L176" i="5"/>
  <c r="U176" i="5"/>
  <c r="AE176" i="5"/>
  <c r="S176" i="5"/>
  <c r="AD176" i="5"/>
  <c r="AD193" i="5"/>
  <c r="R193" i="5"/>
  <c r="AC193" i="5"/>
  <c r="Q193" i="5"/>
  <c r="AB193" i="5"/>
  <c r="P193" i="5"/>
  <c r="Y193" i="5"/>
  <c r="M193" i="5"/>
  <c r="W193" i="5"/>
  <c r="K193" i="5"/>
  <c r="Y204" i="5"/>
  <c r="M204" i="5"/>
  <c r="X204" i="5"/>
  <c r="L204" i="5"/>
  <c r="W204" i="5"/>
  <c r="K204" i="5"/>
  <c r="T204" i="5"/>
  <c r="AE204" i="5"/>
  <c r="S204" i="5"/>
  <c r="AD204" i="5"/>
  <c r="R204" i="5"/>
  <c r="T215" i="5"/>
  <c r="AE215" i="5"/>
  <c r="S215" i="5"/>
  <c r="AD215" i="5"/>
  <c r="R215" i="5"/>
  <c r="AA215" i="5"/>
  <c r="O215" i="5"/>
  <c r="G215" i="5" s="1"/>
  <c r="Z215" i="5"/>
  <c r="N215" i="5"/>
  <c r="Y215" i="5"/>
  <c r="M215" i="5"/>
  <c r="AA107" i="5"/>
  <c r="L145" i="5"/>
  <c r="AE21" i="5"/>
  <c r="S21" i="5"/>
  <c r="Z21" i="5"/>
  <c r="N21" i="5"/>
  <c r="G21" i="5" s="1"/>
  <c r="X21" i="5"/>
  <c r="V26" i="5"/>
  <c r="L28" i="5"/>
  <c r="Z28" i="5"/>
  <c r="O32" i="5"/>
  <c r="G32" i="5" s="1"/>
  <c r="AC32" i="5"/>
  <c r="M37" i="5"/>
  <c r="AA37" i="5"/>
  <c r="U40" i="5"/>
  <c r="U44" i="5"/>
  <c r="AB44" i="5"/>
  <c r="P44" i="5"/>
  <c r="X44" i="5"/>
  <c r="N45" i="5"/>
  <c r="G45" i="5" s="1"/>
  <c r="AC45" i="5"/>
  <c r="V49" i="5"/>
  <c r="L50" i="5"/>
  <c r="AA50" i="5"/>
  <c r="P52" i="5"/>
  <c r="AE52" i="5"/>
  <c r="K60" i="5"/>
  <c r="Y60" i="5"/>
  <c r="P61" i="5"/>
  <c r="AD61" i="5"/>
  <c r="V67" i="5"/>
  <c r="L71" i="5"/>
  <c r="Z71" i="5"/>
  <c r="U74" i="5"/>
  <c r="M80" i="5"/>
  <c r="AA80" i="5"/>
  <c r="Q82" i="5"/>
  <c r="AE82" i="5"/>
  <c r="U83" i="5"/>
  <c r="L89" i="5"/>
  <c r="AA89" i="5"/>
  <c r="P91" i="5"/>
  <c r="AD91" i="5"/>
  <c r="W94" i="5"/>
  <c r="K94" i="5"/>
  <c r="AD94" i="5"/>
  <c r="R94" i="5"/>
  <c r="Y94" i="5"/>
  <c r="U104" i="5"/>
  <c r="K105" i="5"/>
  <c r="Z105" i="5"/>
  <c r="O107" i="5"/>
  <c r="AD107" i="5"/>
  <c r="AA118" i="5"/>
  <c r="O118" i="5"/>
  <c r="Y118" i="5"/>
  <c r="M118" i="5"/>
  <c r="T118" i="5"/>
  <c r="Z118" i="5"/>
  <c r="Q120" i="5"/>
  <c r="W128" i="5"/>
  <c r="K128" i="5"/>
  <c r="U128" i="5"/>
  <c r="AB128" i="5"/>
  <c r="P128" i="5"/>
  <c r="Z128" i="5"/>
  <c r="AE138" i="5"/>
  <c r="S138" i="5"/>
  <c r="AC138" i="5"/>
  <c r="Q138" i="5"/>
  <c r="X138" i="5"/>
  <c r="L138" i="5"/>
  <c r="Z138" i="5"/>
  <c r="Q140" i="5"/>
  <c r="O145" i="5"/>
  <c r="AE145" i="5"/>
  <c r="K150" i="5"/>
  <c r="AB150" i="5"/>
  <c r="Q157" i="5"/>
  <c r="K165" i="5"/>
  <c r="AD165" i="5"/>
  <c r="W166" i="5"/>
  <c r="Q168" i="5"/>
  <c r="K176" i="5"/>
  <c r="Q189" i="5"/>
  <c r="L193" i="5"/>
  <c r="Y198" i="5"/>
  <c r="N204" i="5"/>
  <c r="K215" i="5"/>
  <c r="AE217" i="5"/>
  <c r="S217" i="5"/>
  <c r="AD217" i="5"/>
  <c r="R217" i="5"/>
  <c r="AC217" i="5"/>
  <c r="Q217" i="5"/>
  <c r="Z217" i="5"/>
  <c r="N217" i="5"/>
  <c r="Y217" i="5"/>
  <c r="M217" i="5"/>
  <c r="X217" i="5"/>
  <c r="L217" i="5"/>
  <c r="L32" i="5"/>
  <c r="L45" i="5"/>
  <c r="Y80" i="5"/>
  <c r="Y285" i="5"/>
  <c r="X8" i="5"/>
  <c r="L8" i="5"/>
  <c r="AE8" i="5"/>
  <c r="S8" i="5"/>
  <c r="Y8" i="5"/>
  <c r="U16" i="5"/>
  <c r="AB16" i="5"/>
  <c r="P16" i="5"/>
  <c r="X16" i="5"/>
  <c r="K21" i="5"/>
  <c r="Y21" i="5"/>
  <c r="M28" i="5"/>
  <c r="AA28" i="5"/>
  <c r="P32" i="5"/>
  <c r="AD32" i="5"/>
  <c r="Y35" i="5"/>
  <c r="M35" i="5"/>
  <c r="T35" i="5"/>
  <c r="X35" i="5"/>
  <c r="N37" i="5"/>
  <c r="AB37" i="5"/>
  <c r="K44" i="5"/>
  <c r="Y44" i="5"/>
  <c r="O45" i="5"/>
  <c r="AD45" i="5"/>
  <c r="M50" i="5"/>
  <c r="AB50" i="5"/>
  <c r="Q52" i="5"/>
  <c r="L60" i="5"/>
  <c r="AA60" i="5"/>
  <c r="Q61" i="5"/>
  <c r="AE61" i="5"/>
  <c r="X67" i="5"/>
  <c r="M71" i="5"/>
  <c r="AA71" i="5"/>
  <c r="AD78" i="5"/>
  <c r="R78" i="5"/>
  <c r="Y78" i="5"/>
  <c r="M78" i="5"/>
  <c r="X78" i="5"/>
  <c r="N80" i="5"/>
  <c r="AB80" i="5"/>
  <c r="R82" i="5"/>
  <c r="N89" i="5"/>
  <c r="AB89" i="5"/>
  <c r="Q91" i="5"/>
  <c r="L94" i="5"/>
  <c r="Z94" i="5"/>
  <c r="L105" i="5"/>
  <c r="AA105" i="5"/>
  <c r="P107" i="5"/>
  <c r="AE107" i="5"/>
  <c r="K118" i="5"/>
  <c r="AB118" i="5"/>
  <c r="R120" i="5"/>
  <c r="L128" i="5"/>
  <c r="AA128" i="5"/>
  <c r="K138" i="5"/>
  <c r="AA138" i="5"/>
  <c r="S140" i="5"/>
  <c r="Q145" i="5"/>
  <c r="M150" i="5"/>
  <c r="AC150" i="5"/>
  <c r="S157" i="5"/>
  <c r="U161" i="5"/>
  <c r="AE161" i="5"/>
  <c r="S161" i="5"/>
  <c r="AB161" i="5"/>
  <c r="P161" i="5"/>
  <c r="Z161" i="5"/>
  <c r="N161" i="5"/>
  <c r="AA161" i="5"/>
  <c r="M165" i="5"/>
  <c r="S168" i="5"/>
  <c r="AB172" i="5"/>
  <c r="P172" i="5"/>
  <c r="Z172" i="5"/>
  <c r="N172" i="5"/>
  <c r="W172" i="5"/>
  <c r="K172" i="5"/>
  <c r="U172" i="5"/>
  <c r="AC172" i="5"/>
  <c r="O176" i="5"/>
  <c r="G176" i="5" s="1"/>
  <c r="Z177" i="5"/>
  <c r="N177" i="5"/>
  <c r="G177" i="5" s="1"/>
  <c r="Y177" i="5"/>
  <c r="M177" i="5"/>
  <c r="X177" i="5"/>
  <c r="L177" i="5"/>
  <c r="U177" i="5"/>
  <c r="AE177" i="5"/>
  <c r="S177" i="5"/>
  <c r="AD177" i="5"/>
  <c r="U189" i="5"/>
  <c r="N193" i="5"/>
  <c r="AB197" i="5"/>
  <c r="P197" i="5"/>
  <c r="AA197" i="5"/>
  <c r="O197" i="5"/>
  <c r="G197" i="5" s="1"/>
  <c r="Z197" i="5"/>
  <c r="N197" i="5"/>
  <c r="W197" i="5"/>
  <c r="K197" i="5"/>
  <c r="U197" i="5"/>
  <c r="AE197" i="5"/>
  <c r="O204" i="5"/>
  <c r="G204" i="5" s="1"/>
  <c r="L215" i="5"/>
  <c r="K217" i="5"/>
  <c r="AD219" i="5"/>
  <c r="R219" i="5"/>
  <c r="AC219" i="5"/>
  <c r="Q219" i="5"/>
  <c r="AB219" i="5"/>
  <c r="P219" i="5"/>
  <c r="Y219" i="5"/>
  <c r="M219" i="5"/>
  <c r="X219" i="5"/>
  <c r="L219" i="5"/>
  <c r="W219" i="5"/>
  <c r="K219" i="5"/>
  <c r="AD220" i="5"/>
  <c r="R220" i="5"/>
  <c r="AC220" i="5"/>
  <c r="Q220" i="5"/>
  <c r="AB220" i="5"/>
  <c r="P220" i="5"/>
  <c r="Y220" i="5"/>
  <c r="M220" i="5"/>
  <c r="X220" i="5"/>
  <c r="L220" i="5"/>
  <c r="W220" i="5"/>
  <c r="K220" i="5"/>
  <c r="T241" i="5"/>
  <c r="AE241" i="5"/>
  <c r="S241" i="5"/>
  <c r="AD241" i="5"/>
  <c r="R241" i="5"/>
  <c r="AB241" i="5"/>
  <c r="P241" i="5"/>
  <c r="AA241" i="5"/>
  <c r="O241" i="5"/>
  <c r="G241" i="5" s="1"/>
  <c r="Z241" i="5"/>
  <c r="N241" i="5"/>
  <c r="Y241" i="5"/>
  <c r="M241" i="5"/>
  <c r="X241" i="5"/>
  <c r="L241" i="5"/>
  <c r="V242" i="5"/>
  <c r="AE310" i="5"/>
  <c r="S310" i="5"/>
  <c r="X310" i="5"/>
  <c r="L310" i="5"/>
  <c r="U310" i="5"/>
  <c r="T310" i="5"/>
  <c r="R310" i="5"/>
  <c r="Q310" i="5"/>
  <c r="AD310" i="5"/>
  <c r="P310" i="5"/>
  <c r="AC310" i="5"/>
  <c r="O310" i="5"/>
  <c r="AB310" i="5"/>
  <c r="N310" i="5"/>
  <c r="G310" i="5" s="1"/>
  <c r="AA310" i="5"/>
  <c r="M310" i="5"/>
  <c r="Z310" i="5"/>
  <c r="K310" i="5"/>
  <c r="V310" i="5"/>
  <c r="W26" i="6"/>
  <c r="K26" i="6"/>
  <c r="U26" i="6"/>
  <c r="Z26" i="6"/>
  <c r="N26" i="6"/>
  <c r="X26" i="6"/>
  <c r="V26" i="6"/>
  <c r="T26" i="6"/>
  <c r="S26" i="6"/>
  <c r="R26" i="6"/>
  <c r="Q26" i="6"/>
  <c r="AE26" i="6"/>
  <c r="P26" i="6"/>
  <c r="AD26" i="6"/>
  <c r="O26" i="6"/>
  <c r="AC26" i="6"/>
  <c r="M26" i="6"/>
  <c r="Y26" i="6"/>
  <c r="AC26" i="5"/>
  <c r="Q26" i="5"/>
  <c r="X26" i="5"/>
  <c r="L26" i="5"/>
  <c r="AE32" i="5"/>
  <c r="O37" i="5"/>
  <c r="G37" i="5" s="1"/>
  <c r="AE45" i="5"/>
  <c r="N71" i="5"/>
  <c r="AC71" i="5"/>
  <c r="O80" i="5"/>
  <c r="G80" i="5" s="1"/>
  <c r="O89" i="5"/>
  <c r="G89" i="5" s="1"/>
  <c r="AC89" i="5"/>
  <c r="R107" i="5"/>
  <c r="R145" i="5"/>
  <c r="T168" i="5"/>
  <c r="Y231" i="5"/>
  <c r="M231" i="5"/>
  <c r="X231" i="5"/>
  <c r="L231" i="5"/>
  <c r="W231" i="5"/>
  <c r="K231" i="5"/>
  <c r="T231" i="5"/>
  <c r="AE231" i="5"/>
  <c r="S231" i="5"/>
  <c r="AD231" i="5"/>
  <c r="R231" i="5"/>
  <c r="AC231" i="5"/>
  <c r="Q231" i="5"/>
  <c r="AC21" i="6"/>
  <c r="Q21" i="6"/>
  <c r="AA21" i="6"/>
  <c r="O21" i="6"/>
  <c r="T21" i="6"/>
  <c r="V21" i="6"/>
  <c r="U21" i="6"/>
  <c r="S21" i="6"/>
  <c r="R21" i="6"/>
  <c r="P21" i="6"/>
  <c r="AE21" i="6"/>
  <c r="N21" i="6"/>
  <c r="G21" i="6" s="1"/>
  <c r="AD21" i="6"/>
  <c r="M21" i="6"/>
  <c r="AB21" i="6"/>
  <c r="L21" i="6"/>
  <c r="Z21" i="6"/>
  <c r="K21" i="6"/>
  <c r="W21" i="6"/>
  <c r="Y36" i="6"/>
  <c r="M36" i="6"/>
  <c r="W36" i="6"/>
  <c r="K36" i="6"/>
  <c r="U36" i="6"/>
  <c r="T36" i="6"/>
  <c r="AB36" i="6"/>
  <c r="P36" i="6"/>
  <c r="AA36" i="6"/>
  <c r="Z36" i="6"/>
  <c r="X36" i="6"/>
  <c r="V36" i="6"/>
  <c r="S36" i="6"/>
  <c r="R36" i="6"/>
  <c r="Q36" i="6"/>
  <c r="O36" i="6"/>
  <c r="N36" i="6"/>
  <c r="AC36" i="6"/>
  <c r="X37" i="5"/>
  <c r="L37" i="5"/>
  <c r="AE37" i="5"/>
  <c r="S37" i="5"/>
  <c r="Y37" i="5"/>
  <c r="Y26" i="5"/>
  <c r="Q45" i="5"/>
  <c r="AE49" i="5"/>
  <c r="S49" i="5"/>
  <c r="Z49" i="5"/>
  <c r="N49" i="5"/>
  <c r="X49" i="5"/>
  <c r="O50" i="5"/>
  <c r="AC50" i="5"/>
  <c r="K26" i="5"/>
  <c r="Z26" i="5"/>
  <c r="O28" i="5"/>
  <c r="G28" i="5" s="1"/>
  <c r="AD28" i="5"/>
  <c r="R32" i="5"/>
  <c r="P37" i="5"/>
  <c r="AD37" i="5"/>
  <c r="W40" i="5"/>
  <c r="K40" i="5"/>
  <c r="AD40" i="5"/>
  <c r="R40" i="5"/>
  <c r="Y40" i="5"/>
  <c r="R45" i="5"/>
  <c r="K49" i="5"/>
  <c r="Y49" i="5"/>
  <c r="P50" i="5"/>
  <c r="AD50" i="5"/>
  <c r="T52" i="5"/>
  <c r="O60" i="5"/>
  <c r="G60" i="5" s="1"/>
  <c r="AC60" i="5"/>
  <c r="S61" i="5"/>
  <c r="L67" i="5"/>
  <c r="O71" i="5"/>
  <c r="G71" i="5" s="1"/>
  <c r="T74" i="5"/>
  <c r="AA74" i="5"/>
  <c r="O74" i="5"/>
  <c r="G74" i="5" s="1"/>
  <c r="X74" i="5"/>
  <c r="P80" i="5"/>
  <c r="AE80" i="5"/>
  <c r="T82" i="5"/>
  <c r="AB83" i="5"/>
  <c r="P83" i="5"/>
  <c r="W83" i="5"/>
  <c r="K83" i="5"/>
  <c r="Y83" i="5"/>
  <c r="P89" i="5"/>
  <c r="T91" i="5"/>
  <c r="AD104" i="5"/>
  <c r="R104" i="5"/>
  <c r="Y104" i="5"/>
  <c r="M104" i="5"/>
  <c r="X104" i="5"/>
  <c r="O105" i="5"/>
  <c r="AC105" i="5"/>
  <c r="S107" i="5"/>
  <c r="U120" i="5"/>
  <c r="U140" i="5"/>
  <c r="S145" i="5"/>
  <c r="P150" i="5"/>
  <c r="V157" i="5"/>
  <c r="P165" i="5"/>
  <c r="AE166" i="5"/>
  <c r="S166" i="5"/>
  <c r="AC166" i="5"/>
  <c r="Q166" i="5"/>
  <c r="Z166" i="5"/>
  <c r="N166" i="5"/>
  <c r="G166" i="5" s="1"/>
  <c r="X166" i="5"/>
  <c r="L166" i="5"/>
  <c r="AB166" i="5"/>
  <c r="U168" i="5"/>
  <c r="Q176" i="5"/>
  <c r="W189" i="5"/>
  <c r="S193" i="5"/>
  <c r="AB198" i="5"/>
  <c r="P198" i="5"/>
  <c r="AA198" i="5"/>
  <c r="O198" i="5"/>
  <c r="Z198" i="5"/>
  <c r="N198" i="5"/>
  <c r="G198" i="5" s="1"/>
  <c r="W198" i="5"/>
  <c r="K198" i="5"/>
  <c r="U198" i="5"/>
  <c r="AE198" i="5"/>
  <c r="Q204" i="5"/>
  <c r="Q215" i="5"/>
  <c r="N231" i="5"/>
  <c r="G231" i="5" s="1"/>
  <c r="X21" i="6"/>
  <c r="L36" i="6"/>
  <c r="X45" i="5"/>
  <c r="X50" i="5"/>
  <c r="U71" i="5"/>
  <c r="AB71" i="5"/>
  <c r="P71" i="5"/>
  <c r="Y89" i="5"/>
  <c r="M89" i="5"/>
  <c r="T89" i="5"/>
  <c r="W67" i="5"/>
  <c r="K67" i="5"/>
  <c r="AD67" i="5"/>
  <c r="R67" i="5"/>
  <c r="N8" i="5"/>
  <c r="G8" i="5" s="1"/>
  <c r="AB8" i="5"/>
  <c r="R9" i="5"/>
  <c r="M16" i="5"/>
  <c r="AA16" i="5"/>
  <c r="O21" i="5"/>
  <c r="AC21" i="5"/>
  <c r="S23" i="5"/>
  <c r="M26" i="5"/>
  <c r="AA26" i="5"/>
  <c r="Q28" i="5"/>
  <c r="AE28" i="5"/>
  <c r="S32" i="5"/>
  <c r="Z33" i="5"/>
  <c r="N33" i="5"/>
  <c r="G33" i="5" s="1"/>
  <c r="U33" i="5"/>
  <c r="X33" i="5"/>
  <c r="N35" i="5"/>
  <c r="AB35" i="5"/>
  <c r="Q37" i="5"/>
  <c r="L40" i="5"/>
  <c r="Z40" i="5"/>
  <c r="N44" i="5"/>
  <c r="AC44" i="5"/>
  <c r="L49" i="5"/>
  <c r="AA49" i="5"/>
  <c r="U52" i="5"/>
  <c r="P60" i="5"/>
  <c r="AD60" i="5"/>
  <c r="T61" i="5"/>
  <c r="Y63" i="5"/>
  <c r="M63" i="5"/>
  <c r="T63" i="5"/>
  <c r="X63" i="5"/>
  <c r="M67" i="5"/>
  <c r="AA67" i="5"/>
  <c r="Q71" i="5"/>
  <c r="AE71" i="5"/>
  <c r="K74" i="5"/>
  <c r="Y74" i="5"/>
  <c r="N78" i="5"/>
  <c r="AB78" i="5"/>
  <c r="R80" i="5"/>
  <c r="U82" i="5"/>
  <c r="L83" i="5"/>
  <c r="Z83" i="5"/>
  <c r="Q89" i="5"/>
  <c r="AE89" i="5"/>
  <c r="U91" i="5"/>
  <c r="W93" i="5"/>
  <c r="K93" i="5"/>
  <c r="AD93" i="5"/>
  <c r="R93" i="5"/>
  <c r="Y93" i="5"/>
  <c r="O94" i="5"/>
  <c r="AC94" i="5"/>
  <c r="R100" i="5"/>
  <c r="V102" i="5"/>
  <c r="K104" i="5"/>
  <c r="Z104" i="5"/>
  <c r="P105" i="5"/>
  <c r="AE105" i="5"/>
  <c r="T107" i="5"/>
  <c r="R115" i="5"/>
  <c r="P118" i="5"/>
  <c r="AE118" i="5"/>
  <c r="V120" i="5"/>
  <c r="O128" i="5"/>
  <c r="G128" i="5" s="1"/>
  <c r="AE128" i="5"/>
  <c r="R133" i="5"/>
  <c r="O138" i="5"/>
  <c r="V140" i="5"/>
  <c r="T145" i="5"/>
  <c r="Q150" i="5"/>
  <c r="X157" i="5"/>
  <c r="M161" i="5"/>
  <c r="R165" i="5"/>
  <c r="K166" i="5"/>
  <c r="AD166" i="5"/>
  <c r="V168" i="5"/>
  <c r="O172" i="5"/>
  <c r="G172" i="5" s="1"/>
  <c r="R176" i="5"/>
  <c r="P177" i="5"/>
  <c r="Y179" i="5"/>
  <c r="M179" i="5"/>
  <c r="X179" i="5"/>
  <c r="L179" i="5"/>
  <c r="W179" i="5"/>
  <c r="K179" i="5"/>
  <c r="T179" i="5"/>
  <c r="AD179" i="5"/>
  <c r="R179" i="5"/>
  <c r="AE179" i="5"/>
  <c r="U187" i="5"/>
  <c r="T187" i="5"/>
  <c r="AE187" i="5"/>
  <c r="S187" i="5"/>
  <c r="AB187" i="5"/>
  <c r="P187" i="5"/>
  <c r="Z187" i="5"/>
  <c r="N187" i="5"/>
  <c r="G187" i="5" s="1"/>
  <c r="AC187" i="5"/>
  <c r="X189" i="5"/>
  <c r="T193" i="5"/>
  <c r="Q197" i="5"/>
  <c r="L198" i="5"/>
  <c r="U204" i="5"/>
  <c r="U215" i="5"/>
  <c r="T217" i="5"/>
  <c r="S219" i="5"/>
  <c r="S220" i="5"/>
  <c r="Y230" i="5"/>
  <c r="M230" i="5"/>
  <c r="X230" i="5"/>
  <c r="L230" i="5"/>
  <c r="W230" i="5"/>
  <c r="K230" i="5"/>
  <c r="T230" i="5"/>
  <c r="AE230" i="5"/>
  <c r="S230" i="5"/>
  <c r="AD230" i="5"/>
  <c r="R230" i="5"/>
  <c r="AC230" i="5"/>
  <c r="Q230" i="5"/>
  <c r="O231" i="5"/>
  <c r="U239" i="5"/>
  <c r="T239" i="5"/>
  <c r="AE239" i="5"/>
  <c r="S239" i="5"/>
  <c r="AC239" i="5"/>
  <c r="Q239" i="5"/>
  <c r="AB239" i="5"/>
  <c r="P239" i="5"/>
  <c r="AA239" i="5"/>
  <c r="O239" i="5"/>
  <c r="G239" i="5" s="1"/>
  <c r="Z239" i="5"/>
  <c r="N239" i="5"/>
  <c r="Y239" i="5"/>
  <c r="M239" i="5"/>
  <c r="U241" i="5"/>
  <c r="AB322" i="5"/>
  <c r="P322" i="5"/>
  <c r="Z322" i="5"/>
  <c r="N322" i="5"/>
  <c r="G322" i="5" s="1"/>
  <c r="AE322" i="5"/>
  <c r="S322" i="5"/>
  <c r="W322" i="5"/>
  <c r="V322" i="5"/>
  <c r="U322" i="5"/>
  <c r="T322" i="5"/>
  <c r="R322" i="5"/>
  <c r="Q322" i="5"/>
  <c r="O322" i="5"/>
  <c r="AD322" i="5"/>
  <c r="M322" i="5"/>
  <c r="AC322" i="5"/>
  <c r="L322" i="5"/>
  <c r="X322" i="5"/>
  <c r="W333" i="5"/>
  <c r="K333" i="5"/>
  <c r="U333" i="5"/>
  <c r="Z333" i="5"/>
  <c r="N333" i="5"/>
  <c r="G333" i="5" s="1"/>
  <c r="V333" i="5"/>
  <c r="T333" i="5"/>
  <c r="S333" i="5"/>
  <c r="R333" i="5"/>
  <c r="Q333" i="5"/>
  <c r="AE333" i="5"/>
  <c r="P333" i="5"/>
  <c r="AD333" i="5"/>
  <c r="O333" i="5"/>
  <c r="AC333" i="5"/>
  <c r="M333" i="5"/>
  <c r="AB333" i="5"/>
  <c r="L333" i="5"/>
  <c r="X333" i="5"/>
  <c r="Y21" i="6"/>
  <c r="AB26" i="6"/>
  <c r="AD36" i="6"/>
  <c r="U45" i="5"/>
  <c r="AB45" i="5"/>
  <c r="P45" i="5"/>
  <c r="AE50" i="5"/>
  <c r="S50" i="5"/>
  <c r="Z50" i="5"/>
  <c r="N50" i="5"/>
  <c r="G50" i="5" s="1"/>
  <c r="M107" i="5"/>
  <c r="X7" i="5"/>
  <c r="L7" i="5"/>
  <c r="AE7" i="5"/>
  <c r="S7" i="5"/>
  <c r="Y7" i="5"/>
  <c r="O8" i="5"/>
  <c r="AC8" i="5"/>
  <c r="T9" i="5"/>
  <c r="N16" i="5"/>
  <c r="AC16" i="5"/>
  <c r="P21" i="5"/>
  <c r="AD21" i="5"/>
  <c r="T23" i="5"/>
  <c r="N26" i="5"/>
  <c r="G26" i="5" s="1"/>
  <c r="AB26" i="5"/>
  <c r="R28" i="5"/>
  <c r="T32" i="5"/>
  <c r="K33" i="5"/>
  <c r="Y33" i="5"/>
  <c r="O35" i="5"/>
  <c r="G35" i="5" s="1"/>
  <c r="AC35" i="5"/>
  <c r="R37" i="5"/>
  <c r="M40" i="5"/>
  <c r="AA40" i="5"/>
  <c r="O44" i="5"/>
  <c r="G44" i="5" s="1"/>
  <c r="AD44" i="5"/>
  <c r="T45" i="5"/>
  <c r="T47" i="5"/>
  <c r="AA47" i="5"/>
  <c r="O47" i="5"/>
  <c r="G47" i="5" s="1"/>
  <c r="X47" i="5"/>
  <c r="M49" i="5"/>
  <c r="AB49" i="5"/>
  <c r="R50" i="5"/>
  <c r="V52" i="5"/>
  <c r="AB56" i="5"/>
  <c r="P56" i="5"/>
  <c r="W56" i="5"/>
  <c r="K56" i="5"/>
  <c r="Y56" i="5"/>
  <c r="Q60" i="5"/>
  <c r="AE60" i="5"/>
  <c r="V61" i="5"/>
  <c r="K63" i="5"/>
  <c r="Z63" i="5"/>
  <c r="N67" i="5"/>
  <c r="AB67" i="5"/>
  <c r="R71" i="5"/>
  <c r="L74" i="5"/>
  <c r="Z74" i="5"/>
  <c r="O78" i="5"/>
  <c r="G78" i="5" s="1"/>
  <c r="AC78" i="5"/>
  <c r="V82" i="5"/>
  <c r="M83" i="5"/>
  <c r="AA83" i="5"/>
  <c r="R89" i="5"/>
  <c r="V91" i="5"/>
  <c r="L93" i="5"/>
  <c r="Z93" i="5"/>
  <c r="P94" i="5"/>
  <c r="AE94" i="5"/>
  <c r="S100" i="5"/>
  <c r="L104" i="5"/>
  <c r="AA104" i="5"/>
  <c r="Q105" i="5"/>
  <c r="S115" i="5"/>
  <c r="Q118" i="5"/>
  <c r="W120" i="5"/>
  <c r="Q128" i="5"/>
  <c r="T133" i="5"/>
  <c r="P138" i="5"/>
  <c r="X140" i="5"/>
  <c r="V145" i="5"/>
  <c r="Z149" i="5"/>
  <c r="N149" i="5"/>
  <c r="X149" i="5"/>
  <c r="L149" i="5"/>
  <c r="AE149" i="5"/>
  <c r="S149" i="5"/>
  <c r="AA149" i="5"/>
  <c r="R150" i="5"/>
  <c r="Y157" i="5"/>
  <c r="O161" i="5"/>
  <c r="G161" i="5" s="1"/>
  <c r="T165" i="5"/>
  <c r="M166" i="5"/>
  <c r="X168" i="5"/>
  <c r="Q172" i="5"/>
  <c r="T176" i="5"/>
  <c r="Q177" i="5"/>
  <c r="N179" i="5"/>
  <c r="K187" i="5"/>
  <c r="AD187" i="5"/>
  <c r="Z189" i="5"/>
  <c r="U193" i="5"/>
  <c r="R197" i="5"/>
  <c r="M198" i="5"/>
  <c r="V204" i="5"/>
  <c r="V215" i="5"/>
  <c r="U217" i="5"/>
  <c r="T219" i="5"/>
  <c r="T220" i="5"/>
  <c r="Z228" i="5"/>
  <c r="N228" i="5"/>
  <c r="Y228" i="5"/>
  <c r="M228" i="5"/>
  <c r="X228" i="5"/>
  <c r="L228" i="5"/>
  <c r="U228" i="5"/>
  <c r="T228" i="5"/>
  <c r="AE228" i="5"/>
  <c r="S228" i="5"/>
  <c r="AD228" i="5"/>
  <c r="R228" i="5"/>
  <c r="N230" i="5"/>
  <c r="P231" i="5"/>
  <c r="K239" i="5"/>
  <c r="V241" i="5"/>
  <c r="K322" i="5"/>
  <c r="Y333" i="5"/>
  <c r="AE36" i="6"/>
  <c r="AC107" i="5"/>
  <c r="Q107" i="5"/>
  <c r="X107" i="5"/>
  <c r="L107" i="5"/>
  <c r="Y107" i="5"/>
  <c r="Z45" i="5"/>
  <c r="AC80" i="5"/>
  <c r="Q80" i="5"/>
  <c r="X80" i="5"/>
  <c r="L80" i="5"/>
  <c r="Q32" i="5"/>
  <c r="Y67" i="5"/>
  <c r="AD80" i="5"/>
  <c r="P8" i="5"/>
  <c r="AD8" i="5"/>
  <c r="U9" i="5"/>
  <c r="W11" i="5"/>
  <c r="K11" i="5"/>
  <c r="AD11" i="5"/>
  <c r="R11" i="5"/>
  <c r="Y11" i="5"/>
  <c r="O16" i="5"/>
  <c r="G16" i="5" s="1"/>
  <c r="AD16" i="5"/>
  <c r="Q21" i="5"/>
  <c r="U23" i="5"/>
  <c r="AC25" i="5"/>
  <c r="Q25" i="5"/>
  <c r="X25" i="5"/>
  <c r="L25" i="5"/>
  <c r="Y25" i="5"/>
  <c r="O26" i="5"/>
  <c r="AD26" i="5"/>
  <c r="S28" i="5"/>
  <c r="V32" i="5"/>
  <c r="L33" i="5"/>
  <c r="AA33" i="5"/>
  <c r="P35" i="5"/>
  <c r="AD35" i="5"/>
  <c r="T37" i="5"/>
  <c r="X38" i="5"/>
  <c r="L38" i="5"/>
  <c r="AE38" i="5"/>
  <c r="S38" i="5"/>
  <c r="Y38" i="5"/>
  <c r="N40" i="5"/>
  <c r="G40" i="5" s="1"/>
  <c r="AB40" i="5"/>
  <c r="Q44" i="5"/>
  <c r="AE44" i="5"/>
  <c r="V45" i="5"/>
  <c r="O49" i="5"/>
  <c r="G49" i="5" s="1"/>
  <c r="AC49" i="5"/>
  <c r="T50" i="5"/>
  <c r="W52" i="5"/>
  <c r="R60" i="5"/>
  <c r="W61" i="5"/>
  <c r="L63" i="5"/>
  <c r="AA63" i="5"/>
  <c r="O67" i="5"/>
  <c r="G67" i="5" s="1"/>
  <c r="AC67" i="5"/>
  <c r="S71" i="5"/>
  <c r="U72" i="5"/>
  <c r="AB72" i="5"/>
  <c r="P72" i="5"/>
  <c r="X72" i="5"/>
  <c r="M74" i="5"/>
  <c r="AB74" i="5"/>
  <c r="P78" i="5"/>
  <c r="AE78" i="5"/>
  <c r="T80" i="5"/>
  <c r="X82" i="5"/>
  <c r="N83" i="5"/>
  <c r="G83" i="5" s="1"/>
  <c r="AC83" i="5"/>
  <c r="S89" i="5"/>
  <c r="W91" i="5"/>
  <c r="M93" i="5"/>
  <c r="AA93" i="5"/>
  <c r="Q94" i="5"/>
  <c r="U100" i="5"/>
  <c r="AE102" i="5"/>
  <c r="S102" i="5"/>
  <c r="Z102" i="5"/>
  <c r="N102" i="5"/>
  <c r="X102" i="5"/>
  <c r="N104" i="5"/>
  <c r="AB104" i="5"/>
  <c r="S105" i="5"/>
  <c r="V107" i="5"/>
  <c r="T115" i="5"/>
  <c r="AA117" i="5"/>
  <c r="O117" i="5"/>
  <c r="G117" i="5" s="1"/>
  <c r="Y117" i="5"/>
  <c r="M117" i="5"/>
  <c r="T117" i="5"/>
  <c r="Z117" i="5"/>
  <c r="R118" i="5"/>
  <c r="Y120" i="5"/>
  <c r="R128" i="5"/>
  <c r="V133" i="5"/>
  <c r="AE137" i="5"/>
  <c r="S137" i="5"/>
  <c r="AC137" i="5"/>
  <c r="Q137" i="5"/>
  <c r="X137" i="5"/>
  <c r="L137" i="5"/>
  <c r="Z137" i="5"/>
  <c r="R138" i="5"/>
  <c r="Y140" i="5"/>
  <c r="W145" i="5"/>
  <c r="T150" i="5"/>
  <c r="Y152" i="5"/>
  <c r="M152" i="5"/>
  <c r="W152" i="5"/>
  <c r="K152" i="5"/>
  <c r="AD152" i="5"/>
  <c r="R152" i="5"/>
  <c r="AA152" i="5"/>
  <c r="Z157" i="5"/>
  <c r="Q161" i="5"/>
  <c r="T163" i="5"/>
  <c r="AD163" i="5"/>
  <c r="R163" i="5"/>
  <c r="AA163" i="5"/>
  <c r="O163" i="5"/>
  <c r="G163" i="5" s="1"/>
  <c r="Y163" i="5"/>
  <c r="M163" i="5"/>
  <c r="AB163" i="5"/>
  <c r="U165" i="5"/>
  <c r="O166" i="5"/>
  <c r="Z168" i="5"/>
  <c r="R172" i="5"/>
  <c r="V176" i="5"/>
  <c r="R177" i="5"/>
  <c r="O179" i="5"/>
  <c r="G179" i="5" s="1"/>
  <c r="L187" i="5"/>
  <c r="AB189" i="5"/>
  <c r="V193" i="5"/>
  <c r="S197" i="5"/>
  <c r="Q198" i="5"/>
  <c r="Z204" i="5"/>
  <c r="W215" i="5"/>
  <c r="V217" i="5"/>
  <c r="U219" i="5"/>
  <c r="U220" i="5"/>
  <c r="O230" i="5"/>
  <c r="G230" i="5" s="1"/>
  <c r="U231" i="5"/>
  <c r="L239" i="5"/>
  <c r="W241" i="5"/>
  <c r="AE244" i="5"/>
  <c r="S244" i="5"/>
  <c r="AD244" i="5"/>
  <c r="R244" i="5"/>
  <c r="AC244" i="5"/>
  <c r="Q244" i="5"/>
  <c r="AA244" i="5"/>
  <c r="O244" i="5"/>
  <c r="Z244" i="5"/>
  <c r="N244" i="5"/>
  <c r="G244" i="5" s="1"/>
  <c r="Y244" i="5"/>
  <c r="M244" i="5"/>
  <c r="X244" i="5"/>
  <c r="L244" i="5"/>
  <c r="W244" i="5"/>
  <c r="K244" i="5"/>
  <c r="Y322" i="5"/>
  <c r="AA333" i="5"/>
  <c r="AE268" i="5"/>
  <c r="S268" i="5"/>
  <c r="W268" i="5"/>
  <c r="AC272" i="5"/>
  <c r="Q272" i="5"/>
  <c r="W272" i="5"/>
  <c r="N277" i="5"/>
  <c r="G277" i="5" s="1"/>
  <c r="AB277" i="5"/>
  <c r="U305" i="5"/>
  <c r="Z305" i="5"/>
  <c r="N305" i="5"/>
  <c r="X305" i="5"/>
  <c r="N316" i="5"/>
  <c r="AC316" i="5"/>
  <c r="P324" i="5"/>
  <c r="P332" i="5"/>
  <c r="AE332" i="5"/>
  <c r="AD44" i="6"/>
  <c r="R44" i="6"/>
  <c r="Z44" i="6"/>
  <c r="M44" i="6"/>
  <c r="X44" i="6"/>
  <c r="K44" i="6"/>
  <c r="V44" i="6"/>
  <c r="U44" i="6"/>
  <c r="AC44" i="6"/>
  <c r="P44" i="6"/>
  <c r="W56" i="6"/>
  <c r="R255" i="5"/>
  <c r="AD255" i="5"/>
  <c r="M268" i="5"/>
  <c r="Z268" i="5"/>
  <c r="M272" i="5"/>
  <c r="Z272" i="5"/>
  <c r="R277" i="5"/>
  <c r="AE277" i="5"/>
  <c r="W301" i="5"/>
  <c r="K301" i="5"/>
  <c r="AB301" i="5"/>
  <c r="P301" i="5"/>
  <c r="Y301" i="5"/>
  <c r="R316" i="5"/>
  <c r="T324" i="5"/>
  <c r="S332" i="5"/>
  <c r="X7" i="6"/>
  <c r="G9" i="6"/>
  <c r="U28" i="6"/>
  <c r="AE28" i="6"/>
  <c r="S28" i="6"/>
  <c r="AC28" i="6"/>
  <c r="Q28" i="6"/>
  <c r="X28" i="6"/>
  <c r="L28" i="6"/>
  <c r="AA28" i="6"/>
  <c r="V58" i="5"/>
  <c r="V85" i="5"/>
  <c r="V111" i="5"/>
  <c r="V112" i="5"/>
  <c r="V113" i="5"/>
  <c r="O130" i="5"/>
  <c r="G130" i="5" s="1"/>
  <c r="AA130" i="5"/>
  <c r="O131" i="5"/>
  <c r="AA131" i="5"/>
  <c r="V142" i="5"/>
  <c r="V143" i="5"/>
  <c r="Q154" i="5"/>
  <c r="AC154" i="5"/>
  <c r="Q155" i="5"/>
  <c r="AC155" i="5"/>
  <c r="T174" i="5"/>
  <c r="P183" i="5"/>
  <c r="AB183" i="5"/>
  <c r="O185" i="5"/>
  <c r="G185" i="5" s="1"/>
  <c r="AA185" i="5"/>
  <c r="T200" i="5"/>
  <c r="Q206" i="5"/>
  <c r="AC206" i="5"/>
  <c r="P208" i="5"/>
  <c r="AB208" i="5"/>
  <c r="P209" i="5"/>
  <c r="AB209" i="5"/>
  <c r="O211" i="5"/>
  <c r="G211" i="5" s="1"/>
  <c r="AA211" i="5"/>
  <c r="T226" i="5"/>
  <c r="Q233" i="5"/>
  <c r="AC233" i="5"/>
  <c r="O237" i="5"/>
  <c r="G237" i="5" s="1"/>
  <c r="AA237" i="5"/>
  <c r="U250" i="5"/>
  <c r="T252" i="5"/>
  <c r="T253" i="5"/>
  <c r="S255" i="5"/>
  <c r="AE255" i="5"/>
  <c r="Q259" i="5"/>
  <c r="AC259" i="5"/>
  <c r="Q260" i="5"/>
  <c r="AC260" i="5"/>
  <c r="Q261" i="5"/>
  <c r="AC261" i="5"/>
  <c r="P263" i="5"/>
  <c r="AB263" i="5"/>
  <c r="O265" i="5"/>
  <c r="G265" i="5" s="1"/>
  <c r="AA265" i="5"/>
  <c r="O266" i="5"/>
  <c r="AA266" i="5"/>
  <c r="N268" i="5"/>
  <c r="G268" i="5" s="1"/>
  <c r="AA268" i="5"/>
  <c r="N272" i="5"/>
  <c r="AA272" i="5"/>
  <c r="O274" i="5"/>
  <c r="G274" i="5" s="1"/>
  <c r="AC274" i="5"/>
  <c r="Q276" i="5"/>
  <c r="AD276" i="5"/>
  <c r="S277" i="5"/>
  <c r="Z294" i="5"/>
  <c r="N294" i="5"/>
  <c r="AE294" i="5"/>
  <c r="S294" i="5"/>
  <c r="X294" i="5"/>
  <c r="R298" i="5"/>
  <c r="L301" i="5"/>
  <c r="Z301" i="5"/>
  <c r="O305" i="5"/>
  <c r="G305" i="5" s="1"/>
  <c r="AC305" i="5"/>
  <c r="P312" i="5"/>
  <c r="AE312" i="5"/>
  <c r="S316" i="5"/>
  <c r="AD317" i="5"/>
  <c r="AB317" i="5"/>
  <c r="P317" i="5"/>
  <c r="U317" i="5"/>
  <c r="X317" i="5"/>
  <c r="O318" i="5"/>
  <c r="U324" i="5"/>
  <c r="Y328" i="5"/>
  <c r="M328" i="5"/>
  <c r="W328" i="5"/>
  <c r="K328" i="5"/>
  <c r="AB328" i="5"/>
  <c r="P328" i="5"/>
  <c r="AA328" i="5"/>
  <c r="T332" i="5"/>
  <c r="O9" i="6"/>
  <c r="Y13" i="6"/>
  <c r="M13" i="6"/>
  <c r="W13" i="6"/>
  <c r="K13" i="6"/>
  <c r="AB13" i="6"/>
  <c r="P13" i="6"/>
  <c r="AA13" i="6"/>
  <c r="T15" i="6"/>
  <c r="AA23" i="6"/>
  <c r="O23" i="6"/>
  <c r="Y23" i="6"/>
  <c r="M23" i="6"/>
  <c r="AD23" i="6"/>
  <c r="R23" i="6"/>
  <c r="Z23" i="6"/>
  <c r="K28" i="6"/>
  <c r="AB28" i="6"/>
  <c r="R33" i="6"/>
  <c r="AA34" i="6"/>
  <c r="O34" i="6"/>
  <c r="Y34" i="6"/>
  <c r="M34" i="6"/>
  <c r="W34" i="6"/>
  <c r="K34" i="6"/>
  <c r="AD34" i="6"/>
  <c r="R34" i="6"/>
  <c r="AC34" i="6"/>
  <c r="T42" i="6"/>
  <c r="X42" i="6"/>
  <c r="K42" i="6"/>
  <c r="V42" i="6"/>
  <c r="S42" i="6"/>
  <c r="AE42" i="6"/>
  <c r="R42" i="6"/>
  <c r="AA42" i="6"/>
  <c r="N42" i="6"/>
  <c r="G42" i="6" s="1"/>
  <c r="AD42" i="6"/>
  <c r="Q44" i="6"/>
  <c r="G44" i="6" s="1"/>
  <c r="AB92" i="6"/>
  <c r="P92" i="6"/>
  <c r="AA92" i="6"/>
  <c r="O92" i="6"/>
  <c r="Y92" i="6"/>
  <c r="K92" i="6"/>
  <c r="W92" i="6"/>
  <c r="V92" i="6"/>
  <c r="U92" i="6"/>
  <c r="T92" i="6"/>
  <c r="S92" i="6"/>
  <c r="R92" i="6"/>
  <c r="Q92" i="6"/>
  <c r="AE92" i="6"/>
  <c r="N92" i="6"/>
  <c r="G92" i="6" s="1"/>
  <c r="AD92" i="6"/>
  <c r="M92" i="6"/>
  <c r="AC92" i="6"/>
  <c r="L92" i="6"/>
  <c r="X92" i="6"/>
  <c r="V250" i="5"/>
  <c r="T255" i="5"/>
  <c r="O268" i="5"/>
  <c r="AB268" i="5"/>
  <c r="O272" i="5"/>
  <c r="G272" i="5" s="1"/>
  <c r="AB272" i="5"/>
  <c r="T277" i="5"/>
  <c r="AE283" i="5"/>
  <c r="S283" i="5"/>
  <c r="X283" i="5"/>
  <c r="L283" i="5"/>
  <c r="Y283" i="5"/>
  <c r="AB290" i="5"/>
  <c r="P290" i="5"/>
  <c r="U290" i="5"/>
  <c r="X290" i="5"/>
  <c r="M301" i="5"/>
  <c r="AA301" i="5"/>
  <c r="P305" i="5"/>
  <c r="AD305" i="5"/>
  <c r="T316" i="5"/>
  <c r="V324" i="5"/>
  <c r="V332" i="5"/>
  <c r="T7" i="6"/>
  <c r="AD7" i="6"/>
  <c r="R7" i="6"/>
  <c r="W7" i="6"/>
  <c r="K7" i="6"/>
  <c r="Z7" i="6"/>
  <c r="S44" i="6"/>
  <c r="V174" i="5"/>
  <c r="R183" i="5"/>
  <c r="AD183" i="5"/>
  <c r="V200" i="5"/>
  <c r="R208" i="5"/>
  <c r="AD208" i="5"/>
  <c r="R209" i="5"/>
  <c r="AD209" i="5"/>
  <c r="V226" i="5"/>
  <c r="K250" i="5"/>
  <c r="W250" i="5"/>
  <c r="V252" i="5"/>
  <c r="V253" i="5"/>
  <c r="U255" i="5"/>
  <c r="R263" i="5"/>
  <c r="AD263" i="5"/>
  <c r="Q265" i="5"/>
  <c r="AC265" i="5"/>
  <c r="Q266" i="5"/>
  <c r="AC266" i="5"/>
  <c r="P268" i="5"/>
  <c r="AC268" i="5"/>
  <c r="P272" i="5"/>
  <c r="AD272" i="5"/>
  <c r="S276" i="5"/>
  <c r="U277" i="5"/>
  <c r="U279" i="5"/>
  <c r="Z279" i="5"/>
  <c r="N279" i="5"/>
  <c r="G279" i="5" s="1"/>
  <c r="X279" i="5"/>
  <c r="K283" i="5"/>
  <c r="Z283" i="5"/>
  <c r="K290" i="5"/>
  <c r="Y290" i="5"/>
  <c r="T298" i="5"/>
  <c r="X299" i="5"/>
  <c r="L299" i="5"/>
  <c r="AC299" i="5"/>
  <c r="Q299" i="5"/>
  <c r="Y299" i="5"/>
  <c r="N301" i="5"/>
  <c r="AC301" i="5"/>
  <c r="Q305" i="5"/>
  <c r="AE305" i="5"/>
  <c r="AE309" i="5"/>
  <c r="S309" i="5"/>
  <c r="X309" i="5"/>
  <c r="L309" i="5"/>
  <c r="Y309" i="5"/>
  <c r="V316" i="5"/>
  <c r="AC320" i="5"/>
  <c r="Q320" i="5"/>
  <c r="AA320" i="5"/>
  <c r="O320" i="5"/>
  <c r="G320" i="5" s="1"/>
  <c r="T320" i="5"/>
  <c r="Y320" i="5"/>
  <c r="W324" i="5"/>
  <c r="X332" i="5"/>
  <c r="L7" i="6"/>
  <c r="AA7" i="6"/>
  <c r="AC10" i="6"/>
  <c r="Q10" i="6"/>
  <c r="AA10" i="6"/>
  <c r="O10" i="6"/>
  <c r="T10" i="6"/>
  <c r="Y10" i="6"/>
  <c r="N28" i="6"/>
  <c r="G28" i="6" s="1"/>
  <c r="T44" i="6"/>
  <c r="V255" i="5"/>
  <c r="Q268" i="5"/>
  <c r="AD268" i="5"/>
  <c r="R272" i="5"/>
  <c r="AE272" i="5"/>
  <c r="AD56" i="6"/>
  <c r="R56" i="6"/>
  <c r="X56" i="6"/>
  <c r="K56" i="6"/>
  <c r="V56" i="6"/>
  <c r="U56" i="6"/>
  <c r="T56" i="6"/>
  <c r="AE56" i="6"/>
  <c r="Q56" i="6"/>
  <c r="AC56" i="6"/>
  <c r="P56" i="6"/>
  <c r="Y56" i="6"/>
  <c r="L56" i="6"/>
  <c r="U64" i="6"/>
  <c r="T64" i="6"/>
  <c r="AC64" i="6"/>
  <c r="O64" i="6"/>
  <c r="AB64" i="6"/>
  <c r="N64" i="6"/>
  <c r="AA64" i="6"/>
  <c r="M64" i="6"/>
  <c r="Z64" i="6"/>
  <c r="L64" i="6"/>
  <c r="Y64" i="6"/>
  <c r="K64" i="6"/>
  <c r="W64" i="6"/>
  <c r="V64" i="6"/>
  <c r="S64" i="6"/>
  <c r="R64" i="6"/>
  <c r="AD64" i="6"/>
  <c r="P64" i="6"/>
  <c r="AA277" i="5"/>
  <c r="O277" i="5"/>
  <c r="W277" i="5"/>
  <c r="AB316" i="5"/>
  <c r="P316" i="5"/>
  <c r="U316" i="5"/>
  <c r="X316" i="5"/>
  <c r="AA324" i="5"/>
  <c r="O324" i="5"/>
  <c r="Y324" i="5"/>
  <c r="M324" i="5"/>
  <c r="AD324" i="5"/>
  <c r="R324" i="5"/>
  <c r="Z324" i="5"/>
  <c r="W332" i="5"/>
  <c r="K332" i="5"/>
  <c r="U332" i="5"/>
  <c r="Z332" i="5"/>
  <c r="N332" i="5"/>
  <c r="AA332" i="5"/>
  <c r="N7" i="6"/>
  <c r="AC7" i="6"/>
  <c r="W15" i="6"/>
  <c r="K15" i="6"/>
  <c r="U15" i="6"/>
  <c r="Z15" i="6"/>
  <c r="N15" i="6"/>
  <c r="G15" i="6" s="1"/>
  <c r="AA15" i="6"/>
  <c r="P28" i="6"/>
  <c r="Y44" i="6"/>
  <c r="M56" i="6"/>
  <c r="Q64" i="6"/>
  <c r="O58" i="5"/>
  <c r="G58" i="5" s="1"/>
  <c r="O85" i="5"/>
  <c r="G85" i="5" s="1"/>
  <c r="O111" i="5"/>
  <c r="G111" i="5" s="1"/>
  <c r="O112" i="5"/>
  <c r="O113" i="5"/>
  <c r="T130" i="5"/>
  <c r="T131" i="5"/>
  <c r="O142" i="5"/>
  <c r="G142" i="5" s="1"/>
  <c r="O143" i="5"/>
  <c r="M174" i="5"/>
  <c r="Y174" i="5"/>
  <c r="U183" i="5"/>
  <c r="T185" i="5"/>
  <c r="M200" i="5"/>
  <c r="Y200" i="5"/>
  <c r="U208" i="5"/>
  <c r="U209" i="5"/>
  <c r="T211" i="5"/>
  <c r="M226" i="5"/>
  <c r="Y226" i="5"/>
  <c r="T237" i="5"/>
  <c r="N250" i="5"/>
  <c r="Z250" i="5"/>
  <c r="M252" i="5"/>
  <c r="Y252" i="5"/>
  <c r="M253" i="5"/>
  <c r="Y253" i="5"/>
  <c r="L255" i="5"/>
  <c r="X255" i="5"/>
  <c r="U263" i="5"/>
  <c r="T265" i="5"/>
  <c r="T266" i="5"/>
  <c r="T268" i="5"/>
  <c r="T272" i="5"/>
  <c r="K277" i="5"/>
  <c r="X277" i="5"/>
  <c r="M279" i="5"/>
  <c r="AB279" i="5"/>
  <c r="O283" i="5"/>
  <c r="G283" i="5" s="1"/>
  <c r="AC283" i="5"/>
  <c r="N290" i="5"/>
  <c r="G290" i="5" s="1"/>
  <c r="AC290" i="5"/>
  <c r="N299" i="5"/>
  <c r="G299" i="5" s="1"/>
  <c r="AB299" i="5"/>
  <c r="R301" i="5"/>
  <c r="T305" i="5"/>
  <c r="T307" i="5"/>
  <c r="Y307" i="5"/>
  <c r="M307" i="5"/>
  <c r="X307" i="5"/>
  <c r="N309" i="5"/>
  <c r="AB309" i="5"/>
  <c r="V312" i="5"/>
  <c r="K316" i="5"/>
  <c r="Y316" i="5"/>
  <c r="W318" i="5"/>
  <c r="M320" i="5"/>
  <c r="AD320" i="5"/>
  <c r="K324" i="5"/>
  <c r="AB324" i="5"/>
  <c r="L332" i="5"/>
  <c r="AB332" i="5"/>
  <c r="O7" i="6"/>
  <c r="AE7" i="6"/>
  <c r="W9" i="6"/>
  <c r="M10" i="6"/>
  <c r="AD10" i="6"/>
  <c r="L15" i="6"/>
  <c r="AB15" i="6"/>
  <c r="AB22" i="6"/>
  <c r="P22" i="6"/>
  <c r="Z22" i="6"/>
  <c r="N22" i="6"/>
  <c r="G22" i="6" s="1"/>
  <c r="AE22" i="6"/>
  <c r="S22" i="6"/>
  <c r="Y22" i="6"/>
  <c r="R28" i="6"/>
  <c r="Y33" i="6"/>
  <c r="AA44" i="6"/>
  <c r="N56" i="6"/>
  <c r="G56" i="6" s="1"/>
  <c r="X64" i="6"/>
  <c r="G77" i="6"/>
  <c r="V183" i="5"/>
  <c r="V208" i="5"/>
  <c r="V209" i="5"/>
  <c r="O250" i="5"/>
  <c r="G250" i="5" s="1"/>
  <c r="AA250" i="5"/>
  <c r="M255" i="5"/>
  <c r="Y255" i="5"/>
  <c r="V263" i="5"/>
  <c r="U268" i="5"/>
  <c r="U272" i="5"/>
  <c r="AA276" i="5"/>
  <c r="O276" i="5"/>
  <c r="G276" i="5" s="1"/>
  <c r="W276" i="5"/>
  <c r="L277" i="5"/>
  <c r="Y277" i="5"/>
  <c r="P283" i="5"/>
  <c r="AD283" i="5"/>
  <c r="O290" i="5"/>
  <c r="AD290" i="5"/>
  <c r="X298" i="5"/>
  <c r="L298" i="5"/>
  <c r="AC298" i="5"/>
  <c r="Q298" i="5"/>
  <c r="Y298" i="5"/>
  <c r="S301" i="5"/>
  <c r="V305" i="5"/>
  <c r="L316" i="5"/>
  <c r="Z316" i="5"/>
  <c r="N320" i="5"/>
  <c r="AE320" i="5"/>
  <c r="L324" i="5"/>
  <c r="AC324" i="5"/>
  <c r="M332" i="5"/>
  <c r="AC332" i="5"/>
  <c r="P7" i="6"/>
  <c r="N10" i="6"/>
  <c r="G10" i="6" s="1"/>
  <c r="AE10" i="6"/>
  <c r="M15" i="6"/>
  <c r="AC15" i="6"/>
  <c r="T28" i="6"/>
  <c r="AB44" i="6"/>
  <c r="O56" i="6"/>
  <c r="AE64" i="6"/>
  <c r="AA125" i="6"/>
  <c r="O125" i="6"/>
  <c r="Z125" i="6"/>
  <c r="N125" i="6"/>
  <c r="G125" i="6" s="1"/>
  <c r="AE125" i="6"/>
  <c r="Q125" i="6"/>
  <c r="AC125" i="6"/>
  <c r="M125" i="6"/>
  <c r="AB125" i="6"/>
  <c r="L125" i="6"/>
  <c r="Y125" i="6"/>
  <c r="X125" i="6"/>
  <c r="W125" i="6"/>
  <c r="V125" i="6"/>
  <c r="U125" i="6"/>
  <c r="T125" i="6"/>
  <c r="S125" i="6"/>
  <c r="R125" i="6"/>
  <c r="P125" i="6"/>
  <c r="K125" i="6"/>
  <c r="AD125" i="6"/>
  <c r="O174" i="5"/>
  <c r="G174" i="5" s="1"/>
  <c r="K183" i="5"/>
  <c r="O200" i="5"/>
  <c r="G200" i="5" s="1"/>
  <c r="K208" i="5"/>
  <c r="K209" i="5"/>
  <c r="O226" i="5"/>
  <c r="G226" i="5" s="1"/>
  <c r="P250" i="5"/>
  <c r="O252" i="5"/>
  <c r="G252" i="5" s="1"/>
  <c r="O253" i="5"/>
  <c r="N255" i="5"/>
  <c r="G255" i="5" s="1"/>
  <c r="K263" i="5"/>
  <c r="V268" i="5"/>
  <c r="V272" i="5"/>
  <c r="AB274" i="5"/>
  <c r="P274" i="5"/>
  <c r="W274" i="5"/>
  <c r="K276" i="5"/>
  <c r="X276" i="5"/>
  <c r="M277" i="5"/>
  <c r="Z277" i="5"/>
  <c r="P279" i="5"/>
  <c r="AD279" i="5"/>
  <c r="Q283" i="5"/>
  <c r="Q290" i="5"/>
  <c r="AE290" i="5"/>
  <c r="K298" i="5"/>
  <c r="Z298" i="5"/>
  <c r="P299" i="5"/>
  <c r="AE299" i="5"/>
  <c r="T301" i="5"/>
  <c r="W305" i="5"/>
  <c r="P309" i="5"/>
  <c r="AD309" i="5"/>
  <c r="AD312" i="5"/>
  <c r="R312" i="5"/>
  <c r="W312" i="5"/>
  <c r="K312" i="5"/>
  <c r="Y312" i="5"/>
  <c r="M316" i="5"/>
  <c r="AA316" i="5"/>
  <c r="AD318" i="5"/>
  <c r="R318" i="5"/>
  <c r="AB318" i="5"/>
  <c r="P318" i="5"/>
  <c r="U318" i="5"/>
  <c r="Y318" i="5"/>
  <c r="P320" i="5"/>
  <c r="N324" i="5"/>
  <c r="G324" i="5" s="1"/>
  <c r="AE324" i="5"/>
  <c r="O332" i="5"/>
  <c r="G332" i="5" s="1"/>
  <c r="AD332" i="5"/>
  <c r="Q7" i="6"/>
  <c r="AD9" i="6"/>
  <c r="R9" i="6"/>
  <c r="AB9" i="6"/>
  <c r="P9" i="6"/>
  <c r="U9" i="6"/>
  <c r="Y9" i="6"/>
  <c r="P10" i="6"/>
  <c r="O15" i="6"/>
  <c r="AD15" i="6"/>
  <c r="V28" i="6"/>
  <c r="AB33" i="6"/>
  <c r="P33" i="6"/>
  <c r="Z33" i="6"/>
  <c r="N33" i="6"/>
  <c r="G33" i="6" s="1"/>
  <c r="X33" i="6"/>
  <c r="L33" i="6"/>
  <c r="AE33" i="6"/>
  <c r="S33" i="6"/>
  <c r="AC33" i="6"/>
  <c r="AE44" i="6"/>
  <c r="X50" i="6"/>
  <c r="L50" i="6"/>
  <c r="AA50" i="6"/>
  <c r="N50" i="6"/>
  <c r="G50" i="6" s="1"/>
  <c r="Y50" i="6"/>
  <c r="K50" i="6"/>
  <c r="V50" i="6"/>
  <c r="T50" i="6"/>
  <c r="S50" i="6"/>
  <c r="AB50" i="6"/>
  <c r="O50" i="6"/>
  <c r="S56" i="6"/>
  <c r="V287" i="5"/>
  <c r="V288" i="5"/>
  <c r="O330" i="5"/>
  <c r="G330" i="5" s="1"/>
  <c r="AA330" i="5"/>
  <c r="M335" i="5"/>
  <c r="Y335" i="5"/>
  <c r="O14" i="6"/>
  <c r="AA14" i="6"/>
  <c r="M16" i="6"/>
  <c r="Y16" i="6"/>
  <c r="M27" i="6"/>
  <c r="Y27" i="6"/>
  <c r="Q35" i="6"/>
  <c r="AC35" i="6"/>
  <c r="O37" i="6"/>
  <c r="AB37" i="6"/>
  <c r="M41" i="6"/>
  <c r="Z41" i="6"/>
  <c r="O43" i="6"/>
  <c r="N49" i="6"/>
  <c r="G49" i="6" s="1"/>
  <c r="AA49" i="6"/>
  <c r="P51" i="6"/>
  <c r="M57" i="6"/>
  <c r="Z57" i="6"/>
  <c r="N58" i="6"/>
  <c r="G58" i="6" s="1"/>
  <c r="AA58" i="6"/>
  <c r="P59" i="6"/>
  <c r="N62" i="6"/>
  <c r="G62" i="6" s="1"/>
  <c r="AA62" i="6"/>
  <c r="AE66" i="6"/>
  <c r="S66" i="6"/>
  <c r="AD66" i="6"/>
  <c r="R66" i="6"/>
  <c r="X66" i="6"/>
  <c r="Z71" i="6"/>
  <c r="N71" i="6"/>
  <c r="G71" i="6" s="1"/>
  <c r="Y71" i="6"/>
  <c r="M71" i="6"/>
  <c r="AE71" i="6"/>
  <c r="Q71" i="6"/>
  <c r="AA71" i="6"/>
  <c r="M77" i="6"/>
  <c r="AB77" i="6"/>
  <c r="AC79" i="6"/>
  <c r="Q79" i="6"/>
  <c r="G79" i="6" s="1"/>
  <c r="AB79" i="6"/>
  <c r="P79" i="6"/>
  <c r="T79" i="6"/>
  <c r="Y79" i="6"/>
  <c r="Q93" i="6"/>
  <c r="Y107" i="6"/>
  <c r="M107" i="6"/>
  <c r="X107" i="6"/>
  <c r="L107" i="6"/>
  <c r="R107" i="6"/>
  <c r="AA107" i="6"/>
  <c r="K113" i="6"/>
  <c r="AE113" i="6"/>
  <c r="Y117" i="6"/>
  <c r="M117" i="6"/>
  <c r="X117" i="6"/>
  <c r="L117" i="6"/>
  <c r="S117" i="6"/>
  <c r="R117" i="6"/>
  <c r="AB117" i="6"/>
  <c r="P120" i="6"/>
  <c r="U132" i="6"/>
  <c r="Z135" i="6"/>
  <c r="N135" i="6"/>
  <c r="G135" i="6" s="1"/>
  <c r="Y135" i="6"/>
  <c r="M135" i="6"/>
  <c r="R135" i="6"/>
  <c r="AD135" i="6"/>
  <c r="P135" i="6"/>
  <c r="AC135" i="6"/>
  <c r="O135" i="6"/>
  <c r="AE135" i="6"/>
  <c r="X141" i="6"/>
  <c r="X144" i="6"/>
  <c r="N151" i="6"/>
  <c r="G151" i="6" s="1"/>
  <c r="N154" i="6"/>
  <c r="X73" i="6"/>
  <c r="L73" i="6"/>
  <c r="W73" i="6"/>
  <c r="K73" i="6"/>
  <c r="Y73" i="6"/>
  <c r="AA73" i="6"/>
  <c r="AC104" i="6"/>
  <c r="Q104" i="6"/>
  <c r="G104" i="6" s="1"/>
  <c r="AB104" i="6"/>
  <c r="P104" i="6"/>
  <c r="R104" i="6"/>
  <c r="Y104" i="6"/>
  <c r="V120" i="6"/>
  <c r="W132" i="6"/>
  <c r="AB144" i="6"/>
  <c r="P154" i="6"/>
  <c r="T65" i="6"/>
  <c r="AE65" i="6"/>
  <c r="S65" i="6"/>
  <c r="X65" i="6"/>
  <c r="M73" i="6"/>
  <c r="AB73" i="6"/>
  <c r="W120" i="6"/>
  <c r="X132" i="6"/>
  <c r="AC144" i="6"/>
  <c r="Y151" i="6"/>
  <c r="Q154" i="6"/>
  <c r="S58" i="6"/>
  <c r="K65" i="6"/>
  <c r="Y65" i="6"/>
  <c r="N73" i="6"/>
  <c r="AC73" i="6"/>
  <c r="Q77" i="6"/>
  <c r="U93" i="6"/>
  <c r="U99" i="6"/>
  <c r="T99" i="6"/>
  <c r="AD99" i="6"/>
  <c r="P99" i="6"/>
  <c r="Y99" i="6"/>
  <c r="L104" i="6"/>
  <c r="AA104" i="6"/>
  <c r="S113" i="6"/>
  <c r="AC114" i="6"/>
  <c r="Q114" i="6"/>
  <c r="G114" i="6" s="1"/>
  <c r="AB114" i="6"/>
  <c r="P114" i="6"/>
  <c r="S114" i="6"/>
  <c r="R114" i="6"/>
  <c r="Z114" i="6"/>
  <c r="X120" i="6"/>
  <c r="Y132" i="6"/>
  <c r="AD144" i="6"/>
  <c r="Z151" i="6"/>
  <c r="W154" i="6"/>
  <c r="V35" i="6"/>
  <c r="T58" i="6"/>
  <c r="L65" i="6"/>
  <c r="Z65" i="6"/>
  <c r="O73" i="6"/>
  <c r="AD73" i="6"/>
  <c r="T77" i="6"/>
  <c r="AD78" i="6"/>
  <c r="R78" i="6"/>
  <c r="AC78" i="6"/>
  <c r="Q78" i="6"/>
  <c r="AE78" i="6"/>
  <c r="O78" i="6"/>
  <c r="Y78" i="6"/>
  <c r="AC91" i="6"/>
  <c r="Q91" i="6"/>
  <c r="AB91" i="6"/>
  <c r="P91" i="6"/>
  <c r="V91" i="6"/>
  <c r="Y91" i="6"/>
  <c r="V93" i="6"/>
  <c r="K99" i="6"/>
  <c r="Z99" i="6"/>
  <c r="M104" i="6"/>
  <c r="AD104" i="6"/>
  <c r="T113" i="6"/>
  <c r="K114" i="6"/>
  <c r="AA114" i="6"/>
  <c r="AD141" i="6"/>
  <c r="R141" i="6"/>
  <c r="AC141" i="6"/>
  <c r="Q141" i="6"/>
  <c r="V141" i="6"/>
  <c r="T141" i="6"/>
  <c r="P141" i="6"/>
  <c r="AE141" i="6"/>
  <c r="N141" i="6"/>
  <c r="G141" i="6" s="1"/>
  <c r="AB141" i="6"/>
  <c r="M141" i="6"/>
  <c r="AA151" i="6"/>
  <c r="AA154" i="6"/>
  <c r="U120" i="6"/>
  <c r="T120" i="6"/>
  <c r="S120" i="6"/>
  <c r="R120" i="6"/>
  <c r="Z120" i="6"/>
  <c r="AD132" i="6"/>
  <c r="R132" i="6"/>
  <c r="AC132" i="6"/>
  <c r="Q132" i="6"/>
  <c r="P132" i="6"/>
  <c r="AB132" i="6"/>
  <c r="N132" i="6"/>
  <c r="G132" i="6" s="1"/>
  <c r="AA132" i="6"/>
  <c r="M132" i="6"/>
  <c r="AE132" i="6"/>
  <c r="Z144" i="6"/>
  <c r="N144" i="6"/>
  <c r="Y144" i="6"/>
  <c r="M144" i="6"/>
  <c r="V144" i="6"/>
  <c r="W144" i="6"/>
  <c r="T144" i="6"/>
  <c r="S144" i="6"/>
  <c r="R144" i="6"/>
  <c r="Q144" i="6"/>
  <c r="Q287" i="5"/>
  <c r="Q288" i="5"/>
  <c r="T335" i="5"/>
  <c r="T16" i="6"/>
  <c r="T27" i="6"/>
  <c r="L35" i="6"/>
  <c r="X35" i="6"/>
  <c r="V37" i="6"/>
  <c r="T41" i="6"/>
  <c r="AE43" i="6"/>
  <c r="S43" i="6"/>
  <c r="W43" i="6"/>
  <c r="W51" i="6"/>
  <c r="K51" i="6"/>
  <c r="X51" i="6"/>
  <c r="AA59" i="6"/>
  <c r="O59" i="6"/>
  <c r="W59" i="6"/>
  <c r="N65" i="6"/>
  <c r="AB65" i="6"/>
  <c r="Y72" i="6"/>
  <c r="M72" i="6"/>
  <c r="X72" i="6"/>
  <c r="L72" i="6"/>
  <c r="T72" i="6"/>
  <c r="AA72" i="6"/>
  <c r="Q73" i="6"/>
  <c r="V77" i="6"/>
  <c r="L78" i="6"/>
  <c r="AA78" i="6"/>
  <c r="AB80" i="6"/>
  <c r="P80" i="6"/>
  <c r="AA80" i="6"/>
  <c r="O80" i="6"/>
  <c r="W80" i="6"/>
  <c r="Y80" i="6"/>
  <c r="G86" i="6"/>
  <c r="L91" i="6"/>
  <c r="AA91" i="6"/>
  <c r="M99" i="6"/>
  <c r="AB99" i="6"/>
  <c r="O104" i="6"/>
  <c r="X108" i="6"/>
  <c r="L108" i="6"/>
  <c r="W108" i="6"/>
  <c r="K108" i="6"/>
  <c r="U108" i="6"/>
  <c r="AA108" i="6"/>
  <c r="V113" i="6"/>
  <c r="M114" i="6"/>
  <c r="AE114" i="6"/>
  <c r="K120" i="6"/>
  <c r="AA120" i="6"/>
  <c r="AE122" i="6"/>
  <c r="S122" i="6"/>
  <c r="AD122" i="6"/>
  <c r="R122" i="6"/>
  <c r="AC122" i="6"/>
  <c r="O122" i="6"/>
  <c r="AA122" i="6"/>
  <c r="M122" i="6"/>
  <c r="Z122" i="6"/>
  <c r="L122" i="6"/>
  <c r="K132" i="6"/>
  <c r="L141" i="6"/>
  <c r="K144" i="6"/>
  <c r="AC154" i="6"/>
  <c r="AC45" i="7"/>
  <c r="Q45" i="7"/>
  <c r="AB45" i="7"/>
  <c r="P45" i="7"/>
  <c r="Y45" i="7"/>
  <c r="M45" i="7"/>
  <c r="S45" i="7"/>
  <c r="N45" i="7"/>
  <c r="AD45" i="7"/>
  <c r="L45" i="7"/>
  <c r="V45" i="7"/>
  <c r="U45" i="7"/>
  <c r="AA45" i="7"/>
  <c r="Z45" i="7"/>
  <c r="X45" i="7"/>
  <c r="W45" i="7"/>
  <c r="T45" i="7"/>
  <c r="R45" i="7"/>
  <c r="O45" i="7"/>
  <c r="K45" i="7"/>
  <c r="J45" i="7"/>
  <c r="AB58" i="6"/>
  <c r="P58" i="6"/>
  <c r="W58" i="6"/>
  <c r="O65" i="6"/>
  <c r="AC65" i="6"/>
  <c r="R73" i="6"/>
  <c r="W77" i="6"/>
  <c r="AA93" i="6"/>
  <c r="O93" i="6"/>
  <c r="Z93" i="6"/>
  <c r="N93" i="6"/>
  <c r="G93" i="6" s="1"/>
  <c r="AD93" i="6"/>
  <c r="P93" i="6"/>
  <c r="Y93" i="6"/>
  <c r="G99" i="6"/>
  <c r="S104" i="6"/>
  <c r="W113" i="6"/>
  <c r="L120" i="6"/>
  <c r="AB120" i="6"/>
  <c r="G129" i="6"/>
  <c r="L132" i="6"/>
  <c r="L144" i="6"/>
  <c r="AC151" i="6"/>
  <c r="Q151" i="6"/>
  <c r="AB151" i="6"/>
  <c r="P151" i="6"/>
  <c r="T151" i="6"/>
  <c r="W151" i="6"/>
  <c r="U151" i="6"/>
  <c r="S151" i="6"/>
  <c r="R151" i="6"/>
  <c r="O151" i="6"/>
  <c r="AD154" i="6"/>
  <c r="N35" i="6"/>
  <c r="G35" i="6" s="1"/>
  <c r="W41" i="6"/>
  <c r="Y49" i="6"/>
  <c r="M49" i="6"/>
  <c r="W49" i="6"/>
  <c r="AC57" i="6"/>
  <c r="Q57" i="6"/>
  <c r="G57" i="6" s="1"/>
  <c r="W57" i="6"/>
  <c r="K58" i="6"/>
  <c r="X58" i="6"/>
  <c r="W62" i="6"/>
  <c r="K62" i="6"/>
  <c r="X62" i="6"/>
  <c r="P65" i="6"/>
  <c r="AD65" i="6"/>
  <c r="N72" i="6"/>
  <c r="G72" i="6" s="1"/>
  <c r="AC72" i="6"/>
  <c r="S73" i="6"/>
  <c r="N78" i="6"/>
  <c r="G78" i="6" s="1"/>
  <c r="L80" i="6"/>
  <c r="AC80" i="6"/>
  <c r="N91" i="6"/>
  <c r="G91" i="6" s="1"/>
  <c r="AE91" i="6"/>
  <c r="K93" i="6"/>
  <c r="AB93" i="6"/>
  <c r="O99" i="6"/>
  <c r="AE99" i="6"/>
  <c r="T104" i="6"/>
  <c r="N108" i="6"/>
  <c r="G108" i="6" s="1"/>
  <c r="AC108" i="6"/>
  <c r="O114" i="6"/>
  <c r="M120" i="6"/>
  <c r="AC120" i="6"/>
  <c r="N122" i="6"/>
  <c r="G122" i="6" s="1"/>
  <c r="O132" i="6"/>
  <c r="S141" i="6"/>
  <c r="O144" i="6"/>
  <c r="K151" i="6"/>
  <c r="AC47" i="7"/>
  <c r="Q47" i="7"/>
  <c r="AB47" i="7"/>
  <c r="P47" i="7"/>
  <c r="Y47" i="7"/>
  <c r="M47" i="7"/>
  <c r="F47" i="7" s="1"/>
  <c r="Z47" i="7"/>
  <c r="J47" i="7"/>
  <c r="V47" i="7"/>
  <c r="U47" i="7"/>
  <c r="N47" i="7"/>
  <c r="AD47" i="7"/>
  <c r="L47" i="7"/>
  <c r="AA47" i="7"/>
  <c r="X47" i="7"/>
  <c r="W47" i="7"/>
  <c r="T47" i="7"/>
  <c r="S47" i="7"/>
  <c r="R47" i="7"/>
  <c r="O47" i="7"/>
  <c r="K47" i="7"/>
  <c r="Q65" i="6"/>
  <c r="T73" i="6"/>
  <c r="AE77" i="6"/>
  <c r="S77" i="6"/>
  <c r="AD77" i="6"/>
  <c r="R77" i="6"/>
  <c r="Z77" i="6"/>
  <c r="L77" i="6"/>
  <c r="Y77" i="6"/>
  <c r="N120" i="6"/>
  <c r="G120" i="6" s="1"/>
  <c r="AD120" i="6"/>
  <c r="S132" i="6"/>
  <c r="P144" i="6"/>
  <c r="Y154" i="6"/>
  <c r="M154" i="6"/>
  <c r="X154" i="6"/>
  <c r="L154" i="6"/>
  <c r="T154" i="6"/>
  <c r="Z154" i="6"/>
  <c r="V154" i="6"/>
  <c r="U154" i="6"/>
  <c r="S154" i="6"/>
  <c r="R154" i="6"/>
  <c r="M58" i="6"/>
  <c r="Z58" i="6"/>
  <c r="R65" i="6"/>
  <c r="U73" i="6"/>
  <c r="K77" i="6"/>
  <c r="AA77" i="6"/>
  <c r="G80" i="6"/>
  <c r="V104" i="6"/>
  <c r="AD113" i="6"/>
  <c r="R113" i="6"/>
  <c r="AC113" i="6"/>
  <c r="Q113" i="6"/>
  <c r="AB113" i="6"/>
  <c r="N113" i="6"/>
  <c r="AA113" i="6"/>
  <c r="M113" i="6"/>
  <c r="Z113" i="6"/>
  <c r="O120" i="6"/>
  <c r="AE120" i="6"/>
  <c r="T132" i="6"/>
  <c r="U144" i="6"/>
  <c r="G147" i="6"/>
  <c r="M151" i="6"/>
  <c r="K154" i="6"/>
  <c r="T12" i="7"/>
  <c r="S12" i="7"/>
  <c r="Y12" i="7"/>
  <c r="K12" i="7"/>
  <c r="X12" i="7"/>
  <c r="J12" i="7"/>
  <c r="AA12" i="7"/>
  <c r="S22" i="7"/>
  <c r="S27" i="7"/>
  <c r="AD30" i="7"/>
  <c r="R30" i="7"/>
  <c r="AC30" i="7"/>
  <c r="Q30" i="7"/>
  <c r="S30" i="7"/>
  <c r="Z30" i="7"/>
  <c r="L30" i="7"/>
  <c r="Y30" i="7"/>
  <c r="K30" i="7"/>
  <c r="AB30" i="7"/>
  <c r="V65" i="7"/>
  <c r="Q78" i="7"/>
  <c r="T11" i="8"/>
  <c r="V11" i="8"/>
  <c r="AE11" i="8"/>
  <c r="R11" i="8"/>
  <c r="AD11" i="8"/>
  <c r="Q11" i="8"/>
  <c r="AA11" i="8"/>
  <c r="N11" i="8"/>
  <c r="G11" i="8" s="1"/>
  <c r="P11" i="8"/>
  <c r="O11" i="8"/>
  <c r="M11" i="8"/>
  <c r="L11" i="8"/>
  <c r="AC11" i="8"/>
  <c r="K11" i="8"/>
  <c r="Y11" i="8"/>
  <c r="X11" i="8"/>
  <c r="W11" i="8"/>
  <c r="U11" i="8"/>
  <c r="L12" i="7"/>
  <c r="AB12" i="7"/>
  <c r="T22" i="7"/>
  <c r="T27" i="7"/>
  <c r="Y65" i="7"/>
  <c r="S78" i="7"/>
  <c r="S11" i="8"/>
  <c r="G98" i="6"/>
  <c r="AE112" i="6"/>
  <c r="S112" i="6"/>
  <c r="AD112" i="6"/>
  <c r="R112" i="6"/>
  <c r="X112" i="6"/>
  <c r="G138" i="6"/>
  <c r="S157" i="6"/>
  <c r="W161" i="6"/>
  <c r="AC7" i="7"/>
  <c r="Q7" i="7"/>
  <c r="AB7" i="7"/>
  <c r="P7" i="7"/>
  <c r="F7" i="7" s="1"/>
  <c r="R7" i="7"/>
  <c r="X7" i="7"/>
  <c r="S9" i="7"/>
  <c r="AD9" i="7"/>
  <c r="R9" i="7"/>
  <c r="AC9" i="7"/>
  <c r="O9" i="7"/>
  <c r="AB9" i="7"/>
  <c r="N9" i="7"/>
  <c r="Y9" i="7"/>
  <c r="R10" i="7"/>
  <c r="M12" i="7"/>
  <c r="F12" i="7" s="1"/>
  <c r="AC12" i="7"/>
  <c r="X16" i="7"/>
  <c r="L16" i="7"/>
  <c r="W16" i="7"/>
  <c r="K16" i="7"/>
  <c r="U16" i="7"/>
  <c r="AD16" i="7"/>
  <c r="P16" i="7"/>
  <c r="F16" i="7" s="1"/>
  <c r="AC16" i="7"/>
  <c r="O16" i="7"/>
  <c r="AB16" i="7"/>
  <c r="Y18" i="7"/>
  <c r="T19" i="7"/>
  <c r="V22" i="7"/>
  <c r="P25" i="7"/>
  <c r="F25" i="7" s="1"/>
  <c r="U27" i="7"/>
  <c r="P28" i="7"/>
  <c r="M30" i="7"/>
  <c r="S31" i="7"/>
  <c r="AD31" i="7"/>
  <c r="R31" i="7"/>
  <c r="X31" i="7"/>
  <c r="J31" i="7"/>
  <c r="Q31" i="7"/>
  <c r="P31" i="7"/>
  <c r="F31" i="7" s="1"/>
  <c r="AA31" i="7"/>
  <c r="U38" i="7"/>
  <c r="U48" i="7"/>
  <c r="F56" i="7"/>
  <c r="T68" i="7"/>
  <c r="W68" i="7"/>
  <c r="J68" i="7"/>
  <c r="S68" i="7"/>
  <c r="R68" i="7"/>
  <c r="AB68" i="7"/>
  <c r="O68" i="7"/>
  <c r="V68" i="7"/>
  <c r="U68" i="7"/>
  <c r="Q68" i="7"/>
  <c r="P68" i="7"/>
  <c r="N68" i="7"/>
  <c r="AC68" i="7"/>
  <c r="K68" i="7"/>
  <c r="Z68" i="7"/>
  <c r="Y68" i="7"/>
  <c r="Z11" i="8"/>
  <c r="T121" i="6"/>
  <c r="AE121" i="6"/>
  <c r="S121" i="6"/>
  <c r="X121" i="6"/>
  <c r="N12" i="7"/>
  <c r="AD12" i="7"/>
  <c r="U19" i="7"/>
  <c r="W22" i="7"/>
  <c r="Q25" i="7"/>
  <c r="W27" i="7"/>
  <c r="S28" i="7"/>
  <c r="N30" i="7"/>
  <c r="AA43" i="7"/>
  <c r="O43" i="7"/>
  <c r="Z43" i="7"/>
  <c r="N43" i="7"/>
  <c r="W43" i="7"/>
  <c r="K43" i="7"/>
  <c r="Q43" i="7"/>
  <c r="AC43" i="7"/>
  <c r="L43" i="7"/>
  <c r="AB43" i="7"/>
  <c r="J43" i="7"/>
  <c r="T43" i="7"/>
  <c r="S43" i="7"/>
  <c r="AB11" i="8"/>
  <c r="AB161" i="6"/>
  <c r="P161" i="6"/>
  <c r="AA161" i="6"/>
  <c r="O161" i="6"/>
  <c r="U161" i="6"/>
  <c r="Y161" i="6"/>
  <c r="O12" i="7"/>
  <c r="V19" i="7"/>
  <c r="X22" i="7"/>
  <c r="T25" i="7"/>
  <c r="X27" i="7"/>
  <c r="T28" i="7"/>
  <c r="O30" i="7"/>
  <c r="F68" i="7"/>
  <c r="U157" i="6"/>
  <c r="T157" i="6"/>
  <c r="V157" i="6"/>
  <c r="Y157" i="6"/>
  <c r="K161" i="6"/>
  <c r="Z161" i="6"/>
  <c r="T10" i="7"/>
  <c r="S10" i="7"/>
  <c r="V10" i="7"/>
  <c r="U10" i="7"/>
  <c r="Y10" i="7"/>
  <c r="P12" i="7"/>
  <c r="X18" i="7"/>
  <c r="L18" i="7"/>
  <c r="W18" i="7"/>
  <c r="K18" i="7"/>
  <c r="AA18" i="7"/>
  <c r="M18" i="7"/>
  <c r="F18" i="7" s="1"/>
  <c r="T18" i="7"/>
  <c r="S18" i="7"/>
  <c r="AC18" i="7"/>
  <c r="W19" i="7"/>
  <c r="U25" i="7"/>
  <c r="P30" i="7"/>
  <c r="AB22" i="7"/>
  <c r="P22" i="7"/>
  <c r="AA22" i="7"/>
  <c r="O22" i="7"/>
  <c r="U22" i="7"/>
  <c r="AD22" i="7"/>
  <c r="N22" i="7"/>
  <c r="AC22" i="7"/>
  <c r="M22" i="7"/>
  <c r="F22" i="7" s="1"/>
  <c r="Z22" i="7"/>
  <c r="AC27" i="7"/>
  <c r="Q27" i="7"/>
  <c r="AB27" i="7"/>
  <c r="P27" i="7"/>
  <c r="V27" i="7"/>
  <c r="O27" i="7"/>
  <c r="AD27" i="7"/>
  <c r="N27" i="7"/>
  <c r="Z27" i="7"/>
  <c r="M161" i="6"/>
  <c r="AD161" i="6"/>
  <c r="R12" i="7"/>
  <c r="J22" i="7"/>
  <c r="W25" i="7"/>
  <c r="J27" i="7"/>
  <c r="AA27" i="7"/>
  <c r="U30" i="7"/>
  <c r="U12" i="7"/>
  <c r="F13" i="7"/>
  <c r="Y19" i="7"/>
  <c r="M19" i="7"/>
  <c r="F19" i="7" s="1"/>
  <c r="X19" i="7"/>
  <c r="L19" i="7"/>
  <c r="R19" i="7"/>
  <c r="AA19" i="7"/>
  <c r="K19" i="7"/>
  <c r="Z19" i="7"/>
  <c r="J19" i="7"/>
  <c r="AD19" i="7"/>
  <c r="K22" i="7"/>
  <c r="Y25" i="7"/>
  <c r="K27" i="7"/>
  <c r="AD28" i="7"/>
  <c r="R28" i="7"/>
  <c r="AC28" i="7"/>
  <c r="Q28" i="7"/>
  <c r="AA28" i="7"/>
  <c r="M28" i="7"/>
  <c r="F28" i="7" s="1"/>
  <c r="V28" i="7"/>
  <c r="U28" i="7"/>
  <c r="Z28" i="7"/>
  <c r="V30" i="7"/>
  <c r="X38" i="7"/>
  <c r="L38" i="7"/>
  <c r="W38" i="7"/>
  <c r="K38" i="7"/>
  <c r="T38" i="7"/>
  <c r="AA38" i="7"/>
  <c r="J38" i="7"/>
  <c r="S38" i="7"/>
  <c r="R38" i="7"/>
  <c r="AD38" i="7"/>
  <c r="AD48" i="7"/>
  <c r="R48" i="7"/>
  <c r="AC48" i="7"/>
  <c r="Q48" i="7"/>
  <c r="Z48" i="7"/>
  <c r="N48" i="7"/>
  <c r="T48" i="7"/>
  <c r="O48" i="7"/>
  <c r="M48" i="7"/>
  <c r="F48" i="7" s="1"/>
  <c r="W48" i="7"/>
  <c r="V48" i="7"/>
  <c r="AA50" i="8"/>
  <c r="O50" i="8"/>
  <c r="U50" i="8"/>
  <c r="AE50" i="8"/>
  <c r="Q50" i="8"/>
  <c r="AC50" i="8"/>
  <c r="N50" i="8"/>
  <c r="G50" i="8" s="1"/>
  <c r="AB50" i="8"/>
  <c r="M50" i="8"/>
  <c r="Z50" i="8"/>
  <c r="L50" i="8"/>
  <c r="W50" i="8"/>
  <c r="T50" i="8"/>
  <c r="R50" i="8"/>
  <c r="X50" i="8"/>
  <c r="V50" i="8"/>
  <c r="S50" i="8"/>
  <c r="P50" i="8"/>
  <c r="K50" i="8"/>
  <c r="AD50" i="8"/>
  <c r="X120" i="8"/>
  <c r="L120" i="8"/>
  <c r="AD120" i="8"/>
  <c r="R120" i="8"/>
  <c r="AB120" i="8"/>
  <c r="P120" i="8"/>
  <c r="W120" i="8"/>
  <c r="V120" i="8"/>
  <c r="U120" i="8"/>
  <c r="T120" i="8"/>
  <c r="S120" i="8"/>
  <c r="Q120" i="8"/>
  <c r="O120" i="8"/>
  <c r="AE120" i="8"/>
  <c r="N120" i="8"/>
  <c r="G120" i="8" s="1"/>
  <c r="AA120" i="8"/>
  <c r="K120" i="8"/>
  <c r="Y120" i="8"/>
  <c r="AC120" i="8"/>
  <c r="Z120" i="8"/>
  <c r="F10" i="7"/>
  <c r="V12" i="7"/>
  <c r="L22" i="7"/>
  <c r="L27" i="7"/>
  <c r="W30" i="7"/>
  <c r="F32" i="7"/>
  <c r="F38" i="7"/>
  <c r="T67" i="7"/>
  <c r="AC67" i="7"/>
  <c r="Q67" i="7"/>
  <c r="AB67" i="7"/>
  <c r="P67" i="7"/>
  <c r="Y67" i="7"/>
  <c r="M67" i="7"/>
  <c r="X67" i="7"/>
  <c r="W67" i="7"/>
  <c r="V67" i="7"/>
  <c r="U67" i="7"/>
  <c r="S67" i="7"/>
  <c r="N67" i="7"/>
  <c r="AD67" i="7"/>
  <c r="K67" i="7"/>
  <c r="AA67" i="7"/>
  <c r="J67" i="7"/>
  <c r="G7" i="8"/>
  <c r="Y50" i="8"/>
  <c r="M120" i="8"/>
  <c r="W12" i="7"/>
  <c r="Q22" i="7"/>
  <c r="AA25" i="7"/>
  <c r="O25" i="7"/>
  <c r="Z25" i="7"/>
  <c r="N25" i="7"/>
  <c r="X25" i="7"/>
  <c r="J25" i="7"/>
  <c r="S25" i="7"/>
  <c r="R25" i="7"/>
  <c r="AC25" i="7"/>
  <c r="M27" i="7"/>
  <c r="F27" i="7" s="1"/>
  <c r="X30" i="7"/>
  <c r="AD65" i="7"/>
  <c r="R65" i="7"/>
  <c r="AA65" i="7"/>
  <c r="O65" i="7"/>
  <c r="Z65" i="7"/>
  <c r="N65" i="7"/>
  <c r="W65" i="7"/>
  <c r="K65" i="7"/>
  <c r="Q65" i="7"/>
  <c r="P65" i="7"/>
  <c r="M65" i="7"/>
  <c r="F65" i="7" s="1"/>
  <c r="L65" i="7"/>
  <c r="AC65" i="7"/>
  <c r="J65" i="7"/>
  <c r="X65" i="7"/>
  <c r="U65" i="7"/>
  <c r="T65" i="7"/>
  <c r="AD78" i="7"/>
  <c r="R78" i="7"/>
  <c r="AB78" i="7"/>
  <c r="O78" i="7"/>
  <c r="Y78" i="7"/>
  <c r="L78" i="7"/>
  <c r="X78" i="7"/>
  <c r="K78" i="7"/>
  <c r="U78" i="7"/>
  <c r="AA78" i="7"/>
  <c r="Z78" i="7"/>
  <c r="W78" i="7"/>
  <c r="V78" i="7"/>
  <c r="T78" i="7"/>
  <c r="P78" i="7"/>
  <c r="M78" i="7"/>
  <c r="F78" i="7" s="1"/>
  <c r="J78" i="7"/>
  <c r="AA162" i="6"/>
  <c r="O162" i="6"/>
  <c r="Z162" i="6"/>
  <c r="N162" i="6"/>
  <c r="G162" i="6" s="1"/>
  <c r="X162" i="6"/>
  <c r="AC170" i="6"/>
  <c r="Q170" i="6"/>
  <c r="G170" i="6" s="1"/>
  <c r="AB170" i="6"/>
  <c r="P170" i="6"/>
  <c r="X170" i="6"/>
  <c r="AD8" i="7"/>
  <c r="R8" i="7"/>
  <c r="AC8" i="7"/>
  <c r="Q8" i="7"/>
  <c r="W8" i="7"/>
  <c r="Q20" i="7"/>
  <c r="AB26" i="7"/>
  <c r="P26" i="7"/>
  <c r="F26" i="7" s="1"/>
  <c r="AA26" i="7"/>
  <c r="O26" i="7"/>
  <c r="W26" i="7"/>
  <c r="T32" i="7"/>
  <c r="S32" i="7"/>
  <c r="W32" i="7"/>
  <c r="F33" i="7"/>
  <c r="W37" i="7"/>
  <c r="K37" i="7"/>
  <c r="V37" i="7"/>
  <c r="J37" i="7"/>
  <c r="S37" i="7"/>
  <c r="Z37" i="7"/>
  <c r="Z42" i="7"/>
  <c r="N42" i="7"/>
  <c r="Y42" i="7"/>
  <c r="M42" i="7"/>
  <c r="F42" i="7" s="1"/>
  <c r="V42" i="7"/>
  <c r="J42" i="7"/>
  <c r="AA42" i="7"/>
  <c r="K44" i="7"/>
  <c r="AC44" i="7"/>
  <c r="N49" i="7"/>
  <c r="T50" i="7"/>
  <c r="S50" i="7"/>
  <c r="AB50" i="7"/>
  <c r="P50" i="7"/>
  <c r="F50" i="7" s="1"/>
  <c r="X50" i="7"/>
  <c r="M55" i="7"/>
  <c r="F55" i="7" s="1"/>
  <c r="AD55" i="7"/>
  <c r="AA60" i="7"/>
  <c r="O60" i="7"/>
  <c r="X60" i="7"/>
  <c r="L60" i="7"/>
  <c r="W60" i="7"/>
  <c r="K60" i="7"/>
  <c r="T60" i="7"/>
  <c r="AB60" i="7"/>
  <c r="L62" i="7"/>
  <c r="N66" i="7"/>
  <c r="W82" i="7"/>
  <c r="M100" i="7"/>
  <c r="AB15" i="8"/>
  <c r="P15" i="8"/>
  <c r="T15" i="8"/>
  <c r="AD15" i="8"/>
  <c r="Q15" i="8"/>
  <c r="G15" i="8" s="1"/>
  <c r="AC15" i="8"/>
  <c r="O15" i="8"/>
  <c r="Y15" i="8"/>
  <c r="L15" i="8"/>
  <c r="AE15" i="8"/>
  <c r="X20" i="8"/>
  <c r="L20" i="8"/>
  <c r="T20" i="8"/>
  <c r="AE20" i="8"/>
  <c r="R20" i="8"/>
  <c r="AD20" i="8"/>
  <c r="Q20" i="8"/>
  <c r="G20" i="8" s="1"/>
  <c r="AC20" i="8"/>
  <c r="P20" i="8"/>
  <c r="Z20" i="8"/>
  <c r="M20" i="8"/>
  <c r="U33" i="8"/>
  <c r="R36" i="8"/>
  <c r="M38" i="8"/>
  <c r="T43" i="8"/>
  <c r="U59" i="8"/>
  <c r="AA59" i="8"/>
  <c r="O59" i="8"/>
  <c r="S59" i="8"/>
  <c r="AE59" i="8"/>
  <c r="Q59" i="8"/>
  <c r="AD59" i="8"/>
  <c r="P59" i="8"/>
  <c r="AC59" i="8"/>
  <c r="N59" i="8"/>
  <c r="G59" i="8" s="1"/>
  <c r="Y59" i="8"/>
  <c r="K59" i="8"/>
  <c r="W59" i="8"/>
  <c r="T59" i="8"/>
  <c r="U64" i="8"/>
  <c r="W15" i="7"/>
  <c r="K15" i="7"/>
  <c r="V15" i="7"/>
  <c r="J15" i="7"/>
  <c r="Y15" i="7"/>
  <c r="AA21" i="7"/>
  <c r="O21" i="7"/>
  <c r="Z21" i="7"/>
  <c r="N21" i="7"/>
  <c r="W21" i="7"/>
  <c r="M44" i="7"/>
  <c r="AD44" i="7"/>
  <c r="P49" i="7"/>
  <c r="F49" i="7" s="1"/>
  <c r="O55" i="7"/>
  <c r="AA56" i="7"/>
  <c r="O56" i="7"/>
  <c r="X56" i="7"/>
  <c r="L56" i="7"/>
  <c r="W56" i="7"/>
  <c r="K56" i="7"/>
  <c r="T56" i="7"/>
  <c r="AB56" i="7"/>
  <c r="O62" i="7"/>
  <c r="AD63" i="7"/>
  <c r="R63" i="7"/>
  <c r="AA63" i="7"/>
  <c r="O63" i="7"/>
  <c r="Z63" i="7"/>
  <c r="N63" i="7"/>
  <c r="W63" i="7"/>
  <c r="K63" i="7"/>
  <c r="AB63" i="7"/>
  <c r="Q66" i="7"/>
  <c r="AD74" i="7"/>
  <c r="R74" i="7"/>
  <c r="X74" i="7"/>
  <c r="K74" i="7"/>
  <c r="U74" i="7"/>
  <c r="T74" i="7"/>
  <c r="AC74" i="7"/>
  <c r="P74" i="7"/>
  <c r="F74" i="7" s="1"/>
  <c r="AA74" i="7"/>
  <c r="T96" i="7"/>
  <c r="AA96" i="7"/>
  <c r="N96" i="7"/>
  <c r="X96" i="7"/>
  <c r="K96" i="7"/>
  <c r="W96" i="7"/>
  <c r="J96" i="7"/>
  <c r="S96" i="7"/>
  <c r="AC96" i="7"/>
  <c r="P100" i="7"/>
  <c r="K20" i="8"/>
  <c r="T36" i="8"/>
  <c r="N38" i="8"/>
  <c r="G38" i="8" s="1"/>
  <c r="L59" i="8"/>
  <c r="X96" i="8"/>
  <c r="L96" i="8"/>
  <c r="AD96" i="8"/>
  <c r="R96" i="8"/>
  <c r="V96" i="8"/>
  <c r="T96" i="8"/>
  <c r="S96" i="8"/>
  <c r="Q96" i="8"/>
  <c r="AE96" i="8"/>
  <c r="P96" i="8"/>
  <c r="AC96" i="8"/>
  <c r="O96" i="8"/>
  <c r="AB96" i="8"/>
  <c r="N96" i="8"/>
  <c r="G96" i="8" s="1"/>
  <c r="Z96" i="8"/>
  <c r="K96" i="8"/>
  <c r="W96" i="8"/>
  <c r="T128" i="8"/>
  <c r="Z128" i="8"/>
  <c r="N128" i="8"/>
  <c r="G128" i="8" s="1"/>
  <c r="X128" i="8"/>
  <c r="L128" i="8"/>
  <c r="U128" i="8"/>
  <c r="S128" i="8"/>
  <c r="R128" i="8"/>
  <c r="Q128" i="8"/>
  <c r="AE128" i="8"/>
  <c r="P128" i="8"/>
  <c r="AD128" i="8"/>
  <c r="O128" i="8"/>
  <c r="AC128" i="8"/>
  <c r="M128" i="8"/>
  <c r="AB128" i="8"/>
  <c r="K128" i="8"/>
  <c r="Y128" i="8"/>
  <c r="V128" i="8"/>
  <c r="W57" i="8"/>
  <c r="K57" i="8"/>
  <c r="AC57" i="8"/>
  <c r="Q57" i="8"/>
  <c r="AE57" i="8"/>
  <c r="P57" i="8"/>
  <c r="AB57" i="8"/>
  <c r="N57" i="8"/>
  <c r="G57" i="8" s="1"/>
  <c r="AA57" i="8"/>
  <c r="M57" i="8"/>
  <c r="Z57" i="8"/>
  <c r="L57" i="8"/>
  <c r="V57" i="8"/>
  <c r="T57" i="8"/>
  <c r="R57" i="8"/>
  <c r="AB82" i="7"/>
  <c r="P82" i="7"/>
  <c r="F82" i="7" s="1"/>
  <c r="AC82" i="7"/>
  <c r="O82" i="7"/>
  <c r="Y82" i="7"/>
  <c r="L82" i="7"/>
  <c r="X82" i="7"/>
  <c r="K82" i="7"/>
  <c r="U82" i="7"/>
  <c r="AD82" i="7"/>
  <c r="F96" i="7"/>
  <c r="O57" i="8"/>
  <c r="T103" i="8"/>
  <c r="Z103" i="8"/>
  <c r="N103" i="8"/>
  <c r="X103" i="8"/>
  <c r="L103" i="8"/>
  <c r="U103" i="8"/>
  <c r="R103" i="8"/>
  <c r="Q103" i="8"/>
  <c r="AE103" i="8"/>
  <c r="P103" i="8"/>
  <c r="AD103" i="8"/>
  <c r="O103" i="8"/>
  <c r="G103" i="8" s="1"/>
  <c r="AC103" i="8"/>
  <c r="M103" i="8"/>
  <c r="AB103" i="8"/>
  <c r="K103" i="8"/>
  <c r="Y103" i="8"/>
  <c r="V103" i="8"/>
  <c r="T130" i="8"/>
  <c r="Z130" i="8"/>
  <c r="N130" i="8"/>
  <c r="X130" i="8"/>
  <c r="L130" i="8"/>
  <c r="U130" i="8"/>
  <c r="S130" i="8"/>
  <c r="R130" i="8"/>
  <c r="Q130" i="8"/>
  <c r="AE130" i="8"/>
  <c r="P130" i="8"/>
  <c r="AD130" i="8"/>
  <c r="O130" i="8"/>
  <c r="G130" i="8" s="1"/>
  <c r="AC130" i="8"/>
  <c r="M130" i="8"/>
  <c r="AB130" i="8"/>
  <c r="K130" i="8"/>
  <c r="Y130" i="8"/>
  <c r="V130" i="8"/>
  <c r="Z20" i="7"/>
  <c r="N20" i="7"/>
  <c r="Y20" i="7"/>
  <c r="M20" i="7"/>
  <c r="F20" i="7" s="1"/>
  <c r="W20" i="7"/>
  <c r="T44" i="7"/>
  <c r="U55" i="7"/>
  <c r="Q56" i="7"/>
  <c r="R60" i="7"/>
  <c r="U62" i="7"/>
  <c r="Q63" i="7"/>
  <c r="W66" i="7"/>
  <c r="O74" i="7"/>
  <c r="N82" i="7"/>
  <c r="AB84" i="7"/>
  <c r="P84" i="7"/>
  <c r="R84" i="7"/>
  <c r="AA84" i="7"/>
  <c r="N84" i="7"/>
  <c r="Z84" i="7"/>
  <c r="M84" i="7"/>
  <c r="W84" i="7"/>
  <c r="J84" i="7"/>
  <c r="AD84" i="7"/>
  <c r="Q96" i="7"/>
  <c r="W100" i="7"/>
  <c r="V20" i="8"/>
  <c r="Y32" i="8"/>
  <c r="M32" i="8"/>
  <c r="AD32" i="8"/>
  <c r="Q32" i="8"/>
  <c r="AB32" i="8"/>
  <c r="O32" i="8"/>
  <c r="AA32" i="8"/>
  <c r="N32" i="8"/>
  <c r="Z32" i="8"/>
  <c r="L32" i="8"/>
  <c r="V32" i="8"/>
  <c r="AA36" i="8"/>
  <c r="X38" i="8"/>
  <c r="X57" i="8"/>
  <c r="Z59" i="8"/>
  <c r="U80" i="8"/>
  <c r="AA80" i="8"/>
  <c r="O80" i="8"/>
  <c r="S80" i="8"/>
  <c r="AE80" i="8"/>
  <c r="Q80" i="8"/>
  <c r="AD80" i="8"/>
  <c r="P80" i="8"/>
  <c r="AC80" i="8"/>
  <c r="N80" i="8"/>
  <c r="G80" i="8" s="1"/>
  <c r="AB80" i="8"/>
  <c r="M80" i="8"/>
  <c r="Z80" i="8"/>
  <c r="L80" i="8"/>
  <c r="Y80" i="8"/>
  <c r="K80" i="8"/>
  <c r="W80" i="8"/>
  <c r="T80" i="8"/>
  <c r="AA103" i="8"/>
  <c r="T105" i="8"/>
  <c r="Z105" i="8"/>
  <c r="N105" i="8"/>
  <c r="G105" i="8" s="1"/>
  <c r="X105" i="8"/>
  <c r="L105" i="8"/>
  <c r="U105" i="8"/>
  <c r="R105" i="8"/>
  <c r="Q105" i="8"/>
  <c r="AE105" i="8"/>
  <c r="P105" i="8"/>
  <c r="AD105" i="8"/>
  <c r="O105" i="8"/>
  <c r="AC105" i="8"/>
  <c r="M105" i="8"/>
  <c r="AB105" i="8"/>
  <c r="K105" i="8"/>
  <c r="Y105" i="8"/>
  <c r="V105" i="8"/>
  <c r="S49" i="7"/>
  <c r="AD49" i="7"/>
  <c r="R49" i="7"/>
  <c r="AA49" i="7"/>
  <c r="O49" i="7"/>
  <c r="X49" i="7"/>
  <c r="W62" i="7"/>
  <c r="Q82" i="7"/>
  <c r="Y100" i="7"/>
  <c r="Y33" i="8"/>
  <c r="M33" i="8"/>
  <c r="S33" i="8"/>
  <c r="AD33" i="8"/>
  <c r="Q33" i="8"/>
  <c r="G33" i="8" s="1"/>
  <c r="AC33" i="8"/>
  <c r="P33" i="8"/>
  <c r="AB33" i="8"/>
  <c r="O33" i="8"/>
  <c r="X33" i="8"/>
  <c r="K33" i="8"/>
  <c r="Z38" i="8"/>
  <c r="Y57" i="8"/>
  <c r="AB59" i="8"/>
  <c r="F53" i="7"/>
  <c r="X62" i="7"/>
  <c r="S66" i="7"/>
  <c r="AB66" i="7"/>
  <c r="P66" i="7"/>
  <c r="F66" i="7" s="1"/>
  <c r="AA66" i="7"/>
  <c r="O66" i="7"/>
  <c r="X66" i="7"/>
  <c r="L66" i="7"/>
  <c r="Z66" i="7"/>
  <c r="R82" i="7"/>
  <c r="F94" i="7"/>
  <c r="AD57" i="8"/>
  <c r="X122" i="8"/>
  <c r="L122" i="8"/>
  <c r="AD122" i="8"/>
  <c r="R122" i="8"/>
  <c r="AB122" i="8"/>
  <c r="P122" i="8"/>
  <c r="W122" i="8"/>
  <c r="V122" i="8"/>
  <c r="U122" i="8"/>
  <c r="T122" i="8"/>
  <c r="S122" i="8"/>
  <c r="Q122" i="8"/>
  <c r="O122" i="8"/>
  <c r="G122" i="8" s="1"/>
  <c r="AE122" i="8"/>
  <c r="N122" i="8"/>
  <c r="AA122" i="8"/>
  <c r="K122" i="8"/>
  <c r="Y122" i="8"/>
  <c r="J66" i="7"/>
  <c r="AC66" i="7"/>
  <c r="S82" i="7"/>
  <c r="T100" i="7"/>
  <c r="R100" i="7"/>
  <c r="AB100" i="7"/>
  <c r="O100" i="7"/>
  <c r="AA100" i="7"/>
  <c r="N100" i="7"/>
  <c r="X100" i="7"/>
  <c r="K100" i="7"/>
  <c r="AC100" i="7"/>
  <c r="W36" i="8"/>
  <c r="K36" i="8"/>
  <c r="S36" i="8"/>
  <c r="AD36" i="8"/>
  <c r="Q36" i="8"/>
  <c r="AC36" i="8"/>
  <c r="P36" i="8"/>
  <c r="AB36" i="8"/>
  <c r="O36" i="8"/>
  <c r="Y36" i="8"/>
  <c r="L36" i="8"/>
  <c r="AE43" i="8"/>
  <c r="S43" i="8"/>
  <c r="Y43" i="8"/>
  <c r="M43" i="8"/>
  <c r="AD43" i="8"/>
  <c r="P43" i="8"/>
  <c r="AB43" i="8"/>
  <c r="N43" i="8"/>
  <c r="G43" i="8" s="1"/>
  <c r="AA43" i="8"/>
  <c r="L43" i="8"/>
  <c r="Z43" i="8"/>
  <c r="K43" i="8"/>
  <c r="V43" i="8"/>
  <c r="Q43" i="8"/>
  <c r="AE64" i="8"/>
  <c r="S64" i="8"/>
  <c r="Y64" i="8"/>
  <c r="M64" i="8"/>
  <c r="AD64" i="8"/>
  <c r="P64" i="8"/>
  <c r="AB64" i="8"/>
  <c r="N64" i="8"/>
  <c r="G64" i="8" s="1"/>
  <c r="AA64" i="8"/>
  <c r="L64" i="8"/>
  <c r="Z64" i="8"/>
  <c r="K64" i="8"/>
  <c r="V64" i="8"/>
  <c r="T64" i="8"/>
  <c r="Q64" i="8"/>
  <c r="AB44" i="7"/>
  <c r="P44" i="7"/>
  <c r="AA44" i="7"/>
  <c r="O44" i="7"/>
  <c r="X44" i="7"/>
  <c r="L44" i="7"/>
  <c r="Y44" i="7"/>
  <c r="Z55" i="7"/>
  <c r="N55" i="7"/>
  <c r="W55" i="7"/>
  <c r="K55" i="7"/>
  <c r="V55" i="7"/>
  <c r="J55" i="7"/>
  <c r="S55" i="7"/>
  <c r="AB55" i="7"/>
  <c r="AC62" i="7"/>
  <c r="Q62" i="7"/>
  <c r="Z62" i="7"/>
  <c r="N62" i="7"/>
  <c r="Y62" i="7"/>
  <c r="M62" i="7"/>
  <c r="F62" i="7" s="1"/>
  <c r="V62" i="7"/>
  <c r="J62" i="7"/>
  <c r="AB62" i="7"/>
  <c r="K66" i="7"/>
  <c r="AD66" i="7"/>
  <c r="T82" i="7"/>
  <c r="U38" i="8"/>
  <c r="AA38" i="8"/>
  <c r="S38" i="8"/>
  <c r="AE38" i="8"/>
  <c r="Q38" i="8"/>
  <c r="AD38" i="8"/>
  <c r="P38" i="8"/>
  <c r="AC38" i="8"/>
  <c r="O38" i="8"/>
  <c r="Y38" i="8"/>
  <c r="L38" i="8"/>
  <c r="Z122" i="8"/>
  <c r="AC46" i="8"/>
  <c r="Q46" i="8"/>
  <c r="W46" i="8"/>
  <c r="K46" i="8"/>
  <c r="Y46" i="8"/>
  <c r="Y53" i="8"/>
  <c r="M53" i="8"/>
  <c r="AE53" i="8"/>
  <c r="S53" i="8"/>
  <c r="X53" i="8"/>
  <c r="AC67" i="8"/>
  <c r="Q67" i="8"/>
  <c r="W67" i="8"/>
  <c r="K67" i="8"/>
  <c r="Y67" i="8"/>
  <c r="R71" i="8"/>
  <c r="Y74" i="8"/>
  <c r="M74" i="8"/>
  <c r="AE74" i="8"/>
  <c r="S74" i="8"/>
  <c r="X74" i="8"/>
  <c r="R78" i="8"/>
  <c r="Q85" i="8"/>
  <c r="AC88" i="8"/>
  <c r="Q88" i="8"/>
  <c r="W88" i="8"/>
  <c r="K88" i="8"/>
  <c r="Y88" i="8"/>
  <c r="S95" i="8"/>
  <c r="S98" i="8"/>
  <c r="V141" i="8"/>
  <c r="AC173" i="8"/>
  <c r="Q173" i="8"/>
  <c r="U173" i="8"/>
  <c r="Z173" i="8"/>
  <c r="L173" i="8"/>
  <c r="Y173" i="8"/>
  <c r="K173" i="8"/>
  <c r="W173" i="8"/>
  <c r="V173" i="8"/>
  <c r="R173" i="8"/>
  <c r="AD173" i="8"/>
  <c r="O173" i="8"/>
  <c r="G173" i="8" s="1"/>
  <c r="AB173" i="8"/>
  <c r="N173" i="8"/>
  <c r="AA173" i="8"/>
  <c r="M173" i="8"/>
  <c r="AB212" i="8"/>
  <c r="P212" i="8"/>
  <c r="Z212" i="8"/>
  <c r="M212" i="8"/>
  <c r="S212" i="8"/>
  <c r="AD212" i="8"/>
  <c r="Q212" i="8"/>
  <c r="G212" i="8" s="1"/>
  <c r="T212" i="8"/>
  <c r="R212" i="8"/>
  <c r="O212" i="8"/>
  <c r="N212" i="8"/>
  <c r="AE212" i="8"/>
  <c r="L212" i="8"/>
  <c r="AC212" i="8"/>
  <c r="K212" i="8"/>
  <c r="Y212" i="8"/>
  <c r="W212" i="8"/>
  <c r="V212" i="8"/>
  <c r="U212" i="8"/>
  <c r="T71" i="8"/>
  <c r="T78" i="8"/>
  <c r="T85" i="8"/>
  <c r="U95" i="8"/>
  <c r="U98" i="8"/>
  <c r="Y141" i="8"/>
  <c r="W181" i="8"/>
  <c r="K181" i="8"/>
  <c r="U181" i="8"/>
  <c r="AE181" i="8"/>
  <c r="Q181" i="8"/>
  <c r="AD181" i="8"/>
  <c r="P181" i="8"/>
  <c r="AB181" i="8"/>
  <c r="N181" i="8"/>
  <c r="G181" i="8" s="1"/>
  <c r="AA181" i="8"/>
  <c r="M181" i="8"/>
  <c r="Z181" i="8"/>
  <c r="L181" i="8"/>
  <c r="X181" i="8"/>
  <c r="T181" i="8"/>
  <c r="S181" i="8"/>
  <c r="R181" i="8"/>
  <c r="U39" i="7"/>
  <c r="U41" i="7"/>
  <c r="U57" i="7"/>
  <c r="U61" i="7"/>
  <c r="N72" i="7"/>
  <c r="AA72" i="7"/>
  <c r="V98" i="7"/>
  <c r="P7" i="8"/>
  <c r="AC7" i="8"/>
  <c r="X19" i="8"/>
  <c r="L19" i="8"/>
  <c r="W19" i="8"/>
  <c r="W24" i="8"/>
  <c r="P39" i="8"/>
  <c r="AD39" i="8"/>
  <c r="AC45" i="8"/>
  <c r="Q45" i="8"/>
  <c r="W45" i="8"/>
  <c r="K45" i="8"/>
  <c r="Y45" i="8"/>
  <c r="O46" i="8"/>
  <c r="AD46" i="8"/>
  <c r="Y52" i="8"/>
  <c r="M52" i="8"/>
  <c r="AE52" i="8"/>
  <c r="S52" i="8"/>
  <c r="X52" i="8"/>
  <c r="O53" i="8"/>
  <c r="AC53" i="8"/>
  <c r="AC66" i="8"/>
  <c r="Q66" i="8"/>
  <c r="W66" i="8"/>
  <c r="K66" i="8"/>
  <c r="Y66" i="8"/>
  <c r="O67" i="8"/>
  <c r="AD67" i="8"/>
  <c r="Y73" i="8"/>
  <c r="M73" i="8"/>
  <c r="AE73" i="8"/>
  <c r="S73" i="8"/>
  <c r="X73" i="8"/>
  <c r="O74" i="8"/>
  <c r="AC74" i="8"/>
  <c r="V78" i="8"/>
  <c r="V85" i="8"/>
  <c r="AC87" i="8"/>
  <c r="Q87" i="8"/>
  <c r="W87" i="8"/>
  <c r="K87" i="8"/>
  <c r="Y87" i="8"/>
  <c r="O88" i="8"/>
  <c r="AD88" i="8"/>
  <c r="S97" i="8"/>
  <c r="S104" i="8"/>
  <c r="S106" i="8"/>
  <c r="S127" i="8"/>
  <c r="S129" i="8"/>
  <c r="Y151" i="8"/>
  <c r="Y152" i="8"/>
  <c r="Y153" i="8"/>
  <c r="Y154" i="8"/>
  <c r="X173" i="8"/>
  <c r="V181" i="8"/>
  <c r="Z219" i="8"/>
  <c r="N219" i="8"/>
  <c r="V219" i="8"/>
  <c r="AC219" i="8"/>
  <c r="P219" i="8"/>
  <c r="AB219" i="8"/>
  <c r="O219" i="8"/>
  <c r="G219" i="8" s="1"/>
  <c r="Y219" i="8"/>
  <c r="L219" i="8"/>
  <c r="W219" i="8"/>
  <c r="U219" i="8"/>
  <c r="T219" i="8"/>
  <c r="S219" i="8"/>
  <c r="R219" i="8"/>
  <c r="Q219" i="8"/>
  <c r="M219" i="8"/>
  <c r="K219" i="8"/>
  <c r="AD219" i="8"/>
  <c r="AA219" i="8"/>
  <c r="X219" i="8"/>
  <c r="AA71" i="8"/>
  <c r="O71" i="8"/>
  <c r="U71" i="8"/>
  <c r="X71" i="8"/>
  <c r="X95" i="8"/>
  <c r="L95" i="8"/>
  <c r="AD95" i="8"/>
  <c r="R95" i="8"/>
  <c r="Y95" i="8"/>
  <c r="X98" i="8"/>
  <c r="L98" i="8"/>
  <c r="AD98" i="8"/>
  <c r="R98" i="8"/>
  <c r="Y98" i="8"/>
  <c r="AA141" i="8"/>
  <c r="O141" i="8"/>
  <c r="Z141" i="8"/>
  <c r="N141" i="8"/>
  <c r="G141" i="8" s="1"/>
  <c r="W141" i="8"/>
  <c r="K141" i="8"/>
  <c r="T141" i="8"/>
  <c r="AD141" i="8"/>
  <c r="R141" i="8"/>
  <c r="AC141" i="8"/>
  <c r="Y181" i="8"/>
  <c r="W78" i="8"/>
  <c r="K78" i="8"/>
  <c r="AC78" i="8"/>
  <c r="Q78" i="8"/>
  <c r="Y78" i="8"/>
  <c r="AE85" i="8"/>
  <c r="S85" i="8"/>
  <c r="Y85" i="8"/>
  <c r="M85" i="8"/>
  <c r="X85" i="8"/>
  <c r="V74" i="6"/>
  <c r="V85" i="6"/>
  <c r="V109" i="6"/>
  <c r="V128" i="6"/>
  <c r="V165" i="6"/>
  <c r="U14" i="7"/>
  <c r="U36" i="7"/>
  <c r="L39" i="7"/>
  <c r="X39" i="7"/>
  <c r="L41" i="7"/>
  <c r="X41" i="7"/>
  <c r="U54" i="7"/>
  <c r="L57" i="7"/>
  <c r="X57" i="7"/>
  <c r="L61" i="7"/>
  <c r="X61" i="7"/>
  <c r="Q72" i="7"/>
  <c r="AD76" i="7"/>
  <c r="R76" i="7"/>
  <c r="V76" i="7"/>
  <c r="L98" i="7"/>
  <c r="Y98" i="7"/>
  <c r="S7" i="8"/>
  <c r="N19" i="8"/>
  <c r="G19" i="8" s="1"/>
  <c r="AA19" i="8"/>
  <c r="M24" i="8"/>
  <c r="Z24" i="8"/>
  <c r="AA29" i="8"/>
  <c r="O29" i="8"/>
  <c r="W29" i="8"/>
  <c r="Y31" i="8"/>
  <c r="M31" i="8"/>
  <c r="W31" i="8"/>
  <c r="S39" i="8"/>
  <c r="U40" i="8"/>
  <c r="AA40" i="8"/>
  <c r="O40" i="8"/>
  <c r="G40" i="8" s="1"/>
  <c r="X40" i="8"/>
  <c r="N45" i="8"/>
  <c r="G45" i="8" s="1"/>
  <c r="AB45" i="8"/>
  <c r="S46" i="8"/>
  <c r="N52" i="8"/>
  <c r="G52" i="8" s="1"/>
  <c r="AB52" i="8"/>
  <c r="R53" i="8"/>
  <c r="S60" i="8"/>
  <c r="U61" i="8"/>
  <c r="AA61" i="8"/>
  <c r="O61" i="8"/>
  <c r="G61" i="8" s="1"/>
  <c r="X61" i="8"/>
  <c r="N66" i="8"/>
  <c r="G66" i="8" s="1"/>
  <c r="AB66" i="8"/>
  <c r="S67" i="8"/>
  <c r="L71" i="8"/>
  <c r="Z71" i="8"/>
  <c r="N73" i="8"/>
  <c r="G73" i="8" s="1"/>
  <c r="AB73" i="8"/>
  <c r="R74" i="8"/>
  <c r="L78" i="8"/>
  <c r="Z78" i="8"/>
  <c r="S81" i="8"/>
  <c r="U82" i="8"/>
  <c r="AA82" i="8"/>
  <c r="O82" i="8"/>
  <c r="G82" i="8" s="1"/>
  <c r="X82" i="8"/>
  <c r="K85" i="8"/>
  <c r="Z85" i="8"/>
  <c r="N87" i="8"/>
  <c r="G87" i="8" s="1"/>
  <c r="AB87" i="8"/>
  <c r="S88" i="8"/>
  <c r="Z93" i="8"/>
  <c r="N93" i="8"/>
  <c r="G93" i="8" s="1"/>
  <c r="T93" i="8"/>
  <c r="X93" i="8"/>
  <c r="M95" i="8"/>
  <c r="AA95" i="8"/>
  <c r="V97" i="8"/>
  <c r="M98" i="8"/>
  <c r="AA98" i="8"/>
  <c r="W104" i="8"/>
  <c r="W106" i="8"/>
  <c r="U117" i="8"/>
  <c r="X119" i="8"/>
  <c r="L119" i="8"/>
  <c r="AD119" i="8"/>
  <c r="R119" i="8"/>
  <c r="AB119" i="8"/>
  <c r="P119" i="8"/>
  <c r="Z119" i="8"/>
  <c r="X121" i="8"/>
  <c r="L121" i="8"/>
  <c r="AD121" i="8"/>
  <c r="R121" i="8"/>
  <c r="AB121" i="8"/>
  <c r="P121" i="8"/>
  <c r="Z121" i="8"/>
  <c r="W127" i="8"/>
  <c r="W129" i="8"/>
  <c r="M141" i="8"/>
  <c r="Y143" i="8"/>
  <c r="M143" i="8"/>
  <c r="X143" i="8"/>
  <c r="L143" i="8"/>
  <c r="U143" i="8"/>
  <c r="AD143" i="8"/>
  <c r="R143" i="8"/>
  <c r="AB143" i="8"/>
  <c r="P143" i="8"/>
  <c r="AA143" i="8"/>
  <c r="O143" i="8"/>
  <c r="G143" i="8" s="1"/>
  <c r="Y144" i="8"/>
  <c r="M144" i="8"/>
  <c r="X144" i="8"/>
  <c r="L144" i="8"/>
  <c r="U144" i="8"/>
  <c r="AD144" i="8"/>
  <c r="R144" i="8"/>
  <c r="AB144" i="8"/>
  <c r="P144" i="8"/>
  <c r="AA144" i="8"/>
  <c r="O144" i="8"/>
  <c r="Y145" i="8"/>
  <c r="M145" i="8"/>
  <c r="X145" i="8"/>
  <c r="L145" i="8"/>
  <c r="U145" i="8"/>
  <c r="AD145" i="8"/>
  <c r="R145" i="8"/>
  <c r="AB145" i="8"/>
  <c r="P145" i="8"/>
  <c r="AA145" i="8"/>
  <c r="O145" i="8"/>
  <c r="Y146" i="8"/>
  <c r="M146" i="8"/>
  <c r="X146" i="8"/>
  <c r="L146" i="8"/>
  <c r="U146" i="8"/>
  <c r="AD146" i="8"/>
  <c r="R146" i="8"/>
  <c r="AB146" i="8"/>
  <c r="P146" i="8"/>
  <c r="AA146" i="8"/>
  <c r="O146" i="8"/>
  <c r="G146" i="8" s="1"/>
  <c r="AD151" i="8"/>
  <c r="AD152" i="8"/>
  <c r="AD153" i="8"/>
  <c r="AD154" i="8"/>
  <c r="K74" i="6"/>
  <c r="K85" i="6"/>
  <c r="K109" i="6"/>
  <c r="K128" i="6"/>
  <c r="K165" i="6"/>
  <c r="J14" i="7"/>
  <c r="J36" i="7"/>
  <c r="M39" i="7"/>
  <c r="F39" i="7" s="1"/>
  <c r="M41" i="7"/>
  <c r="F41" i="7" s="1"/>
  <c r="J54" i="7"/>
  <c r="M57" i="7"/>
  <c r="F57" i="7" s="1"/>
  <c r="M61" i="7"/>
  <c r="F61" i="7" s="1"/>
  <c r="J76" i="7"/>
  <c r="W76" i="7"/>
  <c r="V94" i="7"/>
  <c r="M98" i="7"/>
  <c r="F98" i="7" s="1"/>
  <c r="Z98" i="7"/>
  <c r="O19" i="8"/>
  <c r="AB19" i="8"/>
  <c r="N24" i="8"/>
  <c r="G24" i="8" s="1"/>
  <c r="AA24" i="8"/>
  <c r="K29" i="8"/>
  <c r="X29" i="8"/>
  <c r="K31" i="8"/>
  <c r="X31" i="8"/>
  <c r="K40" i="8"/>
  <c r="Y40" i="8"/>
  <c r="O45" i="8"/>
  <c r="AD45" i="8"/>
  <c r="T46" i="8"/>
  <c r="AC47" i="8"/>
  <c r="Q47" i="8"/>
  <c r="W47" i="8"/>
  <c r="K47" i="8"/>
  <c r="Y47" i="8"/>
  <c r="O52" i="8"/>
  <c r="AC52" i="8"/>
  <c r="T53" i="8"/>
  <c r="Y54" i="8"/>
  <c r="M54" i="8"/>
  <c r="AE54" i="8"/>
  <c r="S54" i="8"/>
  <c r="X54" i="8"/>
  <c r="K61" i="8"/>
  <c r="Y61" i="8"/>
  <c r="O66" i="8"/>
  <c r="AD66" i="8"/>
  <c r="T67" i="8"/>
  <c r="AC68" i="8"/>
  <c r="Q68" i="8"/>
  <c r="W68" i="8"/>
  <c r="K68" i="8"/>
  <c r="Y68" i="8"/>
  <c r="M71" i="8"/>
  <c r="AB71" i="8"/>
  <c r="O73" i="8"/>
  <c r="AC73" i="8"/>
  <c r="T74" i="8"/>
  <c r="Y75" i="8"/>
  <c r="M75" i="8"/>
  <c r="AE75" i="8"/>
  <c r="S75" i="8"/>
  <c r="X75" i="8"/>
  <c r="M78" i="8"/>
  <c r="AA78" i="8"/>
  <c r="K82" i="8"/>
  <c r="Y82" i="8"/>
  <c r="L85" i="8"/>
  <c r="AA85" i="8"/>
  <c r="O87" i="8"/>
  <c r="AD87" i="8"/>
  <c r="T88" i="8"/>
  <c r="AC89" i="8"/>
  <c r="Q89" i="8"/>
  <c r="W89" i="8"/>
  <c r="K89" i="8"/>
  <c r="Y89" i="8"/>
  <c r="K93" i="8"/>
  <c r="Y93" i="8"/>
  <c r="N95" i="8"/>
  <c r="AB95" i="8"/>
  <c r="N98" i="8"/>
  <c r="AB98" i="8"/>
  <c r="K119" i="8"/>
  <c r="AA119" i="8"/>
  <c r="K121" i="8"/>
  <c r="AA121" i="8"/>
  <c r="P141" i="8"/>
  <c r="K143" i="8"/>
  <c r="K144" i="8"/>
  <c r="K145" i="8"/>
  <c r="K146" i="8"/>
  <c r="U46" i="8"/>
  <c r="U53" i="8"/>
  <c r="U67" i="8"/>
  <c r="N71" i="8"/>
  <c r="G71" i="8" s="1"/>
  <c r="AC71" i="8"/>
  <c r="U74" i="8"/>
  <c r="N78" i="8"/>
  <c r="G78" i="8" s="1"/>
  <c r="AB78" i="8"/>
  <c r="N85" i="8"/>
  <c r="G85" i="8" s="1"/>
  <c r="AB85" i="8"/>
  <c r="U88" i="8"/>
  <c r="O95" i="8"/>
  <c r="G95" i="8" s="1"/>
  <c r="AC95" i="8"/>
  <c r="X97" i="8"/>
  <c r="L97" i="8"/>
  <c r="AD97" i="8"/>
  <c r="R97" i="8"/>
  <c r="Y97" i="8"/>
  <c r="O98" i="8"/>
  <c r="G98" i="8" s="1"/>
  <c r="AC98" i="8"/>
  <c r="T104" i="8"/>
  <c r="Z104" i="8"/>
  <c r="N104" i="8"/>
  <c r="G104" i="8" s="1"/>
  <c r="X104" i="8"/>
  <c r="L104" i="8"/>
  <c r="AA104" i="8"/>
  <c r="T106" i="8"/>
  <c r="Z106" i="8"/>
  <c r="N106" i="8"/>
  <c r="X106" i="8"/>
  <c r="L106" i="8"/>
  <c r="AA106" i="8"/>
  <c r="T127" i="8"/>
  <c r="Z127" i="8"/>
  <c r="N127" i="8"/>
  <c r="X127" i="8"/>
  <c r="L127" i="8"/>
  <c r="AA127" i="8"/>
  <c r="T129" i="8"/>
  <c r="Z129" i="8"/>
  <c r="N129" i="8"/>
  <c r="G129" i="8" s="1"/>
  <c r="X129" i="8"/>
  <c r="L129" i="8"/>
  <c r="AA129" i="8"/>
  <c r="Q141" i="8"/>
  <c r="U151" i="8"/>
  <c r="T151" i="8"/>
  <c r="AC151" i="8"/>
  <c r="Q151" i="8"/>
  <c r="Z151" i="8"/>
  <c r="N151" i="8"/>
  <c r="X151" i="8"/>
  <c r="L151" i="8"/>
  <c r="W151" i="8"/>
  <c r="K151" i="8"/>
  <c r="U152" i="8"/>
  <c r="T152" i="8"/>
  <c r="AC152" i="8"/>
  <c r="Q152" i="8"/>
  <c r="Z152" i="8"/>
  <c r="N152" i="8"/>
  <c r="G152" i="8" s="1"/>
  <c r="X152" i="8"/>
  <c r="L152" i="8"/>
  <c r="W152" i="8"/>
  <c r="K152" i="8"/>
  <c r="U153" i="8"/>
  <c r="T153" i="8"/>
  <c r="AC153" i="8"/>
  <c r="Q153" i="8"/>
  <c r="Z153" i="8"/>
  <c r="N153" i="8"/>
  <c r="G153" i="8" s="1"/>
  <c r="X153" i="8"/>
  <c r="L153" i="8"/>
  <c r="W153" i="8"/>
  <c r="K153" i="8"/>
  <c r="U154" i="8"/>
  <c r="T154" i="8"/>
  <c r="AC154" i="8"/>
  <c r="Q154" i="8"/>
  <c r="Z154" i="8"/>
  <c r="N154" i="8"/>
  <c r="X154" i="8"/>
  <c r="L154" i="8"/>
  <c r="W154" i="8"/>
  <c r="K154" i="8"/>
  <c r="Y193" i="8"/>
  <c r="M193" i="8"/>
  <c r="U193" i="8"/>
  <c r="AA193" i="8"/>
  <c r="L193" i="8"/>
  <c r="Z193" i="8"/>
  <c r="K193" i="8"/>
  <c r="W193" i="8"/>
  <c r="V193" i="8"/>
  <c r="T193" i="8"/>
  <c r="R193" i="8"/>
  <c r="AD193" i="8"/>
  <c r="P193" i="8"/>
  <c r="AC193" i="8"/>
  <c r="O193" i="8"/>
  <c r="G193" i="8" s="1"/>
  <c r="AB193" i="8"/>
  <c r="N193" i="8"/>
  <c r="AD72" i="7"/>
  <c r="R72" i="7"/>
  <c r="V72" i="7"/>
  <c r="W7" i="8"/>
  <c r="K7" i="8"/>
  <c r="X7" i="8"/>
  <c r="U39" i="8"/>
  <c r="AA39" i="8"/>
  <c r="O39" i="8"/>
  <c r="X39" i="8"/>
  <c r="S45" i="8"/>
  <c r="X46" i="8"/>
  <c r="R52" i="8"/>
  <c r="W53" i="8"/>
  <c r="U60" i="8"/>
  <c r="AA60" i="8"/>
  <c r="O60" i="8"/>
  <c r="X60" i="8"/>
  <c r="S66" i="8"/>
  <c r="X67" i="8"/>
  <c r="Q71" i="8"/>
  <c r="AE71" i="8"/>
  <c r="R73" i="8"/>
  <c r="W74" i="8"/>
  <c r="P78" i="8"/>
  <c r="AE78" i="8"/>
  <c r="U81" i="8"/>
  <c r="AA81" i="8"/>
  <c r="O81" i="8"/>
  <c r="X81" i="8"/>
  <c r="P85" i="8"/>
  <c r="AD85" i="8"/>
  <c r="S87" i="8"/>
  <c r="X88" i="8"/>
  <c r="O93" i="8"/>
  <c r="AC93" i="8"/>
  <c r="Q95" i="8"/>
  <c r="M97" i="8"/>
  <c r="AA97" i="8"/>
  <c r="Q98" i="8"/>
  <c r="M104" i="8"/>
  <c r="AC104" i="8"/>
  <c r="M106" i="8"/>
  <c r="AC106" i="8"/>
  <c r="Z117" i="8"/>
  <c r="N117" i="8"/>
  <c r="G117" i="8" s="1"/>
  <c r="T117" i="8"/>
  <c r="AD117" i="8"/>
  <c r="R117" i="8"/>
  <c r="Y117" i="8"/>
  <c r="O119" i="8"/>
  <c r="G119" i="8" s="1"/>
  <c r="O121" i="8"/>
  <c r="M127" i="8"/>
  <c r="AC127" i="8"/>
  <c r="M129" i="8"/>
  <c r="AC129" i="8"/>
  <c r="U141" i="8"/>
  <c r="S143" i="8"/>
  <c r="S144" i="8"/>
  <c r="S145" i="8"/>
  <c r="S146" i="8"/>
  <c r="O151" i="8"/>
  <c r="G151" i="8" s="1"/>
  <c r="O152" i="8"/>
  <c r="O153" i="8"/>
  <c r="O154" i="8"/>
  <c r="G154" i="8" s="1"/>
  <c r="S193" i="8"/>
  <c r="Q178" i="8"/>
  <c r="AE178" i="8"/>
  <c r="AC188" i="8"/>
  <c r="Q188" i="8"/>
  <c r="U188" i="8"/>
  <c r="X188" i="8"/>
  <c r="M213" i="8"/>
  <c r="AE213" i="8"/>
  <c r="V220" i="8"/>
  <c r="X225" i="8"/>
  <c r="L225" i="8"/>
  <c r="AC225" i="8"/>
  <c r="P225" i="8"/>
  <c r="Z225" i="8"/>
  <c r="M225" i="8"/>
  <c r="V225" i="8"/>
  <c r="U225" i="8"/>
  <c r="S225" i="8"/>
  <c r="AE225" i="8"/>
  <c r="P176" i="8"/>
  <c r="AD176" i="8"/>
  <c r="R178" i="8"/>
  <c r="K188" i="8"/>
  <c r="Y188" i="8"/>
  <c r="N213" i="8"/>
  <c r="W220" i="8"/>
  <c r="K225" i="8"/>
  <c r="AD243" i="8"/>
  <c r="R243" i="8"/>
  <c r="AC243" i="8"/>
  <c r="Q243" i="8"/>
  <c r="AA243" i="8"/>
  <c r="O243" i="8"/>
  <c r="W243" i="8"/>
  <c r="V243" i="8"/>
  <c r="U243" i="8"/>
  <c r="T243" i="8"/>
  <c r="S243" i="8"/>
  <c r="N243" i="8"/>
  <c r="G243" i="8" s="1"/>
  <c r="AE243" i="8"/>
  <c r="M243" i="8"/>
  <c r="Z243" i="8"/>
  <c r="K243" i="8"/>
  <c r="G324" i="8"/>
  <c r="V109" i="8"/>
  <c r="V133" i="8"/>
  <c r="V157" i="8"/>
  <c r="Z162" i="8"/>
  <c r="N162" i="8"/>
  <c r="V162" i="8"/>
  <c r="X162" i="8"/>
  <c r="W166" i="8"/>
  <c r="K166" i="8"/>
  <c r="U166" i="8"/>
  <c r="Y166" i="8"/>
  <c r="M168" i="8"/>
  <c r="AA168" i="8"/>
  <c r="M171" i="8"/>
  <c r="AA171" i="8"/>
  <c r="Q176" i="8"/>
  <c r="AE176" i="8"/>
  <c r="S178" i="8"/>
  <c r="U183" i="8"/>
  <c r="V183" i="8"/>
  <c r="X183" i="8"/>
  <c r="AE186" i="8"/>
  <c r="S186" i="8"/>
  <c r="U186" i="8"/>
  <c r="X186" i="8"/>
  <c r="L188" i="8"/>
  <c r="Z188" i="8"/>
  <c r="M191" i="8"/>
  <c r="AB191" i="8"/>
  <c r="R204" i="8"/>
  <c r="AD207" i="8"/>
  <c r="R207" i="8"/>
  <c r="V207" i="8"/>
  <c r="AA207" i="8"/>
  <c r="N207" i="8"/>
  <c r="Y207" i="8"/>
  <c r="L207" i="8"/>
  <c r="AB207" i="8"/>
  <c r="Q213" i="8"/>
  <c r="Y220" i="8"/>
  <c r="N225" i="8"/>
  <c r="L243" i="8"/>
  <c r="AB255" i="8"/>
  <c r="P255" i="8"/>
  <c r="Y255" i="8"/>
  <c r="L255" i="8"/>
  <c r="X255" i="8"/>
  <c r="K255" i="8"/>
  <c r="V255" i="8"/>
  <c r="AA255" i="8"/>
  <c r="Z255" i="8"/>
  <c r="W255" i="8"/>
  <c r="U255" i="8"/>
  <c r="T255" i="8"/>
  <c r="R255" i="8"/>
  <c r="Q255" i="8"/>
  <c r="AE255" i="8"/>
  <c r="N255" i="8"/>
  <c r="G255" i="8" s="1"/>
  <c r="L109" i="8"/>
  <c r="X109" i="8"/>
  <c r="V111" i="8"/>
  <c r="V112" i="8"/>
  <c r="V113" i="8"/>
  <c r="V114" i="8"/>
  <c r="L133" i="8"/>
  <c r="X133" i="8"/>
  <c r="V135" i="8"/>
  <c r="V136" i="8"/>
  <c r="V137" i="8"/>
  <c r="V138" i="8"/>
  <c r="L157" i="8"/>
  <c r="X157" i="8"/>
  <c r="V159" i="8"/>
  <c r="V160" i="8"/>
  <c r="V161" i="8"/>
  <c r="L162" i="8"/>
  <c r="AA162" i="8"/>
  <c r="M166" i="8"/>
  <c r="AA166" i="8"/>
  <c r="O168" i="8"/>
  <c r="G168" i="8" s="1"/>
  <c r="AC168" i="8"/>
  <c r="O171" i="8"/>
  <c r="AC171" i="8"/>
  <c r="S176" i="8"/>
  <c r="L183" i="8"/>
  <c r="Z183" i="8"/>
  <c r="L186" i="8"/>
  <c r="Z186" i="8"/>
  <c r="N188" i="8"/>
  <c r="AB188" i="8"/>
  <c r="P191" i="8"/>
  <c r="AD191" i="8"/>
  <c r="U204" i="8"/>
  <c r="M207" i="8"/>
  <c r="AE207" i="8"/>
  <c r="T213" i="8"/>
  <c r="Q225" i="8"/>
  <c r="X228" i="8"/>
  <c r="L228" i="8"/>
  <c r="V228" i="8"/>
  <c r="S228" i="8"/>
  <c r="AC228" i="8"/>
  <c r="P228" i="8"/>
  <c r="AB228" i="8"/>
  <c r="O228" i="8"/>
  <c r="G228" i="8" s="1"/>
  <c r="Z228" i="8"/>
  <c r="M228" i="8"/>
  <c r="X243" i="8"/>
  <c r="O255" i="8"/>
  <c r="AD245" i="8"/>
  <c r="R245" i="8"/>
  <c r="AC245" i="8"/>
  <c r="Q245" i="8"/>
  <c r="AA245" i="8"/>
  <c r="O245" i="8"/>
  <c r="G245" i="8" s="1"/>
  <c r="W245" i="8"/>
  <c r="V245" i="8"/>
  <c r="U245" i="8"/>
  <c r="T245" i="8"/>
  <c r="S245" i="8"/>
  <c r="N245" i="8"/>
  <c r="AE245" i="8"/>
  <c r="M245" i="8"/>
  <c r="Z245" i="8"/>
  <c r="K245" i="8"/>
  <c r="Z279" i="8"/>
  <c r="N279" i="8"/>
  <c r="G279" i="8" s="1"/>
  <c r="S279" i="8"/>
  <c r="AC279" i="8"/>
  <c r="P279" i="8"/>
  <c r="AB279" i="8"/>
  <c r="O279" i="8"/>
  <c r="Y279" i="8"/>
  <c r="L279" i="8"/>
  <c r="W279" i="8"/>
  <c r="V279" i="8"/>
  <c r="U279" i="8"/>
  <c r="T279" i="8"/>
  <c r="R279" i="8"/>
  <c r="Q279" i="8"/>
  <c r="M279" i="8"/>
  <c r="K279" i="8"/>
  <c r="AD279" i="8"/>
  <c r="Y178" i="8"/>
  <c r="M178" i="8"/>
  <c r="U178" i="8"/>
  <c r="X178" i="8"/>
  <c r="W213" i="8"/>
  <c r="Z220" i="8"/>
  <c r="N220" i="8"/>
  <c r="G220" i="8" s="1"/>
  <c r="X220" i="8"/>
  <c r="K220" i="8"/>
  <c r="U220" i="8"/>
  <c r="AE220" i="8"/>
  <c r="R220" i="8"/>
  <c r="AD220" i="8"/>
  <c r="Q220" i="8"/>
  <c r="AB220" i="8"/>
  <c r="O220" i="8"/>
  <c r="L245" i="8"/>
  <c r="X261" i="8"/>
  <c r="L261" i="8"/>
  <c r="Z261" i="8"/>
  <c r="M261" i="8"/>
  <c r="Y261" i="8"/>
  <c r="K261" i="8"/>
  <c r="V261" i="8"/>
  <c r="AB261" i="8"/>
  <c r="AA261" i="8"/>
  <c r="W261" i="8"/>
  <c r="U261" i="8"/>
  <c r="T261" i="8"/>
  <c r="S261" i="8"/>
  <c r="R261" i="8"/>
  <c r="Q261" i="8"/>
  <c r="AE261" i="8"/>
  <c r="O261" i="8"/>
  <c r="X279" i="8"/>
  <c r="K178" i="8"/>
  <c r="Z178" i="8"/>
  <c r="R188" i="8"/>
  <c r="Q207" i="8"/>
  <c r="G207" i="8" s="1"/>
  <c r="AD208" i="8"/>
  <c r="R208" i="8"/>
  <c r="X208" i="8"/>
  <c r="K208" i="8"/>
  <c r="AC208" i="8"/>
  <c r="P208" i="8"/>
  <c r="AA208" i="8"/>
  <c r="N208" i="8"/>
  <c r="AB208" i="8"/>
  <c r="V209" i="8"/>
  <c r="X213" i="8"/>
  <c r="L220" i="8"/>
  <c r="W225" i="8"/>
  <c r="Q228" i="8"/>
  <c r="P245" i="8"/>
  <c r="AD255" i="8"/>
  <c r="N261" i="8"/>
  <c r="G261" i="8" s="1"/>
  <c r="AA279" i="8"/>
  <c r="W323" i="8"/>
  <c r="K323" i="8"/>
  <c r="AE323" i="8"/>
  <c r="R323" i="8"/>
  <c r="T323" i="8"/>
  <c r="AD323" i="8"/>
  <c r="P323" i="8"/>
  <c r="AC323" i="8"/>
  <c r="O323" i="8"/>
  <c r="AA323" i="8"/>
  <c r="M323" i="8"/>
  <c r="V323" i="8"/>
  <c r="AB323" i="8"/>
  <c r="Z323" i="8"/>
  <c r="Y323" i="8"/>
  <c r="X323" i="8"/>
  <c r="U323" i="8"/>
  <c r="S323" i="8"/>
  <c r="N323" i="8"/>
  <c r="G323" i="8" s="1"/>
  <c r="L323" i="8"/>
  <c r="AA176" i="8"/>
  <c r="O176" i="8"/>
  <c r="U176" i="8"/>
  <c r="X176" i="8"/>
  <c r="L178" i="8"/>
  <c r="AA178" i="8"/>
  <c r="S188" i="8"/>
  <c r="T204" i="8"/>
  <c r="V204" i="8"/>
  <c r="AA204" i="8"/>
  <c r="N204" i="8"/>
  <c r="G204" i="8" s="1"/>
  <c r="Y204" i="8"/>
  <c r="L204" i="8"/>
  <c r="AB204" i="8"/>
  <c r="M220" i="8"/>
  <c r="Y225" i="8"/>
  <c r="X245" i="8"/>
  <c r="P261" i="8"/>
  <c r="AE279" i="8"/>
  <c r="AB213" i="8"/>
  <c r="P213" i="8"/>
  <c r="AC213" i="8"/>
  <c r="O213" i="8"/>
  <c r="G213" i="8" s="1"/>
  <c r="U213" i="8"/>
  <c r="S213" i="8"/>
  <c r="Z213" i="8"/>
  <c r="W285" i="8"/>
  <c r="K285" i="8"/>
  <c r="V285" i="8"/>
  <c r="S285" i="8"/>
  <c r="AE285" i="8"/>
  <c r="R285" i="8"/>
  <c r="AC285" i="8"/>
  <c r="P285" i="8"/>
  <c r="Z285" i="8"/>
  <c r="Y285" i="8"/>
  <c r="X285" i="8"/>
  <c r="U285" i="8"/>
  <c r="T285" i="8"/>
  <c r="Q285" i="8"/>
  <c r="O285" i="8"/>
  <c r="N285" i="8"/>
  <c r="G285" i="8" s="1"/>
  <c r="AD285" i="8"/>
  <c r="L285" i="8"/>
  <c r="R109" i="8"/>
  <c r="P111" i="8"/>
  <c r="P112" i="8"/>
  <c r="P113" i="8"/>
  <c r="P114" i="8"/>
  <c r="R133" i="8"/>
  <c r="P135" i="8"/>
  <c r="P136" i="8"/>
  <c r="P137" i="8"/>
  <c r="P138" i="8"/>
  <c r="R157" i="8"/>
  <c r="P159" i="8"/>
  <c r="P160" i="8"/>
  <c r="P161" i="8"/>
  <c r="AC161" i="8"/>
  <c r="S162" i="8"/>
  <c r="S166" i="8"/>
  <c r="L176" i="8"/>
  <c r="Z176" i="8"/>
  <c r="O178" i="8"/>
  <c r="G178" i="8" s="1"/>
  <c r="AC178" i="8"/>
  <c r="R183" i="8"/>
  <c r="R186" i="8"/>
  <c r="V188" i="8"/>
  <c r="M204" i="8"/>
  <c r="AD204" i="8"/>
  <c r="U207" i="8"/>
  <c r="O208" i="8"/>
  <c r="G208" i="8" s="1"/>
  <c r="K213" i="8"/>
  <c r="AA213" i="8"/>
  <c r="S220" i="8"/>
  <c r="AB225" i="8"/>
  <c r="U228" i="8"/>
  <c r="AB245" i="8"/>
  <c r="AD261" i="8"/>
  <c r="M285" i="8"/>
  <c r="U168" i="8"/>
  <c r="V168" i="8"/>
  <c r="X168" i="8"/>
  <c r="AE171" i="8"/>
  <c r="S171" i="8"/>
  <c r="U171" i="8"/>
  <c r="X171" i="8"/>
  <c r="M176" i="8"/>
  <c r="AB176" i="8"/>
  <c r="P178" i="8"/>
  <c r="AD178" i="8"/>
  <c r="W188" i="8"/>
  <c r="AA191" i="8"/>
  <c r="O191" i="8"/>
  <c r="U191" i="8"/>
  <c r="X191" i="8"/>
  <c r="O204" i="8"/>
  <c r="AE204" i="8"/>
  <c r="W207" i="8"/>
  <c r="AD209" i="8"/>
  <c r="R209" i="8"/>
  <c r="Z209" i="8"/>
  <c r="M209" i="8"/>
  <c r="S209" i="8"/>
  <c r="AC209" i="8"/>
  <c r="P209" i="8"/>
  <c r="AA209" i="8"/>
  <c r="L213" i="8"/>
  <c r="AD213" i="8"/>
  <c r="T220" i="8"/>
  <c r="AD225" i="8"/>
  <c r="W228" i="8"/>
  <c r="AA285" i="8"/>
  <c r="T354" i="8"/>
  <c r="S354" i="8"/>
  <c r="U354" i="8"/>
  <c r="W354" i="8"/>
  <c r="V354" i="8"/>
  <c r="R354" i="8"/>
  <c r="Q354" i="8"/>
  <c r="AE354" i="8"/>
  <c r="P354" i="8"/>
  <c r="AD354" i="8"/>
  <c r="O354" i="8"/>
  <c r="AC354" i="8"/>
  <c r="N354" i="8"/>
  <c r="G354" i="8" s="1"/>
  <c r="AB354" i="8"/>
  <c r="M354" i="8"/>
  <c r="Z354" i="8"/>
  <c r="K354" i="8"/>
  <c r="X354" i="8"/>
  <c r="AD18" i="9"/>
  <c r="R18" i="9"/>
  <c r="Y18" i="9"/>
  <c r="L18" i="9"/>
  <c r="W18" i="9"/>
  <c r="J18" i="9"/>
  <c r="U18" i="9"/>
  <c r="Z18" i="9"/>
  <c r="M18" i="9"/>
  <c r="F18" i="9" s="1"/>
  <c r="V18" i="9"/>
  <c r="T18" i="9"/>
  <c r="S18" i="9"/>
  <c r="Q18" i="9"/>
  <c r="P18" i="9"/>
  <c r="O18" i="9"/>
  <c r="N18" i="9"/>
  <c r="K18" i="9"/>
  <c r="AB18" i="9"/>
  <c r="X18" i="9"/>
  <c r="L354" i="8"/>
  <c r="AA18" i="9"/>
  <c r="U202" i="8"/>
  <c r="W203" i="8"/>
  <c r="AB215" i="8"/>
  <c r="P215" i="8"/>
  <c r="W215" i="8"/>
  <c r="Z218" i="8"/>
  <c r="N218" i="8"/>
  <c r="W218" i="8"/>
  <c r="Q221" i="8"/>
  <c r="AD221" i="8"/>
  <c r="Q224" i="8"/>
  <c r="G224" i="8" s="1"/>
  <c r="AD224" i="8"/>
  <c r="X227" i="8"/>
  <c r="L227" i="8"/>
  <c r="W227" i="8"/>
  <c r="V238" i="8"/>
  <c r="M239" i="8"/>
  <c r="V240" i="8"/>
  <c r="T244" i="8"/>
  <c r="R248" i="8"/>
  <c r="V251" i="8"/>
  <c r="U258" i="8"/>
  <c r="X280" i="8"/>
  <c r="W309" i="8"/>
  <c r="X316" i="8"/>
  <c r="V317" i="8"/>
  <c r="Y354" i="8"/>
  <c r="AC18" i="9"/>
  <c r="W202" i="8"/>
  <c r="AB214" i="8"/>
  <c r="P214" i="8"/>
  <c r="W214" i="8"/>
  <c r="S221" i="8"/>
  <c r="S224" i="8"/>
  <c r="X226" i="8"/>
  <c r="L226" i="8"/>
  <c r="W226" i="8"/>
  <c r="V244" i="8"/>
  <c r="T248" i="8"/>
  <c r="AA258" i="8"/>
  <c r="W286" i="8"/>
  <c r="K286" i="8"/>
  <c r="Y286" i="8"/>
  <c r="L286" i="8"/>
  <c r="U286" i="8"/>
  <c r="T286" i="8"/>
  <c r="AE286" i="8"/>
  <c r="R286" i="8"/>
  <c r="AC286" i="8"/>
  <c r="Y309" i="8"/>
  <c r="Y317" i="8"/>
  <c r="T238" i="8"/>
  <c r="AE238" i="8"/>
  <c r="S238" i="8"/>
  <c r="AC238" i="8"/>
  <c r="Q238" i="8"/>
  <c r="Y238" i="8"/>
  <c r="T240" i="8"/>
  <c r="AE240" i="8"/>
  <c r="S240" i="8"/>
  <c r="AC240" i="8"/>
  <c r="Q240" i="8"/>
  <c r="Y240" i="8"/>
  <c r="U248" i="8"/>
  <c r="AE251" i="8"/>
  <c r="Z251" i="8"/>
  <c r="N251" i="8"/>
  <c r="G251" i="8" s="1"/>
  <c r="Y251" i="8"/>
  <c r="M251" i="8"/>
  <c r="W251" i="8"/>
  <c r="K251" i="8"/>
  <c r="AB251" i="8"/>
  <c r="Z280" i="8"/>
  <c r="N280" i="8"/>
  <c r="G280" i="8" s="1"/>
  <c r="U280" i="8"/>
  <c r="AE280" i="8"/>
  <c r="R280" i="8"/>
  <c r="AD280" i="8"/>
  <c r="Q280" i="8"/>
  <c r="AB280" i="8"/>
  <c r="O280" i="8"/>
  <c r="AC280" i="8"/>
  <c r="Z316" i="8"/>
  <c r="N316" i="8"/>
  <c r="G316" i="8" s="1"/>
  <c r="T316" i="8"/>
  <c r="AD316" i="8"/>
  <c r="Q316" i="8"/>
  <c r="AC316" i="8"/>
  <c r="P316" i="8"/>
  <c r="AA316" i="8"/>
  <c r="M316" i="8"/>
  <c r="AE316" i="8"/>
  <c r="Z258" i="8"/>
  <c r="N258" i="8"/>
  <c r="G258" i="8" s="1"/>
  <c r="Y258" i="8"/>
  <c r="L258" i="8"/>
  <c r="X258" i="8"/>
  <c r="K258" i="8"/>
  <c r="V258" i="8"/>
  <c r="AC258" i="8"/>
  <c r="AE309" i="8"/>
  <c r="S309" i="8"/>
  <c r="U309" i="8"/>
  <c r="AD309" i="8"/>
  <c r="Q309" i="8"/>
  <c r="AC309" i="8"/>
  <c r="P309" i="8"/>
  <c r="AA309" i="8"/>
  <c r="N309" i="8"/>
  <c r="AB309" i="8"/>
  <c r="AD244" i="8"/>
  <c r="R244" i="8"/>
  <c r="AC244" i="8"/>
  <c r="Q244" i="8"/>
  <c r="AA244" i="8"/>
  <c r="O244" i="8"/>
  <c r="Y244" i="8"/>
  <c r="M258" i="8"/>
  <c r="AD258" i="8"/>
  <c r="K309" i="8"/>
  <c r="Z317" i="8"/>
  <c r="N317" i="8"/>
  <c r="AB317" i="8"/>
  <c r="O317" i="8"/>
  <c r="W317" i="8"/>
  <c r="T317" i="8"/>
  <c r="S317" i="8"/>
  <c r="AE317" i="8"/>
  <c r="Q317" i="8"/>
  <c r="AD317" i="8"/>
  <c r="Z221" i="8"/>
  <c r="N221" i="8"/>
  <c r="G221" i="8" s="1"/>
  <c r="W221" i="8"/>
  <c r="X224" i="8"/>
  <c r="L224" i="8"/>
  <c r="W224" i="8"/>
  <c r="M238" i="8"/>
  <c r="AB238" i="8"/>
  <c r="M240" i="8"/>
  <c r="AB240" i="8"/>
  <c r="K244" i="8"/>
  <c r="Z244" i="8"/>
  <c r="P251" i="8"/>
  <c r="O258" i="8"/>
  <c r="AE258" i="8"/>
  <c r="M280" i="8"/>
  <c r="L309" i="8"/>
  <c r="O316" i="8"/>
  <c r="K317" i="8"/>
  <c r="L244" i="8"/>
  <c r="AB244" i="8"/>
  <c r="AB248" i="8"/>
  <c r="P248" i="8"/>
  <c r="AA248" i="8"/>
  <c r="O248" i="8"/>
  <c r="Y248" i="8"/>
  <c r="M248" i="8"/>
  <c r="Z248" i="8"/>
  <c r="P258" i="8"/>
  <c r="M309" i="8"/>
  <c r="L317" i="8"/>
  <c r="Q258" i="8"/>
  <c r="O309" i="8"/>
  <c r="S316" i="8"/>
  <c r="M317" i="8"/>
  <c r="Y9" i="9"/>
  <c r="M9" i="9"/>
  <c r="F9" i="9" s="1"/>
  <c r="R9" i="9"/>
  <c r="AC9" i="9"/>
  <c r="P9" i="9"/>
  <c r="S9" i="9"/>
  <c r="U9" i="9"/>
  <c r="T9" i="9"/>
  <c r="Q9" i="9"/>
  <c r="O9" i="9"/>
  <c r="N9" i="9"/>
  <c r="AD9" i="9"/>
  <c r="L9" i="9"/>
  <c r="AB9" i="9"/>
  <c r="K9" i="9"/>
  <c r="AA9" i="9"/>
  <c r="J9" i="9"/>
  <c r="X9" i="9"/>
  <c r="V9" i="9"/>
  <c r="Q202" i="8"/>
  <c r="G202" i="8" s="1"/>
  <c r="AD202" i="8"/>
  <c r="R214" i="8"/>
  <c r="AE214" i="8"/>
  <c r="M221" i="8"/>
  <c r="AA221" i="8"/>
  <c r="N224" i="8"/>
  <c r="AA224" i="8"/>
  <c r="R226" i="8"/>
  <c r="AE226" i="8"/>
  <c r="P238" i="8"/>
  <c r="T239" i="8"/>
  <c r="AE239" i="8"/>
  <c r="S239" i="8"/>
  <c r="AC239" i="8"/>
  <c r="Q239" i="8"/>
  <c r="Y239" i="8"/>
  <c r="P240" i="8"/>
  <c r="N244" i="8"/>
  <c r="G244" i="8" s="1"/>
  <c r="L248" i="8"/>
  <c r="AD248" i="8"/>
  <c r="S251" i="8"/>
  <c r="R258" i="8"/>
  <c r="AB276" i="8"/>
  <c r="P276" i="8"/>
  <c r="S276" i="8"/>
  <c r="AC276" i="8"/>
  <c r="O276" i="8"/>
  <c r="AA276" i="8"/>
  <c r="N276" i="8"/>
  <c r="G276" i="8" s="1"/>
  <c r="Y276" i="8"/>
  <c r="L276" i="8"/>
  <c r="AE276" i="8"/>
  <c r="T280" i="8"/>
  <c r="W284" i="8"/>
  <c r="K284" i="8"/>
  <c r="T284" i="8"/>
  <c r="AD284" i="8"/>
  <c r="Q284" i="8"/>
  <c r="AC284" i="8"/>
  <c r="P284" i="8"/>
  <c r="AA284" i="8"/>
  <c r="N284" i="8"/>
  <c r="G284" i="8" s="1"/>
  <c r="AE284" i="8"/>
  <c r="V286" i="8"/>
  <c r="R309" i="8"/>
  <c r="AC312" i="8"/>
  <c r="Q312" i="8"/>
  <c r="U312" i="8"/>
  <c r="AE312" i="8"/>
  <c r="R312" i="8"/>
  <c r="AD312" i="8"/>
  <c r="P312" i="8"/>
  <c r="AA312" i="8"/>
  <c r="N312" i="8"/>
  <c r="AB312" i="8"/>
  <c r="U316" i="8"/>
  <c r="P317" i="8"/>
  <c r="W9" i="9"/>
  <c r="N327" i="8"/>
  <c r="G327" i="8" s="1"/>
  <c r="AC327" i="8"/>
  <c r="U329" i="8"/>
  <c r="X329" i="8"/>
  <c r="K329" i="8"/>
  <c r="Y329" i="8"/>
  <c r="L329" i="8"/>
  <c r="AA329" i="8"/>
  <c r="AC338" i="8"/>
  <c r="Q338" i="8"/>
  <c r="AD338" i="8"/>
  <c r="P338" i="8"/>
  <c r="AE338" i="8"/>
  <c r="R338" i="8"/>
  <c r="Y338" i="8"/>
  <c r="X346" i="8"/>
  <c r="L346" i="8"/>
  <c r="AE346" i="8"/>
  <c r="R346" i="8"/>
  <c r="S346" i="8"/>
  <c r="Z346" i="8"/>
  <c r="K357" i="8"/>
  <c r="Z357" i="8"/>
  <c r="M360" i="8"/>
  <c r="AC360" i="8"/>
  <c r="X8" i="9"/>
  <c r="L8" i="9"/>
  <c r="AB8" i="9"/>
  <c r="O8" i="9"/>
  <c r="Z8" i="9"/>
  <c r="M8" i="9"/>
  <c r="AC8" i="9"/>
  <c r="P8" i="9"/>
  <c r="AA8" i="9"/>
  <c r="R16" i="9"/>
  <c r="U19" i="9"/>
  <c r="K28" i="9"/>
  <c r="O360" i="8"/>
  <c r="AE360" i="8"/>
  <c r="V16" i="9"/>
  <c r="W19" i="9"/>
  <c r="AD272" i="8"/>
  <c r="R272" i="8"/>
  <c r="W272" i="8"/>
  <c r="AB275" i="8"/>
  <c r="P275" i="8"/>
  <c r="W275" i="8"/>
  <c r="P290" i="8"/>
  <c r="AC290" i="8"/>
  <c r="P293" i="8"/>
  <c r="AC293" i="8"/>
  <c r="Q296" i="8"/>
  <c r="AD296" i="8"/>
  <c r="Q299" i="8"/>
  <c r="AD299" i="8"/>
  <c r="Q302" i="8"/>
  <c r="AD302" i="8"/>
  <c r="Q324" i="8"/>
  <c r="AE324" i="8"/>
  <c r="R327" i="8"/>
  <c r="P329" i="8"/>
  <c r="AE329" i="8"/>
  <c r="AE333" i="8"/>
  <c r="S333" i="8"/>
  <c r="Y333" i="8"/>
  <c r="L333" i="8"/>
  <c r="Z333" i="8"/>
  <c r="M333" i="8"/>
  <c r="AA333" i="8"/>
  <c r="R334" i="8"/>
  <c r="N338" i="8"/>
  <c r="G338" i="8" s="1"/>
  <c r="Z343" i="8"/>
  <c r="N343" i="8"/>
  <c r="G343" i="8" s="1"/>
  <c r="AE343" i="8"/>
  <c r="R343" i="8"/>
  <c r="S343" i="8"/>
  <c r="Y343" i="8"/>
  <c r="O346" i="8"/>
  <c r="AD346" i="8"/>
  <c r="O357" i="8"/>
  <c r="AE357" i="8"/>
  <c r="R360" i="8"/>
  <c r="Q8" i="9"/>
  <c r="W28" i="9"/>
  <c r="AB16" i="9"/>
  <c r="P16" i="9"/>
  <c r="S16" i="9"/>
  <c r="AD16" i="9"/>
  <c r="Q16" i="9"/>
  <c r="T16" i="9"/>
  <c r="Y16" i="9"/>
  <c r="S19" i="9"/>
  <c r="AB19" i="9"/>
  <c r="O19" i="9"/>
  <c r="Z19" i="9"/>
  <c r="M19" i="9"/>
  <c r="X19" i="9"/>
  <c r="K19" i="9"/>
  <c r="AC19" i="9"/>
  <c r="P19" i="9"/>
  <c r="AD19" i="9"/>
  <c r="AB40" i="9"/>
  <c r="P40" i="9"/>
  <c r="W40" i="9"/>
  <c r="J40" i="9"/>
  <c r="S40" i="9"/>
  <c r="U40" i="9"/>
  <c r="R40" i="9"/>
  <c r="Q40" i="9"/>
  <c r="O40" i="9"/>
  <c r="AC40" i="9"/>
  <c r="M40" i="9"/>
  <c r="F40" i="9" s="1"/>
  <c r="AA40" i="9"/>
  <c r="L40" i="9"/>
  <c r="Z40" i="9"/>
  <c r="K40" i="9"/>
  <c r="V40" i="9"/>
  <c r="W267" i="8"/>
  <c r="AD271" i="8"/>
  <c r="R271" i="8"/>
  <c r="W271" i="8"/>
  <c r="L272" i="8"/>
  <c r="Y272" i="8"/>
  <c r="L275" i="8"/>
  <c r="Y275" i="8"/>
  <c r="R290" i="8"/>
  <c r="AE290" i="8"/>
  <c r="S293" i="8"/>
  <c r="S296" i="8"/>
  <c r="S299" i="8"/>
  <c r="S302" i="8"/>
  <c r="W322" i="8"/>
  <c r="K322" i="8"/>
  <c r="AC322" i="8"/>
  <c r="P322" i="8"/>
  <c r="Y322" i="8"/>
  <c r="S324" i="8"/>
  <c r="W327" i="8"/>
  <c r="R329" i="8"/>
  <c r="N333" i="8"/>
  <c r="G333" i="8" s="1"/>
  <c r="AC333" i="8"/>
  <c r="U334" i="8"/>
  <c r="AC337" i="8"/>
  <c r="Q337" i="8"/>
  <c r="AA337" i="8"/>
  <c r="N337" i="8"/>
  <c r="AB337" i="8"/>
  <c r="O337" i="8"/>
  <c r="Y337" i="8"/>
  <c r="S338" i="8"/>
  <c r="AC339" i="8"/>
  <c r="Q339" i="8"/>
  <c r="G339" i="8" s="1"/>
  <c r="S339" i="8"/>
  <c r="T339" i="8"/>
  <c r="Y339" i="8"/>
  <c r="L343" i="8"/>
  <c r="AB343" i="8"/>
  <c r="Q346" i="8"/>
  <c r="G346" i="8" s="1"/>
  <c r="Q357" i="8"/>
  <c r="G357" i="8" s="1"/>
  <c r="V360" i="8"/>
  <c r="S8" i="9"/>
  <c r="J16" i="9"/>
  <c r="Z16" i="9"/>
  <c r="J19" i="9"/>
  <c r="T20" i="9"/>
  <c r="R20" i="9"/>
  <c r="AC20" i="9"/>
  <c r="P20" i="9"/>
  <c r="AA20" i="9"/>
  <c r="N20" i="9"/>
  <c r="S20" i="9"/>
  <c r="Z20" i="9"/>
  <c r="V22" i="9"/>
  <c r="J22" i="9"/>
  <c r="X22" i="9"/>
  <c r="K22" i="9"/>
  <c r="U22" i="9"/>
  <c r="S22" i="9"/>
  <c r="AC22" i="9"/>
  <c r="P22" i="9"/>
  <c r="Y22" i="9"/>
  <c r="L22" i="9"/>
  <c r="N40" i="9"/>
  <c r="K267" i="8"/>
  <c r="X267" i="8"/>
  <c r="K271" i="8"/>
  <c r="X271" i="8"/>
  <c r="M272" i="8"/>
  <c r="Z272" i="8"/>
  <c r="M275" i="8"/>
  <c r="Z275" i="8"/>
  <c r="S290" i="8"/>
  <c r="Z318" i="8"/>
  <c r="N318" i="8"/>
  <c r="AD318" i="8"/>
  <c r="Q318" i="8"/>
  <c r="X318" i="8"/>
  <c r="L322" i="8"/>
  <c r="Z322" i="8"/>
  <c r="G328" i="8"/>
  <c r="S329" i="8"/>
  <c r="O333" i="8"/>
  <c r="AD333" i="8"/>
  <c r="K337" i="8"/>
  <c r="Z337" i="8"/>
  <c r="T338" i="8"/>
  <c r="K339" i="8"/>
  <c r="Z339" i="8"/>
  <c r="M343" i="8"/>
  <c r="AC343" i="8"/>
  <c r="T346" i="8"/>
  <c r="T353" i="8"/>
  <c r="AD353" i="8"/>
  <c r="Q353" i="8"/>
  <c r="G353" i="8" s="1"/>
  <c r="AE353" i="8"/>
  <c r="R353" i="8"/>
  <c r="Y353" i="8"/>
  <c r="S357" i="8"/>
  <c r="W360" i="8"/>
  <c r="T8" i="9"/>
  <c r="AB12" i="9"/>
  <c r="P12" i="9"/>
  <c r="F12" i="9" s="1"/>
  <c r="AA12" i="9"/>
  <c r="N12" i="9"/>
  <c r="Y12" i="9"/>
  <c r="L12" i="9"/>
  <c r="AC12" i="9"/>
  <c r="O12" i="9"/>
  <c r="Z12" i="9"/>
  <c r="K16" i="9"/>
  <c r="AA16" i="9"/>
  <c r="L19" i="9"/>
  <c r="J20" i="9"/>
  <c r="AB20" i="9"/>
  <c r="M22" i="9"/>
  <c r="T40" i="9"/>
  <c r="U327" i="8"/>
  <c r="S327" i="8"/>
  <c r="T327" i="8"/>
  <c r="Y327" i="8"/>
  <c r="U346" i="8"/>
  <c r="V357" i="8"/>
  <c r="U8" i="9"/>
  <c r="L16" i="9"/>
  <c r="AC16" i="9"/>
  <c r="N19" i="9"/>
  <c r="AA29" i="9"/>
  <c r="O29" i="9"/>
  <c r="W29" i="9"/>
  <c r="K29" i="9"/>
  <c r="T29" i="9"/>
  <c r="R29" i="9"/>
  <c r="Q29" i="9"/>
  <c r="AD29" i="9"/>
  <c r="P29" i="9"/>
  <c r="F29" i="9" s="1"/>
  <c r="Z29" i="9"/>
  <c r="L29" i="9"/>
  <c r="Y29" i="9"/>
  <c r="J29" i="9"/>
  <c r="U29" i="9"/>
  <c r="X40" i="9"/>
  <c r="AB44" i="9"/>
  <c r="P44" i="9"/>
  <c r="AA44" i="9"/>
  <c r="N44" i="9"/>
  <c r="Z44" i="9"/>
  <c r="M44" i="9"/>
  <c r="F44" i="9" s="1"/>
  <c r="W44" i="9"/>
  <c r="J44" i="9"/>
  <c r="R44" i="9"/>
  <c r="O44" i="9"/>
  <c r="L44" i="9"/>
  <c r="AD44" i="9"/>
  <c r="K44" i="9"/>
  <c r="Y44" i="9"/>
  <c r="X44" i="9"/>
  <c r="V44" i="9"/>
  <c r="S44" i="9"/>
  <c r="AB360" i="8"/>
  <c r="P360" i="8"/>
  <c r="T360" i="8"/>
  <c r="U360" i="8"/>
  <c r="Y360" i="8"/>
  <c r="M16" i="9"/>
  <c r="F16" i="9" s="1"/>
  <c r="Q19" i="9"/>
  <c r="X36" i="9"/>
  <c r="L36" i="9"/>
  <c r="W36" i="9"/>
  <c r="J36" i="9"/>
  <c r="S36" i="9"/>
  <c r="V36" i="9"/>
  <c r="T36" i="9"/>
  <c r="R36" i="9"/>
  <c r="Q36" i="9"/>
  <c r="AD36" i="9"/>
  <c r="O36" i="9"/>
  <c r="AC36" i="9"/>
  <c r="N36" i="9"/>
  <c r="AB36" i="9"/>
  <c r="M36" i="9"/>
  <c r="F36" i="9" s="1"/>
  <c r="Y36" i="9"/>
  <c r="Y40" i="9"/>
  <c r="W290" i="8"/>
  <c r="AD293" i="8"/>
  <c r="R293" i="8"/>
  <c r="W293" i="8"/>
  <c r="AB296" i="8"/>
  <c r="P296" i="8"/>
  <c r="W296" i="8"/>
  <c r="Z299" i="8"/>
  <c r="N299" i="8"/>
  <c r="W299" i="8"/>
  <c r="X302" i="8"/>
  <c r="L302" i="8"/>
  <c r="W302" i="8"/>
  <c r="W324" i="8"/>
  <c r="K324" i="8"/>
  <c r="T324" i="8"/>
  <c r="Y324" i="8"/>
  <c r="L327" i="8"/>
  <c r="AA327" i="8"/>
  <c r="W329" i="8"/>
  <c r="AE334" i="8"/>
  <c r="S334" i="8"/>
  <c r="AA334" i="8"/>
  <c r="N334" i="8"/>
  <c r="G334" i="8" s="1"/>
  <c r="AB334" i="8"/>
  <c r="O334" i="8"/>
  <c r="Y334" i="8"/>
  <c r="W338" i="8"/>
  <c r="W346" i="8"/>
  <c r="K360" i="8"/>
  <c r="Z360" i="8"/>
  <c r="W8" i="9"/>
  <c r="AC13" i="9"/>
  <c r="Q13" i="9"/>
  <c r="R13" i="9"/>
  <c r="AB13" i="9"/>
  <c r="O13" i="9"/>
  <c r="S13" i="9"/>
  <c r="Y13" i="9"/>
  <c r="N16" i="9"/>
  <c r="R19" i="9"/>
  <c r="M20" i="9"/>
  <c r="F20" i="9" s="1"/>
  <c r="Q22" i="9"/>
  <c r="N29" i="9"/>
  <c r="K36" i="9"/>
  <c r="AD40" i="9"/>
  <c r="T44" i="9"/>
  <c r="AD357" i="8"/>
  <c r="R357" i="8"/>
  <c r="T357" i="8"/>
  <c r="U357" i="8"/>
  <c r="Y357" i="8"/>
  <c r="L360" i="8"/>
  <c r="AA360" i="8"/>
  <c r="F10" i="9"/>
  <c r="O16" i="9"/>
  <c r="T19" i="9"/>
  <c r="V28" i="9"/>
  <c r="J28" i="9"/>
  <c r="AC28" i="9"/>
  <c r="P28" i="9"/>
  <c r="AA28" i="9"/>
  <c r="N28" i="9"/>
  <c r="Z28" i="9"/>
  <c r="M28" i="9"/>
  <c r="Y28" i="9"/>
  <c r="L28" i="9"/>
  <c r="U28" i="9"/>
  <c r="T28" i="9"/>
  <c r="AD28" i="9"/>
  <c r="Q28" i="9"/>
  <c r="P36" i="9"/>
  <c r="W328" i="8"/>
  <c r="K332" i="8"/>
  <c r="AB361" i="8"/>
  <c r="P361" i="8"/>
  <c r="W361" i="8"/>
  <c r="Z364" i="8"/>
  <c r="N364" i="8"/>
  <c r="G364" i="8" s="1"/>
  <c r="W364" i="8"/>
  <c r="X367" i="8"/>
  <c r="L367" i="8"/>
  <c r="W367" i="8"/>
  <c r="M7" i="9"/>
  <c r="F7" i="9" s="1"/>
  <c r="Z10" i="9"/>
  <c r="N10" i="9"/>
  <c r="V10" i="9"/>
  <c r="L11" i="9"/>
  <c r="J17" i="9"/>
  <c r="L26" i="9"/>
  <c r="Y26" i="9"/>
  <c r="M30" i="9"/>
  <c r="J32" i="9"/>
  <c r="M39" i="9"/>
  <c r="AD39" i="9"/>
  <c r="AD46" i="9"/>
  <c r="R46" i="9"/>
  <c r="U46" i="9"/>
  <c r="T46" i="9"/>
  <c r="AC46" i="9"/>
  <c r="P46" i="9"/>
  <c r="Y46" i="9"/>
  <c r="R47" i="9"/>
  <c r="K50" i="9"/>
  <c r="O57" i="9"/>
  <c r="F58" i="9"/>
  <c r="AA59" i="9"/>
  <c r="O59" i="9"/>
  <c r="X59" i="9"/>
  <c r="L59" i="9"/>
  <c r="AD59" i="9"/>
  <c r="P59" i="9"/>
  <c r="AC59" i="9"/>
  <c r="N59" i="9"/>
  <c r="AB59" i="9"/>
  <c r="M59" i="9"/>
  <c r="Y59" i="9"/>
  <c r="J59" i="9"/>
  <c r="V59" i="9"/>
  <c r="K60" i="9"/>
  <c r="X77" i="9"/>
  <c r="L77" i="9"/>
  <c r="Y77" i="9"/>
  <c r="K77" i="9"/>
  <c r="U77" i="9"/>
  <c r="S77" i="9"/>
  <c r="R77" i="9"/>
  <c r="Q77" i="9"/>
  <c r="P77" i="9"/>
  <c r="AD77" i="9"/>
  <c r="O77" i="9"/>
  <c r="AC77" i="9"/>
  <c r="N77" i="9"/>
  <c r="AB77" i="9"/>
  <c r="M77" i="9"/>
  <c r="F77" i="9" s="1"/>
  <c r="V77" i="9"/>
  <c r="AD68" i="9"/>
  <c r="R68" i="9"/>
  <c r="AA68" i="9"/>
  <c r="O68" i="9"/>
  <c r="S68" i="9"/>
  <c r="Q68" i="9"/>
  <c r="P68" i="9"/>
  <c r="AB68" i="9"/>
  <c r="M68" i="9"/>
  <c r="F68" i="9" s="1"/>
  <c r="Y68" i="9"/>
  <c r="K68" i="9"/>
  <c r="Z38" i="9"/>
  <c r="N38" i="9"/>
  <c r="AD38" i="9"/>
  <c r="Q38" i="9"/>
  <c r="Y38" i="9"/>
  <c r="L38" i="9"/>
  <c r="X38" i="9"/>
  <c r="Y47" i="9"/>
  <c r="V57" i="9"/>
  <c r="R60" i="9"/>
  <c r="AB66" i="9"/>
  <c r="P66" i="9"/>
  <c r="Y66" i="9"/>
  <c r="M66" i="9"/>
  <c r="U66" i="9"/>
  <c r="T66" i="9"/>
  <c r="S66" i="9"/>
  <c r="Q66" i="9"/>
  <c r="AC66" i="9"/>
  <c r="N66" i="9"/>
  <c r="AC67" i="9"/>
  <c r="Q67" i="9"/>
  <c r="Z67" i="9"/>
  <c r="N67" i="9"/>
  <c r="AA67" i="9"/>
  <c r="L67" i="9"/>
  <c r="Y67" i="9"/>
  <c r="K67" i="9"/>
  <c r="X67" i="9"/>
  <c r="J67" i="9"/>
  <c r="V67" i="9"/>
  <c r="T67" i="9"/>
  <c r="J68" i="9"/>
  <c r="Z79" i="9"/>
  <c r="N79" i="9"/>
  <c r="R79" i="9"/>
  <c r="AB79" i="9"/>
  <c r="O79" i="9"/>
  <c r="U79" i="9"/>
  <c r="T79" i="9"/>
  <c r="S79" i="9"/>
  <c r="Q79" i="9"/>
  <c r="P79" i="9"/>
  <c r="AD79" i="9"/>
  <c r="M79" i="9"/>
  <c r="AC79" i="9"/>
  <c r="L79" i="9"/>
  <c r="W79" i="9"/>
  <c r="F86" i="9"/>
  <c r="Y104" i="9"/>
  <c r="M104" i="9"/>
  <c r="F104" i="9" s="1"/>
  <c r="AB104" i="9"/>
  <c r="O104" i="9"/>
  <c r="AA104" i="9"/>
  <c r="N104" i="9"/>
  <c r="X104" i="9"/>
  <c r="K104" i="9"/>
  <c r="W104" i="9"/>
  <c r="J104" i="9"/>
  <c r="AD104" i="9"/>
  <c r="AC104" i="9"/>
  <c r="Z104" i="9"/>
  <c r="V104" i="9"/>
  <c r="U104" i="9"/>
  <c r="T104" i="9"/>
  <c r="S104" i="9"/>
  <c r="L104" i="9"/>
  <c r="Y108" i="9"/>
  <c r="M108" i="9"/>
  <c r="S108" i="9"/>
  <c r="R108" i="9"/>
  <c r="AC108" i="9"/>
  <c r="P108" i="9"/>
  <c r="AB108" i="9"/>
  <c r="O108" i="9"/>
  <c r="U108" i="9"/>
  <c r="T108" i="9"/>
  <c r="Q108" i="9"/>
  <c r="N108" i="9"/>
  <c r="L108" i="9"/>
  <c r="K108" i="9"/>
  <c r="AD108" i="9"/>
  <c r="J108" i="9"/>
  <c r="W108" i="9"/>
  <c r="F145" i="9"/>
  <c r="AC31" i="9"/>
  <c r="Q31" i="9"/>
  <c r="Y31" i="9"/>
  <c r="M31" i="9"/>
  <c r="F31" i="9" s="1"/>
  <c r="W31" i="9"/>
  <c r="J38" i="9"/>
  <c r="AA38" i="9"/>
  <c r="S39" i="9"/>
  <c r="F46" i="9"/>
  <c r="W57" i="9"/>
  <c r="V60" i="9"/>
  <c r="F64" i="9"/>
  <c r="J66" i="9"/>
  <c r="M67" i="9"/>
  <c r="F67" i="9" s="1"/>
  <c r="L68" i="9"/>
  <c r="J79" i="9"/>
  <c r="AB123" i="9"/>
  <c r="P123" i="9"/>
  <c r="AC123" i="9"/>
  <c r="O123" i="9"/>
  <c r="AA123" i="9"/>
  <c r="N123" i="9"/>
  <c r="Z123" i="9"/>
  <c r="M123" i="9"/>
  <c r="Y123" i="9"/>
  <c r="L123" i="9"/>
  <c r="X123" i="9"/>
  <c r="K123" i="9"/>
  <c r="W123" i="9"/>
  <c r="V123" i="9"/>
  <c r="U123" i="9"/>
  <c r="T123" i="9"/>
  <c r="S123" i="9"/>
  <c r="R123" i="9"/>
  <c r="Q123" i="9"/>
  <c r="J123" i="9"/>
  <c r="S47" i="9"/>
  <c r="X47" i="9"/>
  <c r="K47" i="9"/>
  <c r="W47" i="9"/>
  <c r="J47" i="9"/>
  <c r="T47" i="9"/>
  <c r="AA47" i="9"/>
  <c r="W60" i="9"/>
  <c r="AA65" i="9"/>
  <c r="O65" i="9"/>
  <c r="X65" i="9"/>
  <c r="L65" i="9"/>
  <c r="AD65" i="9"/>
  <c r="P65" i="9"/>
  <c r="AC65" i="9"/>
  <c r="N65" i="9"/>
  <c r="AB65" i="9"/>
  <c r="M65" i="9"/>
  <c r="F65" i="9" s="1"/>
  <c r="Y65" i="9"/>
  <c r="J65" i="9"/>
  <c r="V65" i="9"/>
  <c r="N68" i="9"/>
  <c r="S75" i="9"/>
  <c r="AB75" i="9"/>
  <c r="P75" i="9"/>
  <c r="T75" i="9"/>
  <c r="R75" i="9"/>
  <c r="Q75" i="9"/>
  <c r="AD75" i="9"/>
  <c r="O75" i="9"/>
  <c r="AC75" i="9"/>
  <c r="N75" i="9"/>
  <c r="AA75" i="9"/>
  <c r="Z75" i="9"/>
  <c r="L75" i="9"/>
  <c r="V75" i="9"/>
  <c r="F84" i="9"/>
  <c r="Y98" i="9"/>
  <c r="M98" i="9"/>
  <c r="U98" i="9"/>
  <c r="T98" i="9"/>
  <c r="R98" i="9"/>
  <c r="AD98" i="9"/>
  <c r="Q98" i="9"/>
  <c r="Z98" i="9"/>
  <c r="X98" i="9"/>
  <c r="W98" i="9"/>
  <c r="V98" i="9"/>
  <c r="S98" i="9"/>
  <c r="P98" i="9"/>
  <c r="O98" i="9"/>
  <c r="AB98" i="9"/>
  <c r="J98" i="9"/>
  <c r="Q104" i="9"/>
  <c r="X108" i="9"/>
  <c r="AD123" i="9"/>
  <c r="X60" i="9"/>
  <c r="T68" i="9"/>
  <c r="J75" i="9"/>
  <c r="AC124" i="9"/>
  <c r="Q124" i="9"/>
  <c r="S124" i="9"/>
  <c r="R124" i="9"/>
  <c r="AD124" i="9"/>
  <c r="P124" i="9"/>
  <c r="AB124" i="9"/>
  <c r="O124" i="9"/>
  <c r="AA124" i="9"/>
  <c r="N124" i="9"/>
  <c r="X124" i="9"/>
  <c r="W124" i="9"/>
  <c r="V124" i="9"/>
  <c r="U124" i="9"/>
  <c r="T124" i="9"/>
  <c r="M124" i="9"/>
  <c r="L124" i="9"/>
  <c r="K124" i="9"/>
  <c r="Z124" i="9"/>
  <c r="L31" i="9"/>
  <c r="AA31" i="9"/>
  <c r="W35" i="9"/>
  <c r="K35" i="9"/>
  <c r="T35" i="9"/>
  <c r="AC35" i="9"/>
  <c r="P35" i="9"/>
  <c r="F35" i="9" s="1"/>
  <c r="Y35" i="9"/>
  <c r="O38" i="9"/>
  <c r="M47" i="9"/>
  <c r="F47" i="9" s="1"/>
  <c r="AC47" i="9"/>
  <c r="Z60" i="9"/>
  <c r="Q65" i="9"/>
  <c r="U68" i="9"/>
  <c r="K75" i="9"/>
  <c r="F90" i="9"/>
  <c r="AA108" i="9"/>
  <c r="P38" i="9"/>
  <c r="F38" i="9" s="1"/>
  <c r="AA39" i="9"/>
  <c r="O39" i="9"/>
  <c r="T39" i="9"/>
  <c r="AC39" i="9"/>
  <c r="P39" i="9"/>
  <c r="X39" i="9"/>
  <c r="N47" i="9"/>
  <c r="AD47" i="9"/>
  <c r="Y57" i="9"/>
  <c r="M57" i="9"/>
  <c r="F57" i="9" s="1"/>
  <c r="T57" i="9"/>
  <c r="S57" i="9"/>
  <c r="R57" i="9"/>
  <c r="AC57" i="9"/>
  <c r="P57" i="9"/>
  <c r="AA57" i="9"/>
  <c r="N57" i="9"/>
  <c r="AD57" i="9"/>
  <c r="AA60" i="9"/>
  <c r="R65" i="9"/>
  <c r="V68" i="9"/>
  <c r="M75" i="9"/>
  <c r="F75" i="9" s="1"/>
  <c r="Y79" i="9"/>
  <c r="AB85" i="9"/>
  <c r="P85" i="9"/>
  <c r="AC85" i="9"/>
  <c r="O85" i="9"/>
  <c r="Y85" i="9"/>
  <c r="L85" i="9"/>
  <c r="T85" i="9"/>
  <c r="S85" i="9"/>
  <c r="R85" i="9"/>
  <c r="Q85" i="9"/>
  <c r="N85" i="9"/>
  <c r="AD85" i="9"/>
  <c r="M85" i="9"/>
  <c r="F85" i="9" s="1"/>
  <c r="AA85" i="9"/>
  <c r="K85" i="9"/>
  <c r="V85" i="9"/>
  <c r="W7" i="9"/>
  <c r="K7" i="9"/>
  <c r="V7" i="9"/>
  <c r="AA11" i="9"/>
  <c r="O11" i="9"/>
  <c r="V11" i="9"/>
  <c r="V26" i="9"/>
  <c r="AB30" i="9"/>
  <c r="P30" i="9"/>
  <c r="X30" i="9"/>
  <c r="L30" i="9"/>
  <c r="W30" i="9"/>
  <c r="O31" i="9"/>
  <c r="AD31" i="9"/>
  <c r="L35" i="9"/>
  <c r="AA35" i="9"/>
  <c r="R38" i="9"/>
  <c r="J39" i="9"/>
  <c r="Y39" i="9"/>
  <c r="AC45" i="9"/>
  <c r="Q45" i="9"/>
  <c r="R45" i="9"/>
  <c r="AD45" i="9"/>
  <c r="P45" i="9"/>
  <c r="Z45" i="9"/>
  <c r="M45" i="9"/>
  <c r="Y45" i="9"/>
  <c r="O47" i="9"/>
  <c r="T48" i="9"/>
  <c r="AA48" i="9"/>
  <c r="N48" i="9"/>
  <c r="Z48" i="9"/>
  <c r="M48" i="9"/>
  <c r="F48" i="9" s="1"/>
  <c r="W48" i="9"/>
  <c r="J48" i="9"/>
  <c r="AB48" i="9"/>
  <c r="X56" i="9"/>
  <c r="L56" i="9"/>
  <c r="AD56" i="9"/>
  <c r="Q56" i="9"/>
  <c r="AC56" i="9"/>
  <c r="P56" i="9"/>
  <c r="AB56" i="9"/>
  <c r="O56" i="9"/>
  <c r="Z56" i="9"/>
  <c r="M56" i="9"/>
  <c r="W56" i="9"/>
  <c r="J56" i="9"/>
  <c r="J57" i="9"/>
  <c r="S65" i="9"/>
  <c r="V66" i="9"/>
  <c r="U67" i="9"/>
  <c r="W68" i="9"/>
  <c r="U75" i="9"/>
  <c r="AA79" i="9"/>
  <c r="J85" i="9"/>
  <c r="F97" i="9"/>
  <c r="AA98" i="9"/>
  <c r="S162" i="9"/>
  <c r="AC162" i="9"/>
  <c r="Q162" i="9"/>
  <c r="V162" i="9"/>
  <c r="U162" i="9"/>
  <c r="T162" i="9"/>
  <c r="R162" i="9"/>
  <c r="P162" i="9"/>
  <c r="AD162" i="9"/>
  <c r="O162" i="9"/>
  <c r="AB162" i="9"/>
  <c r="N162" i="9"/>
  <c r="AA162" i="9"/>
  <c r="M162" i="9"/>
  <c r="Z162" i="9"/>
  <c r="L162" i="9"/>
  <c r="Y162" i="9"/>
  <c r="X162" i="9"/>
  <c r="W162" i="9"/>
  <c r="K162" i="9"/>
  <c r="J162" i="9"/>
  <c r="AB60" i="9"/>
  <c r="P60" i="9"/>
  <c r="Y60" i="9"/>
  <c r="M60" i="9"/>
  <c r="F60" i="9" s="1"/>
  <c r="U60" i="9"/>
  <c r="T60" i="9"/>
  <c r="S60" i="9"/>
  <c r="Q60" i="9"/>
  <c r="AC60" i="9"/>
  <c r="N60" i="9"/>
  <c r="X68" i="9"/>
  <c r="T89" i="9"/>
  <c r="AC89" i="9"/>
  <c r="P89" i="9"/>
  <c r="AB89" i="9"/>
  <c r="O89" i="9"/>
  <c r="Y89" i="9"/>
  <c r="L89" i="9"/>
  <c r="S89" i="9"/>
  <c r="R89" i="9"/>
  <c r="Q89" i="9"/>
  <c r="N89" i="9"/>
  <c r="M89" i="9"/>
  <c r="F89" i="9" s="1"/>
  <c r="AD89" i="9"/>
  <c r="K89" i="9"/>
  <c r="AA89" i="9"/>
  <c r="J89" i="9"/>
  <c r="V89" i="9"/>
  <c r="X107" i="9"/>
  <c r="L107" i="9"/>
  <c r="AC107" i="9"/>
  <c r="P107" i="9"/>
  <c r="AB107" i="9"/>
  <c r="O107" i="9"/>
  <c r="Z107" i="9"/>
  <c r="M107" i="9"/>
  <c r="Y107" i="9"/>
  <c r="K107" i="9"/>
  <c r="V107" i="9"/>
  <c r="U107" i="9"/>
  <c r="T107" i="9"/>
  <c r="S107" i="9"/>
  <c r="R107" i="9"/>
  <c r="Q107" i="9"/>
  <c r="N107" i="9"/>
  <c r="AA107" i="9"/>
  <c r="AE332" i="8"/>
  <c r="S332" i="8"/>
  <c r="W332" i="8"/>
  <c r="L7" i="9"/>
  <c r="Y7" i="9"/>
  <c r="K11" i="9"/>
  <c r="X11" i="9"/>
  <c r="AC17" i="9"/>
  <c r="Q17" i="9"/>
  <c r="V17" i="9"/>
  <c r="K26" i="9"/>
  <c r="X26" i="9"/>
  <c r="K30" i="9"/>
  <c r="Z30" i="9"/>
  <c r="R31" i="9"/>
  <c r="X32" i="9"/>
  <c r="L32" i="9"/>
  <c r="S32" i="9"/>
  <c r="AB32" i="9"/>
  <c r="O32" i="9"/>
  <c r="Y32" i="9"/>
  <c r="N35" i="9"/>
  <c r="AD35" i="9"/>
  <c r="T38" i="9"/>
  <c r="L39" i="9"/>
  <c r="AB39" i="9"/>
  <c r="K45" i="9"/>
  <c r="AB45" i="9"/>
  <c r="Q47" i="9"/>
  <c r="L48" i="9"/>
  <c r="AD48" i="9"/>
  <c r="V50" i="9"/>
  <c r="J50" i="9"/>
  <c r="S50" i="9"/>
  <c r="R50" i="9"/>
  <c r="AB50" i="9"/>
  <c r="O50" i="9"/>
  <c r="Z50" i="9"/>
  <c r="M50" i="9"/>
  <c r="F50" i="9" s="1"/>
  <c r="AC50" i="9"/>
  <c r="N56" i="9"/>
  <c r="L57" i="9"/>
  <c r="J60" i="9"/>
  <c r="U65" i="9"/>
  <c r="X66" i="9"/>
  <c r="AB67" i="9"/>
  <c r="Z68" i="9"/>
  <c r="X75" i="9"/>
  <c r="W85" i="9"/>
  <c r="U89" i="9"/>
  <c r="J107" i="9"/>
  <c r="Z119" i="9"/>
  <c r="N119" i="9"/>
  <c r="T119" i="9"/>
  <c r="S119" i="9"/>
  <c r="AD119" i="9"/>
  <c r="Q119" i="9"/>
  <c r="AC119" i="9"/>
  <c r="P119" i="9"/>
  <c r="W119" i="9"/>
  <c r="V119" i="9"/>
  <c r="U119" i="9"/>
  <c r="R119" i="9"/>
  <c r="O119" i="9"/>
  <c r="M119" i="9"/>
  <c r="L119" i="9"/>
  <c r="Y119" i="9"/>
  <c r="AB81" i="9"/>
  <c r="P81" i="9"/>
  <c r="F81" i="9" s="1"/>
  <c r="X81" i="9"/>
  <c r="K81" i="9"/>
  <c r="U81" i="9"/>
  <c r="Y81" i="9"/>
  <c r="N86" i="9"/>
  <c r="S102" i="9"/>
  <c r="Y118" i="9"/>
  <c r="M118" i="9"/>
  <c r="AD118" i="9"/>
  <c r="Q118" i="9"/>
  <c r="AC118" i="9"/>
  <c r="P118" i="9"/>
  <c r="AA118" i="9"/>
  <c r="N118" i="9"/>
  <c r="Z118" i="9"/>
  <c r="L118" i="9"/>
  <c r="S144" i="9"/>
  <c r="AD144" i="9"/>
  <c r="Q144" i="9"/>
  <c r="AC144" i="9"/>
  <c r="P144" i="9"/>
  <c r="AB144" i="9"/>
  <c r="O144" i="9"/>
  <c r="AA144" i="9"/>
  <c r="N144" i="9"/>
  <c r="Z144" i="9"/>
  <c r="M144" i="9"/>
  <c r="F144" i="9" s="1"/>
  <c r="Y144" i="9"/>
  <c r="L144" i="9"/>
  <c r="L145" i="9"/>
  <c r="S148" i="9"/>
  <c r="Q54" i="9"/>
  <c r="AD54" i="9"/>
  <c r="T70" i="9"/>
  <c r="AC70" i="9"/>
  <c r="Q70" i="9"/>
  <c r="W70" i="9"/>
  <c r="S76" i="9"/>
  <c r="T78" i="9"/>
  <c r="N81" i="9"/>
  <c r="AD81" i="9"/>
  <c r="U86" i="9"/>
  <c r="V91" i="9"/>
  <c r="J91" i="9"/>
  <c r="U91" i="9"/>
  <c r="T91" i="9"/>
  <c r="R91" i="9"/>
  <c r="AD91" i="9"/>
  <c r="Q91" i="9"/>
  <c r="AA91" i="9"/>
  <c r="U96" i="9"/>
  <c r="V103" i="9"/>
  <c r="F113" i="9"/>
  <c r="Z115" i="9"/>
  <c r="R118" i="9"/>
  <c r="T144" i="9"/>
  <c r="W145" i="9"/>
  <c r="AA154" i="9"/>
  <c r="O154" i="9"/>
  <c r="Y154" i="9"/>
  <c r="M154" i="9"/>
  <c r="F154" i="9" s="1"/>
  <c r="R154" i="9"/>
  <c r="Q154" i="9"/>
  <c r="AD154" i="9"/>
  <c r="P154" i="9"/>
  <c r="AC154" i="9"/>
  <c r="N154" i="9"/>
  <c r="AB154" i="9"/>
  <c r="L154" i="9"/>
  <c r="Z154" i="9"/>
  <c r="K154" i="9"/>
  <c r="X154" i="9"/>
  <c r="J154" i="9"/>
  <c r="W102" i="9"/>
  <c r="K102" i="9"/>
  <c r="U102" i="9"/>
  <c r="T102" i="9"/>
  <c r="R102" i="9"/>
  <c r="AD102" i="9"/>
  <c r="Q102" i="9"/>
  <c r="AA102" i="9"/>
  <c r="S118" i="9"/>
  <c r="U144" i="9"/>
  <c r="X145" i="9"/>
  <c r="Y152" i="9"/>
  <c r="W152" i="9"/>
  <c r="K152" i="9"/>
  <c r="T152" i="9"/>
  <c r="S152" i="9"/>
  <c r="R152" i="9"/>
  <c r="Q152" i="9"/>
  <c r="AD152" i="9"/>
  <c r="P152" i="9"/>
  <c r="F152" i="9" s="1"/>
  <c r="AC152" i="9"/>
  <c r="O152" i="9"/>
  <c r="F153" i="9"/>
  <c r="Y37" i="9"/>
  <c r="M37" i="9"/>
  <c r="F37" i="9" s="1"/>
  <c r="V37" i="9"/>
  <c r="AC41" i="9"/>
  <c r="Q41" i="9"/>
  <c r="V41" i="9"/>
  <c r="W55" i="9"/>
  <c r="K55" i="9"/>
  <c r="V55" i="9"/>
  <c r="K70" i="9"/>
  <c r="Y70" i="9"/>
  <c r="AA80" i="9"/>
  <c r="O80" i="9"/>
  <c r="U80" i="9"/>
  <c r="R80" i="9"/>
  <c r="X80" i="9"/>
  <c r="Q81" i="9"/>
  <c r="L91" i="9"/>
  <c r="AC91" i="9"/>
  <c r="V95" i="9"/>
  <c r="J95" i="9"/>
  <c r="Y95" i="9"/>
  <c r="L95" i="9"/>
  <c r="X95" i="9"/>
  <c r="K95" i="9"/>
  <c r="U95" i="9"/>
  <c r="T95" i="9"/>
  <c r="AC95" i="9"/>
  <c r="J102" i="9"/>
  <c r="AB102" i="9"/>
  <c r="T118" i="9"/>
  <c r="V144" i="9"/>
  <c r="Y145" i="9"/>
  <c r="J152" i="9"/>
  <c r="T154" i="9"/>
  <c r="F158" i="9"/>
  <c r="R81" i="9"/>
  <c r="AC86" i="9"/>
  <c r="Q86" i="9"/>
  <c r="S86" i="9"/>
  <c r="AB86" i="9"/>
  <c r="O86" i="9"/>
  <c r="X86" i="9"/>
  <c r="L102" i="9"/>
  <c r="AC102" i="9"/>
  <c r="X115" i="9"/>
  <c r="L115" i="9"/>
  <c r="Y115" i="9"/>
  <c r="K115" i="9"/>
  <c r="W115" i="9"/>
  <c r="J115" i="9"/>
  <c r="U115" i="9"/>
  <c r="T115" i="9"/>
  <c r="AC115" i="9"/>
  <c r="U118" i="9"/>
  <c r="Z145" i="9"/>
  <c r="F70" i="9"/>
  <c r="W76" i="9"/>
  <c r="K76" i="9"/>
  <c r="U76" i="9"/>
  <c r="R76" i="9"/>
  <c r="Y76" i="9"/>
  <c r="Y78" i="9"/>
  <c r="M78" i="9"/>
  <c r="F78" i="9" s="1"/>
  <c r="AB78" i="9"/>
  <c r="O78" i="9"/>
  <c r="X78" i="9"/>
  <c r="K78" i="9"/>
  <c r="Z78" i="9"/>
  <c r="S81" i="9"/>
  <c r="J86" i="9"/>
  <c r="Y86" i="9"/>
  <c r="N91" i="9"/>
  <c r="M102" i="9"/>
  <c r="F102" i="9" s="1"/>
  <c r="X103" i="9"/>
  <c r="L103" i="9"/>
  <c r="Y103" i="9"/>
  <c r="K103" i="9"/>
  <c r="W103" i="9"/>
  <c r="J103" i="9"/>
  <c r="U103" i="9"/>
  <c r="T103" i="9"/>
  <c r="AC103" i="9"/>
  <c r="M115" i="9"/>
  <c r="F115" i="9" s="1"/>
  <c r="AD115" i="9"/>
  <c r="V118" i="9"/>
  <c r="F126" i="9"/>
  <c r="X144" i="9"/>
  <c r="V151" i="9"/>
  <c r="J151" i="9"/>
  <c r="AD151" i="9"/>
  <c r="Q151" i="9"/>
  <c r="AC151" i="9"/>
  <c r="P151" i="9"/>
  <c r="AB151" i="9"/>
  <c r="O151" i="9"/>
  <c r="AA151" i="9"/>
  <c r="N151" i="9"/>
  <c r="Z151" i="9"/>
  <c r="M151" i="9"/>
  <c r="Y151" i="9"/>
  <c r="L151" i="9"/>
  <c r="AD157" i="9"/>
  <c r="R157" i="9"/>
  <c r="AB157" i="9"/>
  <c r="P157" i="9"/>
  <c r="V157" i="9"/>
  <c r="U157" i="9"/>
  <c r="T157" i="9"/>
  <c r="S157" i="9"/>
  <c r="Q157" i="9"/>
  <c r="O157" i="9"/>
  <c r="AC157" i="9"/>
  <c r="N157" i="9"/>
  <c r="AA157" i="9"/>
  <c r="M157" i="9"/>
  <c r="X185" i="9"/>
  <c r="L185" i="9"/>
  <c r="U185" i="9"/>
  <c r="AB185" i="9"/>
  <c r="N185" i="9"/>
  <c r="Z185" i="9"/>
  <c r="K185" i="9"/>
  <c r="Y185" i="9"/>
  <c r="J185" i="9"/>
  <c r="T185" i="9"/>
  <c r="AC185" i="9"/>
  <c r="AA185" i="9"/>
  <c r="W185" i="9"/>
  <c r="V185" i="9"/>
  <c r="S185" i="9"/>
  <c r="R185" i="9"/>
  <c r="Q185" i="9"/>
  <c r="P185" i="9"/>
  <c r="O185" i="9"/>
  <c r="M185" i="9"/>
  <c r="F185" i="9" s="1"/>
  <c r="AD185" i="9"/>
  <c r="V54" i="9"/>
  <c r="J54" i="9"/>
  <c r="W54" i="9"/>
  <c r="Z58" i="9"/>
  <c r="N58" i="9"/>
  <c r="W58" i="9"/>
  <c r="V58" i="9"/>
  <c r="S69" i="9"/>
  <c r="AB69" i="9"/>
  <c r="P69" i="9"/>
  <c r="F69" i="9" s="1"/>
  <c r="W69" i="9"/>
  <c r="N70" i="9"/>
  <c r="AB70" i="9"/>
  <c r="J76" i="9"/>
  <c r="Z76" i="9"/>
  <c r="J78" i="9"/>
  <c r="AA78" i="9"/>
  <c r="T81" i="9"/>
  <c r="K86" i="9"/>
  <c r="Z86" i="9"/>
  <c r="O91" i="9"/>
  <c r="W96" i="9"/>
  <c r="K96" i="9"/>
  <c r="AB96" i="9"/>
  <c r="O96" i="9"/>
  <c r="AA96" i="9"/>
  <c r="N96" i="9"/>
  <c r="Y96" i="9"/>
  <c r="L96" i="9"/>
  <c r="X96" i="9"/>
  <c r="J96" i="9"/>
  <c r="N102" i="9"/>
  <c r="M103" i="9"/>
  <c r="F103" i="9" s="1"/>
  <c r="AD103" i="9"/>
  <c r="F109" i="9"/>
  <c r="N115" i="9"/>
  <c r="W118" i="9"/>
  <c r="T145" i="9"/>
  <c r="U145" i="9"/>
  <c r="S145" i="9"/>
  <c r="R145" i="9"/>
  <c r="AD145" i="9"/>
  <c r="Q145" i="9"/>
  <c r="AC145" i="9"/>
  <c r="P145" i="9"/>
  <c r="AB145" i="9"/>
  <c r="O145" i="9"/>
  <c r="W148" i="9"/>
  <c r="K148" i="9"/>
  <c r="AC148" i="9"/>
  <c r="P148" i="9"/>
  <c r="AB148" i="9"/>
  <c r="O148" i="9"/>
  <c r="AA148" i="9"/>
  <c r="N148" i="9"/>
  <c r="Z148" i="9"/>
  <c r="M148" i="9"/>
  <c r="Y148" i="9"/>
  <c r="L148" i="9"/>
  <c r="X148" i="9"/>
  <c r="J148" i="9"/>
  <c r="W51" i="9"/>
  <c r="K51" i="9"/>
  <c r="V51" i="9"/>
  <c r="K54" i="9"/>
  <c r="X54" i="9"/>
  <c r="J58" i="9"/>
  <c r="X58" i="9"/>
  <c r="Z64" i="9"/>
  <c r="N64" i="9"/>
  <c r="W64" i="9"/>
  <c r="K64" i="9"/>
  <c r="X64" i="9"/>
  <c r="J69" i="9"/>
  <c r="X69" i="9"/>
  <c r="O70" i="9"/>
  <c r="AD70" i="9"/>
  <c r="L76" i="9"/>
  <c r="AA76" i="9"/>
  <c r="L78" i="9"/>
  <c r="AC78" i="9"/>
  <c r="F80" i="9"/>
  <c r="V81" i="9"/>
  <c r="L86" i="9"/>
  <c r="AA86" i="9"/>
  <c r="P91" i="9"/>
  <c r="F91" i="9" s="1"/>
  <c r="M96" i="9"/>
  <c r="F96" i="9" s="1"/>
  <c r="X97" i="9"/>
  <c r="L97" i="9"/>
  <c r="R97" i="9"/>
  <c r="AD97" i="9"/>
  <c r="Q97" i="9"/>
  <c r="AB97" i="9"/>
  <c r="O97" i="9"/>
  <c r="AA97" i="9"/>
  <c r="N97" i="9"/>
  <c r="AC97" i="9"/>
  <c r="O102" i="9"/>
  <c r="N103" i="9"/>
  <c r="O115" i="9"/>
  <c r="Y116" i="9"/>
  <c r="M116" i="9"/>
  <c r="F116" i="9" s="1"/>
  <c r="AB116" i="9"/>
  <c r="O116" i="9"/>
  <c r="AA116" i="9"/>
  <c r="N116" i="9"/>
  <c r="X116" i="9"/>
  <c r="K116" i="9"/>
  <c r="W116" i="9"/>
  <c r="J116" i="9"/>
  <c r="X118" i="9"/>
  <c r="J145" i="9"/>
  <c r="Q148" i="9"/>
  <c r="R151" i="9"/>
  <c r="U152" i="9"/>
  <c r="K157" i="9"/>
  <c r="X168" i="9"/>
  <c r="L168" i="9"/>
  <c r="V168" i="9"/>
  <c r="J168" i="9"/>
  <c r="AD168" i="9"/>
  <c r="R168" i="9"/>
  <c r="Y168" i="9"/>
  <c r="W168" i="9"/>
  <c r="U168" i="9"/>
  <c r="T168" i="9"/>
  <c r="S168" i="9"/>
  <c r="Q168" i="9"/>
  <c r="P168" i="9"/>
  <c r="O168" i="9"/>
  <c r="AC168" i="9"/>
  <c r="N168" i="9"/>
  <c r="AB168" i="9"/>
  <c r="M168" i="9"/>
  <c r="F168" i="9" s="1"/>
  <c r="F175" i="9"/>
  <c r="M184" i="9"/>
  <c r="F184" i="9" s="1"/>
  <c r="Y186" i="9"/>
  <c r="M186" i="9"/>
  <c r="X186" i="9"/>
  <c r="K186" i="9"/>
  <c r="S186" i="9"/>
  <c r="Q186" i="9"/>
  <c r="AD186" i="9"/>
  <c r="P186" i="9"/>
  <c r="AA186" i="9"/>
  <c r="L186" i="9"/>
  <c r="Z187" i="9"/>
  <c r="N187" i="9"/>
  <c r="AB187" i="9"/>
  <c r="O187" i="9"/>
  <c r="X187" i="9"/>
  <c r="J187" i="9"/>
  <c r="V187" i="9"/>
  <c r="U187" i="9"/>
  <c r="R187" i="9"/>
  <c r="AD187" i="9"/>
  <c r="AC174" i="9"/>
  <c r="Z174" i="9"/>
  <c r="N174" i="9"/>
  <c r="X174" i="9"/>
  <c r="L174" i="9"/>
  <c r="T174" i="9"/>
  <c r="Y174" i="9"/>
  <c r="T177" i="9"/>
  <c r="W177" i="9"/>
  <c r="J177" i="9"/>
  <c r="U177" i="9"/>
  <c r="AC177" i="9"/>
  <c r="P177" i="9"/>
  <c r="Z177" i="9"/>
  <c r="S166" i="9"/>
  <c r="Q173" i="9"/>
  <c r="J174" i="9"/>
  <c r="AA174" i="9"/>
  <c r="U175" i="9"/>
  <c r="O176" i="9"/>
  <c r="K177" i="9"/>
  <c r="AA177" i="9"/>
  <c r="V181" i="9"/>
  <c r="T183" i="9"/>
  <c r="P184" i="9"/>
  <c r="N186" i="9"/>
  <c r="L187" i="9"/>
  <c r="AA23" i="10"/>
  <c r="O23" i="10"/>
  <c r="X23" i="10"/>
  <c r="L23" i="10"/>
  <c r="AB23" i="10"/>
  <c r="M23" i="10"/>
  <c r="Y23" i="10"/>
  <c r="J23" i="10"/>
  <c r="V23" i="10"/>
  <c r="U23" i="10"/>
  <c r="AC23" i="10"/>
  <c r="Z23" i="10"/>
  <c r="W23" i="10"/>
  <c r="T23" i="10"/>
  <c r="S23" i="10"/>
  <c r="R23" i="10"/>
  <c r="Q23" i="10"/>
  <c r="P23" i="10"/>
  <c r="K23" i="10"/>
  <c r="AD23" i="10"/>
  <c r="AB79" i="10"/>
  <c r="P79" i="10"/>
  <c r="S79" i="10"/>
  <c r="R79" i="10"/>
  <c r="AC79" i="10"/>
  <c r="O79" i="10"/>
  <c r="AA79" i="10"/>
  <c r="N79" i="10"/>
  <c r="Z79" i="10"/>
  <c r="M79" i="10"/>
  <c r="F79" i="10" s="1"/>
  <c r="AD79" i="10"/>
  <c r="Y79" i="10"/>
  <c r="X79" i="10"/>
  <c r="W79" i="10"/>
  <c r="V79" i="10"/>
  <c r="U79" i="10"/>
  <c r="T79" i="10"/>
  <c r="Q79" i="10"/>
  <c r="L79" i="10"/>
  <c r="K79" i="10"/>
  <c r="J79" i="10"/>
  <c r="AD143" i="9"/>
  <c r="R143" i="9"/>
  <c r="V143" i="9"/>
  <c r="AC156" i="9"/>
  <c r="Q156" i="9"/>
  <c r="AA156" i="9"/>
  <c r="O156" i="9"/>
  <c r="W156" i="9"/>
  <c r="AD161" i="9"/>
  <c r="R161" i="9"/>
  <c r="AB161" i="9"/>
  <c r="P161" i="9"/>
  <c r="W161" i="9"/>
  <c r="X172" i="9"/>
  <c r="L172" i="9"/>
  <c r="V172" i="9"/>
  <c r="J172" i="9"/>
  <c r="AD172" i="9"/>
  <c r="R172" i="9"/>
  <c r="Z172" i="9"/>
  <c r="K174" i="9"/>
  <c r="AB174" i="9"/>
  <c r="P176" i="9"/>
  <c r="L177" i="9"/>
  <c r="AB177" i="9"/>
  <c r="Q184" i="9"/>
  <c r="O186" i="9"/>
  <c r="M187" i="9"/>
  <c r="T8" i="10"/>
  <c r="AD8" i="10"/>
  <c r="Q8" i="10"/>
  <c r="R8" i="10"/>
  <c r="P8" i="10"/>
  <c r="AC8" i="10"/>
  <c r="O8" i="10"/>
  <c r="AB8" i="10"/>
  <c r="N8" i="10"/>
  <c r="AA8" i="10"/>
  <c r="M8" i="10"/>
  <c r="F8" i="10" s="1"/>
  <c r="Z8" i="10"/>
  <c r="L8" i="10"/>
  <c r="Y8" i="10"/>
  <c r="K8" i="10"/>
  <c r="X8" i="10"/>
  <c r="J8" i="10"/>
  <c r="V8" i="10"/>
  <c r="S8" i="10"/>
  <c r="AA84" i="9"/>
  <c r="O84" i="9"/>
  <c r="V84" i="9"/>
  <c r="V88" i="9"/>
  <c r="R109" i="9"/>
  <c r="R113" i="9"/>
  <c r="Q125" i="9"/>
  <c r="U126" i="9"/>
  <c r="T142" i="9"/>
  <c r="J143" i="9"/>
  <c r="W143" i="9"/>
  <c r="U153" i="9"/>
  <c r="S155" i="9"/>
  <c r="J156" i="9"/>
  <c r="X156" i="9"/>
  <c r="J161" i="9"/>
  <c r="X161" i="9"/>
  <c r="W166" i="9"/>
  <c r="K172" i="9"/>
  <c r="AA172" i="9"/>
  <c r="T173" i="9"/>
  <c r="M174" i="9"/>
  <c r="AD174" i="9"/>
  <c r="X175" i="9"/>
  <c r="R176" i="9"/>
  <c r="M177" i="9"/>
  <c r="F177" i="9" s="1"/>
  <c r="AD177" i="9"/>
  <c r="W183" i="9"/>
  <c r="U184" i="9"/>
  <c r="R186" i="9"/>
  <c r="P187" i="9"/>
  <c r="AB193" i="9"/>
  <c r="P193" i="9"/>
  <c r="F193" i="9" s="1"/>
  <c r="Y193" i="9"/>
  <c r="L193" i="9"/>
  <c r="AC193" i="9"/>
  <c r="N193" i="9"/>
  <c r="Z193" i="9"/>
  <c r="K193" i="9"/>
  <c r="X193" i="9"/>
  <c r="J193" i="9"/>
  <c r="U193" i="9"/>
  <c r="AC194" i="9"/>
  <c r="Q194" i="9"/>
  <c r="AB194" i="9"/>
  <c r="O194" i="9"/>
  <c r="T194" i="9"/>
  <c r="R194" i="9"/>
  <c r="P194" i="9"/>
  <c r="F194" i="9" s="1"/>
  <c r="Z194" i="9"/>
  <c r="L194" i="9"/>
  <c r="AD194" i="9"/>
  <c r="F202" i="9"/>
  <c r="U8" i="10"/>
  <c r="AA51" i="10"/>
  <c r="O51" i="10"/>
  <c r="Z51" i="10"/>
  <c r="N51" i="10"/>
  <c r="X51" i="10"/>
  <c r="L51" i="10"/>
  <c r="W51" i="10"/>
  <c r="K51" i="10"/>
  <c r="AB51" i="10"/>
  <c r="Y51" i="10"/>
  <c r="V51" i="10"/>
  <c r="U51" i="10"/>
  <c r="T51" i="10"/>
  <c r="S51" i="10"/>
  <c r="R51" i="10"/>
  <c r="P51" i="10"/>
  <c r="AD51" i="10"/>
  <c r="AC51" i="10"/>
  <c r="Q51" i="10"/>
  <c r="M51" i="10"/>
  <c r="J51" i="10"/>
  <c r="AA122" i="9"/>
  <c r="O122" i="9"/>
  <c r="V122" i="9"/>
  <c r="V126" i="9"/>
  <c r="K143" i="9"/>
  <c r="X143" i="9"/>
  <c r="V147" i="9"/>
  <c r="J147" i="9"/>
  <c r="W147" i="9"/>
  <c r="K156" i="9"/>
  <c r="Y156" i="9"/>
  <c r="S158" i="9"/>
  <c r="AC158" i="9"/>
  <c r="Q158" i="9"/>
  <c r="W158" i="9"/>
  <c r="K161" i="9"/>
  <c r="Y161" i="9"/>
  <c r="T163" i="9"/>
  <c r="AD163" i="9"/>
  <c r="R163" i="9"/>
  <c r="W163" i="9"/>
  <c r="M172" i="9"/>
  <c r="AB172" i="9"/>
  <c r="U173" i="9"/>
  <c r="O174" i="9"/>
  <c r="U176" i="9"/>
  <c r="N177" i="9"/>
  <c r="T181" i="9"/>
  <c r="Z181" i="9"/>
  <c r="M181" i="9"/>
  <c r="F181" i="9" s="1"/>
  <c r="X181" i="9"/>
  <c r="K181" i="9"/>
  <c r="S181" i="9"/>
  <c r="AA181" i="9"/>
  <c r="X183" i="9"/>
  <c r="X184" i="9"/>
  <c r="T186" i="9"/>
  <c r="Q187" i="9"/>
  <c r="AD6" i="10"/>
  <c r="R6" i="10"/>
  <c r="X6" i="10"/>
  <c r="K6" i="10"/>
  <c r="U6" i="10"/>
  <c r="T6" i="10"/>
  <c r="S6" i="10"/>
  <c r="Q6" i="10"/>
  <c r="P6" i="10"/>
  <c r="AC6" i="10"/>
  <c r="O6" i="10"/>
  <c r="AB6" i="10"/>
  <c r="N6" i="10"/>
  <c r="AA6" i="10"/>
  <c r="M6" i="10"/>
  <c r="F6" i="10" s="1"/>
  <c r="Y6" i="10"/>
  <c r="J6" i="10"/>
  <c r="V6" i="10"/>
  <c r="W8" i="10"/>
  <c r="AA47" i="10"/>
  <c r="O47" i="10"/>
  <c r="Z47" i="10"/>
  <c r="N47" i="10"/>
  <c r="X47" i="10"/>
  <c r="L47" i="10"/>
  <c r="W47" i="10"/>
  <c r="K47" i="10"/>
  <c r="T47" i="10"/>
  <c r="S47" i="10"/>
  <c r="R47" i="10"/>
  <c r="Q47" i="10"/>
  <c r="P47" i="10"/>
  <c r="M47" i="10"/>
  <c r="F47" i="10" s="1"/>
  <c r="AD47" i="10"/>
  <c r="J47" i="10"/>
  <c r="AB47" i="10"/>
  <c r="AC47" i="10"/>
  <c r="Y47" i="10"/>
  <c r="U47" i="10"/>
  <c r="AC142" i="9"/>
  <c r="Q142" i="9"/>
  <c r="V142" i="9"/>
  <c r="L143" i="9"/>
  <c r="Y143" i="9"/>
  <c r="Z153" i="9"/>
  <c r="N153" i="9"/>
  <c r="X153" i="9"/>
  <c r="L153" i="9"/>
  <c r="W153" i="9"/>
  <c r="L156" i="9"/>
  <c r="Z156" i="9"/>
  <c r="L161" i="9"/>
  <c r="Z161" i="9"/>
  <c r="V166" i="9"/>
  <c r="J166" i="9"/>
  <c r="T166" i="9"/>
  <c r="AB166" i="9"/>
  <c r="P166" i="9"/>
  <c r="Y166" i="9"/>
  <c r="N172" i="9"/>
  <c r="AC172" i="9"/>
  <c r="P174" i="9"/>
  <c r="AD175" i="9"/>
  <c r="R175" i="9"/>
  <c r="AC175" i="9"/>
  <c r="P175" i="9"/>
  <c r="AA175" i="9"/>
  <c r="N175" i="9"/>
  <c r="W175" i="9"/>
  <c r="J175" i="9"/>
  <c r="Z175" i="9"/>
  <c r="V176" i="9"/>
  <c r="O177" i="9"/>
  <c r="J181" i="9"/>
  <c r="AB181" i="9"/>
  <c r="Z183" i="9"/>
  <c r="Y184" i="9"/>
  <c r="U186" i="9"/>
  <c r="S187" i="9"/>
  <c r="L6" i="10"/>
  <c r="V14" i="10"/>
  <c r="J14" i="10"/>
  <c r="S14" i="10"/>
  <c r="AC14" i="10"/>
  <c r="O14" i="10"/>
  <c r="AB14" i="10"/>
  <c r="N14" i="10"/>
  <c r="U14" i="10"/>
  <c r="T14" i="10"/>
  <c r="R14" i="10"/>
  <c r="Q14" i="10"/>
  <c r="P14" i="10"/>
  <c r="M14" i="10"/>
  <c r="F14" i="10" s="1"/>
  <c r="AD14" i="10"/>
  <c r="L14" i="10"/>
  <c r="AA14" i="10"/>
  <c r="K14" i="10"/>
  <c r="Y14" i="10"/>
  <c r="W14" i="10"/>
  <c r="V47" i="10"/>
  <c r="L84" i="9"/>
  <c r="Y84" i="9"/>
  <c r="AD87" i="9"/>
  <c r="R87" i="9"/>
  <c r="V87" i="9"/>
  <c r="L88" i="9"/>
  <c r="Y88" i="9"/>
  <c r="AA120" i="9"/>
  <c r="O120" i="9"/>
  <c r="V120" i="9"/>
  <c r="K122" i="9"/>
  <c r="X122" i="9"/>
  <c r="K126" i="9"/>
  <c r="X126" i="9"/>
  <c r="J142" i="9"/>
  <c r="W142" i="9"/>
  <c r="M143" i="9"/>
  <c r="F143" i="9" s="1"/>
  <c r="Z143" i="9"/>
  <c r="L147" i="9"/>
  <c r="Y147" i="9"/>
  <c r="J153" i="9"/>
  <c r="Y153" i="9"/>
  <c r="M156" i="9"/>
  <c r="F156" i="9" s="1"/>
  <c r="AB156" i="9"/>
  <c r="K158" i="9"/>
  <c r="Y158" i="9"/>
  <c r="M161" i="9"/>
  <c r="F161" i="9" s="1"/>
  <c r="AA161" i="9"/>
  <c r="K163" i="9"/>
  <c r="Y163" i="9"/>
  <c r="K166" i="9"/>
  <c r="Z166" i="9"/>
  <c r="O172" i="9"/>
  <c r="Q174" i="9"/>
  <c r="K175" i="9"/>
  <c r="AB175" i="9"/>
  <c r="W176" i="9"/>
  <c r="Q177" i="9"/>
  <c r="L181" i="9"/>
  <c r="AC181" i="9"/>
  <c r="Z184" i="9"/>
  <c r="V186" i="9"/>
  <c r="T187" i="9"/>
  <c r="Z191" i="9"/>
  <c r="N191" i="9"/>
  <c r="S191" i="9"/>
  <c r="R191" i="9"/>
  <c r="AD191" i="9"/>
  <c r="P191" i="9"/>
  <c r="F191" i="9" s="1"/>
  <c r="AC191" i="9"/>
  <c r="O191" i="9"/>
  <c r="Y191" i="9"/>
  <c r="K191" i="9"/>
  <c r="W6" i="10"/>
  <c r="X14" i="10"/>
  <c r="Z109" i="9"/>
  <c r="N109" i="9"/>
  <c r="V109" i="9"/>
  <c r="X113" i="9"/>
  <c r="L113" i="9"/>
  <c r="V113" i="9"/>
  <c r="L122" i="9"/>
  <c r="Y122" i="9"/>
  <c r="AD125" i="9"/>
  <c r="R125" i="9"/>
  <c r="V125" i="9"/>
  <c r="L126" i="9"/>
  <c r="Y126" i="9"/>
  <c r="K142" i="9"/>
  <c r="X142" i="9"/>
  <c r="N143" i="9"/>
  <c r="AA143" i="9"/>
  <c r="M147" i="9"/>
  <c r="F147" i="9" s="1"/>
  <c r="Z147" i="9"/>
  <c r="K153" i="9"/>
  <c r="AA153" i="9"/>
  <c r="AB155" i="9"/>
  <c r="P155" i="9"/>
  <c r="F155" i="9" s="1"/>
  <c r="Z155" i="9"/>
  <c r="N155" i="9"/>
  <c r="W155" i="9"/>
  <c r="N156" i="9"/>
  <c r="AD156" i="9"/>
  <c r="L158" i="9"/>
  <c r="Z158" i="9"/>
  <c r="N161" i="9"/>
  <c r="AC161" i="9"/>
  <c r="L163" i="9"/>
  <c r="Z163" i="9"/>
  <c r="L166" i="9"/>
  <c r="AA166" i="9"/>
  <c r="P172" i="9"/>
  <c r="Y173" i="9"/>
  <c r="M173" i="9"/>
  <c r="F173" i="9" s="1"/>
  <c r="W173" i="9"/>
  <c r="K173" i="9"/>
  <c r="S173" i="9"/>
  <c r="Z173" i="9"/>
  <c r="R174" i="9"/>
  <c r="L175" i="9"/>
  <c r="R177" i="9"/>
  <c r="N181" i="9"/>
  <c r="AD181" i="9"/>
  <c r="V183" i="9"/>
  <c r="J183" i="9"/>
  <c r="R183" i="9"/>
  <c r="AC183" i="9"/>
  <c r="P183" i="9"/>
  <c r="F183" i="9" s="1"/>
  <c r="AB183" i="9"/>
  <c r="O183" i="9"/>
  <c r="Y183" i="9"/>
  <c r="L183" i="9"/>
  <c r="AD183" i="9"/>
  <c r="W186" i="9"/>
  <c r="W187" i="9"/>
  <c r="Z14" i="10"/>
  <c r="S31" i="10"/>
  <c r="AB31" i="10"/>
  <c r="P31" i="10"/>
  <c r="R31" i="10"/>
  <c r="Q31" i="10"/>
  <c r="AC31" i="10"/>
  <c r="N31" i="10"/>
  <c r="Z31" i="10"/>
  <c r="L31" i="10"/>
  <c r="Y31" i="10"/>
  <c r="K31" i="10"/>
  <c r="X31" i="10"/>
  <c r="W31" i="10"/>
  <c r="V31" i="10"/>
  <c r="U31" i="10"/>
  <c r="T31" i="10"/>
  <c r="O31" i="10"/>
  <c r="M31" i="10"/>
  <c r="J31" i="10"/>
  <c r="AA31" i="10"/>
  <c r="F163" i="9"/>
  <c r="F166" i="9"/>
  <c r="S174" i="9"/>
  <c r="S176" i="9"/>
  <c r="T176" i="9"/>
  <c r="AD176" i="9"/>
  <c r="Q176" i="9"/>
  <c r="Z176" i="9"/>
  <c r="M176" i="9"/>
  <c r="F176" i="9" s="1"/>
  <c r="Y176" i="9"/>
  <c r="S177" i="9"/>
  <c r="W184" i="9"/>
  <c r="K184" i="9"/>
  <c r="R184" i="9"/>
  <c r="V184" i="9"/>
  <c r="T184" i="9"/>
  <c r="S184" i="9"/>
  <c r="AC184" i="9"/>
  <c r="O184" i="9"/>
  <c r="AB184" i="9"/>
  <c r="F207" i="9"/>
  <c r="T197" i="9"/>
  <c r="Y197" i="9"/>
  <c r="L197" i="9"/>
  <c r="W197" i="9"/>
  <c r="AC202" i="9"/>
  <c r="Q202" i="9"/>
  <c r="W202" i="9"/>
  <c r="J202" i="9"/>
  <c r="X202" i="9"/>
  <c r="J207" i="9"/>
  <c r="X207" i="9"/>
  <c r="P212" i="9"/>
  <c r="P15" i="10"/>
  <c r="Z22" i="10"/>
  <c r="N22" i="10"/>
  <c r="W22" i="10"/>
  <c r="K22" i="10"/>
  <c r="U22" i="10"/>
  <c r="S22" i="10"/>
  <c r="Q22" i="10"/>
  <c r="AD22" i="10"/>
  <c r="P22" i="10"/>
  <c r="F22" i="10" s="1"/>
  <c r="AC22" i="10"/>
  <c r="J29" i="10"/>
  <c r="AA78" i="10"/>
  <c r="O78" i="10"/>
  <c r="AC78" i="10"/>
  <c r="P78" i="10"/>
  <c r="AB78" i="10"/>
  <c r="N78" i="10"/>
  <c r="Y78" i="10"/>
  <c r="L78" i="10"/>
  <c r="X78" i="10"/>
  <c r="K78" i="10"/>
  <c r="W78" i="10"/>
  <c r="J78" i="10"/>
  <c r="AD78" i="10"/>
  <c r="Z78" i="10"/>
  <c r="V78" i="10"/>
  <c r="U78" i="10"/>
  <c r="T78" i="10"/>
  <c r="S78" i="10"/>
  <c r="R78" i="10"/>
  <c r="Q78" i="10"/>
  <c r="M78" i="10"/>
  <c r="F78" i="10" s="1"/>
  <c r="S212" i="9"/>
  <c r="F12" i="10"/>
  <c r="R15" i="10"/>
  <c r="AB24" i="10"/>
  <c r="P24" i="10"/>
  <c r="Y24" i="10"/>
  <c r="M24" i="10"/>
  <c r="S24" i="10"/>
  <c r="Q24" i="10"/>
  <c r="AC24" i="10"/>
  <c r="N24" i="10"/>
  <c r="AA24" i="10"/>
  <c r="L24" i="10"/>
  <c r="AC25" i="10"/>
  <c r="Q25" i="10"/>
  <c r="Z25" i="10"/>
  <c r="N25" i="10"/>
  <c r="X25" i="10"/>
  <c r="J25" i="10"/>
  <c r="V25" i="10"/>
  <c r="T25" i="10"/>
  <c r="S25" i="10"/>
  <c r="AD25" i="10"/>
  <c r="AA188" i="9"/>
  <c r="O188" i="9"/>
  <c r="R188" i="9"/>
  <c r="W188" i="9"/>
  <c r="N197" i="9"/>
  <c r="AB197" i="9"/>
  <c r="N202" i="9"/>
  <c r="AB202" i="9"/>
  <c r="AC206" i="9"/>
  <c r="Q206" i="9"/>
  <c r="AA206" i="9"/>
  <c r="N206" i="9"/>
  <c r="W206" i="9"/>
  <c r="N207" i="9"/>
  <c r="AB207" i="9"/>
  <c r="X15" i="10"/>
  <c r="O22" i="10"/>
  <c r="K24" i="10"/>
  <c r="L25" i="10"/>
  <c r="S29" i="10"/>
  <c r="AC212" i="9"/>
  <c r="Q212" i="9"/>
  <c r="U212" i="9"/>
  <c r="W212" i="9"/>
  <c r="F25" i="10"/>
  <c r="W15" i="10"/>
  <c r="K15" i="10"/>
  <c r="T15" i="10"/>
  <c r="U15" i="10"/>
  <c r="S15" i="10"/>
  <c r="Z15" i="10"/>
  <c r="Q197" i="9"/>
  <c r="R202" i="9"/>
  <c r="AD203" i="9"/>
  <c r="R203" i="9"/>
  <c r="Z203" i="9"/>
  <c r="M203" i="9"/>
  <c r="F203" i="9" s="1"/>
  <c r="W203" i="9"/>
  <c r="S207" i="9"/>
  <c r="K212" i="9"/>
  <c r="Y212" i="9"/>
  <c r="J15" i="10"/>
  <c r="AA15" i="10"/>
  <c r="V22" i="10"/>
  <c r="T24" i="10"/>
  <c r="P25" i="10"/>
  <c r="X29" i="10"/>
  <c r="Z46" i="10"/>
  <c r="N46" i="10"/>
  <c r="Y46" i="10"/>
  <c r="M46" i="10"/>
  <c r="F46" i="10" s="1"/>
  <c r="W46" i="10"/>
  <c r="K46" i="10"/>
  <c r="V46" i="10"/>
  <c r="J46" i="10"/>
  <c r="AA46" i="10"/>
  <c r="X46" i="10"/>
  <c r="U46" i="10"/>
  <c r="T46" i="10"/>
  <c r="S46" i="10"/>
  <c r="R46" i="10"/>
  <c r="Q46" i="10"/>
  <c r="O46" i="10"/>
  <c r="X59" i="10"/>
  <c r="AB59" i="10"/>
  <c r="O59" i="10"/>
  <c r="AA59" i="10"/>
  <c r="N59" i="10"/>
  <c r="Y59" i="10"/>
  <c r="L59" i="10"/>
  <c r="W59" i="10"/>
  <c r="K59" i="10"/>
  <c r="T59" i="10"/>
  <c r="S59" i="10"/>
  <c r="R59" i="10"/>
  <c r="Q59" i="10"/>
  <c r="P59" i="10"/>
  <c r="M59" i="10"/>
  <c r="J59" i="10"/>
  <c r="AC59" i="10"/>
  <c r="Z59" i="10"/>
  <c r="Y72" i="10"/>
  <c r="M72" i="10"/>
  <c r="R72" i="10"/>
  <c r="AD72" i="10"/>
  <c r="Q72" i="10"/>
  <c r="AB72" i="10"/>
  <c r="O72" i="10"/>
  <c r="AA72" i="10"/>
  <c r="N72" i="10"/>
  <c r="Z72" i="10"/>
  <c r="X72" i="10"/>
  <c r="W72" i="10"/>
  <c r="V72" i="10"/>
  <c r="U72" i="10"/>
  <c r="T72" i="10"/>
  <c r="S72" i="10"/>
  <c r="P72" i="10"/>
  <c r="L72" i="10"/>
  <c r="K72" i="10"/>
  <c r="S164" i="9"/>
  <c r="S165" i="9"/>
  <c r="M188" i="9"/>
  <c r="AB188" i="9"/>
  <c r="AD195" i="9"/>
  <c r="R195" i="9"/>
  <c r="S195" i="9"/>
  <c r="W195" i="9"/>
  <c r="R197" i="9"/>
  <c r="S202" i="9"/>
  <c r="J203" i="9"/>
  <c r="X203" i="9"/>
  <c r="M206" i="9"/>
  <c r="F206" i="9" s="1"/>
  <c r="AB206" i="9"/>
  <c r="T207" i="9"/>
  <c r="L212" i="9"/>
  <c r="Z212" i="9"/>
  <c r="S7" i="10"/>
  <c r="AA7" i="10"/>
  <c r="N7" i="10"/>
  <c r="W7" i="10"/>
  <c r="L15" i="10"/>
  <c r="AB15" i="10"/>
  <c r="Y17" i="10"/>
  <c r="M17" i="10"/>
  <c r="F17" i="10" s="1"/>
  <c r="V17" i="10"/>
  <c r="J17" i="10"/>
  <c r="S17" i="10"/>
  <c r="Q17" i="10"/>
  <c r="AD17" i="10"/>
  <c r="P17" i="10"/>
  <c r="AB17" i="10"/>
  <c r="X22" i="10"/>
  <c r="U24" i="10"/>
  <c r="R25" i="10"/>
  <c r="L46" i="10"/>
  <c r="U59" i="10"/>
  <c r="J72" i="10"/>
  <c r="T202" i="9"/>
  <c r="U207" i="9"/>
  <c r="M212" i="9"/>
  <c r="F212" i="9" s="1"/>
  <c r="AA212" i="9"/>
  <c r="M15" i="10"/>
  <c r="F15" i="10" s="1"/>
  <c r="AC15" i="10"/>
  <c r="V24" i="10"/>
  <c r="U25" i="10"/>
  <c r="V59" i="10"/>
  <c r="AC72" i="10"/>
  <c r="P188" i="9"/>
  <c r="AD188" i="9"/>
  <c r="U197" i="9"/>
  <c r="U202" i="9"/>
  <c r="L203" i="9"/>
  <c r="AA203" i="9"/>
  <c r="P206" i="9"/>
  <c r="AB211" i="9"/>
  <c r="P211" i="9"/>
  <c r="F211" i="9" s="1"/>
  <c r="R211" i="9"/>
  <c r="W211" i="9"/>
  <c r="N212" i="9"/>
  <c r="AB212" i="9"/>
  <c r="T12" i="10"/>
  <c r="AC12" i="10"/>
  <c r="Q12" i="10"/>
  <c r="V12" i="10"/>
  <c r="X12" i="10"/>
  <c r="N15" i="10"/>
  <c r="AD15" i="10"/>
  <c r="L17" i="10"/>
  <c r="AA22" i="10"/>
  <c r="W24" i="10"/>
  <c r="W25" i="10"/>
  <c r="W39" i="10"/>
  <c r="K39" i="10"/>
  <c r="T39" i="10"/>
  <c r="S39" i="10"/>
  <c r="U39" i="10"/>
  <c r="R39" i="10"/>
  <c r="Q39" i="10"/>
  <c r="P39" i="10"/>
  <c r="AD39" i="10"/>
  <c r="O39" i="10"/>
  <c r="AC39" i="10"/>
  <c r="N39" i="10"/>
  <c r="AB39" i="10"/>
  <c r="M39" i="10"/>
  <c r="Z39" i="10"/>
  <c r="J39" i="10"/>
  <c r="AB46" i="10"/>
  <c r="AD59" i="10"/>
  <c r="Z73" i="10"/>
  <c r="N73" i="10"/>
  <c r="U73" i="10"/>
  <c r="T73" i="10"/>
  <c r="R73" i="10"/>
  <c r="AD73" i="10"/>
  <c r="Q73" i="10"/>
  <c r="X73" i="10"/>
  <c r="W73" i="10"/>
  <c r="V73" i="10"/>
  <c r="S73" i="10"/>
  <c r="P73" i="10"/>
  <c r="O73" i="10"/>
  <c r="M73" i="10"/>
  <c r="F73" i="10" s="1"/>
  <c r="L73" i="10"/>
  <c r="AC73" i="10"/>
  <c r="K73" i="10"/>
  <c r="AB73" i="10"/>
  <c r="J73" i="10"/>
  <c r="AD207" i="9"/>
  <c r="R207" i="9"/>
  <c r="Q207" i="9"/>
  <c r="W207" i="9"/>
  <c r="O212" i="9"/>
  <c r="AD212" i="9"/>
  <c r="O15" i="10"/>
  <c r="AB22" i="10"/>
  <c r="X24" i="10"/>
  <c r="Y25" i="10"/>
  <c r="AC29" i="10"/>
  <c r="Q29" i="10"/>
  <c r="Z29" i="10"/>
  <c r="N29" i="10"/>
  <c r="U29" i="10"/>
  <c r="T29" i="10"/>
  <c r="R29" i="10"/>
  <c r="AD29" i="10"/>
  <c r="O29" i="10"/>
  <c r="AB29" i="10"/>
  <c r="M29" i="10"/>
  <c r="F29" i="10" s="1"/>
  <c r="AC46" i="10"/>
  <c r="AB74" i="10"/>
  <c r="AB52" i="10"/>
  <c r="P52" i="10"/>
  <c r="AA52" i="10"/>
  <c r="O52" i="10"/>
  <c r="Y52" i="10"/>
  <c r="M52" i="10"/>
  <c r="F52" i="10" s="1"/>
  <c r="X52" i="10"/>
  <c r="L52" i="10"/>
  <c r="AC52" i="10"/>
  <c r="Y66" i="10"/>
  <c r="M66" i="10"/>
  <c r="F66" i="10" s="1"/>
  <c r="X66" i="10"/>
  <c r="K66" i="10"/>
  <c r="W66" i="10"/>
  <c r="J66" i="10"/>
  <c r="U66" i="10"/>
  <c r="T66" i="10"/>
  <c r="AC66" i="10"/>
  <c r="AA82" i="10"/>
  <c r="O82" i="10"/>
  <c r="T82" i="10"/>
  <c r="S82" i="10"/>
  <c r="AD82" i="10"/>
  <c r="Q82" i="10"/>
  <c r="AC82" i="10"/>
  <c r="P82" i="10"/>
  <c r="AB82" i="10"/>
  <c r="N82" i="10"/>
  <c r="AA74" i="10"/>
  <c r="O74" i="10"/>
  <c r="X74" i="10"/>
  <c r="K74" i="10"/>
  <c r="W74" i="10"/>
  <c r="J74" i="10"/>
  <c r="U74" i="10"/>
  <c r="T74" i="10"/>
  <c r="S74" i="10"/>
  <c r="AD74" i="10"/>
  <c r="AA86" i="11"/>
  <c r="O86" i="11"/>
  <c r="U86" i="11"/>
  <c r="T86" i="11"/>
  <c r="Z86" i="11"/>
  <c r="K86" i="11"/>
  <c r="AB86" i="11"/>
  <c r="J86" i="11"/>
  <c r="X86" i="11"/>
  <c r="W86" i="11"/>
  <c r="S86" i="11"/>
  <c r="R86" i="11"/>
  <c r="Q86" i="11"/>
  <c r="AC86" i="11"/>
  <c r="L86" i="11"/>
  <c r="AD86" i="11"/>
  <c r="Y86" i="11"/>
  <c r="V86" i="11"/>
  <c r="P86" i="11"/>
  <c r="M86" i="11"/>
  <c r="F86" i="11" s="1"/>
  <c r="N86" i="11"/>
  <c r="Y21" i="10"/>
  <c r="M21" i="10"/>
  <c r="F21" i="10" s="1"/>
  <c r="V21" i="10"/>
  <c r="J21" i="10"/>
  <c r="X21" i="10"/>
  <c r="T30" i="10"/>
  <c r="P32" i="10"/>
  <c r="F32" i="10" s="1"/>
  <c r="T36" i="10"/>
  <c r="AC36" i="10"/>
  <c r="Q36" i="10"/>
  <c r="AB36" i="10"/>
  <c r="P36" i="10"/>
  <c r="X36" i="10"/>
  <c r="T38" i="10"/>
  <c r="U50" i="10"/>
  <c r="K52" i="10"/>
  <c r="S56" i="10"/>
  <c r="X61" i="10"/>
  <c r="S62" i="10"/>
  <c r="N66" i="10"/>
  <c r="X68" i="10"/>
  <c r="L74" i="10"/>
  <c r="K82" i="10"/>
  <c r="AA192" i="9"/>
  <c r="O192" i="9"/>
  <c r="V192" i="9"/>
  <c r="V196" i="9"/>
  <c r="K21" i="10"/>
  <c r="Z21" i="10"/>
  <c r="AB28" i="10"/>
  <c r="P28" i="10"/>
  <c r="Y28" i="10"/>
  <c r="M28" i="10"/>
  <c r="W28" i="10"/>
  <c r="R32" i="10"/>
  <c r="J36" i="10"/>
  <c r="Y36" i="10"/>
  <c r="U38" i="10"/>
  <c r="X50" i="10"/>
  <c r="N52" i="10"/>
  <c r="AC53" i="10"/>
  <c r="Q53" i="10"/>
  <c r="AB53" i="10"/>
  <c r="P53" i="10"/>
  <c r="Z53" i="10"/>
  <c r="N53" i="10"/>
  <c r="Y53" i="10"/>
  <c r="M53" i="10"/>
  <c r="AA53" i="10"/>
  <c r="T56" i="10"/>
  <c r="Y60" i="10"/>
  <c r="M60" i="10"/>
  <c r="F60" i="10" s="1"/>
  <c r="R60" i="10"/>
  <c r="AD60" i="10"/>
  <c r="Q60" i="10"/>
  <c r="AB60" i="10"/>
  <c r="O60" i="10"/>
  <c r="AA60" i="10"/>
  <c r="N60" i="10"/>
  <c r="AC60" i="10"/>
  <c r="V62" i="10"/>
  <c r="O66" i="10"/>
  <c r="Z67" i="10"/>
  <c r="N67" i="10"/>
  <c r="AB67" i="10"/>
  <c r="O67" i="10"/>
  <c r="AA67" i="10"/>
  <c r="M67" i="10"/>
  <c r="F67" i="10" s="1"/>
  <c r="X67" i="10"/>
  <c r="K67" i="10"/>
  <c r="W67" i="10"/>
  <c r="J67" i="10"/>
  <c r="M74" i="10"/>
  <c r="L82" i="10"/>
  <c r="Q52" i="10"/>
  <c r="Z61" i="10"/>
  <c r="N61" i="10"/>
  <c r="U61" i="10"/>
  <c r="T61" i="10"/>
  <c r="R61" i="10"/>
  <c r="AD61" i="10"/>
  <c r="Q61" i="10"/>
  <c r="AA61" i="10"/>
  <c r="P66" i="10"/>
  <c r="AA68" i="10"/>
  <c r="O68" i="10"/>
  <c r="R68" i="10"/>
  <c r="AD68" i="10"/>
  <c r="Q68" i="10"/>
  <c r="AB68" i="10"/>
  <c r="N68" i="10"/>
  <c r="Z68" i="10"/>
  <c r="M68" i="10"/>
  <c r="AC68" i="10"/>
  <c r="N74" i="10"/>
  <c r="M82" i="10"/>
  <c r="F82" i="10" s="1"/>
  <c r="AD30" i="10"/>
  <c r="R30" i="10"/>
  <c r="AA30" i="10"/>
  <c r="O30" i="10"/>
  <c r="W30" i="10"/>
  <c r="L36" i="10"/>
  <c r="AA36" i="10"/>
  <c r="R52" i="10"/>
  <c r="J61" i="10"/>
  <c r="AB61" i="10"/>
  <c r="Q66" i="10"/>
  <c r="J68" i="10"/>
  <c r="P74" i="10"/>
  <c r="R82" i="10"/>
  <c r="F36" i="10"/>
  <c r="V38" i="10"/>
  <c r="J38" i="10"/>
  <c r="S38" i="10"/>
  <c r="AD38" i="10"/>
  <c r="R38" i="10"/>
  <c r="Y38" i="10"/>
  <c r="Z50" i="10"/>
  <c r="N50" i="10"/>
  <c r="Y50" i="10"/>
  <c r="M50" i="10"/>
  <c r="F50" i="10" s="1"/>
  <c r="W50" i="10"/>
  <c r="K50" i="10"/>
  <c r="V50" i="10"/>
  <c r="J50" i="10"/>
  <c r="AC50" i="10"/>
  <c r="S52" i="10"/>
  <c r="K61" i="10"/>
  <c r="AC61" i="10"/>
  <c r="R66" i="10"/>
  <c r="K68" i="10"/>
  <c r="Q74" i="10"/>
  <c r="U82" i="10"/>
  <c r="T32" i="10"/>
  <c r="AC32" i="10"/>
  <c r="Q32" i="10"/>
  <c r="W32" i="10"/>
  <c r="K38" i="10"/>
  <c r="Z38" i="10"/>
  <c r="L50" i="10"/>
  <c r="AD50" i="10"/>
  <c r="T52" i="10"/>
  <c r="L61" i="10"/>
  <c r="AA62" i="10"/>
  <c r="O62" i="10"/>
  <c r="X62" i="10"/>
  <c r="K62" i="10"/>
  <c r="W62" i="10"/>
  <c r="J62" i="10"/>
  <c r="U62" i="10"/>
  <c r="T62" i="10"/>
  <c r="AC62" i="10"/>
  <c r="S66" i="10"/>
  <c r="L68" i="10"/>
  <c r="R74" i="10"/>
  <c r="F77" i="10"/>
  <c r="V82" i="10"/>
  <c r="L38" i="10"/>
  <c r="AA38" i="10"/>
  <c r="F40" i="10"/>
  <c r="O50" i="10"/>
  <c r="U52" i="10"/>
  <c r="AB56" i="10"/>
  <c r="P56" i="10"/>
  <c r="AA56" i="10"/>
  <c r="O56" i="10"/>
  <c r="Y56" i="10"/>
  <c r="M56" i="10"/>
  <c r="X56" i="10"/>
  <c r="L56" i="10"/>
  <c r="AC56" i="10"/>
  <c r="M61" i="10"/>
  <c r="F61" i="10" s="1"/>
  <c r="L62" i="10"/>
  <c r="AD62" i="10"/>
  <c r="V66" i="10"/>
  <c r="P68" i="10"/>
  <c r="V74" i="10"/>
  <c r="W82" i="10"/>
  <c r="S11" i="11"/>
  <c r="U11" i="11"/>
  <c r="T11" i="11"/>
  <c r="X11" i="11"/>
  <c r="AC88" i="10"/>
  <c r="Q88" i="10"/>
  <c r="AB88" i="10"/>
  <c r="V88" i="10"/>
  <c r="AD93" i="10"/>
  <c r="R93" i="10"/>
  <c r="AC93" i="10"/>
  <c r="Q93" i="10"/>
  <c r="W93" i="10"/>
  <c r="AA7" i="11"/>
  <c r="O7" i="11"/>
  <c r="U7" i="11"/>
  <c r="T7" i="11"/>
  <c r="X7" i="11"/>
  <c r="AC9" i="11"/>
  <c r="Q9" i="11"/>
  <c r="AA9" i="11"/>
  <c r="N9" i="11"/>
  <c r="Z9" i="11"/>
  <c r="M9" i="11"/>
  <c r="F9" i="11" s="1"/>
  <c r="X9" i="11"/>
  <c r="K11" i="11"/>
  <c r="Z11" i="11"/>
  <c r="AA71" i="11"/>
  <c r="O71" i="11"/>
  <c r="W71" i="11"/>
  <c r="J71" i="11"/>
  <c r="T71" i="11"/>
  <c r="Q71" i="11"/>
  <c r="AC71" i="11"/>
  <c r="N71" i="11"/>
  <c r="AB71" i="11"/>
  <c r="M71" i="11"/>
  <c r="F71" i="11" s="1"/>
  <c r="Z71" i="11"/>
  <c r="L71" i="11"/>
  <c r="U71" i="11"/>
  <c r="AD71" i="11"/>
  <c r="Y71" i="11"/>
  <c r="X71" i="11"/>
  <c r="V71" i="11"/>
  <c r="S71" i="11"/>
  <c r="R71" i="11"/>
  <c r="P71" i="11"/>
  <c r="K71" i="11"/>
  <c r="J88" i="10"/>
  <c r="W88" i="10"/>
  <c r="J93" i="10"/>
  <c r="X93" i="10"/>
  <c r="J7" i="11"/>
  <c r="Y7" i="11"/>
  <c r="J9" i="11"/>
  <c r="Y9" i="11"/>
  <c r="L11" i="11"/>
  <c r="AA11" i="11"/>
  <c r="X20" i="11"/>
  <c r="L20" i="11"/>
  <c r="T20" i="11"/>
  <c r="Q20" i="11"/>
  <c r="AD20" i="11"/>
  <c r="P20" i="11"/>
  <c r="AC20" i="11"/>
  <c r="O20" i="11"/>
  <c r="AA20" i="11"/>
  <c r="AB87" i="10"/>
  <c r="P87" i="10"/>
  <c r="V87" i="10"/>
  <c r="L88" i="10"/>
  <c r="Y88" i="10"/>
  <c r="L93" i="10"/>
  <c r="Z93" i="10"/>
  <c r="L7" i="11"/>
  <c r="AB7" i="11"/>
  <c r="L9" i="11"/>
  <c r="AD9" i="11"/>
  <c r="N11" i="11"/>
  <c r="AC11" i="11"/>
  <c r="U41" i="10"/>
  <c r="U45" i="10"/>
  <c r="S83" i="10"/>
  <c r="AC84" i="10"/>
  <c r="Q84" i="10"/>
  <c r="V84" i="10"/>
  <c r="J87" i="10"/>
  <c r="W87" i="10"/>
  <c r="M88" i="10"/>
  <c r="Z88" i="10"/>
  <c r="M93" i="10"/>
  <c r="F93" i="10" s="1"/>
  <c r="AA93" i="10"/>
  <c r="U94" i="10"/>
  <c r="U6" i="11"/>
  <c r="M7" i="11"/>
  <c r="F7" i="11" s="1"/>
  <c r="AC7" i="11"/>
  <c r="U8" i="11"/>
  <c r="O9" i="11"/>
  <c r="O11" i="11"/>
  <c r="AD11" i="11"/>
  <c r="M20" i="11"/>
  <c r="AC100" i="11"/>
  <c r="Q100" i="11"/>
  <c r="AA100" i="11"/>
  <c r="N100" i="11"/>
  <c r="Z100" i="11"/>
  <c r="M100" i="11"/>
  <c r="F100" i="11" s="1"/>
  <c r="S100" i="11"/>
  <c r="P100" i="11"/>
  <c r="Y100" i="11"/>
  <c r="J100" i="11"/>
  <c r="U100" i="11"/>
  <c r="AD100" i="11"/>
  <c r="X100" i="11"/>
  <c r="W100" i="11"/>
  <c r="T100" i="11"/>
  <c r="R100" i="11"/>
  <c r="O100" i="11"/>
  <c r="AB100" i="11"/>
  <c r="V100" i="11"/>
  <c r="K100" i="11"/>
  <c r="U16" i="10"/>
  <c r="U20" i="10"/>
  <c r="U40" i="10"/>
  <c r="J41" i="10"/>
  <c r="V41" i="10"/>
  <c r="U44" i="10"/>
  <c r="J45" i="10"/>
  <c r="V45" i="10"/>
  <c r="Z77" i="10"/>
  <c r="N77" i="10"/>
  <c r="V77" i="10"/>
  <c r="J84" i="10"/>
  <c r="W84" i="10"/>
  <c r="K87" i="10"/>
  <c r="X87" i="10"/>
  <c r="N88" i="10"/>
  <c r="AA88" i="10"/>
  <c r="AC92" i="10"/>
  <c r="Q92" i="10"/>
  <c r="AB92" i="10"/>
  <c r="P92" i="10"/>
  <c r="F92" i="10" s="1"/>
  <c r="W92" i="10"/>
  <c r="N93" i="10"/>
  <c r="AB93" i="10"/>
  <c r="N7" i="11"/>
  <c r="AD7" i="11"/>
  <c r="P9" i="11"/>
  <c r="AD10" i="11"/>
  <c r="R10" i="11"/>
  <c r="Q10" i="11"/>
  <c r="AC10" i="11"/>
  <c r="P10" i="11"/>
  <c r="F10" i="11" s="1"/>
  <c r="X10" i="11"/>
  <c r="P11" i="11"/>
  <c r="F11" i="11" s="1"/>
  <c r="T12" i="11"/>
  <c r="X12" i="11"/>
  <c r="K12" i="11"/>
  <c r="W12" i="11"/>
  <c r="J12" i="11"/>
  <c r="Z12" i="11"/>
  <c r="T16" i="11"/>
  <c r="AA16" i="11"/>
  <c r="N16" i="11"/>
  <c r="Z16" i="11"/>
  <c r="M16" i="11"/>
  <c r="F16" i="11" s="1"/>
  <c r="Y16" i="11"/>
  <c r="L16" i="11"/>
  <c r="AB16" i="11"/>
  <c r="N20" i="11"/>
  <c r="L100" i="11"/>
  <c r="AB83" i="10"/>
  <c r="P83" i="10"/>
  <c r="F83" i="10" s="1"/>
  <c r="V83" i="10"/>
  <c r="M87" i="10"/>
  <c r="F87" i="10" s="1"/>
  <c r="Z87" i="10"/>
  <c r="P88" i="10"/>
  <c r="P93" i="10"/>
  <c r="AD94" i="10"/>
  <c r="R94" i="10"/>
  <c r="T94" i="10"/>
  <c r="S94" i="10"/>
  <c r="X94" i="10"/>
  <c r="Z6" i="11"/>
  <c r="N6" i="11"/>
  <c r="R6" i="11"/>
  <c r="AD6" i="11"/>
  <c r="Q6" i="11"/>
  <c r="X6" i="11"/>
  <c r="Q7" i="11"/>
  <c r="AB8" i="11"/>
  <c r="P8" i="11"/>
  <c r="F8" i="11" s="1"/>
  <c r="X8" i="11"/>
  <c r="K8" i="11"/>
  <c r="W8" i="11"/>
  <c r="J8" i="11"/>
  <c r="Z8" i="11"/>
  <c r="S9" i="11"/>
  <c r="R11" i="11"/>
  <c r="F12" i="11"/>
  <c r="V18" i="11"/>
  <c r="J18" i="11"/>
  <c r="AD18" i="11"/>
  <c r="R18" i="11"/>
  <c r="T18" i="11"/>
  <c r="S18" i="11"/>
  <c r="Q18" i="11"/>
  <c r="AA18" i="11"/>
  <c r="S20" i="11"/>
  <c r="X26" i="11"/>
  <c r="L26" i="11"/>
  <c r="T26" i="11"/>
  <c r="AC26" i="11"/>
  <c r="O26" i="11"/>
  <c r="AB26" i="11"/>
  <c r="N26" i="11"/>
  <c r="AA26" i="11"/>
  <c r="M26" i="11"/>
  <c r="F26" i="11" s="1"/>
  <c r="AD26" i="11"/>
  <c r="L16" i="10"/>
  <c r="L20" i="10"/>
  <c r="L40" i="10"/>
  <c r="M41" i="10"/>
  <c r="F41" i="10" s="1"/>
  <c r="L44" i="10"/>
  <c r="M45" i="10"/>
  <c r="F45" i="10" s="1"/>
  <c r="L77" i="10"/>
  <c r="Y77" i="10"/>
  <c r="J83" i="10"/>
  <c r="W83" i="10"/>
  <c r="M84" i="10"/>
  <c r="F84" i="10" s="1"/>
  <c r="Z84" i="10"/>
  <c r="N87" i="10"/>
  <c r="AA87" i="10"/>
  <c r="R88" i="10"/>
  <c r="AD89" i="10"/>
  <c r="R89" i="10"/>
  <c r="AC89" i="10"/>
  <c r="Q89" i="10"/>
  <c r="W89" i="10"/>
  <c r="L92" i="10"/>
  <c r="Z92" i="10"/>
  <c r="S93" i="10"/>
  <c r="J94" i="10"/>
  <c r="Y94" i="10"/>
  <c r="J6" i="11"/>
  <c r="Y6" i="11"/>
  <c r="R7" i="11"/>
  <c r="L8" i="11"/>
  <c r="AA8" i="11"/>
  <c r="T9" i="11"/>
  <c r="L10" i="11"/>
  <c r="AA10" i="11"/>
  <c r="V11" i="11"/>
  <c r="N12" i="11"/>
  <c r="AC12" i="11"/>
  <c r="O16" i="11"/>
  <c r="K18" i="11"/>
  <c r="AB18" i="11"/>
  <c r="U20" i="11"/>
  <c r="J26" i="11"/>
  <c r="F40" i="11"/>
  <c r="W11" i="11"/>
  <c r="V20" i="11"/>
  <c r="AB76" i="11"/>
  <c r="P76" i="11"/>
  <c r="R76" i="11"/>
  <c r="U76" i="11"/>
  <c r="Q76" i="11"/>
  <c r="AC76" i="11"/>
  <c r="N76" i="11"/>
  <c r="AA76" i="11"/>
  <c r="M76" i="11"/>
  <c r="F76" i="11" s="1"/>
  <c r="Z76" i="11"/>
  <c r="L76" i="11"/>
  <c r="V76" i="11"/>
  <c r="AD76" i="11"/>
  <c r="Y76" i="11"/>
  <c r="X76" i="11"/>
  <c r="W76" i="11"/>
  <c r="T76" i="11"/>
  <c r="S76" i="11"/>
  <c r="O76" i="11"/>
  <c r="J76" i="11"/>
  <c r="W51" i="11"/>
  <c r="K51" i="11"/>
  <c r="S51" i="11"/>
  <c r="U51" i="11"/>
  <c r="AC51" i="11"/>
  <c r="O51" i="11"/>
  <c r="AB51" i="11"/>
  <c r="N51" i="11"/>
  <c r="AA51" i="11"/>
  <c r="M51" i="11"/>
  <c r="F51" i="11" s="1"/>
  <c r="V51" i="11"/>
  <c r="F60" i="11"/>
  <c r="Z66" i="11"/>
  <c r="N66" i="11"/>
  <c r="AC66" i="11"/>
  <c r="P66" i="11"/>
  <c r="U66" i="11"/>
  <c r="AD66" i="11"/>
  <c r="O66" i="11"/>
  <c r="AB66" i="11"/>
  <c r="M66" i="11"/>
  <c r="AA66" i="11"/>
  <c r="L66" i="11"/>
  <c r="V66" i="11"/>
  <c r="AB72" i="11"/>
  <c r="P72" i="11"/>
  <c r="Z72" i="11"/>
  <c r="M72" i="11"/>
  <c r="F72" i="11" s="1"/>
  <c r="Y72" i="11"/>
  <c r="K72" i="11"/>
  <c r="V72" i="11"/>
  <c r="T72" i="11"/>
  <c r="S72" i="11"/>
  <c r="R72" i="11"/>
  <c r="AA72" i="11"/>
  <c r="L72" i="11"/>
  <c r="S178" i="11"/>
  <c r="AC178" i="11"/>
  <c r="Q178" i="11"/>
  <c r="P178" i="11"/>
  <c r="AD178" i="11"/>
  <c r="O178" i="11"/>
  <c r="AB178" i="11"/>
  <c r="N178" i="11"/>
  <c r="AA178" i="11"/>
  <c r="M178" i="11"/>
  <c r="Z178" i="11"/>
  <c r="L178" i="11"/>
  <c r="Y178" i="11"/>
  <c r="K178" i="11"/>
  <c r="X178" i="11"/>
  <c r="J178" i="11"/>
  <c r="T178" i="11"/>
  <c r="W178" i="11"/>
  <c r="V178" i="11"/>
  <c r="U178" i="11"/>
  <c r="F75" i="11"/>
  <c r="F80" i="11"/>
  <c r="W33" i="11"/>
  <c r="V33" i="11"/>
  <c r="J33" i="11"/>
  <c r="AD33" i="11"/>
  <c r="Q33" i="11"/>
  <c r="AB33" i="11"/>
  <c r="O33" i="11"/>
  <c r="X33" i="11"/>
  <c r="K33" i="11"/>
  <c r="AC33" i="11"/>
  <c r="R40" i="11"/>
  <c r="W46" i="11"/>
  <c r="R51" i="11"/>
  <c r="S66" i="11"/>
  <c r="V67" i="11"/>
  <c r="F70" i="11"/>
  <c r="U72" i="11"/>
  <c r="L33" i="11"/>
  <c r="T40" i="11"/>
  <c r="X46" i="11"/>
  <c r="Y47" i="11"/>
  <c r="T51" i="11"/>
  <c r="X61" i="11"/>
  <c r="Y62" i="11"/>
  <c r="T66" i="11"/>
  <c r="W67" i="11"/>
  <c r="W72" i="11"/>
  <c r="V15" i="11"/>
  <c r="W19" i="11"/>
  <c r="K19" i="11"/>
  <c r="S19" i="11"/>
  <c r="X19" i="11"/>
  <c r="M33" i="11"/>
  <c r="X34" i="11"/>
  <c r="L34" i="11"/>
  <c r="Z34" i="11"/>
  <c r="M34" i="11"/>
  <c r="F34" i="11" s="1"/>
  <c r="T34" i="11"/>
  <c r="R34" i="11"/>
  <c r="AA34" i="11"/>
  <c r="N34" i="11"/>
  <c r="AC34" i="11"/>
  <c r="W40" i="11"/>
  <c r="Z46" i="11"/>
  <c r="AC47" i="11"/>
  <c r="X51" i="11"/>
  <c r="Z61" i="11"/>
  <c r="AC62" i="11"/>
  <c r="W66" i="11"/>
  <c r="X67" i="11"/>
  <c r="X72" i="11"/>
  <c r="J15" i="11"/>
  <c r="W15" i="11"/>
  <c r="J19" i="11"/>
  <c r="Y19" i="11"/>
  <c r="Z28" i="11"/>
  <c r="N28" i="11"/>
  <c r="V28" i="11"/>
  <c r="J28" i="11"/>
  <c r="X28" i="11"/>
  <c r="N33" i="11"/>
  <c r="J34" i="11"/>
  <c r="AD34" i="11"/>
  <c r="X40" i="11"/>
  <c r="Y51" i="11"/>
  <c r="Y57" i="11"/>
  <c r="M57" i="11"/>
  <c r="F57" i="11" s="1"/>
  <c r="AD57" i="11"/>
  <c r="Q57" i="11"/>
  <c r="Z57" i="11"/>
  <c r="K57" i="11"/>
  <c r="T57" i="11"/>
  <c r="S57" i="11"/>
  <c r="R57" i="11"/>
  <c r="AA57" i="11"/>
  <c r="L57" i="11"/>
  <c r="X66" i="11"/>
  <c r="Y67" i="11"/>
  <c r="AC72" i="11"/>
  <c r="AC81" i="11"/>
  <c r="Q81" i="11"/>
  <c r="Y81" i="11"/>
  <c r="L81" i="11"/>
  <c r="T81" i="11"/>
  <c r="R81" i="11"/>
  <c r="P81" i="11"/>
  <c r="AB81" i="11"/>
  <c r="N81" i="11"/>
  <c r="AA81" i="11"/>
  <c r="M81" i="11"/>
  <c r="F81" i="11" s="1"/>
  <c r="Z81" i="11"/>
  <c r="K81" i="11"/>
  <c r="U81" i="11"/>
  <c r="AB91" i="11"/>
  <c r="P91" i="11"/>
  <c r="AC91" i="11"/>
  <c r="O91" i="11"/>
  <c r="AA91" i="11"/>
  <c r="N91" i="11"/>
  <c r="S91" i="11"/>
  <c r="Q91" i="11"/>
  <c r="X91" i="11"/>
  <c r="V91" i="11"/>
  <c r="U91" i="11"/>
  <c r="R91" i="11"/>
  <c r="M91" i="11"/>
  <c r="L91" i="11"/>
  <c r="Y91" i="11"/>
  <c r="S102" i="11"/>
  <c r="U102" i="11"/>
  <c r="T102" i="11"/>
  <c r="R102" i="11"/>
  <c r="P102" i="11"/>
  <c r="AA102" i="11"/>
  <c r="L102" i="11"/>
  <c r="W102" i="11"/>
  <c r="X102" i="11"/>
  <c r="Q102" i="11"/>
  <c r="O102" i="11"/>
  <c r="M102" i="11"/>
  <c r="F102" i="11" s="1"/>
  <c r="K102" i="11"/>
  <c r="AD102" i="11"/>
  <c r="J102" i="11"/>
  <c r="Y102" i="11"/>
  <c r="K15" i="11"/>
  <c r="X15" i="11"/>
  <c r="L19" i="11"/>
  <c r="Z19" i="11"/>
  <c r="W25" i="11"/>
  <c r="K25" i="11"/>
  <c r="S25" i="11"/>
  <c r="X25" i="11"/>
  <c r="K28" i="11"/>
  <c r="Y28" i="11"/>
  <c r="P33" i="11"/>
  <c r="K34" i="11"/>
  <c r="Y40" i="11"/>
  <c r="Z51" i="11"/>
  <c r="W55" i="11"/>
  <c r="K55" i="11"/>
  <c r="X55" i="11"/>
  <c r="J55" i="11"/>
  <c r="AC55" i="11"/>
  <c r="O55" i="11"/>
  <c r="V55" i="11"/>
  <c r="U55" i="11"/>
  <c r="T55" i="11"/>
  <c r="AD55" i="11"/>
  <c r="P55" i="11"/>
  <c r="X56" i="11"/>
  <c r="L56" i="11"/>
  <c r="AA56" i="11"/>
  <c r="N56" i="11"/>
  <c r="T56" i="11"/>
  <c r="AC56" i="11"/>
  <c r="O56" i="11"/>
  <c r="AB56" i="11"/>
  <c r="M56" i="11"/>
  <c r="F56" i="11" s="1"/>
  <c r="Z56" i="11"/>
  <c r="K56" i="11"/>
  <c r="U56" i="11"/>
  <c r="J57" i="11"/>
  <c r="Y66" i="11"/>
  <c r="AC67" i="11"/>
  <c r="AD72" i="11"/>
  <c r="J81" i="11"/>
  <c r="AB87" i="11"/>
  <c r="P87" i="11"/>
  <c r="X87" i="11"/>
  <c r="K87" i="11"/>
  <c r="W87" i="11"/>
  <c r="J87" i="11"/>
  <c r="S87" i="11"/>
  <c r="U87" i="11"/>
  <c r="R87" i="11"/>
  <c r="Q87" i="11"/>
  <c r="N87" i="11"/>
  <c r="AD87" i="11"/>
  <c r="M87" i="11"/>
  <c r="F87" i="11" s="1"/>
  <c r="AC87" i="11"/>
  <c r="L87" i="11"/>
  <c r="V87" i="11"/>
  <c r="J91" i="11"/>
  <c r="AB95" i="11"/>
  <c r="P95" i="11"/>
  <c r="T95" i="11"/>
  <c r="S95" i="11"/>
  <c r="AD95" i="11"/>
  <c r="N95" i="11"/>
  <c r="AA95" i="11"/>
  <c r="L95" i="11"/>
  <c r="AC95" i="11"/>
  <c r="J95" i="11"/>
  <c r="Y95" i="11"/>
  <c r="X95" i="11"/>
  <c r="V95" i="11"/>
  <c r="U95" i="11"/>
  <c r="R95" i="11"/>
  <c r="K95" i="11"/>
  <c r="N102" i="11"/>
  <c r="R33" i="11"/>
  <c r="W47" i="11"/>
  <c r="K47" i="11"/>
  <c r="AB47" i="11"/>
  <c r="O47" i="11"/>
  <c r="Z47" i="11"/>
  <c r="L47" i="11"/>
  <c r="T47" i="11"/>
  <c r="S47" i="11"/>
  <c r="R47" i="11"/>
  <c r="AA47" i="11"/>
  <c r="M47" i="11"/>
  <c r="F47" i="11" s="1"/>
  <c r="AD51" i="11"/>
  <c r="Y61" i="11"/>
  <c r="M61" i="11"/>
  <c r="F61" i="11" s="1"/>
  <c r="U61" i="11"/>
  <c r="T61" i="11"/>
  <c r="AC61" i="11"/>
  <c r="O61" i="11"/>
  <c r="AB61" i="11"/>
  <c r="N61" i="11"/>
  <c r="AA61" i="11"/>
  <c r="L61" i="11"/>
  <c r="V61" i="11"/>
  <c r="Z62" i="11"/>
  <c r="N62" i="11"/>
  <c r="X62" i="11"/>
  <c r="K62" i="11"/>
  <c r="AA62" i="11"/>
  <c r="L62" i="11"/>
  <c r="T62" i="11"/>
  <c r="S62" i="11"/>
  <c r="R62" i="11"/>
  <c r="AB62" i="11"/>
  <c r="M62" i="11"/>
  <c r="F62" i="11" s="1"/>
  <c r="F95" i="11"/>
  <c r="V40" i="11"/>
  <c r="J40" i="11"/>
  <c r="AA40" i="11"/>
  <c r="N40" i="11"/>
  <c r="U40" i="11"/>
  <c r="S40" i="11"/>
  <c r="AB40" i="11"/>
  <c r="O40" i="11"/>
  <c r="AC40" i="11"/>
  <c r="V46" i="11"/>
  <c r="J46" i="11"/>
  <c r="Y46" i="11"/>
  <c r="L46" i="11"/>
  <c r="T46" i="11"/>
  <c r="AC46" i="11"/>
  <c r="O46" i="11"/>
  <c r="AB46" i="11"/>
  <c r="N46" i="11"/>
  <c r="AA46" i="11"/>
  <c r="M46" i="11"/>
  <c r="F46" i="11" s="1"/>
  <c r="U46" i="11"/>
  <c r="F55" i="11"/>
  <c r="AA67" i="11"/>
  <c r="O67" i="11"/>
  <c r="S67" i="11"/>
  <c r="Z67" i="11"/>
  <c r="L67" i="11"/>
  <c r="U67" i="11"/>
  <c r="T67" i="11"/>
  <c r="R67" i="11"/>
  <c r="AB67" i="11"/>
  <c r="M67" i="11"/>
  <c r="F67" i="11" s="1"/>
  <c r="T191" i="11"/>
  <c r="AD191" i="11"/>
  <c r="R191" i="11"/>
  <c r="AB191" i="11"/>
  <c r="P191" i="11"/>
  <c r="U191" i="11"/>
  <c r="S191" i="11"/>
  <c r="Q191" i="11"/>
  <c r="O191" i="11"/>
  <c r="N191" i="11"/>
  <c r="AC191" i="11"/>
  <c r="M191" i="11"/>
  <c r="AA191" i="11"/>
  <c r="L191" i="11"/>
  <c r="Z191" i="11"/>
  <c r="K191" i="11"/>
  <c r="V191" i="11"/>
  <c r="Y191" i="11"/>
  <c r="X191" i="11"/>
  <c r="W191" i="11"/>
  <c r="J191" i="11"/>
  <c r="U21" i="11"/>
  <c r="U27" i="11"/>
  <c r="U31" i="11"/>
  <c r="J32" i="11"/>
  <c r="V32" i="11"/>
  <c r="Q50" i="11"/>
  <c r="P60" i="11"/>
  <c r="AD60" i="11"/>
  <c r="Q65" i="11"/>
  <c r="P70" i="11"/>
  <c r="AD70" i="11"/>
  <c r="Q75" i="11"/>
  <c r="M77" i="11"/>
  <c r="F77" i="11" s="1"/>
  <c r="AA77" i="11"/>
  <c r="L82" i="11"/>
  <c r="AA82" i="11"/>
  <c r="P85" i="11"/>
  <c r="F85" i="11" s="1"/>
  <c r="S106" i="11"/>
  <c r="X106" i="11"/>
  <c r="K106" i="11"/>
  <c r="W106" i="11"/>
  <c r="J106" i="11"/>
  <c r="P106" i="11"/>
  <c r="F106" i="11" s="1"/>
  <c r="AC106" i="11"/>
  <c r="N106" i="11"/>
  <c r="Y106" i="11"/>
  <c r="R106" i="11"/>
  <c r="M21" i="11"/>
  <c r="F21" i="11" s="1"/>
  <c r="M27" i="11"/>
  <c r="F27" i="11" s="1"/>
  <c r="M31" i="11"/>
  <c r="F31" i="11" s="1"/>
  <c r="N32" i="11"/>
  <c r="Z32" i="11"/>
  <c r="W41" i="11"/>
  <c r="K41" i="11"/>
  <c r="V41" i="11"/>
  <c r="R77" i="11"/>
  <c r="Q82" i="11"/>
  <c r="T111" i="11"/>
  <c r="AD111" i="11"/>
  <c r="Q111" i="11"/>
  <c r="AC111" i="11"/>
  <c r="P111" i="11"/>
  <c r="W111" i="11"/>
  <c r="U111" i="11"/>
  <c r="S111" i="11"/>
  <c r="N111" i="11"/>
  <c r="Y111" i="11"/>
  <c r="J111" i="11"/>
  <c r="F134" i="11"/>
  <c r="S77" i="11"/>
  <c r="T82" i="11"/>
  <c r="Z85" i="11"/>
  <c r="R85" i="11"/>
  <c r="AD85" i="11"/>
  <c r="Q85" i="11"/>
  <c r="S85" i="11"/>
  <c r="X85" i="11"/>
  <c r="P32" i="11"/>
  <c r="F32" i="11" s="1"/>
  <c r="AB32" i="11"/>
  <c r="V50" i="11"/>
  <c r="J50" i="11"/>
  <c r="AC50" i="11"/>
  <c r="P50" i="11"/>
  <c r="F50" i="11" s="1"/>
  <c r="X50" i="11"/>
  <c r="X60" i="11"/>
  <c r="L60" i="11"/>
  <c r="R60" i="11"/>
  <c r="W60" i="11"/>
  <c r="Y65" i="11"/>
  <c r="M65" i="11"/>
  <c r="F65" i="11" s="1"/>
  <c r="Z65" i="11"/>
  <c r="L65" i="11"/>
  <c r="W65" i="11"/>
  <c r="Z70" i="11"/>
  <c r="N70" i="11"/>
  <c r="T70" i="11"/>
  <c r="W70" i="11"/>
  <c r="AA75" i="11"/>
  <c r="O75" i="11"/>
  <c r="AB75" i="11"/>
  <c r="N75" i="11"/>
  <c r="W75" i="11"/>
  <c r="U82" i="11"/>
  <c r="J85" i="11"/>
  <c r="Y85" i="11"/>
  <c r="T121" i="11"/>
  <c r="AA121" i="11"/>
  <c r="N121" i="11"/>
  <c r="Z121" i="11"/>
  <c r="M121" i="11"/>
  <c r="Y121" i="11"/>
  <c r="L121" i="11"/>
  <c r="U121" i="11"/>
  <c r="S121" i="11"/>
  <c r="Q121" i="11"/>
  <c r="P121" i="11"/>
  <c r="O121" i="11"/>
  <c r="AD121" i="11"/>
  <c r="K121" i="11"/>
  <c r="AC121" i="11"/>
  <c r="J121" i="11"/>
  <c r="V121" i="11"/>
  <c r="Y146" i="11"/>
  <c r="M146" i="11"/>
  <c r="F146" i="11" s="1"/>
  <c r="W146" i="11"/>
  <c r="K146" i="11"/>
  <c r="T146" i="11"/>
  <c r="S146" i="11"/>
  <c r="R146" i="11"/>
  <c r="Q146" i="11"/>
  <c r="AD146" i="11"/>
  <c r="P146" i="11"/>
  <c r="AB146" i="11"/>
  <c r="AA146" i="11"/>
  <c r="Z146" i="11"/>
  <c r="X146" i="11"/>
  <c r="V146" i="11"/>
  <c r="U146" i="11"/>
  <c r="O146" i="11"/>
  <c r="N146" i="11"/>
  <c r="L146" i="11"/>
  <c r="AC146" i="11"/>
  <c r="S110" i="11"/>
  <c r="AA110" i="11"/>
  <c r="N110" i="11"/>
  <c r="Z110" i="11"/>
  <c r="M110" i="11"/>
  <c r="F110" i="11" s="1"/>
  <c r="AD110" i="11"/>
  <c r="O110" i="11"/>
  <c r="AB110" i="11"/>
  <c r="K110" i="11"/>
  <c r="Y110" i="11"/>
  <c r="J110" i="11"/>
  <c r="V110" i="11"/>
  <c r="Q110" i="11"/>
  <c r="F111" i="11"/>
  <c r="AC77" i="11"/>
  <c r="Q77" i="11"/>
  <c r="U77" i="11"/>
  <c r="W77" i="11"/>
  <c r="L110" i="11"/>
  <c r="S82" i="11"/>
  <c r="AD82" i="11"/>
  <c r="R82" i="11"/>
  <c r="AC82" i="11"/>
  <c r="O82" i="11"/>
  <c r="X82" i="11"/>
  <c r="P110" i="11"/>
  <c r="O50" i="11"/>
  <c r="AD50" i="11"/>
  <c r="O60" i="11"/>
  <c r="AC60" i="11"/>
  <c r="P65" i="11"/>
  <c r="AD65" i="11"/>
  <c r="O70" i="11"/>
  <c r="AC70" i="11"/>
  <c r="P75" i="11"/>
  <c r="AD75" i="11"/>
  <c r="L77" i="11"/>
  <c r="Z77" i="11"/>
  <c r="K82" i="11"/>
  <c r="Z82" i="11"/>
  <c r="O85" i="11"/>
  <c r="F105" i="11"/>
  <c r="T110" i="11"/>
  <c r="X111" i="11"/>
  <c r="T123" i="11"/>
  <c r="T127" i="11"/>
  <c r="S127" i="11"/>
  <c r="R127" i="11"/>
  <c r="AD127" i="11"/>
  <c r="Q127" i="11"/>
  <c r="Y127" i="11"/>
  <c r="K133" i="11"/>
  <c r="W134" i="11"/>
  <c r="K134" i="11"/>
  <c r="R134" i="11"/>
  <c r="AD134" i="11"/>
  <c r="Q134" i="11"/>
  <c r="AC134" i="11"/>
  <c r="P134" i="11"/>
  <c r="AB134" i="11"/>
  <c r="O134" i="11"/>
  <c r="AA134" i="11"/>
  <c r="F158" i="11"/>
  <c r="V139" i="11"/>
  <c r="J139" i="11"/>
  <c r="T139" i="11"/>
  <c r="S139" i="11"/>
  <c r="R139" i="11"/>
  <c r="AD139" i="11"/>
  <c r="Q139" i="11"/>
  <c r="AA139" i="11"/>
  <c r="T115" i="11"/>
  <c r="U115" i="11"/>
  <c r="S115" i="11"/>
  <c r="X115" i="11"/>
  <c r="M127" i="11"/>
  <c r="F127" i="11" s="1"/>
  <c r="AC127" i="11"/>
  <c r="S133" i="11"/>
  <c r="K139" i="11"/>
  <c r="AB139" i="11"/>
  <c r="V159" i="11"/>
  <c r="J159" i="11"/>
  <c r="T159" i="11"/>
  <c r="AD159" i="11"/>
  <c r="P159" i="11"/>
  <c r="AC159" i="11"/>
  <c r="O159" i="11"/>
  <c r="AB159" i="11"/>
  <c r="N159" i="11"/>
  <c r="AA159" i="11"/>
  <c r="M159" i="11"/>
  <c r="Z159" i="11"/>
  <c r="L159" i="11"/>
  <c r="S21" i="13"/>
  <c r="AC21" i="13"/>
  <c r="Q21" i="13"/>
  <c r="AA21" i="13"/>
  <c r="O21" i="13"/>
  <c r="V21" i="13"/>
  <c r="U21" i="13"/>
  <c r="T21" i="13"/>
  <c r="R21" i="13"/>
  <c r="P21" i="13"/>
  <c r="N21" i="13"/>
  <c r="AD21" i="13"/>
  <c r="M21" i="13"/>
  <c r="F21" i="13" s="1"/>
  <c r="AB21" i="13"/>
  <c r="L21" i="13"/>
  <c r="Z21" i="13"/>
  <c r="K21" i="13"/>
  <c r="W21" i="13"/>
  <c r="V123" i="11"/>
  <c r="J123" i="11"/>
  <c r="S123" i="11"/>
  <c r="R123" i="11"/>
  <c r="AD123" i="11"/>
  <c r="Q123" i="11"/>
  <c r="Z123" i="11"/>
  <c r="L139" i="11"/>
  <c r="AC139" i="11"/>
  <c r="J21" i="13"/>
  <c r="K123" i="11"/>
  <c r="AA123" i="11"/>
  <c r="U133" i="11"/>
  <c r="T134" i="11"/>
  <c r="M139" i="11"/>
  <c r="F139" i="11" s="1"/>
  <c r="Q159" i="11"/>
  <c r="T185" i="11"/>
  <c r="AD185" i="11"/>
  <c r="R185" i="11"/>
  <c r="U185" i="11"/>
  <c r="S185" i="11"/>
  <c r="Q185" i="11"/>
  <c r="P185" i="11"/>
  <c r="AC185" i="11"/>
  <c r="O185" i="11"/>
  <c r="AB185" i="11"/>
  <c r="N185" i="11"/>
  <c r="AA185" i="11"/>
  <c r="M185" i="11"/>
  <c r="Z185" i="11"/>
  <c r="L185" i="11"/>
  <c r="V185" i="11"/>
  <c r="X21" i="13"/>
  <c r="L123" i="11"/>
  <c r="AB123" i="11"/>
  <c r="W133" i="11"/>
  <c r="U134" i="11"/>
  <c r="N139" i="11"/>
  <c r="R159" i="11"/>
  <c r="AC92" i="11"/>
  <c r="Q92" i="11"/>
  <c r="S92" i="11"/>
  <c r="R92" i="11"/>
  <c r="X92" i="11"/>
  <c r="AD97" i="11"/>
  <c r="R97" i="11"/>
  <c r="Z97" i="11"/>
  <c r="M97" i="11"/>
  <c r="F97" i="11" s="1"/>
  <c r="Y97" i="11"/>
  <c r="L97" i="11"/>
  <c r="X97" i="11"/>
  <c r="AD101" i="11"/>
  <c r="R101" i="11"/>
  <c r="Q101" i="11"/>
  <c r="AC101" i="11"/>
  <c r="P101" i="11"/>
  <c r="F101" i="11" s="1"/>
  <c r="X101" i="11"/>
  <c r="M115" i="11"/>
  <c r="F115" i="11" s="1"/>
  <c r="AB115" i="11"/>
  <c r="M123" i="11"/>
  <c r="AC123" i="11"/>
  <c r="U127" i="11"/>
  <c r="X133" i="11"/>
  <c r="V134" i="11"/>
  <c r="O139" i="11"/>
  <c r="S159" i="11"/>
  <c r="T197" i="11"/>
  <c r="AD197" i="11"/>
  <c r="R197" i="11"/>
  <c r="AB197" i="11"/>
  <c r="P197" i="11"/>
  <c r="V197" i="11"/>
  <c r="U197" i="11"/>
  <c r="S197" i="11"/>
  <c r="Q197" i="11"/>
  <c r="O197" i="11"/>
  <c r="N197" i="11"/>
  <c r="AC197" i="11"/>
  <c r="M197" i="11"/>
  <c r="AA197" i="11"/>
  <c r="L197" i="11"/>
  <c r="W197" i="11"/>
  <c r="AC133" i="11"/>
  <c r="X134" i="11"/>
  <c r="P139" i="11"/>
  <c r="F140" i="11"/>
  <c r="U159" i="11"/>
  <c r="X52" i="11"/>
  <c r="L52" i="11"/>
  <c r="V52" i="11"/>
  <c r="AB80" i="11"/>
  <c r="P80" i="11"/>
  <c r="V80" i="11"/>
  <c r="AA90" i="11"/>
  <c r="O90" i="11"/>
  <c r="Y90" i="11"/>
  <c r="L90" i="11"/>
  <c r="X90" i="11"/>
  <c r="K90" i="11"/>
  <c r="Z90" i="11"/>
  <c r="K92" i="11"/>
  <c r="Z92" i="11"/>
  <c r="K97" i="11"/>
  <c r="AB97" i="11"/>
  <c r="K101" i="11"/>
  <c r="Z101" i="11"/>
  <c r="AD105" i="11"/>
  <c r="R105" i="11"/>
  <c r="U105" i="11"/>
  <c r="T105" i="11"/>
  <c r="X105" i="11"/>
  <c r="T107" i="11"/>
  <c r="AA107" i="11"/>
  <c r="N107" i="11"/>
  <c r="Z107" i="11"/>
  <c r="M107" i="11"/>
  <c r="F107" i="11" s="1"/>
  <c r="X107" i="11"/>
  <c r="O115" i="11"/>
  <c r="AD115" i="11"/>
  <c r="V117" i="11"/>
  <c r="J117" i="11"/>
  <c r="AA117" i="11"/>
  <c r="N117" i="11"/>
  <c r="Z117" i="11"/>
  <c r="M117" i="11"/>
  <c r="F117" i="11" s="1"/>
  <c r="Y117" i="11"/>
  <c r="L117" i="11"/>
  <c r="AC117" i="11"/>
  <c r="O123" i="11"/>
  <c r="W127" i="11"/>
  <c r="Y134" i="11"/>
  <c r="U139" i="11"/>
  <c r="W159" i="11"/>
  <c r="F192" i="11"/>
  <c r="K197" i="11"/>
  <c r="AC16" i="13"/>
  <c r="Q16" i="13"/>
  <c r="AA16" i="13"/>
  <c r="O16" i="13"/>
  <c r="Y16" i="13"/>
  <c r="M16" i="13"/>
  <c r="T16" i="13"/>
  <c r="S16" i="13"/>
  <c r="R16" i="13"/>
  <c r="P16" i="13"/>
  <c r="N16" i="13"/>
  <c r="AD16" i="13"/>
  <c r="L16" i="13"/>
  <c r="AB16" i="13"/>
  <c r="K16" i="13"/>
  <c r="Z16" i="13"/>
  <c r="J16" i="13"/>
  <c r="U16" i="13"/>
  <c r="P123" i="11"/>
  <c r="V133" i="11"/>
  <c r="J133" i="11"/>
  <c r="AB133" i="11"/>
  <c r="O133" i="11"/>
  <c r="AA133" i="11"/>
  <c r="N133" i="11"/>
  <c r="Z133" i="11"/>
  <c r="M133" i="11"/>
  <c r="F133" i="11" s="1"/>
  <c r="Y133" i="11"/>
  <c r="L133" i="11"/>
  <c r="W139" i="11"/>
  <c r="X197" i="11"/>
  <c r="F46" i="13"/>
  <c r="X13" i="12"/>
  <c r="L13" i="12"/>
  <c r="V13" i="12"/>
  <c r="J13" i="12"/>
  <c r="T13" i="12"/>
  <c r="Z13" i="12"/>
  <c r="Z9" i="13"/>
  <c r="N9" i="13"/>
  <c r="X9" i="13"/>
  <c r="L9" i="13"/>
  <c r="V9" i="13"/>
  <c r="J9" i="13"/>
  <c r="AA9" i="13"/>
  <c r="Y57" i="13"/>
  <c r="W75" i="13"/>
  <c r="K75" i="13"/>
  <c r="AD75" i="13"/>
  <c r="R75" i="13"/>
  <c r="U75" i="13"/>
  <c r="S75" i="13"/>
  <c r="Q75" i="13"/>
  <c r="P75" i="13"/>
  <c r="AC75" i="13"/>
  <c r="O75" i="13"/>
  <c r="AB75" i="13"/>
  <c r="N75" i="13"/>
  <c r="AA75" i="13"/>
  <c r="M75" i="13"/>
  <c r="F75" i="13" s="1"/>
  <c r="Z75" i="13"/>
  <c r="L75" i="13"/>
  <c r="F86" i="13"/>
  <c r="V75" i="13"/>
  <c r="V170" i="11"/>
  <c r="J170" i="11"/>
  <c r="T170" i="11"/>
  <c r="X170" i="11"/>
  <c r="P13" i="12"/>
  <c r="F13" i="12" s="1"/>
  <c r="Q9" i="13"/>
  <c r="AA11" i="13"/>
  <c r="O11" i="13"/>
  <c r="Y11" i="13"/>
  <c r="M11" i="13"/>
  <c r="W11" i="13"/>
  <c r="K11" i="13"/>
  <c r="Z11" i="13"/>
  <c r="Y75" i="13"/>
  <c r="X145" i="11"/>
  <c r="L145" i="11"/>
  <c r="V145" i="11"/>
  <c r="J145" i="11"/>
  <c r="Y145" i="11"/>
  <c r="S150" i="11"/>
  <c r="K170" i="11"/>
  <c r="Y170" i="11"/>
  <c r="S184" i="11"/>
  <c r="AC184" i="11"/>
  <c r="Q184" i="11"/>
  <c r="W184" i="11"/>
  <c r="Q13" i="12"/>
  <c r="R9" i="13"/>
  <c r="J11" i="13"/>
  <c r="AB11" i="13"/>
  <c r="T23" i="13"/>
  <c r="AD23" i="13"/>
  <c r="R23" i="13"/>
  <c r="AB23" i="13"/>
  <c r="P23" i="13"/>
  <c r="X23" i="13"/>
  <c r="AB57" i="13"/>
  <c r="P57" i="13"/>
  <c r="W57" i="13"/>
  <c r="K57" i="13"/>
  <c r="V57" i="13"/>
  <c r="U57" i="13"/>
  <c r="T57" i="13"/>
  <c r="S57" i="13"/>
  <c r="R57" i="13"/>
  <c r="Q57" i="13"/>
  <c r="AD57" i="13"/>
  <c r="O57" i="13"/>
  <c r="AC96" i="11"/>
  <c r="Q96" i="11"/>
  <c r="V96" i="11"/>
  <c r="V129" i="11"/>
  <c r="J129" i="11"/>
  <c r="W129" i="11"/>
  <c r="K145" i="11"/>
  <c r="Z145" i="11"/>
  <c r="T150" i="11"/>
  <c r="U165" i="11"/>
  <c r="L170" i="11"/>
  <c r="Z170" i="11"/>
  <c r="S179" i="11"/>
  <c r="J184" i="11"/>
  <c r="X184" i="11"/>
  <c r="V190" i="11"/>
  <c r="R13" i="12"/>
  <c r="S9" i="13"/>
  <c r="L11" i="13"/>
  <c r="AC11" i="13"/>
  <c r="U13" i="13"/>
  <c r="J23" i="13"/>
  <c r="Y23" i="13"/>
  <c r="U33" i="13"/>
  <c r="AC38" i="13"/>
  <c r="X41" i="13"/>
  <c r="V46" i="13"/>
  <c r="W48" i="13"/>
  <c r="J57" i="13"/>
  <c r="F108" i="13"/>
  <c r="W140" i="11"/>
  <c r="K140" i="11"/>
  <c r="V140" i="11"/>
  <c r="M145" i="11"/>
  <c r="F145" i="11" s="1"/>
  <c r="AA145" i="11"/>
  <c r="U150" i="11"/>
  <c r="M170" i="11"/>
  <c r="AA170" i="11"/>
  <c r="U179" i="11"/>
  <c r="K184" i="11"/>
  <c r="Y184" i="11"/>
  <c r="S196" i="11"/>
  <c r="AC196" i="11"/>
  <c r="Q196" i="11"/>
  <c r="AA196" i="11"/>
  <c r="O196" i="11"/>
  <c r="X196" i="11"/>
  <c r="S13" i="12"/>
  <c r="T9" i="13"/>
  <c r="N11" i="13"/>
  <c r="AD11" i="13"/>
  <c r="V13" i="13"/>
  <c r="AD18" i="13"/>
  <c r="R18" i="13"/>
  <c r="AB18" i="13"/>
  <c r="P18" i="13"/>
  <c r="F18" i="13" s="1"/>
  <c r="Z18" i="13"/>
  <c r="N18" i="13"/>
  <c r="X18" i="13"/>
  <c r="K23" i="13"/>
  <c r="Z23" i="13"/>
  <c r="V27" i="13"/>
  <c r="J27" i="13"/>
  <c r="T27" i="13"/>
  <c r="AD27" i="13"/>
  <c r="R27" i="13"/>
  <c r="Y27" i="13"/>
  <c r="Y33" i="13"/>
  <c r="AC41" i="13"/>
  <c r="W46" i="13"/>
  <c r="X48" i="13"/>
  <c r="L57" i="13"/>
  <c r="F100" i="13"/>
  <c r="F127" i="13"/>
  <c r="N145" i="11"/>
  <c r="AB145" i="11"/>
  <c r="V165" i="11"/>
  <c r="J165" i="11"/>
  <c r="T165" i="11"/>
  <c r="X165" i="11"/>
  <c r="N170" i="11"/>
  <c r="AB170" i="11"/>
  <c r="L184" i="11"/>
  <c r="Z184" i="11"/>
  <c r="S190" i="11"/>
  <c r="AC190" i="11"/>
  <c r="Q190" i="11"/>
  <c r="AA190" i="11"/>
  <c r="O190" i="11"/>
  <c r="X190" i="11"/>
  <c r="U13" i="12"/>
  <c r="U9" i="13"/>
  <c r="P11" i="13"/>
  <c r="L23" i="13"/>
  <c r="AA23" i="13"/>
  <c r="K27" i="13"/>
  <c r="Z27" i="13"/>
  <c r="AA38" i="13"/>
  <c r="O38" i="13"/>
  <c r="Z38" i="13"/>
  <c r="N38" i="13"/>
  <c r="Y38" i="13"/>
  <c r="M38" i="13"/>
  <c r="F38" i="13" s="1"/>
  <c r="X38" i="13"/>
  <c r="L38" i="13"/>
  <c r="V38" i="13"/>
  <c r="J38" i="13"/>
  <c r="M57" i="13"/>
  <c r="F57" i="13" s="1"/>
  <c r="F77" i="13"/>
  <c r="F137" i="13"/>
  <c r="X150" i="11"/>
  <c r="L150" i="11"/>
  <c r="V150" i="11"/>
  <c r="J150" i="11"/>
  <c r="Y150" i="11"/>
  <c r="O170" i="11"/>
  <c r="AC170" i="11"/>
  <c r="T179" i="11"/>
  <c r="AD179" i="11"/>
  <c r="R179" i="11"/>
  <c r="W179" i="11"/>
  <c r="M184" i="11"/>
  <c r="F184" i="11" s="1"/>
  <c r="AA184" i="11"/>
  <c r="W13" i="12"/>
  <c r="W9" i="13"/>
  <c r="Q11" i="13"/>
  <c r="AB13" i="13"/>
  <c r="P13" i="13"/>
  <c r="F13" i="13" s="1"/>
  <c r="Z13" i="13"/>
  <c r="N13" i="13"/>
  <c r="X13" i="13"/>
  <c r="L13" i="13"/>
  <c r="Y13" i="13"/>
  <c r="M23" i="13"/>
  <c r="F23" i="13" s="1"/>
  <c r="AC23" i="13"/>
  <c r="AB41" i="13"/>
  <c r="P41" i="13"/>
  <c r="AA41" i="13"/>
  <c r="O41" i="13"/>
  <c r="Z41" i="13"/>
  <c r="N41" i="13"/>
  <c r="Y41" i="13"/>
  <c r="M41" i="13"/>
  <c r="F41" i="13" s="1"/>
  <c r="W41" i="13"/>
  <c r="K41" i="13"/>
  <c r="N57" i="13"/>
  <c r="AD62" i="13"/>
  <c r="R62" i="13"/>
  <c r="Y62" i="13"/>
  <c r="M62" i="13"/>
  <c r="T62" i="13"/>
  <c r="S62" i="13"/>
  <c r="Q62" i="13"/>
  <c r="P62" i="13"/>
  <c r="AC62" i="13"/>
  <c r="O62" i="13"/>
  <c r="AB62" i="13"/>
  <c r="N62" i="13"/>
  <c r="AA62" i="13"/>
  <c r="L62" i="13"/>
  <c r="F64" i="13"/>
  <c r="W129" i="13"/>
  <c r="K129" i="13"/>
  <c r="AA129" i="13"/>
  <c r="N129" i="13"/>
  <c r="Z129" i="13"/>
  <c r="M129" i="13"/>
  <c r="F129" i="13" s="1"/>
  <c r="X129" i="13"/>
  <c r="J129" i="13"/>
  <c r="U129" i="13"/>
  <c r="AB129" i="13"/>
  <c r="Y129" i="13"/>
  <c r="V129" i="13"/>
  <c r="T129" i="13"/>
  <c r="S129" i="13"/>
  <c r="R129" i="13"/>
  <c r="Q129" i="13"/>
  <c r="P129" i="13"/>
  <c r="O129" i="13"/>
  <c r="Y13" i="12"/>
  <c r="Y9" i="13"/>
  <c r="R11" i="13"/>
  <c r="J13" i="13"/>
  <c r="AA13" i="13"/>
  <c r="N23" i="13"/>
  <c r="F27" i="13"/>
  <c r="X33" i="13"/>
  <c r="L33" i="13"/>
  <c r="W33" i="13"/>
  <c r="K33" i="13"/>
  <c r="V33" i="13"/>
  <c r="J33" i="13"/>
  <c r="T33" i="13"/>
  <c r="AB33" i="13"/>
  <c r="J41" i="13"/>
  <c r="AD46" i="13"/>
  <c r="AC46" i="13"/>
  <c r="Q46" i="13"/>
  <c r="AB46" i="13"/>
  <c r="P46" i="13"/>
  <c r="AA46" i="13"/>
  <c r="O46" i="13"/>
  <c r="Z46" i="13"/>
  <c r="N46" i="13"/>
  <c r="X46" i="13"/>
  <c r="L46" i="13"/>
  <c r="S48" i="13"/>
  <c r="T48" i="13"/>
  <c r="R48" i="13"/>
  <c r="AD48" i="13"/>
  <c r="Q48" i="13"/>
  <c r="AC48" i="13"/>
  <c r="P48" i="13"/>
  <c r="F48" i="13" s="1"/>
  <c r="AA48" i="13"/>
  <c r="N48" i="13"/>
  <c r="AB48" i="13"/>
  <c r="F52" i="13"/>
  <c r="X57" i="13"/>
  <c r="J62" i="13"/>
  <c r="T66" i="13"/>
  <c r="AA66" i="13"/>
  <c r="O66" i="13"/>
  <c r="Q66" i="13"/>
  <c r="AD66" i="13"/>
  <c r="P66" i="13"/>
  <c r="AC66" i="13"/>
  <c r="N66" i="13"/>
  <c r="AB66" i="13"/>
  <c r="M66" i="13"/>
  <c r="F66" i="13" s="1"/>
  <c r="Z66" i="13"/>
  <c r="L66" i="13"/>
  <c r="Y66" i="13"/>
  <c r="K66" i="13"/>
  <c r="X66" i="13"/>
  <c r="J66" i="13"/>
  <c r="S98" i="13"/>
  <c r="Z98" i="13"/>
  <c r="N98" i="13"/>
  <c r="U98" i="13"/>
  <c r="T98" i="13"/>
  <c r="R98" i="13"/>
  <c r="Q98" i="13"/>
  <c r="AD98" i="13"/>
  <c r="P98" i="13"/>
  <c r="AC98" i="13"/>
  <c r="O98" i="13"/>
  <c r="AB98" i="13"/>
  <c r="M98" i="13"/>
  <c r="F98" i="13" s="1"/>
  <c r="AA98" i="13"/>
  <c r="L98" i="13"/>
  <c r="Y98" i="13"/>
  <c r="K98" i="13"/>
  <c r="U7" i="13"/>
  <c r="U36" i="13"/>
  <c r="AA55" i="13"/>
  <c r="O55" i="13"/>
  <c r="V55" i="13"/>
  <c r="J55" i="13"/>
  <c r="X55" i="13"/>
  <c r="T72" i="13"/>
  <c r="Q77" i="13"/>
  <c r="Y82" i="13"/>
  <c r="M82" i="13"/>
  <c r="F82" i="13" s="1"/>
  <c r="T82" i="13"/>
  <c r="W82" i="13"/>
  <c r="Q86" i="13"/>
  <c r="N91" i="13"/>
  <c r="AB91" i="13"/>
  <c r="T93" i="13"/>
  <c r="Q100" i="13"/>
  <c r="U106" i="13"/>
  <c r="O108" i="13"/>
  <c r="AD108" i="13"/>
  <c r="U115" i="13"/>
  <c r="S117" i="13"/>
  <c r="F124" i="13"/>
  <c r="X132" i="13"/>
  <c r="L132" i="13"/>
  <c r="AD132" i="13"/>
  <c r="Q132" i="13"/>
  <c r="AC132" i="13"/>
  <c r="P132" i="13"/>
  <c r="AA132" i="13"/>
  <c r="N132" i="13"/>
  <c r="Y132" i="13"/>
  <c r="K132" i="13"/>
  <c r="S139" i="13"/>
  <c r="V141" i="13"/>
  <c r="AB88" i="13"/>
  <c r="P88" i="13"/>
  <c r="W88" i="13"/>
  <c r="K88" i="13"/>
  <c r="X88" i="13"/>
  <c r="O91" i="13"/>
  <c r="AD91" i="13"/>
  <c r="P108" i="13"/>
  <c r="Y111" i="13"/>
  <c r="M111" i="13"/>
  <c r="X111" i="13"/>
  <c r="L111" i="13"/>
  <c r="T111" i="13"/>
  <c r="Z111" i="13"/>
  <c r="Y134" i="13"/>
  <c r="M134" i="13"/>
  <c r="F134" i="13" s="1"/>
  <c r="T134" i="13"/>
  <c r="S134" i="13"/>
  <c r="AD134" i="13"/>
  <c r="Q134" i="13"/>
  <c r="AB134" i="13"/>
  <c r="O134" i="13"/>
  <c r="AA134" i="13"/>
  <c r="AC30" i="14"/>
  <c r="Q30" i="14"/>
  <c r="AA30" i="14"/>
  <c r="N30" i="14"/>
  <c r="Y30" i="14"/>
  <c r="L30" i="14"/>
  <c r="X30" i="14"/>
  <c r="K30" i="14"/>
  <c r="T30" i="14"/>
  <c r="Z30" i="14"/>
  <c r="W30" i="14"/>
  <c r="V30" i="14"/>
  <c r="U30" i="14"/>
  <c r="S30" i="14"/>
  <c r="R30" i="14"/>
  <c r="P30" i="14"/>
  <c r="O30" i="14"/>
  <c r="M30" i="14"/>
  <c r="F30" i="14" s="1"/>
  <c r="AB30" i="14"/>
  <c r="S158" i="11"/>
  <c r="S164" i="11"/>
  <c r="S174" i="11"/>
  <c r="S180" i="11"/>
  <c r="S186" i="11"/>
  <c r="S192" i="11"/>
  <c r="S198" i="11"/>
  <c r="K7" i="13"/>
  <c r="W7" i="13"/>
  <c r="S25" i="13"/>
  <c r="K36" i="13"/>
  <c r="W36" i="13"/>
  <c r="S50" i="13"/>
  <c r="L55" i="13"/>
  <c r="Z55" i="13"/>
  <c r="AC60" i="13"/>
  <c r="Q60" i="13"/>
  <c r="X60" i="13"/>
  <c r="L60" i="13"/>
  <c r="W60" i="13"/>
  <c r="T77" i="13"/>
  <c r="K82" i="13"/>
  <c r="Z82" i="13"/>
  <c r="S86" i="13"/>
  <c r="J88" i="13"/>
  <c r="Y88" i="13"/>
  <c r="P91" i="13"/>
  <c r="F91" i="13" s="1"/>
  <c r="S100" i="13"/>
  <c r="Q108" i="13"/>
  <c r="J111" i="13"/>
  <c r="AA111" i="13"/>
  <c r="X115" i="13"/>
  <c r="V117" i="13"/>
  <c r="M132" i="13"/>
  <c r="J134" i="13"/>
  <c r="AC134" i="13"/>
  <c r="V139" i="13"/>
  <c r="J30" i="14"/>
  <c r="V72" i="13"/>
  <c r="J72" i="13"/>
  <c r="AC72" i="13"/>
  <c r="Q72" i="13"/>
  <c r="X72" i="13"/>
  <c r="T86" i="13"/>
  <c r="L88" i="13"/>
  <c r="Z88" i="13"/>
  <c r="R91" i="13"/>
  <c r="AD93" i="13"/>
  <c r="R93" i="13"/>
  <c r="Y93" i="13"/>
  <c r="M93" i="13"/>
  <c r="F93" i="13" s="1"/>
  <c r="W93" i="13"/>
  <c r="W106" i="13"/>
  <c r="K106" i="13"/>
  <c r="V106" i="13"/>
  <c r="J106" i="13"/>
  <c r="AD106" i="13"/>
  <c r="R106" i="13"/>
  <c r="Z106" i="13"/>
  <c r="R108" i="13"/>
  <c r="K111" i="13"/>
  <c r="AB111" i="13"/>
  <c r="Z115" i="13"/>
  <c r="W117" i="13"/>
  <c r="K134" i="13"/>
  <c r="AC139" i="13"/>
  <c r="AD30" i="14"/>
  <c r="F96" i="14"/>
  <c r="M7" i="13"/>
  <c r="F7" i="13" s="1"/>
  <c r="M36" i="13"/>
  <c r="F36" i="13" s="1"/>
  <c r="V50" i="13"/>
  <c r="N55" i="13"/>
  <c r="AC55" i="13"/>
  <c r="S64" i="13"/>
  <c r="Z64" i="13"/>
  <c r="N64" i="13"/>
  <c r="W64" i="13"/>
  <c r="K72" i="13"/>
  <c r="Y72" i="13"/>
  <c r="N82" i="13"/>
  <c r="AB82" i="13"/>
  <c r="U86" i="13"/>
  <c r="M88" i="13"/>
  <c r="AA88" i="13"/>
  <c r="S91" i="13"/>
  <c r="J93" i="13"/>
  <c r="X93" i="13"/>
  <c r="L106" i="13"/>
  <c r="AA106" i="13"/>
  <c r="T108" i="13"/>
  <c r="N111" i="13"/>
  <c r="AC111" i="13"/>
  <c r="X117" i="13"/>
  <c r="R132" i="13"/>
  <c r="L134" i="13"/>
  <c r="L72" i="13"/>
  <c r="Z72" i="13"/>
  <c r="X77" i="13"/>
  <c r="L77" i="13"/>
  <c r="S77" i="13"/>
  <c r="W77" i="13"/>
  <c r="N88" i="13"/>
  <c r="AC88" i="13"/>
  <c r="T91" i="13"/>
  <c r="K93" i="13"/>
  <c r="Z93" i="13"/>
  <c r="T100" i="13"/>
  <c r="AA100" i="13"/>
  <c r="O100" i="13"/>
  <c r="W100" i="13"/>
  <c r="M106" i="13"/>
  <c r="F106" i="13" s="1"/>
  <c r="AB106" i="13"/>
  <c r="U108" i="13"/>
  <c r="O111" i="13"/>
  <c r="AD111" i="13"/>
  <c r="S115" i="13"/>
  <c r="AB115" i="13"/>
  <c r="O115" i="13"/>
  <c r="AA115" i="13"/>
  <c r="N115" i="13"/>
  <c r="Y115" i="13"/>
  <c r="L115" i="13"/>
  <c r="W115" i="13"/>
  <c r="J115" i="13"/>
  <c r="AD115" i="13"/>
  <c r="N134" i="13"/>
  <c r="AA86" i="13"/>
  <c r="O86" i="13"/>
  <c r="V86" i="13"/>
  <c r="J86" i="13"/>
  <c r="X86" i="13"/>
  <c r="O88" i="13"/>
  <c r="AD88" i="13"/>
  <c r="P111" i="13"/>
  <c r="T117" i="13"/>
  <c r="R117" i="13"/>
  <c r="AD117" i="13"/>
  <c r="Q117" i="13"/>
  <c r="AB117" i="13"/>
  <c r="O117" i="13"/>
  <c r="Z117" i="13"/>
  <c r="M117" i="13"/>
  <c r="F117" i="13" s="1"/>
  <c r="AA117" i="13"/>
  <c r="P134" i="13"/>
  <c r="AA141" i="13"/>
  <c r="AC141" i="13"/>
  <c r="P141" i="13"/>
  <c r="R141" i="13"/>
  <c r="Q141" i="13"/>
  <c r="AD141" i="13"/>
  <c r="O141" i="13"/>
  <c r="AB141" i="13"/>
  <c r="N141" i="13"/>
  <c r="Z141" i="13"/>
  <c r="M141" i="13"/>
  <c r="F141" i="13" s="1"/>
  <c r="X141" i="13"/>
  <c r="K141" i="13"/>
  <c r="F9" i="14"/>
  <c r="F12" i="14"/>
  <c r="Z55" i="14"/>
  <c r="N55" i="14"/>
  <c r="AC55" i="14"/>
  <c r="P55" i="14"/>
  <c r="AA55" i="14"/>
  <c r="M55" i="14"/>
  <c r="F55" i="14" s="1"/>
  <c r="Y55" i="14"/>
  <c r="L55" i="14"/>
  <c r="U55" i="14"/>
  <c r="X55" i="14"/>
  <c r="W55" i="14"/>
  <c r="V55" i="14"/>
  <c r="T55" i="14"/>
  <c r="S55" i="14"/>
  <c r="R55" i="14"/>
  <c r="Q55" i="14"/>
  <c r="O55" i="14"/>
  <c r="K55" i="14"/>
  <c r="AB55" i="14"/>
  <c r="V78" i="14"/>
  <c r="J78" i="14"/>
  <c r="R78" i="14"/>
  <c r="AC78" i="14"/>
  <c r="P78" i="14"/>
  <c r="AA78" i="14"/>
  <c r="N78" i="14"/>
  <c r="Y78" i="14"/>
  <c r="L78" i="14"/>
  <c r="X78" i="14"/>
  <c r="K78" i="14"/>
  <c r="S78" i="14"/>
  <c r="AD78" i="14"/>
  <c r="AB78" i="14"/>
  <c r="Z78" i="14"/>
  <c r="W78" i="14"/>
  <c r="U78" i="14"/>
  <c r="T78" i="14"/>
  <c r="Q78" i="14"/>
  <c r="O78" i="14"/>
  <c r="M78" i="14"/>
  <c r="F78" i="14" s="1"/>
  <c r="AC91" i="13"/>
  <c r="Q91" i="13"/>
  <c r="X91" i="13"/>
  <c r="L91" i="13"/>
  <c r="W91" i="13"/>
  <c r="X108" i="13"/>
  <c r="L108" i="13"/>
  <c r="W108" i="13"/>
  <c r="K108" i="13"/>
  <c r="S108" i="13"/>
  <c r="Z108" i="13"/>
  <c r="U134" i="13"/>
  <c r="AA139" i="13"/>
  <c r="O139" i="13"/>
  <c r="AB139" i="13"/>
  <c r="N139" i="13"/>
  <c r="Z139" i="13"/>
  <c r="M139" i="13"/>
  <c r="F139" i="13" s="1"/>
  <c r="Y139" i="13"/>
  <c r="L139" i="13"/>
  <c r="X139" i="13"/>
  <c r="K139" i="13"/>
  <c r="W139" i="13"/>
  <c r="J139" i="13"/>
  <c r="U139" i="13"/>
  <c r="V35" i="14"/>
  <c r="Z88" i="14"/>
  <c r="N88" i="14"/>
  <c r="R88" i="14"/>
  <c r="AD88" i="14"/>
  <c r="Q88" i="14"/>
  <c r="AC88" i="14"/>
  <c r="P88" i="14"/>
  <c r="AA88" i="14"/>
  <c r="M88" i="14"/>
  <c r="Y88" i="14"/>
  <c r="L88" i="14"/>
  <c r="X88" i="14"/>
  <c r="K88" i="14"/>
  <c r="W88" i="14"/>
  <c r="J88" i="14"/>
  <c r="S88" i="14"/>
  <c r="AD32" i="14"/>
  <c r="R32" i="14"/>
  <c r="Q32" i="14"/>
  <c r="AB32" i="14"/>
  <c r="O32" i="14"/>
  <c r="AA32" i="14"/>
  <c r="N32" i="14"/>
  <c r="W32" i="14"/>
  <c r="J32" i="14"/>
  <c r="AC32" i="14"/>
  <c r="AA58" i="14"/>
  <c r="O58" i="14"/>
  <c r="S58" i="14"/>
  <c r="AD58" i="14"/>
  <c r="Q58" i="14"/>
  <c r="AC58" i="14"/>
  <c r="P58" i="14"/>
  <c r="X58" i="14"/>
  <c r="K58" i="14"/>
  <c r="AB58" i="14"/>
  <c r="Y17" i="14"/>
  <c r="M17" i="14"/>
  <c r="AB17" i="14"/>
  <c r="O17" i="14"/>
  <c r="Z17" i="14"/>
  <c r="L17" i="14"/>
  <c r="X17" i="14"/>
  <c r="K17" i="14"/>
  <c r="T17" i="14"/>
  <c r="AD17" i="14"/>
  <c r="K32" i="14"/>
  <c r="S35" i="14"/>
  <c r="U35" i="14"/>
  <c r="R35" i="14"/>
  <c r="AD35" i="14"/>
  <c r="Q35" i="14"/>
  <c r="Z35" i="14"/>
  <c r="M35" i="14"/>
  <c r="AA35" i="14"/>
  <c r="J58" i="14"/>
  <c r="V88" i="14"/>
  <c r="P69" i="13"/>
  <c r="F69" i="13" s="1"/>
  <c r="AB69" i="13"/>
  <c r="P102" i="13"/>
  <c r="F102" i="13" s="1"/>
  <c r="AB102" i="13"/>
  <c r="Q104" i="13"/>
  <c r="AC104" i="13"/>
  <c r="O143" i="13"/>
  <c r="AD143" i="13"/>
  <c r="T12" i="14"/>
  <c r="J17" i="14"/>
  <c r="L32" i="14"/>
  <c r="J35" i="14"/>
  <c r="AB35" i="14"/>
  <c r="U45" i="14"/>
  <c r="L58" i="14"/>
  <c r="AB88" i="14"/>
  <c r="N17" i="14"/>
  <c r="Z19" i="14"/>
  <c r="N19" i="14"/>
  <c r="R19" i="14"/>
  <c r="AC19" i="14"/>
  <c r="P19" i="14"/>
  <c r="AB19" i="14"/>
  <c r="O19" i="14"/>
  <c r="W19" i="14"/>
  <c r="J19" i="14"/>
  <c r="AD19" i="14"/>
  <c r="M32" i="14"/>
  <c r="K35" i="14"/>
  <c r="AC35" i="14"/>
  <c r="M58" i="14"/>
  <c r="F58" i="14" s="1"/>
  <c r="AD65" i="14"/>
  <c r="R65" i="14"/>
  <c r="Q65" i="14"/>
  <c r="AB65" i="14"/>
  <c r="O65" i="14"/>
  <c r="Z65" i="14"/>
  <c r="M65" i="14"/>
  <c r="Y65" i="14"/>
  <c r="L65" i="14"/>
  <c r="U65" i="14"/>
  <c r="S68" i="14"/>
  <c r="U68" i="14"/>
  <c r="R68" i="14"/>
  <c r="AC68" i="14"/>
  <c r="P68" i="14"/>
  <c r="AB68" i="14"/>
  <c r="O68" i="14"/>
  <c r="X68" i="14"/>
  <c r="K68" i="14"/>
  <c r="AD68" i="14"/>
  <c r="R143" i="13"/>
  <c r="P17" i="14"/>
  <c r="K19" i="14"/>
  <c r="AA22" i="14"/>
  <c r="O22" i="14"/>
  <c r="U22" i="14"/>
  <c r="S22" i="14"/>
  <c r="R22" i="14"/>
  <c r="Z22" i="14"/>
  <c r="M22" i="14"/>
  <c r="F22" i="14" s="1"/>
  <c r="AB22" i="14"/>
  <c r="P32" i="14"/>
  <c r="L35" i="14"/>
  <c r="N58" i="14"/>
  <c r="J65" i="14"/>
  <c r="J68" i="14"/>
  <c r="Q17" i="14"/>
  <c r="L19" i="14"/>
  <c r="J22" i="14"/>
  <c r="AC22" i="14"/>
  <c r="S32" i="14"/>
  <c r="N35" i="14"/>
  <c r="V42" i="14"/>
  <c r="J42" i="14"/>
  <c r="AC42" i="14"/>
  <c r="P42" i="14"/>
  <c r="AA42" i="14"/>
  <c r="N42" i="14"/>
  <c r="Z42" i="14"/>
  <c r="M42" i="14"/>
  <c r="U42" i="14"/>
  <c r="AD42" i="14"/>
  <c r="R58" i="14"/>
  <c r="K65" i="14"/>
  <c r="L68" i="14"/>
  <c r="W119" i="14"/>
  <c r="K119" i="14"/>
  <c r="S119" i="14"/>
  <c r="R119" i="14"/>
  <c r="AD119" i="14"/>
  <c r="Q119" i="14"/>
  <c r="AC119" i="14"/>
  <c r="P119" i="14"/>
  <c r="AB119" i="14"/>
  <c r="O119" i="14"/>
  <c r="AA119" i="14"/>
  <c r="N119" i="14"/>
  <c r="Z119" i="14"/>
  <c r="M119" i="14"/>
  <c r="Y119" i="14"/>
  <c r="L119" i="14"/>
  <c r="X119" i="14"/>
  <c r="J119" i="14"/>
  <c r="T119" i="14"/>
  <c r="AD15" i="15"/>
  <c r="R15" i="15"/>
  <c r="T15" i="15"/>
  <c r="S15" i="15"/>
  <c r="Q15" i="15"/>
  <c r="AC15" i="15"/>
  <c r="P15" i="15"/>
  <c r="AB15" i="15"/>
  <c r="O15" i="15"/>
  <c r="AA15" i="15"/>
  <c r="N15" i="15"/>
  <c r="Z15" i="15"/>
  <c r="M15" i="15"/>
  <c r="F15" i="15" s="1"/>
  <c r="Y15" i="15"/>
  <c r="L15" i="15"/>
  <c r="X15" i="15"/>
  <c r="K15" i="15"/>
  <c r="U15" i="15"/>
  <c r="U104" i="13"/>
  <c r="V127" i="13"/>
  <c r="J127" i="13"/>
  <c r="W127" i="13"/>
  <c r="Z137" i="13"/>
  <c r="N137" i="13"/>
  <c r="V137" i="13"/>
  <c r="U143" i="13"/>
  <c r="V9" i="14"/>
  <c r="J9" i="14"/>
  <c r="R9" i="14"/>
  <c r="AC9" i="14"/>
  <c r="P9" i="14"/>
  <c r="AB9" i="14"/>
  <c r="O9" i="14"/>
  <c r="X9" i="14"/>
  <c r="K9" i="14"/>
  <c r="AD9" i="14"/>
  <c r="R17" i="14"/>
  <c r="M19" i="14"/>
  <c r="F19" i="14" s="1"/>
  <c r="K22" i="14"/>
  <c r="AD22" i="14"/>
  <c r="T32" i="14"/>
  <c r="O35" i="14"/>
  <c r="K42" i="14"/>
  <c r="T58" i="14"/>
  <c r="N65" i="14"/>
  <c r="M68" i="14"/>
  <c r="U119" i="14"/>
  <c r="J15" i="15"/>
  <c r="J104" i="13"/>
  <c r="K127" i="13"/>
  <c r="X127" i="13"/>
  <c r="J137" i="13"/>
  <c r="W137" i="13"/>
  <c r="L9" i="14"/>
  <c r="W12" i="14"/>
  <c r="K12" i="14"/>
  <c r="U12" i="14"/>
  <c r="S12" i="14"/>
  <c r="R12" i="14"/>
  <c r="AA12" i="14"/>
  <c r="N12" i="14"/>
  <c r="AB12" i="14"/>
  <c r="S17" i="14"/>
  <c r="Q19" i="14"/>
  <c r="L22" i="14"/>
  <c r="U32" i="14"/>
  <c r="P35" i="14"/>
  <c r="F37" i="14"/>
  <c r="L42" i="14"/>
  <c r="W45" i="14"/>
  <c r="K45" i="14"/>
  <c r="S45" i="14"/>
  <c r="AD45" i="14"/>
  <c r="Q45" i="14"/>
  <c r="AC45" i="14"/>
  <c r="P45" i="14"/>
  <c r="F45" i="14" s="1"/>
  <c r="Y45" i="14"/>
  <c r="L45" i="14"/>
  <c r="AB45" i="14"/>
  <c r="U58" i="14"/>
  <c r="P65" i="14"/>
  <c r="N68" i="14"/>
  <c r="V119" i="14"/>
  <c r="V15" i="15"/>
  <c r="AB143" i="13"/>
  <c r="P143" i="13"/>
  <c r="F143" i="13" s="1"/>
  <c r="S143" i="13"/>
  <c r="W143" i="13"/>
  <c r="U17" i="14"/>
  <c r="S19" i="14"/>
  <c r="V32" i="14"/>
  <c r="T35" i="14"/>
  <c r="V58" i="14"/>
  <c r="S65" i="14"/>
  <c r="Q68" i="14"/>
  <c r="F101" i="14"/>
  <c r="W15" i="15"/>
  <c r="Q14" i="14"/>
  <c r="AD14" i="14"/>
  <c r="Q25" i="14"/>
  <c r="AD25" i="14"/>
  <c r="P37" i="14"/>
  <c r="AC37" i="14"/>
  <c r="W81" i="14"/>
  <c r="K81" i="14"/>
  <c r="V81" i="14"/>
  <c r="M83" i="14"/>
  <c r="F83" i="14" s="1"/>
  <c r="Z83" i="14"/>
  <c r="P86" i="14"/>
  <c r="AC86" i="14"/>
  <c r="AA93" i="14"/>
  <c r="O93" i="14"/>
  <c r="V93" i="14"/>
  <c r="L96" i="14"/>
  <c r="Y96" i="14"/>
  <c r="O101" i="14"/>
  <c r="AB101" i="14"/>
  <c r="V106" i="14"/>
  <c r="L108" i="14"/>
  <c r="Y108" i="14"/>
  <c r="Q114" i="14"/>
  <c r="J122" i="14"/>
  <c r="W122" i="14"/>
  <c r="K16" i="15"/>
  <c r="X16" i="15"/>
  <c r="AD104" i="14"/>
  <c r="R104" i="14"/>
  <c r="V104" i="14"/>
  <c r="U37" i="14"/>
  <c r="Y53" i="14"/>
  <c r="M53" i="14"/>
  <c r="F53" i="14" s="1"/>
  <c r="V53" i="14"/>
  <c r="AC63" i="14"/>
  <c r="Q63" i="14"/>
  <c r="V63" i="14"/>
  <c r="N81" i="14"/>
  <c r="AA81" i="14"/>
  <c r="Q83" i="14"/>
  <c r="AD83" i="14"/>
  <c r="T86" i="14"/>
  <c r="M93" i="14"/>
  <c r="F93" i="14" s="1"/>
  <c r="Z93" i="14"/>
  <c r="Q96" i="14"/>
  <c r="AD96" i="14"/>
  <c r="T101" i="14"/>
  <c r="J104" i="14"/>
  <c r="W104" i="14"/>
  <c r="P108" i="14"/>
  <c r="F108" i="14" s="1"/>
  <c r="AC108" i="14"/>
  <c r="O122" i="14"/>
  <c r="AB122" i="14"/>
  <c r="AC14" i="15"/>
  <c r="Q14" i="15"/>
  <c r="V14" i="15"/>
  <c r="O16" i="15"/>
  <c r="AB16" i="15"/>
  <c r="X14" i="14"/>
  <c r="L14" i="14"/>
  <c r="V14" i="14"/>
  <c r="AB25" i="14"/>
  <c r="P25" i="14"/>
  <c r="F25" i="14" s="1"/>
  <c r="V25" i="14"/>
  <c r="V37" i="14"/>
  <c r="O81" i="14"/>
  <c r="AB81" i="14"/>
  <c r="R83" i="14"/>
  <c r="N93" i="14"/>
  <c r="AB93" i="14"/>
  <c r="R96" i="14"/>
  <c r="K104" i="14"/>
  <c r="X104" i="14"/>
  <c r="Q108" i="14"/>
  <c r="AD108" i="14"/>
  <c r="V114" i="14"/>
  <c r="J114" i="14"/>
  <c r="W114" i="14"/>
  <c r="P122" i="14"/>
  <c r="F122" i="14" s="1"/>
  <c r="AC122" i="14"/>
  <c r="J14" i="15"/>
  <c r="W14" i="15"/>
  <c r="P16" i="15"/>
  <c r="F16" i="15" s="1"/>
  <c r="AC16" i="15"/>
  <c r="Y86" i="14"/>
  <c r="M86" i="14"/>
  <c r="V86" i="14"/>
  <c r="AC101" i="14"/>
  <c r="Q101" i="14"/>
  <c r="V101" i="14"/>
  <c r="L104" i="14"/>
  <c r="Y104" i="14"/>
  <c r="AC145" i="13"/>
  <c r="Q145" i="13"/>
  <c r="V145" i="13"/>
  <c r="K14" i="14"/>
  <c r="Y14" i="14"/>
  <c r="K25" i="14"/>
  <c r="X25" i="14"/>
  <c r="K37" i="14"/>
  <c r="X37" i="14"/>
  <c r="X48" i="14"/>
  <c r="L48" i="14"/>
  <c r="V48" i="14"/>
  <c r="L53" i="14"/>
  <c r="Z53" i="14"/>
  <c r="AB60" i="14"/>
  <c r="P60" i="14"/>
  <c r="F60" i="14" s="1"/>
  <c r="V60" i="14"/>
  <c r="L63" i="14"/>
  <c r="Y63" i="14"/>
  <c r="V71" i="14"/>
  <c r="Q81" i="14"/>
  <c r="AD81" i="14"/>
  <c r="J86" i="14"/>
  <c r="W86" i="14"/>
  <c r="Q93" i="14"/>
  <c r="AD93" i="14"/>
  <c r="J101" i="14"/>
  <c r="W101" i="14"/>
  <c r="M104" i="14"/>
  <c r="F104" i="14" s="1"/>
  <c r="Z104" i="14"/>
  <c r="P106" i="14"/>
  <c r="F106" i="14" s="1"/>
  <c r="AC106" i="14"/>
  <c r="S108" i="14"/>
  <c r="L114" i="14"/>
  <c r="Y114" i="14"/>
  <c r="R122" i="14"/>
  <c r="L14" i="15"/>
  <c r="Y14" i="15"/>
  <c r="R16" i="15"/>
  <c r="X83" i="14"/>
  <c r="L83" i="14"/>
  <c r="V83" i="14"/>
  <c r="L86" i="14"/>
  <c r="Z86" i="14"/>
  <c r="AB96" i="14"/>
  <c r="P96" i="14"/>
  <c r="V96" i="14"/>
  <c r="L101" i="14"/>
  <c r="Y101" i="14"/>
  <c r="O104" i="14"/>
  <c r="AB104" i="14"/>
  <c r="V108" i="14"/>
  <c r="U16" i="15"/>
  <c r="P104" i="14"/>
  <c r="AC104" i="14"/>
  <c r="V16" i="15"/>
  <c r="F71" i="14"/>
  <c r="O86" i="14"/>
  <c r="AB86" i="14"/>
  <c r="N101" i="14"/>
  <c r="AA101" i="14"/>
  <c r="Q104" i="14"/>
  <c r="X122" i="14"/>
  <c r="L122" i="14"/>
  <c r="V122" i="14"/>
  <c r="J16" i="15"/>
  <c r="W16" i="15"/>
  <c r="G261" i="20" l="1"/>
  <c r="G262" i="20"/>
  <c r="G230" i="20"/>
  <c r="G27" i="21"/>
  <c r="G314" i="21"/>
  <c r="G328" i="21"/>
  <c r="G28" i="21"/>
  <c r="G15" i="21"/>
  <c r="G11" i="21"/>
  <c r="G16" i="21"/>
  <c r="G7" i="21"/>
  <c r="G353" i="21"/>
  <c r="G346" i="21"/>
  <c r="G345" i="21"/>
  <c r="G318" i="21"/>
  <c r="G320" i="21"/>
  <c r="G29" i="21"/>
  <c r="G175" i="20"/>
  <c r="G192" i="20"/>
  <c r="G36" i="20"/>
  <c r="G130" i="20"/>
  <c r="G61" i="20"/>
  <c r="G49" i="20"/>
  <c r="G182" i="20"/>
  <c r="G35" i="20"/>
  <c r="G77" i="20"/>
  <c r="G158" i="20"/>
  <c r="G87" i="20"/>
  <c r="G224" i="20"/>
  <c r="G94" i="20"/>
  <c r="G23" i="20"/>
  <c r="G112" i="20"/>
  <c r="G131" i="20"/>
  <c r="G84" i="20"/>
  <c r="G14" i="20"/>
  <c r="G245" i="20"/>
  <c r="G75" i="20"/>
  <c r="G86" i="20"/>
  <c r="G169" i="20"/>
  <c r="G37" i="20"/>
  <c r="G48" i="20"/>
  <c r="G123" i="20"/>
  <c r="G74" i="20"/>
  <c r="G76" i="20"/>
  <c r="G45" i="20"/>
  <c r="G137" i="20"/>
  <c r="G176" i="20"/>
  <c r="G236" i="20"/>
  <c r="G103" i="20"/>
  <c r="G204" i="20"/>
  <c r="G252" i="20"/>
  <c r="G156" i="20"/>
  <c r="G95" i="20"/>
  <c r="G150" i="20"/>
  <c r="G47" i="20"/>
  <c r="G210" i="20"/>
  <c r="G104" i="20"/>
  <c r="G157" i="20"/>
  <c r="G198" i="20"/>
  <c r="G85" i="20"/>
  <c r="G39" i="20"/>
  <c r="G129" i="20"/>
  <c r="G46" i="20"/>
  <c r="G38" i="20"/>
  <c r="G25" i="20"/>
  <c r="G62" i="20"/>
  <c r="G60" i="20"/>
  <c r="G111" i="20"/>
  <c r="G216" i="20"/>
  <c r="G24" i="20"/>
  <c r="G138" i="20"/>
  <c r="G139" i="20"/>
  <c r="G13" i="20"/>
  <c r="G15" i="20"/>
  <c r="F88" i="14"/>
  <c r="F159" i="11"/>
  <c r="F28" i="10"/>
  <c r="G154" i="6"/>
  <c r="F91" i="11"/>
  <c r="F42" i="14"/>
  <c r="F35" i="14"/>
  <c r="F123" i="11"/>
  <c r="F121" i="11"/>
  <c r="F33" i="11"/>
  <c r="F178" i="11"/>
  <c r="F72" i="10"/>
  <c r="F45" i="9"/>
  <c r="F108" i="9"/>
  <c r="F79" i="9"/>
  <c r="G318" i="8"/>
  <c r="G337" i="8"/>
  <c r="G26" i="6"/>
  <c r="F16" i="13"/>
  <c r="F66" i="11"/>
  <c r="F20" i="11"/>
  <c r="F88" i="10"/>
  <c r="F187" i="9"/>
  <c r="F157" i="9"/>
  <c r="F162" i="9"/>
  <c r="F39" i="9"/>
  <c r="F19" i="9"/>
  <c r="F30" i="7"/>
  <c r="G65" i="6"/>
  <c r="G73" i="6"/>
  <c r="F111" i="13"/>
  <c r="F118" i="9"/>
  <c r="F124" i="9"/>
  <c r="F68" i="14"/>
  <c r="F17" i="14"/>
  <c r="F191" i="11"/>
  <c r="F56" i="10"/>
  <c r="F188" i="9"/>
  <c r="F24" i="10"/>
  <c r="F51" i="10"/>
  <c r="F23" i="10"/>
  <c r="F119" i="9"/>
  <c r="F56" i="9"/>
  <c r="F98" i="9"/>
  <c r="F59" i="9"/>
  <c r="F30" i="9"/>
  <c r="G32" i="8"/>
  <c r="F44" i="7"/>
  <c r="G107" i="5"/>
  <c r="F119" i="14"/>
  <c r="F32" i="14"/>
  <c r="F88" i="13"/>
  <c r="F11" i="13"/>
  <c r="F197" i="11"/>
  <c r="F74" i="10"/>
  <c r="F39" i="10"/>
  <c r="F59" i="10"/>
  <c r="F172" i="9"/>
  <c r="F151" i="9"/>
  <c r="G144" i="6"/>
  <c r="G64" i="6"/>
  <c r="G317" i="8"/>
  <c r="F84" i="7"/>
  <c r="G145" i="5"/>
  <c r="F53" i="10"/>
  <c r="F86" i="14"/>
  <c r="F65" i="14"/>
  <c r="F132" i="13"/>
  <c r="F62" i="13"/>
  <c r="F31" i="10"/>
  <c r="F186" i="9"/>
  <c r="F148" i="9"/>
  <c r="F107" i="9"/>
  <c r="F123" i="9"/>
  <c r="F66" i="9"/>
  <c r="F28" i="9"/>
  <c r="F22" i="9"/>
  <c r="F8" i="9"/>
  <c r="G312" i="8"/>
  <c r="G309" i="8"/>
  <c r="F100" i="7"/>
  <c r="F67" i="7"/>
  <c r="G113" i="6"/>
  <c r="G36" i="6"/>
  <c r="F185" i="11"/>
  <c r="F68" i="10"/>
  <c r="F174" i="9"/>
  <c r="F45" i="7"/>
  <c r="G7" i="6"/>
  <c r="G16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tc={55939DF1-9125-4251-8277-F430067B67FB}</author>
  </authors>
  <commentList>
    <comment ref="B2" authorId="0" shapeId="0" xr:uid="{55939DF1-9125-4251-8277-F430067B67FB}">
      <text>
        <t>[스레드 댓글]
사용 중인 버전의 Excel에서 이 스레드 댓글을 읽을 수 있지만 파일을 이후 버전의 Excel에서 열면 편집 내용이 모두 제거됩니다. 자세한 정보: https://go.microsoft.com/fwlink/?linkid=870924.
댓글:
    삭제금지</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<sst xmlns="http://schemas.openxmlformats.org/spreadsheetml/2006/main" count="59561" uniqueCount="6988">
  <si>
    <t>[Family 작성 및 적용 규칙]</t>
    <phoneticPr fontId="4" type="noConversion"/>
  </si>
  <si>
    <t>No.</t>
    <phoneticPr fontId="4" type="noConversion"/>
  </si>
  <si>
    <t>Item</t>
    <phoneticPr fontId="4" type="noConversion"/>
  </si>
  <si>
    <t>팀 기준 / 조치결과</t>
    <phoneticPr fontId="4" type="noConversion"/>
  </si>
  <si>
    <t>참고</t>
    <phoneticPr fontId="4" type="noConversion"/>
  </si>
  <si>
    <t>문제점</t>
    <phoneticPr fontId="4" type="noConversion"/>
  </si>
  <si>
    <t>비고</t>
    <phoneticPr fontId="4" type="noConversion"/>
  </si>
  <si>
    <t>General</t>
    <phoneticPr fontId="4" type="noConversion"/>
  </si>
  <si>
    <t>A1</t>
    <phoneticPr fontId="4" type="noConversion"/>
  </si>
  <si>
    <t>모델 Family Name - 패밀리 리스트 Family Name 반드시 일치</t>
    <phoneticPr fontId="4" type="noConversion"/>
  </si>
  <si>
    <t xml:space="preserve">▶ Family List의 Family Name은 해당 모델의 Family Name과 반드시 일치
* BIM협력사가 Family List의 Family Name 추가 또는 변경 필요 시, 반드시 HEC BIM Manager의 검토 및 승인 필수 
</t>
    <phoneticPr fontId="4" type="noConversion"/>
  </si>
  <si>
    <t xml:space="preserve">-Family Name, Family Type 명칭은 물량산출, 이종SW호환에 연계되므로 반드시 준수
-BIM 협력사 Family List의 Family Name 적용 필수 
</t>
    <phoneticPr fontId="4" type="noConversion"/>
  </si>
  <si>
    <t>A2</t>
    <phoneticPr fontId="4" type="noConversion"/>
  </si>
  <si>
    <t>Family Type 명칭 체계</t>
  </si>
  <si>
    <t>▶ H_SC_ AR_S07_xxxx_xxx_xxx_RG1
-1차 분류 : H   (HEC 플랜트건축팀)
-2차 분류 : SC  (Family Category - Family 구성도상의 두자리 약자)
-3차 분류 : AR_S07 (HEC 플랜트사업본부 3D Standard)
-4차 분류 : xxxx_xxx_  (WM기준으로 사용자가 명칭 부여)
-5차 분류 : RG1 (Mark 사용자가 명칭 부여)</t>
    <phoneticPr fontId="4" type="noConversion"/>
  </si>
  <si>
    <t>* 1,2,3차 분류는 기준에 맞게 반드시 준수
* 3차 분류는 Tekla, S3D, E3D으로 변환시 Grouping에 활용 
* 4차 분류 이하에서 _ (Under Bar)는 가급적 WM 단위로 사용
ex) H_WA_AR_B08_Ext Wall_RC T200_UG_Pit_Bitumen_Epoxy
   - 두께는 해당 WM에 표기 
   - 4차분류 이하는 사용자의 용도에 맞게 임의 부여 가능
   - 가급적 Family 구성도상의 기본 분류 및 기 적용 명칭 사용 권장
* Family Name에는 _(Under bar) 적용 필수
   - 철골부재에 대해서만은 - 적용 (H-100x100)</t>
    <phoneticPr fontId="4" type="noConversion"/>
  </si>
  <si>
    <t>A3</t>
    <phoneticPr fontId="4" type="noConversion"/>
  </si>
  <si>
    <t>철골 Family Name 주의 사항</t>
    <phoneticPr fontId="4" type="noConversion"/>
  </si>
  <si>
    <r>
      <t>▶ H_SC_</t>
    </r>
    <r>
      <rPr>
        <sz val="11"/>
        <color rgb="FFFF0000"/>
        <rFont val="현대하모니 L"/>
        <family val="1"/>
        <charset val="129"/>
      </rPr>
      <t>AR_S01</t>
    </r>
    <r>
      <rPr>
        <sz val="11"/>
        <rFont val="현대하모니 L"/>
        <family val="1"/>
        <charset val="129"/>
      </rPr>
      <t>_H-200x200x8x12</t>
    </r>
    <r>
      <rPr>
        <sz val="11"/>
        <color rgb="FFFF0000"/>
        <rFont val="현대하모니 L"/>
        <family val="1"/>
        <charset val="129"/>
      </rPr>
      <t>_1C1</t>
    </r>
    <r>
      <rPr>
        <sz val="11"/>
        <rFont val="현대하모니 L"/>
        <family val="1"/>
        <charset val="129"/>
      </rPr>
      <t xml:space="preserve">
-3차 분류 및 부재 Mark : 철골 패밀리 Loading 후 수동 입력</t>
    </r>
    <phoneticPr fontId="4" type="noConversion"/>
  </si>
  <si>
    <t>A4</t>
    <phoneticPr fontId="4" type="noConversion"/>
  </si>
  <si>
    <t>공유매개변수</t>
    <phoneticPr fontId="4" type="noConversion"/>
  </si>
  <si>
    <t xml:space="preserve">▶ 팀 기준 공유 매개변수 적용 필수
-추가 또는 변경 필요시, BIM Manager의 검토 필수 
-외주 업체 적용 필수 
*특히 Family에 적용된 매개변수는 물량산출과 연계되므로 반드시 준수
</t>
    <phoneticPr fontId="4" type="noConversion"/>
  </si>
  <si>
    <t>Family 작성 기준</t>
    <phoneticPr fontId="4" type="noConversion"/>
  </si>
  <si>
    <t>B1</t>
    <phoneticPr fontId="4" type="noConversion"/>
  </si>
  <si>
    <t>구조패밀리 : 마감패밀리 분리</t>
    <phoneticPr fontId="4" type="noConversion"/>
  </si>
  <si>
    <t xml:space="preserve">▶구조부재와 마감부재는 반드시 구분
*Room패밀리가 적용되지 않는 구조부재의 Painting (외벽의 외부면 페인트, Trench, Pit 벽, 바닥 등)은 구조패밀리에 포함
 </t>
    <phoneticPr fontId="4" type="noConversion"/>
  </si>
  <si>
    <t>B2</t>
    <phoneticPr fontId="4" type="noConversion"/>
  </si>
  <si>
    <t>Room 패밀리 : 객체 패밀리 
분리 기준</t>
    <phoneticPr fontId="4" type="noConversion"/>
  </si>
  <si>
    <t>1. Room 패밀리 : 최종 마감만 반영
    * 최종마감 : BIM 팀 표준 마감의 Floor Finish Style Name 
                    (= New 실내마감표 도면의 마감 항목) 
2. Room 마감 물량 : Room 패밀리에서 산출
3. 객체 패밀리 : Room 패밀리에 반영된 최종 마감 제외
4. Room 패밀리의 최종 마감 중
   - Tile
   - Raised Floor
   - Suspended Ceiling
   - Interior Wall의 Plaster, 바닥 Screed
   는 별도의 패밀리 적용 (도면 표현을 위해)
   * 단 상기 항목의 마감 물량은 Room 패밀리에서 산출</t>
    <phoneticPr fontId="4" type="noConversion"/>
  </si>
  <si>
    <t>B3</t>
    <phoneticPr fontId="4" type="noConversion"/>
  </si>
  <si>
    <t>Room에 해당하지 않는 Trench, Pit 등의 패밀리 구성</t>
    <phoneticPr fontId="4" type="noConversion"/>
  </si>
  <si>
    <t>▶ Trench, Pit 등 Room이 적용 되지 않는 객체
   - (바닥 Floor +  바닥 마감) 의 복합패밀리로 작성
   - (Wall +  Wall 내/외부 마감) 의 복합패밀리로 작성</t>
    <phoneticPr fontId="4" type="noConversion"/>
  </si>
  <si>
    <t>B4</t>
    <phoneticPr fontId="4" type="noConversion"/>
  </si>
  <si>
    <t>Family Name - 부재명</t>
    <phoneticPr fontId="4" type="noConversion"/>
  </si>
  <si>
    <t>▶ 부재명 : Revit 모델 Family Name - 도면, 계산서와 일치
     - Type Mark (Type Parameter)
     - Mark (Instance Parameter)
     에 부재명 적용</t>
    <phoneticPr fontId="4" type="noConversion"/>
  </si>
  <si>
    <t xml:space="preserve">1) SC1, 2G1, P101, GS1 : Mark에 입력
2) SD1, AW1 
   : SD - Type Mark
   : 1 - Mark
   : Door, Window의 Mark는 Revit에서 자동 중복체크
</t>
    <phoneticPr fontId="4" type="noConversion"/>
  </si>
  <si>
    <t>B5</t>
    <phoneticPr fontId="4" type="noConversion"/>
  </si>
  <si>
    <t>Aramco 패밀리 두께 기준</t>
    <phoneticPr fontId="4" type="noConversion"/>
  </si>
  <si>
    <t>▶ Aramco : 내부 마감재 ¼ inch (6.35mm) 두께 이상은 별도 페밀리로 모델링</t>
    <phoneticPr fontId="4" type="noConversion"/>
  </si>
  <si>
    <t xml:space="preserve">입찰 - 실행 </t>
    <phoneticPr fontId="4" type="noConversion"/>
  </si>
  <si>
    <t>C1</t>
    <phoneticPr fontId="4" type="noConversion"/>
  </si>
  <si>
    <t>Family Group 구분</t>
    <phoneticPr fontId="4" type="noConversion"/>
  </si>
  <si>
    <t xml:space="preserve">▶ F1 Group : Base Family
▶ F2 Group : Base(F1) - Room(R1) 사이의 Family 
▶ R1 Group : Room Family
</t>
    <phoneticPr fontId="4" type="noConversion"/>
  </si>
  <si>
    <t>C2</t>
    <phoneticPr fontId="4" type="noConversion"/>
  </si>
  <si>
    <t>BIM 팀 표준 마감</t>
    <phoneticPr fontId="4" type="noConversion"/>
  </si>
  <si>
    <t xml:space="preserve">▶ 입찰 - 실행 동일 기준 적용
    : BIM 팀 표준 마감의 Floor Finish Style Name 항목
</t>
    <phoneticPr fontId="4" type="noConversion"/>
  </si>
  <si>
    <t>* BIM 팀 표준 마감
   : 01_플랜트건축팀_BIM_팀 표준마감_Rev2_2024.02.20.xlsx</t>
    <phoneticPr fontId="4" type="noConversion"/>
  </si>
  <si>
    <t>C3</t>
    <phoneticPr fontId="4" type="noConversion"/>
  </si>
  <si>
    <t>입찰설계
: 입찰 모델 + 입찰 물량산출용 Family List</t>
    <phoneticPr fontId="4" type="noConversion"/>
  </si>
  <si>
    <t xml:space="preserve">▶ 입찰 모델 : F1 (Base Type의 단일 패밀리) 로 모델링
▶ 입찰 물량용 Family List : F1, F2 패밀리에 미반영 항목은 R1 패밀리에서 산출
</t>
    <phoneticPr fontId="4" type="noConversion"/>
  </si>
  <si>
    <t>C4</t>
    <phoneticPr fontId="4" type="noConversion"/>
  </si>
  <si>
    <t>실행설계
: 실행 모델 + 실행 물량산출용 Family List</t>
    <phoneticPr fontId="4" type="noConversion"/>
  </si>
  <si>
    <t xml:space="preserve">▶ 실행 모델 : Family 구성도 기준에 따라 F1, F2로 구분하여  모델링
Room 패밀리의 최종 마감 중
   - Tile
   - Raised Floor
   - Suspended Ceiling
   - Interior Wall의 Plaster, 바닥 Screed
   는 별도의 Family2 적용 (도면 표현을 위해)
   * 단 상기 항목의 마감 물량은 Room 패밀리에서 산출
▶ 실행 물량용 Family List : F1, F2, R1 패밀리로 구분하여 작성
</t>
    <phoneticPr fontId="4" type="noConversion"/>
  </si>
  <si>
    <t>C5</t>
    <phoneticPr fontId="4" type="noConversion"/>
  </si>
  <si>
    <t>입찰-실행 Family List 차이점</t>
    <phoneticPr fontId="4" type="noConversion"/>
  </si>
  <si>
    <t>▶ 입찰 패밀리 리스트 : F1 + R1
▶ 실행 패밀리 리스트 : F1 + F2 + R1</t>
    <phoneticPr fontId="4" type="noConversion"/>
  </si>
  <si>
    <t>▶ 화장실 벽체 예
   * 입찰 패밀리 리스트 : F1 + R1
     - F1 : 조적벽 
     - R1 : 방수 + Tile
    * 실행 패밀리 리스트 : F1 + F2 + R1
     - F1 : 조적벽 
     - F2 : 방수 + Tile (물량에서 제외)
     - R1 : Tile
▶ CCR 바닥 예
   * 입찰 패밀리 리스트 : F1 + R1
     - F1 : Slab 
     - R1 : Steel Trowel Finish + Raised Floor
    * 실행 패밀리 리스트 : F1 + F2 + R1
     - F1 : Slab  
     - F2 : Steel Trowel Finish + Raised Floor (물량에서 제외)
     - R1 : Raised Floor</t>
    <phoneticPr fontId="4" type="noConversion"/>
  </si>
  <si>
    <t>1. Floor</t>
    <phoneticPr fontId="4" type="noConversion"/>
  </si>
  <si>
    <t>Deck Slab</t>
    <phoneticPr fontId="4" type="noConversion"/>
  </si>
  <si>
    <t>Deck 골을 고려한 가중평균 두께 =&gt; Family Parameter Thickness에 입력</t>
    <phoneticPr fontId="4" type="noConversion"/>
  </si>
  <si>
    <t>물량산출시 Revit 자체 산출 Volumn 사용</t>
    <phoneticPr fontId="4" type="noConversion"/>
  </si>
  <si>
    <t>Painting 마감 + 슬라브구체 복합페밀리 적용</t>
    <phoneticPr fontId="4" type="noConversion"/>
  </si>
  <si>
    <t>*Aramco : 내부 마감재 ¼ inch (6.35mm) 두께 이상은 별도 페밀리로 모델링</t>
    <phoneticPr fontId="4" type="noConversion"/>
  </si>
  <si>
    <t>Tile 마감은 슬라브구체와 구분 별도 페밀리 적용</t>
    <phoneticPr fontId="4" type="noConversion"/>
  </si>
  <si>
    <t>바닥 Tile 마감 (Screed+Tile)
'*Aramco : 내부 마감재 ¼ inch (6.35mm) 두께 이상은 별도 페밀리로 모델링</t>
    <phoneticPr fontId="4" type="noConversion"/>
  </si>
  <si>
    <t>2. Roof</t>
    <phoneticPr fontId="4" type="noConversion"/>
  </si>
  <si>
    <t>A-13</t>
    <phoneticPr fontId="4" type="noConversion"/>
  </si>
  <si>
    <t>Concrete Roof 의 
Slab / Finish 패밀리 구분</t>
    <phoneticPr fontId="4" type="noConversion"/>
  </si>
  <si>
    <t xml:space="preserve">▶Roof 마감과 구조체는 패밀리 분리
   - Roof Finish : Roof 패밀리 적용
   - Roof Concrete Slab : Floor 패밀리 적용
</t>
    <phoneticPr fontId="4" type="noConversion"/>
  </si>
  <si>
    <t>※ 경사 Concrete Roof를 하나의 Family로 모델링할 경우, 
지붕구조도면 작성이 불가함
※ Roof Slab를 Floor로 적용한 이유
   - 철근 모델링을 위해서는 Strucutre Category에서 모델링해야 함</t>
    <phoneticPr fontId="4" type="noConversion"/>
  </si>
  <si>
    <t>3. Wall</t>
    <phoneticPr fontId="4" type="noConversion"/>
  </si>
  <si>
    <t>A-14</t>
    <phoneticPr fontId="4" type="noConversion"/>
  </si>
  <si>
    <t>Skirt</t>
    <phoneticPr fontId="4" type="noConversion"/>
  </si>
  <si>
    <t>▶ 도면 표현상 필요하지 않은 경우, No Modeling
    - Room Family에 Skirt 정보 입력</t>
    <phoneticPr fontId="4" type="noConversion"/>
  </si>
  <si>
    <t>Wall 마감</t>
    <phoneticPr fontId="4" type="noConversion"/>
  </si>
  <si>
    <t xml:space="preserve">▶ 내벽 : 도면 표현상 필요하지 않은 경우, 
             내부마감은 Wall 패밀리에 반영 않함.
    - 내부마감은 Room Family의 벽체 마감 정보에 입력
▶ 외벽 : Base Material + 외부 마감 =&gt; 복합패밀리로 작성   </t>
    <phoneticPr fontId="4" type="noConversion"/>
  </si>
  <si>
    <t>Exterior Wall, UG - Case 1</t>
    <phoneticPr fontId="4" type="noConversion"/>
  </si>
  <si>
    <t>-적용 대상 : UG, Concrete Wall, 지하 Room 외벽
-Wall 패밀리 구성 : Concrete Wall + Wall 외부 마감
-Wall 내부 마감 : Room Family</t>
    <phoneticPr fontId="4" type="noConversion"/>
  </si>
  <si>
    <t>Exterior Wall, UG - Case 2</t>
    <phoneticPr fontId="4" type="noConversion"/>
  </si>
  <si>
    <t xml:space="preserve">-적용 대상 : UG, Concrete Wall, Pit/Trench 외벽
-Wall 패밀리 구성 : Concrete Wall + Wall 외부 마감 + Wall 내부 마감
</t>
    <phoneticPr fontId="4" type="noConversion"/>
  </si>
  <si>
    <t>Exterior Wall, UG - Case 3</t>
    <phoneticPr fontId="4" type="noConversion"/>
  </si>
  <si>
    <t xml:space="preserve">-적용 대상 : UG, Concrete Wall의 외부 마감 Only
                 (외부마감이 도면상 표현 되어야 할 경우)
-Wall 패밀리 구성 : Wall 외부마감만 별도의 패밀리로 작성
</t>
    <phoneticPr fontId="4" type="noConversion"/>
  </si>
  <si>
    <t>4. Structural Foundation</t>
    <phoneticPr fontId="4" type="noConversion"/>
  </si>
  <si>
    <t>Lean Concrete</t>
    <phoneticPr fontId="4" type="noConversion"/>
  </si>
  <si>
    <t>▶ Foundation과 별개로 Lean Concrete 모델링
▶ Family : Foundation Slab 적용
▶ 기초바닥 Protection, PE sheet ⇒ Lean 패밀리에 반영</t>
    <phoneticPr fontId="4" type="noConversion"/>
  </si>
  <si>
    <t>Base, Sub Base 모델링</t>
    <phoneticPr fontId="4" type="noConversion"/>
  </si>
  <si>
    <t>도면 단면에 표현 필요시 모델링</t>
    <phoneticPr fontId="4" type="noConversion"/>
  </si>
  <si>
    <t>터파기 물량산출</t>
    <phoneticPr fontId="4" type="noConversion"/>
  </si>
  <si>
    <t>설계자가 설정한 값(물량산출 Parameter 참조)에 따라 가상 모델링 =&gt; 가상모델의 자동산출 V 값 활용</t>
    <phoneticPr fontId="4" type="noConversion"/>
  </si>
  <si>
    <t>Backfilling 물량산출</t>
    <phoneticPr fontId="4" type="noConversion"/>
  </si>
  <si>
    <t>터파기 물량에서 GL 이하의 기초, Pedestal, lean, Base, SubBase 체적 공제 방식으로 산출</t>
    <phoneticPr fontId="4" type="noConversion"/>
  </si>
  <si>
    <t>Pile 기초</t>
    <phoneticPr fontId="4" type="noConversion"/>
  </si>
  <si>
    <t>Pile과 Pile Cap은 개별 Family로 분리 작성</t>
    <phoneticPr fontId="4" type="noConversion"/>
  </si>
  <si>
    <t>SOG Slab</t>
    <phoneticPr fontId="4" type="noConversion"/>
  </si>
  <si>
    <t>Family Category : Foundation Slab 적용 , Floor(X)</t>
    <phoneticPr fontId="4" type="noConversion"/>
  </si>
  <si>
    <t>A-6</t>
    <phoneticPr fontId="4" type="noConversion"/>
  </si>
  <si>
    <t>Ditch 모델링</t>
    <phoneticPr fontId="4" type="noConversion"/>
  </si>
  <si>
    <t>▶ Model In-Place 기능을 활용하여 작성
▶ Structural Foundation Category로 설정
▶물량 : 다이나모 이용하여 산출</t>
    <phoneticPr fontId="4" type="noConversion"/>
  </si>
  <si>
    <t>- 슬라브에 Ditch 모델링 형상결합하면 중복 슬라브 물량 제외됨</t>
    <phoneticPr fontId="4" type="noConversion"/>
  </si>
  <si>
    <t xml:space="preserve">Ditch
-Wall &amp; Foundation으로 구분하기 어려운 요소
-내부/외부 적용 Material 다름
</t>
    <phoneticPr fontId="4" type="noConversion"/>
  </si>
  <si>
    <t>김연일, 김청산</t>
    <phoneticPr fontId="4" type="noConversion"/>
  </si>
  <si>
    <t>Concrete Dike</t>
    <phoneticPr fontId="4" type="noConversion"/>
  </si>
  <si>
    <t>Wall : H_WA_ACD</t>
    <phoneticPr fontId="4" type="noConversion"/>
  </si>
  <si>
    <t>A-6-1</t>
    <phoneticPr fontId="4" type="noConversion"/>
  </si>
  <si>
    <t>Concrete Pit</t>
    <phoneticPr fontId="4" type="noConversion"/>
  </si>
  <si>
    <t>Pit Wall과 Pit 바닥을 구분하여 기본 Family Category 적용
- Pit Wall : Family Category Basic Wall 적용
- Pit 바닥 : Family Category Foundation Slab 적용</t>
    <phoneticPr fontId="4" type="noConversion"/>
  </si>
  <si>
    <t>STB_Test 모델에 2000x2000x2000 Pit 모델 추가</t>
    <phoneticPr fontId="4" type="noConversion"/>
  </si>
  <si>
    <t>A-6-2</t>
    <phoneticPr fontId="4" type="noConversion"/>
  </si>
  <si>
    <t>Concrete Trench</t>
    <phoneticPr fontId="4" type="noConversion"/>
  </si>
  <si>
    <t>Trench Wall과 Trench 바닥을 구분하여 기본 Family Category 적용
- Trench Wall : Family Category Basic Wall 적용
- Trench 바닥 : Family Category Foundation Slab 적용</t>
    <phoneticPr fontId="4" type="noConversion"/>
  </si>
  <si>
    <t>STB_Test 모델에 W1000xH2000 Trench 모델 추가</t>
    <phoneticPr fontId="4" type="noConversion"/>
  </si>
  <si>
    <t>D-1</t>
    <phoneticPr fontId="4" type="noConversion"/>
  </si>
  <si>
    <t>SOG Haunch 모델링</t>
    <phoneticPr fontId="4" type="noConversion"/>
  </si>
  <si>
    <t>Model In-Place 기능 적용 예정
A-6. Trench &amp; Ditch Family Solution 과 동일</t>
    <phoneticPr fontId="4" type="noConversion"/>
  </si>
  <si>
    <t>STB_Test 모델의 SOG Family
- FTS801_Haunch_GS</t>
    <phoneticPr fontId="4" type="noConversion"/>
  </si>
  <si>
    <t>Haunch 모델링
- Slab Edge 기능은 Slab 모서리부에 구속되어 형태 조작이 어려움 - Slab Edge는 생성된 모델에 Parameter 추가되지 않아 WBS 입력 한계</t>
    <phoneticPr fontId="4" type="noConversion"/>
  </si>
  <si>
    <t>권준석, 강한호</t>
    <phoneticPr fontId="4" type="noConversion"/>
  </si>
  <si>
    <t>D-2</t>
    <phoneticPr fontId="4" type="noConversion"/>
  </si>
  <si>
    <t>Ramp &amp; Pathway Haunch
Stoop 모델링</t>
    <phoneticPr fontId="4" type="noConversion"/>
  </si>
  <si>
    <t>STB_Test 모델의 Family
-H_SFRH_2400x3000x200
-H_SFRH_2400x5600x200</t>
    <phoneticPr fontId="4" type="noConversion"/>
  </si>
  <si>
    <t xml:space="preserve">Hunch 모델링
Slope에 적용 시 측면 적용 불가능
기울기 조절 시 하부면 수평 적용 불가능 </t>
    <phoneticPr fontId="4" type="noConversion"/>
  </si>
  <si>
    <t>D-3</t>
    <phoneticPr fontId="4" type="noConversion"/>
  </si>
  <si>
    <t>Slab 두께 변화되는 부분</t>
    <phoneticPr fontId="4" type="noConversion"/>
  </si>
  <si>
    <t>Dynamo Logic으로 물량 산출 해결
- 상하부 별도 작성한 후 Dynamo 활용하여 산출</t>
    <phoneticPr fontId="4" type="noConversion"/>
  </si>
  <si>
    <t>STB_Test 모델의 Family
- FTS211_EF_EF1, FTS211_EF_EF2
- FTS211_THICKENED SLAB_FOR EF1, FTS211_THICKENED SLAB_FOR EF2</t>
    <phoneticPr fontId="4" type="noConversion"/>
  </si>
  <si>
    <t>Slab 두께 변화되는 부분
- 물량 영향없이 작성할 수 있는 방법</t>
    <phoneticPr fontId="4" type="noConversion"/>
  </si>
  <si>
    <t>D-4</t>
    <phoneticPr fontId="4" type="noConversion"/>
  </si>
  <si>
    <t>Slab 두께 변화되는 부분 lean concrete 적용</t>
    <phoneticPr fontId="4" type="noConversion"/>
  </si>
  <si>
    <t xml:space="preserve">Lean 자동생성용 Dynamo Tool 개발중
</t>
    <phoneticPr fontId="4" type="noConversion"/>
  </si>
  <si>
    <t xml:space="preserve">Slab 두께 변화되는 부분 lean concrete 적용
</t>
    <phoneticPr fontId="4" type="noConversion"/>
  </si>
  <si>
    <t>5. Structural Columns</t>
    <phoneticPr fontId="4" type="noConversion"/>
  </si>
  <si>
    <t>A-16</t>
    <phoneticPr fontId="4" type="noConversion"/>
  </si>
  <si>
    <t>BasePlate</t>
    <phoneticPr fontId="4" type="noConversion"/>
  </si>
  <si>
    <t xml:space="preserve">-Plate or Generic Models ?
</t>
    <phoneticPr fontId="4" type="noConversion"/>
  </si>
  <si>
    <t>지은호, 김청산</t>
    <phoneticPr fontId="4" type="noConversion"/>
  </si>
  <si>
    <t>A-17</t>
    <phoneticPr fontId="4" type="noConversion"/>
  </si>
  <si>
    <t>Anchor Bolt</t>
    <phoneticPr fontId="4" type="noConversion"/>
  </si>
  <si>
    <t>LOD 350에서 Anchor Bolt 모델링 할지 결정 필요</t>
    <phoneticPr fontId="4" type="noConversion"/>
  </si>
  <si>
    <t>A-18</t>
    <phoneticPr fontId="4" type="noConversion"/>
  </si>
  <si>
    <t>Grout</t>
    <phoneticPr fontId="4" type="noConversion"/>
  </si>
  <si>
    <t>Generic Models에서 작성시 같은 유형임에도 개별로 생성됨</t>
    <phoneticPr fontId="4" type="noConversion"/>
  </si>
  <si>
    <t>A-19</t>
    <phoneticPr fontId="4" type="noConversion"/>
  </si>
  <si>
    <t>Steel Connection - Add in
우측 링크의 Autodesk Add-in 기능 조사</t>
    <phoneticPr fontId="4" type="noConversion"/>
  </si>
  <si>
    <t>https://help.autodesk.com/view/RVT/2023/KOR/?guid=GUID-C6E1D473-1B03-4E6F-9CAE-3354FCAE7790</t>
    <phoneticPr fontId="4" type="noConversion"/>
  </si>
  <si>
    <t>6. Structural Framing</t>
    <phoneticPr fontId="4" type="noConversion"/>
  </si>
  <si>
    <t>Tie Girder</t>
    <phoneticPr fontId="4" type="noConversion"/>
  </si>
  <si>
    <t>Family Category : Foundation(X), Structural Framing(O)</t>
    <phoneticPr fontId="4" type="noConversion"/>
  </si>
  <si>
    <t>Family Tpe명의 W, T가 산출식과 일치하도록 해야함</t>
    <phoneticPr fontId="4" type="noConversion"/>
  </si>
  <si>
    <t>A-1</t>
    <phoneticPr fontId="4" type="noConversion"/>
  </si>
  <si>
    <t>Steel Member Family 제작 – Connection 오류</t>
    <phoneticPr fontId="4" type="noConversion"/>
  </si>
  <si>
    <t>국가별 Steel 규격 적용을 위해 Family 생성 (Excel Data 연동) - Steel Connection 관련 오류 발생</t>
    <phoneticPr fontId="4" type="noConversion"/>
  </si>
  <si>
    <t>A-2</t>
    <phoneticPr fontId="4" type="noConversion"/>
  </si>
  <si>
    <t xml:space="preserve">Revit 기본 Library 활용
- Connection 생성됨.
- 해당 Family를 모체로 Steel Family 생성
</t>
    <phoneticPr fontId="4" type="noConversion"/>
  </si>
  <si>
    <t xml:space="preserve">1. 오류-1 : Visibility setting 의 Detail level 조정
2. 오류-2 : Revit 제공 Steel Family 활용하여 해결
</t>
    <phoneticPr fontId="4" type="noConversion"/>
  </si>
  <si>
    <t>A-3</t>
    <phoneticPr fontId="4" type="noConversion"/>
  </si>
  <si>
    <t>Steel Family 관련 Stick Symbol 등 적용</t>
    <phoneticPr fontId="4" type="noConversion"/>
  </si>
  <si>
    <t xml:space="preserve">Symbolic Line 및 Visility Option을 통해 Detail에 따라 single line으로 나타나게 할 수 있음. (기본 Family Library 활용 시 자동 연계되어 있음.)
- Rigid Link, Shear Link 의 경우 Symbol 추가하여 양단 접합부 표현 가능함.
</t>
    <phoneticPr fontId="4" type="noConversion"/>
  </si>
  <si>
    <t xml:space="preserve">Steel Structure 관련 Family 에서 Stick Symbol, Rigid Link 등 활용 방법
-Family 제작 시 적용 방법
-도면 작성 시 view setting 방법
</t>
    <phoneticPr fontId="4" type="noConversion"/>
  </si>
  <si>
    <t>A-4</t>
    <phoneticPr fontId="4" type="noConversion"/>
  </si>
  <si>
    <t>Family 작성 시 Profile 활용</t>
    <phoneticPr fontId="4" type="noConversion"/>
  </si>
  <si>
    <t xml:space="preserve">Family Parameter와 Profile Parameter를 연동하여 활용 가능
-위 기능을 활용할 시 Profile을 생성하여 다방면으로 사용 가능함.
</t>
    <phoneticPr fontId="4" type="noConversion"/>
  </si>
  <si>
    <t>Family Edit에서 Load Profile 사용 시 매개변수도 함께 로드되지 않음. - Type parameter로 조정 불가함</t>
    <phoneticPr fontId="4" type="noConversion"/>
  </si>
  <si>
    <t>A-12</t>
    <phoneticPr fontId="4" type="noConversion"/>
  </si>
  <si>
    <t>Steel Connection Symbol</t>
    <phoneticPr fontId="4" type="noConversion"/>
  </si>
  <si>
    <t xml:space="preserve">1. Splice용 Symbol Family 추가
  : Cut-back 설정에 따라 폭/길이 변경가능하도록 타입 매개변수 추가 
2. Connection Symbol 설정에서 Splice Connection 추가 후 Symbol Family 설정
3. 개별 부재에서 Connection Type 지정
</t>
    <phoneticPr fontId="4" type="noConversion"/>
  </si>
  <si>
    <t xml:space="preserve">STEEL CONNECTION 관련 
: Splice 표현 적용 방법
</t>
    <phoneticPr fontId="4" type="noConversion"/>
  </si>
  <si>
    <t>A-15</t>
    <phoneticPr fontId="4" type="noConversion"/>
  </si>
  <si>
    <t>Purlin, Girth용 Bracket 물량 산출</t>
    <phoneticPr fontId="4" type="noConversion"/>
  </si>
  <si>
    <t>Steel Connection으로 모델에 나타나지만 어떤 Family Category인지, 물량에 어떻게 반영할지 확인 필요</t>
    <phoneticPr fontId="4" type="noConversion"/>
  </si>
  <si>
    <t>8. Doors, 9 Windows</t>
    <phoneticPr fontId="4" type="noConversion"/>
  </si>
  <si>
    <t>A-8</t>
    <phoneticPr fontId="4" type="noConversion"/>
  </si>
  <si>
    <t>인방 모델링</t>
    <phoneticPr fontId="4" type="noConversion"/>
  </si>
  <si>
    <t xml:space="preserve">인방을 패밀리 요소로 반영하는 것은 가능하나 다소 비효율적인 것으로 판단됨. 따라서, 인방 모델링이 반드시 필요한 경우 별도 모델링 권장됨
</t>
    <phoneticPr fontId="4" type="noConversion"/>
  </si>
  <si>
    <t>창문 상하부 인방(LINTEL)을 패밀리 요소로 포함 필요</t>
    <phoneticPr fontId="4" type="noConversion"/>
  </si>
  <si>
    <t>김연일, 강한호</t>
    <phoneticPr fontId="4" type="noConversion"/>
  </si>
  <si>
    <t>10. Stairs</t>
    <phoneticPr fontId="4" type="noConversion"/>
  </si>
  <si>
    <t>D-6</t>
    <phoneticPr fontId="4" type="noConversion"/>
  </si>
  <si>
    <t>STAIR Tread &amp; Riser</t>
    <phoneticPr fontId="4" type="noConversion"/>
  </si>
  <si>
    <t xml:space="preserve">Grating Pattern 가진 재질을 입혀서 Grating Tread로 표현하고,
Riser는 아래와 같이 생략가능함
</t>
    <phoneticPr fontId="4" type="noConversion"/>
  </si>
  <si>
    <t xml:space="preserve">-Assembled Stair의 Grating Tread 적용불가
-Riser 미적용 불가
-Stair 물량 산출 방안
</t>
    <phoneticPr fontId="4" type="noConversion"/>
  </si>
  <si>
    <t>D-13</t>
    <phoneticPr fontId="4" type="noConversion"/>
  </si>
  <si>
    <t xml:space="preserve">유형편집 – Run Type – Tread / Riser Material에서 원하는 재료지정
</t>
    <phoneticPr fontId="4" type="noConversion"/>
  </si>
  <si>
    <t>- Cast-in-place stair(Monolithic stair)의 Tread 및 Riser 재료지정 불가 (Paint / Tile 등) 
-Stair 물량 산출 방안</t>
    <phoneticPr fontId="4" type="noConversion"/>
  </si>
  <si>
    <t>13. Generic Model</t>
    <phoneticPr fontId="4" type="noConversion"/>
  </si>
  <si>
    <t>A-10</t>
    <phoneticPr fontId="4" type="noConversion"/>
  </si>
  <si>
    <t>Downspout</t>
    <phoneticPr fontId="4" type="noConversion"/>
  </si>
  <si>
    <t xml:space="preserve">신규패밀리 생성하고, Label 및 Formula 조합으로 Downpipe 및 Bracket 형상구현 가능
Reference Line을 기준으로 Sweep Path를 지정하고, Step 및 Bracket Distance는 간단한 산수의 조합으로 길이와 연동되도록 만들수 있다. 복잡한 형상도 원리는 이와 마찬가지임 
</t>
    <phoneticPr fontId="4" type="noConversion"/>
  </si>
  <si>
    <t xml:space="preserve">업체 BIM모델(BIMobject) 활용하여 패밀리 Import
옵션(Bracket 개수/길이, Head유무, Offset 길이)에 따라 Customizing
(작성방법 심화학습)
</t>
    <phoneticPr fontId="4" type="noConversion"/>
  </si>
  <si>
    <t xml:space="preserve">DOWNSPOUT 모델링 패밀리 없음
</t>
    <phoneticPr fontId="4" type="noConversion"/>
  </si>
  <si>
    <t>A-11</t>
    <phoneticPr fontId="4" type="noConversion"/>
  </si>
  <si>
    <t>Ladder</t>
    <phoneticPr fontId="4" type="noConversion"/>
  </si>
  <si>
    <t xml:space="preserve">신규패밀리 생성하고, Label 및 Formula 조합으로 Cage Ladder 형상구현 가능
Reference Line을 기준으로 Sweep Path를 지정하고, Step은 간단한 산수의 조합으로 길이와 연동되도록 만들수 있다. 복잡한 형상도 원리는 이와 마찬가지임 
</t>
    <phoneticPr fontId="4" type="noConversion"/>
  </si>
  <si>
    <t xml:space="preserve">업체 BIM모델(BIMobject) 활용하여 패밀리 Import
옵션(Bracket 개수/길이, Handrail, Cage여부)에 따라 Customizing 가능 
</t>
    <phoneticPr fontId="4" type="noConversion"/>
  </si>
  <si>
    <t xml:space="preserve">기존 패밀리 – CAGE 및 SUPPORT 미구현
</t>
    <phoneticPr fontId="4" type="noConversion"/>
  </si>
  <si>
    <t>Structural Stiffeners</t>
    <phoneticPr fontId="4" type="noConversion"/>
  </si>
  <si>
    <t>A-9</t>
    <phoneticPr fontId="4" type="noConversion"/>
  </si>
  <si>
    <t>캐노피 모델링</t>
    <phoneticPr fontId="4" type="noConversion"/>
  </si>
  <si>
    <t xml:space="preserve">1. 신규패밀리 생성(카테고리 – Structural Stiffener)
길이/폭/돌출길이/두께 등 옵션화 &gt; 유형별 옵션조정 
</t>
    <phoneticPr fontId="4" type="noConversion"/>
  </si>
  <si>
    <t xml:space="preserve">DOOR 상부 캐노피(RC) 패밀리 생성 필요 
</t>
    <phoneticPr fontId="4" type="noConversion"/>
  </si>
  <si>
    <t>물량산출 Dynamo Tool 사용을 위한 Family List 작성 유의 사항</t>
    <phoneticPr fontId="4" type="noConversion"/>
  </si>
  <si>
    <t>열 추가 금지</t>
    <phoneticPr fontId="4" type="noConversion"/>
  </si>
  <si>
    <t>패밀리 데이터 구분 (Excel)</t>
    <phoneticPr fontId="4" type="noConversion"/>
  </si>
  <si>
    <t>Family Category 라인에 System Family 혹은 Load Family가 반드시 들어가 있어야 함 (패밀리 명과 동일선상)</t>
    <phoneticPr fontId="4" type="noConversion"/>
  </si>
  <si>
    <t>Building Tag 및 Q’ty Cal Type Tag 입력</t>
    <phoneticPr fontId="4" type="noConversion"/>
  </si>
  <si>
    <t>Building Tag 및 Q’ty Cal Type Tag 라인에 데이터가 반드시 있어야 함. 
*물량산출 미적용시 공란 적용</t>
    <phoneticPr fontId="4" type="noConversion"/>
  </si>
  <si>
    <t>Revit 패밀리 명과 정확하게 일치</t>
    <phoneticPr fontId="4" type="noConversion"/>
  </si>
  <si>
    <t>*대소문자 구분
*Family Type명에는 Only Under Bar(_)만 적용, Dash(-) 적용하지 말것</t>
    <phoneticPr fontId="4" type="noConversion"/>
  </si>
  <si>
    <t>해당 위치는 빈칸으로 둘것</t>
    <phoneticPr fontId="4" type="noConversion"/>
  </si>
  <si>
    <t>토공 수량 산출 규칙</t>
    <phoneticPr fontId="4" type="noConversion"/>
  </si>
  <si>
    <t>토공 수량은 각각 터파기/되메우기/되메우기*토량환산계수 = Exca, Back, Disp 기재
3개 항목은 항상 그림과 같은 순서로 산출하도록 설정되어 있음
예를들어 Excavation만 산출한다든지, 3개 항목 사이에 다른 항목이 들어간다든지 하는 경우가 필요하다면 로직 수정 필요</t>
    <phoneticPr fontId="4" type="noConversion"/>
  </si>
  <si>
    <t>Guage Code 열 추가</t>
    <phoneticPr fontId="4" type="noConversion"/>
  </si>
  <si>
    <t>동일 Work Master Code 내 Spec에 따른 하위 분류
예) A03AD032-00002 (Concrete Cylinder Strength 20 Mpa &lt; F'c &lt;25Mpa)인 경우,
     A03AD032-00002    A(Guage Code)   F'c = 21 Mpa
                                      B(Guage Code)   F'c = 24 Mpa</t>
    <phoneticPr fontId="4" type="noConversion"/>
  </si>
  <si>
    <t>&lt;물량Param&gt; Sheet상의 항목중, 하늘색음영 항목이 산출식에 사용되지 않는 참조용일 경우</t>
    <phoneticPr fontId="4" type="noConversion"/>
  </si>
  <si>
    <t>F~L열은 반드시 공란 유지</t>
    <phoneticPr fontId="4" type="noConversion"/>
  </si>
  <si>
    <t>&lt;물량Param&gt; Sheet상의 항목중, 엑셀값을 사용하는 항목일 경우, 엑셀열에 "O" 반드시 표기</t>
    <phoneticPr fontId="4" type="noConversion"/>
  </si>
  <si>
    <t>&lt;물량Param&gt; Sheet상의 항목중, 물량산출 단위가 개수일 경우(산출수식약자가 Q인 항목)</t>
    <phoneticPr fontId="4" type="noConversion"/>
  </si>
  <si>
    <t>Q 항목의 입력값은
- 페밀리 1개가 1개의 물량으로 산출시에는 "1" 입력   
- 페밀리 1개당 2개(필요개수)의 물량으로 산출시에는 "2(필요개수)" 입력  
ex) Base Plate Family 1개에 Anchor Bolt가 4개 인경우, 
      BasePlate 수량은 Q=1 
      Anchor Bolt 수량은 Q=4</t>
    <phoneticPr fontId="4" type="noConversion"/>
  </si>
  <si>
    <t>&lt;물량Param&gt; Sheet상의 '구분'의 명과 해당 Sheet의 명칭 동일해야 함.</t>
    <phoneticPr fontId="4" type="noConversion"/>
  </si>
  <si>
    <t>&lt;물량Param&gt; Sheet상의 '구분' : "1.Floors" 는 Sheet명 "1.Floors" 일치해야함
- 띄어쓰기, 대소문자, 철자 일치</t>
    <phoneticPr fontId="4" type="noConversion"/>
  </si>
  <si>
    <t xml:space="preserve">&lt;물량 Param&gt; Sheet의 패밀리 매개변수와 Revit 패밀리의 매개변수가 일치해야 함 </t>
    <phoneticPr fontId="4" type="noConversion"/>
  </si>
  <si>
    <t>Revit 패밀리가 갖고있는 매개변수가 &lt;물량Param&gt; Sheet의 패밀리 매개변수에 없는 것은 괜찮으나 반대인 경우 에러 발생함
- 특히 "둘레" 매개변수는 특정 패밀리들만 보유하고 있으니 유의
- Steel Column, Steel Framing 체크 필수</t>
    <phoneticPr fontId="4" type="noConversion"/>
  </si>
  <si>
    <t>[플랜트건축팀 Family 구성도]</t>
    <phoneticPr fontId="4" type="noConversion"/>
  </si>
  <si>
    <t>NO</t>
    <phoneticPr fontId="4" type="noConversion"/>
  </si>
  <si>
    <t>Category of Family</t>
    <phoneticPr fontId="4" type="noConversion"/>
  </si>
  <si>
    <t>Naming</t>
    <phoneticPr fontId="4" type="noConversion"/>
  </si>
  <si>
    <t>System Family</t>
    <phoneticPr fontId="4" type="noConversion"/>
  </si>
  <si>
    <t>Loadable Family</t>
    <phoneticPr fontId="4" type="noConversion"/>
  </si>
  <si>
    <t>Floors</t>
    <phoneticPr fontId="4" type="noConversion"/>
  </si>
  <si>
    <t>H_FL</t>
    <phoneticPr fontId="4" type="noConversion"/>
  </si>
  <si>
    <r>
      <t xml:space="preserve">Family Folder </t>
    </r>
    <r>
      <rPr>
        <sz val="10"/>
        <color rgb="FF000000"/>
        <rFont val="맑은 고딕"/>
        <family val="3"/>
        <charset val="129"/>
      </rPr>
      <t>이름</t>
    </r>
    <phoneticPr fontId="4" type="noConversion"/>
  </si>
  <si>
    <t>Floor</t>
    <phoneticPr fontId="4" type="noConversion"/>
  </si>
  <si>
    <t>Slab Edge</t>
    <phoneticPr fontId="4" type="noConversion"/>
  </si>
  <si>
    <t>- AR_S05 : Grating</t>
    <phoneticPr fontId="4" type="noConversion"/>
  </si>
  <si>
    <t>- AR_S07 : Checked</t>
    <phoneticPr fontId="4" type="noConversion"/>
  </si>
  <si>
    <t>- AR_S17 : Conc STR_Slab</t>
    <phoneticPr fontId="4" type="noConversion"/>
  </si>
  <si>
    <t>- AR_B07 : Building Finish</t>
    <phoneticPr fontId="4" type="noConversion"/>
  </si>
  <si>
    <t>- AR_B08 : Mis-Concrete - Dike, Pit, Trench</t>
    <phoneticPr fontId="4" type="noConversion"/>
  </si>
  <si>
    <t>- AR_B10 : Access Floor</t>
    <phoneticPr fontId="4" type="noConversion"/>
  </si>
  <si>
    <t>□ Concrete Slab</t>
    <phoneticPr fontId="4" type="noConversion"/>
  </si>
  <si>
    <t>▶Concrete Slab</t>
    <phoneticPr fontId="4" type="noConversion"/>
  </si>
  <si>
    <t>▶Roof Concrete Slab</t>
    <phoneticPr fontId="4" type="noConversion"/>
  </si>
  <si>
    <t>▶Pit, Trench Slab</t>
    <phoneticPr fontId="4" type="noConversion"/>
  </si>
  <si>
    <t>▶Turbine Top Deck Slab</t>
    <phoneticPr fontId="4" type="noConversion"/>
  </si>
  <si>
    <t>□ Concrete Deck Slab</t>
    <phoneticPr fontId="4" type="noConversion"/>
  </si>
  <si>
    <t>▶Concrete Deck Slab</t>
    <phoneticPr fontId="4" type="noConversion"/>
  </si>
  <si>
    <t>▶Roof Concrete Deck Slab</t>
    <phoneticPr fontId="4" type="noConversion"/>
  </si>
  <si>
    <t>□ Grating Floor</t>
    <phoneticPr fontId="4" type="noConversion"/>
  </si>
  <si>
    <t>□ Removable Grating Floor</t>
    <phoneticPr fontId="4" type="noConversion"/>
  </si>
  <si>
    <t>□ Checkered Plate Floor</t>
    <phoneticPr fontId="4" type="noConversion"/>
  </si>
  <si>
    <t>□ Finish</t>
    <phoneticPr fontId="4" type="noConversion"/>
  </si>
  <si>
    <t>▶Tile</t>
    <phoneticPr fontId="4" type="noConversion"/>
  </si>
  <si>
    <t>▶Mat</t>
    <phoneticPr fontId="4" type="noConversion"/>
  </si>
  <si>
    <t>▶Raised Floor</t>
    <phoneticPr fontId="4" type="noConversion"/>
  </si>
  <si>
    <t>▶UG Insulation</t>
    <phoneticPr fontId="4" type="noConversion"/>
  </si>
  <si>
    <t>Roofs</t>
    <phoneticPr fontId="4" type="noConversion"/>
  </si>
  <si>
    <t>H_RF</t>
    <phoneticPr fontId="4" type="noConversion"/>
  </si>
  <si>
    <t>Basic Roof</t>
    <phoneticPr fontId="4" type="noConversion"/>
  </si>
  <si>
    <t>Fascia</t>
    <phoneticPr fontId="4" type="noConversion"/>
  </si>
  <si>
    <t>Gutter</t>
    <phoneticPr fontId="4" type="noConversion"/>
  </si>
  <si>
    <t>Roof Soffit</t>
    <phoneticPr fontId="4" type="noConversion"/>
  </si>
  <si>
    <t>Sloped Glazing</t>
    <phoneticPr fontId="4" type="noConversion"/>
  </si>
  <si>
    <t>- AR_B05 : Roof - Cladding</t>
    <phoneticPr fontId="4" type="noConversion"/>
  </si>
  <si>
    <t>- AR_B06 : Roof Finish - Concrete Roof Finish Only</t>
    <phoneticPr fontId="4" type="noConversion"/>
  </si>
  <si>
    <r>
      <rPr>
        <b/>
        <sz val="10"/>
        <color rgb="FF000000"/>
        <rFont val="현대하모니 L"/>
        <family val="1"/>
        <charset val="129"/>
      </rPr>
      <t>※</t>
    </r>
    <r>
      <rPr>
        <b/>
        <sz val="7"/>
        <color rgb="FF000000"/>
        <rFont val="Arial Narrow"/>
        <family val="2"/>
      </rPr>
      <t xml:space="preserve"> </t>
    </r>
    <r>
      <rPr>
        <b/>
        <sz val="10"/>
        <color rgb="FF000000"/>
        <rFont val="Arial Narrow"/>
        <family val="2"/>
      </rPr>
      <t xml:space="preserve">RC Roof Slab </t>
    </r>
    <r>
      <rPr>
        <b/>
        <sz val="10"/>
        <color rgb="FF000000"/>
        <rFont val="현대하모니 L"/>
        <family val="1"/>
        <charset val="129"/>
      </rPr>
      <t>⇒</t>
    </r>
    <r>
      <rPr>
        <b/>
        <sz val="10"/>
        <color rgb="FF000000"/>
        <rFont val="Arial Narrow"/>
        <family val="2"/>
      </rPr>
      <t xml:space="preserve"> Floor Family</t>
    </r>
    <phoneticPr fontId="4" type="noConversion"/>
  </si>
  <si>
    <t>□ For Concrete Roof</t>
    <phoneticPr fontId="4" type="noConversion"/>
  </si>
  <si>
    <t>□ Gutter</t>
    <phoneticPr fontId="4" type="noConversion"/>
  </si>
  <si>
    <t>▶Slope &lt; Insulation &lt; Waterproofing</t>
    <phoneticPr fontId="4" type="noConversion"/>
  </si>
  <si>
    <r>
      <rPr>
        <b/>
        <sz val="10"/>
        <rFont val="맑은 고딕"/>
        <family val="3"/>
        <charset val="129"/>
      </rPr>
      <t>▶</t>
    </r>
    <r>
      <rPr>
        <b/>
        <sz val="10"/>
        <rFont val="Arial Narrow"/>
        <family val="2"/>
      </rPr>
      <t>Gutter</t>
    </r>
    <phoneticPr fontId="4" type="noConversion"/>
  </si>
  <si>
    <t>▶Slope &lt; Waterproofing &lt; Insulation &lt; Protection</t>
    <phoneticPr fontId="4" type="noConversion"/>
  </si>
  <si>
    <t>▶Waterproofing &lt; Insulation &lt; Protection &amp; Slope</t>
    <phoneticPr fontId="4" type="noConversion"/>
  </si>
  <si>
    <t>□ Cladding Roof</t>
    <phoneticPr fontId="4" type="noConversion"/>
  </si>
  <si>
    <t>▶Sandwitch Panel Roof</t>
    <phoneticPr fontId="4" type="noConversion"/>
  </si>
  <si>
    <t>▶Single Metal Sheet Roof</t>
    <phoneticPr fontId="4" type="noConversion"/>
  </si>
  <si>
    <t>Walls</t>
    <phoneticPr fontId="4" type="noConversion"/>
  </si>
  <si>
    <t>H_WA</t>
    <phoneticPr fontId="4" type="noConversion"/>
  </si>
  <si>
    <t>Basic Wall</t>
    <phoneticPr fontId="4" type="noConversion"/>
  </si>
  <si>
    <t>Curtain Wall</t>
    <phoneticPr fontId="4" type="noConversion"/>
  </si>
  <si>
    <t>Stacked Wall</t>
    <phoneticPr fontId="4" type="noConversion"/>
  </si>
  <si>
    <t>- AR_B02 : Wall - Concrete, Gypsum, Cladding, Masonry</t>
    <phoneticPr fontId="4" type="noConversion"/>
  </si>
  <si>
    <t>- AR_B07 : Building Finish - Tile</t>
    <phoneticPr fontId="4" type="noConversion"/>
  </si>
  <si>
    <t>□ Exterior Wall</t>
    <phoneticPr fontId="4" type="noConversion"/>
  </si>
  <si>
    <t>▶Gypsum + Concrete
    *Concrete Wall은 별도 Family로 분리</t>
    <phoneticPr fontId="4" type="noConversion"/>
  </si>
  <si>
    <t>▶Gypsum + Masonry</t>
    <phoneticPr fontId="4" type="noConversion"/>
  </si>
  <si>
    <t>▶Masonry + Masonry</t>
    <phoneticPr fontId="4" type="noConversion"/>
  </si>
  <si>
    <t>▶Masonry + Concrete
    *Concrete Wall은 별도 Family로 분리</t>
    <phoneticPr fontId="4" type="noConversion"/>
  </si>
  <si>
    <t>▶Single Wall</t>
    <phoneticPr fontId="4" type="noConversion"/>
  </si>
  <si>
    <t>▶Cladding Wall</t>
    <phoneticPr fontId="4" type="noConversion"/>
  </si>
  <si>
    <t>▶Cladding + Gypsum/Masonry</t>
    <phoneticPr fontId="4" type="noConversion"/>
  </si>
  <si>
    <t>▶ Exterior Wall Finish Only</t>
    <phoneticPr fontId="4" type="noConversion"/>
  </si>
  <si>
    <t>□ Interior Wall</t>
    <phoneticPr fontId="4" type="noConversion"/>
  </si>
  <si>
    <t>▶Gypsum</t>
    <phoneticPr fontId="4" type="noConversion"/>
  </si>
  <si>
    <t>▶Masonry</t>
    <phoneticPr fontId="4" type="noConversion"/>
  </si>
  <si>
    <t>▶Concrete</t>
    <phoneticPr fontId="4" type="noConversion"/>
  </si>
  <si>
    <t>▶Masonry + Gypsum</t>
    <phoneticPr fontId="4" type="noConversion"/>
  </si>
  <si>
    <t>▶ Interior Wall Finish Only</t>
    <phoneticPr fontId="4" type="noConversion"/>
  </si>
  <si>
    <t>Structural Foundations</t>
    <phoneticPr fontId="4" type="noConversion"/>
  </si>
  <si>
    <t>H_SF</t>
    <phoneticPr fontId="4" type="noConversion"/>
  </si>
  <si>
    <r>
      <t>Foundation Slab</t>
    </r>
    <r>
      <rPr>
        <sz val="10"/>
        <color rgb="FF000000"/>
        <rFont val="Arial Narrow"/>
        <family val="2"/>
      </rPr>
      <t/>
    </r>
    <phoneticPr fontId="4" type="noConversion"/>
  </si>
  <si>
    <r>
      <t>Wall Foundation</t>
    </r>
    <r>
      <rPr>
        <sz val="10"/>
        <color rgb="FF000000"/>
        <rFont val="맑은 고딕"/>
        <family val="3"/>
        <charset val="129"/>
      </rPr>
      <t/>
    </r>
    <phoneticPr fontId="4" type="noConversion"/>
  </si>
  <si>
    <t>Foundation Rectangular(Non-Pile)</t>
    <phoneticPr fontId="4" type="noConversion"/>
  </si>
  <si>
    <t>Pile</t>
    <phoneticPr fontId="4" type="noConversion"/>
  </si>
  <si>
    <t>- AR_S17 : Conc STR_Slab - SOG Slab</t>
    <phoneticPr fontId="4" type="noConversion"/>
  </si>
  <si>
    <t>- AR_S18 : Foundation - Mat, Lean</t>
    <phoneticPr fontId="4" type="noConversion"/>
  </si>
  <si>
    <t>- AR_S18 : Foundation</t>
    <phoneticPr fontId="4" type="noConversion"/>
  </si>
  <si>
    <t>- AR_B01 : Equipment FDN</t>
    <phoneticPr fontId="4" type="noConversion"/>
  </si>
  <si>
    <t>- AR_S19 : Pile</t>
    <phoneticPr fontId="4" type="noConversion"/>
  </si>
  <si>
    <t>- AR_B08 : Mis-Concrete - Stoop, Pathway</t>
    <phoneticPr fontId="4" type="noConversion"/>
  </si>
  <si>
    <t>▶Mat Foundation for Building</t>
    <phoneticPr fontId="4" type="noConversion"/>
  </si>
  <si>
    <t>▶Shallow Foundation 
    or Pile Cap (Pile 별도모델)</t>
    <phoneticPr fontId="4" type="noConversion"/>
  </si>
  <si>
    <t>▶Only Pile</t>
    <phoneticPr fontId="4" type="noConversion"/>
  </si>
  <si>
    <t>▶Mat Foundation for Equipment</t>
    <phoneticPr fontId="4" type="noConversion"/>
  </si>
  <si>
    <t>▶Mass Concrete (Temperature Control) for Equipment</t>
    <phoneticPr fontId="4" type="noConversion"/>
  </si>
  <si>
    <r>
      <rPr>
        <b/>
        <sz val="10"/>
        <color rgb="FF000000"/>
        <rFont val="현대하모니 L"/>
        <family val="1"/>
        <charset val="129"/>
      </rPr>
      <t>▶</t>
    </r>
    <r>
      <rPr>
        <b/>
        <sz val="10"/>
        <color rgb="FF000000"/>
        <rFont val="Arial Narrow"/>
        <family val="2"/>
      </rPr>
      <t>SOG Slab</t>
    </r>
    <phoneticPr fontId="4" type="noConversion"/>
  </si>
  <si>
    <t>▶Stoop, Pathway with Haunch</t>
    <phoneticPr fontId="4" type="noConversion"/>
  </si>
  <si>
    <r>
      <t>▶Lean Concrete  (</t>
    </r>
    <r>
      <rPr>
        <sz val="10"/>
        <color rgb="FF000000"/>
        <rFont val="맑은 고딕"/>
        <family val="3"/>
        <charset val="129"/>
        <scheme val="minor"/>
      </rPr>
      <t>*Lean Concrete 별도 모델링)</t>
    </r>
    <phoneticPr fontId="4" type="noConversion"/>
  </si>
  <si>
    <t>Structural Column</t>
    <phoneticPr fontId="4" type="noConversion"/>
  </si>
  <si>
    <t>H_SC</t>
    <phoneticPr fontId="4" type="noConversion"/>
  </si>
  <si>
    <t>RC_UG_Pedestal</t>
    <phoneticPr fontId="4" type="noConversion"/>
  </si>
  <si>
    <t>RC_UG_Pedestal_Anchor</t>
    <phoneticPr fontId="4" type="noConversion"/>
  </si>
  <si>
    <t>RC_Column_Rectangular</t>
    <phoneticPr fontId="4" type="noConversion"/>
  </si>
  <si>
    <t>AR_S15, Conc STR_Column</t>
    <phoneticPr fontId="4" type="noConversion"/>
  </si>
  <si>
    <t>Steel Column_W_ASTM A6M</t>
    <phoneticPr fontId="4" type="noConversion"/>
  </si>
  <si>
    <t>Steel Column_H_KSD3502</t>
    <phoneticPr fontId="4" type="noConversion"/>
  </si>
  <si>
    <t>Steel Column_H_Built Up</t>
    <phoneticPr fontId="4" type="noConversion"/>
  </si>
  <si>
    <t>Steel Column_SHS_KSD3502</t>
    <phoneticPr fontId="4" type="noConversion"/>
  </si>
  <si>
    <t xml:space="preserve">Steel Column_RHS_KSD3502 </t>
    <phoneticPr fontId="4" type="noConversion"/>
  </si>
  <si>
    <t xml:space="preserve">Steel Column_CHS_KSD3502 </t>
    <phoneticPr fontId="4" type="noConversion"/>
  </si>
  <si>
    <t>AR_S01, Column - Steel Column</t>
    <phoneticPr fontId="4" type="noConversion"/>
  </si>
  <si>
    <t>Structural Framing</t>
    <phoneticPr fontId="4" type="noConversion"/>
  </si>
  <si>
    <t>H_SB</t>
    <phoneticPr fontId="4" type="noConversion"/>
  </si>
  <si>
    <t>RC Tie Girder</t>
    <phoneticPr fontId="4" type="noConversion"/>
  </si>
  <si>
    <t>RC Beam_Rectangular</t>
    <phoneticPr fontId="4" type="noConversion"/>
  </si>
  <si>
    <t>AR_S16, Conc STR_Beam</t>
    <phoneticPr fontId="4" type="noConversion"/>
  </si>
  <si>
    <t>Steel Beam_W_ASTM A6 M</t>
    <phoneticPr fontId="4" type="noConversion"/>
  </si>
  <si>
    <t>Steel Beam_H-KSD3502</t>
    <phoneticPr fontId="4" type="noConversion"/>
  </si>
  <si>
    <t>Steel Beam_H-Built Up</t>
    <phoneticPr fontId="4" type="noConversion"/>
  </si>
  <si>
    <t>Steel Beam_SHS_KSD</t>
    <phoneticPr fontId="4" type="noConversion"/>
  </si>
  <si>
    <t>Steel Beam_RHS_KSD</t>
    <phoneticPr fontId="4" type="noConversion"/>
  </si>
  <si>
    <t>Steel Beam_CHS_KSD</t>
    <phoneticPr fontId="4" type="noConversion"/>
  </si>
  <si>
    <t>AR_S02, Beam : Steel Beam, Girder</t>
    <phoneticPr fontId="4" type="noConversion"/>
  </si>
  <si>
    <t>Steel Beam_Channel_KSD</t>
    <phoneticPr fontId="4" type="noConversion"/>
  </si>
  <si>
    <t>Steel Beam_Angle_KSD</t>
    <phoneticPr fontId="4" type="noConversion"/>
  </si>
  <si>
    <t>Steel Beam_Tee_KSD</t>
    <phoneticPr fontId="4" type="noConversion"/>
  </si>
  <si>
    <t>Steel Beam_LC_KSD</t>
    <phoneticPr fontId="4" type="noConversion"/>
  </si>
  <si>
    <t>Steel Hori. Brace_Angle_KSD</t>
    <phoneticPr fontId="4" type="noConversion"/>
  </si>
  <si>
    <t>Steel Ver. Brace_Angle_KSD</t>
    <phoneticPr fontId="4" type="noConversion"/>
  </si>
  <si>
    <t>Steel Hori. Brace_CHS_KSD</t>
    <phoneticPr fontId="4" type="noConversion"/>
  </si>
  <si>
    <t>Steel Ver. Brace_CHS_KSD</t>
    <phoneticPr fontId="4" type="noConversion"/>
  </si>
  <si>
    <t>Steel Purlin_LC_KSD</t>
    <phoneticPr fontId="4" type="noConversion"/>
  </si>
  <si>
    <t>Steel Girth_LC_KSD</t>
    <phoneticPr fontId="4" type="noConversion"/>
  </si>
  <si>
    <t>AR_S03, Horizontal Brace</t>
    <phoneticPr fontId="4" type="noConversion"/>
  </si>
  <si>
    <t>AR_S04, Vertical Brace</t>
    <phoneticPr fontId="4" type="noConversion"/>
  </si>
  <si>
    <t>AR_B03, Purlin</t>
    <phoneticPr fontId="4" type="noConversion"/>
  </si>
  <si>
    <t>AR_B04, Girth</t>
    <phoneticPr fontId="4" type="noConversion"/>
  </si>
  <si>
    <t>Ceiling</t>
    <phoneticPr fontId="4" type="noConversion"/>
  </si>
  <si>
    <t>H_CE</t>
    <phoneticPr fontId="4" type="noConversion"/>
  </si>
  <si>
    <t>Basic Ceiling</t>
    <phoneticPr fontId="4" type="noConversion"/>
  </si>
  <si>
    <t>Compound Ceiling</t>
    <phoneticPr fontId="4" type="noConversion"/>
  </si>
  <si>
    <t>AR_B09, Ceiling</t>
    <phoneticPr fontId="4" type="noConversion"/>
  </si>
  <si>
    <t>Doors</t>
    <phoneticPr fontId="4" type="noConversion"/>
  </si>
  <si>
    <t>H_DR</t>
    <phoneticPr fontId="4" type="noConversion"/>
  </si>
  <si>
    <t>Single Door</t>
    <phoneticPr fontId="4" type="noConversion"/>
  </si>
  <si>
    <t>Double Door</t>
    <phoneticPr fontId="4" type="noConversion"/>
  </si>
  <si>
    <t>Double Door + Transsom</t>
    <phoneticPr fontId="4" type="noConversion"/>
  </si>
  <si>
    <t>Shutter / Sliding / Hanger / Swing / Revolving / Folding</t>
    <phoneticPr fontId="4" type="noConversion"/>
  </si>
  <si>
    <t>AR_B12, Door</t>
    <phoneticPr fontId="4" type="noConversion"/>
  </si>
  <si>
    <r>
      <t>*</t>
    </r>
    <r>
      <rPr>
        <sz val="10"/>
        <color rgb="FF000000"/>
        <rFont val="Arial Unicode MS"/>
        <family val="2"/>
        <charset val="129"/>
      </rPr>
      <t xml:space="preserve">내화시간, </t>
    </r>
    <r>
      <rPr>
        <sz val="10"/>
        <color rgb="FF000000"/>
        <rFont val="Arial Narrow"/>
        <family val="2"/>
      </rPr>
      <t xml:space="preserve">Exit </t>
    </r>
    <r>
      <rPr>
        <sz val="10"/>
        <color rgb="FF000000"/>
        <rFont val="Arial Unicode MS"/>
        <family val="2"/>
        <charset val="129"/>
      </rPr>
      <t>표기는 추가</t>
    </r>
    <r>
      <rPr>
        <sz val="10"/>
        <color rgb="FF000000"/>
        <rFont val="Arial Narrow"/>
        <family val="2"/>
      </rPr>
      <t xml:space="preserve">
</t>
    </r>
    <r>
      <rPr>
        <sz val="10"/>
        <color rgb="FF000000"/>
        <rFont val="Arial Unicode MS"/>
        <family val="2"/>
        <charset val="129"/>
      </rPr>
      <t>*</t>
    </r>
    <r>
      <rPr>
        <sz val="10"/>
        <color rgb="FF000000"/>
        <rFont val="Arial Narrow"/>
        <family val="2"/>
      </rPr>
      <t>Door Size-Opening Size</t>
    </r>
    <phoneticPr fontId="4" type="noConversion"/>
  </si>
  <si>
    <r>
      <t>*</t>
    </r>
    <r>
      <rPr>
        <sz val="10"/>
        <color rgb="FF000000"/>
        <rFont val="Arial Unicode MS"/>
        <family val="2"/>
        <charset val="129"/>
      </rPr>
      <t>내화시간</t>
    </r>
    <r>
      <rPr>
        <sz val="10"/>
        <color rgb="FF000000"/>
        <rFont val="Arial Narrow"/>
        <family val="2"/>
      </rPr>
      <t xml:space="preserve">, Exit </t>
    </r>
    <r>
      <rPr>
        <sz val="10"/>
        <color rgb="FF000000"/>
        <rFont val="Arial Unicode MS"/>
        <family val="2"/>
        <charset val="129"/>
      </rPr>
      <t>표기는</t>
    </r>
    <r>
      <rPr>
        <sz val="10"/>
        <color rgb="FF000000"/>
        <rFont val="Arial Narrow"/>
        <family val="2"/>
      </rPr>
      <t xml:space="preserve"> </t>
    </r>
    <r>
      <rPr>
        <sz val="10"/>
        <color rgb="FF000000"/>
        <rFont val="Arial Unicode MS"/>
        <family val="2"/>
        <charset val="129"/>
      </rPr>
      <t>추가</t>
    </r>
    <r>
      <rPr>
        <sz val="10"/>
        <color rgb="FF000000"/>
        <rFont val="Arial Narrow"/>
        <family val="2"/>
      </rPr>
      <t xml:space="preserve">
*Door Size-Opening Size</t>
    </r>
    <phoneticPr fontId="4" type="noConversion"/>
  </si>
  <si>
    <r>
      <rPr>
        <b/>
        <sz val="10"/>
        <color rgb="FF000000"/>
        <rFont val="맑은 고딕"/>
        <family val="3"/>
        <charset val="129"/>
      </rPr>
      <t>▶</t>
    </r>
    <r>
      <rPr>
        <b/>
        <sz val="10"/>
        <color rgb="FF000000"/>
        <rFont val="Arial Narrow"/>
        <family val="2"/>
      </rPr>
      <t>Single Door_Steel</t>
    </r>
    <phoneticPr fontId="4" type="noConversion"/>
  </si>
  <si>
    <r>
      <rPr>
        <b/>
        <sz val="10"/>
        <color rgb="FF000000"/>
        <rFont val="맑은 고딕"/>
        <family val="3"/>
        <charset val="129"/>
      </rPr>
      <t>▶</t>
    </r>
    <r>
      <rPr>
        <b/>
        <sz val="10"/>
        <color rgb="FF000000"/>
        <rFont val="Arial Narrow"/>
        <family val="2"/>
      </rPr>
      <t>Double Door_Steel</t>
    </r>
    <phoneticPr fontId="4" type="noConversion"/>
  </si>
  <si>
    <r>
      <rPr>
        <b/>
        <sz val="10"/>
        <color rgb="FF000000"/>
        <rFont val="Segoe UI Symbol"/>
        <family val="3"/>
      </rPr>
      <t>▶</t>
    </r>
    <r>
      <rPr>
        <b/>
        <sz val="10"/>
        <color rgb="FF000000"/>
        <rFont val="Arial Narrow"/>
        <family val="2"/>
      </rPr>
      <t>Double Door_Steel_Transsom</t>
    </r>
    <phoneticPr fontId="4" type="noConversion"/>
  </si>
  <si>
    <r>
      <rPr>
        <b/>
        <sz val="10"/>
        <color rgb="FF000000"/>
        <rFont val="Segoe UI Symbol"/>
        <family val="3"/>
      </rPr>
      <t>▶</t>
    </r>
    <r>
      <rPr>
        <b/>
        <sz val="10"/>
        <color rgb="FF000000"/>
        <rFont val="Arial Narrow"/>
        <family val="2"/>
      </rPr>
      <t>Shutter</t>
    </r>
    <phoneticPr fontId="4" type="noConversion"/>
  </si>
  <si>
    <r>
      <rPr>
        <b/>
        <sz val="10"/>
        <rFont val="Segoe UI Symbol"/>
        <family val="3"/>
      </rPr>
      <t>▶</t>
    </r>
    <r>
      <rPr>
        <b/>
        <sz val="10"/>
        <rFont val="Arial Narrow"/>
        <family val="2"/>
      </rPr>
      <t>Single Door_Blast</t>
    </r>
    <phoneticPr fontId="4" type="noConversion"/>
  </si>
  <si>
    <r>
      <rPr>
        <b/>
        <sz val="10"/>
        <rFont val="Segoe UI Symbol"/>
        <family val="3"/>
      </rPr>
      <t>▶</t>
    </r>
    <r>
      <rPr>
        <b/>
        <sz val="10"/>
        <rFont val="Arial Narrow"/>
        <family val="2"/>
      </rPr>
      <t>Double Door_Blast</t>
    </r>
    <phoneticPr fontId="4" type="noConversion"/>
  </si>
  <si>
    <r>
      <rPr>
        <b/>
        <sz val="10"/>
        <rFont val="Segoe UI Symbol"/>
        <family val="3"/>
      </rPr>
      <t>▶</t>
    </r>
    <r>
      <rPr>
        <b/>
        <sz val="10"/>
        <rFont val="Arial Narrow"/>
        <family val="2"/>
      </rPr>
      <t>Double Door_Blast</t>
    </r>
    <r>
      <rPr>
        <b/>
        <sz val="10"/>
        <rFont val="Arial Narrow"/>
        <family val="3"/>
      </rPr>
      <t>_Transsom</t>
    </r>
    <phoneticPr fontId="4" type="noConversion"/>
  </si>
  <si>
    <r>
      <rPr>
        <b/>
        <sz val="10"/>
        <rFont val="Segoe UI Symbol"/>
        <family val="3"/>
      </rPr>
      <t>▶</t>
    </r>
    <r>
      <rPr>
        <b/>
        <sz val="10"/>
        <rFont val="Arial Narrow"/>
        <family val="2"/>
      </rPr>
      <t>Sliding</t>
    </r>
    <phoneticPr fontId="4" type="noConversion"/>
  </si>
  <si>
    <r>
      <rPr>
        <b/>
        <sz val="10"/>
        <rFont val="Segoe UI Symbol"/>
        <family val="3"/>
      </rPr>
      <t>▶</t>
    </r>
    <r>
      <rPr>
        <b/>
        <sz val="10"/>
        <rFont val="Arial Narrow"/>
        <family val="2"/>
      </rPr>
      <t>Single Door_Aluminum</t>
    </r>
    <phoneticPr fontId="4" type="noConversion"/>
  </si>
  <si>
    <r>
      <rPr>
        <b/>
        <sz val="10"/>
        <rFont val="Segoe UI Symbol"/>
        <family val="3"/>
      </rPr>
      <t>▶</t>
    </r>
    <r>
      <rPr>
        <b/>
        <sz val="10"/>
        <rFont val="Arial Narrow"/>
        <family val="3"/>
      </rPr>
      <t>Double</t>
    </r>
    <r>
      <rPr>
        <b/>
        <sz val="10"/>
        <rFont val="Arial Narrow"/>
        <family val="2"/>
      </rPr>
      <t>e Door_Aluminum</t>
    </r>
    <phoneticPr fontId="4" type="noConversion"/>
  </si>
  <si>
    <r>
      <rPr>
        <b/>
        <sz val="10"/>
        <rFont val="Segoe UI Symbol"/>
        <family val="3"/>
      </rPr>
      <t>▶</t>
    </r>
    <r>
      <rPr>
        <b/>
        <sz val="10"/>
        <rFont val="Arial Narrow"/>
        <family val="2"/>
      </rPr>
      <t>Single Door_Glass</t>
    </r>
    <phoneticPr fontId="4" type="noConversion"/>
  </si>
  <si>
    <r>
      <rPr>
        <b/>
        <sz val="10"/>
        <rFont val="Segoe UI Symbol"/>
        <family val="3"/>
      </rPr>
      <t>▶</t>
    </r>
    <r>
      <rPr>
        <b/>
        <sz val="10"/>
        <rFont val="Arial Narrow"/>
        <family val="3"/>
      </rPr>
      <t>Double</t>
    </r>
    <r>
      <rPr>
        <b/>
        <sz val="10"/>
        <rFont val="Arial Narrow"/>
        <family val="2"/>
      </rPr>
      <t xml:space="preserve"> Door_Glass</t>
    </r>
    <phoneticPr fontId="4" type="noConversion"/>
  </si>
  <si>
    <r>
      <rPr>
        <b/>
        <sz val="10"/>
        <rFont val="Segoe UI Symbol"/>
        <family val="3"/>
      </rPr>
      <t>▶</t>
    </r>
    <r>
      <rPr>
        <b/>
        <sz val="10"/>
        <rFont val="Arial Narrow"/>
        <family val="2"/>
      </rPr>
      <t>Hanger</t>
    </r>
    <phoneticPr fontId="4" type="noConversion"/>
  </si>
  <si>
    <r>
      <rPr>
        <b/>
        <sz val="10"/>
        <rFont val="Segoe UI Symbol"/>
        <family val="3"/>
      </rPr>
      <t>▶</t>
    </r>
    <r>
      <rPr>
        <b/>
        <sz val="10"/>
        <rFont val="Arial Narrow"/>
        <family val="2"/>
      </rPr>
      <t>Single Door_SST</t>
    </r>
    <phoneticPr fontId="4" type="noConversion"/>
  </si>
  <si>
    <r>
      <rPr>
        <b/>
        <sz val="10"/>
        <rFont val="Segoe UI Symbol"/>
        <family val="3"/>
      </rPr>
      <t>▶</t>
    </r>
    <r>
      <rPr>
        <b/>
        <sz val="10"/>
        <rFont val="Arial Narrow"/>
        <family val="3"/>
      </rPr>
      <t>Double</t>
    </r>
    <r>
      <rPr>
        <b/>
        <sz val="10"/>
        <rFont val="Arial Narrow"/>
        <family val="2"/>
      </rPr>
      <t xml:space="preserve"> Door_SST</t>
    </r>
    <phoneticPr fontId="4" type="noConversion"/>
  </si>
  <si>
    <r>
      <rPr>
        <b/>
        <sz val="10"/>
        <rFont val="Segoe UI Symbol"/>
        <family val="3"/>
      </rPr>
      <t>▶</t>
    </r>
    <r>
      <rPr>
        <b/>
        <sz val="10"/>
        <rFont val="Arial Narrow"/>
        <family val="2"/>
      </rPr>
      <t>Swing</t>
    </r>
    <phoneticPr fontId="4" type="noConversion"/>
  </si>
  <si>
    <r>
      <rPr>
        <b/>
        <sz val="10"/>
        <rFont val="Segoe UI Symbol"/>
        <family val="3"/>
      </rPr>
      <t>▶</t>
    </r>
    <r>
      <rPr>
        <b/>
        <sz val="10"/>
        <rFont val="Arial Narrow"/>
        <family val="2"/>
      </rPr>
      <t>Single Door_Wood</t>
    </r>
    <phoneticPr fontId="4" type="noConversion"/>
  </si>
  <si>
    <r>
      <rPr>
        <b/>
        <sz val="10"/>
        <rFont val="Segoe UI Symbol"/>
        <family val="3"/>
      </rPr>
      <t>▶</t>
    </r>
    <r>
      <rPr>
        <b/>
        <sz val="10"/>
        <rFont val="Arial Narrow"/>
        <family val="2"/>
      </rPr>
      <t>Double Door_Wood</t>
    </r>
    <phoneticPr fontId="4" type="noConversion"/>
  </si>
  <si>
    <r>
      <rPr>
        <b/>
        <sz val="10"/>
        <rFont val="Segoe UI Symbol"/>
        <family val="3"/>
      </rPr>
      <t>▶</t>
    </r>
    <r>
      <rPr>
        <b/>
        <sz val="10"/>
        <rFont val="Arial Narrow"/>
        <family val="3"/>
      </rPr>
      <t>Revolving</t>
    </r>
    <phoneticPr fontId="4" type="noConversion"/>
  </si>
  <si>
    <r>
      <rPr>
        <b/>
        <sz val="10"/>
        <rFont val="Segoe UI Symbol"/>
        <family val="3"/>
      </rPr>
      <t>▶</t>
    </r>
    <r>
      <rPr>
        <b/>
        <sz val="10"/>
        <rFont val="Arial Narrow"/>
        <family val="2"/>
      </rPr>
      <t>Single Door_uPVC</t>
    </r>
    <phoneticPr fontId="4" type="noConversion"/>
  </si>
  <si>
    <r>
      <rPr>
        <b/>
        <sz val="10"/>
        <rFont val="Segoe UI Symbol"/>
        <family val="3"/>
      </rPr>
      <t>▶</t>
    </r>
    <r>
      <rPr>
        <b/>
        <sz val="10"/>
        <rFont val="Arial Narrow"/>
        <family val="3"/>
      </rPr>
      <t>Folding</t>
    </r>
    <phoneticPr fontId="4" type="noConversion"/>
  </si>
  <si>
    <t>Windows</t>
    <phoneticPr fontId="4" type="noConversion"/>
  </si>
  <si>
    <t>H_WD</t>
    <phoneticPr fontId="4" type="noConversion"/>
  </si>
  <si>
    <t>Sliding Type</t>
    <phoneticPr fontId="4" type="noConversion"/>
  </si>
  <si>
    <t>Awning Type</t>
    <phoneticPr fontId="4" type="noConversion"/>
  </si>
  <si>
    <t>Fix Type</t>
    <phoneticPr fontId="4" type="noConversion"/>
  </si>
  <si>
    <t>Combination Type</t>
    <phoneticPr fontId="4" type="noConversion"/>
  </si>
  <si>
    <t>Skylight</t>
    <phoneticPr fontId="4" type="noConversion"/>
  </si>
  <si>
    <t>MISC Window</t>
    <phoneticPr fontId="4" type="noConversion"/>
  </si>
  <si>
    <t>Louver</t>
    <phoneticPr fontId="4" type="noConversion"/>
  </si>
  <si>
    <t>AR_B11, Window</t>
    <phoneticPr fontId="4" type="noConversion"/>
  </si>
  <si>
    <r>
      <t>*</t>
    </r>
    <r>
      <rPr>
        <sz val="10"/>
        <rFont val="Arial Unicode MS"/>
        <family val="2"/>
        <charset val="129"/>
      </rPr>
      <t>내화시간</t>
    </r>
    <r>
      <rPr>
        <sz val="10"/>
        <rFont val="Arial Narrow"/>
        <family val="2"/>
      </rPr>
      <t xml:space="preserve"> </t>
    </r>
    <r>
      <rPr>
        <sz val="10"/>
        <rFont val="Arial Unicode MS"/>
        <family val="2"/>
        <charset val="129"/>
      </rPr>
      <t>표기는</t>
    </r>
    <r>
      <rPr>
        <sz val="10"/>
        <rFont val="Arial Narrow"/>
        <family val="2"/>
      </rPr>
      <t xml:space="preserve"> </t>
    </r>
    <r>
      <rPr>
        <sz val="10"/>
        <rFont val="Arial Unicode MS"/>
        <family val="2"/>
        <charset val="129"/>
      </rPr>
      <t>추가</t>
    </r>
    <r>
      <rPr>
        <sz val="10"/>
        <rFont val="Arial Narrow"/>
        <family val="2"/>
      </rPr>
      <t xml:space="preserve">
*Window Size-Opening Size</t>
    </r>
    <phoneticPr fontId="4" type="noConversion"/>
  </si>
  <si>
    <r>
      <rPr>
        <b/>
        <sz val="10"/>
        <rFont val="Segoe UI Symbol"/>
        <family val="3"/>
      </rPr>
      <t>▶</t>
    </r>
    <r>
      <rPr>
        <b/>
        <sz val="10"/>
        <rFont val="Arial Narrow"/>
        <family val="2"/>
      </rPr>
      <t>Sliding_Steel Window</t>
    </r>
    <phoneticPr fontId="4" type="noConversion"/>
  </si>
  <si>
    <r>
      <rPr>
        <b/>
        <sz val="10"/>
        <rFont val="Segoe UI Symbol"/>
        <family val="3"/>
      </rPr>
      <t>▶</t>
    </r>
    <r>
      <rPr>
        <b/>
        <sz val="10"/>
        <rFont val="Arial Narrow"/>
        <family val="2"/>
      </rPr>
      <t>Awning_Steel Window</t>
    </r>
    <phoneticPr fontId="4" type="noConversion"/>
  </si>
  <si>
    <r>
      <rPr>
        <b/>
        <sz val="10"/>
        <rFont val="Segoe UI Symbol"/>
        <family val="3"/>
      </rPr>
      <t>▶</t>
    </r>
    <r>
      <rPr>
        <b/>
        <sz val="10"/>
        <rFont val="Arial Narrow"/>
        <family val="2"/>
      </rPr>
      <t>Fix_Steel Window</t>
    </r>
    <phoneticPr fontId="4" type="noConversion"/>
  </si>
  <si>
    <r>
      <rPr>
        <b/>
        <sz val="10"/>
        <rFont val="Segoe UI Symbol"/>
        <family val="3"/>
      </rPr>
      <t>▶</t>
    </r>
    <r>
      <rPr>
        <b/>
        <sz val="10"/>
        <rFont val="Arial Narrow"/>
        <family val="2"/>
      </rPr>
      <t>Fix_Awning_Steel Window</t>
    </r>
    <phoneticPr fontId="4" type="noConversion"/>
  </si>
  <si>
    <r>
      <rPr>
        <b/>
        <sz val="10"/>
        <rFont val="Segoe UI Symbol"/>
        <family val="3"/>
      </rPr>
      <t>▶</t>
    </r>
    <r>
      <rPr>
        <b/>
        <sz val="10"/>
        <rFont val="Arial Narrow"/>
        <family val="2"/>
      </rPr>
      <t>Skylight_FRP</t>
    </r>
    <phoneticPr fontId="4" type="noConversion"/>
  </si>
  <si>
    <r>
      <rPr>
        <b/>
        <sz val="10"/>
        <rFont val="Segoe UI Symbol"/>
        <family val="3"/>
      </rPr>
      <t>▶</t>
    </r>
    <r>
      <rPr>
        <b/>
        <sz val="10"/>
        <rFont val="Arial Narrow"/>
        <family val="2"/>
      </rPr>
      <t>Casement_Aluminum Window</t>
    </r>
    <phoneticPr fontId="4" type="noConversion"/>
  </si>
  <si>
    <r>
      <rPr>
        <b/>
        <sz val="10"/>
        <rFont val="Segoe UI Symbol"/>
        <family val="3"/>
      </rPr>
      <t>▶</t>
    </r>
    <r>
      <rPr>
        <b/>
        <sz val="10"/>
        <rFont val="Arial Narrow"/>
        <family val="2"/>
      </rPr>
      <t>Steel Louver</t>
    </r>
    <phoneticPr fontId="4" type="noConversion"/>
  </si>
  <si>
    <r>
      <rPr>
        <b/>
        <sz val="10"/>
        <rFont val="Segoe UI Symbol"/>
        <family val="3"/>
      </rPr>
      <t>▶</t>
    </r>
    <r>
      <rPr>
        <b/>
        <sz val="10"/>
        <rFont val="Arial Narrow"/>
        <family val="2"/>
      </rPr>
      <t>Sliding_Aluminum Window</t>
    </r>
    <phoneticPr fontId="4" type="noConversion"/>
  </si>
  <si>
    <r>
      <rPr>
        <b/>
        <sz val="10"/>
        <rFont val="Segoe UI Symbol"/>
        <family val="3"/>
      </rPr>
      <t>▶</t>
    </r>
    <r>
      <rPr>
        <b/>
        <sz val="10"/>
        <rFont val="Arial Narrow"/>
        <family val="2"/>
      </rPr>
      <t>Awning_Aluminum Window</t>
    </r>
    <phoneticPr fontId="4" type="noConversion"/>
  </si>
  <si>
    <r>
      <rPr>
        <b/>
        <sz val="10"/>
        <rFont val="Segoe UI Symbol"/>
        <family val="3"/>
      </rPr>
      <t>▶</t>
    </r>
    <r>
      <rPr>
        <b/>
        <sz val="10"/>
        <rFont val="Arial Narrow"/>
        <family val="2"/>
      </rPr>
      <t>Fix_Aluminum Window</t>
    </r>
    <phoneticPr fontId="4" type="noConversion"/>
  </si>
  <si>
    <r>
      <rPr>
        <b/>
        <sz val="10"/>
        <rFont val="Segoe UI Symbol"/>
        <family val="3"/>
      </rPr>
      <t>▶</t>
    </r>
    <r>
      <rPr>
        <b/>
        <sz val="10"/>
        <rFont val="Arial Narrow"/>
        <family val="2"/>
      </rPr>
      <t>Fix_Awning_Aluminum Window</t>
    </r>
    <phoneticPr fontId="4" type="noConversion"/>
  </si>
  <si>
    <r>
      <rPr>
        <b/>
        <sz val="10"/>
        <rFont val="Segoe UI Symbol"/>
        <family val="3"/>
      </rPr>
      <t>▶</t>
    </r>
    <r>
      <rPr>
        <b/>
        <sz val="10"/>
        <rFont val="Arial Narrow"/>
        <family val="2"/>
      </rPr>
      <t>Skylight_Acrylic</t>
    </r>
    <phoneticPr fontId="4" type="noConversion"/>
  </si>
  <si>
    <r>
      <rPr>
        <b/>
        <sz val="10"/>
        <rFont val="Segoe UI Symbol"/>
        <family val="3"/>
      </rPr>
      <t>▶</t>
    </r>
    <r>
      <rPr>
        <b/>
        <sz val="10"/>
        <rFont val="Arial Narrow"/>
        <family val="2"/>
      </rPr>
      <t>Hung_Aluminum Window</t>
    </r>
    <phoneticPr fontId="4" type="noConversion"/>
  </si>
  <si>
    <r>
      <rPr>
        <b/>
        <sz val="10"/>
        <rFont val="Segoe UI Symbol"/>
        <family val="3"/>
      </rPr>
      <t>▶</t>
    </r>
    <r>
      <rPr>
        <b/>
        <sz val="10"/>
        <rFont val="Arial Narrow"/>
        <family val="2"/>
      </rPr>
      <t>Aluminum Louver</t>
    </r>
    <phoneticPr fontId="4" type="noConversion"/>
  </si>
  <si>
    <r>
      <rPr>
        <b/>
        <sz val="10"/>
        <rFont val="Segoe UI Symbol"/>
        <family val="3"/>
      </rPr>
      <t>▶</t>
    </r>
    <r>
      <rPr>
        <b/>
        <sz val="10"/>
        <rFont val="Arial Narrow"/>
        <family val="2"/>
      </rPr>
      <t>Sliding_uPVC Window</t>
    </r>
    <phoneticPr fontId="4" type="noConversion"/>
  </si>
  <si>
    <r>
      <rPr>
        <b/>
        <sz val="10"/>
        <rFont val="Segoe UI Symbol"/>
        <family val="3"/>
      </rPr>
      <t>▶</t>
    </r>
    <r>
      <rPr>
        <b/>
        <sz val="10"/>
        <rFont val="Arial Narrow"/>
        <family val="2"/>
      </rPr>
      <t>Awning_uPVC Window</t>
    </r>
    <phoneticPr fontId="4" type="noConversion"/>
  </si>
  <si>
    <r>
      <rPr>
        <b/>
        <sz val="10"/>
        <rFont val="Segoe UI Symbol"/>
        <family val="3"/>
      </rPr>
      <t>▶</t>
    </r>
    <r>
      <rPr>
        <b/>
        <sz val="10"/>
        <rFont val="Arial Narrow"/>
        <family val="2"/>
      </rPr>
      <t>Fix_uPVC Window</t>
    </r>
    <phoneticPr fontId="4" type="noConversion"/>
  </si>
  <si>
    <r>
      <rPr>
        <b/>
        <sz val="10"/>
        <rFont val="Segoe UI Symbol"/>
        <family val="3"/>
      </rPr>
      <t>▶</t>
    </r>
    <r>
      <rPr>
        <b/>
        <sz val="10"/>
        <rFont val="Arial Narrow"/>
        <family val="2"/>
      </rPr>
      <t>Fix_Awning_uPVC Window</t>
    </r>
    <phoneticPr fontId="4" type="noConversion"/>
  </si>
  <si>
    <r>
      <rPr>
        <b/>
        <sz val="10"/>
        <rFont val="Segoe UI Symbol"/>
        <family val="3"/>
      </rPr>
      <t>▶</t>
    </r>
    <r>
      <rPr>
        <b/>
        <sz val="10"/>
        <rFont val="Arial Narrow"/>
        <family val="2"/>
      </rPr>
      <t>Tilt_Aluminum Window</t>
    </r>
    <phoneticPr fontId="4" type="noConversion"/>
  </si>
  <si>
    <r>
      <rPr>
        <b/>
        <sz val="10"/>
        <rFont val="Segoe UI Symbol"/>
        <family val="3"/>
      </rPr>
      <t>▶</t>
    </r>
    <r>
      <rPr>
        <b/>
        <sz val="10"/>
        <rFont val="Arial Narrow"/>
        <family val="2"/>
      </rPr>
      <t>Sliding_Blast Resistant Window</t>
    </r>
    <phoneticPr fontId="4" type="noConversion"/>
  </si>
  <si>
    <r>
      <rPr>
        <b/>
        <sz val="10"/>
        <rFont val="Segoe UI Symbol"/>
        <family val="2"/>
      </rPr>
      <t>▶</t>
    </r>
    <r>
      <rPr>
        <b/>
        <sz val="10"/>
        <rFont val="Arial Narrow"/>
        <family val="2"/>
      </rPr>
      <t>Awning_Blast Resistant Window</t>
    </r>
    <phoneticPr fontId="4" type="noConversion"/>
  </si>
  <si>
    <r>
      <rPr>
        <b/>
        <sz val="10"/>
        <rFont val="Segoe UI Symbol"/>
        <family val="2"/>
      </rPr>
      <t>▶</t>
    </r>
    <r>
      <rPr>
        <b/>
        <sz val="10"/>
        <rFont val="Arial Narrow"/>
        <family val="2"/>
      </rPr>
      <t>Fix_Blast Resistant Window</t>
    </r>
    <phoneticPr fontId="4" type="noConversion"/>
  </si>
  <si>
    <r>
      <rPr>
        <b/>
        <sz val="10"/>
        <rFont val="Segoe UI Symbol"/>
        <family val="3"/>
      </rPr>
      <t>▶</t>
    </r>
    <r>
      <rPr>
        <b/>
        <sz val="10"/>
        <rFont val="Arial Narrow"/>
        <family val="2"/>
      </rPr>
      <t>Center Pivotilt_Aluminum Window</t>
    </r>
    <phoneticPr fontId="4" type="noConversion"/>
  </si>
  <si>
    <r>
      <rPr>
        <b/>
        <sz val="10"/>
        <rFont val="Segoe UI Symbol"/>
        <family val="3"/>
      </rPr>
      <t>▶</t>
    </r>
    <r>
      <rPr>
        <b/>
        <sz val="10"/>
        <rFont val="Arial Narrow"/>
        <family val="2"/>
      </rPr>
      <t>Sliding_Bullet-Proof Steel Window</t>
    </r>
    <phoneticPr fontId="4" type="noConversion"/>
  </si>
  <si>
    <r>
      <rPr>
        <b/>
        <sz val="10"/>
        <rFont val="Segoe UI Symbol"/>
        <family val="2"/>
      </rPr>
      <t>▶</t>
    </r>
    <r>
      <rPr>
        <b/>
        <sz val="10"/>
        <rFont val="Arial Narrow"/>
        <family val="2"/>
      </rPr>
      <t>Awning_Bullet-Proof Steel Window</t>
    </r>
    <phoneticPr fontId="4" type="noConversion"/>
  </si>
  <si>
    <r>
      <rPr>
        <b/>
        <sz val="10"/>
        <rFont val="Segoe UI Symbol"/>
        <family val="2"/>
      </rPr>
      <t>▶</t>
    </r>
    <r>
      <rPr>
        <b/>
        <sz val="10"/>
        <rFont val="Arial Narrow"/>
        <family val="2"/>
      </rPr>
      <t>Fix_Bullet-Proof Steel Window</t>
    </r>
    <phoneticPr fontId="4" type="noConversion"/>
  </si>
  <si>
    <t>Stairs</t>
    <phoneticPr fontId="4" type="noConversion"/>
  </si>
  <si>
    <t>H_SR</t>
    <phoneticPr fontId="4" type="noConversion"/>
  </si>
  <si>
    <t>Assembled Stair</t>
    <phoneticPr fontId="4" type="noConversion"/>
  </si>
  <si>
    <t>Carriage</t>
    <phoneticPr fontId="4" type="noConversion"/>
  </si>
  <si>
    <t>Cast-In-Place Stair</t>
    <phoneticPr fontId="4" type="noConversion"/>
  </si>
  <si>
    <t>Monolithic Landing</t>
    <phoneticPr fontId="4" type="noConversion"/>
  </si>
  <si>
    <t>Monolithic Run</t>
    <phoneticPr fontId="4" type="noConversion"/>
  </si>
  <si>
    <t>AR_S09, Stair : Steel Stair</t>
    <phoneticPr fontId="4" type="noConversion"/>
  </si>
  <si>
    <t>AR_B08, Mis-Concrete : Concrete Stair</t>
    <phoneticPr fontId="4" type="noConversion"/>
  </si>
  <si>
    <t>Non-Monolithic Landing</t>
    <phoneticPr fontId="4" type="noConversion"/>
  </si>
  <si>
    <t>Non-Monolithic Run</t>
    <phoneticPr fontId="4" type="noConversion"/>
  </si>
  <si>
    <t>Precast Stair</t>
    <phoneticPr fontId="4" type="noConversion"/>
  </si>
  <si>
    <t>Stair</t>
    <phoneticPr fontId="4" type="noConversion"/>
  </si>
  <si>
    <t>Stair Cut Mark</t>
    <phoneticPr fontId="4" type="noConversion"/>
  </si>
  <si>
    <t>Stringer</t>
    <phoneticPr fontId="4" type="noConversion"/>
  </si>
  <si>
    <t>Railing</t>
    <phoneticPr fontId="4" type="noConversion"/>
  </si>
  <si>
    <t>H_RL</t>
    <phoneticPr fontId="4" type="noConversion"/>
  </si>
  <si>
    <t>Handrail Type</t>
    <phoneticPr fontId="4" type="noConversion"/>
  </si>
  <si>
    <t>Top Rail Type</t>
    <phoneticPr fontId="4" type="noConversion"/>
  </si>
  <si>
    <t>AR_S10, Handrail</t>
    <phoneticPr fontId="4" type="noConversion"/>
  </si>
  <si>
    <t>AR_S11, Removable Handrail</t>
    <phoneticPr fontId="4" type="noConversion"/>
  </si>
  <si>
    <t>Ramps</t>
    <phoneticPr fontId="4" type="noConversion"/>
  </si>
  <si>
    <t>H_RP</t>
    <phoneticPr fontId="4" type="noConversion"/>
  </si>
  <si>
    <t>Ramp</t>
    <phoneticPr fontId="4" type="noConversion"/>
  </si>
  <si>
    <t>Generic Models</t>
    <phoneticPr fontId="4" type="noConversion"/>
  </si>
  <si>
    <t>H_GM</t>
    <phoneticPr fontId="4" type="noConversion"/>
  </si>
  <si>
    <t>Bollard</t>
    <phoneticPr fontId="4" type="noConversion"/>
  </si>
  <si>
    <t>Roof Drain</t>
    <phoneticPr fontId="4" type="noConversion"/>
  </si>
  <si>
    <t>MISC</t>
    <phoneticPr fontId="4" type="noConversion"/>
  </si>
  <si>
    <t>AR_S08, Ladder</t>
    <phoneticPr fontId="4" type="noConversion"/>
  </si>
  <si>
    <t>AR_B07,Building Finish</t>
    <phoneticPr fontId="4" type="noConversion"/>
  </si>
  <si>
    <r>
      <rPr>
        <b/>
        <sz val="10"/>
        <color rgb="FF000000"/>
        <rFont val="Segoe UI Symbol"/>
        <family val="3"/>
      </rPr>
      <t>▶</t>
    </r>
    <r>
      <rPr>
        <b/>
        <sz val="10"/>
        <color rgb="FF000000"/>
        <rFont val="Arial Narrow"/>
        <family val="2"/>
      </rPr>
      <t>Caged Steel Ladder</t>
    </r>
    <phoneticPr fontId="4" type="noConversion"/>
  </si>
  <si>
    <r>
      <rPr>
        <sz val="11"/>
        <color theme="1"/>
        <rFont val="Segoe UI Symbol"/>
        <family val="2"/>
      </rPr>
      <t>▶</t>
    </r>
    <r>
      <rPr>
        <sz val="11"/>
        <color theme="1"/>
        <rFont val="Arial Narrow"/>
        <family val="2"/>
      </rPr>
      <t>Bollard</t>
    </r>
    <phoneticPr fontId="4" type="noConversion"/>
  </si>
  <si>
    <r>
      <rPr>
        <sz val="11"/>
        <color theme="1"/>
        <rFont val="Segoe UI Symbol"/>
        <family val="2"/>
      </rPr>
      <t>▶</t>
    </r>
    <r>
      <rPr>
        <sz val="11"/>
        <color theme="1"/>
        <rFont val="Arial Narrow"/>
        <family val="2"/>
      </rPr>
      <t>Roof Drain</t>
    </r>
    <phoneticPr fontId="4" type="noConversion"/>
  </si>
  <si>
    <t>▶Downspout</t>
    <phoneticPr fontId="4" type="noConversion"/>
  </si>
  <si>
    <r>
      <rPr>
        <sz val="11"/>
        <color theme="1"/>
        <rFont val="Segoe UI Symbol"/>
        <family val="1"/>
      </rPr>
      <t>▶</t>
    </r>
    <r>
      <rPr>
        <sz val="11"/>
        <color theme="1"/>
        <rFont val="Arial Narrow"/>
        <family val="2"/>
      </rPr>
      <t>grout</t>
    </r>
    <phoneticPr fontId="4" type="noConversion"/>
  </si>
  <si>
    <r>
      <rPr>
        <sz val="11"/>
        <color theme="1"/>
        <rFont val="Segoe UI Symbol"/>
        <family val="1"/>
      </rPr>
      <t>▶</t>
    </r>
    <r>
      <rPr>
        <sz val="11"/>
        <color theme="1"/>
        <rFont val="Arial Narrow"/>
        <family val="2"/>
      </rPr>
      <t>Room Signage</t>
    </r>
    <phoneticPr fontId="4" type="noConversion"/>
  </si>
  <si>
    <r>
      <rPr>
        <b/>
        <sz val="10"/>
        <rFont val="맑은 고딕"/>
        <family val="3"/>
        <charset val="129"/>
      </rPr>
      <t>▶</t>
    </r>
    <r>
      <rPr>
        <b/>
        <sz val="10"/>
        <rFont val="Arial Narrow"/>
        <family val="2"/>
      </rPr>
      <t>No Caged Steel Ladder</t>
    </r>
    <phoneticPr fontId="4" type="noConversion"/>
  </si>
  <si>
    <t>▶SplAR_S03 Block</t>
  </si>
  <si>
    <t>H_GM_AR_S08_No Caged Steel Ladder_H5000</t>
    <phoneticPr fontId="4" type="noConversion"/>
  </si>
  <si>
    <t>Structural Rebar</t>
    <phoneticPr fontId="4" type="noConversion"/>
  </si>
  <si>
    <t>Rebar Bar</t>
    <phoneticPr fontId="4" type="noConversion"/>
  </si>
  <si>
    <t>Rebar Hook</t>
    <phoneticPr fontId="4" type="noConversion"/>
  </si>
  <si>
    <t>Rebar Shape</t>
    <phoneticPr fontId="4" type="noConversion"/>
  </si>
  <si>
    <t>Structural Connections</t>
    <phoneticPr fontId="4" type="noConversion"/>
  </si>
  <si>
    <t>Profiles</t>
    <phoneticPr fontId="4" type="noConversion"/>
  </si>
  <si>
    <t>Furniture</t>
    <phoneticPr fontId="4" type="noConversion"/>
  </si>
  <si>
    <t>Structural Trusses</t>
    <phoneticPr fontId="4" type="noConversion"/>
  </si>
  <si>
    <t>Structural Stiffener</t>
    <phoneticPr fontId="4" type="noConversion"/>
  </si>
  <si>
    <t>Structural Beam Systems</t>
    <phoneticPr fontId="4" type="noConversion"/>
  </si>
  <si>
    <t>[플랜트건축팀 - Q'ty Parameter]</t>
    <phoneticPr fontId="4" type="noConversion"/>
  </si>
  <si>
    <t>청색 : 설계자
입력값</t>
    <phoneticPr fontId="4" type="noConversion"/>
  </si>
  <si>
    <t>물량산출 값의 Source</t>
    <phoneticPr fontId="4" type="noConversion"/>
  </si>
  <si>
    <t>구분</t>
    <phoneticPr fontId="4" type="noConversion"/>
  </si>
  <si>
    <t>Description</t>
    <phoneticPr fontId="4" type="noConversion"/>
  </si>
  <si>
    <t>Q'ty Cal Type Tag</t>
    <phoneticPr fontId="4" type="noConversion"/>
  </si>
  <si>
    <t>항목</t>
    <phoneticPr fontId="4" type="noConversion"/>
  </si>
  <si>
    <t>산출수식 약자</t>
    <phoneticPr fontId="4" type="noConversion"/>
  </si>
  <si>
    <t>입력값</t>
    <phoneticPr fontId="4" type="noConversion"/>
  </si>
  <si>
    <t>엑셀</t>
    <phoneticPr fontId="4" type="noConversion"/>
  </si>
  <si>
    <t>모델</t>
    <phoneticPr fontId="4" type="noConversion"/>
  </si>
  <si>
    <t>패밀리 매개변수(from Revit) 
한글판</t>
    <phoneticPr fontId="4" type="noConversion"/>
  </si>
  <si>
    <t>패밀리 매개변수
(from Revit) 
영문판</t>
    <phoneticPr fontId="4" type="noConversion"/>
  </si>
  <si>
    <t>0.Room</t>
    <phoneticPr fontId="4" type="noConversion"/>
  </si>
  <si>
    <t>RM-Q1</t>
    <phoneticPr fontId="4" type="noConversion"/>
  </si>
  <si>
    <t>체적</t>
    <phoneticPr fontId="4" type="noConversion"/>
  </si>
  <si>
    <t>V</t>
    <phoneticPr fontId="4" type="noConversion"/>
  </si>
  <si>
    <t>BP</t>
    <phoneticPr fontId="4" type="noConversion"/>
  </si>
  <si>
    <t>Volume</t>
    <phoneticPr fontId="4" type="noConversion"/>
  </si>
  <si>
    <t>Revit자동산출</t>
    <phoneticPr fontId="4" type="noConversion"/>
  </si>
  <si>
    <t>=A</t>
    <phoneticPr fontId="4" type="noConversion"/>
  </si>
  <si>
    <t>면적</t>
    <phoneticPr fontId="4" type="noConversion"/>
  </si>
  <si>
    <t>A</t>
    <phoneticPr fontId="4" type="noConversion"/>
  </si>
  <si>
    <t>Area</t>
    <phoneticPr fontId="4" type="noConversion"/>
  </si>
  <si>
    <t>=P</t>
    <phoneticPr fontId="4" type="noConversion"/>
  </si>
  <si>
    <t>둘레</t>
    <phoneticPr fontId="4" type="noConversion"/>
  </si>
  <si>
    <t>P</t>
    <phoneticPr fontId="4" type="noConversion"/>
  </si>
  <si>
    <t>Perimeter</t>
    <phoneticPr fontId="4" type="noConversion"/>
  </si>
  <si>
    <t>=P*CH</t>
    <phoneticPr fontId="4" type="noConversion"/>
  </si>
  <si>
    <t>H_Room H or CH</t>
    <phoneticPr fontId="4" type="noConversion"/>
  </si>
  <si>
    <t>CH</t>
    <phoneticPr fontId="4" type="noConversion"/>
  </si>
  <si>
    <t>SP</t>
    <phoneticPr fontId="4" type="noConversion"/>
  </si>
  <si>
    <t>1.Floors</t>
    <phoneticPr fontId="4" type="noConversion"/>
  </si>
  <si>
    <t>FL-Q1</t>
    <phoneticPr fontId="4" type="noConversion"/>
  </si>
  <si>
    <t>* RC Slab, Roof Slab</t>
    <phoneticPr fontId="4" type="noConversion"/>
  </si>
  <si>
    <r>
      <t>Revit자동산출,</t>
    </r>
    <r>
      <rPr>
        <sz val="9"/>
        <color rgb="FFFF0000"/>
        <rFont val="현대하모니 L"/>
        <family val="1"/>
        <charset val="129"/>
      </rPr>
      <t xml:space="preserve"> 
System Family일 경우 A는 BP</t>
    </r>
    <phoneticPr fontId="4" type="noConversion"/>
  </si>
  <si>
    <t>* Concrete Slab를 포함한 Family</t>
    <phoneticPr fontId="4" type="noConversion"/>
  </si>
  <si>
    <t>=V</t>
    <phoneticPr fontId="4" type="noConversion"/>
  </si>
  <si>
    <t>* Tile마감 별도 Family 적용시</t>
    <phoneticPr fontId="4" type="noConversion"/>
  </si>
  <si>
    <t>=V*RE</t>
    <phoneticPr fontId="4" type="noConversion"/>
  </si>
  <si>
    <t>=A*Ts</t>
    <phoneticPr fontId="4" type="noConversion"/>
  </si>
  <si>
    <t>철근비</t>
    <phoneticPr fontId="4" type="noConversion"/>
  </si>
  <si>
    <t>RE</t>
    <phoneticPr fontId="4" type="noConversion"/>
  </si>
  <si>
    <t>O</t>
    <phoneticPr fontId="4" type="noConversion"/>
  </si>
  <si>
    <t>Slope Screed
평균두께</t>
    <phoneticPr fontId="4" type="noConversion"/>
  </si>
  <si>
    <t>Ts</t>
    <phoneticPr fontId="4" type="noConversion"/>
  </si>
  <si>
    <t>Tile용 Slope Screed</t>
    <phoneticPr fontId="4" type="noConversion"/>
  </si>
  <si>
    <t>2.Roofs</t>
    <phoneticPr fontId="4" type="noConversion"/>
  </si>
  <si>
    <t>RF-Q1</t>
    <phoneticPr fontId="4" type="noConversion"/>
  </si>
  <si>
    <t>* Cladding Roof</t>
    <phoneticPr fontId="4" type="noConversion"/>
  </si>
  <si>
    <t>* RC Roof Finish</t>
    <phoneticPr fontId="4" type="noConversion"/>
  </si>
  <si>
    <t>길이</t>
    <phoneticPr fontId="4" type="noConversion"/>
  </si>
  <si>
    <t>L</t>
    <phoneticPr fontId="4" type="noConversion"/>
  </si>
  <si>
    <t>Length</t>
    <phoneticPr fontId="4" type="noConversion"/>
  </si>
  <si>
    <t>=A*Tp</t>
    <phoneticPr fontId="4" type="noConversion"/>
  </si>
  <si>
    <t>* Gutter</t>
    <phoneticPr fontId="4" type="noConversion"/>
  </si>
  <si>
    <t>=L</t>
    <phoneticPr fontId="4" type="noConversion"/>
  </si>
  <si>
    <t>Slope Motar 
평균두께</t>
    <phoneticPr fontId="4" type="noConversion"/>
  </si>
  <si>
    <t>m</t>
    <phoneticPr fontId="4" type="noConversion"/>
  </si>
  <si>
    <t>*Slope모델링 for 도면, 물량은 수동입력된 평균두께값 사용</t>
    <phoneticPr fontId="4" type="noConversion"/>
  </si>
  <si>
    <t>Protection Motar평균 두께</t>
    <phoneticPr fontId="4" type="noConversion"/>
  </si>
  <si>
    <t>Tp</t>
    <phoneticPr fontId="4" type="noConversion"/>
  </si>
  <si>
    <t>3.Walls</t>
    <phoneticPr fontId="4" type="noConversion"/>
  </si>
  <si>
    <t>WA-Q1</t>
    <phoneticPr fontId="4" type="noConversion"/>
  </si>
  <si>
    <t>=A*2</t>
    <phoneticPr fontId="4" type="noConversion"/>
  </si>
  <si>
    <t>두께</t>
    <phoneticPr fontId="4" type="noConversion"/>
  </si>
  <si>
    <t>W</t>
    <phoneticPr fontId="4" type="noConversion"/>
  </si>
  <si>
    <t>Width</t>
    <phoneticPr fontId="4" type="noConversion"/>
  </si>
  <si>
    <t>* Skirt</t>
    <phoneticPr fontId="4" type="noConversion"/>
  </si>
  <si>
    <t>외부페인트오프셋</t>
    <phoneticPr fontId="4" type="noConversion"/>
  </si>
  <si>
    <t>OF</t>
    <phoneticPr fontId="4" type="noConversion"/>
  </si>
  <si>
    <t>4.St Fdn</t>
    <phoneticPr fontId="4" type="noConversion"/>
  </si>
  <si>
    <t>Geometry derived by algorithm in Dynamo</t>
    <phoneticPr fontId="4" type="noConversion"/>
  </si>
  <si>
    <t>SF-Q0</t>
    <phoneticPr fontId="4" type="noConversion"/>
  </si>
  <si>
    <t>[ 온통 터파기 산출 전용 ]</t>
    <phoneticPr fontId="4" type="noConversion"/>
  </si>
  <si>
    <t>Lean 두께</t>
    <phoneticPr fontId="4" type="noConversion"/>
  </si>
  <si>
    <t>Base 두께</t>
    <phoneticPr fontId="4" type="noConversion"/>
  </si>
  <si>
    <t>※ EarthWork</t>
    <phoneticPr fontId="4" type="noConversion"/>
  </si>
  <si>
    <t>SubBase두께</t>
    <phoneticPr fontId="4" type="noConversion"/>
  </si>
  <si>
    <t xml:space="preserve"> * Excavation  : 가상모델링으로 산출 </t>
    <phoneticPr fontId="4" type="noConversion"/>
  </si>
  <si>
    <t>VCF 토량환산계수</t>
    <phoneticPr fontId="4" type="noConversion"/>
  </si>
  <si>
    <t>VCF</t>
    <phoneticPr fontId="4" type="noConversion"/>
  </si>
  <si>
    <t xml:space="preserve"> * Backfill :  Exca - (Conc+Lean+Base+Subbase)</t>
    <phoneticPr fontId="4" type="noConversion"/>
  </si>
  <si>
    <t>Lean 돌출길이</t>
    <phoneticPr fontId="4" type="noConversion"/>
  </si>
  <si>
    <t>D1</t>
    <phoneticPr fontId="4" type="noConversion"/>
  </si>
  <si>
    <t xml:space="preserve"> * Disposal : (Exca - Back)*VCF</t>
    <phoneticPr fontId="4" type="noConversion"/>
  </si>
  <si>
    <t>터파기 여유폭</t>
    <phoneticPr fontId="4" type="noConversion"/>
  </si>
  <si>
    <t>D2</t>
    <phoneticPr fontId="4" type="noConversion"/>
  </si>
  <si>
    <t>터파기 휴식각에 따른 터파기 밑면과 윗면의 차이</t>
    <phoneticPr fontId="4" type="noConversion"/>
  </si>
  <si>
    <t>G</t>
    <phoneticPr fontId="4" type="noConversion"/>
  </si>
  <si>
    <t>*그림상의 G 값, H에 대한 비율 입력
ex) H:G= 1:1 이면 G=1, H:G= 1:0.5 이면 G=0.5</t>
    <phoneticPr fontId="4" type="noConversion"/>
  </si>
  <si>
    <t>터파기 깊이</t>
    <phoneticPr fontId="4" type="noConversion"/>
  </si>
  <si>
    <t>H</t>
    <phoneticPr fontId="4" type="noConversion"/>
  </si>
  <si>
    <t>Dynamo 자동산출 (H2+C1+C2+C3)</t>
    <phoneticPr fontId="4" type="noConversion"/>
  </si>
  <si>
    <t>Foundation Slab : System Family</t>
    <phoneticPr fontId="4" type="noConversion"/>
  </si>
  <si>
    <t>SF-Q1</t>
    <phoneticPr fontId="4" type="noConversion"/>
  </si>
  <si>
    <t>기초판 체적</t>
    <phoneticPr fontId="4" type="noConversion"/>
  </si>
  <si>
    <t>[ Mat, Mass ]</t>
    <phoneticPr fontId="4" type="noConversion"/>
  </si>
  <si>
    <r>
      <t>Revit자동산출,</t>
    </r>
    <r>
      <rPr>
        <sz val="9"/>
        <color rgb="FFFF0000"/>
        <rFont val="현대하모니 L"/>
        <family val="1"/>
        <charset val="129"/>
      </rPr>
      <t xml:space="preserve"> 
System Family일 경우 P는 BP</t>
    </r>
    <phoneticPr fontId="4" type="noConversion"/>
  </si>
  <si>
    <t>=P*T</t>
    <phoneticPr fontId="4" type="noConversion"/>
  </si>
  <si>
    <t>T</t>
    <phoneticPr fontId="4" type="noConversion"/>
  </si>
  <si>
    <t>기초 두께</t>
    <phoneticPr fontId="4" type="noConversion"/>
  </si>
  <si>
    <t>Thickness</t>
    <phoneticPr fontId="4" type="noConversion"/>
  </si>
  <si>
    <t>=P*T+A</t>
    <phoneticPr fontId="4" type="noConversion"/>
  </si>
  <si>
    <t>GL에서 기초바닥깊이</t>
    <phoneticPr fontId="4" type="noConversion"/>
  </si>
  <si>
    <t>H2</t>
    <phoneticPr fontId="4" type="noConversion"/>
  </si>
  <si>
    <t>Level</t>
    <phoneticPr fontId="4" type="noConversion"/>
  </si>
  <si>
    <t>=Exca</t>
    <phoneticPr fontId="4" type="noConversion"/>
  </si>
  <si>
    <t>폭</t>
    <phoneticPr fontId="4" type="noConversion"/>
  </si>
  <si>
    <t>=Back</t>
    <phoneticPr fontId="4" type="noConversion"/>
  </si>
  <si>
    <t>=Disp</t>
    <phoneticPr fontId="4" type="noConversion"/>
  </si>
  <si>
    <t>Mat, Mass철근비</t>
    <phoneticPr fontId="4" type="noConversion"/>
  </si>
  <si>
    <t>SF-Q2</t>
    <phoneticPr fontId="4" type="noConversion"/>
  </si>
  <si>
    <t>[ SOG ] 헌치부분 무시하고 산출</t>
    <phoneticPr fontId="4" type="noConversion"/>
  </si>
  <si>
    <t>SOG철근비</t>
    <phoneticPr fontId="4" type="noConversion"/>
  </si>
  <si>
    <t>BOC</t>
    <phoneticPr fontId="4" type="noConversion"/>
  </si>
  <si>
    <t>GL에서부터 FDN BOC까지 깊이 입력</t>
    <phoneticPr fontId="4" type="noConversion"/>
  </si>
  <si>
    <t>*Lean, Base, Subbase를 모델링하지 않을 경우,
H2+C1+C2+C3 값입력</t>
    <phoneticPr fontId="4" type="noConversion"/>
  </si>
  <si>
    <t>SF-Q3</t>
    <phoneticPr fontId="4" type="noConversion"/>
  </si>
  <si>
    <t>Lean 체적</t>
    <phoneticPr fontId="4" type="noConversion"/>
  </si>
  <si>
    <t>Lean 별도 Family 작성 /
Revit자동산출</t>
    <phoneticPr fontId="4" type="noConversion"/>
  </si>
  <si>
    <t>[ Lean, Base, SubBase ]</t>
    <phoneticPr fontId="4" type="noConversion"/>
  </si>
  <si>
    <t>*Lean, Base, SubBase의 Earth Work물량은 해당기초에서 이미 고려됨</t>
    <phoneticPr fontId="4" type="noConversion"/>
  </si>
  <si>
    <r>
      <t xml:space="preserve">Lean 별도 Family 작성 /
Revit자동산출, </t>
    </r>
    <r>
      <rPr>
        <sz val="9"/>
        <color rgb="FFFF0000"/>
        <rFont val="현대하모니 L"/>
        <family val="1"/>
        <charset val="129"/>
      </rPr>
      <t>System Family일 경우 P는 BP</t>
    </r>
    <phoneticPr fontId="4" type="noConversion"/>
  </si>
  <si>
    <t>Lean 두께, C1</t>
    <phoneticPr fontId="4" type="noConversion"/>
  </si>
  <si>
    <t>Load Family</t>
    <phoneticPr fontId="4" type="noConversion"/>
  </si>
  <si>
    <t>SF-Q4</t>
    <phoneticPr fontId="4" type="noConversion"/>
  </si>
  <si>
    <t>[ 독립기초 ]</t>
    <phoneticPr fontId="4" type="noConversion"/>
  </si>
  <si>
    <t>기초 폭</t>
    <phoneticPr fontId="4" type="noConversion"/>
  </si>
  <si>
    <t>기초 길이</t>
    <phoneticPr fontId="4" type="noConversion"/>
  </si>
  <si>
    <t>=2*(W+L)*T</t>
    <phoneticPr fontId="4" type="noConversion"/>
  </si>
  <si>
    <t>Foundation Thickness</t>
    <phoneticPr fontId="4" type="noConversion"/>
  </si>
  <si>
    <t>=2*(W+L)*T+2*(W*L)</t>
    <phoneticPr fontId="4" type="noConversion"/>
  </si>
  <si>
    <t>=2*(W+L)*T+(W*L)</t>
    <phoneticPr fontId="4" type="noConversion"/>
  </si>
  <si>
    <t>기초철근비</t>
    <phoneticPr fontId="4" type="noConversion"/>
  </si>
  <si>
    <t>pedestal폭1</t>
    <phoneticPr fontId="4" type="noConversion"/>
  </si>
  <si>
    <t>PC</t>
    <phoneticPr fontId="4" type="noConversion"/>
  </si>
  <si>
    <t>pedestal폭2</t>
    <phoneticPr fontId="4" type="noConversion"/>
  </si>
  <si>
    <t>PD</t>
    <phoneticPr fontId="4" type="noConversion"/>
  </si>
  <si>
    <t xml:space="preserve">Load Family </t>
    <phoneticPr fontId="4" type="noConversion"/>
  </si>
  <si>
    <t>SF-Q5</t>
    <phoneticPr fontId="4" type="noConversion"/>
  </si>
  <si>
    <t>[ Pile ]</t>
    <phoneticPr fontId="4" type="noConversion"/>
  </si>
  <si>
    <t>=Q</t>
    <phoneticPr fontId="4" type="noConversion"/>
  </si>
  <si>
    <t>파일 길이</t>
    <phoneticPr fontId="4" type="noConversion"/>
  </si>
  <si>
    <t>SP-F</t>
    <phoneticPr fontId="4" type="noConversion"/>
  </si>
  <si>
    <t>Depth</t>
    <phoneticPr fontId="4" type="noConversion"/>
  </si>
  <si>
    <t>개수</t>
    <phoneticPr fontId="4" type="noConversion"/>
  </si>
  <si>
    <t>Q</t>
    <phoneticPr fontId="4" type="noConversion"/>
  </si>
  <si>
    <t>Count</t>
    <phoneticPr fontId="4" type="noConversion"/>
  </si>
  <si>
    <t>[ Ditch ]</t>
    <phoneticPr fontId="4" type="noConversion"/>
  </si>
  <si>
    <t>SF-Q6</t>
    <phoneticPr fontId="4" type="noConversion"/>
  </si>
  <si>
    <t>23.09.14 추가</t>
    <phoneticPr fontId="4" type="noConversion"/>
  </si>
  <si>
    <t>Revit자동산출
자동산출 A값을 거푸집 물량으로 사용</t>
    <phoneticPr fontId="4" type="noConversion"/>
  </si>
  <si>
    <t>5.St Col</t>
    <phoneticPr fontId="4" type="noConversion"/>
  </si>
  <si>
    <t>SC-Q1</t>
    <phoneticPr fontId="4" type="noConversion"/>
  </si>
  <si>
    <t>Revit자동산출 (슬라브 두께를 제외한 기둥 높이 H로 자동 계산)</t>
    <phoneticPr fontId="4" type="noConversion"/>
  </si>
  <si>
    <t>[ Concrete Column ]</t>
    <phoneticPr fontId="4" type="noConversion"/>
  </si>
  <si>
    <t>= 2*(W+L)*(V/(W*L))</t>
    <phoneticPr fontId="4" type="noConversion"/>
  </si>
  <si>
    <t>높이</t>
    <phoneticPr fontId="4" type="noConversion"/>
  </si>
  <si>
    <t>H'</t>
    <phoneticPr fontId="4" type="noConversion"/>
  </si>
  <si>
    <t>슬라브 두께를 제외한 기둥 높이
* H' = V / (W x L) 로 역산, 산출식에 수식 반영</t>
    <phoneticPr fontId="4" type="noConversion"/>
  </si>
  <si>
    <t>기둥일람표 상의 Length
슬라브 두께를 포함한 기둥높이 (자동산출값)</t>
    <phoneticPr fontId="4" type="noConversion"/>
  </si>
  <si>
    <t>※ Revit 자동산출 V : 슬라브두께 제외 체적</t>
    <phoneticPr fontId="4" type="noConversion"/>
  </si>
  <si>
    <t>※ 슬라브두께 해당물량은 기둥물량에서 제외</t>
    <phoneticPr fontId="4" type="noConversion"/>
  </si>
  <si>
    <t>GroutThk</t>
    <phoneticPr fontId="4" type="noConversion"/>
  </si>
  <si>
    <t>SC-Q2</t>
    <phoneticPr fontId="4" type="noConversion"/>
  </si>
  <si>
    <t xml:space="preserve"> [ Steel Column ]</t>
    <phoneticPr fontId="4" type="noConversion"/>
  </si>
  <si>
    <t>=H*W/1000</t>
    <phoneticPr fontId="4" type="noConversion"/>
  </si>
  <si>
    <t>Revit자동산출 Cut Length (X), Length 적용</t>
    <phoneticPr fontId="4" type="noConversion"/>
  </si>
  <si>
    <t xml:space="preserve">             (= V부피 x D비중  으로 산출하지 않음)</t>
    <phoneticPr fontId="4" type="noConversion"/>
  </si>
  <si>
    <t>=P*H</t>
    <phoneticPr fontId="4" type="noConversion"/>
  </si>
  <si>
    <t>*Concrete Column의 WxL에 해당하는 SF-F</t>
    <phoneticPr fontId="4" type="noConversion"/>
  </si>
  <si>
    <t>※ 철골도장 = Painting Area (Revit 자동계산값)</t>
    <phoneticPr fontId="4" type="noConversion"/>
  </si>
  <si>
    <t>철골단면적</t>
    <phoneticPr fontId="4" type="noConversion"/>
  </si>
  <si>
    <t>Section Area</t>
    <phoneticPr fontId="4" type="noConversion"/>
  </si>
  <si>
    <t>철골Family에 Shape에 따라 수동입력된 값</t>
    <phoneticPr fontId="4" type="noConversion"/>
  </si>
  <si>
    <t>철골단위중량</t>
    <phoneticPr fontId="4" type="noConversion"/>
  </si>
  <si>
    <t>Nominal Weight</t>
    <phoneticPr fontId="4" type="noConversion"/>
  </si>
  <si>
    <t>철골둘레</t>
    <phoneticPr fontId="4" type="noConversion"/>
  </si>
  <si>
    <t>Paint Area</t>
    <phoneticPr fontId="4" type="noConversion"/>
  </si>
  <si>
    <t>S</t>
    <phoneticPr fontId="4" type="noConversion"/>
  </si>
  <si>
    <t>Revit자동산출
(해당 Perimeter값 x L  자동 계산)</t>
    <phoneticPr fontId="4" type="noConversion"/>
  </si>
  <si>
    <t>6.St Framing</t>
    <phoneticPr fontId="4" type="noConversion"/>
  </si>
  <si>
    <t>Load Family - Concrete</t>
    <phoneticPr fontId="4" type="noConversion"/>
  </si>
  <si>
    <t>SB-Q1</t>
    <phoneticPr fontId="4" type="noConversion"/>
  </si>
  <si>
    <t>Revit자동산출 (슬라브두께 공제된 H' x Width x Cut Length로 체적 자동산출)</t>
    <phoneticPr fontId="4" type="noConversion"/>
  </si>
  <si>
    <t>B</t>
    <phoneticPr fontId="4" type="noConversion"/>
  </si>
  <si>
    <t>SP-P</t>
    <phoneticPr fontId="4" type="noConversion"/>
  </si>
  <si>
    <t>Height</t>
    <phoneticPr fontId="4" type="noConversion"/>
  </si>
  <si>
    <t>슬라브 두께를 제외한 보 높이
* H' = V / (B x L) 로 역산, 산출식에 수식 반영
* V/(B*L) 물량산출식에 반영</t>
    <phoneticPr fontId="4" type="noConversion"/>
  </si>
  <si>
    <t>※ Revit 자동계산 체적 = 슬라브두께 공제된 체적</t>
    <phoneticPr fontId="4" type="noConversion"/>
  </si>
  <si>
    <t>※ 철근비 = 슬라브두께 공제된 체적에 적용</t>
    <phoneticPr fontId="4" type="noConversion"/>
  </si>
  <si>
    <t>※ 거푸집 = 슬라브두께 포함한 H로 적용 (여유반영)</t>
    <phoneticPr fontId="4" type="noConversion"/>
  </si>
  <si>
    <t>Load Family - Concrete : Tie Girder</t>
    <phoneticPr fontId="4" type="noConversion"/>
  </si>
  <si>
    <t>SB-Q3</t>
    <phoneticPr fontId="4" type="noConversion"/>
  </si>
  <si>
    <r>
      <t xml:space="preserve">슬라브 두께를 제외한 보 높이, H'=V/(BxL) 로 역산
</t>
    </r>
    <r>
      <rPr>
        <sz val="9"/>
        <color rgb="FF0000FF"/>
        <rFont val="현대하모니 L"/>
        <family val="1"/>
        <charset val="129"/>
      </rPr>
      <t>*SOG Slab인 경우 H=H' (SQ2-Note 추가)</t>
    </r>
    <phoneticPr fontId="4" type="noConversion"/>
  </si>
  <si>
    <t>GL에서 TG바닥깊이</t>
    <phoneticPr fontId="4" type="noConversion"/>
  </si>
  <si>
    <t>※ SOG Slab인 경우, 슬라브두께공제 자동 미적용</t>
    <phoneticPr fontId="4" type="noConversion"/>
  </si>
  <si>
    <t>※ 콘크리트 : Revit 자동계산 체적</t>
    <phoneticPr fontId="4" type="noConversion"/>
  </si>
  <si>
    <t>※ 철근비 : Revit 자동계산 체적에 적용</t>
    <phoneticPr fontId="4" type="noConversion"/>
  </si>
  <si>
    <t>※ 거푸집 = H로 적용</t>
    <phoneticPr fontId="4" type="noConversion"/>
  </si>
  <si>
    <t>※ Lean, Bsae, Subbase 별도 모델링</t>
    <phoneticPr fontId="4" type="noConversion"/>
  </si>
  <si>
    <t>Load Family - Steel</t>
    <phoneticPr fontId="4" type="noConversion"/>
  </si>
  <si>
    <t>SB-Q2</t>
    <phoneticPr fontId="4" type="noConversion"/>
  </si>
  <si>
    <t>(V*D로 산출된 Revit자동산출 Weight값 사용 않함)</t>
    <phoneticPr fontId="4" type="noConversion"/>
  </si>
  <si>
    <t>Steel Density</t>
    <phoneticPr fontId="4" type="noConversion"/>
  </si>
  <si>
    <t>D</t>
    <phoneticPr fontId="4" type="noConversion"/>
  </si>
  <si>
    <t>Material</t>
    <phoneticPr fontId="4" type="noConversion"/>
  </si>
  <si>
    <t>Material의 Density (7,849.05 kg/m³)</t>
    <phoneticPr fontId="4" type="noConversion"/>
  </si>
  <si>
    <t>7.Ceilings</t>
    <phoneticPr fontId="4" type="noConversion"/>
  </si>
  <si>
    <t>CE-Q1</t>
    <phoneticPr fontId="4" type="noConversion"/>
  </si>
  <si>
    <t>8.Doors</t>
    <phoneticPr fontId="4" type="noConversion"/>
  </si>
  <si>
    <t>DR-Q1</t>
    <phoneticPr fontId="4" type="noConversion"/>
  </si>
  <si>
    <t>Door 높이</t>
    <phoneticPr fontId="4" type="noConversion"/>
  </si>
  <si>
    <t>Door 폭</t>
    <phoneticPr fontId="4" type="noConversion"/>
  </si>
  <si>
    <t>9.Windows</t>
    <phoneticPr fontId="4" type="noConversion"/>
  </si>
  <si>
    <t>WD-Q1</t>
    <phoneticPr fontId="4" type="noConversion"/>
  </si>
  <si>
    <t>WD-Q2</t>
    <phoneticPr fontId="4" type="noConversion"/>
  </si>
  <si>
    <t>Window 높이</t>
    <phoneticPr fontId="4" type="noConversion"/>
  </si>
  <si>
    <t>Window 폭</t>
    <phoneticPr fontId="4" type="noConversion"/>
  </si>
  <si>
    <t>10.Stairs</t>
    <phoneticPr fontId="4" type="noConversion"/>
  </si>
  <si>
    <t>SR-Q1</t>
    <phoneticPr fontId="4" type="noConversion"/>
  </si>
  <si>
    <t>Cast-In-Place Stair / Concrete Stair</t>
    <phoneticPr fontId="4" type="noConversion"/>
  </si>
  <si>
    <t>Landing Slab 길이</t>
    <phoneticPr fontId="4" type="noConversion"/>
  </si>
  <si>
    <t>C</t>
    <phoneticPr fontId="4" type="noConversion"/>
  </si>
  <si>
    <t>계단높이</t>
    <phoneticPr fontId="4" type="noConversion"/>
  </si>
  <si>
    <t>계단폭</t>
    <phoneticPr fontId="4" type="noConversion"/>
  </si>
  <si>
    <t>※ V = [(A+C)*THK + S*(THK+0.17)] * W</t>
    <phoneticPr fontId="4" type="noConversion"/>
  </si>
  <si>
    <t>Landing Slab두께</t>
    <phoneticPr fontId="4" type="noConversion"/>
  </si>
  <si>
    <t>* S=√(B^2+H^2)</t>
    <phoneticPr fontId="4" type="noConversion"/>
  </si>
  <si>
    <t>경사길이</t>
    <phoneticPr fontId="4" type="noConversion"/>
  </si>
  <si>
    <t>엑셀상에서 자동계산</t>
    <phoneticPr fontId="4" type="noConversion"/>
  </si>
  <si>
    <t>Form</t>
    <phoneticPr fontId="4" type="noConversion"/>
  </si>
  <si>
    <t>(A+S+C+H)*W</t>
    <phoneticPr fontId="4" type="noConversion"/>
  </si>
  <si>
    <t>Q'ty</t>
    <phoneticPr fontId="4" type="noConversion"/>
  </si>
  <si>
    <t>11.Railings</t>
    <phoneticPr fontId="4" type="noConversion"/>
  </si>
  <si>
    <t>RL-Q1</t>
    <phoneticPr fontId="4" type="noConversion"/>
  </si>
  <si>
    <t>13.Generic</t>
    <phoneticPr fontId="4" type="noConversion"/>
  </si>
  <si>
    <t>Load Family - Ladder</t>
    <phoneticPr fontId="4" type="noConversion"/>
  </si>
  <si>
    <t>GM-Q1</t>
    <phoneticPr fontId="4" type="noConversion"/>
  </si>
  <si>
    <t>FP</t>
    <phoneticPr fontId="4" type="noConversion"/>
  </si>
  <si>
    <t>Ladder_Length</t>
    <phoneticPr fontId="4" type="noConversion"/>
  </si>
  <si>
    <t>Load Family - Downspout</t>
    <phoneticPr fontId="4" type="noConversion"/>
  </si>
  <si>
    <t>GM-Q2</t>
    <phoneticPr fontId="4" type="noConversion"/>
  </si>
  <si>
    <t>Load Family - Grouting</t>
    <phoneticPr fontId="4" type="noConversion"/>
  </si>
  <si>
    <t>GM-Q3</t>
    <phoneticPr fontId="4" type="noConversion"/>
  </si>
  <si>
    <t>[Family List] - Floors</t>
    <phoneticPr fontId="4" type="noConversion"/>
  </si>
  <si>
    <t>Family 
Category</t>
    <phoneticPr fontId="4" type="noConversion"/>
  </si>
  <si>
    <t>Building Tag</t>
    <phoneticPr fontId="4" type="noConversion"/>
  </si>
  <si>
    <t>Family Type Name</t>
    <phoneticPr fontId="4" type="noConversion"/>
  </si>
  <si>
    <t>Work Master Code /w Description</t>
    <phoneticPr fontId="76" type="noConversion"/>
  </si>
  <si>
    <t>Work Master Code</t>
  </si>
  <si>
    <t>Gauge
Code</t>
    <phoneticPr fontId="4" type="noConversion"/>
  </si>
  <si>
    <t>Unit</t>
    <phoneticPr fontId="4" type="noConversion"/>
  </si>
  <si>
    <t>Work Category-L1</t>
    <phoneticPr fontId="4" type="noConversion"/>
  </si>
  <si>
    <t>Work Category
-L2</t>
    <phoneticPr fontId="4" type="noConversion"/>
  </si>
  <si>
    <t>Work Category
-L3</t>
    <phoneticPr fontId="4" type="noConversion"/>
  </si>
  <si>
    <t>Spec. 1
- L4</t>
    <phoneticPr fontId="4" type="noConversion"/>
  </si>
  <si>
    <t>Spec. 2
- L5</t>
    <phoneticPr fontId="4" type="noConversion"/>
  </si>
  <si>
    <t>Spec. 3
- L6</t>
    <phoneticPr fontId="4" type="noConversion"/>
  </si>
  <si>
    <t>Spec. 4
- L7</t>
    <phoneticPr fontId="4" type="noConversion"/>
  </si>
  <si>
    <t>Spec. 5
- L8</t>
    <phoneticPr fontId="4" type="noConversion"/>
  </si>
  <si>
    <t>Spec. 6
- L9</t>
    <phoneticPr fontId="4" type="noConversion"/>
  </si>
  <si>
    <t>Spec. 7
- L10</t>
    <phoneticPr fontId="4" type="noConversion"/>
  </si>
  <si>
    <t>Spec. 8
- L11</t>
    <phoneticPr fontId="4" type="noConversion"/>
  </si>
  <si>
    <t>BOQ Spec1</t>
    <phoneticPr fontId="4" type="noConversion"/>
  </si>
  <si>
    <t>BOQ Spec2</t>
    <phoneticPr fontId="4" type="noConversion"/>
  </si>
  <si>
    <t>BOQ Spec3</t>
    <phoneticPr fontId="4" type="noConversion"/>
  </si>
  <si>
    <t>BOQ Spec4</t>
  </si>
  <si>
    <t>BOQ Spec5</t>
  </si>
  <si>
    <t>BOQ Spec6</t>
  </si>
  <si>
    <t>BOQ Spec7</t>
  </si>
  <si>
    <t>BOQ Spec8</t>
  </si>
  <si>
    <t>BOQ Spec9</t>
  </si>
  <si>
    <r>
      <t xml:space="preserve">Dynamo 
</t>
    </r>
    <r>
      <rPr>
        <b/>
        <sz val="11"/>
        <color theme="0"/>
        <rFont val="돋움"/>
        <family val="3"/>
        <charset val="129"/>
      </rPr>
      <t>물량산출식</t>
    </r>
    <phoneticPr fontId="4" type="noConversion"/>
  </si>
  <si>
    <t>Quantity</t>
    <phoneticPr fontId="4" type="noConversion"/>
  </si>
  <si>
    <r>
      <t xml:space="preserve">Remark
</t>
    </r>
    <r>
      <rPr>
        <sz val="9"/>
        <color theme="0"/>
        <rFont val="Arial Narrow"/>
        <family val="2"/>
      </rPr>
      <t>(</t>
    </r>
    <r>
      <rPr>
        <sz val="9"/>
        <color theme="0"/>
        <rFont val="Arial Unicode MS"/>
        <family val="2"/>
        <charset val="129"/>
      </rPr>
      <t>물량관련)</t>
    </r>
    <phoneticPr fontId="4" type="noConversion"/>
  </si>
  <si>
    <t>Room</t>
    <phoneticPr fontId="4" type="noConversion"/>
  </si>
  <si>
    <t>1st Floor</t>
    <phoneticPr fontId="4" type="noConversion"/>
  </si>
  <si>
    <t>표준</t>
  </si>
  <si>
    <t>RA</t>
    <phoneticPr fontId="76" type="noConversion"/>
  </si>
  <si>
    <t>Room Number</t>
    <phoneticPr fontId="76" type="noConversion"/>
  </si>
  <si>
    <t>Room Name</t>
    <phoneticPr fontId="76" type="noConversion"/>
  </si>
  <si>
    <t>Floor</t>
    <phoneticPr fontId="76" type="noConversion"/>
  </si>
  <si>
    <t>F07B</t>
  </si>
  <si>
    <t>F2</t>
    <phoneticPr fontId="76" type="noConversion"/>
  </si>
  <si>
    <t>A04AS168-00001 Finishing Work Exterior/Interior Finish Work Screed      w/o Welded Wire Fabric  THK&lt;50mm</t>
  </si>
  <si>
    <t>m2</t>
    <phoneticPr fontId="4" type="noConversion"/>
  </si>
  <si>
    <t>* 실행-F2 에서 산출</t>
    <phoneticPr fontId="76" type="noConversion"/>
  </si>
  <si>
    <t xml:space="preserve">A04AP085-00001 Finishing Work Waterproofing Work Liquid Waterproofing     for Internal Floor Area Min. 2 Coats  </t>
  </si>
  <si>
    <t xml:space="preserve">A04AN083-00002 Finishing Work Tile Work Floor Tile Acid/Alkaline Resistant Tile     Non-Slip Type, w/ Mortar Bond Coat or Adhesive  </t>
  </si>
  <si>
    <t>Base</t>
    <phoneticPr fontId="76" type="noConversion"/>
  </si>
  <si>
    <t>B35A</t>
  </si>
  <si>
    <t>R1</t>
    <phoneticPr fontId="76" type="noConversion"/>
  </si>
  <si>
    <t>= P</t>
    <phoneticPr fontId="4" type="noConversion"/>
  </si>
  <si>
    <t>Wall</t>
    <phoneticPr fontId="76" type="noConversion"/>
  </si>
  <si>
    <t>W01B</t>
  </si>
  <si>
    <t>Ceiling</t>
    <phoneticPr fontId="76" type="noConversion"/>
  </si>
  <si>
    <t>C01</t>
  </si>
  <si>
    <t>H_101</t>
    <phoneticPr fontId="76" type="noConversion"/>
  </si>
  <si>
    <t>MECHANICAL ROOM</t>
  </si>
  <si>
    <t>F06A</t>
  </si>
  <si>
    <t xml:space="preserve">A04AM080-00006 Finishing Work Painting Work Floor Painting Epoxy Paint       </t>
  </si>
  <si>
    <t>= A</t>
    <phoneticPr fontId="4" type="noConversion"/>
  </si>
  <si>
    <t>* 입찰-R1 에서 산출</t>
    <phoneticPr fontId="76" type="noConversion"/>
  </si>
  <si>
    <t>B03</t>
  </si>
  <si>
    <t>A04AM081-00007 Finishing Work Painting Work Skirt Painting Epoxy Paint       H&lt;150mm</t>
  </si>
  <si>
    <t xml:space="preserve">A04AM078-00001 Finishing Work Painting Work Internal Wall Painting Acrylic Emulsion Paint       </t>
  </si>
  <si>
    <t>= P*CH</t>
    <phoneticPr fontId="4" type="noConversion"/>
  </si>
  <si>
    <t xml:space="preserve">A04AT198-00002 Finishing Work Plastering Work Plastering     for Internal Masonry Wall   </t>
  </si>
  <si>
    <t xml:space="preserve">A04AM079-00001 Finishing Work Painting Work Ceiling Painting Acrylic Emulsion Paint       </t>
  </si>
  <si>
    <t>입찰</t>
  </si>
  <si>
    <t>H_102</t>
    <phoneticPr fontId="76" type="noConversion"/>
  </si>
  <si>
    <t>RACK ROOM</t>
  </si>
  <si>
    <t>F91</t>
    <phoneticPr fontId="76" type="noConversion"/>
  </si>
  <si>
    <t xml:space="preserve">A04AM080-00005 Finishing Work Painting Work Floor Painting Anti-Dust Paint       </t>
  </si>
  <si>
    <t>B35</t>
    <phoneticPr fontId="76" type="noConversion"/>
  </si>
  <si>
    <t xml:space="preserve">A04AN083-00005 Finishing Work Tile Work Floor Tile Anti-Static Vinyl Tile     w/ Mortar Bond Coat or Adhesive  </t>
  </si>
  <si>
    <t>C95A</t>
    <phoneticPr fontId="76" type="noConversion"/>
  </si>
  <si>
    <t xml:space="preserve">A04AS190-00001 Finishing Work Exterior/Interior Finish Work Acoustic Tiled Ceiling System M-Bar System     w/ Hot-Dip Galvanized Suspension System &amp; Accessories(Moldings, Ceiling Access Door/Hatch, Curtain Boxes and etc.)  </t>
  </si>
  <si>
    <t>H_103</t>
    <phoneticPr fontId="76" type="noConversion"/>
  </si>
  <si>
    <t>CONTROL ROOM</t>
  </si>
  <si>
    <t>H_104</t>
    <phoneticPr fontId="76" type="noConversion"/>
  </si>
  <si>
    <t>AIR LOCK</t>
  </si>
  <si>
    <t>F34A</t>
    <phoneticPr fontId="76" type="noConversion"/>
  </si>
  <si>
    <t xml:space="preserve">A04AN083-00004 Finishing Work Tile Work Floor Tile Vinyl Tile     w/ Mortar Bond Coat or Adhesive  </t>
  </si>
  <si>
    <t>B35</t>
  </si>
  <si>
    <t>C95A</t>
  </si>
  <si>
    <t>H_105</t>
    <phoneticPr fontId="76" type="noConversion"/>
  </si>
  <si>
    <t>LIBRARY</t>
  </si>
  <si>
    <t>H_106</t>
    <phoneticPr fontId="76" type="noConversion"/>
  </si>
  <si>
    <t>SHIFT SUPERVISOR/DAY SUPERVISOR</t>
  </si>
  <si>
    <t>H_107</t>
    <phoneticPr fontId="76" type="noConversion"/>
  </si>
  <si>
    <t>CORRIDOR</t>
  </si>
  <si>
    <t>H_108</t>
    <phoneticPr fontId="76" type="noConversion"/>
  </si>
  <si>
    <t>BREAK ROOM</t>
  </si>
  <si>
    <t>C96A</t>
    <phoneticPr fontId="76" type="noConversion"/>
  </si>
  <si>
    <t xml:space="preserve">A04AS191-00001 Finishing Work Exterior/Interior Finish Work Moisture Resistant Tiled Ceiling System M-Bar System     w/ Hot-Dip Galvanized Suspension System &amp; Accessories(Moldings, Ceiling Access Door/Hatch, Curtain Boxes and etc.)  </t>
  </si>
  <si>
    <t>H_109</t>
    <phoneticPr fontId="76" type="noConversion"/>
  </si>
  <si>
    <t>JANITOR</t>
  </si>
  <si>
    <t>F31B</t>
    <phoneticPr fontId="76" type="noConversion"/>
  </si>
  <si>
    <t xml:space="preserve">A04AN083-00001 Finishing Work Tile Work Floor Tile Ceramic Tile     Non-Slip Type, w/ Mortar Bond Coat or Adhesive  </t>
  </si>
  <si>
    <t>A04AS168-00003 Finishing Work Exterior/Interior Finish Work Screed      w/o Welded Wire Fabric  75mm≤THK</t>
  </si>
  <si>
    <t>B32</t>
    <phoneticPr fontId="76" type="noConversion"/>
  </si>
  <si>
    <t>A04AN084-00004 Finishing Work Tile Work Skirt Tile Glazed Ceramic Tile     w/ Mortar Bond Coat or Adhesive  H&lt;150mm</t>
  </si>
  <si>
    <t>W32B</t>
    <phoneticPr fontId="76" type="noConversion"/>
  </si>
  <si>
    <t xml:space="preserve">A04AN082-00002 Finishing Work Tile Work Wall Tile Glazed Ceramic Tile     w/ Mortar Bond Coat or Adhesive  </t>
  </si>
  <si>
    <t xml:space="preserve">A04AP085-00002 Finishing Work Waterproofing Work Liquid Waterproofing     for Internal Wall Area Min. 2 Coats  </t>
  </si>
  <si>
    <t>H_110</t>
    <phoneticPr fontId="76" type="noConversion"/>
  </si>
  <si>
    <t>ABLUTIONS</t>
  </si>
  <si>
    <t>H_111</t>
    <phoneticPr fontId="76" type="noConversion"/>
  </si>
  <si>
    <t>PRAYER ROOM</t>
  </si>
  <si>
    <t>F43-1</t>
    <phoneticPr fontId="76" type="noConversion"/>
  </si>
  <si>
    <t xml:space="preserve">A04AS170-00001 Finishing Work Exterior/Interior Finish Work Carpet Tile        </t>
  </si>
  <si>
    <t>W01B</t>
    <phoneticPr fontId="76" type="noConversion"/>
  </si>
  <si>
    <t>H_112</t>
    <phoneticPr fontId="76" type="noConversion"/>
  </si>
  <si>
    <t>ELECTRICAL ROOM(SS08)</t>
  </si>
  <si>
    <t>F06B</t>
    <phoneticPr fontId="76" type="noConversion"/>
  </si>
  <si>
    <t>B03</t>
    <phoneticPr fontId="76" type="noConversion"/>
  </si>
  <si>
    <t>C01</t>
    <phoneticPr fontId="76" type="noConversion"/>
  </si>
  <si>
    <t>H_113</t>
    <phoneticPr fontId="76" type="noConversion"/>
  </si>
  <si>
    <t>STORE</t>
  </si>
  <si>
    <t>H_114</t>
    <phoneticPr fontId="76" type="noConversion"/>
  </si>
  <si>
    <t>BATTERY ROOM</t>
  </si>
  <si>
    <t>F32A</t>
    <phoneticPr fontId="76" type="noConversion"/>
  </si>
  <si>
    <t>W04B</t>
    <phoneticPr fontId="76" type="noConversion"/>
  </si>
  <si>
    <t xml:space="preserve">A04AM078-00004 Finishing Work Painting Work Internal Wall Painting Acid/Alkaline Resistant Paint       </t>
  </si>
  <si>
    <t>H_115</t>
    <phoneticPr fontId="76" type="noConversion"/>
  </si>
  <si>
    <t>TELECOMS ROOM</t>
  </si>
  <si>
    <t>W03A</t>
    <phoneticPr fontId="76" type="noConversion"/>
  </si>
  <si>
    <t xml:space="preserve">A04AM078-00003 Finishing Work Painting Work Internal Wall Painting Latex Paint       </t>
  </si>
  <si>
    <t>H_116</t>
    <phoneticPr fontId="76" type="noConversion"/>
  </si>
  <si>
    <t>H_117</t>
    <phoneticPr fontId="76" type="noConversion"/>
  </si>
  <si>
    <t>H_118</t>
    <phoneticPr fontId="76" type="noConversion"/>
  </si>
  <si>
    <t>DRIVERS LOUNGE</t>
  </si>
  <si>
    <t>H_119</t>
    <phoneticPr fontId="76" type="noConversion"/>
  </si>
  <si>
    <t>H_120</t>
    <phoneticPr fontId="76" type="noConversion"/>
  </si>
  <si>
    <t>H_121</t>
    <phoneticPr fontId="76" type="noConversion"/>
  </si>
  <si>
    <t>LOCKER</t>
  </si>
  <si>
    <t>F31A</t>
    <phoneticPr fontId="76" type="noConversion"/>
  </si>
  <si>
    <t>H_122</t>
    <phoneticPr fontId="76" type="noConversion"/>
  </si>
  <si>
    <t>TOILETS</t>
  </si>
  <si>
    <t>H_123</t>
    <phoneticPr fontId="76" type="noConversion"/>
  </si>
  <si>
    <t>H_124</t>
    <phoneticPr fontId="76" type="noConversion"/>
  </si>
  <si>
    <t>H_125</t>
    <phoneticPr fontId="76" type="noConversion"/>
  </si>
  <si>
    <t>MAINTENANCE WORKSHOP</t>
  </si>
  <si>
    <t>F06A</t>
    <phoneticPr fontId="76" type="noConversion"/>
  </si>
  <si>
    <t>H_126</t>
    <phoneticPr fontId="76" type="noConversion"/>
  </si>
  <si>
    <t>EWH ROOM</t>
  </si>
  <si>
    <t>H_127</t>
    <phoneticPr fontId="76" type="noConversion"/>
  </si>
  <si>
    <t>SHOWER ROOM</t>
  </si>
  <si>
    <t>W32C</t>
    <phoneticPr fontId="76" type="noConversion"/>
  </si>
  <si>
    <t>H_128</t>
    <phoneticPr fontId="76" type="noConversion"/>
  </si>
  <si>
    <t>표준</t>
    <phoneticPr fontId="4" type="noConversion"/>
  </si>
  <si>
    <t>Work Master Code</t>
    <phoneticPr fontId="4" type="noConversion"/>
  </si>
  <si>
    <t>입찰</t>
    <phoneticPr fontId="4" type="noConversion"/>
  </si>
  <si>
    <t>Floors ( FL )</t>
    <phoneticPr fontId="4" type="noConversion"/>
  </si>
  <si>
    <t>실행</t>
    <phoneticPr fontId="4" type="noConversion"/>
  </si>
  <si>
    <r>
      <t xml:space="preserve">Floor </t>
    </r>
    <r>
      <rPr>
        <b/>
        <sz val="14"/>
        <color rgb="FFFF0000"/>
        <rFont val="Arial Narrow"/>
        <family val="2"/>
      </rPr>
      <t>(System Family)</t>
    </r>
    <phoneticPr fontId="4" type="noConversion"/>
  </si>
  <si>
    <r>
      <rPr>
        <b/>
        <sz val="11"/>
        <rFont val="Segoe UI Symbol"/>
        <family val="1"/>
      </rPr>
      <t>□</t>
    </r>
    <r>
      <rPr>
        <b/>
        <sz val="11"/>
        <rFont val="Arial Unicode MS"/>
        <family val="1"/>
        <charset val="129"/>
      </rPr>
      <t xml:space="preserve"> </t>
    </r>
    <r>
      <rPr>
        <b/>
        <sz val="11"/>
        <rFont val="Arial Narrow"/>
        <family val="3"/>
      </rPr>
      <t>Concrete Slab</t>
    </r>
    <phoneticPr fontId="76" type="noConversion"/>
  </si>
  <si>
    <r>
      <rPr>
        <b/>
        <sz val="11"/>
        <rFont val="Segoe UI Symbol"/>
        <family val="3"/>
      </rPr>
      <t>▶</t>
    </r>
    <r>
      <rPr>
        <b/>
        <sz val="11"/>
        <rFont val="Arial Narrow"/>
        <family val="3"/>
      </rPr>
      <t>Concrete Slab</t>
    </r>
    <phoneticPr fontId="76" type="noConversion"/>
  </si>
  <si>
    <t>RA</t>
    <phoneticPr fontId="4" type="noConversion"/>
  </si>
  <si>
    <t>H_FL_AR_S17_RC Slab T150</t>
    <phoneticPr fontId="4" type="noConversion"/>
  </si>
  <si>
    <t xml:space="preserve">A03AF032-00007 Concrete Work Superstructure Work Structural Concrete  Cement Type-1 25MPa &lt; F'c (Cylinder Strength) ≤ 30MPa     </t>
  </si>
  <si>
    <t>ASTM C150 Type I or Type IA 
F'c (Cylinder Strength) = 28MPa</t>
    <phoneticPr fontId="4" type="noConversion"/>
  </si>
  <si>
    <t>= V</t>
    <phoneticPr fontId="4" type="noConversion"/>
  </si>
  <si>
    <t>m3</t>
    <phoneticPr fontId="4" type="noConversion"/>
  </si>
  <si>
    <t xml:space="preserve">A03AF037-00003 Concrete Work Superstructure Work Rebar Work Deformed Bar (Non-Coat.)  300MPa&lt;Fy≤400MPa     </t>
  </si>
  <si>
    <t>KS D3504 SD400 (Fy=400MPa)</t>
    <phoneticPr fontId="4" type="noConversion"/>
  </si>
  <si>
    <r>
      <t>= V*</t>
    </r>
    <r>
      <rPr>
        <b/>
        <sz val="11"/>
        <color rgb="FF0000FF"/>
        <rFont val="Arial Narrow"/>
        <family val="2"/>
      </rPr>
      <t>RE</t>
    </r>
    <phoneticPr fontId="4" type="noConversion"/>
  </si>
  <si>
    <t>Ton</t>
    <phoneticPr fontId="4" type="noConversion"/>
  </si>
  <si>
    <t>RE=0.12</t>
    <phoneticPr fontId="4" type="noConversion"/>
  </si>
  <si>
    <t xml:space="preserve">A03AF036-00001 Concrete Work Superstructure Work Form Work (1 time in use) Flat Form     Dressed Lumber, Plywood or Steel Form(Wood Planks are not Allowed) incl. Chamfer  </t>
  </si>
  <si>
    <t xml:space="preserve">A04AS173-00001 Finishing Work Exterior/Interior Finish Work Steel Trowel Finish        </t>
  </si>
  <si>
    <t>실행</t>
  </si>
  <si>
    <t>RB</t>
    <phoneticPr fontId="4" type="noConversion"/>
  </si>
  <si>
    <t>H_FL_AR_S17_RC Slab_S Trowel_T200</t>
    <phoneticPr fontId="4" type="noConversion"/>
  </si>
  <si>
    <t xml:space="preserve">A03AF032-00010 Concrete Work Superstructure Work Structural Concrete  Cement Type-1 20MPa &lt; F'c (Cylinder Strength) ≤ 25MPa     </t>
  </si>
  <si>
    <t>ASTM C150 Type I or Type IA 
F'c (Cylinder Strength) = 24MPa</t>
    <phoneticPr fontId="4" type="noConversion"/>
  </si>
  <si>
    <r>
      <rPr>
        <b/>
        <sz val="11"/>
        <rFont val="Segoe UI Symbol"/>
        <family val="1"/>
      </rPr>
      <t>▶</t>
    </r>
    <r>
      <rPr>
        <b/>
        <sz val="11"/>
        <rFont val="돋움"/>
        <family val="1"/>
        <charset val="129"/>
      </rPr>
      <t>Roof</t>
    </r>
    <r>
      <rPr>
        <b/>
        <sz val="11"/>
        <rFont val="Arial Narrow"/>
        <family val="2"/>
      </rPr>
      <t xml:space="preserve"> Concrete Slab</t>
    </r>
    <phoneticPr fontId="76" type="noConversion"/>
  </si>
  <si>
    <t>H_FL_AR_S17_Roof RC Slab_T200</t>
    <phoneticPr fontId="4" type="noConversion"/>
  </si>
  <si>
    <t xml:space="preserve"> F'c (Cylinder Strength) = 24MPa</t>
    <phoneticPr fontId="4" type="noConversion"/>
  </si>
  <si>
    <t xml:space="preserve">A03AF037-00002 Concrete Work Superstructure Work Rebar Work Deformed Bar (Non-Coat.)  400MPa&lt;Fy≤470MPa     </t>
  </si>
  <si>
    <t>ASTM A615 GRADE 60 (Fy=420MPa)</t>
    <phoneticPr fontId="4" type="noConversion"/>
  </si>
  <si>
    <t>H_FL_AR_S17_Roof RC Slab_T200_Slope</t>
    <phoneticPr fontId="4" type="noConversion"/>
  </si>
  <si>
    <t>Slope</t>
    <phoneticPr fontId="4" type="noConversion"/>
  </si>
  <si>
    <t>Slope : 2%
F'c (Cylinder Strength) = 24MPa</t>
    <phoneticPr fontId="4" type="noConversion"/>
  </si>
  <si>
    <r>
      <rPr>
        <b/>
        <sz val="11"/>
        <rFont val="Segoe UI Symbol"/>
        <family val="3"/>
      </rPr>
      <t>▶</t>
    </r>
    <r>
      <rPr>
        <b/>
        <sz val="11"/>
        <rFont val="Arial Narrow"/>
        <family val="3"/>
      </rPr>
      <t>Pit, Trench Slab</t>
    </r>
    <phoneticPr fontId="76" type="noConversion"/>
  </si>
  <si>
    <t>H_FL_AR_B08_UG Pit_RC Slab T150_Bitumen_Epoxy</t>
    <phoneticPr fontId="4" type="noConversion"/>
  </si>
  <si>
    <t>Wall_Finish-Ex</t>
    <phoneticPr fontId="4" type="noConversion"/>
  </si>
  <si>
    <t xml:space="preserve">A03AH056-00001 Concrete Work Concrete Protective Coating (U/G) Bitumen/Bituminous/Asphalt Coating        </t>
  </si>
  <si>
    <t>Wall_Finish-In</t>
    <phoneticPr fontId="4" type="noConversion"/>
  </si>
  <si>
    <t>H_FL_AR_B08_UG Trench_RC Slab T200_Bitumen_Epoxy</t>
    <phoneticPr fontId="4" type="noConversion"/>
  </si>
  <si>
    <r>
      <rPr>
        <b/>
        <sz val="11"/>
        <rFont val="Arial Narrow"/>
        <family val="3"/>
      </rPr>
      <t>▶</t>
    </r>
    <r>
      <rPr>
        <b/>
        <sz val="11"/>
        <rFont val="Arial Narrow"/>
        <family val="2"/>
      </rPr>
      <t>Turbine Top Deck</t>
    </r>
    <r>
      <rPr>
        <b/>
        <sz val="11"/>
        <rFont val="Arial Narrow"/>
        <family val="3"/>
      </rPr>
      <t xml:space="preserve"> Slab</t>
    </r>
    <phoneticPr fontId="76" type="noConversion"/>
  </si>
  <si>
    <t>H_FL_AR_S17_STG Top Slab_T2000</t>
    <phoneticPr fontId="4" type="noConversion"/>
  </si>
  <si>
    <t>Steam Turbine 기초 Top Desk Slab</t>
    <phoneticPr fontId="4" type="noConversion"/>
  </si>
  <si>
    <r>
      <rPr>
        <b/>
        <sz val="11"/>
        <rFont val="Segoe UI Symbol"/>
        <family val="1"/>
      </rPr>
      <t>□</t>
    </r>
    <r>
      <rPr>
        <b/>
        <sz val="11"/>
        <rFont val="Arial Unicode MS"/>
        <family val="1"/>
        <charset val="129"/>
      </rPr>
      <t xml:space="preserve"> </t>
    </r>
    <r>
      <rPr>
        <b/>
        <sz val="11"/>
        <rFont val="Arial Narrow"/>
        <family val="3"/>
      </rPr>
      <t>Concrete Deck Slab</t>
    </r>
    <phoneticPr fontId="76" type="noConversion"/>
  </si>
  <si>
    <r>
      <rPr>
        <b/>
        <sz val="11"/>
        <rFont val="Segoe UI Symbol"/>
        <family val="3"/>
      </rPr>
      <t>▶</t>
    </r>
    <r>
      <rPr>
        <b/>
        <sz val="11"/>
        <rFont val="Arial Narrow"/>
        <family val="3"/>
      </rPr>
      <t>Concrete Deck Slab</t>
    </r>
    <phoneticPr fontId="76" type="noConversion"/>
  </si>
  <si>
    <t>H_FL_AR_S17_RC Deck Slab T200</t>
    <phoneticPr fontId="4" type="noConversion"/>
  </si>
  <si>
    <t>Steel Deck Slab</t>
    <phoneticPr fontId="4" type="noConversion"/>
  </si>
  <si>
    <r>
      <t xml:space="preserve">FP </t>
    </r>
    <r>
      <rPr>
        <sz val="11"/>
        <rFont val="돋움"/>
        <family val="3"/>
        <charset val="129"/>
      </rPr>
      <t>중</t>
    </r>
    <r>
      <rPr>
        <sz val="11"/>
        <rFont val="Arial Narrow"/>
        <family val="2"/>
      </rPr>
      <t xml:space="preserve"> Default Thickness x Area</t>
    </r>
    <r>
      <rPr>
        <sz val="11"/>
        <rFont val="돋움"/>
        <family val="3"/>
        <charset val="129"/>
      </rPr>
      <t>로</t>
    </r>
    <r>
      <rPr>
        <sz val="11"/>
        <rFont val="Arial Narrow"/>
        <family val="2"/>
      </rPr>
      <t xml:space="preserve"> V</t>
    </r>
    <r>
      <rPr>
        <sz val="11"/>
        <rFont val="돋움"/>
        <family val="3"/>
        <charset val="129"/>
      </rPr>
      <t>값</t>
    </r>
    <r>
      <rPr>
        <sz val="11"/>
        <rFont val="Arial Narrow"/>
        <family val="2"/>
      </rPr>
      <t xml:space="preserve"> </t>
    </r>
    <r>
      <rPr>
        <sz val="11"/>
        <rFont val="돋움"/>
        <family val="3"/>
        <charset val="129"/>
      </rPr>
      <t>산정되므로</t>
    </r>
    <r>
      <rPr>
        <sz val="11"/>
        <rFont val="Arial Narrow"/>
        <family val="2"/>
      </rPr>
      <t xml:space="preserve"> </t>
    </r>
    <r>
      <rPr>
        <sz val="11"/>
        <rFont val="돋움"/>
        <family val="3"/>
        <charset val="129"/>
      </rPr>
      <t>평균두께</t>
    </r>
    <r>
      <rPr>
        <sz val="11"/>
        <rFont val="Arial Narrow"/>
        <family val="2"/>
      </rPr>
      <t xml:space="preserve"> </t>
    </r>
    <r>
      <rPr>
        <sz val="11"/>
        <rFont val="돋움"/>
        <family val="3"/>
        <charset val="129"/>
      </rPr>
      <t>입력</t>
    </r>
    <phoneticPr fontId="4" type="noConversion"/>
  </si>
  <si>
    <t xml:space="preserve">S02AA024-00001 Miscellaneous Steel Fabrication Work Shelter/Building Galvanized Steel Deck Plate        </t>
  </si>
  <si>
    <t>THK=(1.6) mm
600x200x75</t>
    <phoneticPr fontId="4" type="noConversion"/>
  </si>
  <si>
    <t xml:space="preserve">S04AA024-00001 Miscellaneous Steel Erection Work Shelter/Building Galvanized Steel Deck Plate        </t>
  </si>
  <si>
    <t>H_FL_AR_S17_RC Deck Slab_S Trowel_T200</t>
    <phoneticPr fontId="4" type="noConversion"/>
  </si>
  <si>
    <r>
      <rPr>
        <b/>
        <sz val="11"/>
        <rFont val="Segoe UI Symbol"/>
        <family val="3"/>
      </rPr>
      <t>▶</t>
    </r>
    <r>
      <rPr>
        <b/>
        <sz val="11"/>
        <rFont val="Arial Narrow"/>
        <family val="3"/>
      </rPr>
      <t>Roof Concrete Deck Slab</t>
    </r>
    <phoneticPr fontId="76" type="noConversion"/>
  </si>
  <si>
    <t>H_RF_AR_S17_Roof RC Deck Slab_T200</t>
    <phoneticPr fontId="4" type="noConversion"/>
  </si>
  <si>
    <t>H_RF_AR_S17_Roof RC Deck Slab_T200_Slope</t>
    <phoneticPr fontId="4" type="noConversion"/>
  </si>
  <si>
    <r>
      <rPr>
        <b/>
        <sz val="11"/>
        <rFont val="Segoe UI Symbol"/>
        <family val="1"/>
      </rPr>
      <t xml:space="preserve">□ </t>
    </r>
    <r>
      <rPr>
        <b/>
        <sz val="11"/>
        <rFont val="Arial Narrow"/>
        <family val="2"/>
      </rPr>
      <t>Grating Floor</t>
    </r>
    <phoneticPr fontId="76" type="noConversion"/>
  </si>
  <si>
    <t>H_FL_AR_S05_Grating_T32</t>
    <phoneticPr fontId="4" type="noConversion"/>
  </si>
  <si>
    <t>Grating</t>
    <phoneticPr fontId="4" type="noConversion"/>
  </si>
  <si>
    <t xml:space="preserve">S02AA018-00003 Miscellaneous Steel Fabrication Work Shelter/Building Grating Hot-Dip Galvanized Steel, (I=32)       </t>
  </si>
  <si>
    <t>Material: ( ASTM A 1011M   )
THK=( 32 )mm</t>
    <phoneticPr fontId="4" type="noConversion"/>
  </si>
  <si>
    <t xml:space="preserve">S04AA018-00003 Miscellaneous Steel Erection Work Shelter/Building Grating Hot-Dip Galvanized Steel, (I=32)       </t>
  </si>
  <si>
    <r>
      <rPr>
        <b/>
        <sz val="11"/>
        <rFont val="Segoe UI Symbol"/>
        <family val="1"/>
      </rPr>
      <t>□</t>
    </r>
    <r>
      <rPr>
        <b/>
        <sz val="7.7"/>
        <rFont val="Arial Narrow"/>
        <family val="2"/>
      </rPr>
      <t xml:space="preserve"> </t>
    </r>
    <r>
      <rPr>
        <b/>
        <sz val="11"/>
        <rFont val="Arial Narrow"/>
        <family val="2"/>
      </rPr>
      <t>Removable Grating Floor</t>
    </r>
    <phoneticPr fontId="76" type="noConversion"/>
  </si>
  <si>
    <t>H_FL_AR_S06_Removable Grating_T32</t>
    <phoneticPr fontId="4" type="noConversion"/>
  </si>
  <si>
    <r>
      <t xml:space="preserve">*WM : Removable Grating </t>
    </r>
    <r>
      <rPr>
        <sz val="11"/>
        <color theme="1"/>
        <rFont val="돋움"/>
        <family val="3"/>
        <charset val="129"/>
      </rPr>
      <t>구분</t>
    </r>
    <r>
      <rPr>
        <sz val="11"/>
        <color theme="1"/>
        <rFont val="Arial Narrow"/>
        <family val="2"/>
      </rPr>
      <t xml:space="preserve"> </t>
    </r>
    <r>
      <rPr>
        <sz val="11"/>
        <color theme="1"/>
        <rFont val="돋움"/>
        <family val="3"/>
        <charset val="129"/>
      </rPr>
      <t>없음</t>
    </r>
    <phoneticPr fontId="4" type="noConversion"/>
  </si>
  <si>
    <r>
      <rPr>
        <b/>
        <sz val="11"/>
        <rFont val="Segoe UI Symbol"/>
        <family val="1"/>
      </rPr>
      <t>□</t>
    </r>
    <r>
      <rPr>
        <b/>
        <sz val="11"/>
        <rFont val="돋움"/>
        <family val="1"/>
        <charset val="129"/>
      </rPr>
      <t xml:space="preserve"> </t>
    </r>
    <r>
      <rPr>
        <b/>
        <sz val="11"/>
        <rFont val="Arial Narrow"/>
        <family val="2"/>
      </rPr>
      <t>Checkered Plate Floor</t>
    </r>
    <phoneticPr fontId="76" type="noConversion"/>
  </si>
  <si>
    <t>H_FL_AR_S07_CHK PL_T6</t>
    <phoneticPr fontId="4" type="noConversion"/>
  </si>
  <si>
    <t>Checkered Plate</t>
    <phoneticPr fontId="4" type="noConversion"/>
  </si>
  <si>
    <t xml:space="preserve">S02AA017-00003 Miscellaneous Steel Fabrication Work Shelter/Building Checkered/Flooring Plate Galvanized Steel THK ≤ 6mm      </t>
  </si>
  <si>
    <t>Material: ( ASTM A36  )
THK=( 6 )mm</t>
    <phoneticPr fontId="4" type="noConversion"/>
  </si>
  <si>
    <t xml:space="preserve">S04AA017-00001 Miscellaneous Steel Erection Work Shelter/Building Checkered/Flooring Plate        </t>
  </si>
  <si>
    <t>□ Finish</t>
    <phoneticPr fontId="76" type="noConversion"/>
  </si>
  <si>
    <r>
      <rPr>
        <b/>
        <sz val="11"/>
        <rFont val="Segoe UI Symbol"/>
        <family val="3"/>
      </rPr>
      <t>▶</t>
    </r>
    <r>
      <rPr>
        <b/>
        <sz val="11"/>
        <rFont val="Arial Narrow"/>
        <family val="3"/>
      </rPr>
      <t>Tile</t>
    </r>
    <phoneticPr fontId="76" type="noConversion"/>
  </si>
  <si>
    <t>H_FL_AR_B07_Ceramic Tile</t>
    <phoneticPr fontId="4" type="noConversion"/>
  </si>
  <si>
    <t>F31A</t>
    <phoneticPr fontId="4" type="noConversion"/>
  </si>
  <si>
    <t>No BM</t>
    <phoneticPr fontId="4" type="noConversion"/>
  </si>
  <si>
    <t>Tile Size=W(  )mm x L(  )mm x THK(  )mm</t>
    <phoneticPr fontId="4" type="noConversion"/>
  </si>
  <si>
    <r>
      <t>*Glazed Ceramic Tile : Room Family</t>
    </r>
    <r>
      <rPr>
        <sz val="10"/>
        <color rgb="FFFF0000"/>
        <rFont val="Arial Unicode MS"/>
        <family val="2"/>
        <charset val="129"/>
      </rPr>
      <t xml:space="preserve">에서 산출 </t>
    </r>
    <r>
      <rPr>
        <sz val="10"/>
        <color rgb="FFFF0000"/>
        <rFont val="Arial Narrow"/>
        <family val="2"/>
      </rPr>
      <t xml:space="preserve"> (Dynamo </t>
    </r>
    <r>
      <rPr>
        <sz val="10"/>
        <color rgb="FFFF0000"/>
        <rFont val="맑은 고딕"/>
        <family val="2"/>
        <charset val="129"/>
      </rPr>
      <t>물량산출식</t>
    </r>
    <r>
      <rPr>
        <sz val="10"/>
        <color rgb="FFFF0000"/>
        <rFont val="Arial Narrow"/>
        <family val="2"/>
      </rPr>
      <t>=0)</t>
    </r>
    <phoneticPr fontId="4" type="noConversion"/>
  </si>
  <si>
    <t>H_FL_AR_B07_Ceramic Tile_L Waterproof</t>
    <phoneticPr fontId="4" type="noConversion"/>
  </si>
  <si>
    <t>F31B</t>
    <phoneticPr fontId="4" type="noConversion"/>
  </si>
  <si>
    <t>Drain Slope</t>
    <phoneticPr fontId="4" type="noConversion"/>
  </si>
  <si>
    <r>
      <t>= A*</t>
    </r>
    <r>
      <rPr>
        <b/>
        <sz val="11"/>
        <color rgb="FF0000FF"/>
        <rFont val="Arial Narrow"/>
        <family val="2"/>
      </rPr>
      <t>Ts</t>
    </r>
    <phoneticPr fontId="4" type="noConversion"/>
  </si>
  <si>
    <r>
      <t>*Ts :Slope Motar</t>
    </r>
    <r>
      <rPr>
        <sz val="11"/>
        <rFont val="돋움"/>
        <family val="3"/>
        <charset val="129"/>
      </rPr>
      <t>평균</t>
    </r>
    <r>
      <rPr>
        <sz val="11"/>
        <rFont val="Arial Narrow"/>
        <family val="2"/>
      </rPr>
      <t xml:space="preserve"> </t>
    </r>
    <r>
      <rPr>
        <sz val="11"/>
        <rFont val="돋움"/>
        <family val="3"/>
        <charset val="129"/>
      </rPr>
      <t>두께</t>
    </r>
    <phoneticPr fontId="4" type="noConversion"/>
  </si>
  <si>
    <t>Tile Size=W( )mm x L( )mm x THK( 7 )mm</t>
    <phoneticPr fontId="4" type="noConversion"/>
  </si>
  <si>
    <t>H_FL_AR_B07_Ceramic Tile_Memb</t>
    <phoneticPr fontId="4" type="noConversion"/>
  </si>
  <si>
    <t>F31C</t>
    <phoneticPr fontId="4" type="noConversion"/>
  </si>
  <si>
    <t xml:space="preserve">A04AP310-00001 Finishing Work Waterproofing Work Waterproofing Membrane     for Internal Area   </t>
  </si>
  <si>
    <t>No BM</t>
  </si>
  <si>
    <t>H_FL_AR_B07_Acid R Tile</t>
    <phoneticPr fontId="4" type="noConversion"/>
  </si>
  <si>
    <t>F32A</t>
    <phoneticPr fontId="4" type="noConversion"/>
  </si>
  <si>
    <t>Tile Size=W(  )mm x L(  )mm x THK(  )mm</t>
  </si>
  <si>
    <t>H_FL_AR_B07_Acid R Tile_L Waterproof</t>
    <phoneticPr fontId="4" type="noConversion"/>
  </si>
  <si>
    <t>F32B</t>
    <phoneticPr fontId="4" type="noConversion"/>
  </si>
  <si>
    <t>H_FL_AR_B07_Vinyl Tile</t>
    <phoneticPr fontId="4" type="noConversion"/>
  </si>
  <si>
    <t>F34A</t>
    <phoneticPr fontId="4" type="noConversion"/>
  </si>
  <si>
    <t>H_FL_AR_B07_Vinyl Tile_Screed</t>
    <phoneticPr fontId="4" type="noConversion"/>
  </si>
  <si>
    <t>F34B</t>
    <phoneticPr fontId="4" type="noConversion"/>
  </si>
  <si>
    <t>H_FL_AR_B07_Anti Static Vinyl Tile</t>
    <phoneticPr fontId="4" type="noConversion"/>
  </si>
  <si>
    <t>F35</t>
    <phoneticPr fontId="4" type="noConversion"/>
  </si>
  <si>
    <t>H_FL_AR_B07_Granite Tile</t>
    <phoneticPr fontId="4" type="noConversion"/>
  </si>
  <si>
    <t>F36</t>
    <phoneticPr fontId="4" type="noConversion"/>
  </si>
  <si>
    <t xml:space="preserve">A04AN083-00006 Finishing Work Tile Work Floor Tile Granite Tile     Non-Slip Type, w/ Mortar Bond Coat or Adhesive  </t>
  </si>
  <si>
    <t>H_FL_AR_B07_Marble Tile</t>
    <phoneticPr fontId="4" type="noConversion"/>
  </si>
  <si>
    <t>F37</t>
    <phoneticPr fontId="4" type="noConversion"/>
  </si>
  <si>
    <t xml:space="preserve">A04AN083-00007 Finishing Work Tile Work Floor Tile Marble Tile     Non-Slip Type, w/ Mortar Bond Coat or Adhesive  </t>
  </si>
  <si>
    <t>H_FL_AR_B07_Stone Tile</t>
    <phoneticPr fontId="4" type="noConversion"/>
  </si>
  <si>
    <t>F38</t>
    <phoneticPr fontId="4" type="noConversion"/>
  </si>
  <si>
    <t xml:space="preserve">A04AN083-00008 Finishing Work Tile Work Floor Tile Stone Tile     Non-Slip Type, w/ Mortar Bond Coat or Adhesive  </t>
  </si>
  <si>
    <t>H_FL_AR_B07_Porcelain Tile_T9</t>
  </si>
  <si>
    <t>F41</t>
    <phoneticPr fontId="4" type="noConversion"/>
  </si>
  <si>
    <t xml:space="preserve">A04AN083-00011 Finishing Work Tile Work Floor Tile Porcelain Tile     Non-Slip Type, w/ Mortar Bond Coat or Adhesive  </t>
  </si>
  <si>
    <t>Tile Size=W( )mm x L( )mm x THK( 9 )mm</t>
    <phoneticPr fontId="4" type="noConversion"/>
  </si>
  <si>
    <t>H_FL_AR_B07_Carpet Tile_T9</t>
  </si>
  <si>
    <t>F43</t>
    <phoneticPr fontId="4" type="noConversion"/>
  </si>
  <si>
    <r>
      <rPr>
        <b/>
        <sz val="11"/>
        <rFont val="Segoe UI Symbol"/>
        <family val="3"/>
      </rPr>
      <t>▶</t>
    </r>
    <r>
      <rPr>
        <b/>
        <sz val="11"/>
        <rFont val="Arial Narrow"/>
        <family val="3"/>
      </rPr>
      <t>Mat</t>
    </r>
    <phoneticPr fontId="76" type="noConversion"/>
  </si>
  <si>
    <t>H_FL_AR_B07_Carpet</t>
    <phoneticPr fontId="4" type="noConversion"/>
  </si>
  <si>
    <t>F71</t>
    <phoneticPr fontId="4" type="noConversion"/>
  </si>
  <si>
    <t xml:space="preserve">A04AS169-00001 Finishing Work Exterior/Interior Finish Work Carpet        </t>
  </si>
  <si>
    <t>H_FL_AR_B07_Matwell</t>
    <phoneticPr fontId="4" type="noConversion"/>
  </si>
  <si>
    <t>F72</t>
    <phoneticPr fontId="4" type="noConversion"/>
  </si>
  <si>
    <t xml:space="preserve">A04AS171-00001 Finishing Work Exterior/Interior Finish Work Recess Floor Mat        </t>
  </si>
  <si>
    <t>H_FL_AR_B07_Entrance Floor Mats and Frame</t>
    <phoneticPr fontId="4" type="noConversion"/>
  </si>
  <si>
    <t>F73</t>
    <phoneticPr fontId="4" type="noConversion"/>
  </si>
  <si>
    <t xml:space="preserve">A04AS172-00002 Finishing Work Exterior/Interior Finish Work Entrance Floor Mats and Frame Embedded Type       </t>
  </si>
  <si>
    <r>
      <rPr>
        <b/>
        <sz val="11"/>
        <rFont val="Segoe UI Symbol"/>
        <family val="3"/>
      </rPr>
      <t>▶</t>
    </r>
    <r>
      <rPr>
        <b/>
        <sz val="11"/>
        <rFont val="Arial Narrow"/>
        <family val="3"/>
      </rPr>
      <t>Raised Floor</t>
    </r>
    <phoneticPr fontId="76" type="noConversion"/>
  </si>
  <si>
    <t>H_FL_AR_B10_Raised Floor_600x600xH700</t>
  </si>
  <si>
    <t>F91</t>
    <phoneticPr fontId="4" type="noConversion"/>
  </si>
  <si>
    <t>A04AS174-00002 Finishing Work Exterior/Interior Finish Work Raised Floor Top Finish: Anti-Static Vinyl Tile       600mm x 600mm / 600mm&lt;H≤1000mm</t>
  </si>
  <si>
    <t>600x600x H=( 700 )mm
Top Finish: Anti-Static Vinyl Tile</t>
    <phoneticPr fontId="4" type="noConversion"/>
  </si>
  <si>
    <t>H_FL_AR_B10_Raised Floor_600x600xH1000</t>
  </si>
  <si>
    <t>600x600x H=( 1000 )mm
Top Finish: Anti-Static Vinyl Tile</t>
    <phoneticPr fontId="4" type="noConversion"/>
  </si>
  <si>
    <r>
      <rPr>
        <b/>
        <sz val="11"/>
        <rFont val="Segoe UI Symbol"/>
        <family val="3"/>
      </rPr>
      <t>▶</t>
    </r>
    <r>
      <rPr>
        <b/>
        <sz val="11"/>
        <rFont val="Arial Narrow"/>
        <family val="3"/>
      </rPr>
      <t>UG Insulation</t>
    </r>
    <phoneticPr fontId="76" type="noConversion"/>
  </si>
  <si>
    <t>H_FL_AR_B07_Ground Insulation</t>
  </si>
  <si>
    <t>A03AD047-00002 Concrete Work Substructure Work Insulation under Ground Floor Extruded Polystyrene Insulation Board       50mm≤THK&lt;75mm</t>
  </si>
  <si>
    <t>THK=( 50 )mm</t>
    <phoneticPr fontId="4" type="noConversion"/>
  </si>
  <si>
    <r>
      <t xml:space="preserve">Slab Edge </t>
    </r>
    <r>
      <rPr>
        <b/>
        <sz val="14"/>
        <color rgb="FFFF0000"/>
        <rFont val="Arial Narrow"/>
        <family val="2"/>
      </rPr>
      <t>(System Family)</t>
    </r>
    <phoneticPr fontId="4" type="noConversion"/>
  </si>
  <si>
    <t>H_FL_AR_S17_</t>
    <phoneticPr fontId="4" type="noConversion"/>
  </si>
  <si>
    <t>Thickened 24" x 12"</t>
    <phoneticPr fontId="4" type="noConversion"/>
  </si>
  <si>
    <t>Revit Sample - Arch Link Model.rvt</t>
    <phoneticPr fontId="4" type="noConversion"/>
  </si>
  <si>
    <t>[Family List] - Roofs</t>
    <phoneticPr fontId="4" type="noConversion"/>
  </si>
  <si>
    <t>Roofs [RF]</t>
    <phoneticPr fontId="4" type="noConversion"/>
  </si>
  <si>
    <r>
      <t xml:space="preserve">Basic Roof  </t>
    </r>
    <r>
      <rPr>
        <b/>
        <sz val="14"/>
        <color rgb="FFFF0000"/>
        <rFont val="Arial Narrow"/>
        <family val="2"/>
      </rPr>
      <t xml:space="preserve">(System Family) </t>
    </r>
    <phoneticPr fontId="4" type="noConversion"/>
  </si>
  <si>
    <r>
      <rPr>
        <b/>
        <sz val="11"/>
        <rFont val="Segoe UI Symbol"/>
        <family val="3"/>
      </rPr>
      <t>□</t>
    </r>
    <r>
      <rPr>
        <b/>
        <sz val="11"/>
        <rFont val="Arial Narrow"/>
        <family val="3"/>
      </rPr>
      <t xml:space="preserve"> For Concrete Roof</t>
    </r>
    <phoneticPr fontId="76" type="noConversion"/>
  </si>
  <si>
    <r>
      <rPr>
        <b/>
        <sz val="11"/>
        <rFont val="Segoe UI Symbol"/>
        <family val="3"/>
      </rPr>
      <t>▶</t>
    </r>
    <r>
      <rPr>
        <b/>
        <sz val="11"/>
        <rFont val="Arial Narrow"/>
        <family val="3"/>
      </rPr>
      <t>Slope &lt; Insulation &lt; Waterproofing</t>
    </r>
    <phoneticPr fontId="76" type="noConversion"/>
  </si>
  <si>
    <t>H_RF_AR_B06_LW Conc(Slope)_XPS_Memb</t>
    <phoneticPr fontId="4" type="noConversion"/>
  </si>
  <si>
    <t>RF11</t>
    <phoneticPr fontId="4" type="noConversion"/>
  </si>
  <si>
    <t>A04AQ086-00001 Finishing Work Roof Work Roof Screed Light-Weight Concrete Screed     w/o Welded Wire Fabric  30mm≤Min. THK&lt;50mm</t>
  </si>
  <si>
    <t>Min. THK=( 30 )mm, Slope=( 1% )</t>
    <phoneticPr fontId="4" type="noConversion"/>
  </si>
  <si>
    <t>A04AQ038-00001 Finishing Work Roof Work Welded Wire Fabric        DIA≤6mm</t>
  </si>
  <si>
    <t>Mesh Size=DIA( #8 )mm x ( 150 )mm x (150  )mm</t>
    <phoneticPr fontId="76" type="noConversion"/>
  </si>
  <si>
    <t>A04AQ088-00004 Finishing Work Roof Work Roof Insulation Rigid Extruded Polystyrene Foam Insulation       100mm≤THK</t>
  </si>
  <si>
    <t>XPS
THK=( 120 )mm</t>
    <phoneticPr fontId="4" type="noConversion"/>
  </si>
  <si>
    <t xml:space="preserve">A04AQ310-00001 Finishing Work Roof Work Waterproofing Membrane EPDM(or Equivalent)     w/ Accessories  </t>
  </si>
  <si>
    <t>H_RF_AR_B06_Mortar(Slope)_XPS_Memb</t>
    <phoneticPr fontId="4" type="noConversion"/>
  </si>
  <si>
    <t>RF12</t>
    <phoneticPr fontId="4" type="noConversion"/>
  </si>
  <si>
    <t>A04AQ086-00004 Finishing Work Roof Work Roof Screed Bed Mortar Screed     w/o Welded Wire Fabric  30mm≤Min. THK&lt;50mm</t>
  </si>
  <si>
    <t xml:space="preserve">A04AQ012-00001 Finishing Work Roof Work PE Sheet (Vapor Barrier)        </t>
  </si>
  <si>
    <t>THK=( 0.1 )mm, 2ply</t>
    <phoneticPr fontId="4" type="noConversion"/>
  </si>
  <si>
    <t>THK=( 120 )mm</t>
    <phoneticPr fontId="4" type="noConversion"/>
  </si>
  <si>
    <t>H_RF_AR_B06_LW Conc(Slope)_XPS_Memb_Gravel</t>
    <phoneticPr fontId="4" type="noConversion"/>
  </si>
  <si>
    <t>RF13</t>
    <phoneticPr fontId="4" type="noConversion"/>
  </si>
  <si>
    <t>THK=(  )mm</t>
  </si>
  <si>
    <t xml:space="preserve">A04AQ091-00001 Finishing Work Roof Work Gravel for Roof        </t>
  </si>
  <si>
    <t>THK=(  )mmDIA=(  )mm~(  )mm or Max DIA=(  )mm</t>
  </si>
  <si>
    <r>
      <rPr>
        <b/>
        <sz val="11"/>
        <rFont val="Segoe UI Symbol"/>
        <family val="3"/>
      </rPr>
      <t>▶</t>
    </r>
    <r>
      <rPr>
        <b/>
        <sz val="11"/>
        <rFont val="Arial Narrow"/>
        <family val="3"/>
      </rPr>
      <t>Slope &lt; Waterproofing &lt; Insulation &lt; Protection</t>
    </r>
    <phoneticPr fontId="76" type="noConversion"/>
  </si>
  <si>
    <t>H_RF_AR_B06_Memb_XPS_PE_Protective Conc</t>
    <phoneticPr fontId="4" type="noConversion"/>
  </si>
  <si>
    <t>RF21</t>
    <phoneticPr fontId="4" type="noConversion"/>
  </si>
  <si>
    <t xml:space="preserve">A04AQ089-00001 Finishing Work Roof Work Protective Concrete w/ Steel Trowel Finish        </t>
  </si>
  <si>
    <r>
      <t>= A*</t>
    </r>
    <r>
      <rPr>
        <b/>
        <sz val="11"/>
        <color rgb="FF0000FF"/>
        <rFont val="Arial Narrow"/>
        <family val="2"/>
      </rPr>
      <t>Tp</t>
    </r>
    <phoneticPr fontId="4" type="noConversion"/>
  </si>
  <si>
    <r>
      <t>*Tp :Protection Motar</t>
    </r>
    <r>
      <rPr>
        <sz val="11"/>
        <rFont val="돋움"/>
        <family val="3"/>
        <charset val="129"/>
      </rPr>
      <t>평균</t>
    </r>
    <r>
      <rPr>
        <sz val="11"/>
        <rFont val="Arial Narrow"/>
        <family val="2"/>
      </rPr>
      <t xml:space="preserve"> </t>
    </r>
    <r>
      <rPr>
        <sz val="11"/>
        <rFont val="돋움"/>
        <family val="3"/>
        <charset val="129"/>
      </rPr>
      <t>두께</t>
    </r>
    <phoneticPr fontId="76" type="noConversion"/>
  </si>
  <si>
    <t>H_RF_AR_B06_Memb_XPS_PE_Roof Tile</t>
    <phoneticPr fontId="4" type="noConversion"/>
  </si>
  <si>
    <t>RF22</t>
    <phoneticPr fontId="4" type="noConversion"/>
  </si>
  <si>
    <t>A04AQ088-00002 Finishing Work Roof Work Roof Insulation Rigid Extruded Polystyrene Foam Insulation       50mm≤THK&lt;75mm</t>
  </si>
  <si>
    <t>A04AQ090-00001 Finishing Work Roof Work Concrete Tile      w/ Plastic Spacer  THK≤50mm</t>
  </si>
  <si>
    <t>H_RF_AR_B06_LW Conc(Slope)_Memb_XPS_Geot_Gravel</t>
    <phoneticPr fontId="4" type="noConversion"/>
  </si>
  <si>
    <t>RF23</t>
    <phoneticPr fontId="4" type="noConversion"/>
  </si>
  <si>
    <t xml:space="preserve">A04AQ095-00001 Finishing Work Roof Work Geotextile      w/ Fixing Accessories  </t>
  </si>
  <si>
    <t>H_RF_AR_B06_LW Conc(Slope)_Memb_XPS_Geot_Roof Tile</t>
    <phoneticPr fontId="4" type="noConversion"/>
  </si>
  <si>
    <t>RF24</t>
    <phoneticPr fontId="4" type="noConversion"/>
  </si>
  <si>
    <t>H_RF_AR_B06_LW Conc(Slope)_Memb_XPS_PE_Roof Tile</t>
    <phoneticPr fontId="4" type="noConversion"/>
  </si>
  <si>
    <t>RF25</t>
    <phoneticPr fontId="4" type="noConversion"/>
  </si>
  <si>
    <t>H_RF_AR_B06_LW Conc(Slope)_Memb_XPS_PE_Protective Conc</t>
    <phoneticPr fontId="4" type="noConversion"/>
  </si>
  <si>
    <t>RF26</t>
    <phoneticPr fontId="4" type="noConversion"/>
  </si>
  <si>
    <r>
      <rPr>
        <b/>
        <sz val="11"/>
        <rFont val="Segoe UI Symbol"/>
        <family val="3"/>
      </rPr>
      <t>▶</t>
    </r>
    <r>
      <rPr>
        <b/>
        <sz val="11"/>
        <rFont val="Arial Narrow"/>
        <family val="3"/>
      </rPr>
      <t>Waterproofing &lt; Insulation &lt; Protection &amp; Slope</t>
    </r>
    <phoneticPr fontId="76" type="noConversion"/>
  </si>
  <si>
    <t>H_RF_AR_B06_Memb_XPS_PE_Protective Conc(Slope)</t>
    <phoneticPr fontId="4" type="noConversion"/>
  </si>
  <si>
    <t>RF31</t>
    <phoneticPr fontId="4" type="noConversion"/>
  </si>
  <si>
    <t>EPDM(or Equivalent)
THK=( 4 )mm</t>
    <phoneticPr fontId="4" type="noConversion"/>
  </si>
  <si>
    <t>Protective Concrete w/ Steel Trowel Finish (Slope 1%)</t>
    <phoneticPr fontId="4" type="noConversion"/>
  </si>
  <si>
    <t>H_RF_AR_B06_Memb_XPS_PE_LW Conc(Slope)</t>
    <phoneticPr fontId="4" type="noConversion"/>
  </si>
  <si>
    <t>RF32</t>
    <phoneticPr fontId="4" type="noConversion"/>
  </si>
  <si>
    <r>
      <rPr>
        <b/>
        <sz val="11"/>
        <rFont val="Segoe UI Symbol"/>
        <family val="2"/>
      </rPr>
      <t>□</t>
    </r>
    <r>
      <rPr>
        <b/>
        <sz val="11"/>
        <rFont val="Arial Narrow"/>
        <family val="2"/>
      </rPr>
      <t xml:space="preserve"> Cladding Roof</t>
    </r>
    <phoneticPr fontId="4" type="noConversion"/>
  </si>
  <si>
    <r>
      <rPr>
        <b/>
        <sz val="11"/>
        <rFont val="Segoe UI Symbol"/>
        <family val="1"/>
      </rPr>
      <t>▶</t>
    </r>
    <r>
      <rPr>
        <b/>
        <sz val="11"/>
        <rFont val="Arial Narrow"/>
        <family val="1"/>
      </rPr>
      <t>Sandwitch Panel Roof</t>
    </r>
    <phoneticPr fontId="76" type="noConversion"/>
  </si>
  <si>
    <t>H_RF_AR_B05_Roof Panel Steel Mineral Wool T200</t>
    <phoneticPr fontId="4" type="noConversion"/>
  </si>
  <si>
    <t>RF61</t>
    <phoneticPr fontId="4" type="noConversion"/>
  </si>
  <si>
    <t>A05ZZ200-00008 Cladding Work - Sandwich Panel Corrugated Galvanized Steel Sheet Sandwich Panel, Fire Protective Rating: N/A   Mineral Wool (Rock Wool) for Roof w/ Accessories, Flashing  150mm≤THK</t>
  </si>
  <si>
    <t>THK=( 200 )mm</t>
    <phoneticPr fontId="4" type="noConversion"/>
  </si>
  <si>
    <t>H_RF_AR_B05_Roof Panel Steel Glass Wool T220</t>
    <phoneticPr fontId="4" type="noConversion"/>
  </si>
  <si>
    <t>RF62</t>
    <phoneticPr fontId="4" type="noConversion"/>
  </si>
  <si>
    <t>A05ZZ200-00032 Cladding Work - Sandwich Panel Corrugated Galvanized Steel Sheet Sandwich Panel, Fire Protective Rating: N/A   Glass Wool (Fiberglass) for Roof w/ Accessories, Flashing  150mm≤THK</t>
  </si>
  <si>
    <t>THK=( 220 )mm</t>
    <phoneticPr fontId="4" type="noConversion"/>
  </si>
  <si>
    <t>H_RF_AR_B05_Roof Panel AL Mineral Wool T200</t>
    <phoneticPr fontId="4" type="noConversion"/>
  </si>
  <si>
    <t>RF63</t>
    <phoneticPr fontId="4" type="noConversion"/>
  </si>
  <si>
    <t>A05ZZ200-00054 Cladding Work - Sandwich Panel Corrugated Aluminum Sheet Sandwich Panel, Fire Protective Rating: N/A   Mineral Wool (Rock Wool) for Roof w/ Accessories, Flashing  70mm≤THK&lt;100mm</t>
  </si>
  <si>
    <t>THK=(  )mm</t>
    <phoneticPr fontId="4" type="noConversion"/>
  </si>
  <si>
    <t>H_RF_AR_B05_Roof Panel AL Glass Wool T200</t>
    <phoneticPr fontId="4" type="noConversion"/>
  </si>
  <si>
    <t>RF64</t>
    <phoneticPr fontId="4" type="noConversion"/>
  </si>
  <si>
    <t>A05ZZ200-00078 Cladding Work - Sandwich Panel Corrugated Aluminum Sheet Sandwich Panel, Fire Protective Rating: N/A   Glass Wool (Fiberglass) for Roof w/ Accessories, Flashing  70mm≤THK&lt;100mm</t>
  </si>
  <si>
    <r>
      <rPr>
        <b/>
        <sz val="11"/>
        <rFont val="Segoe UI Symbol"/>
        <family val="1"/>
      </rPr>
      <t>▶</t>
    </r>
    <r>
      <rPr>
        <b/>
        <sz val="11"/>
        <rFont val="Arial Narrow"/>
        <family val="1"/>
      </rPr>
      <t>Single Metal Sheet Roof</t>
    </r>
    <phoneticPr fontId="76" type="noConversion"/>
  </si>
  <si>
    <t>H_RF_AR_B05_Roof Single Sheet Steel T0.7</t>
    <phoneticPr fontId="4" type="noConversion"/>
  </si>
  <si>
    <t>RF71</t>
    <phoneticPr fontId="4" type="noConversion"/>
  </si>
  <si>
    <t xml:space="preserve">A05ZZ199-00006 Cladding Work - Single Metal Sheet Corrugated Galvanized Steel Sheet    for Roof w/ Accessories, Flashing  </t>
  </si>
  <si>
    <t>THK=( 0.7 )mm</t>
    <phoneticPr fontId="4" type="noConversion"/>
  </si>
  <si>
    <t>H_RF_AR_B05_Roof Single Sheet AL T0.7</t>
    <phoneticPr fontId="4" type="noConversion"/>
  </si>
  <si>
    <t>RF72</t>
    <phoneticPr fontId="4" type="noConversion"/>
  </si>
  <si>
    <t xml:space="preserve">A05ZZ199-00004 Cladding Work - Single Metal Sheet Corrugated Aluminum Sheet    for Roof w/ Accessories, Flashing  </t>
  </si>
  <si>
    <r>
      <t xml:space="preserve">Fascia </t>
    </r>
    <r>
      <rPr>
        <b/>
        <sz val="14"/>
        <color rgb="FFFF0000"/>
        <rFont val="Arial Narrow"/>
        <family val="2"/>
      </rPr>
      <t>(System Family)</t>
    </r>
    <phoneticPr fontId="4" type="noConversion"/>
  </si>
  <si>
    <t>H_RF_AR_B</t>
    <phoneticPr fontId="4" type="noConversion"/>
  </si>
  <si>
    <t>Fascia-Flat 1x12</t>
    <phoneticPr fontId="4" type="noConversion"/>
  </si>
  <si>
    <r>
      <t xml:space="preserve">Gutter </t>
    </r>
    <r>
      <rPr>
        <b/>
        <sz val="14"/>
        <color rgb="FFFF0000"/>
        <rFont val="Arial Narrow"/>
        <family val="2"/>
      </rPr>
      <t>(System Family)</t>
    </r>
    <phoneticPr fontId="4" type="noConversion"/>
  </si>
  <si>
    <r>
      <rPr>
        <b/>
        <sz val="11"/>
        <rFont val="Segoe UI Symbol"/>
        <family val="2"/>
      </rPr>
      <t>□</t>
    </r>
    <r>
      <rPr>
        <b/>
        <sz val="11"/>
        <rFont val="Arial Narrow"/>
        <family val="2"/>
      </rPr>
      <t xml:space="preserve"> Gutter</t>
    </r>
    <phoneticPr fontId="4" type="noConversion"/>
  </si>
  <si>
    <r>
      <rPr>
        <b/>
        <sz val="11"/>
        <rFont val="돋움"/>
        <family val="3"/>
        <charset val="129"/>
      </rPr>
      <t>▶</t>
    </r>
    <r>
      <rPr>
        <b/>
        <sz val="11"/>
        <rFont val="Arial Narrow"/>
        <family val="2"/>
      </rPr>
      <t>Gutter</t>
    </r>
    <phoneticPr fontId="76" type="noConversion"/>
  </si>
  <si>
    <t>H_RF_AR_B07_Gutter_Steel_Eave _W740xH300_T0.7</t>
  </si>
  <si>
    <t xml:space="preserve">A05ZZ204-00001 Cladding Work - Gutter Galvanized Steel Eave Gutter w/ Coating     w/ Accessories  </t>
  </si>
  <si>
    <t>THK=( 0.7 )mm</t>
    <phoneticPr fontId="76" type="noConversion"/>
  </si>
  <si>
    <t>= L</t>
    <phoneticPr fontId="4" type="noConversion"/>
  </si>
  <si>
    <t>H_RF_AR_B07_Gutter_Steel_Valley_W300_T0.7</t>
  </si>
  <si>
    <t xml:space="preserve">A05ZZ204-00002 Cladding Work - Gutter Galvanized Steel Valley Gutter w/ Coating     w/ Accessories  </t>
  </si>
  <si>
    <t>H_RF_AR_B07_Gutter_AL_Eave_T1.2_W250xH300</t>
  </si>
  <si>
    <t xml:space="preserve">A05ZZ204-00003 Cladding Work - Gutter Aluminum Eave Gutter w/ Coating     w/ Accessories  </t>
  </si>
  <si>
    <t>H_RF_AR_B07_Gutter_AL_Valley_W300_T0.7</t>
  </si>
  <si>
    <t xml:space="preserve">A05ZZ204-00004 Cladding Work - Gutter Aluminum Valley Gutter w/ Coating     w/ Accessories  </t>
  </si>
  <si>
    <r>
      <t xml:space="preserve">Roof Soffit </t>
    </r>
    <r>
      <rPr>
        <b/>
        <sz val="14"/>
        <color rgb="FFFF0000"/>
        <rFont val="Arial Narrow"/>
        <family val="2"/>
      </rPr>
      <t>(System Family)</t>
    </r>
    <phoneticPr fontId="4" type="noConversion"/>
  </si>
  <si>
    <t>H_RF_</t>
    <phoneticPr fontId="4" type="noConversion"/>
  </si>
  <si>
    <t>Generic - 4"</t>
    <phoneticPr fontId="4" type="noConversion"/>
  </si>
  <si>
    <r>
      <t xml:space="preserve">Sloped Glazing </t>
    </r>
    <r>
      <rPr>
        <b/>
        <sz val="14"/>
        <color rgb="FFFF0000"/>
        <rFont val="Arial Narrow"/>
        <family val="2"/>
      </rPr>
      <t>(System Family)</t>
    </r>
    <phoneticPr fontId="4" type="noConversion"/>
  </si>
  <si>
    <t>[Family List] - Walls</t>
    <phoneticPr fontId="4" type="noConversion"/>
  </si>
  <si>
    <t>No</t>
    <phoneticPr fontId="4" type="noConversion"/>
  </si>
  <si>
    <t>Walls (WA)</t>
    <phoneticPr fontId="4" type="noConversion"/>
  </si>
  <si>
    <r>
      <t xml:space="preserve">Basic Wall </t>
    </r>
    <r>
      <rPr>
        <b/>
        <sz val="14"/>
        <color rgb="FFFF0000"/>
        <rFont val="Arial Narrow"/>
        <family val="2"/>
      </rPr>
      <t>(System Family)</t>
    </r>
    <r>
      <rPr>
        <b/>
        <sz val="14"/>
        <color rgb="FF0000FF"/>
        <rFont val="Arial Narrow"/>
        <family val="2"/>
      </rPr>
      <t xml:space="preserve"> </t>
    </r>
    <phoneticPr fontId="4" type="noConversion"/>
  </si>
  <si>
    <r>
      <rPr>
        <b/>
        <sz val="11"/>
        <rFont val="Segoe UI Symbol"/>
        <family val="1"/>
      </rPr>
      <t>□</t>
    </r>
    <r>
      <rPr>
        <b/>
        <sz val="7.7"/>
        <rFont val="Arial Narrow"/>
        <family val="2"/>
      </rPr>
      <t xml:space="preserve"> </t>
    </r>
    <r>
      <rPr>
        <b/>
        <sz val="11"/>
        <rFont val="Arial Narrow"/>
        <family val="3"/>
      </rPr>
      <t>Exterior Wall</t>
    </r>
    <phoneticPr fontId="76" type="noConversion"/>
  </si>
  <si>
    <r>
      <rPr>
        <b/>
        <sz val="11"/>
        <rFont val="Segoe UI Symbol"/>
        <family val="3"/>
      </rPr>
      <t>▶</t>
    </r>
    <r>
      <rPr>
        <b/>
        <sz val="11"/>
        <rFont val="Arial Narrow"/>
        <family val="3"/>
      </rPr>
      <t>Gypsum + Concrete      *Concrete Wall</t>
    </r>
    <r>
      <rPr>
        <b/>
        <sz val="11"/>
        <rFont val="맑은 고딕"/>
        <family val="3"/>
        <charset val="129"/>
        <scheme val="major"/>
      </rPr>
      <t>은 별도</t>
    </r>
    <r>
      <rPr>
        <b/>
        <sz val="11"/>
        <rFont val="Arial Unicode MS"/>
        <family val="3"/>
        <charset val="129"/>
      </rPr>
      <t xml:space="preserve"> </t>
    </r>
    <r>
      <rPr>
        <b/>
        <sz val="11"/>
        <rFont val="Arial Narrow"/>
        <family val="3"/>
      </rPr>
      <t>Family</t>
    </r>
    <r>
      <rPr>
        <b/>
        <sz val="11"/>
        <rFont val="맑은 고딕"/>
        <family val="3"/>
        <charset val="129"/>
        <scheme val="minor"/>
      </rPr>
      <t>로 분리</t>
    </r>
    <phoneticPr fontId="76" type="noConversion"/>
  </si>
  <si>
    <t>H_WA_AR_B02_Ext Wall_1L Gypsum_Mineral Wool</t>
    <phoneticPr fontId="4" type="noConversion"/>
  </si>
  <si>
    <t>EW11</t>
    <phoneticPr fontId="4" type="noConversion"/>
  </si>
  <si>
    <t>*Concrete+Gypsum 외벽의 내부Gypsum</t>
    <phoneticPr fontId="4" type="noConversion"/>
  </si>
  <si>
    <t>A04AS176-00002 Finishing Work Exterior/Interior Finish Work Plasterboard Dry Liner System    Mineral Wool (Rock Wool) for Wall To External Side w/ 1-Layer Gypsum Board, Supporting Frame(Stud), Accessories  1-Layer Gypsumboard THK=12.5mm</t>
    <phoneticPr fontId="4" type="noConversion"/>
  </si>
  <si>
    <t>Mineral Wool (Rock Wool)
 / THK=(135)mm</t>
    <phoneticPr fontId="4" type="noConversion"/>
  </si>
  <si>
    <t>Air Space T10</t>
    <phoneticPr fontId="4" type="noConversion"/>
  </si>
  <si>
    <t>A04AS176-00002 Finishing Work Exterior/Interior Finish Work Plasterboard Dry Liner System    Mineral Wool (Rock Wool) for Wall To External Side w/ 1-Layer Gypsum Board, Supporting Frame(Stud), Accessories  1-Layer Gypsumboard THK=12.5mm</t>
  </si>
  <si>
    <t>H_WA_AR_B02_Ext Wall_1L Gypsum_Glass Wool</t>
    <phoneticPr fontId="4" type="noConversion"/>
  </si>
  <si>
    <t>EW12</t>
    <phoneticPr fontId="4" type="noConversion"/>
  </si>
  <si>
    <t>A04AS176-00005 Finishing Work Exterior/Interior Finish Work Plasterboard Dry Liner System    Glass Wool (Fiberglass) for Wall To External Side w/ 1-Layer Gypsum Board, Supporting Frame(Stud), Accessories  1-Layer Gypsumboard THK=12.5mm</t>
  </si>
  <si>
    <t>Glass Wool (Fiberglass)
 / THK=(135)mm</t>
    <phoneticPr fontId="4" type="noConversion"/>
  </si>
  <si>
    <t>H_WA_AR_B02_Ext Wall_2L Gypsum_Glass Wool</t>
    <phoneticPr fontId="4" type="noConversion"/>
  </si>
  <si>
    <t>EW12A</t>
    <phoneticPr fontId="4" type="noConversion"/>
  </si>
  <si>
    <t>A04AS177-00004 Finishing Work Exterior/Interior Finish Work Gypsumboard Partition Wall (Fixed Type) Fire Protective Rating: N/A, 2-Layer Gypsum Boards to One Side   w/o Insulation  Including Supporting Frame(Stud) &amp; Accessories  1-Layer Gypsumboard THK=9.5mm</t>
  </si>
  <si>
    <t>Thk9.5 2 Ply Gypsum-Interior Side</t>
    <phoneticPr fontId="4" type="noConversion"/>
  </si>
  <si>
    <t>A04AL076-00008 Finishing Work Masonry Work Insulation Glass Wool (Fiberglass)     Minimum Density of 50 kg/m3  100mm≤THK</t>
  </si>
  <si>
    <t>H_WA_AR_B02_Ext Wall_1L Gypsum_Rigid Ins</t>
    <phoneticPr fontId="4" type="noConversion"/>
  </si>
  <si>
    <t>EW13</t>
    <phoneticPr fontId="4" type="noConversion"/>
  </si>
  <si>
    <t>A04AS176-00008 Finishing Work Exterior/Interior Finish Work Plasterboard Dry Liner System    Rigid Insulation for Wall To External Side w/ 1-Layer Gypsum Board, Supporting Frame(Stud), Accessories  1-Layer Gypsumboard THK=12.5mm</t>
  </si>
  <si>
    <t>Rigid Insulation
 / THK=(135)mm</t>
    <phoneticPr fontId="4" type="noConversion"/>
  </si>
  <si>
    <t>▶Gypsum + Masonry</t>
    <phoneticPr fontId="76" type="noConversion"/>
  </si>
  <si>
    <t>H_WA_AR_B02_Ext Wall_1L Gypsum_T200 Block_Mineral Wool</t>
    <phoneticPr fontId="4" type="noConversion"/>
  </si>
  <si>
    <t>EW21</t>
    <phoneticPr fontId="4" type="noConversion"/>
  </si>
  <si>
    <t>Base Material
Mineral Wool (Rock Wool)
 / THK=(135)mm</t>
    <phoneticPr fontId="4" type="noConversion"/>
  </si>
  <si>
    <t>Air Space T20</t>
    <phoneticPr fontId="4" type="noConversion"/>
  </si>
  <si>
    <t>A04AL069-00002 Finishing Work Masonry Work Reinforced Concrete Block      w/ All Reinf.(Lath, Steel Tie, Anchor Bar, Mortar, ETC.), Filler, Sealant, Lintel/Sill for Opening, ETC.  100mm&lt;THK≤200mm</t>
  </si>
  <si>
    <t>Base Material
THK=( 200 )mm</t>
    <phoneticPr fontId="4" type="noConversion"/>
  </si>
  <si>
    <t xml:space="preserve">A04AT198-00001 Finishing Work Plastering Work Plastering     for External Masonry Wall   </t>
  </si>
  <si>
    <t>Wall Exterior Finish
THK=(18)mm</t>
    <phoneticPr fontId="4" type="noConversion"/>
  </si>
  <si>
    <t xml:space="preserve">A04AM077-00001 Finishing Work Painting Work External Wall Painting Acrylic Emulsion Paint       </t>
  </si>
  <si>
    <t>Wall Exterior Finish</t>
    <phoneticPr fontId="4" type="noConversion"/>
  </si>
  <si>
    <t>H_WA_AR_B02_Ext Wall_1L Gypsum_T200 Block_Glass Wool</t>
    <phoneticPr fontId="4" type="noConversion"/>
  </si>
  <si>
    <t>EW22</t>
    <phoneticPr fontId="4" type="noConversion"/>
  </si>
  <si>
    <t>Base Material
Glass Wool (Fiberglass)
 / THK=(135)mm</t>
    <phoneticPr fontId="4" type="noConversion"/>
  </si>
  <si>
    <t>H_WA_AR_B02_Ext Wall_1L Gypsum_T200 Block_Rigid Ins</t>
    <phoneticPr fontId="4" type="noConversion"/>
  </si>
  <si>
    <t>EW23</t>
    <phoneticPr fontId="4" type="noConversion"/>
  </si>
  <si>
    <t>Base Material
Rigid Insulation
 / THK=(135)mm</t>
    <phoneticPr fontId="4" type="noConversion"/>
  </si>
  <si>
    <t>THK=(18)mm</t>
    <phoneticPr fontId="4" type="noConversion"/>
  </si>
  <si>
    <t>H_WA_AR_B02_Ext Wall_1L Gypsum_1B Brick_Mineral Wool</t>
    <phoneticPr fontId="4" type="noConversion"/>
  </si>
  <si>
    <t>EW24</t>
    <phoneticPr fontId="4" type="noConversion"/>
  </si>
  <si>
    <t>A04AL073-00002 Finishing Work Masonry Work Concrete Brick      [1.0B] w/ All Reinf.(Lath, Steel Tie, Anchor Bar, Mortar, ETC.), Filler, Sealant, Lintel/Sill for Opening, ETC.  90mm&lt;THK≤190mm</t>
  </si>
  <si>
    <t>Base Material
1.0B, THK=( 190 )mm</t>
    <phoneticPr fontId="4" type="noConversion"/>
  </si>
  <si>
    <t>H_WA_AR_B02_Ext Wall_1L Gypsum_1B Brick_Glass Wool</t>
    <phoneticPr fontId="4" type="noConversion"/>
  </si>
  <si>
    <t>EW25</t>
    <phoneticPr fontId="4" type="noConversion"/>
  </si>
  <si>
    <t>H_WA_AR_B02_Ext Wall_1L Gypsum_1B Brick_Rigid Ins</t>
    <phoneticPr fontId="4" type="noConversion"/>
  </si>
  <si>
    <t>EW26</t>
    <phoneticPr fontId="4" type="noConversion"/>
  </si>
  <si>
    <t>H_WA_AR_B02_Ext Wall_1L Gypsum_1B Clay Brick_Mineral Wool</t>
    <phoneticPr fontId="4" type="noConversion"/>
  </si>
  <si>
    <t>EW27</t>
    <phoneticPr fontId="4" type="noConversion"/>
  </si>
  <si>
    <t>A04AL074-00002 Finishing Work Masonry Work Burnt Clay Brick      [1.0B] w/ All Reinf.(Lath, Steel Tie, Anchor Bar, Mortar, ETC.), Filler, Sealant, Lintel/Sill for Opening, ETC.  90mm&lt;THK≤190mm</t>
  </si>
  <si>
    <t>H_WA_AR_B02_Ext Wall_1L Gypsum_1B Clay Brick_Glass Wool</t>
    <phoneticPr fontId="4" type="noConversion"/>
  </si>
  <si>
    <t>EW28</t>
    <phoneticPr fontId="4" type="noConversion"/>
  </si>
  <si>
    <t>H_WA_AR_B02_Ext Wall_1L Gypsum_1B Clay Brick_Rigid Ins</t>
    <phoneticPr fontId="4" type="noConversion"/>
  </si>
  <si>
    <t>EW29</t>
    <phoneticPr fontId="4" type="noConversion"/>
  </si>
  <si>
    <t>▶Masonry + Masonry</t>
    <phoneticPr fontId="76" type="noConversion"/>
  </si>
  <si>
    <t>H_WA_AR_B02_Ext Wall_T100 Block_T200 Block_Mineral Wool</t>
    <phoneticPr fontId="4" type="noConversion"/>
  </si>
  <si>
    <t>EW31</t>
    <phoneticPr fontId="4" type="noConversion"/>
  </si>
  <si>
    <t>A04AL069-00001 Finishing Work Masonry Work Reinforced Concrete Block      w/ All Reinf.(Lath, Steel Tie, Anchor Bar, Mortar, ETC.), Filler, Sealant, Lintel/Sill for Opening, ETC.  50mm&lt;THK≤100mm</t>
  </si>
  <si>
    <t>Base Material
THK=( 100 )mm</t>
    <phoneticPr fontId="4" type="noConversion"/>
  </si>
  <si>
    <t>A04AL076-00004 Finishing Work Masonry Work Insulation Mineral Wool (Rock Wool)     Minimum Density of 50 kg/m3  100mm≤THK</t>
  </si>
  <si>
    <t>H_WA_AR_B02_Ext Wall_T100 Block_T200 Block_Galss Wool</t>
    <phoneticPr fontId="4" type="noConversion"/>
  </si>
  <si>
    <t>EW32</t>
    <phoneticPr fontId="4" type="noConversion"/>
  </si>
  <si>
    <t>THK=( 100 )mm</t>
    <phoneticPr fontId="4" type="noConversion"/>
  </si>
  <si>
    <t>H_WA_AR_B02_Ext Wall_T100 Block_T200 Block_EPS Ins</t>
    <phoneticPr fontId="4" type="noConversion"/>
  </si>
  <si>
    <t>EW33</t>
    <phoneticPr fontId="4" type="noConversion"/>
  </si>
  <si>
    <t>A04AL076-00012 Finishing Work Masonry Work Insulation Polystyrene (Extruded Polystyrene(XPS) or Expanded Polystyrene(EPS))     Minimum Density of 25 kg/m3  100mm≤THK</t>
  </si>
  <si>
    <t>H_WA_AR_B02_Ext Wall_0.5B Brick_1B Brick_Mineral Wool</t>
    <phoneticPr fontId="4" type="noConversion"/>
  </si>
  <si>
    <t>EW34</t>
    <phoneticPr fontId="4" type="noConversion"/>
  </si>
  <si>
    <t>A04AL073-00001 Finishing Work Masonry Work Concrete Brick      [0.5B] w/ All Reinf.(Lath, Steel Tie, Anchor Bar, Mortar, ETC.), Filler, Sealant, Lintel/Sill for Opening, ETC.  THK≤90mm</t>
  </si>
  <si>
    <t>H_WA_AR_B02_Ext Wall_0.5B Brick_1B Brick_Glass Wool</t>
    <phoneticPr fontId="4" type="noConversion"/>
  </si>
  <si>
    <t>EW35</t>
    <phoneticPr fontId="4" type="noConversion"/>
  </si>
  <si>
    <t>Base Material</t>
  </si>
  <si>
    <t>H_WA_AR_B02_Ext Wall_0.5B Brick_1B Brick_EPS Ins</t>
    <phoneticPr fontId="4" type="noConversion"/>
  </si>
  <si>
    <t>EW36</t>
    <phoneticPr fontId="4" type="noConversion"/>
  </si>
  <si>
    <t>Base Material</t>
    <phoneticPr fontId="4" type="noConversion"/>
  </si>
  <si>
    <t>H_WA_AR_B02_Ext Wall_0.5B Brick_1B Clay Brick_Mineral Wool</t>
    <phoneticPr fontId="4" type="noConversion"/>
  </si>
  <si>
    <t>EW37</t>
    <phoneticPr fontId="4" type="noConversion"/>
  </si>
  <si>
    <t>H_WA_AR_B02_Ext Wall_0.5B Brick_1B Clay Brick_Glass Wool</t>
    <phoneticPr fontId="4" type="noConversion"/>
  </si>
  <si>
    <t>EW38</t>
    <phoneticPr fontId="4" type="noConversion"/>
  </si>
  <si>
    <t>H_WA_AR_B02_Ext Wall_0.5B Brick_1B Clay Brick_EPS Ins</t>
    <phoneticPr fontId="4" type="noConversion"/>
  </si>
  <si>
    <t>EW39</t>
    <phoneticPr fontId="4" type="noConversion"/>
  </si>
  <si>
    <r>
      <t>▶Masonry + Concrete      *Concrete Wall</t>
    </r>
    <r>
      <rPr>
        <b/>
        <sz val="11"/>
        <rFont val="맑은 고딕"/>
        <family val="3"/>
        <charset val="129"/>
        <scheme val="major"/>
      </rPr>
      <t>은</t>
    </r>
    <r>
      <rPr>
        <b/>
        <sz val="11"/>
        <rFont val="Arial Narrow"/>
        <family val="3"/>
      </rPr>
      <t xml:space="preserve"> </t>
    </r>
    <r>
      <rPr>
        <b/>
        <sz val="11"/>
        <rFont val="맑은 고딕"/>
        <family val="3"/>
        <charset val="129"/>
        <scheme val="major"/>
      </rPr>
      <t>별도</t>
    </r>
    <r>
      <rPr>
        <b/>
        <sz val="11"/>
        <rFont val="Arial Narrow"/>
        <family val="3"/>
      </rPr>
      <t xml:space="preserve"> Family</t>
    </r>
    <r>
      <rPr>
        <b/>
        <sz val="11"/>
        <rFont val="맑은 고딕"/>
        <family val="3"/>
        <charset val="129"/>
        <scheme val="minor"/>
      </rPr>
      <t>로</t>
    </r>
    <r>
      <rPr>
        <b/>
        <sz val="11"/>
        <rFont val="Arial Narrow"/>
        <family val="3"/>
      </rPr>
      <t xml:space="preserve"> </t>
    </r>
    <r>
      <rPr>
        <b/>
        <sz val="11"/>
        <rFont val="맑은 고딕"/>
        <family val="3"/>
        <charset val="129"/>
        <scheme val="minor"/>
      </rPr>
      <t>분리</t>
    </r>
    <phoneticPr fontId="76" type="noConversion"/>
  </si>
  <si>
    <t>H_WA_AR_B02_Ext Wall_T100 Block_Mineral Wool</t>
    <phoneticPr fontId="4" type="noConversion"/>
  </si>
  <si>
    <t>EW41</t>
    <phoneticPr fontId="4" type="noConversion"/>
  </si>
  <si>
    <t>*Concrete+Masonry 외벽의 내부Masonry</t>
    <phoneticPr fontId="4" type="noConversion"/>
  </si>
  <si>
    <t>H_WA_AR_B02_Ext Wall_T100 Block_Galss Wool</t>
    <phoneticPr fontId="4" type="noConversion"/>
  </si>
  <si>
    <t>EW42</t>
    <phoneticPr fontId="4" type="noConversion"/>
  </si>
  <si>
    <t>H_WA_AR_B02_Ext Wall_T100 Block_EPS Ins</t>
    <phoneticPr fontId="4" type="noConversion"/>
  </si>
  <si>
    <t>EW43</t>
    <phoneticPr fontId="4" type="noConversion"/>
  </si>
  <si>
    <t>H_WA_AR_B02_Ext Wall_0.5B Brick_Mineral Wool</t>
    <phoneticPr fontId="4" type="noConversion"/>
  </si>
  <si>
    <t>EW44</t>
    <phoneticPr fontId="4" type="noConversion"/>
  </si>
  <si>
    <t>H_WA_AR_B02_Ext Wall_0.5B Brick_Galss Wool</t>
    <phoneticPr fontId="4" type="noConversion"/>
  </si>
  <si>
    <t>EW45</t>
    <phoneticPr fontId="4" type="noConversion"/>
  </si>
  <si>
    <t>H_WA_AR_B02_Ext Wall_0.5B Brick_EPS Ins</t>
    <phoneticPr fontId="4" type="noConversion"/>
  </si>
  <si>
    <t>EW46</t>
    <phoneticPr fontId="4" type="noConversion"/>
  </si>
  <si>
    <r>
      <t>▶</t>
    </r>
    <r>
      <rPr>
        <b/>
        <sz val="11"/>
        <rFont val="Arial Narrow"/>
        <family val="2"/>
      </rPr>
      <t>Single Wall</t>
    </r>
    <phoneticPr fontId="76" type="noConversion"/>
  </si>
  <si>
    <t>H_WA_AR_B02_Ext Wall_RC T200</t>
    <phoneticPr fontId="4" type="noConversion"/>
  </si>
  <si>
    <t>EW51</t>
    <phoneticPr fontId="4" type="noConversion"/>
  </si>
  <si>
    <t xml:space="preserve">A03AD032-00010 Concrete Work Substructure Work Structural Concrete  Cement Type-1 20MPa &lt; F'c (Cylinder Strength) ≤ 25MPa     </t>
  </si>
  <si>
    <t xml:space="preserve">A03AD037-00002 Concrete Work Substructure Work Rebar Work Deformed Bar (Non-Coat.)  400MPa&lt;Fy≤470MPa     </t>
  </si>
  <si>
    <t>RE=0.10</t>
    <phoneticPr fontId="4" type="noConversion"/>
  </si>
  <si>
    <t xml:space="preserve">A03AD036-00001 Concrete Work Substructure Work Form Work (1 time in use) Flat Form     Dressed Lumber, Plywood or Steel Form(Wood Planks are not Allowed) incl. Chamfer  </t>
  </si>
  <si>
    <t>= A*2</t>
    <phoneticPr fontId="4" type="noConversion"/>
  </si>
  <si>
    <t>H_WA_AR_B02_Ext Wall_RC_T200_Exposed</t>
    <phoneticPr fontId="4" type="noConversion"/>
  </si>
  <si>
    <t xml:space="preserve">A03AD032-00007 Concrete Work Substructure Work Structural Concrete  Cement Type-1 25MPa &lt; F'c (Cylinder Strength) ≤ 30MPa     </t>
  </si>
  <si>
    <r>
      <t xml:space="preserve">*HGEN : </t>
    </r>
    <r>
      <rPr>
        <sz val="9"/>
        <color rgb="FFFF0000"/>
        <rFont val="Arial Unicode MS"/>
        <family val="2"/>
        <charset val="129"/>
      </rPr>
      <t xml:space="preserve">노출콘크리트용 </t>
    </r>
    <r>
      <rPr>
        <sz val="9"/>
        <color rgb="FFFF0000"/>
        <rFont val="Arial Narrow"/>
        <family val="2"/>
      </rPr>
      <t xml:space="preserve">Form </t>
    </r>
    <r>
      <rPr>
        <sz val="9"/>
        <color rgb="FFFF0000"/>
        <rFont val="Arial Unicode MS"/>
        <family val="2"/>
        <charset val="129"/>
      </rPr>
      <t xml:space="preserve">단가 적용 필요 </t>
    </r>
    <r>
      <rPr>
        <sz val="9"/>
        <color rgb="FFFF0000"/>
        <rFont val="Arial Narrow"/>
        <family val="2"/>
      </rPr>
      <t>(</t>
    </r>
    <r>
      <rPr>
        <sz val="9"/>
        <color rgb="FFFF0000"/>
        <rFont val="Arial Unicode MS"/>
        <family val="2"/>
        <charset val="129"/>
      </rPr>
      <t xml:space="preserve">해당 자재 </t>
    </r>
    <r>
      <rPr>
        <sz val="9"/>
        <color rgb="FFFF0000"/>
        <rFont val="Arial Narrow"/>
        <family val="2"/>
      </rPr>
      <t xml:space="preserve">W/M </t>
    </r>
    <r>
      <rPr>
        <sz val="9"/>
        <color rgb="FFFF0000"/>
        <rFont val="Arial Unicode MS"/>
        <family val="2"/>
        <charset val="129"/>
      </rPr>
      <t>에 없음)</t>
    </r>
    <phoneticPr fontId="4" type="noConversion"/>
  </si>
  <si>
    <t>H_WA_AR_B02_Ext Wall_RC T120_Parapet_Exposed</t>
    <phoneticPr fontId="4" type="noConversion"/>
  </si>
  <si>
    <t>Parapet</t>
    <phoneticPr fontId="4" type="noConversion"/>
  </si>
  <si>
    <t>H_WA_AR_B02_Ext Wall_RC T200_Emulsion Paint</t>
    <phoneticPr fontId="4" type="noConversion"/>
  </si>
  <si>
    <t>EW51A</t>
    <phoneticPr fontId="4" type="noConversion"/>
  </si>
  <si>
    <t>H_WA_AR_B02_Ext Wall_RC T150_UG_Bitumen</t>
    <phoneticPr fontId="4" type="noConversion"/>
  </si>
  <si>
    <t>EW51B</t>
    <phoneticPr fontId="4" type="noConversion"/>
  </si>
  <si>
    <t>UG Wall</t>
    <phoneticPr fontId="4" type="noConversion"/>
  </si>
  <si>
    <t xml:space="preserve">A03AD037-00003 Concrete Work Substructure Work Rebar Work Deformed Bar (Non-Coat.)  300MPa&lt;Fy≤400MPa     </t>
  </si>
  <si>
    <t xml:space="preserve">A03AD035-00001 Concrete Work Substructure Work Form Work (3 times in use) Flat Form     Dressed Lumber, Plywood or Steel Form(Wood Planks are not Allowed) incl. Chamfer  </t>
  </si>
  <si>
    <t>Exterior Protection</t>
    <phoneticPr fontId="4" type="noConversion"/>
  </si>
  <si>
    <t>H_WA_AR_B08_Ext Wall_RC T200_UG_Pit_Bitumen_Epoxy</t>
    <phoneticPr fontId="4" type="noConversion"/>
  </si>
  <si>
    <t>EW51C</t>
    <phoneticPr fontId="4" type="noConversion"/>
  </si>
  <si>
    <t>UG Wall, Pit Wall</t>
    <phoneticPr fontId="4" type="noConversion"/>
  </si>
  <si>
    <t>cep</t>
    <phoneticPr fontId="4" type="noConversion"/>
  </si>
  <si>
    <t xml:space="preserve">A04AM078-00005 Finishing Work Painting Work Internal Wall Painting Epoxy Paint       </t>
  </si>
  <si>
    <t>Interior Paint</t>
    <phoneticPr fontId="4" type="noConversion"/>
  </si>
  <si>
    <t>H_WA_AR_B08_Ext Wall_RC T200_UG_Trench_Bitumen_Epoxy</t>
    <phoneticPr fontId="4" type="noConversion"/>
  </si>
  <si>
    <t>UG Wall, Trench Wall</t>
    <phoneticPr fontId="4" type="noConversion"/>
  </si>
  <si>
    <t>H_WA_AR_B02_Ext Wall_Block T200_Emulsion</t>
    <phoneticPr fontId="4" type="noConversion"/>
  </si>
  <si>
    <t>EW52</t>
    <phoneticPr fontId="4" type="noConversion"/>
  </si>
  <si>
    <t>H_WA_AR_B02_Ext Wall_1B Brick_Emulsion</t>
    <phoneticPr fontId="4" type="noConversion"/>
  </si>
  <si>
    <t>EW53</t>
    <phoneticPr fontId="4" type="noConversion"/>
  </si>
  <si>
    <t>Base Material
1.0B</t>
    <phoneticPr fontId="4" type="noConversion"/>
  </si>
  <si>
    <t>H_WA_AR_B02_Ext Wall_1B Clay Brick</t>
    <phoneticPr fontId="4" type="noConversion"/>
  </si>
  <si>
    <t>EW54</t>
    <phoneticPr fontId="4" type="noConversion"/>
  </si>
  <si>
    <t>H_WA_AR_B02_Ext Wall_AAC Block T200</t>
    <phoneticPr fontId="4" type="noConversion"/>
  </si>
  <si>
    <t>EW55</t>
    <phoneticPr fontId="4" type="noConversion"/>
  </si>
  <si>
    <t>A04AL070-00002 Finishing Work Masonry Work AAC (Autoclaved Aerated Concrete) Block      w/ All Reinf.(Lath, Steel Tie, Anchor Bar, Mortar, ETC.), Filler, Sealant, Lintel/Sill for Opening, ETC.  100mm&lt;THK≤200mm</t>
  </si>
  <si>
    <t>Base Material
THK=(200)mm</t>
    <phoneticPr fontId="4" type="noConversion"/>
  </si>
  <si>
    <r>
      <rPr>
        <b/>
        <sz val="11"/>
        <rFont val="Segoe UI Symbol"/>
        <family val="1"/>
      </rPr>
      <t>▶</t>
    </r>
    <r>
      <rPr>
        <b/>
        <sz val="11"/>
        <rFont val="Arial Narrow"/>
        <family val="1"/>
      </rPr>
      <t>Cladding Wall</t>
    </r>
    <phoneticPr fontId="76" type="noConversion"/>
  </si>
  <si>
    <t>H_WA_AR_B02_Ext Wall_Sandwich Panel_Steel_Mineral Wool T120</t>
    <phoneticPr fontId="4" type="noConversion"/>
  </si>
  <si>
    <t>EW61A</t>
    <phoneticPr fontId="4" type="noConversion"/>
  </si>
  <si>
    <t>A05ZZ200-00003 Cladding Work - Sandwich Panel Corrugated Galvanized Steel Sheet Sandwich Panel, Fire Protective Rating: N/A   Mineral Wool (Rock Wool) for Wall w/ Accessories, Flashing  100mm≤THK&lt;150mm</t>
  </si>
  <si>
    <t>H_WA_AR_B02_Ext Wall_Sandwich Panel_Steel_Glass Wool T135</t>
    <phoneticPr fontId="4" type="noConversion"/>
  </si>
  <si>
    <t>EW61B</t>
    <phoneticPr fontId="4" type="noConversion"/>
  </si>
  <si>
    <t>A05ZZ200-00027 Cladding Work - Sandwich Panel Corrugated Galvanized Steel Sheet Sandwich Panel, Fire Protective Rating: N/A   Glass Wool (Fiberglass) for Wall w/ Accessories, Flashing  100mm≤THK&lt;150mm</t>
  </si>
  <si>
    <t>THK=( 135  )mm</t>
    <phoneticPr fontId="4" type="noConversion"/>
  </si>
  <si>
    <t>H_WA_AR_B02_Ext Wall_Single Sheet_Steel T0.7</t>
    <phoneticPr fontId="4" type="noConversion"/>
  </si>
  <si>
    <t>EW62</t>
    <phoneticPr fontId="4" type="noConversion"/>
  </si>
  <si>
    <t xml:space="preserve">A05ZZ199-00005 Cladding Work - Single Metal Sheet Corrugated Galvanized Steel Sheet    for Wall w/ Accessories, Flashing  </t>
  </si>
  <si>
    <t>H_WA_AR_B02_Ext Wall_Sandwich Panel_AL_Mineral Wool T120</t>
    <phoneticPr fontId="4" type="noConversion"/>
  </si>
  <si>
    <t>EW65A</t>
    <phoneticPr fontId="4" type="noConversion"/>
  </si>
  <si>
    <t>A05ZZ200-00051 Cladding Work - Sandwich Panel Corrugated Aluminum Sheet Sandwich Panel, Fire Protective Rating: N/A   Mineral Wool (Rock Wool) for Wall w/ Accessories, Flashing  100mm≤THK&lt;150mm</t>
  </si>
  <si>
    <t>THK=( 120  )mm</t>
    <phoneticPr fontId="4" type="noConversion"/>
  </si>
  <si>
    <t>H_WA_AR_B02_Ext Wall_Sandwich Panel_AL_Glass Wool T120</t>
    <phoneticPr fontId="4" type="noConversion"/>
  </si>
  <si>
    <t>EW65B</t>
    <phoneticPr fontId="4" type="noConversion"/>
  </si>
  <si>
    <t>A05ZZ200-00075 Cladding Work - Sandwich Panel Corrugated Aluminum Sheet Sandwich Panel, Fire Protective Rating: N/A   Glass Wool (Fiberglass) for Wall w/ Accessories, Flashing  100mm≤THK&lt;150mm</t>
  </si>
  <si>
    <t>▶Cladding + Gypsum/Masonry</t>
    <phoneticPr fontId="76" type="noConversion"/>
  </si>
  <si>
    <t>H_WA_AR_B02_Ext Wall_Sandwich Panel_Steel_Mineral Wool T120_1L Gypsum</t>
    <phoneticPr fontId="4" type="noConversion"/>
  </si>
  <si>
    <t>EW91</t>
    <phoneticPr fontId="4" type="noConversion"/>
  </si>
  <si>
    <t>Fire Protective Rating: N/A, 1-Layer Gypsum Board to One Side</t>
  </si>
  <si>
    <t>A04AS177-00002 Finishing Work Exterior/Interior Finish Work Gypsumboard Partition Wall (Fixed Type) Fire Protective Rating: N/A, 1-Layer Gypsum Board to One Side   w/o Insulation  Including Supporting Frame(Stud) &amp; Accessories  1-Layer Gypsumboard THK=12.5mm</t>
  </si>
  <si>
    <t>H_WA_AR_B02_Ext Wall_Sandwich Panel_Steel_Mineral Wool T120_Block T100</t>
    <phoneticPr fontId="4" type="noConversion"/>
  </si>
  <si>
    <t>EW92</t>
    <phoneticPr fontId="4" type="noConversion"/>
  </si>
  <si>
    <t>H_WA_AR_B02_Ext Wall_Sandwich Panel_Steel_Mineral Wool T120_Brick 1B</t>
    <phoneticPr fontId="4" type="noConversion"/>
  </si>
  <si>
    <t>EW93</t>
    <phoneticPr fontId="4" type="noConversion"/>
  </si>
  <si>
    <t>1.0B</t>
    <phoneticPr fontId="4" type="noConversion"/>
  </si>
  <si>
    <r>
      <rPr>
        <b/>
        <sz val="11"/>
        <rFont val="Segoe UI Symbol"/>
        <family val="1"/>
      </rPr>
      <t>□</t>
    </r>
    <r>
      <rPr>
        <b/>
        <sz val="7.7"/>
        <rFont val="Arial Narrow"/>
        <family val="2"/>
      </rPr>
      <t xml:space="preserve"> </t>
    </r>
    <r>
      <rPr>
        <b/>
        <sz val="11"/>
        <rFont val="Arial Narrow"/>
        <family val="3"/>
      </rPr>
      <t>Exterior Wall</t>
    </r>
    <r>
      <rPr>
        <b/>
        <sz val="11"/>
        <rFont val="Arial Narrow"/>
        <family val="1"/>
      </rPr>
      <t xml:space="preserve"> - F2</t>
    </r>
    <phoneticPr fontId="76" type="noConversion"/>
  </si>
  <si>
    <r>
      <t>▶</t>
    </r>
    <r>
      <rPr>
        <b/>
        <sz val="11"/>
        <rFont val="Arial Narrow"/>
        <family val="2"/>
      </rPr>
      <t xml:space="preserve"> Exterior Wall </t>
    </r>
    <r>
      <rPr>
        <b/>
        <sz val="11"/>
        <rFont val="Arial Narrow"/>
        <family val="3"/>
      </rPr>
      <t>Finish Only</t>
    </r>
    <phoneticPr fontId="76" type="noConversion"/>
  </si>
  <si>
    <t>H_WA_AR_B07_Ext Wall_Protection Board</t>
    <phoneticPr fontId="4" type="noConversion"/>
  </si>
  <si>
    <t>EWF1</t>
    <phoneticPr fontId="4" type="noConversion"/>
  </si>
  <si>
    <t>Protection Only</t>
    <phoneticPr fontId="4" type="noConversion"/>
  </si>
  <si>
    <t xml:space="preserve">A03AH059-00001 Concrete Work Concrete Protective Coating (U/G) Sheet Membrane Adhesive Rubber Sheet or Bitumen Polyethylene Laminated Waterproofing Membrane       </t>
  </si>
  <si>
    <t>THK=( 4 )mm</t>
    <phoneticPr fontId="4" type="noConversion"/>
  </si>
  <si>
    <t xml:space="preserve">A03AH060-00001 Concrete Work Concrete Protective Coating (U/G) Memebrane Protection Board Bitumen Impregnated Fiberboard       </t>
  </si>
  <si>
    <t>THK=( 6 )mm</t>
    <phoneticPr fontId="4" type="noConversion"/>
  </si>
  <si>
    <r>
      <rPr>
        <b/>
        <sz val="11"/>
        <rFont val="Segoe UI Symbol"/>
        <family val="1"/>
      </rPr>
      <t>□</t>
    </r>
    <r>
      <rPr>
        <b/>
        <sz val="7.7"/>
        <rFont val="Arial Narrow"/>
        <family val="2"/>
      </rPr>
      <t xml:space="preserve"> </t>
    </r>
    <r>
      <rPr>
        <b/>
        <sz val="11"/>
        <rFont val="Arial Narrow"/>
        <family val="3"/>
      </rPr>
      <t>Interior Wall</t>
    </r>
    <phoneticPr fontId="76" type="noConversion"/>
  </si>
  <si>
    <t>▶Gypsum</t>
    <phoneticPr fontId="76" type="noConversion"/>
  </si>
  <si>
    <t>H_WA_AR_B02_Int Wall_1L Gypsum_Mineral Wool T100</t>
    <phoneticPr fontId="4" type="noConversion"/>
  </si>
  <si>
    <t>IW11</t>
    <phoneticPr fontId="4" type="noConversion"/>
  </si>
  <si>
    <t>A04AS177-00008 Finishing Work Exterior/Interior Finish Work Gypsumboard Partition Wall (Fixed Type) Fire Protective Rating: N/A, 1-Layer Gypsum Board to Both Sides   Mineral Wool (Rock Wool)  Including Supporting Frame(Stud) &amp; Accessories  1-Layer Gypsumboard THK=12.5mm</t>
  </si>
  <si>
    <t>H_WA_AR_B02_Int Wall_1L Gypsum_Glass Wool T100</t>
    <phoneticPr fontId="4" type="noConversion"/>
  </si>
  <si>
    <t>IW12</t>
    <phoneticPr fontId="4" type="noConversion"/>
  </si>
  <si>
    <t>A04AS177-00012 Finishing Work Exterior/Interior Finish Work Gypsumboard Partition Wall (Fixed Type) Fire Protective Rating: N/A, 1-Layer Gypsum Board to Both Sides   Glass Wool (Fiberglass)  Including Supporting Frame(Stud) &amp; Accessories  1-Layer Gypsumboard THK=16mm</t>
  </si>
  <si>
    <t>H_WA_AR_B02_Int Wall_1L Gypsum</t>
    <phoneticPr fontId="4" type="noConversion"/>
  </si>
  <si>
    <t>IW13</t>
    <phoneticPr fontId="4" type="noConversion"/>
  </si>
  <si>
    <t>A04AS177-00015 Finishing Work Exterior/Interior Finish Work Gypsumboard Partition Wall (Fixed Type) Fire Protective Rating: N/A, 1-Layer Gypsum Board to Both Sides   w/o Insulation  Including Supporting Frame(Stud) &amp; Accessories  1-Layer Gypsumboard THK=16mm</t>
  </si>
  <si>
    <t>H_WA_AR_B02_Int Wall_2L Gypsum_Mineral Wool T100_FR 2H</t>
    <phoneticPr fontId="4" type="noConversion"/>
  </si>
  <si>
    <t>IW14</t>
    <phoneticPr fontId="4" type="noConversion"/>
  </si>
  <si>
    <t>A04AS177-00032 Finishing Work Exterior/Interior Finish Work Gypsumboard Partition Wall (Fixed Type) Fire Protective Rating: 2-hrs, 2-Layer Gypsum Boards to Both Sides   Mineral Wool (Rock Wool)  Including Supporting Frame(Stud) &amp; Accessories  1-Layer Gypsumboard THK=12.5mm</t>
  </si>
  <si>
    <t>H_WA_AR_B02_Int Wall_2L Gypsum_Glass Wool T100_FR 2H</t>
    <phoneticPr fontId="4" type="noConversion"/>
  </si>
  <si>
    <t>IW15</t>
    <phoneticPr fontId="4" type="noConversion"/>
  </si>
  <si>
    <t>A04AS177-00035 Finishing Work Exterior/Interior Finish Work Gypsumboard Partition Wall (Fixed Type) Fire Protective Rating: 2-hrs, 2-Layer Gypsum Boards to Both Sides   Glass Wool (Fiberglass)  Including Supporting Frame(Stud) &amp; Accessories  1-Layer Gypsumboard THK=12.5mm</t>
  </si>
  <si>
    <t>H_WA_AR_B02_Int Wall_2L Gypsum</t>
    <phoneticPr fontId="4" type="noConversion"/>
  </si>
  <si>
    <t>IW16</t>
    <phoneticPr fontId="4" type="noConversion"/>
  </si>
  <si>
    <t>A04AS177-00023 Finishing Work Exterior/Interior Finish Work Gypsumboard Partition Wall (Fixed Type) Fire Protective Rating: N/A, 2-Layer Gypsum Boards to Both Sides   w/o Insulation  Including Supporting Frame(Stud) &amp; Accessories  1-Layer Gypsumboard THK=12.5mm</t>
  </si>
  <si>
    <r>
      <t>▶</t>
    </r>
    <r>
      <rPr>
        <b/>
        <sz val="11"/>
        <rFont val="Arial Narrow"/>
        <family val="2"/>
      </rPr>
      <t>Masonry</t>
    </r>
    <phoneticPr fontId="76" type="noConversion"/>
  </si>
  <si>
    <t xml:space="preserve">H_WA_AR_B02_Int Wall_Block T200 </t>
    <phoneticPr fontId="4" type="noConversion"/>
  </si>
  <si>
    <t>IW21</t>
    <phoneticPr fontId="4" type="noConversion"/>
  </si>
  <si>
    <t xml:space="preserve">H_WA_AR_B02_Int Wall_Brick 1B </t>
    <phoneticPr fontId="4" type="noConversion"/>
  </si>
  <si>
    <t>IW22</t>
    <phoneticPr fontId="4" type="noConversion"/>
  </si>
  <si>
    <t>1.0 B</t>
    <phoneticPr fontId="4" type="noConversion"/>
  </si>
  <si>
    <t>▶Concrete</t>
    <phoneticPr fontId="76" type="noConversion"/>
  </si>
  <si>
    <t>H_WA_AR_B02_Int Wall_RC T200</t>
    <phoneticPr fontId="4" type="noConversion"/>
  </si>
  <si>
    <t>IW31</t>
    <phoneticPr fontId="4" type="noConversion"/>
  </si>
  <si>
    <r>
      <t>▶</t>
    </r>
    <r>
      <rPr>
        <b/>
        <sz val="11"/>
        <rFont val="Arial Narrow"/>
        <family val="2"/>
      </rPr>
      <t>Masonry</t>
    </r>
    <r>
      <rPr>
        <b/>
        <sz val="11"/>
        <rFont val="Arial Narrow"/>
        <family val="3"/>
      </rPr>
      <t xml:space="preserve"> + Gypsum</t>
    </r>
    <phoneticPr fontId="76" type="noConversion"/>
  </si>
  <si>
    <t xml:space="preserve">H_WA_AR_B02_Int Wall_Block T200_1L Gypsum_Mineral Wool </t>
    <phoneticPr fontId="4" type="noConversion"/>
  </si>
  <si>
    <t>IW41</t>
    <phoneticPr fontId="4" type="noConversion"/>
  </si>
  <si>
    <t>A04AL076-00002 Finishing Work Masonry Work Insulation Mineral Wool (Rock Wool)     Minimum Density of 50 kg/m3  50mm≤THK&lt;75mm</t>
  </si>
  <si>
    <t xml:space="preserve">H_WA_AR_B02_Int Wall_Brick 1B_1L Gypsum_Mineral Wool </t>
    <phoneticPr fontId="4" type="noConversion"/>
  </si>
  <si>
    <t>IW42</t>
    <phoneticPr fontId="4" type="noConversion"/>
  </si>
  <si>
    <t xml:space="preserve">H_WA_AR_B02_Int Wall_Block T200_2L Gypsum_Mineral Wool </t>
    <phoneticPr fontId="4" type="noConversion"/>
  </si>
  <si>
    <t>IW46</t>
    <phoneticPr fontId="4" type="noConversion"/>
  </si>
  <si>
    <t>A04AS177-00005 Finishing Work Exterior/Interior Finish Work Gypsumboard Partition Wall (Fixed Type) Fire Protective Rating: N/A, 2-Layer Gypsum Boards to One Side   w/o Insulation  Including Supporting Frame(Stud) &amp; Accessories  1-Layer Gypsumboard THK=12.5mm</t>
  </si>
  <si>
    <t xml:space="preserve">H_WA_AR_B02_Int Wall_Brick 1B_2L Gypsum_Mineral Wool </t>
    <phoneticPr fontId="4" type="noConversion"/>
  </si>
  <si>
    <t>IW47</t>
    <phoneticPr fontId="4" type="noConversion"/>
  </si>
  <si>
    <r>
      <rPr>
        <b/>
        <sz val="11"/>
        <rFont val="Segoe UI Symbol"/>
        <family val="3"/>
      </rPr>
      <t>▶</t>
    </r>
    <r>
      <rPr>
        <b/>
        <sz val="11"/>
        <rFont val="Arial Narrow"/>
        <family val="2"/>
      </rPr>
      <t xml:space="preserve"> Interior</t>
    </r>
    <r>
      <rPr>
        <b/>
        <sz val="11"/>
        <rFont val="Arial Narrow"/>
        <family val="3"/>
      </rPr>
      <t xml:space="preserve"> Wall Finish Only</t>
    </r>
    <phoneticPr fontId="76" type="noConversion"/>
  </si>
  <si>
    <t>F2</t>
    <phoneticPr fontId="4" type="noConversion"/>
  </si>
  <si>
    <t>H_WA_AR_B07_Int Wall_Plaster T12</t>
    <phoneticPr fontId="4" type="noConversion"/>
  </si>
  <si>
    <t>IWF1</t>
    <phoneticPr fontId="4" type="noConversion"/>
  </si>
  <si>
    <t>THK=(12)mm</t>
    <phoneticPr fontId="4" type="noConversion"/>
  </si>
  <si>
    <t>H_WA_AR_B07_Int Wall_Ceramic Tile</t>
    <phoneticPr fontId="4" type="noConversion"/>
  </si>
  <si>
    <t>IWF2</t>
    <phoneticPr fontId="4" type="noConversion"/>
  </si>
  <si>
    <t xml:space="preserve">A04AN082-00001 Finishing Work Tile Work Wall Tile Unglazed Ceramic Tile     w/ Mortar Bond Coat or Adhesive  </t>
  </si>
  <si>
    <t>H_WA_AR_B07_Int Wall_Ceramic Tile_L Waterproof</t>
    <phoneticPr fontId="4" type="noConversion"/>
  </si>
  <si>
    <t>IWF2A</t>
    <phoneticPr fontId="4" type="noConversion"/>
  </si>
  <si>
    <t>H_WA_AR_B07_Int Wall_Ceramic Tile_Membrane</t>
    <phoneticPr fontId="4" type="noConversion"/>
  </si>
  <si>
    <t>IWF2B</t>
    <phoneticPr fontId="4" type="noConversion"/>
  </si>
  <si>
    <t>H_WA_AR_B07_Int Wall_Acid R Tile</t>
    <phoneticPr fontId="4" type="noConversion"/>
  </si>
  <si>
    <t>IWF3</t>
    <phoneticPr fontId="4" type="noConversion"/>
  </si>
  <si>
    <t xml:space="preserve">A04AN082-00003 Finishing Work Tile Work Wall Tile Acid/Alkaline Resistant Tile     w/ Mortar Bond Coat or Adhesive  </t>
  </si>
  <si>
    <t>H_WA_AR_B07_Int Wall_Acid R Tile_L Waterproof</t>
    <phoneticPr fontId="4" type="noConversion"/>
  </si>
  <si>
    <t>IWF3A</t>
    <phoneticPr fontId="4" type="noConversion"/>
  </si>
  <si>
    <t>H_WA_AR_B07_Int Wall_Granite Tile</t>
    <phoneticPr fontId="4" type="noConversion"/>
  </si>
  <si>
    <t>IWF4</t>
    <phoneticPr fontId="4" type="noConversion"/>
  </si>
  <si>
    <t xml:space="preserve">A04AN082-00004 Finishing Work Tile Work Wall Tile Granite Tile     w/ Wet Method (Mortar Bond Coat or Adhesive) or Dry Method (Steel or SST Frame, Angle, Bolt, etc.)  </t>
  </si>
  <si>
    <t>H_WA_AR_B07_Int Wall_Marble Tile</t>
    <phoneticPr fontId="4" type="noConversion"/>
  </si>
  <si>
    <t>IWF5</t>
    <phoneticPr fontId="4" type="noConversion"/>
  </si>
  <si>
    <t xml:space="preserve">A04AN082-00005 Finishing Work Tile Work Wall Tile Marble Tile     w/ Wet Method (Mortar Bond Coat or Adhesive) or Dry Method (Steel or SST Frame, Angle, Bolt, etc.)  </t>
  </si>
  <si>
    <r>
      <rPr>
        <b/>
        <sz val="11"/>
        <rFont val="현대하모니 L"/>
        <family val="1"/>
        <charset val="129"/>
      </rPr>
      <t>□</t>
    </r>
    <r>
      <rPr>
        <b/>
        <sz val="7.7"/>
        <rFont val="맑은 고딕"/>
        <family val="3"/>
        <charset val="129"/>
      </rPr>
      <t xml:space="preserve"> </t>
    </r>
    <r>
      <rPr>
        <b/>
        <sz val="11"/>
        <rFont val="맑은 고딕"/>
        <family val="3"/>
        <charset val="129"/>
        <scheme val="minor"/>
      </rPr>
      <t>Skirt : 별도 모델링 않함</t>
    </r>
    <phoneticPr fontId="76" type="noConversion"/>
  </si>
  <si>
    <r>
      <t xml:space="preserve">Curtain Wall </t>
    </r>
    <r>
      <rPr>
        <b/>
        <sz val="14"/>
        <color rgb="FFFF0000"/>
        <rFont val="Arial Narrow"/>
        <family val="2"/>
      </rPr>
      <t>(System Family)</t>
    </r>
    <phoneticPr fontId="4" type="noConversion"/>
  </si>
  <si>
    <t>H_WA_AR_B02</t>
    <phoneticPr fontId="4" type="noConversion"/>
  </si>
  <si>
    <t>Exterior Curtain Wall</t>
    <phoneticPr fontId="4" type="noConversion"/>
  </si>
  <si>
    <t>Pavillion Curtain Wall</t>
    <phoneticPr fontId="4" type="noConversion"/>
  </si>
  <si>
    <t>Storefront</t>
    <phoneticPr fontId="4" type="noConversion"/>
  </si>
  <si>
    <r>
      <t xml:space="preserve">Stacked Wall </t>
    </r>
    <r>
      <rPr>
        <b/>
        <sz val="14"/>
        <color rgb="FFFF0000"/>
        <rFont val="Arial Narrow"/>
        <family val="2"/>
      </rPr>
      <t>(System Family)</t>
    </r>
    <phoneticPr fontId="4" type="noConversion"/>
  </si>
  <si>
    <t>Exterior-Brick Over CMU w Metal Stud</t>
    <phoneticPr fontId="4" type="noConversion"/>
  </si>
  <si>
    <t>[Family List] - Structural Foundations</t>
    <phoneticPr fontId="4" type="noConversion"/>
  </si>
  <si>
    <t>Structural Foundations  ( SF )</t>
    <phoneticPr fontId="4" type="noConversion"/>
  </si>
  <si>
    <r>
      <t xml:space="preserve">Foundation Slab </t>
    </r>
    <r>
      <rPr>
        <b/>
        <sz val="14"/>
        <color rgb="FFFF0000"/>
        <rFont val="Arial Narrow"/>
        <family val="2"/>
      </rPr>
      <t>(System Family)</t>
    </r>
    <phoneticPr fontId="4" type="noConversion"/>
  </si>
  <si>
    <t>▶Mat Foundation for Building</t>
    <phoneticPr fontId="76" type="noConversion"/>
  </si>
  <si>
    <t>H_SF_AR_S18_MAT_T450_Bitumen</t>
    <phoneticPr fontId="4" type="noConversion"/>
  </si>
  <si>
    <t>Mat Foundation for Building/Shelter</t>
    <phoneticPr fontId="4" type="noConversion"/>
  </si>
  <si>
    <t xml:space="preserve"> F'c (Cylinder Strength) = 28MPa</t>
    <phoneticPr fontId="4" type="noConversion"/>
  </si>
  <si>
    <t>ASTM A615 GRADE 60 (Fy=420MPa) or
KS D 3504 SD400</t>
    <phoneticPr fontId="4" type="noConversion"/>
  </si>
  <si>
    <t>= P*T</t>
    <phoneticPr fontId="4" type="noConversion"/>
  </si>
  <si>
    <r>
      <t>*</t>
    </r>
    <r>
      <rPr>
        <sz val="11"/>
        <rFont val="Arial Unicode MS"/>
        <family val="2"/>
        <charset val="129"/>
      </rPr>
      <t>바닥</t>
    </r>
    <r>
      <rPr>
        <sz val="11"/>
        <rFont val="Arial Narrow"/>
        <family val="2"/>
      </rPr>
      <t xml:space="preserve"> Protection </t>
    </r>
    <r>
      <rPr>
        <sz val="11"/>
        <rFont val="Arial Unicode MS"/>
        <family val="2"/>
        <charset val="129"/>
      </rPr>
      <t>은</t>
    </r>
    <r>
      <rPr>
        <sz val="11"/>
        <rFont val="Arial Narrow"/>
        <family val="2"/>
      </rPr>
      <t xml:space="preserve"> Lean</t>
    </r>
    <r>
      <rPr>
        <sz val="11"/>
        <rFont val="Arial Unicode MS"/>
        <family val="2"/>
        <charset val="129"/>
      </rPr>
      <t>에</t>
    </r>
    <r>
      <rPr>
        <sz val="11"/>
        <rFont val="Arial Narrow"/>
        <family val="2"/>
      </rPr>
      <t xml:space="preserve"> </t>
    </r>
    <r>
      <rPr>
        <sz val="11"/>
        <rFont val="Arial Unicode MS"/>
        <family val="2"/>
        <charset val="129"/>
      </rPr>
      <t>적용</t>
    </r>
    <phoneticPr fontId="4" type="noConversion"/>
  </si>
  <si>
    <r>
      <t>*</t>
    </r>
    <r>
      <rPr>
        <sz val="11"/>
        <color rgb="FFFF0000"/>
        <rFont val="돋움"/>
        <family val="3"/>
        <charset val="129"/>
      </rPr>
      <t>바닥</t>
    </r>
    <r>
      <rPr>
        <sz val="11"/>
        <color rgb="FFFF0000"/>
        <rFont val="Arial Narrow"/>
        <family val="3"/>
      </rPr>
      <t xml:space="preserve"> Protection </t>
    </r>
    <r>
      <rPr>
        <sz val="11"/>
        <color rgb="FFFF0000"/>
        <rFont val="Arial Unicode MS"/>
        <family val="3"/>
        <charset val="129"/>
      </rPr>
      <t xml:space="preserve">은 </t>
    </r>
    <r>
      <rPr>
        <sz val="11"/>
        <color rgb="FFFF0000"/>
        <rFont val="Arial Narrow"/>
        <family val="3"/>
      </rPr>
      <t>Lean</t>
    </r>
    <r>
      <rPr>
        <sz val="11"/>
        <color rgb="FFFF0000"/>
        <rFont val="Arial Unicode MS"/>
        <family val="3"/>
        <charset val="129"/>
      </rPr>
      <t>에서 산출</t>
    </r>
    <phoneticPr fontId="4" type="noConversion"/>
  </si>
  <si>
    <t xml:space="preserve">A01ZZ001-00004 Earth Work - Excavation Soil, Mech.      D ≤ 2.0M </t>
  </si>
  <si>
    <t>D ≤ 2.0M</t>
  </si>
  <si>
    <r>
      <t xml:space="preserve">* </t>
    </r>
    <r>
      <rPr>
        <sz val="11"/>
        <rFont val="돋움"/>
        <family val="3"/>
        <charset val="129"/>
      </rPr>
      <t>가상모델링</t>
    </r>
    <r>
      <rPr>
        <sz val="11"/>
        <rFont val="Arial Narrow"/>
        <family val="2"/>
      </rPr>
      <t/>
    </r>
    <phoneticPr fontId="4" type="noConversion"/>
  </si>
  <si>
    <t xml:space="preserve">A01ZZ003-00001 Earth Work - Backfill Re-use, Soil       </t>
  </si>
  <si>
    <t>Compaction=( 95 )%</t>
    <phoneticPr fontId="4" type="noConversion"/>
  </si>
  <si>
    <t xml:space="preserve">A01ZZ004-00001 Earth Work - Disposal Soil       </t>
  </si>
  <si>
    <t>Disposal Distance=Appx. (20 )km from Site</t>
    <phoneticPr fontId="4" type="noConversion"/>
  </si>
  <si>
    <r>
      <rPr>
        <sz val="11"/>
        <color rgb="FFC00000"/>
        <rFont val="돋움"/>
        <family val="3"/>
        <charset val="129"/>
      </rPr>
      <t>※</t>
    </r>
    <r>
      <rPr>
        <sz val="11"/>
        <color rgb="FFC00000"/>
        <rFont val="Arial Narrow"/>
        <family val="2"/>
      </rPr>
      <t xml:space="preserve"> Lean Concrete </t>
    </r>
    <r>
      <rPr>
        <sz val="11"/>
        <color rgb="FFC00000"/>
        <rFont val="돋움"/>
        <family val="3"/>
        <charset val="129"/>
      </rPr>
      <t>는</t>
    </r>
    <r>
      <rPr>
        <sz val="11"/>
        <color rgb="FFC00000"/>
        <rFont val="Arial Narrow"/>
        <family val="2"/>
      </rPr>
      <t xml:space="preserve"> Foundation Slab Family</t>
    </r>
    <r>
      <rPr>
        <sz val="11"/>
        <color rgb="FFC00000"/>
        <rFont val="돋움"/>
        <family val="3"/>
        <charset val="129"/>
      </rPr>
      <t>로</t>
    </r>
    <r>
      <rPr>
        <sz val="11"/>
        <color rgb="FFC00000"/>
        <rFont val="Arial Narrow"/>
        <family val="2"/>
      </rPr>
      <t xml:space="preserve"> </t>
    </r>
    <r>
      <rPr>
        <sz val="11"/>
        <color rgb="FFC00000"/>
        <rFont val="돋움"/>
        <family val="3"/>
        <charset val="129"/>
      </rPr>
      <t>별도모델링</t>
    </r>
    <phoneticPr fontId="4" type="noConversion"/>
  </si>
  <si>
    <t>H_SF_AR_S18_MAT_T300_Bitumen</t>
    <phoneticPr fontId="4" type="noConversion"/>
  </si>
  <si>
    <t>MF1 (STB Area)</t>
    <phoneticPr fontId="4" type="noConversion"/>
  </si>
  <si>
    <t xml:space="preserve">A01ZZ003-00001 Earth Work - Backfill Re-use, Soil       </t>
    <phoneticPr fontId="4" type="noConversion"/>
  </si>
  <si>
    <r>
      <rPr>
        <b/>
        <sz val="11"/>
        <rFont val="돋움"/>
        <family val="3"/>
        <charset val="129"/>
      </rPr>
      <t>▶</t>
    </r>
    <r>
      <rPr>
        <b/>
        <sz val="11"/>
        <rFont val="Arial Narrow"/>
        <family val="2"/>
      </rPr>
      <t>Mat Foundation for Equipment</t>
    </r>
    <phoneticPr fontId="76" type="noConversion"/>
  </si>
  <si>
    <t>H_SF_AR_B01_EQ FDN_T1000_Bitumen</t>
    <phoneticPr fontId="4" type="noConversion"/>
  </si>
  <si>
    <t>Mat Foundation for Equipment</t>
    <phoneticPr fontId="4" type="noConversion"/>
  </si>
  <si>
    <t>MF 20 (Condenser), EQ1(Lube Oil)</t>
    <phoneticPr fontId="4" type="noConversion"/>
  </si>
  <si>
    <t>D=1.0m</t>
    <phoneticPr fontId="4" type="noConversion"/>
  </si>
  <si>
    <t>H_SF_AR_B01_EQ FDN_T300_Bitumen</t>
    <phoneticPr fontId="4" type="noConversion"/>
  </si>
  <si>
    <t>MF1_Add, MF1_Add2</t>
    <phoneticPr fontId="4" type="noConversion"/>
  </si>
  <si>
    <t>H_SF_AR_B01_EQ FDN_T500(CEP Can)_Bitumen</t>
    <phoneticPr fontId="4" type="noConversion"/>
  </si>
  <si>
    <t>Mass Concrete, Temperature Control</t>
    <phoneticPr fontId="4" type="noConversion"/>
  </si>
  <si>
    <t xml:space="preserve"> F'c (Cylinder Strength) = 30MPa</t>
    <phoneticPr fontId="4" type="noConversion"/>
  </si>
  <si>
    <t>D=3.0m</t>
    <phoneticPr fontId="4" type="noConversion"/>
  </si>
  <si>
    <t xml:space="preserve">A01ZZ001-00005 Earth Work - Excavation Soil, Mech.      2.0M &lt; D ≤ 4.0M </t>
  </si>
  <si>
    <t>H_SF_AR_B01_EQ FDN_T800_Bitumen</t>
    <phoneticPr fontId="4" type="noConversion"/>
  </si>
  <si>
    <t>EQ2, EQ3</t>
    <phoneticPr fontId="4" type="noConversion"/>
  </si>
  <si>
    <t>▶Mass Concrete (Temperature Control) for Equipment</t>
    <phoneticPr fontId="76" type="noConversion"/>
  </si>
  <si>
    <t>H_SF_AR_B01_Mass_T2500_Bitumen</t>
    <phoneticPr fontId="4" type="noConversion"/>
  </si>
  <si>
    <t xml:space="preserve">A03AD032-00009 Concrete Work Substructure Work Structural Concrete  Cement Type-5 25MPa &lt; F'c (Cylinder Strength) ≤ 30MPa     </t>
  </si>
  <si>
    <t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t>
  </si>
  <si>
    <t xml:space="preserve">A03AE052-00001 Concrete Work Mass Concrete Work Concrete Temperature Monitoring      Including Themo Coupler, Monitoring &amp; Record Acc. To Approved MS  </t>
  </si>
  <si>
    <r>
      <rPr>
        <b/>
        <sz val="11"/>
        <rFont val="돋움"/>
        <family val="3"/>
        <charset val="129"/>
      </rPr>
      <t>▶</t>
    </r>
    <r>
      <rPr>
        <b/>
        <sz val="11"/>
        <rFont val="Arial Narrow"/>
        <family val="2"/>
      </rPr>
      <t>SOG Slab</t>
    </r>
    <phoneticPr fontId="76" type="noConversion"/>
  </si>
  <si>
    <t>SF-Q4</t>
  </si>
  <si>
    <t>H_SF_AR_S17_SOG T200</t>
    <phoneticPr fontId="4" type="noConversion"/>
  </si>
  <si>
    <t>SOG</t>
    <phoneticPr fontId="4" type="noConversion"/>
  </si>
  <si>
    <r>
      <t xml:space="preserve">*Slab </t>
    </r>
    <r>
      <rPr>
        <sz val="11"/>
        <rFont val="Arial Unicode MS"/>
        <family val="2"/>
        <charset val="129"/>
      </rPr>
      <t>옆면만 산출</t>
    </r>
    <phoneticPr fontId="4" type="noConversion"/>
  </si>
  <si>
    <t xml:space="preserve">A03AD044-00001 Concrete Work Substructure Work Isolation Joint (Separation Joint)      w/ Flexible Joint Filler, Sealant  </t>
  </si>
  <si>
    <t>H=200, T=12</t>
    <phoneticPr fontId="4" type="noConversion"/>
  </si>
  <si>
    <t>H_SF_AR_S17_SOG T300_S Trowel</t>
    <phoneticPr fontId="4" type="noConversion"/>
  </si>
  <si>
    <t>H_SF_AR_S17_SOG Edge</t>
    <phoneticPr fontId="4" type="noConversion"/>
  </si>
  <si>
    <t>D=2.0m</t>
    <phoneticPr fontId="4" type="noConversion"/>
  </si>
  <si>
    <t>▶Stoop, Pathway with Haunch</t>
    <phoneticPr fontId="76" type="noConversion"/>
  </si>
  <si>
    <t>SF-Q2</t>
  </si>
  <si>
    <t>H_SF_AR_B08_Stoop T200</t>
    <phoneticPr fontId="4" type="noConversion"/>
  </si>
  <si>
    <t>H_SF_AR_B08_ Ramp T200</t>
    <phoneticPr fontId="4" type="noConversion"/>
  </si>
  <si>
    <r>
      <rPr>
        <b/>
        <sz val="11"/>
        <rFont val="돋움"/>
        <family val="3"/>
        <charset val="129"/>
      </rPr>
      <t>▶</t>
    </r>
    <r>
      <rPr>
        <b/>
        <sz val="11"/>
        <rFont val="Arial Narrow"/>
        <family val="2"/>
      </rPr>
      <t>Lean Concrete</t>
    </r>
    <phoneticPr fontId="76" type="noConversion"/>
  </si>
  <si>
    <t>SF-Q3</t>
  </si>
  <si>
    <t>H_SF_AR_S18_Lean T50</t>
    <phoneticPr fontId="4" type="noConversion"/>
  </si>
  <si>
    <t xml:space="preserve">A03AD034-00004 Concrete Work Substructure Work Lean Concrete (including Form work)  Cement Type-1 10MPa &lt; F'c (Cylinder Strength) ≤ 20MPa     </t>
  </si>
  <si>
    <t xml:space="preserve"> F'c (Cylinder Strength) = 18MPa</t>
    <phoneticPr fontId="4" type="noConversion"/>
  </si>
  <si>
    <r>
      <t>*</t>
    </r>
    <r>
      <rPr>
        <sz val="11"/>
        <rFont val="Arial Unicode MS"/>
        <family val="2"/>
        <charset val="129"/>
      </rPr>
      <t>두께적용 상수필요</t>
    </r>
    <phoneticPr fontId="4" type="noConversion"/>
  </si>
  <si>
    <t>H_SF_AR_S18_Lean T50_Base</t>
    <phoneticPr fontId="4" type="noConversion"/>
  </si>
  <si>
    <t>A01ZZ005-00001 Earth Work - Base Course        THK≤150mm</t>
  </si>
  <si>
    <t>THK=( 150  )mm
CBR=(  )%</t>
    <phoneticPr fontId="4" type="noConversion"/>
  </si>
  <si>
    <t>H_SF_AR_S18_Lean T50_Base_Subbase</t>
    <phoneticPr fontId="4" type="noConversion"/>
  </si>
  <si>
    <t>A01ZZ006-00001 Earth Work - Subbase Course      Including Compaction of Sub-Grade  THK≤150mm</t>
  </si>
  <si>
    <t>THK=( 150  )mm  /  CBR=(10 )% for Subgrade, (80 )% for Subbase    Compaction=(90 )% for Subgrade, (95  )% for Subbase</t>
    <phoneticPr fontId="4" type="noConversion"/>
  </si>
  <si>
    <t>H_SF_AR_S18_Lean_T50_Bitumen_PE_Base_Subbase</t>
    <phoneticPr fontId="4" type="noConversion"/>
  </si>
  <si>
    <r>
      <t>*</t>
    </r>
    <r>
      <rPr>
        <sz val="11"/>
        <rFont val="Arial Unicode MS"/>
        <family val="2"/>
        <charset val="129"/>
      </rPr>
      <t>기초바닥</t>
    </r>
    <r>
      <rPr>
        <sz val="11"/>
        <rFont val="Arial Narrow"/>
        <family val="2"/>
      </rPr>
      <t xml:space="preserve"> Protection </t>
    </r>
    <r>
      <rPr>
        <sz val="11"/>
        <rFont val="Arial Unicode MS"/>
        <family val="2"/>
        <charset val="129"/>
      </rPr>
      <t>은</t>
    </r>
    <r>
      <rPr>
        <sz val="11"/>
        <rFont val="Arial Narrow"/>
        <family val="2"/>
      </rPr>
      <t xml:space="preserve"> Lean</t>
    </r>
    <r>
      <rPr>
        <sz val="11"/>
        <rFont val="Arial Unicode MS"/>
        <family val="2"/>
        <charset val="129"/>
      </rPr>
      <t>에</t>
    </r>
    <r>
      <rPr>
        <sz val="11"/>
        <rFont val="Arial Narrow"/>
        <family val="2"/>
      </rPr>
      <t xml:space="preserve"> </t>
    </r>
    <r>
      <rPr>
        <sz val="11"/>
        <rFont val="Arial Unicode MS"/>
        <family val="2"/>
        <charset val="129"/>
      </rPr>
      <t>적용</t>
    </r>
    <phoneticPr fontId="4" type="noConversion"/>
  </si>
  <si>
    <t xml:space="preserve">A01ZZ012-00001 Earth Work - PE Sheet (Vapor Barrier)        </t>
  </si>
  <si>
    <t>THK=( 0.1 )mm</t>
    <phoneticPr fontId="4" type="noConversion"/>
  </si>
  <si>
    <r>
      <t xml:space="preserve">Wall Foundation </t>
    </r>
    <r>
      <rPr>
        <b/>
        <sz val="14"/>
        <color rgb="FFFF0000"/>
        <rFont val="Arial Narrow"/>
        <family val="2"/>
      </rPr>
      <t>(System Family)</t>
    </r>
    <phoneticPr fontId="4" type="noConversion"/>
  </si>
  <si>
    <t>H_SF_</t>
    <phoneticPr fontId="4" type="noConversion"/>
  </si>
  <si>
    <t>Foundation Rectangular (Non-Pile)</t>
    <phoneticPr fontId="4" type="noConversion"/>
  </si>
  <si>
    <r>
      <rPr>
        <b/>
        <sz val="11"/>
        <rFont val="돋움"/>
        <family val="3"/>
        <charset val="129"/>
      </rPr>
      <t>▶</t>
    </r>
    <r>
      <rPr>
        <b/>
        <sz val="11"/>
        <rFont val="Arial Narrow"/>
        <family val="2"/>
      </rPr>
      <t xml:space="preserve">Shallow Foundation / Pile Cap(Pile </t>
    </r>
    <r>
      <rPr>
        <b/>
        <sz val="11"/>
        <rFont val="돋움"/>
        <family val="3"/>
        <charset val="129"/>
      </rPr>
      <t>별도모델링</t>
    </r>
    <r>
      <rPr>
        <b/>
        <sz val="11"/>
        <rFont val="Arial Narrow"/>
        <family val="2"/>
      </rPr>
      <t>)</t>
    </r>
    <phoneticPr fontId="76" type="noConversion"/>
  </si>
  <si>
    <t>H_SF_AR_S18_W2400xL2400xT500_Bitumen</t>
    <phoneticPr fontId="4" type="noConversion"/>
  </si>
  <si>
    <r>
      <t>=V*</t>
    </r>
    <r>
      <rPr>
        <b/>
        <sz val="11"/>
        <color rgb="FF0000FF"/>
        <rFont val="Arial Narrow"/>
        <family val="2"/>
      </rPr>
      <t>RE</t>
    </r>
    <phoneticPr fontId="4" type="noConversion"/>
  </si>
  <si>
    <r>
      <t>*Pedestal</t>
    </r>
    <r>
      <rPr>
        <sz val="11"/>
        <color rgb="FFFF0000"/>
        <rFont val="돋움"/>
        <family val="3"/>
        <charset val="129"/>
      </rPr>
      <t>면적</t>
    </r>
    <r>
      <rPr>
        <sz val="11"/>
        <color rgb="FFFF0000"/>
        <rFont val="Arial Narrow"/>
        <family val="2"/>
      </rPr>
      <t xml:space="preserve"> </t>
    </r>
    <r>
      <rPr>
        <sz val="11"/>
        <color rgb="FFFF0000"/>
        <rFont val="돋움"/>
        <family val="3"/>
        <charset val="129"/>
      </rPr>
      <t>미공제
*바닥 Protection은 Lean에서 산출</t>
    </r>
    <phoneticPr fontId="4" type="noConversion"/>
  </si>
  <si>
    <t>H_SF_AR_S18_W2750xL3950xT1200_Bitumen</t>
    <phoneticPr fontId="4" type="noConversion"/>
  </si>
  <si>
    <t>PF1</t>
    <phoneticPr fontId="4" type="noConversion"/>
  </si>
  <si>
    <t>2.0M &lt; D ≤ 4.0M</t>
  </si>
  <si>
    <t>H_SF_AR_S18_W2750xL3800xT1200_Bitumen</t>
    <phoneticPr fontId="4" type="noConversion"/>
  </si>
  <si>
    <t>PF1-1</t>
    <phoneticPr fontId="4" type="noConversion"/>
  </si>
  <si>
    <t>H_SF_AR_S18_W2750xL2600xT1000_Bitumen</t>
    <phoneticPr fontId="4" type="noConversion"/>
  </si>
  <si>
    <t>독립기초, Pile Cap(Pile별도 모델링)</t>
    <phoneticPr fontId="4" type="noConversion"/>
  </si>
  <si>
    <t>PF2</t>
    <phoneticPr fontId="4" type="noConversion"/>
  </si>
  <si>
    <t>Earth Work</t>
    <phoneticPr fontId="4" type="noConversion"/>
  </si>
  <si>
    <t>H_SF_AR_S18_W1250xL1250xT600_Bitumen</t>
    <phoneticPr fontId="4" type="noConversion"/>
  </si>
  <si>
    <t>▶Only Pile</t>
    <phoneticPr fontId="76" type="noConversion"/>
  </si>
  <si>
    <t>SF-Q5</t>
  </si>
  <si>
    <t>H_SF_AR_S19_Steel Pile D508x12t_L10m</t>
    <phoneticPr fontId="4" type="noConversion"/>
  </si>
  <si>
    <t>Pile Only</t>
    <phoneticPr fontId="4" type="noConversion"/>
  </si>
  <si>
    <t xml:space="preserve">A02AA020-00001 Pile Work Piling Work Steel Pipe Pile Work Direct Driving     Including Pile Connection and Joint Welding Work  </t>
  </si>
  <si>
    <t>D=( 508 )mm / THK=(12 )mm
Pile Length per Hole=( 30 )M</t>
    <phoneticPr fontId="4" type="noConversion"/>
  </si>
  <si>
    <t xml:space="preserve">A02AB018-00001 Pile Work Pile Head Treatment Pretensioned High-strength Concrete Pile (Type-A)        </t>
  </si>
  <si>
    <t>EA</t>
    <phoneticPr fontId="4" type="noConversion"/>
  </si>
  <si>
    <t>H_SF_AR_S19_PHC Pile D500_L30m_Driven</t>
    <phoneticPr fontId="4" type="noConversion"/>
  </si>
  <si>
    <t xml:space="preserve">A02AA018-00001 Pile Work Piling Work Pretensioned High-strength Concrete Pile (Type-A) Direct Driving     Including Pile Connection and Joint Welding Work  </t>
  </si>
  <si>
    <t>D=( 500 )mm 
Pile Length per Hole=( 30 )M</t>
    <phoneticPr fontId="4" type="noConversion"/>
  </si>
  <si>
    <t>H_SF_AR_S19_PHC Pile D500_L30m_Pre-boring</t>
    <phoneticPr fontId="4" type="noConversion"/>
  </si>
  <si>
    <t xml:space="preserve">A02AA018-00002 Pile Work Piling Work Pretensioned High-strength Concrete Pile (Type-A) Driving After Predrilling     Including Pile Connection and Joint Welding Work  </t>
  </si>
  <si>
    <t>[Family List] - Structural Columns</t>
    <phoneticPr fontId="4" type="noConversion"/>
  </si>
  <si>
    <t>Structural Columns [SC]</t>
    <phoneticPr fontId="4" type="noConversion"/>
  </si>
  <si>
    <t>RC_UG Pedestal</t>
    <phoneticPr fontId="4" type="noConversion"/>
  </si>
  <si>
    <t>H_SC_AR_S15_UG PED_W800xL800_Bit</t>
    <phoneticPr fontId="4" type="noConversion"/>
  </si>
  <si>
    <t>Pedestal, UG</t>
    <phoneticPr fontId="4" type="noConversion"/>
  </si>
  <si>
    <r>
      <t>Family Tpe</t>
    </r>
    <r>
      <rPr>
        <sz val="9"/>
        <color theme="1"/>
        <rFont val="돋움"/>
        <family val="3"/>
        <charset val="129"/>
      </rPr>
      <t>명의</t>
    </r>
    <r>
      <rPr>
        <sz val="9"/>
        <color theme="1"/>
        <rFont val="Arial Narrow"/>
        <family val="2"/>
      </rPr>
      <t xml:space="preserve"> W, L</t>
    </r>
    <r>
      <rPr>
        <sz val="9"/>
        <color theme="1"/>
        <rFont val="돋움"/>
        <family val="3"/>
        <charset val="129"/>
      </rPr>
      <t>가</t>
    </r>
    <r>
      <rPr>
        <sz val="9"/>
        <color theme="1"/>
        <rFont val="Arial Narrow"/>
        <family val="2"/>
      </rPr>
      <t xml:space="preserve"> </t>
    </r>
    <r>
      <rPr>
        <sz val="9"/>
        <color theme="1"/>
        <rFont val="돋움"/>
        <family val="3"/>
        <charset val="129"/>
      </rPr>
      <t>산출식과</t>
    </r>
    <r>
      <rPr>
        <sz val="9"/>
        <color theme="1"/>
        <rFont val="Arial Narrow"/>
        <family val="2"/>
      </rPr>
      <t xml:space="preserve"> </t>
    </r>
    <r>
      <rPr>
        <sz val="9"/>
        <color theme="1"/>
        <rFont val="돋움"/>
        <family val="3"/>
        <charset val="129"/>
      </rPr>
      <t>일치하도록</t>
    </r>
    <r>
      <rPr>
        <sz val="9"/>
        <color theme="1"/>
        <rFont val="Arial Narrow"/>
        <family val="2"/>
      </rPr>
      <t xml:space="preserve"> </t>
    </r>
    <r>
      <rPr>
        <sz val="9"/>
        <color theme="1"/>
        <rFont val="돋움"/>
        <family val="3"/>
        <charset val="129"/>
      </rPr>
      <t>모델링</t>
    </r>
    <phoneticPr fontId="4" type="noConversion"/>
  </si>
  <si>
    <t xml:space="preserve">A03AD032-00012 Concrete Work Substructure Work Structural Concrete  Cement Type-5 20MPa &lt; F'c (Cylinder Strength) ≤ 25MPa     </t>
  </si>
  <si>
    <t>RE=0.3</t>
    <phoneticPr fontId="4" type="noConversion"/>
  </si>
  <si>
    <r>
      <t>H'(</t>
    </r>
    <r>
      <rPr>
        <sz val="11"/>
        <rFont val="돋움"/>
        <family val="3"/>
        <charset val="129"/>
      </rPr>
      <t>슬라브</t>
    </r>
    <r>
      <rPr>
        <sz val="11"/>
        <rFont val="Arial Narrow"/>
        <family val="2"/>
      </rPr>
      <t xml:space="preserve"> </t>
    </r>
    <r>
      <rPr>
        <sz val="11"/>
        <rFont val="돋움"/>
        <family val="3"/>
        <charset val="129"/>
      </rPr>
      <t>두께를</t>
    </r>
    <r>
      <rPr>
        <sz val="11"/>
        <rFont val="Arial Narrow"/>
        <family val="2"/>
      </rPr>
      <t xml:space="preserve"> </t>
    </r>
    <r>
      <rPr>
        <sz val="11"/>
        <rFont val="돋움"/>
        <family val="3"/>
        <charset val="129"/>
      </rPr>
      <t>제외한</t>
    </r>
    <r>
      <rPr>
        <sz val="11"/>
        <rFont val="Arial Narrow"/>
        <family val="2"/>
      </rPr>
      <t xml:space="preserve"> </t>
    </r>
    <r>
      <rPr>
        <sz val="11"/>
        <rFont val="돋움"/>
        <family val="3"/>
        <charset val="129"/>
      </rPr>
      <t>기둥</t>
    </r>
    <r>
      <rPr>
        <sz val="11"/>
        <rFont val="Arial Narrow"/>
        <family val="2"/>
      </rPr>
      <t xml:space="preserve"> </t>
    </r>
    <r>
      <rPr>
        <sz val="11"/>
        <rFont val="돋움"/>
        <family val="3"/>
        <charset val="129"/>
      </rPr>
      <t>높이</t>
    </r>
    <r>
      <rPr>
        <sz val="11"/>
        <rFont val="Arial Narrow"/>
        <family val="2"/>
      </rPr>
      <t>)</t>
    </r>
    <r>
      <rPr>
        <sz val="11"/>
        <rFont val="돋움"/>
        <family val="3"/>
        <charset val="129"/>
      </rPr>
      <t>는</t>
    </r>
    <r>
      <rPr>
        <sz val="11"/>
        <rFont val="Arial Narrow"/>
        <family val="2"/>
      </rPr>
      <t xml:space="preserve"> V / (W x L)</t>
    </r>
    <r>
      <rPr>
        <sz val="11"/>
        <rFont val="돋움"/>
        <family val="3"/>
        <charset val="129"/>
      </rPr>
      <t>로</t>
    </r>
    <r>
      <rPr>
        <sz val="11"/>
        <rFont val="Arial Narrow"/>
        <family val="2"/>
      </rPr>
      <t xml:space="preserve"> </t>
    </r>
    <r>
      <rPr>
        <sz val="11"/>
        <rFont val="돋움"/>
        <family val="3"/>
        <charset val="129"/>
      </rPr>
      <t>역산</t>
    </r>
    <phoneticPr fontId="4" type="noConversion"/>
  </si>
  <si>
    <t>H_SC_AR_S15_UG PED_W1000xL1800_Bit_Anchor</t>
    <phoneticPr fontId="4" type="noConversion"/>
  </si>
  <si>
    <t>PF1, PF1-1</t>
    <phoneticPr fontId="4" type="noConversion"/>
  </si>
  <si>
    <t>A03AD029-00008 Concrete Work Substructure Work Anchor Bolt (Installation only)        M36</t>
  </si>
  <si>
    <t>= 12</t>
    <phoneticPr fontId="4" type="noConversion"/>
  </si>
  <si>
    <t xml:space="preserve">S03AA030-00001 Main Steel Structure Erection Work Shelter/Building Non-Shrink Grouting        </t>
  </si>
  <si>
    <t>= W * L * G</t>
    <phoneticPr fontId="4" type="noConversion"/>
  </si>
  <si>
    <t>H_SC_AR_S15_UG PED_W1000xL1100_Bit_Anchor</t>
    <phoneticPr fontId="4" type="noConversion"/>
  </si>
  <si>
    <t>= 10</t>
    <phoneticPr fontId="4" type="noConversion"/>
  </si>
  <si>
    <t>H_SC_AR_S15_UG PED_W1100xL1100_Bit_Anchor</t>
    <phoneticPr fontId="4" type="noConversion"/>
  </si>
  <si>
    <t>PF3</t>
    <phoneticPr fontId="4" type="noConversion"/>
  </si>
  <si>
    <t>H_SC_AR_S15_UG PED_W500xL500_Bit_Anchor</t>
    <phoneticPr fontId="4" type="noConversion"/>
  </si>
  <si>
    <t>PF4, Wind Col</t>
    <phoneticPr fontId="4" type="noConversion"/>
  </si>
  <si>
    <t>= 4</t>
    <phoneticPr fontId="4" type="noConversion"/>
  </si>
  <si>
    <t>H_SC_AR_S15_UG PED_W1000xL1000_Bit</t>
    <phoneticPr fontId="4" type="noConversion"/>
  </si>
  <si>
    <t>PD11 (Condenser)</t>
    <phoneticPr fontId="4" type="noConversion"/>
  </si>
  <si>
    <t>H_SC_AR_S15_UG PED_W1500xL1500_Bit</t>
    <phoneticPr fontId="4" type="noConversion"/>
  </si>
  <si>
    <t>PD12 (Condenser)</t>
    <phoneticPr fontId="4" type="noConversion"/>
  </si>
  <si>
    <t>v</t>
    <phoneticPr fontId="4" type="noConversion"/>
  </si>
  <si>
    <t>H_SC_AR_S15_UG PED_Grout only</t>
    <phoneticPr fontId="4" type="noConversion"/>
  </si>
  <si>
    <t>Grout modeling 별도 적용할 경우</t>
    <phoneticPr fontId="4" type="noConversion"/>
  </si>
  <si>
    <t xml:space="preserve">RC_Column_Rectangular  </t>
    <phoneticPr fontId="4" type="noConversion"/>
  </si>
  <si>
    <t>H_SC_AR_S15_W300xL600</t>
    <phoneticPr fontId="4" type="noConversion"/>
  </si>
  <si>
    <t>H_SC_AR_S01_W12x87(H-317.5x307.3x13.2x20.6)</t>
    <phoneticPr fontId="4" type="noConversion"/>
  </si>
  <si>
    <t xml:space="preserve">S01AA001-00001 Main Steel Structure Fabrication Work Shelter/Building Heavy Steel - Standard (Weight≥90KG/M)        </t>
  </si>
  <si>
    <t>Material: ( ASTM A992 )
A=165.16 cm2, W=129.7 kg/m, S=1.812m2/m</t>
    <phoneticPr fontId="4" type="noConversion"/>
  </si>
  <si>
    <t>= H*W/1000</t>
    <phoneticPr fontId="4" type="noConversion"/>
  </si>
  <si>
    <r>
      <t>*Material Library</t>
    </r>
    <r>
      <rPr>
        <sz val="11"/>
        <rFont val="돋움"/>
        <family val="3"/>
        <charset val="129"/>
      </rPr>
      <t>의</t>
    </r>
    <r>
      <rPr>
        <sz val="11"/>
        <rFont val="Arial Narrow"/>
        <family val="2"/>
      </rPr>
      <t xml:space="preserve"> Density x V </t>
    </r>
    <r>
      <rPr>
        <sz val="11"/>
        <rFont val="돋움"/>
        <family val="3"/>
        <charset val="129"/>
      </rPr>
      <t>로</t>
    </r>
    <r>
      <rPr>
        <sz val="11"/>
        <rFont val="Arial Narrow"/>
        <family val="2"/>
      </rPr>
      <t xml:space="preserve"> </t>
    </r>
    <r>
      <rPr>
        <sz val="11"/>
        <rFont val="돋움"/>
        <family val="3"/>
        <charset val="129"/>
      </rPr>
      <t>물량산출하지</t>
    </r>
    <r>
      <rPr>
        <sz val="11"/>
        <rFont val="Arial Narrow"/>
        <family val="2"/>
      </rPr>
      <t xml:space="preserve"> </t>
    </r>
    <r>
      <rPr>
        <sz val="11"/>
        <rFont val="돋움"/>
        <family val="3"/>
        <charset val="129"/>
      </rPr>
      <t>않음</t>
    </r>
    <phoneticPr fontId="4" type="noConversion"/>
  </si>
  <si>
    <t xml:space="preserve">S03AA027-00001 Main Steel Structure Erection Work Shelter/Building Heavy Steel (Weight≥90KG/M)        </t>
  </si>
  <si>
    <t xml:space="preserve">S01AA010-00001 Main Steel Structure Fabrication Work Shelter/Building Steel Painting/Coating for Non-Fireproofed Steel Surface, Surface Preparation, Primer, Second &amp; Final Coat       </t>
  </si>
  <si>
    <t>= P * L</t>
    <phoneticPr fontId="4" type="noConversion"/>
  </si>
  <si>
    <r>
      <t>*</t>
    </r>
    <r>
      <rPr>
        <sz val="11"/>
        <rFont val="돋움"/>
        <family val="3"/>
        <charset val="129"/>
      </rPr>
      <t>해당</t>
    </r>
    <r>
      <rPr>
        <sz val="11"/>
        <rFont val="Arial Narrow"/>
        <family val="2"/>
      </rPr>
      <t xml:space="preserve"> Perimeter</t>
    </r>
    <r>
      <rPr>
        <sz val="11"/>
        <rFont val="돋움"/>
        <family val="3"/>
        <charset val="129"/>
      </rPr>
      <t>값</t>
    </r>
    <r>
      <rPr>
        <sz val="11"/>
        <rFont val="Arial Narrow"/>
        <family val="2"/>
      </rPr>
      <t xml:space="preserve"> x L  </t>
    </r>
    <r>
      <rPr>
        <sz val="11"/>
        <rFont val="돋움"/>
        <family val="3"/>
        <charset val="129"/>
      </rPr>
      <t>자동</t>
    </r>
    <r>
      <rPr>
        <sz val="11"/>
        <rFont val="Arial Narrow"/>
        <family val="2"/>
      </rPr>
      <t xml:space="preserve"> </t>
    </r>
    <r>
      <rPr>
        <sz val="11"/>
        <rFont val="돋움"/>
        <family val="3"/>
        <charset val="129"/>
      </rPr>
      <t>계산</t>
    </r>
    <phoneticPr fontId="4" type="noConversion"/>
  </si>
  <si>
    <t>H_SC_AR_S01_H-200x200x8x12</t>
    <phoneticPr fontId="4" type="noConversion"/>
  </si>
  <si>
    <t xml:space="preserve">S01AA002-00001 Main Steel Structure Fabrication Work Shelter/Building Medium Steel - Standard (90KG/M&gt;Weight≥30KG/M)        </t>
  </si>
  <si>
    <t>Material: ( KS D 3503 SS275 )
W=31.5 kg/m</t>
    <phoneticPr fontId="4" type="noConversion"/>
  </si>
  <si>
    <t xml:space="preserve">S03AA028-00001 Main Steel Structure Erection Work Shelter/Building Medium Steel (90KG/M&gt;Weight≥30KG/M)        </t>
  </si>
  <si>
    <t>Material: ( KS D 3503 SS275 )
A=63.53 cm2, W=49.9 kg/m, S=1.162 m2/m</t>
    <phoneticPr fontId="4" type="noConversion"/>
  </si>
  <si>
    <t>H_SC_AR_S01_H-250x250x9x14</t>
    <phoneticPr fontId="4" type="noConversion"/>
  </si>
  <si>
    <t>H_SC_AR_S01_H-300x150x6.5x9</t>
    <phoneticPr fontId="4" type="noConversion"/>
  </si>
  <si>
    <t>H_SC_AR_S01_H-390x300x10x16</t>
    <phoneticPr fontId="4" type="noConversion"/>
  </si>
  <si>
    <t>H_SC_AR_S01_H-900x300x16x28</t>
    <phoneticPr fontId="4" type="noConversion"/>
  </si>
  <si>
    <t>H_SC_AR_S01_BH_</t>
    <phoneticPr fontId="4" type="noConversion"/>
  </si>
  <si>
    <t>Steel Column
/Built-up H</t>
    <phoneticPr fontId="4" type="noConversion"/>
  </si>
  <si>
    <t>H_SC_AR_S01_SHS_</t>
    <phoneticPr fontId="4" type="noConversion"/>
  </si>
  <si>
    <r>
      <t xml:space="preserve">Steel Column
/ </t>
    </r>
    <r>
      <rPr>
        <sz val="11"/>
        <color theme="1"/>
        <rFont val="돋움"/>
        <family val="3"/>
        <charset val="129"/>
      </rPr>
      <t>각형강관</t>
    </r>
    <r>
      <rPr>
        <sz val="11"/>
        <color theme="1"/>
        <rFont val="Arial Narrow"/>
        <family val="2"/>
      </rPr>
      <t xml:space="preserve"> (</t>
    </r>
    <r>
      <rPr>
        <sz val="11"/>
        <color theme="1"/>
        <rFont val="돋움"/>
        <family val="3"/>
        <charset val="129"/>
      </rPr>
      <t>정사각형</t>
    </r>
    <r>
      <rPr>
        <sz val="11"/>
        <color theme="1"/>
        <rFont val="Arial Narrow"/>
        <family val="2"/>
      </rPr>
      <t>)</t>
    </r>
    <phoneticPr fontId="4" type="noConversion"/>
  </si>
  <si>
    <t>Steel Column_RHS_KSD3502</t>
    <phoneticPr fontId="4" type="noConversion"/>
  </si>
  <si>
    <t>H_SC_AR_S01_RHS_</t>
    <phoneticPr fontId="4" type="noConversion"/>
  </si>
  <si>
    <r>
      <t xml:space="preserve">Steel Column
/ </t>
    </r>
    <r>
      <rPr>
        <sz val="11"/>
        <color theme="1"/>
        <rFont val="돋움"/>
        <family val="3"/>
        <charset val="129"/>
      </rPr>
      <t>각형강관</t>
    </r>
    <r>
      <rPr>
        <sz val="11"/>
        <color theme="1"/>
        <rFont val="Arial Narrow"/>
        <family val="2"/>
      </rPr>
      <t xml:space="preserve"> (</t>
    </r>
    <r>
      <rPr>
        <sz val="11"/>
        <color theme="1"/>
        <rFont val="돋움"/>
        <family val="3"/>
        <charset val="129"/>
      </rPr>
      <t>직사각형</t>
    </r>
    <r>
      <rPr>
        <sz val="11"/>
        <color theme="1"/>
        <rFont val="Arial Narrow"/>
        <family val="2"/>
      </rPr>
      <t>)</t>
    </r>
    <phoneticPr fontId="4" type="noConversion"/>
  </si>
  <si>
    <t>H_SC_AR_S01_CHS_</t>
    <phoneticPr fontId="4" type="noConversion"/>
  </si>
  <si>
    <r>
      <t xml:space="preserve">Steel Column
/ </t>
    </r>
    <r>
      <rPr>
        <sz val="11"/>
        <color theme="1"/>
        <rFont val="돋움"/>
        <family val="3"/>
        <charset val="129"/>
      </rPr>
      <t>원형강관</t>
    </r>
    <phoneticPr fontId="4" type="noConversion"/>
  </si>
  <si>
    <t>[Family List]  Structural Framing</t>
    <phoneticPr fontId="4" type="noConversion"/>
  </si>
  <si>
    <t>Structural Framing [SB]</t>
    <phoneticPr fontId="4" type="noConversion"/>
  </si>
  <si>
    <t>RC_Tie Girder</t>
    <phoneticPr fontId="4" type="noConversion"/>
  </si>
  <si>
    <t>H_SB_AR_S16_TG_B400xH600</t>
  </si>
  <si>
    <r>
      <t>Family Tpe</t>
    </r>
    <r>
      <rPr>
        <sz val="9"/>
        <color theme="1"/>
        <rFont val="돋움"/>
        <family val="3"/>
        <charset val="129"/>
      </rPr>
      <t>명의</t>
    </r>
    <r>
      <rPr>
        <sz val="9"/>
        <color theme="1"/>
        <rFont val="Arial Narrow"/>
        <family val="2"/>
      </rPr>
      <t xml:space="preserve"> B, H</t>
    </r>
    <r>
      <rPr>
        <sz val="9"/>
        <color theme="1"/>
        <rFont val="돋움"/>
        <family val="3"/>
        <charset val="129"/>
      </rPr>
      <t>가</t>
    </r>
    <r>
      <rPr>
        <sz val="9"/>
        <color theme="1"/>
        <rFont val="Arial Narrow"/>
        <family val="2"/>
      </rPr>
      <t xml:space="preserve"> </t>
    </r>
    <r>
      <rPr>
        <sz val="9"/>
        <color theme="1"/>
        <rFont val="돋움"/>
        <family val="3"/>
        <charset val="129"/>
      </rPr>
      <t>산출식과</t>
    </r>
    <r>
      <rPr>
        <sz val="9"/>
        <color theme="1"/>
        <rFont val="Arial Narrow"/>
        <family val="2"/>
      </rPr>
      <t xml:space="preserve"> </t>
    </r>
    <r>
      <rPr>
        <sz val="9"/>
        <color theme="1"/>
        <rFont val="돋움"/>
        <family val="3"/>
        <charset val="129"/>
      </rPr>
      <t>일치하도록</t>
    </r>
    <r>
      <rPr>
        <sz val="9"/>
        <color theme="1"/>
        <rFont val="Arial Narrow"/>
        <family val="2"/>
      </rPr>
      <t xml:space="preserve"> </t>
    </r>
    <r>
      <rPr>
        <sz val="9"/>
        <color theme="1"/>
        <rFont val="돋움"/>
        <family val="3"/>
        <charset val="129"/>
      </rPr>
      <t>모델링</t>
    </r>
    <phoneticPr fontId="4" type="noConversion"/>
  </si>
  <si>
    <t>RE=0.16</t>
    <phoneticPr fontId="4" type="noConversion"/>
  </si>
  <si>
    <t>Dressed Lumber, Plywood or Steel Form(Wood Planks are not Allowed) incl. Chamfer</t>
    <phoneticPr fontId="4" type="noConversion"/>
  </si>
  <si>
    <t>= 2*L*(V/(B*L))</t>
    <phoneticPr fontId="4" type="noConversion"/>
  </si>
  <si>
    <r>
      <rPr>
        <sz val="11"/>
        <rFont val="돋움"/>
        <family val="3"/>
        <charset val="129"/>
      </rPr>
      <t>슬라브</t>
    </r>
    <r>
      <rPr>
        <sz val="11"/>
        <rFont val="Arial Narrow"/>
        <family val="2"/>
      </rPr>
      <t xml:space="preserve"> </t>
    </r>
    <r>
      <rPr>
        <sz val="11"/>
        <rFont val="돋움"/>
        <family val="3"/>
        <charset val="129"/>
      </rPr>
      <t>두께를</t>
    </r>
    <r>
      <rPr>
        <sz val="11"/>
        <rFont val="Arial Narrow"/>
        <family val="2"/>
      </rPr>
      <t xml:space="preserve"> </t>
    </r>
    <r>
      <rPr>
        <sz val="11"/>
        <rFont val="돋움"/>
        <family val="3"/>
        <charset val="129"/>
      </rPr>
      <t>제외한</t>
    </r>
    <r>
      <rPr>
        <sz val="11"/>
        <rFont val="Arial Narrow"/>
        <family val="2"/>
      </rPr>
      <t xml:space="preserve"> </t>
    </r>
    <r>
      <rPr>
        <sz val="11"/>
        <rFont val="돋움"/>
        <family val="3"/>
        <charset val="129"/>
      </rPr>
      <t>보</t>
    </r>
    <r>
      <rPr>
        <sz val="11"/>
        <rFont val="Arial Narrow"/>
        <family val="2"/>
      </rPr>
      <t xml:space="preserve"> </t>
    </r>
    <r>
      <rPr>
        <sz val="11"/>
        <rFont val="돋움"/>
        <family val="3"/>
        <charset val="129"/>
      </rPr>
      <t>높이</t>
    </r>
    <r>
      <rPr>
        <sz val="11"/>
        <rFont val="Arial Narrow"/>
        <family val="2"/>
      </rPr>
      <t>:  V / (B x L)</t>
    </r>
    <r>
      <rPr>
        <sz val="11"/>
        <rFont val="돋움"/>
        <family val="3"/>
        <charset val="129"/>
      </rPr>
      <t>로</t>
    </r>
    <r>
      <rPr>
        <sz val="11"/>
        <rFont val="Arial Narrow"/>
        <family val="2"/>
      </rPr>
      <t xml:space="preserve"> </t>
    </r>
    <r>
      <rPr>
        <sz val="11"/>
        <rFont val="돋움"/>
        <family val="3"/>
        <charset val="129"/>
      </rPr>
      <t>역산</t>
    </r>
    <phoneticPr fontId="4" type="noConversion"/>
  </si>
  <si>
    <t>Bitumen/Bituminous/Asphalt Coating</t>
    <phoneticPr fontId="4" type="noConversion"/>
  </si>
  <si>
    <t>= (2*(V/(B*L))+B)*L</t>
    <phoneticPr fontId="4" type="noConversion"/>
  </si>
  <si>
    <t>H_SB_AR_S16_TG_B600xH800</t>
  </si>
  <si>
    <t>RC_Beam_Rectangular</t>
    <phoneticPr fontId="4" type="noConversion"/>
  </si>
  <si>
    <t>H_SB_AR_S16_B300xH600</t>
  </si>
  <si>
    <r>
      <rPr>
        <sz val="11"/>
        <rFont val="돋움"/>
        <family val="3"/>
        <charset val="129"/>
      </rPr>
      <t>슬라브</t>
    </r>
    <r>
      <rPr>
        <sz val="11"/>
        <rFont val="Arial Narrow"/>
        <family val="2"/>
      </rPr>
      <t xml:space="preserve"> </t>
    </r>
    <r>
      <rPr>
        <sz val="11"/>
        <rFont val="돋움"/>
        <family val="3"/>
        <charset val="129"/>
      </rPr>
      <t>두께를</t>
    </r>
    <r>
      <rPr>
        <sz val="11"/>
        <rFont val="Arial Narrow"/>
        <family val="2"/>
      </rPr>
      <t xml:space="preserve"> </t>
    </r>
    <r>
      <rPr>
        <sz val="11"/>
        <rFont val="돋움"/>
        <family val="3"/>
        <charset val="129"/>
      </rPr>
      <t>제외한</t>
    </r>
    <r>
      <rPr>
        <sz val="11"/>
        <rFont val="Arial Narrow"/>
        <family val="2"/>
      </rPr>
      <t xml:space="preserve"> Revit </t>
    </r>
    <r>
      <rPr>
        <sz val="11"/>
        <rFont val="돋움"/>
        <family val="3"/>
        <charset val="129"/>
      </rPr>
      <t>자동산출</t>
    </r>
    <r>
      <rPr>
        <sz val="11"/>
        <rFont val="Arial Narrow"/>
        <family val="2"/>
      </rPr>
      <t xml:space="preserve"> V </t>
    </r>
    <r>
      <rPr>
        <sz val="11"/>
        <rFont val="돋움"/>
        <family val="3"/>
        <charset val="129"/>
      </rPr>
      <t>적용</t>
    </r>
    <phoneticPr fontId="4" type="noConversion"/>
  </si>
  <si>
    <t xml:space="preserve">A04AM078-00002 Finishing Work Painting Work Internal Wall Painting Water Emulsion Paint       </t>
  </si>
  <si>
    <r>
      <t>*</t>
    </r>
    <r>
      <rPr>
        <sz val="11"/>
        <rFont val="돋움"/>
        <family val="3"/>
        <charset val="129"/>
      </rPr>
      <t>외기에</t>
    </r>
    <r>
      <rPr>
        <sz val="11"/>
        <rFont val="Arial Narrow"/>
        <family val="2"/>
      </rPr>
      <t xml:space="preserve"> </t>
    </r>
    <r>
      <rPr>
        <sz val="11"/>
        <rFont val="돋움"/>
        <family val="3"/>
        <charset val="129"/>
      </rPr>
      <t>면하는</t>
    </r>
    <r>
      <rPr>
        <sz val="11"/>
        <rFont val="Arial Narrow"/>
        <family val="2"/>
      </rPr>
      <t xml:space="preserve"> </t>
    </r>
    <r>
      <rPr>
        <sz val="11"/>
        <rFont val="돋움"/>
        <family val="3"/>
        <charset val="129"/>
      </rPr>
      <t>면적</t>
    </r>
    <r>
      <rPr>
        <sz val="11"/>
        <rFont val="Arial Narrow"/>
        <family val="2"/>
      </rPr>
      <t xml:space="preserve"> </t>
    </r>
    <r>
      <rPr>
        <sz val="11"/>
        <rFont val="돋움"/>
        <family val="3"/>
        <charset val="129"/>
      </rPr>
      <t>상관</t>
    </r>
    <r>
      <rPr>
        <sz val="11"/>
        <rFont val="Arial Narrow"/>
        <family val="2"/>
      </rPr>
      <t xml:space="preserve"> </t>
    </r>
    <r>
      <rPr>
        <sz val="11"/>
        <rFont val="돋움"/>
        <family val="3"/>
        <charset val="129"/>
      </rPr>
      <t>없이</t>
    </r>
    <r>
      <rPr>
        <sz val="11"/>
        <rFont val="Arial Narrow"/>
        <family val="2"/>
      </rPr>
      <t xml:space="preserve"> </t>
    </r>
    <r>
      <rPr>
        <sz val="11"/>
        <rFont val="돋움"/>
        <family val="3"/>
        <charset val="129"/>
      </rPr>
      <t>일괄</t>
    </r>
    <r>
      <rPr>
        <sz val="11"/>
        <rFont val="Arial Narrow"/>
        <family val="2"/>
      </rPr>
      <t xml:space="preserve"> </t>
    </r>
    <r>
      <rPr>
        <sz val="11"/>
        <rFont val="돋움"/>
        <family val="3"/>
        <charset val="129"/>
      </rPr>
      <t>내부페인트</t>
    </r>
    <r>
      <rPr>
        <sz val="11"/>
        <rFont val="Arial Narrow"/>
        <family val="2"/>
      </rPr>
      <t xml:space="preserve"> </t>
    </r>
    <r>
      <rPr>
        <sz val="11"/>
        <rFont val="돋움"/>
        <family val="3"/>
        <charset val="129"/>
      </rPr>
      <t>적용</t>
    </r>
    <phoneticPr fontId="4" type="noConversion"/>
  </si>
  <si>
    <t>H_SB_AR_S16_B400xH600</t>
  </si>
  <si>
    <r>
      <rPr>
        <b/>
        <sz val="11"/>
        <rFont val="돋움"/>
        <family val="3"/>
        <charset val="129"/>
      </rPr>
      <t>▶</t>
    </r>
    <r>
      <rPr>
        <b/>
        <sz val="11"/>
        <rFont val="Arial Narrow"/>
        <family val="2"/>
      </rPr>
      <t>Steel</t>
    </r>
    <phoneticPr fontId="76" type="noConversion"/>
  </si>
  <si>
    <t>H_SB_AR_S02_W12x87(H-317.5x307.3x13.2x20.6)</t>
  </si>
  <si>
    <t>= L*W/1000</t>
    <phoneticPr fontId="4" type="noConversion"/>
  </si>
  <si>
    <t>H_SB_AR_S02_H-150x150x7x10</t>
  </si>
  <si>
    <t xml:space="preserve">S01AA003-00001 Main Steel Structure Fabrication Work Shelter/Building Light Steel - Standard (30KG/M&gt;Weight)        </t>
  </si>
  <si>
    <t>= L*W/1000</t>
  </si>
  <si>
    <t xml:space="preserve">S03AA029-00001 Main Steel Structure Erection Work Shelter/Building Light Steel (30KG/M&gt;Weight)        </t>
  </si>
  <si>
    <t>= P * L</t>
  </si>
  <si>
    <t>H_SB_AR_S02_H-194x150x6x9</t>
  </si>
  <si>
    <t>H_SB_AR_S02_H-200x100x5.5x8</t>
  </si>
  <si>
    <t>H_SB_AR_S02_H-200x200x8x12</t>
  </si>
  <si>
    <t>H_SB_AR_S02_H-294x200x8x12</t>
  </si>
  <si>
    <t>H_SB_AR_S02_H-300x150x6.5x9</t>
  </si>
  <si>
    <t>H_SB_AR_S02_H-340x250x9x14</t>
  </si>
  <si>
    <t>H_SB_AR_S02_H-350x175x7x11</t>
  </si>
  <si>
    <t>H_SB_AR_S02_H-400x200x8x13</t>
  </si>
  <si>
    <t>H_SB_AR_S02_H-400x400x13x21</t>
  </si>
  <si>
    <t>H_SB_AR_S02_H-440x300x11x18</t>
  </si>
  <si>
    <t>H_SB_AR_S02_H-588x300x12x20</t>
  </si>
  <si>
    <t>H_SB_AR_S02_H-700x300x13x24</t>
  </si>
  <si>
    <t>H_SB_AR_S02_H-800x300x14x26</t>
  </si>
  <si>
    <t>H_SB_AR_S02_H-950x300x25x40</t>
  </si>
  <si>
    <t>H_SB_AR_S02_BH-900x300x20x40</t>
  </si>
  <si>
    <r>
      <rPr>
        <sz val="11"/>
        <color theme="1"/>
        <rFont val="돋움"/>
        <family val="3"/>
        <charset val="129"/>
      </rPr>
      <t>용접구조용</t>
    </r>
    <r>
      <rPr>
        <sz val="11"/>
        <color theme="1"/>
        <rFont val="Arial Narrow"/>
        <family val="2"/>
      </rPr>
      <t xml:space="preserve"> </t>
    </r>
    <r>
      <rPr>
        <sz val="11"/>
        <color theme="1"/>
        <rFont val="돋움"/>
        <family val="3"/>
        <charset val="129"/>
      </rPr>
      <t>압연강재</t>
    </r>
    <r>
      <rPr>
        <sz val="11"/>
        <color theme="1"/>
        <rFont val="Arial Narrow"/>
        <family val="2"/>
      </rPr>
      <t xml:space="preserve"> (KS D 3515)</t>
    </r>
    <phoneticPr fontId="4" type="noConversion"/>
  </si>
  <si>
    <t>Material: (KSD3515, SM355)
W= 322.4 kg/m</t>
    <phoneticPr fontId="4" type="noConversion"/>
  </si>
  <si>
    <t>H_SB_AR_S02_SHS-150x150x6</t>
  </si>
  <si>
    <r>
      <t xml:space="preserve">KSD3568 </t>
    </r>
    <r>
      <rPr>
        <sz val="11"/>
        <color theme="1"/>
        <rFont val="돋움"/>
        <family val="3"/>
        <charset val="129"/>
      </rPr>
      <t>일반구종용</t>
    </r>
    <r>
      <rPr>
        <sz val="11"/>
        <color theme="1"/>
        <rFont val="Arial Narrow"/>
        <family val="2"/>
      </rPr>
      <t xml:space="preserve"> </t>
    </r>
    <r>
      <rPr>
        <sz val="11"/>
        <color theme="1"/>
        <rFont val="돋움"/>
        <family val="3"/>
        <charset val="129"/>
      </rPr>
      <t>각형강관</t>
    </r>
    <r>
      <rPr>
        <sz val="11"/>
        <color theme="1"/>
        <rFont val="Arial Narrow"/>
        <family val="2"/>
      </rPr>
      <t>-</t>
    </r>
    <r>
      <rPr>
        <sz val="11"/>
        <color theme="1"/>
        <rFont val="돋움"/>
        <family val="3"/>
        <charset val="129"/>
      </rPr>
      <t>정사각형</t>
    </r>
    <phoneticPr fontId="4" type="noConversion"/>
  </si>
  <si>
    <t>Material: (KSD3568 SPSR400), A=33.63 cm2, W=26.4 kg/m</t>
    <phoneticPr fontId="4" type="noConversion"/>
  </si>
  <si>
    <t>H_SB_AR_S02_B-150x150x4.5</t>
  </si>
  <si>
    <t xml:space="preserve">S01AA007-00001 Main Steel Structure Fabrication Work Shelter/Building Girth &amp; Purlin        </t>
  </si>
  <si>
    <t xml:space="preserve">S03AA007-00001 Main Steel Structure Erection Work Shelter/Building Girth &amp; Purlin        </t>
  </si>
  <si>
    <t>H_SB_AR_S02_RHS-150x100x6</t>
  </si>
  <si>
    <r>
      <t xml:space="preserve">KSD3568 </t>
    </r>
    <r>
      <rPr>
        <sz val="11"/>
        <color theme="1"/>
        <rFont val="돋움"/>
        <family val="3"/>
        <charset val="129"/>
      </rPr>
      <t>일반구종용</t>
    </r>
    <r>
      <rPr>
        <sz val="11"/>
        <color theme="1"/>
        <rFont val="Arial Narrow"/>
        <family val="2"/>
      </rPr>
      <t xml:space="preserve"> </t>
    </r>
    <r>
      <rPr>
        <sz val="11"/>
        <color theme="1"/>
        <rFont val="돋움"/>
        <family val="3"/>
        <charset val="129"/>
      </rPr>
      <t>각형강관</t>
    </r>
    <r>
      <rPr>
        <sz val="11"/>
        <color theme="1"/>
        <rFont val="Arial Narrow"/>
        <family val="2"/>
      </rPr>
      <t>-</t>
    </r>
    <r>
      <rPr>
        <sz val="11"/>
        <color theme="1"/>
        <rFont val="돋움"/>
        <family val="3"/>
        <charset val="129"/>
      </rPr>
      <t>직사각형</t>
    </r>
    <phoneticPr fontId="4" type="noConversion"/>
  </si>
  <si>
    <t>Material: (KSD3568 SPSR400), A=27.63 cm2, W=21.7 kg/m</t>
    <phoneticPr fontId="4" type="noConversion"/>
  </si>
  <si>
    <t>H_SB_AR_S02_CHS-D190.7x5.3</t>
  </si>
  <si>
    <r>
      <t xml:space="preserve">KSD3566 </t>
    </r>
    <r>
      <rPr>
        <sz val="11"/>
        <color theme="1"/>
        <rFont val="돋움"/>
        <family val="3"/>
        <charset val="129"/>
      </rPr>
      <t>일반구종용</t>
    </r>
    <r>
      <rPr>
        <sz val="11"/>
        <color theme="1"/>
        <rFont val="Arial Narrow"/>
        <family val="2"/>
      </rPr>
      <t xml:space="preserve"> </t>
    </r>
    <r>
      <rPr>
        <sz val="11"/>
        <color theme="1"/>
        <rFont val="돋움"/>
        <family val="3"/>
        <charset val="129"/>
      </rPr>
      <t>강관</t>
    </r>
    <phoneticPr fontId="4" type="noConversion"/>
  </si>
  <si>
    <t>W=24.2 kg/m</t>
    <phoneticPr fontId="4" type="noConversion"/>
  </si>
  <si>
    <t>H_SB_AR_S02_C-</t>
  </si>
  <si>
    <t>Steel Beam
/ Channel</t>
    <phoneticPr fontId="4" type="noConversion"/>
  </si>
  <si>
    <t>6.10</t>
    <phoneticPr fontId="4" type="noConversion"/>
  </si>
  <si>
    <t>H_SB_AR_S02_L-</t>
  </si>
  <si>
    <t>Steel Beam
/ Angle</t>
    <phoneticPr fontId="4" type="noConversion"/>
  </si>
  <si>
    <t>H_SB_AR_S02_CT-150x150x6.5x9</t>
  </si>
  <si>
    <t>Steel Beam
/ Tee</t>
    <phoneticPr fontId="4" type="noConversion"/>
  </si>
  <si>
    <t>W=22.898 kg/m</t>
    <phoneticPr fontId="4" type="noConversion"/>
  </si>
  <si>
    <t>H_SB_AR_S02_LC-150x75x20x4.5</t>
  </si>
  <si>
    <t>Steel Beam
/ Cold Formed C</t>
    <phoneticPr fontId="4" type="noConversion"/>
  </si>
  <si>
    <t>6.13</t>
    <phoneticPr fontId="4" type="noConversion"/>
  </si>
  <si>
    <t>H_SB_AR_S03_L-</t>
  </si>
  <si>
    <t>6.14</t>
    <phoneticPr fontId="4" type="noConversion"/>
  </si>
  <si>
    <t>H_SB_AR_S04_L-</t>
  </si>
  <si>
    <t>H_SB_AR_S03_CHS-D190.7x5.3</t>
  </si>
  <si>
    <r>
      <t xml:space="preserve">Steel Beam
/ </t>
    </r>
    <r>
      <rPr>
        <sz val="11"/>
        <color theme="1"/>
        <rFont val="돋움"/>
        <family val="3"/>
        <charset val="129"/>
      </rPr>
      <t>원형강관</t>
    </r>
    <phoneticPr fontId="4" type="noConversion"/>
  </si>
  <si>
    <t>H_SB_AR_S04_CHS-D190.7x5.3</t>
  </si>
  <si>
    <t>H_SB_AR_B03_LC-150x75x20x4.5</t>
    <phoneticPr fontId="4" type="noConversion"/>
  </si>
  <si>
    <t>Purlin</t>
    <phoneticPr fontId="4" type="noConversion"/>
  </si>
  <si>
    <t>H_SB_AR_B04_LC-150x75x20x4.5</t>
    <phoneticPr fontId="4" type="noConversion"/>
  </si>
  <si>
    <t>[Family List] - Ceilings</t>
    <phoneticPr fontId="4" type="noConversion"/>
  </si>
  <si>
    <t>Remark</t>
    <phoneticPr fontId="4" type="noConversion"/>
  </si>
  <si>
    <t>Ceilings [CE]</t>
    <phoneticPr fontId="4" type="noConversion"/>
  </si>
  <si>
    <r>
      <t xml:space="preserve">Basic Ceiling </t>
    </r>
    <r>
      <rPr>
        <b/>
        <sz val="14"/>
        <color rgb="FFFF0000"/>
        <rFont val="Arial Narrow"/>
        <family val="2"/>
      </rPr>
      <t>(System Family)</t>
    </r>
    <phoneticPr fontId="4" type="noConversion"/>
  </si>
  <si>
    <r>
      <t xml:space="preserve">Compound Ceiling </t>
    </r>
    <r>
      <rPr>
        <b/>
        <sz val="14"/>
        <color rgb="FFFF0000"/>
        <rFont val="Arial Narrow"/>
        <family val="2"/>
      </rPr>
      <t>(System Family)</t>
    </r>
    <phoneticPr fontId="4" type="noConversion"/>
  </si>
  <si>
    <t>H_CE_AR_B09_Acoustic Ceiling_T Bar_600x600x9T</t>
  </si>
  <si>
    <t>Suspended Ceiling / T Bar</t>
    <phoneticPr fontId="4" type="noConversion"/>
  </si>
  <si>
    <t xml:space="preserve">A04AS190-00002 Finishing Work Exterior/Interior Finish Work Acoustic Tiled Ceiling System T-Bar System     w/ Hot-Dip Galvanized Suspension System &amp; Accessories(Moldings, Ceiling Access Door/Hatch, Curtain Boxes and etc.)  </t>
  </si>
  <si>
    <t>Tile Size=( 600 )mm x (600  )mm</t>
    <phoneticPr fontId="4" type="noConversion"/>
  </si>
  <si>
    <t>H_CE_AR_B09_Moisture Resistant Ceiling_M Bar_600x1200x9T</t>
  </si>
  <si>
    <t>Suspended Ceiling / M Bar</t>
    <phoneticPr fontId="4" type="noConversion"/>
  </si>
  <si>
    <t>Tile Size=( 600 )mm x (1200  )mm</t>
    <phoneticPr fontId="4" type="noConversion"/>
  </si>
  <si>
    <t>[Family List] - Doors</t>
    <phoneticPr fontId="4" type="noConversion"/>
  </si>
  <si>
    <t>Doors [DR]</t>
    <phoneticPr fontId="4" type="noConversion"/>
  </si>
  <si>
    <r>
      <rPr>
        <b/>
        <sz val="11"/>
        <rFont val="돋움"/>
        <family val="3"/>
        <charset val="129"/>
      </rPr>
      <t>▶</t>
    </r>
    <r>
      <rPr>
        <b/>
        <sz val="11"/>
        <rFont val="Arial Narrow"/>
        <family val="2"/>
      </rPr>
      <t>Single Door_Steel</t>
    </r>
    <phoneticPr fontId="76" type="noConversion"/>
  </si>
  <si>
    <t>H_DR_AR_B12_Single Door_Steel_W1000xH2100</t>
  </si>
  <si>
    <t xml:space="preserve">A04AR099-00001 Finishing Work Door &amp; Window Work Steel Door w/ Steel Frame (UoM: EA) Fire Protective Rating: N/A, Single Door     w/ Hardware &amp; Accessories  </t>
  </si>
  <si>
    <t>W x H=( 1000 )mm x (2100  )mm</t>
    <phoneticPr fontId="4" type="noConversion"/>
  </si>
  <si>
    <t>= Q</t>
    <phoneticPr fontId="4" type="noConversion"/>
  </si>
  <si>
    <t>H_DR_AR_B12_Single Door_Steel_W1000xH2100_Vision</t>
  </si>
  <si>
    <t xml:space="preserve">A04AR101-00001 Finishing Work Door &amp; Window Work Steel Door w/ Steel Frame &amp; Vision Panel for Each Leaf (UoM: EA) Fire Protective Rating: N/A, Single Door     w/ Hardware &amp; Accessories  </t>
  </si>
  <si>
    <t>H_DR_AR_B12_Single Door_Steel_W1000xH2100_Panic</t>
  </si>
  <si>
    <t xml:space="preserve">A04AR103-00001 Finishing Work Door &amp; Window Work Steel Door w/ Steel Frame &amp; Panic Bar (UoM: EA) Fire Protective Rating: N/A, Single Door     w/ Hardware &amp; Accessories  </t>
  </si>
  <si>
    <t>H_DR_AR_B12_Single Door_Steel_W1000xH2100_Vision_Panic</t>
  </si>
  <si>
    <t xml:space="preserve">A04AR105-00001 Finishing Work Door &amp; Window Work Steel Door w/ Steel Frame, Panic Bar &amp; Vision Panel for Each Leaf (UoM: EA) Fire Protective Rating: N/A, Single Door     w/ Hardware &amp; Accessories  </t>
  </si>
  <si>
    <r>
      <rPr>
        <b/>
        <sz val="11"/>
        <rFont val="Segoe UI Symbol"/>
        <family val="3"/>
      </rPr>
      <t>▶</t>
    </r>
    <r>
      <rPr>
        <b/>
        <sz val="11"/>
        <rFont val="Arial Narrow"/>
        <family val="3"/>
      </rPr>
      <t>Single Door_Blast</t>
    </r>
    <phoneticPr fontId="76" type="noConversion"/>
  </si>
  <si>
    <t>H_DR_AR_B12_Single Door_Blast_W1000xH2100</t>
  </si>
  <si>
    <t xml:space="preserve">A04AR107-00001 Finishing Work Door &amp; Window Work Blast Resistant Door w/ Steel Frame (UoM: EA) Fire Protective Rating: N/A, Single Door     w/ Hardware &amp; Accessories  </t>
  </si>
  <si>
    <t>H_DR_AR_B12_Single Door_Blast_W1000xH2100_Panic</t>
  </si>
  <si>
    <t xml:space="preserve">A04AR109-00001 Finishing Work Door &amp; Window Work Blast Resistant Door w/ Steel Frame, Panic Bar (UoM: EA) Fire Protective Rating: N/A, Single Door     w/ Hardware &amp; Accessories  </t>
  </si>
  <si>
    <r>
      <rPr>
        <b/>
        <sz val="11"/>
        <rFont val="Segoe UI Symbol"/>
        <family val="3"/>
      </rPr>
      <t>▶</t>
    </r>
    <r>
      <rPr>
        <b/>
        <sz val="11"/>
        <rFont val="Arial Narrow"/>
        <family val="3"/>
      </rPr>
      <t>Single Door_Aluminum</t>
    </r>
    <phoneticPr fontId="76" type="noConversion"/>
  </si>
  <si>
    <t>H_DR_AR_B12_Single Door_AL_W1000xH2100</t>
  </si>
  <si>
    <t xml:space="preserve">A04AR111-00001 Finishing Work Door &amp; Window Work Aluminum Door w/ Aluminum Frame (UoM: EA) Fire Protective Rating: N/A, Single Door     w/ Hardware &amp; Accessories  </t>
  </si>
  <si>
    <t>H_DR_AR_B12_Single Door_AL_W1000xH2100_Vision</t>
  </si>
  <si>
    <t xml:space="preserve">A04AR113-00001 Finishing Work Door &amp; Window Work Aluminum Door w/ Aluminum Frame &amp; Vision Panel for Each Leaf (UoM: EA) Fire Protective Rating: N/A, Single Door     w/ Hardware &amp; Accessories  </t>
  </si>
  <si>
    <t>H_DR_AR_B12_Single Door_AL_W1000xH2100_Panic</t>
  </si>
  <si>
    <t xml:space="preserve">A04AR115-00001 Finishing Work Door &amp; Window Work Aluminum Door w/ Aluminum Frame &amp; Panic Bar (UoM: EA) Fire Protective Rating: N/A, Single Door     w/ Hardware &amp; Accessories  </t>
  </si>
  <si>
    <t>H_DR_AR_B12_Single Door_AL_W1000xH2100_Vision_Panic</t>
  </si>
  <si>
    <t xml:space="preserve">A04AR117-00001 Finishing Work Door &amp; Window Work Aluminum Door w/ Aluminum Frame, Panic Bar &amp; Vision Panel for Each Leaf (UoM: EA) Fire Protective Rating: N/A, Single Door     w/ Hardware &amp; Accessories  </t>
  </si>
  <si>
    <t>▶Single Door_Glass</t>
    <phoneticPr fontId="76" type="noConversion"/>
  </si>
  <si>
    <t>H_DR_AR_B12_Single Door_Glass_W1000xH2100</t>
  </si>
  <si>
    <t xml:space="preserve">A04AR119-00001 Finishing Work Door &amp; Window Work Glass Door w/ SST Frame (UoM: EA) Single Door     w/ Hardware &amp; Accessories  </t>
  </si>
  <si>
    <r>
      <rPr>
        <b/>
        <sz val="11"/>
        <rFont val="Segoe UI Symbol"/>
        <family val="1"/>
      </rPr>
      <t>▶</t>
    </r>
    <r>
      <rPr>
        <b/>
        <sz val="11"/>
        <rFont val="Arial Narrow"/>
        <family val="1"/>
      </rPr>
      <t>Single Door_SST</t>
    </r>
    <phoneticPr fontId="76" type="noConversion"/>
  </si>
  <si>
    <t>H_DR_AR_B12_Single Door_SST_W1000xH2100</t>
  </si>
  <si>
    <t xml:space="preserve">A04AR121-00001 Finishing Work Door &amp; Window Work Stainless Steel Door w/ SST Frame (UoM: EA) Single Door     w/ Hardware &amp; Accessories  </t>
  </si>
  <si>
    <r>
      <rPr>
        <b/>
        <sz val="11"/>
        <rFont val="Segoe UI Symbol"/>
        <family val="1"/>
      </rPr>
      <t>▶</t>
    </r>
    <r>
      <rPr>
        <b/>
        <sz val="11"/>
        <rFont val="Arial Narrow"/>
        <family val="1"/>
      </rPr>
      <t>Single Door_Wood</t>
    </r>
    <phoneticPr fontId="76" type="noConversion"/>
  </si>
  <si>
    <t>H_DR_AR_B12_Single Door_Wood_W1000xH2100</t>
  </si>
  <si>
    <t xml:space="preserve">A04AR123-00001 Finishing Work Door &amp; Window Work Wood Door w/ Wood Frame (UoM: EA) Single Door     w/ Hardware &amp; Accessories  </t>
  </si>
  <si>
    <t>H_DR_AR_B12_Single Door_Wood_W1000xH2100_Vision</t>
  </si>
  <si>
    <t xml:space="preserve">A04AR125-00001 Finishing Work Door &amp; Window Work Wood Door w/ Wood Frame &amp; Vision Panel for Each Leaf (UoM: EA) Single Door     w/ Hardware &amp; Accessories  </t>
  </si>
  <si>
    <r>
      <rPr>
        <b/>
        <sz val="11"/>
        <rFont val="Segoe UI Symbol"/>
        <family val="1"/>
      </rPr>
      <t>▶</t>
    </r>
    <r>
      <rPr>
        <b/>
        <sz val="11"/>
        <rFont val="Arial Narrow"/>
        <family val="1"/>
      </rPr>
      <t>Single Door_uPVC</t>
    </r>
    <phoneticPr fontId="76" type="noConversion"/>
  </si>
  <si>
    <t>H_DR_AR_B12_Single Door_uPVC_W1000xH2100</t>
  </si>
  <si>
    <t xml:space="preserve">A04AR150-00001 Finishing Work Door &amp; Window Work uPVC Door w/ uPVC Frame (UoM: EA)      w/ Hardware &amp; Accessories  </t>
  </si>
  <si>
    <t xml:space="preserve">Double Door
</t>
    <phoneticPr fontId="4" type="noConversion"/>
  </si>
  <si>
    <r>
      <t>▶</t>
    </r>
    <r>
      <rPr>
        <b/>
        <sz val="11"/>
        <rFont val="Arial Narrow"/>
        <family val="2"/>
      </rPr>
      <t>Double Door_Steel</t>
    </r>
    <phoneticPr fontId="76" type="noConversion"/>
  </si>
  <si>
    <t>H_DR_AR_B12_Double Door_Steel_W2000xH2100</t>
  </si>
  <si>
    <t xml:space="preserve">A04AR099-00002 Finishing Work Door &amp; Window Work Steel Door w/ Steel Frame (UoM: EA) Fire Protective Rating: N/A, Double Door     w/ Hardware &amp; Accessories  </t>
  </si>
  <si>
    <t>W x H=( 2000 )mm x (2100  )mm</t>
    <phoneticPr fontId="4" type="noConversion"/>
  </si>
  <si>
    <t>H_DR_AR_B12_Double Door_Steel_W2000xH2100_Vision</t>
  </si>
  <si>
    <t xml:space="preserve">A04AR101-00002 Finishing Work Door &amp; Window Work Steel Door w/ Steel Frame &amp; Vision Panel for Each Leaf (UoM: EA) Fire Protective Rating: N/A, Double Door     w/ Hardware &amp; Accessories  </t>
  </si>
  <si>
    <t>H_DR_AR_B12_Double Door_Steel_W2000xH2100_Panic</t>
  </si>
  <si>
    <t xml:space="preserve">A04AR103-00002 Finishing Work Door &amp; Window Work Steel Door w/ Steel Frame &amp; Panic Bar (UoM: EA) Fire Protective Rating: N/A, Double Door     w/ Hardware &amp; Accessories  </t>
  </si>
  <si>
    <t>H_DR_AR_B12_Double Door_Steel_W2000xH2100_Vision_Panic</t>
  </si>
  <si>
    <t xml:space="preserve">A04AR105-00002 Finishing Work Door &amp; Window Work Steel Door w/ Steel Frame, Panic Bar &amp; Vision Panel for Each Leaf (UoM: EA) Fire Protective Rating: N/A, Double Door     w/ Hardware &amp; Accessories  </t>
  </si>
  <si>
    <r>
      <rPr>
        <b/>
        <sz val="11"/>
        <rFont val="Segoe UI Symbol"/>
        <family val="3"/>
      </rPr>
      <t>▶</t>
    </r>
    <r>
      <rPr>
        <b/>
        <sz val="11"/>
        <rFont val="Arial Narrow"/>
        <family val="3"/>
      </rPr>
      <t>Double Door_Blast</t>
    </r>
    <phoneticPr fontId="76" type="noConversion"/>
  </si>
  <si>
    <t>H_DR_AR_B12_Double Door_Blast_W2000xH2100</t>
  </si>
  <si>
    <t xml:space="preserve">A04AR107-00002 Finishing Work Door &amp; Window Work Blast Resistant Door w/ Steel Frame (UoM: EA) Fire Protective Rating: N/A, Double Door     w/ Hardware &amp; Accessories  </t>
  </si>
  <si>
    <t>H_DR_AR_B12_Double Door_Blast_W2000xH2100_Panic</t>
  </si>
  <si>
    <t xml:space="preserve">A04AR109-00002 Finishing Work Door &amp; Window Work Blast Resistant Door w/ Steel Frame, Panic Bar (UoM: EA) Fire Protective Rating: N/A, Double Door     w/ Hardware &amp; Accessories  </t>
  </si>
  <si>
    <r>
      <rPr>
        <b/>
        <sz val="11"/>
        <rFont val="Segoe UI Symbol"/>
        <family val="3"/>
      </rPr>
      <t>▶</t>
    </r>
    <r>
      <rPr>
        <b/>
        <sz val="11"/>
        <rFont val="Arial Narrow"/>
        <family val="3"/>
      </rPr>
      <t>Doublee Door_Aluminum</t>
    </r>
    <phoneticPr fontId="76" type="noConversion"/>
  </si>
  <si>
    <t>H_DR_AR_B12_Double Door_AL_W2000xH2100</t>
  </si>
  <si>
    <t xml:space="preserve">A04AR111-00002 Finishing Work Door &amp; Window Work Aluminum Door w/ Aluminum Frame (UoM: EA) Fire Protective Rating: N/A, Double Door     w/ Hardware &amp; Accessories  </t>
  </si>
  <si>
    <t>H_DR_AR_B12_Double Door_AL_W2000xH2100_Vision</t>
  </si>
  <si>
    <t xml:space="preserve">A04AR113-00002 Finishing Work Door &amp; Window Work Aluminum Door w/ Aluminum Frame &amp; Vision Panel for Each Leaf (UoM: EA) Fire Protective Rating: N/A, Double Door     w/ Hardware &amp; Accessories  </t>
  </si>
  <si>
    <t>H_DR_AR_B12_Double Door_AL_W2000xH2100_Panic</t>
  </si>
  <si>
    <t xml:space="preserve">A04AR115-00002 Finishing Work Door &amp; Window Work Aluminum Door w/ Aluminum Frame &amp; Panic Bar (UoM: EA) Fire Protective Rating: N/A, Double Door     w/ Hardware &amp; Accessories  </t>
  </si>
  <si>
    <t>H_DR_AR_B12_Double Door_AL_W2000xH2100_Vision_Panic</t>
  </si>
  <si>
    <t xml:space="preserve">A04AR117-00002 Finishing Work Door &amp; Window Work Aluminum Door w/ Aluminum Frame, Panic Bar &amp; Vision Panel for Each Leaf (UoM: EA) Fire Protective Rating: N/A, Double Door     w/ Hardware &amp; Accessories  </t>
  </si>
  <si>
    <r>
      <rPr>
        <b/>
        <sz val="11"/>
        <rFont val="Segoe UI Symbol"/>
        <family val="1"/>
      </rPr>
      <t>▶</t>
    </r>
    <r>
      <rPr>
        <b/>
        <sz val="11"/>
        <rFont val="Arial Narrow"/>
        <family val="1"/>
      </rPr>
      <t>Double Door_Glass</t>
    </r>
    <phoneticPr fontId="76" type="noConversion"/>
  </si>
  <si>
    <t>H_DR_AR_B12_Double Door_Glass_W2000xH2100</t>
  </si>
  <si>
    <t xml:space="preserve">A04AR119-00002 Finishing Work Door &amp; Window Work Glass Door w/ SST Frame (UoM: EA) Double Door     w/ Hardware &amp; Accessories  </t>
  </si>
  <si>
    <r>
      <rPr>
        <b/>
        <sz val="11"/>
        <rFont val="Segoe UI Symbol"/>
        <family val="1"/>
      </rPr>
      <t>▶</t>
    </r>
    <r>
      <rPr>
        <b/>
        <sz val="11"/>
        <rFont val="Arial Narrow"/>
        <family val="1"/>
      </rPr>
      <t>Double Door_SST</t>
    </r>
    <phoneticPr fontId="76" type="noConversion"/>
  </si>
  <si>
    <t>H_DR_AR_B12_Double Door_SST_W2000xH2100</t>
  </si>
  <si>
    <t xml:space="preserve">A04AR121-00002 Finishing Work Door &amp; Window Work Stainless Steel Door w/ SST Frame (UoM: EA) Double Door     w/ Hardware &amp; Accessories  </t>
  </si>
  <si>
    <r>
      <rPr>
        <b/>
        <sz val="11"/>
        <rFont val="Segoe UI Symbol"/>
        <family val="1"/>
      </rPr>
      <t>▶</t>
    </r>
    <r>
      <rPr>
        <b/>
        <sz val="11"/>
        <rFont val="Arial Narrow"/>
        <family val="1"/>
      </rPr>
      <t>Double Door_Wood</t>
    </r>
    <phoneticPr fontId="76" type="noConversion"/>
  </si>
  <si>
    <t>H_DR_AR_B12_Double Door_Wood_W2000xH2100</t>
  </si>
  <si>
    <t xml:space="preserve">A04AR123-00002 Finishing Work Door &amp; Window Work Wood Door w/ Wood Frame (UoM: EA) Double Door     w/ Hardware &amp; Accessories  </t>
  </si>
  <si>
    <t>H_DR_AR_B12_Double Door_Wood_W2000xH2100_Vision</t>
  </si>
  <si>
    <t xml:space="preserve">A04AR125-00002 Finishing Work Door &amp; Window Work Wood Door w/ Wood Frame &amp; Vision Panel for Each Leaf (UoM: EA) Double Door     w/ Hardware &amp; Accessories  </t>
  </si>
  <si>
    <r>
      <rPr>
        <b/>
        <sz val="11"/>
        <rFont val="Segoe UI Symbol"/>
        <family val="1"/>
      </rPr>
      <t>▶</t>
    </r>
    <r>
      <rPr>
        <b/>
        <sz val="11"/>
        <rFont val="Arial Narrow"/>
        <family val="1"/>
      </rPr>
      <t>Double Door_Steel_Transsom</t>
    </r>
    <phoneticPr fontId="76" type="noConversion"/>
  </si>
  <si>
    <t>H_DR_AR_B12_Double Door_Steel_W2000xH3000_Transsom</t>
  </si>
  <si>
    <t>W x H=( 2000 )mm x (3000  )mm
*2000x2100 + 2000x900 Transsom</t>
    <phoneticPr fontId="4" type="noConversion"/>
  </si>
  <si>
    <t>H_DR_AR_B12_Double Door_Steel_W2000xH3000_Vision_Transsom</t>
  </si>
  <si>
    <t>H_DR_AR_B12_Double Door_Steel_W2000xH3000_Panic_Transsom</t>
  </si>
  <si>
    <t>H_DR_AR_B12_Double Door_Steel_W2000xH3000_Vision_Panic_Transsom</t>
  </si>
  <si>
    <r>
      <rPr>
        <b/>
        <sz val="11"/>
        <rFont val="Segoe UI Symbol"/>
        <family val="3"/>
      </rPr>
      <t>▶</t>
    </r>
    <r>
      <rPr>
        <b/>
        <sz val="11"/>
        <rFont val="Arial Narrow"/>
        <family val="3"/>
      </rPr>
      <t>Double Door_Blast_Transsom</t>
    </r>
    <phoneticPr fontId="76" type="noConversion"/>
  </si>
  <si>
    <t>H_DR_AR_B12_Double Door_Blast_W2000xH3000_Transsom</t>
  </si>
  <si>
    <t>H_DR_AR_B12_Double Door_Blast_W2000xH3000_Panic_Transsom</t>
  </si>
  <si>
    <r>
      <rPr>
        <b/>
        <sz val="11"/>
        <rFont val="Segoe UI Symbol"/>
        <family val="1"/>
      </rPr>
      <t>▶</t>
    </r>
    <r>
      <rPr>
        <b/>
        <sz val="11"/>
        <rFont val="Arial Narrow"/>
        <family val="2"/>
      </rPr>
      <t>Shutter</t>
    </r>
    <phoneticPr fontId="76" type="noConversion"/>
  </si>
  <si>
    <t>H_DR_AR_B12_Roll up Door_Steel_W5000xH6000_Manual</t>
  </si>
  <si>
    <t xml:space="preserve">A04AR127-00001 Finishing Work Door &amp; Window Work Steel Roll Up Door w/ Steel Frame (UoM: EA) Fire Protective Rating: N/A, Motorized Type     w/ Hardware &amp; Accessories  </t>
  </si>
  <si>
    <t>W x H=( 5000 )mm x (6000 )mm</t>
    <phoneticPr fontId="4" type="noConversion"/>
  </si>
  <si>
    <t>H_DR_AR_B12_Roll up Door_Steel_W5000xH6000_Motor</t>
  </si>
  <si>
    <t>H_DR_AR_B12_Roll up Door_Blast Resistant _W5000xH6000_Manual</t>
  </si>
  <si>
    <t xml:space="preserve">A04AR129-00002 Finishing Work Door &amp; Window Work Blast Resistant Roll Up Door w/ Steel Frame (UoM: EA) Fire Protective Rating: N/A, Manual Type     w/ Hardware &amp; Accessories  </t>
  </si>
  <si>
    <t>H_DR_AR_B12_Roll up Door_Blast Resistant _W5000xH6000_Motorl</t>
  </si>
  <si>
    <t xml:space="preserve">A04AR129-00001 Finishing Work Door &amp; Window Work Blast Resistant Roll Up Door w/ Steel Frame (UoM: EA) Fire Protective Rating: N/A, Motorized Type     w/ Hardware &amp; Accessories  </t>
  </si>
  <si>
    <t>H_DR_AR_B12_Roll up Door_AL_W5000xH6000_Manual</t>
  </si>
  <si>
    <t xml:space="preserve">A04AR131-00002 Finishing Work Door &amp; Window Work Aluminum Roll Up Door w/ Aluminum Frame (UoM: EA) Fire Protective Rating: N/A, Manual Type     w/ Hardware &amp; Accessories  </t>
  </si>
  <si>
    <t>H_DR_AR_B12_Roll up Door_AL_W5000xH6000_Motor</t>
  </si>
  <si>
    <t xml:space="preserve">A04AR131-00001 Finishing Work Door &amp; Window Work Aluminum Roll Up Door w/ Aluminum Frame (UoM: EA) Fire Protective Rating: N/A, Motorized Type     w/ Hardware &amp; Accessories  </t>
  </si>
  <si>
    <r>
      <rPr>
        <b/>
        <sz val="11"/>
        <rFont val="Segoe UI Symbol"/>
        <family val="1"/>
      </rPr>
      <t>▶</t>
    </r>
    <r>
      <rPr>
        <b/>
        <sz val="11"/>
        <rFont val="Arial Narrow"/>
        <family val="1"/>
      </rPr>
      <t>Sliding</t>
    </r>
    <phoneticPr fontId="76" type="noConversion"/>
  </si>
  <si>
    <t>H_DR_AR_B12_Sliding Door_Steel_W5000xH6000_Manual</t>
  </si>
  <si>
    <t xml:space="preserve">A04AR133-00002 Finishing Work Door &amp; Window Work Steel Sliding Door w/ Steel Frame (UoM: EA) Fire Protective Rating: N/A, Manual Type     w/ Hardware &amp; Accessories  </t>
  </si>
  <si>
    <t>H_DR_AR_B12_Sliding Door_Steel_W5000xH6000_Motor</t>
  </si>
  <si>
    <t xml:space="preserve">A04AR133-00001 Finishing Work Door &amp; Window Work Steel Sliding Door w/ Steel Frame (UoM: EA) Fire Protective Rating: N/A, Motorized Type     w/ Hardware &amp; Accessories  </t>
  </si>
  <si>
    <t>H_DR_AR_B12_Sliding Door_AL_W5000xH6000_Manual</t>
  </si>
  <si>
    <t xml:space="preserve">A04AR135-00002 Finishing Work Door &amp; Window Work Aluminum Sliding Door w/ Aluminum Frame (UoM: EA) Fire Protective Rating: N/A, Manual Type     w/ Hardware &amp; Accessories  </t>
  </si>
  <si>
    <t>H_DR_AR_B12_Sliding Door_AL_W5000xH6000_Motor</t>
  </si>
  <si>
    <t xml:space="preserve">A04AR135-00001 Finishing Work Door &amp; Window Work Aluminum Sliding Door w/ Aluminum Frame (UoM: EA) Fire Protective Rating: N/A, Motorized Type     w/ Hardware &amp; Accessories  </t>
  </si>
  <si>
    <t>H_DR_AR_B12_Sliding Door_Glass_W1000xH2100_Manual</t>
  </si>
  <si>
    <r>
      <t xml:space="preserve">WM </t>
    </r>
    <r>
      <rPr>
        <sz val="11"/>
        <rFont val="Arial Unicode MS"/>
        <family val="2"/>
        <charset val="129"/>
      </rPr>
      <t>항목</t>
    </r>
    <r>
      <rPr>
        <sz val="11"/>
        <rFont val="Arial Narrow"/>
        <family val="2"/>
      </rPr>
      <t xml:space="preserve"> </t>
    </r>
    <r>
      <rPr>
        <sz val="11"/>
        <rFont val="Arial Unicode MS"/>
        <family val="2"/>
        <charset val="129"/>
      </rPr>
      <t>없음</t>
    </r>
    <phoneticPr fontId="4" type="noConversion"/>
  </si>
  <si>
    <t>H_DR_AR_B12_Sliding Door_Glass_W1000xH2100_Motor</t>
  </si>
  <si>
    <r>
      <rPr>
        <b/>
        <sz val="11"/>
        <rFont val="Segoe UI Symbol"/>
        <family val="1"/>
      </rPr>
      <t>▶</t>
    </r>
    <r>
      <rPr>
        <b/>
        <sz val="11"/>
        <rFont val="Arial Narrow"/>
        <family val="1"/>
      </rPr>
      <t>Hanger</t>
    </r>
    <phoneticPr fontId="76" type="noConversion"/>
  </si>
  <si>
    <t>H_DR_AR_B12_Hanger Door_Steel_W5000xH6000</t>
  </si>
  <si>
    <t xml:space="preserve">A04AR137-00001 Finishing Work Door &amp; Window Work Steel Hanger Door w/ Steel Frame (UoM: EA)      w/ Hardware &amp; Accessories  </t>
  </si>
  <si>
    <r>
      <rPr>
        <b/>
        <sz val="11"/>
        <rFont val="Segoe UI Symbol"/>
        <family val="1"/>
      </rPr>
      <t>▶</t>
    </r>
    <r>
      <rPr>
        <b/>
        <sz val="11"/>
        <rFont val="Arial Narrow"/>
        <family val="1"/>
      </rPr>
      <t>Swing</t>
    </r>
    <phoneticPr fontId="76" type="noConversion"/>
  </si>
  <si>
    <t>H_DR_AR_B12_Swing Door_Steel_W5000xH6000</t>
  </si>
  <si>
    <t xml:space="preserve">A04AR139-00001 Finishing Work Door &amp; Window Work Steel Swing Door w/ Steel Frame (UoM: EA)      w/ Hardware &amp; Accessories  </t>
  </si>
  <si>
    <t>H_DR_AR_B12_Swing Door_AL_W5000xH6000</t>
  </si>
  <si>
    <t xml:space="preserve">A04AR141-00001 Finishing Work Door &amp; Window Work Aluminum Swing Door w/ Aluminum Frame (UoM: EA)      w/ Hardware &amp; Accessories  </t>
  </si>
  <si>
    <r>
      <rPr>
        <b/>
        <sz val="11"/>
        <rFont val="Segoe UI Symbol"/>
        <family val="1"/>
      </rPr>
      <t>▶</t>
    </r>
    <r>
      <rPr>
        <b/>
        <sz val="11"/>
        <rFont val="Arial Narrow"/>
        <family val="1"/>
      </rPr>
      <t>Revolving</t>
    </r>
    <phoneticPr fontId="76" type="noConversion"/>
  </si>
  <si>
    <t>H_DR_AR_B12_Revolving Door_W5000xH6000_Manual</t>
  </si>
  <si>
    <t xml:space="preserve">A04AR142-00001 Finishing Work Door &amp; Window Work Revolving Door (UoM: EA) Manual Revolving Door     w/ Hardware &amp; Accessories  </t>
  </si>
  <si>
    <t>H_DR_AR_B12_Revolving Door_W5000xH6000_Auto</t>
  </si>
  <si>
    <t xml:space="preserve">A04AR142-00002 Finishing Work Door &amp; Window Work Revolving Door (UoM: EA) Auto Revolving Door     w/ Hardware &amp; Accessories  </t>
  </si>
  <si>
    <r>
      <rPr>
        <b/>
        <sz val="11"/>
        <rFont val="Segoe UI Symbol"/>
        <family val="1"/>
      </rPr>
      <t>▶</t>
    </r>
    <r>
      <rPr>
        <b/>
        <sz val="11"/>
        <rFont val="Arial Narrow"/>
        <family val="1"/>
      </rPr>
      <t>Folding</t>
    </r>
    <phoneticPr fontId="76" type="noConversion"/>
  </si>
  <si>
    <t>H_DR_AR_B12_Folding Door_Steel_W5000xH6000_Manual</t>
  </si>
  <si>
    <t xml:space="preserve">A04AR144-00002 Finishing Work Door &amp; Window Work Steel Folding(Accordion) Door w/ Steel Frame (UoM: EA) Manual Type     w/ Hardware &amp; Accessories  </t>
  </si>
  <si>
    <t>H_DR_AR_B12_Folding Door_Steel_W5000xH6000_Motor</t>
  </si>
  <si>
    <t xml:space="preserve">A04AR144-00001 Finishing Work Door &amp; Window Work Steel Folding(Accordion) Door w/ Steel Frame (UoM: EA) Motorized Type     w/ Hardware &amp; Accessories  </t>
  </si>
  <si>
    <t>H_DR_AR_B12_Folding Door_AL_W5000xH6000_Manual</t>
  </si>
  <si>
    <t xml:space="preserve">A04AR146-00002 Finishing Work Door &amp; Window Work Aluminum Folding(Accordion) Door w/ Aluminum Frame (UoM: EA) Manual Type     w/ Hardware &amp; Accessories  </t>
  </si>
  <si>
    <t>H_DR_AR_B12_Folding Door_AL_W5000xH6000_Motor</t>
  </si>
  <si>
    <t xml:space="preserve">A04AR146-00001 Finishing Work Door &amp; Window Work Aluminum Folding(Accordion) Door w/ Aluminum Frame (UoM: EA) Motorized Type     w/ Hardware &amp; Accessories  </t>
  </si>
  <si>
    <t>H_DR_AR_B12_Folding Door_PVC_W5000xH6000_Manual</t>
  </si>
  <si>
    <t xml:space="preserve">A04AR148-00001 Finishing Work Door &amp; Window Work PVC Folding(Accordion) Door w/ PVC Frame (UoM: EA) Manual Type     w/ Hardware &amp; Accessories  </t>
  </si>
  <si>
    <t>H_DR_AR_B12_Folding Door_Glass_W5000xH6000_Manual</t>
  </si>
  <si>
    <t>[Family List] - Windows</t>
    <phoneticPr fontId="4" type="noConversion"/>
  </si>
  <si>
    <t>Windows [WD]</t>
    <phoneticPr fontId="4" type="noConversion"/>
  </si>
  <si>
    <t>Sliding Type Window</t>
    <phoneticPr fontId="4" type="noConversion"/>
  </si>
  <si>
    <t>□ Sliding Type</t>
    <phoneticPr fontId="76" type="noConversion"/>
  </si>
  <si>
    <r>
      <rPr>
        <b/>
        <sz val="11"/>
        <rFont val="Segoe UI Symbol"/>
        <family val="3"/>
      </rPr>
      <t>▶</t>
    </r>
    <r>
      <rPr>
        <b/>
        <sz val="11"/>
        <rFont val="Arial Narrow"/>
        <family val="3"/>
      </rPr>
      <t>Steel Window</t>
    </r>
    <phoneticPr fontId="76" type="noConversion"/>
  </si>
  <si>
    <t>H_WD_AR_B11_Sliding_Steel Window_SG_W2000xH1000</t>
    <phoneticPr fontId="4" type="noConversion"/>
  </si>
  <si>
    <r>
      <t>WM</t>
    </r>
    <r>
      <rPr>
        <sz val="9"/>
        <rFont val="돋움"/>
        <family val="2"/>
        <charset val="129"/>
      </rPr>
      <t>는</t>
    </r>
    <r>
      <rPr>
        <sz val="9"/>
        <rFont val="Arial Narrow"/>
        <family val="2"/>
      </rPr>
      <t xml:space="preserve"> DG/SG </t>
    </r>
    <r>
      <rPr>
        <sz val="9"/>
        <rFont val="돋움"/>
        <family val="2"/>
        <charset val="129"/>
      </rPr>
      <t>구분</t>
    </r>
    <r>
      <rPr>
        <sz val="9"/>
        <rFont val="Arial Narrow"/>
        <family val="2"/>
      </rPr>
      <t xml:space="preserve"> </t>
    </r>
    <r>
      <rPr>
        <sz val="9"/>
        <rFont val="돋움"/>
        <family val="2"/>
        <charset val="129"/>
      </rPr>
      <t>없음</t>
    </r>
    <r>
      <rPr>
        <sz val="9"/>
        <rFont val="Arial Narrow"/>
        <family val="2"/>
      </rPr>
      <t xml:space="preserve">
WM</t>
    </r>
    <r>
      <rPr>
        <sz val="9"/>
        <rFont val="Arial Unicode MS"/>
        <family val="2"/>
        <charset val="129"/>
      </rPr>
      <t>는</t>
    </r>
    <r>
      <rPr>
        <sz val="9"/>
        <rFont val="Arial Narrow"/>
        <family val="2"/>
      </rPr>
      <t xml:space="preserve"> Type </t>
    </r>
    <r>
      <rPr>
        <sz val="9"/>
        <rFont val="Arial Unicode MS"/>
        <family val="2"/>
        <charset val="129"/>
      </rPr>
      <t>구분</t>
    </r>
    <r>
      <rPr>
        <sz val="9"/>
        <rFont val="Arial Narrow"/>
        <family val="2"/>
      </rPr>
      <t xml:space="preserve"> </t>
    </r>
    <r>
      <rPr>
        <sz val="9"/>
        <rFont val="Arial Unicode MS"/>
        <family val="2"/>
        <charset val="129"/>
      </rPr>
      <t>없음</t>
    </r>
    <phoneticPr fontId="4" type="noConversion"/>
  </si>
  <si>
    <t xml:space="preserve">A04AR153-00001 Finishing Work Door &amp; Window Work Steel Window (UoM: EA) Fire Protective Rating: N/A     w/ Hardware &amp; Accessories  </t>
  </si>
  <si>
    <t>W x H=( 2000 )mm x (1000 )mm</t>
    <phoneticPr fontId="4" type="noConversion"/>
  </si>
  <si>
    <t>H_WD_AR_B11_Sliding_Steel Window_DG_W2000xH1000</t>
    <phoneticPr fontId="4" type="noConversion"/>
  </si>
  <si>
    <r>
      <rPr>
        <b/>
        <sz val="11"/>
        <rFont val="Segoe UI Symbol"/>
        <family val="3"/>
      </rPr>
      <t>▶</t>
    </r>
    <r>
      <rPr>
        <b/>
        <sz val="11"/>
        <rFont val="Arial Narrow"/>
        <family val="3"/>
      </rPr>
      <t>Aluminum Window</t>
    </r>
    <phoneticPr fontId="76" type="noConversion"/>
  </si>
  <si>
    <t>H_WD_AR_B11_Sliding_AL Window_SG_W4000xH1200</t>
    <phoneticPr fontId="4" type="noConversion"/>
  </si>
  <si>
    <t xml:space="preserve">A04AR159-00001 Finishing Work Door &amp; Window Work Aluminum Window (UoM: EA) Fire Protective Rating: N/A     w/ Hardware &amp; Accessories  </t>
  </si>
  <si>
    <t>W x H=( 4000 )mm x (1200 )mm</t>
    <phoneticPr fontId="4" type="noConversion"/>
  </si>
  <si>
    <t>H_WD_AR_B11_Sliding_AL Window_DG_W2000xH1000</t>
    <phoneticPr fontId="4" type="noConversion"/>
  </si>
  <si>
    <r>
      <rPr>
        <b/>
        <sz val="11"/>
        <rFont val="Segoe UI Symbol"/>
        <family val="3"/>
      </rPr>
      <t>▶</t>
    </r>
    <r>
      <rPr>
        <b/>
        <sz val="11"/>
        <rFont val="Arial Narrow"/>
        <family val="3"/>
      </rPr>
      <t>uPVC Window</t>
    </r>
    <phoneticPr fontId="76" type="noConversion"/>
  </si>
  <si>
    <t>H_WD_AR_B11_Sliding_uPVC Window_SG_W2000xH1000</t>
    <phoneticPr fontId="4" type="noConversion"/>
  </si>
  <si>
    <t xml:space="preserve">A04AR161-00001 Finishing Work Door &amp; Window Work uPVC Window (UoM: EA)      w/ Hardware &amp; Accessories  </t>
  </si>
  <si>
    <t>H_WD_AR_B11_Sliding_uPVC Window_DG_W2000xH1000</t>
    <phoneticPr fontId="4" type="noConversion"/>
  </si>
  <si>
    <r>
      <rPr>
        <b/>
        <sz val="11"/>
        <rFont val="Segoe UI Symbol"/>
        <family val="3"/>
      </rPr>
      <t>▶</t>
    </r>
    <r>
      <rPr>
        <b/>
        <sz val="11"/>
        <rFont val="Arial Narrow"/>
        <family val="3"/>
      </rPr>
      <t>Blast Resistant Window</t>
    </r>
    <phoneticPr fontId="76" type="noConversion"/>
  </si>
  <si>
    <t>H_WD_AR_B11_Sliding_Blast R Window_W2000xH1000</t>
    <phoneticPr fontId="4" type="noConversion"/>
  </si>
  <si>
    <t xml:space="preserve">A04AR155-00001 Finishing Work Door &amp; Window Work Blast Resistant Steel Window (UoM: EA)      w/ Hardware &amp; Accessories  </t>
  </si>
  <si>
    <r>
      <rPr>
        <b/>
        <sz val="11"/>
        <rFont val="Segoe UI Symbol"/>
        <family val="3"/>
      </rPr>
      <t>▶</t>
    </r>
    <r>
      <rPr>
        <b/>
        <sz val="11"/>
        <rFont val="Arial Narrow"/>
        <family val="3"/>
      </rPr>
      <t>Bullet-Proof Steel Window</t>
    </r>
    <phoneticPr fontId="76" type="noConversion"/>
  </si>
  <si>
    <t>H_WD_AR_B11_Sliding_Bullet-Proof Steel Window_W2000xH1000</t>
    <phoneticPr fontId="4" type="noConversion"/>
  </si>
  <si>
    <t xml:space="preserve">A04AR157-00001 Finishing Work Door &amp; Window Work Bullet-Proof Steel Window (UoM: EA)      w/ Hardware &amp; Accessories  </t>
  </si>
  <si>
    <t>Awning Type Window</t>
    <phoneticPr fontId="4" type="noConversion"/>
  </si>
  <si>
    <t>□ Awning Type</t>
    <phoneticPr fontId="76" type="noConversion"/>
  </si>
  <si>
    <t>H_WD_AR_B11_Awning_Steel Window_SG_W2000xH1000</t>
    <phoneticPr fontId="4" type="noConversion"/>
  </si>
  <si>
    <t>H_WD_AR_B11_Awning_Steel Window_DG_W2000xH1000</t>
    <phoneticPr fontId="4" type="noConversion"/>
  </si>
  <si>
    <t>H_WD_AR_B11_Awning_AL Window_SG_W2000xH1000</t>
    <phoneticPr fontId="4" type="noConversion"/>
  </si>
  <si>
    <t>H_WD_AR_B11_Awning_AL Window_DG_W2000xH1000</t>
    <phoneticPr fontId="4" type="noConversion"/>
  </si>
  <si>
    <t>H_WD_AR_B11_Awning_uPVC Window_SG_W2000xH1000</t>
    <phoneticPr fontId="4" type="noConversion"/>
  </si>
  <si>
    <t>H_WD_AR_B11_Awning_uPVC Window_DG_W2000xH1000</t>
    <phoneticPr fontId="4" type="noConversion"/>
  </si>
  <si>
    <t>H_WD_AR_B11_Awning_Blast R Window_W2000xH1000</t>
    <phoneticPr fontId="4" type="noConversion"/>
  </si>
  <si>
    <t>H_WD_AR_B11_Awning_Bullet-Proof Steel Window_W2000xH1000</t>
    <phoneticPr fontId="4" type="noConversion"/>
  </si>
  <si>
    <t>Fix Type Window</t>
    <phoneticPr fontId="4" type="noConversion"/>
  </si>
  <si>
    <t>□ Fix Type</t>
    <phoneticPr fontId="76" type="noConversion"/>
  </si>
  <si>
    <t>H_WD_AR_B11_Fix_Steel Window_SG_W2000xH1000</t>
    <phoneticPr fontId="4" type="noConversion"/>
  </si>
  <si>
    <t>H_WD_AR_B11_Fix_Steel Window_DG_W2000xH1000</t>
    <phoneticPr fontId="4" type="noConversion"/>
  </si>
  <si>
    <t>H_WD_AR_B11_Fix_AL Window_SG_W2000xH1000</t>
    <phoneticPr fontId="4" type="noConversion"/>
  </si>
  <si>
    <t>H_WD_AR_B11_Fix_AL Window_DG_W2000xH1000</t>
    <phoneticPr fontId="4" type="noConversion"/>
  </si>
  <si>
    <t>H_WD_AR_B11_Fix_uPVC Window_SG_W2000xH1000</t>
    <phoneticPr fontId="4" type="noConversion"/>
  </si>
  <si>
    <t>H_WD_AR_B11_Fix_uPVC Window_DG_W2000xH1000</t>
    <phoneticPr fontId="4" type="noConversion"/>
  </si>
  <si>
    <t>H_WD_AR_B11_Fix_Blast R Window_W2000xH1000</t>
    <phoneticPr fontId="4" type="noConversion"/>
  </si>
  <si>
    <t>H_WD_AR_B11_Fix_Bullet-Proof Steel Window_W2000xH1000</t>
    <phoneticPr fontId="4" type="noConversion"/>
  </si>
  <si>
    <t>Combination Type Window</t>
    <phoneticPr fontId="4" type="noConversion"/>
  </si>
  <si>
    <t>□ Fix +Awning</t>
    <phoneticPr fontId="76" type="noConversion"/>
  </si>
  <si>
    <t>H_WD_AR_B11_Fix_Awning_Steel Window_SG_W2000xH1000</t>
    <phoneticPr fontId="4" type="noConversion"/>
  </si>
  <si>
    <t>H_WD_AR_B11_Fix_Awning_Steel Window_DG_W2000xH1000</t>
    <phoneticPr fontId="4" type="noConversion"/>
  </si>
  <si>
    <t>H_WD_AR_B11_Fix_Awning_AL Window_SG_W2000xH1000</t>
    <phoneticPr fontId="4" type="noConversion"/>
  </si>
  <si>
    <t>H_WD_AR_B11_Fix_Awning_AL Window_DG_W2000xH1000</t>
    <phoneticPr fontId="4" type="noConversion"/>
  </si>
  <si>
    <t>H_WD_AR_B11_Fix_Awning_uPVC Window_SG_W2000xH1000</t>
    <phoneticPr fontId="4" type="noConversion"/>
  </si>
  <si>
    <t>H_WD_AR_B11_Fix_Awning_uPVC Window_DG_W2000xH1000</t>
    <phoneticPr fontId="4" type="noConversion"/>
  </si>
  <si>
    <t>□ Skylight</t>
    <phoneticPr fontId="76" type="noConversion"/>
  </si>
  <si>
    <r>
      <rPr>
        <b/>
        <sz val="11"/>
        <rFont val="Segoe UI Symbol"/>
        <family val="2"/>
      </rPr>
      <t>▶</t>
    </r>
    <r>
      <rPr>
        <b/>
        <sz val="11"/>
        <rFont val="Arial Narrow"/>
        <family val="2"/>
      </rPr>
      <t>FRP</t>
    </r>
    <phoneticPr fontId="4" type="noConversion"/>
  </si>
  <si>
    <t>H_WD_AR_B11_Skylight_FRP_W1000xL1000</t>
    <phoneticPr fontId="4" type="noConversion"/>
  </si>
  <si>
    <t xml:space="preserve">A04AR162-00001 Finishing Work Door &amp; Window Work Skylight (UoM: M2) FRP(Fiberglass Reinforced Plastics) Skylight       </t>
  </si>
  <si>
    <t>W x L=( 1000 )mm x (1000 )mm</t>
    <phoneticPr fontId="4" type="noConversion"/>
  </si>
  <si>
    <t>=H*W</t>
    <phoneticPr fontId="4" type="noConversion"/>
  </si>
  <si>
    <t>M2</t>
    <phoneticPr fontId="4" type="noConversion"/>
  </si>
  <si>
    <r>
      <rPr>
        <b/>
        <sz val="11"/>
        <rFont val="Segoe UI Symbol"/>
        <family val="2"/>
      </rPr>
      <t>▶</t>
    </r>
    <r>
      <rPr>
        <b/>
        <sz val="11"/>
        <rFont val="Arial Narrow"/>
        <family val="2"/>
      </rPr>
      <t>Acrylic</t>
    </r>
    <phoneticPr fontId="4" type="noConversion"/>
  </si>
  <si>
    <t>H_WD_AR_B11_Skylight_Acrylic_W1000xL3000</t>
    <phoneticPr fontId="4" type="noConversion"/>
  </si>
  <si>
    <t xml:space="preserve">A04AR162-00002 Finishing Work Door &amp; Window Work Skylight (UoM: M2) Acrylic Skylight w/ Ventilation       </t>
  </si>
  <si>
    <t>□ MISC</t>
    <phoneticPr fontId="76" type="noConversion"/>
  </si>
  <si>
    <r>
      <rPr>
        <b/>
        <sz val="11"/>
        <rFont val="Segoe UI Symbol"/>
        <family val="3"/>
      </rPr>
      <t>▶</t>
    </r>
    <r>
      <rPr>
        <b/>
        <sz val="11"/>
        <rFont val="Arial Narrow"/>
        <family val="3"/>
      </rPr>
      <t>Casement_Aluminum Window</t>
    </r>
    <phoneticPr fontId="76" type="noConversion"/>
  </si>
  <si>
    <t>H_WD_AR_B11_Casement_AL Window_DG_W2000xH1000</t>
    <phoneticPr fontId="4" type="noConversion"/>
  </si>
  <si>
    <r>
      <rPr>
        <b/>
        <sz val="11"/>
        <rFont val="Segoe UI Symbol"/>
        <family val="3"/>
      </rPr>
      <t>▶</t>
    </r>
    <r>
      <rPr>
        <b/>
        <sz val="11"/>
        <rFont val="Arial Narrow"/>
        <family val="3"/>
      </rPr>
      <t>Hung_Aluminum Window</t>
    </r>
    <phoneticPr fontId="76" type="noConversion"/>
  </si>
  <si>
    <t>H_WD_AR_B11_Single Hung_AL Window_DG_W2000xH1000</t>
    <phoneticPr fontId="4" type="noConversion"/>
  </si>
  <si>
    <t>H_WD_AR_B11_Single Hung_AL Window_DG_Low E_W2000xH1000</t>
    <phoneticPr fontId="4" type="noConversion"/>
  </si>
  <si>
    <t>H_WD_AR_B11_Double Hung_AL Window_DG_W2000xH1000</t>
    <phoneticPr fontId="4" type="noConversion"/>
  </si>
  <si>
    <r>
      <rPr>
        <b/>
        <sz val="11"/>
        <rFont val="Segoe UI Symbol"/>
        <family val="3"/>
      </rPr>
      <t>▶</t>
    </r>
    <r>
      <rPr>
        <b/>
        <sz val="11"/>
        <rFont val="Arial Narrow"/>
        <family val="3"/>
      </rPr>
      <t>Tilt_Aluminum Window</t>
    </r>
    <phoneticPr fontId="76" type="noConversion"/>
  </si>
  <si>
    <t>H_WD_AR_B11_Tilt_AL Window_DG_W2000xH1000</t>
    <phoneticPr fontId="4" type="noConversion"/>
  </si>
  <si>
    <r>
      <rPr>
        <b/>
        <sz val="11"/>
        <rFont val="Segoe UI Symbol"/>
        <family val="3"/>
      </rPr>
      <t>▶</t>
    </r>
    <r>
      <rPr>
        <b/>
        <sz val="11"/>
        <rFont val="Arial Narrow"/>
        <family val="3"/>
      </rPr>
      <t>Center Pivotilt_Aluminum Window</t>
    </r>
    <phoneticPr fontId="76" type="noConversion"/>
  </si>
  <si>
    <t>H_WD_AR_B11_Center Pivot_AL Window_DG_W2000xH1000</t>
    <phoneticPr fontId="4" type="noConversion"/>
  </si>
  <si>
    <t>□ Louver</t>
    <phoneticPr fontId="76" type="noConversion"/>
  </si>
  <si>
    <r>
      <rPr>
        <b/>
        <sz val="11"/>
        <rFont val="Segoe UI Symbol"/>
        <family val="3"/>
      </rPr>
      <t>▶</t>
    </r>
    <r>
      <rPr>
        <b/>
        <sz val="11"/>
        <rFont val="Arial Narrow"/>
        <family val="3"/>
      </rPr>
      <t>Steel Louver</t>
    </r>
    <phoneticPr fontId="76" type="noConversion"/>
  </si>
  <si>
    <t>H_WD_AR_B11_Steel Louver_W4000xH1000</t>
    <phoneticPr fontId="4" type="noConversion"/>
  </si>
  <si>
    <t xml:space="preserve">A04AR164-00001 Finishing Work Door &amp; Window Work Louver (UoM: EA) Aluminum     w/ Hardware &amp; Accessories  </t>
  </si>
  <si>
    <t>W x H=( 4000 )mm x (1000 )mm</t>
    <phoneticPr fontId="4" type="noConversion"/>
  </si>
  <si>
    <r>
      <rPr>
        <b/>
        <sz val="11"/>
        <rFont val="돋움"/>
        <family val="3"/>
        <charset val="129"/>
      </rPr>
      <t>▶</t>
    </r>
    <r>
      <rPr>
        <b/>
        <sz val="11"/>
        <rFont val="Arial Narrow"/>
        <family val="2"/>
      </rPr>
      <t>Aluminum Louver</t>
    </r>
    <phoneticPr fontId="76" type="noConversion"/>
  </si>
  <si>
    <t>H_WD_AR_B11_AL Louver_W600xH600</t>
    <phoneticPr fontId="4" type="noConversion"/>
  </si>
  <si>
    <t>W x H=( 600 )mm x (600 )mm</t>
    <phoneticPr fontId="4" type="noConversion"/>
  </si>
  <si>
    <t>[Family List] - Stairs</t>
    <phoneticPr fontId="4" type="noConversion"/>
  </si>
  <si>
    <t>Stairs (SR)</t>
    <phoneticPr fontId="4" type="noConversion"/>
  </si>
  <si>
    <r>
      <t xml:space="preserve">Assembled Stair </t>
    </r>
    <r>
      <rPr>
        <b/>
        <sz val="14"/>
        <color rgb="FFFF0000"/>
        <rFont val="Arial Narrow"/>
        <family val="2"/>
      </rPr>
      <t>(System Family)</t>
    </r>
    <r>
      <rPr>
        <b/>
        <sz val="14"/>
        <color rgb="FF0000FF"/>
        <rFont val="Arial Narrow"/>
        <family val="2"/>
      </rPr>
      <t xml:space="preserve"> </t>
    </r>
    <phoneticPr fontId="4" type="noConversion"/>
  </si>
  <si>
    <t>HGEN-STB</t>
    <phoneticPr fontId="4" type="noConversion"/>
  </si>
  <si>
    <t>H_SR_AR_S09_Steel Stair_W1000</t>
    <phoneticPr fontId="4" type="noConversion"/>
  </si>
  <si>
    <t>확인필요</t>
    <phoneticPr fontId="4" type="noConversion"/>
  </si>
  <si>
    <r>
      <t xml:space="preserve">Carriage </t>
    </r>
    <r>
      <rPr>
        <b/>
        <sz val="14"/>
        <color rgb="FFFF0000"/>
        <rFont val="Arial Narrow"/>
        <family val="2"/>
      </rPr>
      <t>(System Family)</t>
    </r>
    <phoneticPr fontId="4" type="noConversion"/>
  </si>
  <si>
    <r>
      <t xml:space="preserve">Cast-In-Place Stair </t>
    </r>
    <r>
      <rPr>
        <b/>
        <sz val="14"/>
        <color rgb="FFFF0000"/>
        <rFont val="Arial Narrow"/>
        <family val="2"/>
      </rPr>
      <t>(System Family)</t>
    </r>
    <phoneticPr fontId="4" type="noConversion"/>
  </si>
  <si>
    <t>GAH</t>
    <phoneticPr fontId="4" type="noConversion"/>
  </si>
  <si>
    <t>H_SR_AR_B08_Concrete Stair_Outdoor_W1000</t>
    <phoneticPr fontId="4" type="noConversion"/>
  </si>
  <si>
    <t>= ((A+C)*T+S*(T+0.17))*W*Q</t>
    <phoneticPr fontId="4" type="noConversion"/>
  </si>
  <si>
    <r>
      <t>= ((A+C)*T+S*(T+0.17))*W*Q*</t>
    </r>
    <r>
      <rPr>
        <b/>
        <sz val="11"/>
        <color rgb="FF0000FF"/>
        <rFont val="Arial Narrow"/>
        <family val="2"/>
      </rPr>
      <t>RE</t>
    </r>
    <phoneticPr fontId="4" type="noConversion"/>
  </si>
  <si>
    <t>=(A+S+C+H)*W*Q</t>
    <phoneticPr fontId="4" type="noConversion"/>
  </si>
  <si>
    <r>
      <t xml:space="preserve">Monolithic Landing </t>
    </r>
    <r>
      <rPr>
        <b/>
        <sz val="14"/>
        <color rgb="FFFF0000"/>
        <rFont val="Arial Narrow"/>
        <family val="2"/>
      </rPr>
      <t>(System Family)</t>
    </r>
    <phoneticPr fontId="4" type="noConversion"/>
  </si>
  <si>
    <r>
      <t xml:space="preserve">Monolithic Run </t>
    </r>
    <r>
      <rPr>
        <b/>
        <sz val="14"/>
        <color rgb="FFFF0000"/>
        <rFont val="Arial Narrow"/>
        <family val="2"/>
      </rPr>
      <t>(System Family)</t>
    </r>
    <phoneticPr fontId="4" type="noConversion"/>
  </si>
  <si>
    <r>
      <t xml:space="preserve">Non-Monolithic Landing </t>
    </r>
    <r>
      <rPr>
        <b/>
        <sz val="14"/>
        <color rgb="FFFF0000"/>
        <rFont val="Arial Narrow"/>
        <family val="2"/>
      </rPr>
      <t>(System Family)</t>
    </r>
    <phoneticPr fontId="4" type="noConversion"/>
  </si>
  <si>
    <r>
      <t xml:space="preserve">Non-Monolithic Run </t>
    </r>
    <r>
      <rPr>
        <b/>
        <sz val="14"/>
        <color rgb="FFFF0000"/>
        <rFont val="Arial Narrow"/>
        <family val="2"/>
      </rPr>
      <t>(System Family)</t>
    </r>
    <phoneticPr fontId="4" type="noConversion"/>
  </si>
  <si>
    <r>
      <t xml:space="preserve">Precast Stair </t>
    </r>
    <r>
      <rPr>
        <b/>
        <sz val="14"/>
        <color rgb="FFFF0000"/>
        <rFont val="Arial Narrow"/>
        <family val="2"/>
      </rPr>
      <t>(System Family)</t>
    </r>
    <phoneticPr fontId="4" type="noConversion"/>
  </si>
  <si>
    <r>
      <t xml:space="preserve">Stair </t>
    </r>
    <r>
      <rPr>
        <b/>
        <sz val="14"/>
        <color rgb="FFFF0000"/>
        <rFont val="Arial Narrow"/>
        <family val="2"/>
      </rPr>
      <t>(System Family)</t>
    </r>
    <phoneticPr fontId="4" type="noConversion"/>
  </si>
  <si>
    <t>10.10</t>
    <phoneticPr fontId="4" type="noConversion"/>
  </si>
  <si>
    <r>
      <t xml:space="preserve">Stair Cut Mark </t>
    </r>
    <r>
      <rPr>
        <b/>
        <sz val="14"/>
        <color rgb="FFFF0000"/>
        <rFont val="Arial Narrow"/>
        <family val="2"/>
      </rPr>
      <t>(System Family)</t>
    </r>
    <phoneticPr fontId="4" type="noConversion"/>
  </si>
  <si>
    <r>
      <t xml:space="preserve">Stringer </t>
    </r>
    <r>
      <rPr>
        <b/>
        <sz val="14"/>
        <color rgb="FFFF0000"/>
        <rFont val="Arial Narrow"/>
        <family val="2"/>
      </rPr>
      <t>(System Family)</t>
    </r>
    <phoneticPr fontId="4" type="noConversion"/>
  </si>
  <si>
    <t>[Family List] - Railings</t>
    <phoneticPr fontId="4" type="noConversion"/>
  </si>
  <si>
    <t>Railings (RL)</t>
    <phoneticPr fontId="4" type="noConversion"/>
  </si>
  <si>
    <r>
      <t xml:space="preserve">Handrail Type </t>
    </r>
    <r>
      <rPr>
        <b/>
        <sz val="14"/>
        <color rgb="FFFF0000"/>
        <rFont val="Arial Narrow"/>
        <family val="2"/>
      </rPr>
      <t>(System Family)</t>
    </r>
    <r>
      <rPr>
        <b/>
        <sz val="14"/>
        <color rgb="FF0000FF"/>
        <rFont val="Arial Narrow"/>
        <family val="2"/>
      </rPr>
      <t xml:space="preserve"> </t>
    </r>
    <phoneticPr fontId="4" type="noConversion"/>
  </si>
  <si>
    <r>
      <t xml:space="preserve">Railing </t>
    </r>
    <r>
      <rPr>
        <b/>
        <sz val="14"/>
        <color rgb="FFFF0000"/>
        <rFont val="Arial Narrow"/>
        <family val="2"/>
      </rPr>
      <t>(System Family)</t>
    </r>
    <phoneticPr fontId="4" type="noConversion"/>
  </si>
  <si>
    <r>
      <rPr>
        <b/>
        <sz val="11"/>
        <rFont val="돋움"/>
        <family val="3"/>
        <charset val="129"/>
      </rPr>
      <t>▶</t>
    </r>
    <r>
      <rPr>
        <b/>
        <sz val="11"/>
        <rFont val="Arial Narrow"/>
        <family val="2"/>
      </rPr>
      <t>Steel Handrail</t>
    </r>
    <phoneticPr fontId="76" type="noConversion"/>
  </si>
  <si>
    <t>H_RL_AR_S10_Steel Handrail_H1100</t>
    <phoneticPr fontId="4" type="noConversion"/>
  </si>
  <si>
    <t xml:space="preserve">S02AA020-00001 Miscellaneous Steel Fabrication Work Shelter/Building Steel Handrails        </t>
  </si>
  <si>
    <t>S02AA020-00001</t>
    <phoneticPr fontId="4" type="noConversion"/>
  </si>
  <si>
    <t>Material: ( KS D 3566, ASTM A53 grade B )
H=(1100)mm</t>
    <phoneticPr fontId="4" type="noConversion"/>
  </si>
  <si>
    <t>M</t>
    <phoneticPr fontId="4" type="noConversion"/>
  </si>
  <si>
    <t xml:space="preserve">S04AA020-00001 Miscellaneous Steel Erection Work Shelter/Building Steel Handrails        </t>
  </si>
  <si>
    <t>S04AA020-00001</t>
    <phoneticPr fontId="4" type="noConversion"/>
  </si>
  <si>
    <r>
      <rPr>
        <b/>
        <sz val="11"/>
        <rFont val="돋움"/>
        <family val="3"/>
        <charset val="129"/>
      </rPr>
      <t>▶</t>
    </r>
    <r>
      <rPr>
        <b/>
        <sz val="11"/>
        <rFont val="Arial Narrow"/>
        <family val="2"/>
      </rPr>
      <t>Steel Removable Handrail</t>
    </r>
    <phoneticPr fontId="76" type="noConversion"/>
  </si>
  <si>
    <t>H_RL_AR_S11_Steel Removable Handrail_H1100</t>
    <phoneticPr fontId="4" type="noConversion"/>
  </si>
  <si>
    <t xml:space="preserve">S02AA021-00001 Miscellaneous Steel Fabrication Work Shelter/Building Steel Handrails - Removable        </t>
  </si>
  <si>
    <t>S02AA021-00001</t>
    <phoneticPr fontId="4" type="noConversion"/>
  </si>
  <si>
    <t xml:space="preserve">S04AA021-00001 Miscellaneous Steel Erection Work Shelter/Building Steel Handrails - Removable        </t>
  </si>
  <si>
    <t>S04AA021-00001</t>
    <phoneticPr fontId="4" type="noConversion"/>
  </si>
  <si>
    <r>
      <t xml:space="preserve">Top Rail Type </t>
    </r>
    <r>
      <rPr>
        <b/>
        <sz val="14"/>
        <color rgb="FFFF0000"/>
        <rFont val="Arial Narrow"/>
        <family val="2"/>
      </rPr>
      <t>(System Family)</t>
    </r>
    <phoneticPr fontId="4" type="noConversion"/>
  </si>
  <si>
    <t>[Family List] - Generic Model</t>
    <phoneticPr fontId="4" type="noConversion"/>
  </si>
  <si>
    <t>Generic Model (GM)</t>
    <phoneticPr fontId="4" type="noConversion"/>
  </si>
  <si>
    <t>H_GM_AR_S08_Caged Ladder_Bracket Set 150</t>
    <phoneticPr fontId="4" type="noConversion"/>
  </si>
  <si>
    <t xml:space="preserve">S02AA023-00001 Miscellaneous Steel Fabrication Work Shelter/Building Steel Ladder With Cage       </t>
  </si>
  <si>
    <t>S02AA023-00001</t>
    <phoneticPr fontId="4" type="noConversion"/>
  </si>
  <si>
    <t xml:space="preserve">S04AA023-00001 Miscellaneous Steel Erection Work Shelter/Building Steel Ladder With Cage       </t>
  </si>
  <si>
    <t>S04AA023-00001</t>
    <phoneticPr fontId="4" type="noConversion"/>
  </si>
  <si>
    <t>H_GM_AR_B07_Steel Bollard</t>
    <phoneticPr fontId="4" type="noConversion"/>
  </si>
  <si>
    <t xml:space="preserve">A04AV219-00002 Finishing Work Misc. Work Steel Bollard Removable Type     w/ Paint, Concrete Fill  </t>
  </si>
  <si>
    <t>A04AV219-00002</t>
    <phoneticPr fontId="4" type="noConversion"/>
  </si>
  <si>
    <t>DIA=( 150 )mm / H=( 1000 )mm</t>
    <phoneticPr fontId="4" type="noConversion"/>
  </si>
  <si>
    <t>H_GM_AR_B07_Roof Drain</t>
    <phoneticPr fontId="4" type="noConversion"/>
  </si>
  <si>
    <t>A04AV205-00010 Finishing Work Misc. Work Roof Drain (for Building) Stainless Steel Type       DIA=150mm</t>
  </si>
  <si>
    <t>A04AV205-00010</t>
    <phoneticPr fontId="4" type="noConversion"/>
  </si>
  <si>
    <t>Downspout &amp; Splash Block</t>
    <phoneticPr fontId="4" type="noConversion"/>
  </si>
  <si>
    <t>H_GM_AR_B07_Steel Downspout D150</t>
    <phoneticPr fontId="4" type="noConversion"/>
  </si>
  <si>
    <t>A04AV207-00010 Finishing Work Misc. Work Downspout Stainless Steel Type     w/ Fixing Accessories  DIA=150mm</t>
  </si>
  <si>
    <t>A04AV207-00010</t>
    <phoneticPr fontId="4" type="noConversion"/>
  </si>
  <si>
    <t>H_GM_AR_B07_Splash Block</t>
    <phoneticPr fontId="4" type="noConversion"/>
  </si>
  <si>
    <t xml:space="preserve">A04AV209-00001 Finishing Work Misc. Work Splash Block Precast Concrete Block Type       </t>
  </si>
  <si>
    <t>A04AV209-00001</t>
    <phoneticPr fontId="4" type="noConversion"/>
  </si>
  <si>
    <t>ea</t>
    <phoneticPr fontId="4" type="noConversion"/>
  </si>
  <si>
    <t>H_GM_AR_B07_Grouting_T50</t>
    <phoneticPr fontId="4" type="noConversion"/>
  </si>
  <si>
    <t>S03AA030-00001</t>
    <phoneticPr fontId="4" type="noConversion"/>
  </si>
  <si>
    <t>H_GM_AR_B07_Room Signage</t>
    <phoneticPr fontId="4" type="noConversion"/>
  </si>
  <si>
    <t xml:space="preserve">A04AV221-00001 Finishing Work Misc. Work Room Signage        </t>
  </si>
  <si>
    <t>A04AV221-00001</t>
    <phoneticPr fontId="4" type="noConversion"/>
  </si>
  <si>
    <t>Work Master</t>
  </si>
  <si>
    <t>As of 2022-02-11</t>
  </si>
  <si>
    <t>Work Master
Code</t>
    <phoneticPr fontId="4" type="noConversion"/>
  </si>
  <si>
    <t>Discipline</t>
  </si>
  <si>
    <t>Category(Large)</t>
    <phoneticPr fontId="4" type="noConversion"/>
  </si>
  <si>
    <t>Category(Middle)</t>
  </si>
  <si>
    <t>Category(Small)</t>
  </si>
  <si>
    <t>Attributes Specifications</t>
    <phoneticPr fontId="4" type="noConversion"/>
  </si>
  <si>
    <t>BOQ Specifications</t>
    <phoneticPr fontId="4" type="noConversion"/>
  </si>
  <si>
    <t>UoM</t>
  </si>
  <si>
    <t>Work Group
Code</t>
  </si>
  <si>
    <t>Work Master
Code</t>
  </si>
  <si>
    <t>Code</t>
  </si>
  <si>
    <t>Description</t>
  </si>
  <si>
    <t>L04</t>
  </si>
  <si>
    <t>L05</t>
  </si>
  <si>
    <t>L06</t>
  </si>
  <si>
    <t>L07</t>
  </si>
  <si>
    <t>L08</t>
  </si>
  <si>
    <t>L09</t>
  </si>
  <si>
    <t>L10</t>
  </si>
  <si>
    <t>L11</t>
  </si>
  <si>
    <t>B01</t>
  </si>
  <si>
    <t>B02</t>
  </si>
  <si>
    <t>B04</t>
  </si>
  <si>
    <t>B05</t>
  </si>
  <si>
    <t>B06</t>
  </si>
  <si>
    <t>B07</t>
  </si>
  <si>
    <t>B08</t>
  </si>
  <si>
    <t>B09</t>
  </si>
  <si>
    <t>UoM1</t>
  </si>
  <si>
    <t>UoM2</t>
  </si>
  <si>
    <t>A01ZZ001-00001</t>
  </si>
  <si>
    <t>A01</t>
  </si>
  <si>
    <t>Earth Work</t>
  </si>
  <si>
    <t>ZZ</t>
  </si>
  <si>
    <t>-</t>
    <phoneticPr fontId="4" type="noConversion"/>
  </si>
  <si>
    <t>001</t>
  </si>
  <si>
    <t>Excavation</t>
  </si>
  <si>
    <t>01</t>
  </si>
  <si>
    <t>Soil, Manual</t>
  </si>
  <si>
    <t/>
  </si>
  <si>
    <t>D ≤ 1.5M</t>
    <phoneticPr fontId="4" type="noConversion"/>
  </si>
  <si>
    <t>M3</t>
  </si>
  <si>
    <t>A01ZZ001</t>
  </si>
  <si>
    <t>A01ZZ001-00002</t>
  </si>
  <si>
    <t>02</t>
  </si>
  <si>
    <t>1.5M &lt; D ≤ 2.0M</t>
    <phoneticPr fontId="4" type="noConversion"/>
  </si>
  <si>
    <t>A01ZZ001-00003</t>
  </si>
  <si>
    <t>03</t>
  </si>
  <si>
    <t>D &gt; 2.0M</t>
    <phoneticPr fontId="4" type="noConversion"/>
  </si>
  <si>
    <t>A01ZZ001-00004</t>
  </si>
  <si>
    <t>Soil, Mech.</t>
  </si>
  <si>
    <t>04</t>
  </si>
  <si>
    <t>D ≤ 2.0M</t>
    <phoneticPr fontId="4" type="noConversion"/>
  </si>
  <si>
    <t>A01ZZ001-00005</t>
  </si>
  <si>
    <t>05</t>
  </si>
  <si>
    <t>A01ZZ001-00006</t>
  </si>
  <si>
    <t>06</t>
  </si>
  <si>
    <t>D &gt; 4.0M</t>
  </si>
  <si>
    <t>A01ZZ001-00007</t>
  </si>
  <si>
    <t>Weathered Rock</t>
  </si>
  <si>
    <t>RQD Value=(  )%</t>
  </si>
  <si>
    <t>A01ZZ001-00008</t>
  </si>
  <si>
    <t>Soft Rock</t>
  </si>
  <si>
    <t>A01ZZ001-00009</t>
  </si>
  <si>
    <t>Hard Rock</t>
  </si>
  <si>
    <t>A01ZZ001-00010</t>
  </si>
  <si>
    <t>07</t>
  </si>
  <si>
    <t>Manual Excavation Above GWL</t>
  </si>
  <si>
    <t>A01ZZ001-00011</t>
  </si>
  <si>
    <t>08</t>
  </si>
  <si>
    <t>Manual Excavation Below GWL</t>
  </si>
  <si>
    <t>A01ZZ001-00012</t>
  </si>
  <si>
    <t>A01ZZ001-00013</t>
  </si>
  <si>
    <t>A01ZZ317-00001</t>
  </si>
  <si>
    <t>317</t>
  </si>
  <si>
    <t>Rock Excavation</t>
    <phoneticPr fontId="4" type="noConversion"/>
  </si>
  <si>
    <t>59</t>
  </si>
  <si>
    <t>w/ Ripping</t>
  </si>
  <si>
    <t>A01ZZ317</t>
  </si>
  <si>
    <t>A01ZZ317-00002</t>
  </si>
  <si>
    <t>A01ZZ317-00003</t>
  </si>
  <si>
    <t>60</t>
  </si>
  <si>
    <t>w/ Breaking</t>
  </si>
  <si>
    <t>A01ZZ317-00004</t>
  </si>
  <si>
    <t>A01ZZ317-00005</t>
  </si>
  <si>
    <t>61</t>
  </si>
  <si>
    <t>w/ Blasting</t>
  </si>
  <si>
    <t>A01ZZ317-00006</t>
  </si>
  <si>
    <t>A01ZZ002-00001</t>
  </si>
  <si>
    <t>002</t>
  </si>
  <si>
    <t>Blasting for Excavation</t>
  </si>
  <si>
    <t>A01ZZ002</t>
  </si>
  <si>
    <t>A01ZZ002-00002</t>
  </si>
  <si>
    <t>A01ZZ003-00001</t>
  </si>
  <si>
    <t>003</t>
  </si>
  <si>
    <t>Backfill</t>
  </si>
  <si>
    <t>Re-use, Soil</t>
  </si>
  <si>
    <t>Compaction=(  )%</t>
    <phoneticPr fontId="4" type="noConversion"/>
  </si>
  <si>
    <t>A01ZZ003</t>
  </si>
  <si>
    <t>A01ZZ003-00002</t>
  </si>
  <si>
    <t>Borrow Soil (Borrow Pit provided by Client, Free of Charge)</t>
  </si>
  <si>
    <t>Borrow Pit Distance=Appx. (  )km</t>
    <phoneticPr fontId="4" type="noConversion"/>
  </si>
  <si>
    <t>A01ZZ003-00003</t>
  </si>
  <si>
    <t>Purchased, Soil</t>
  </si>
  <si>
    <t>A01ZZ004-00001</t>
  </si>
  <si>
    <t>004</t>
  </si>
  <si>
    <t>Disposal</t>
  </si>
  <si>
    <t>09</t>
  </si>
  <si>
    <t>Soil</t>
  </si>
  <si>
    <t>Disposal Distance=Appx. (  )km from Site</t>
    <phoneticPr fontId="4" type="noConversion"/>
  </si>
  <si>
    <t>A01ZZ004</t>
  </si>
  <si>
    <t>A01ZZ004-00002</t>
  </si>
  <si>
    <t>A01ZZ004-00003</t>
  </si>
  <si>
    <t>A01ZZ004-00004</t>
  </si>
  <si>
    <t>A01ZZ004-00005</t>
  </si>
  <si>
    <t>10</t>
  </si>
  <si>
    <t>Contaminated Soil</t>
  </si>
  <si>
    <t>A01ZZ005-00001</t>
  </si>
  <si>
    <t>005</t>
  </si>
  <si>
    <t>Base Course</t>
  </si>
  <si>
    <t>THK≤150mm</t>
  </si>
  <si>
    <t>CBR=(  )%</t>
    <phoneticPr fontId="4" type="noConversion"/>
  </si>
  <si>
    <t>A01ZZ005</t>
  </si>
  <si>
    <t>A01ZZ005-00002</t>
  </si>
  <si>
    <t>150mm&lt;THK≤250mm</t>
    <phoneticPr fontId="4" type="noConversion"/>
  </si>
  <si>
    <t>A01ZZ005-00003</t>
  </si>
  <si>
    <t>250mm&lt;THK≤350mm</t>
    <phoneticPr fontId="4" type="noConversion"/>
  </si>
  <si>
    <t>A01ZZ005-00004</t>
  </si>
  <si>
    <t>350mm&lt;THK</t>
    <phoneticPr fontId="4" type="noConversion"/>
  </si>
  <si>
    <t>A01ZZ006-00001</t>
  </si>
  <si>
    <t>006</t>
  </si>
  <si>
    <t>Subbase Course</t>
    <phoneticPr fontId="4" type="noConversion"/>
  </si>
  <si>
    <t>Including Compaction of Sub-Grade</t>
    <phoneticPr fontId="4" type="noConversion"/>
  </si>
  <si>
    <t>THK≤150mm</t>
    <phoneticPr fontId="4" type="noConversion"/>
  </si>
  <si>
    <t>CBR=(  )% for Subgrade, (  )% for Subbase</t>
    <phoneticPr fontId="4" type="noConversion"/>
  </si>
  <si>
    <t>Compaction=(  )% for Subgrade, (  )% for Subbase</t>
    <phoneticPr fontId="4" type="noConversion"/>
  </si>
  <si>
    <t>A01ZZ006</t>
  </si>
  <si>
    <t>A01ZZ006-00002</t>
  </si>
  <si>
    <t>A01ZZ006-00003</t>
  </si>
  <si>
    <t>A01ZZ006-00004</t>
  </si>
  <si>
    <t>A01ZZ007-00001</t>
  </si>
  <si>
    <t>007</t>
  </si>
  <si>
    <t>Fill Material (only for Module Base Frame)</t>
    <phoneticPr fontId="4" type="noConversion"/>
  </si>
  <si>
    <t>A01ZZ007</t>
  </si>
  <si>
    <t>A01ZZ008-00001</t>
  </si>
  <si>
    <t>008</t>
  </si>
  <si>
    <t>Gravel</t>
  </si>
  <si>
    <t>DIA=(  )mm~(  )mm or Max DIA=(  )mm</t>
  </si>
  <si>
    <t>A01ZZ008</t>
  </si>
  <si>
    <t>A01ZZ008-00002</t>
  </si>
  <si>
    <t>87</t>
  </si>
  <si>
    <t>DIA ≤ 25mm</t>
  </si>
  <si>
    <t>A01ZZ008-00003</t>
  </si>
  <si>
    <t>88</t>
  </si>
  <si>
    <t>25mm &lt; DIA ≤ 100mm</t>
  </si>
  <si>
    <t>A01ZZ009-00001</t>
  </si>
  <si>
    <t>009</t>
  </si>
  <si>
    <t>Crushed Stone</t>
  </si>
  <si>
    <t>A01ZZ009</t>
  </si>
  <si>
    <t>A01ZZ009-00002</t>
  </si>
  <si>
    <t>A01ZZ009-00003</t>
  </si>
  <si>
    <t>A01ZZ010-00001</t>
  </si>
  <si>
    <t>010</t>
  </si>
  <si>
    <t>Clean Sand for Cable Trench or UG Pipe</t>
    <phoneticPr fontId="4" type="noConversion"/>
  </si>
  <si>
    <t>M3</t>
    <phoneticPr fontId="4" type="noConversion"/>
  </si>
  <si>
    <t>A01ZZ010</t>
  </si>
  <si>
    <t>A01ZZ011-00001</t>
  </si>
  <si>
    <t>011</t>
  </si>
  <si>
    <t>Anti Termite Treatment</t>
  </si>
  <si>
    <t>M2</t>
  </si>
  <si>
    <t>A01ZZ011</t>
  </si>
  <si>
    <t>A01ZZ012-00001</t>
  </si>
  <si>
    <t>012</t>
  </si>
  <si>
    <t>PE Sheet (Vapor Barrier)</t>
  </si>
  <si>
    <t>A01ZZ012</t>
  </si>
  <si>
    <t>A01ZZ012-00002</t>
  </si>
  <si>
    <t>89</t>
  </si>
  <si>
    <t>THK ≤ 0.25mm (or 0.01 inch)</t>
  </si>
  <si>
    <t>A01ZZ012-00003</t>
  </si>
  <si>
    <t>90</t>
  </si>
  <si>
    <t>THK &gt; 0.25mm (or 0.01 inch)</t>
  </si>
  <si>
    <t>A01ZZ013-00001</t>
  </si>
  <si>
    <t>013</t>
  </si>
  <si>
    <t>Sheet Pile</t>
  </si>
  <si>
    <t>To Comply with ASTM A 328, Including Dewatering</t>
    <phoneticPr fontId="4" type="noConversion"/>
  </si>
  <si>
    <t>H=(  )m</t>
  </si>
  <si>
    <t>A01ZZ013</t>
  </si>
  <si>
    <t>A01ZZ095-00001</t>
  </si>
  <si>
    <t>-</t>
  </si>
  <si>
    <t>095</t>
  </si>
  <si>
    <t>Geotextile</t>
  </si>
  <si>
    <t>34</t>
  </si>
  <si>
    <t>w/ Fixing Accessories</t>
  </si>
  <si>
    <t>A01ZZ095</t>
  </si>
  <si>
    <t>A02AA014-00001</t>
  </si>
  <si>
    <t>A02</t>
  </si>
  <si>
    <t>Pile Work</t>
  </si>
  <si>
    <t>AA</t>
  </si>
  <si>
    <t>Piling Work</t>
    <phoneticPr fontId="4" type="noConversion"/>
  </si>
  <si>
    <t>014</t>
  </si>
  <si>
    <t>Reinforced Concrete Pile (Round Type)</t>
  </si>
  <si>
    <t>11</t>
  </si>
  <si>
    <t>Direct Driving</t>
  </si>
  <si>
    <t>Including Pile Connection and Joint Welding Work</t>
    <phoneticPr fontId="4" type="noConversion"/>
  </si>
  <si>
    <t>DIA=(  )mm</t>
  </si>
  <si>
    <t>Pile Length per Hole=(  )M</t>
    <phoneticPr fontId="4" type="noConversion"/>
  </si>
  <si>
    <t>M</t>
  </si>
  <si>
    <t>A02AA014</t>
  </si>
  <si>
    <t>A02AA014-00002</t>
  </si>
  <si>
    <t>12</t>
  </si>
  <si>
    <t>Driving After Predrilling</t>
  </si>
  <si>
    <t>A02AA014-00003</t>
  </si>
  <si>
    <t>13</t>
  </si>
  <si>
    <t>Jacking</t>
  </si>
  <si>
    <t>A02AA014-00004</t>
  </si>
  <si>
    <t>14</t>
  </si>
  <si>
    <t>Soil Cement Injected Precast(S.I.P) Pile Method</t>
    <phoneticPr fontId="4" type="noConversion"/>
  </si>
  <si>
    <t>A02AA014-00005</t>
  </si>
  <si>
    <t>15</t>
  </si>
  <si>
    <t>Double Rod Auger(D.R.A)</t>
    <phoneticPr fontId="4" type="noConversion"/>
  </si>
  <si>
    <t>A02AA014-00006</t>
  </si>
  <si>
    <t>16</t>
  </si>
  <si>
    <t>Percussion Rotary Drill(P.R.D) Pile Method</t>
    <phoneticPr fontId="4" type="noConversion"/>
  </si>
  <si>
    <t>A02AA014-00007</t>
  </si>
  <si>
    <t>91</t>
  </si>
  <si>
    <t>250 ≤ DIA &lt;300</t>
  </si>
  <si>
    <t>A02AA014-00008</t>
  </si>
  <si>
    <t>92</t>
  </si>
  <si>
    <t>300 ≤ DIA &lt;350</t>
  </si>
  <si>
    <t>A02AA014-00009</t>
  </si>
  <si>
    <t>93</t>
  </si>
  <si>
    <t>350 ≤ DIA &lt;400</t>
  </si>
  <si>
    <t>A02AA014-00010</t>
  </si>
  <si>
    <t>94</t>
  </si>
  <si>
    <t>400 ≤ DIA &lt;450</t>
  </si>
  <si>
    <t>A02AA014-00011</t>
  </si>
  <si>
    <t>A02AA014-00012</t>
  </si>
  <si>
    <t>A02AA014-00013</t>
  </si>
  <si>
    <t>A02AA014-00014</t>
  </si>
  <si>
    <t>A02AA014-00015</t>
  </si>
  <si>
    <t>FL</t>
  </si>
  <si>
    <t>Augering without Casing</t>
  </si>
  <si>
    <t>A02AA014-00016</t>
  </si>
  <si>
    <t>A02AA014-00017</t>
  </si>
  <si>
    <t>A02AA014-00018</t>
  </si>
  <si>
    <t>A02AA014-00019</t>
  </si>
  <si>
    <t>FM</t>
  </si>
  <si>
    <t>Augering with Casing</t>
  </si>
  <si>
    <t>A02AA014-00020</t>
  </si>
  <si>
    <t>A02AA014-00021</t>
  </si>
  <si>
    <t>A02AA014-00022</t>
  </si>
  <si>
    <t>A02AA014-00023</t>
  </si>
  <si>
    <t>FN</t>
  </si>
  <si>
    <t>Percussion Rotary Drilling with Casing</t>
  </si>
  <si>
    <t>A02AA014-00024</t>
  </si>
  <si>
    <t>A02AA014-00025</t>
  </si>
  <si>
    <t>A02AA014-00026</t>
  </si>
  <si>
    <t>A02AA015-00001</t>
  </si>
  <si>
    <t>015</t>
  </si>
  <si>
    <t>Reinforced Concrete Pile (Square Type)</t>
  </si>
  <si>
    <t>Size=(  )mm x (  )mm</t>
  </si>
  <si>
    <t>A02AA015</t>
  </si>
  <si>
    <t>A02AA015-00002</t>
  </si>
  <si>
    <t>A02AA015-00003</t>
  </si>
  <si>
    <t>A02AA015-00004</t>
  </si>
  <si>
    <t>95</t>
  </si>
  <si>
    <t>SIZE &lt;200</t>
  </si>
  <si>
    <t>A02AA015-00005</t>
  </si>
  <si>
    <t>96</t>
  </si>
  <si>
    <t>200 ≤ SIZE &lt;250</t>
  </si>
  <si>
    <t>A02AA015-00006</t>
  </si>
  <si>
    <t>97</t>
  </si>
  <si>
    <t>250 ≤ SIZE &lt;300</t>
  </si>
  <si>
    <t>A02AA015-00007</t>
  </si>
  <si>
    <t>98</t>
  </si>
  <si>
    <t>300 ≤ SIZE &lt;350</t>
  </si>
  <si>
    <t>A02AA015-00008</t>
  </si>
  <si>
    <t>99</t>
  </si>
  <si>
    <t>350 ≤ SIZE &lt;400</t>
  </si>
  <si>
    <t>A02AA015-00009</t>
  </si>
  <si>
    <t>400 ≤ SIZE &lt;450</t>
  </si>
  <si>
    <t>A02AA015-00010</t>
  </si>
  <si>
    <t>A02AA015-00011</t>
  </si>
  <si>
    <t>A02AA015-00012</t>
  </si>
  <si>
    <t>A02AA015-00013</t>
  </si>
  <si>
    <t>A02AA015-00014</t>
  </si>
  <si>
    <t>A02AA015-00015</t>
  </si>
  <si>
    <t>A02AA015-00016</t>
  </si>
  <si>
    <t>A02AA015-00017</t>
  </si>
  <si>
    <t>A02AA015-00018</t>
  </si>
  <si>
    <t>A02AA015-00019</t>
  </si>
  <si>
    <t>A02AA015-00020</t>
  </si>
  <si>
    <t>A02AA015-00021</t>
  </si>
  <si>
    <t>A02AA015-00022</t>
  </si>
  <si>
    <t>A02AA015-00023</t>
  </si>
  <si>
    <t>A02AA015-00024</t>
  </si>
  <si>
    <t>A02AA015-00025</t>
  </si>
  <si>
    <t>A02AA015-00026</t>
  </si>
  <si>
    <t>A02AA015-00027</t>
  </si>
  <si>
    <t>A02AA015-00028</t>
  </si>
  <si>
    <t>A02AA015-00029</t>
  </si>
  <si>
    <t>A02AA015-00030</t>
  </si>
  <si>
    <t>A02AA015-00031</t>
  </si>
  <si>
    <t>A02AA015-00032</t>
  </si>
  <si>
    <t>A02AA015-00033</t>
  </si>
  <si>
    <t>A02AA016-00001</t>
  </si>
  <si>
    <t>016</t>
  </si>
  <si>
    <t>Pretensioned Concrete Pile (Type-A)</t>
  </si>
  <si>
    <t>A02AA016</t>
  </si>
  <si>
    <t>A02AA016-00002</t>
  </si>
  <si>
    <t>A02AA016-00003</t>
  </si>
  <si>
    <t>A02AA016-00004</t>
  </si>
  <si>
    <t>Soil Cement Injected Precast(S.I.P) Pile Method</t>
  </si>
  <si>
    <t>A02AA016-00005</t>
  </si>
  <si>
    <t>Double Rod Auger(D.R.A)</t>
  </si>
  <si>
    <t>A02AA016-00006</t>
  </si>
  <si>
    <t>Percussion Rotary Drill(P.R.D) Pile Method</t>
  </si>
  <si>
    <t>A02AA016-00007</t>
  </si>
  <si>
    <t>AB</t>
  </si>
  <si>
    <t>DIA&lt;400</t>
  </si>
  <si>
    <t>A02AA016-00008</t>
  </si>
  <si>
    <t>AC</t>
  </si>
  <si>
    <t>400 ≤ DIA &lt;500</t>
  </si>
  <si>
    <t>A02AA016-00009</t>
  </si>
  <si>
    <t>AD</t>
  </si>
  <si>
    <t>500 ≤ DIA &lt;600</t>
  </si>
  <si>
    <t>A02AA016-00010</t>
  </si>
  <si>
    <t>AE</t>
  </si>
  <si>
    <t>600 ≤ DIA &lt;700</t>
  </si>
  <si>
    <t>A02AA016-00011</t>
  </si>
  <si>
    <t>AF</t>
  </si>
  <si>
    <t>700 ≤ DIA &lt;800</t>
  </si>
  <si>
    <t>A02AA016-00012</t>
  </si>
  <si>
    <t>AG</t>
  </si>
  <si>
    <t>800 ≤ DIA &lt;900</t>
  </si>
  <si>
    <t>A02AA016-00013</t>
  </si>
  <si>
    <t>AH</t>
  </si>
  <si>
    <t>900 ≤ DIA &lt;1000</t>
  </si>
  <si>
    <t>A02AA016-00014</t>
  </si>
  <si>
    <t>AJ</t>
  </si>
  <si>
    <t>1000 ≤ DIA &lt;1200</t>
  </si>
  <si>
    <t>A02AA016-00015</t>
  </si>
  <si>
    <t>A02AA016-00016</t>
  </si>
  <si>
    <t>A02AA016-00017</t>
  </si>
  <si>
    <t>A02AA016-00018</t>
  </si>
  <si>
    <t>A02AA016-00019</t>
  </si>
  <si>
    <t>A02AA016-00020</t>
  </si>
  <si>
    <t>A02AA016-00021</t>
  </si>
  <si>
    <t>A02AA016-00022</t>
  </si>
  <si>
    <t>A02AA016-00023</t>
  </si>
  <si>
    <t>A02AA016-00024</t>
  </si>
  <si>
    <t>A02AA016-00025</t>
  </si>
  <si>
    <t>A02AA016-00026</t>
  </si>
  <si>
    <t>A02AA016-00027</t>
  </si>
  <si>
    <t>A02AA016-00028</t>
  </si>
  <si>
    <t>A02AA016-00029</t>
  </si>
  <si>
    <t>A02AA016-00030</t>
  </si>
  <si>
    <t>A02AA016-00031</t>
  </si>
  <si>
    <t>A02AA016-00032</t>
  </si>
  <si>
    <t>A02AA016-00033</t>
  </si>
  <si>
    <t>A02AA016-00034</t>
  </si>
  <si>
    <t>A02AA016-00035</t>
  </si>
  <si>
    <t>A02AA016-00036</t>
  </si>
  <si>
    <t>A02AA016-00037</t>
  </si>
  <si>
    <t>A02AA016-00038</t>
  </si>
  <si>
    <t>A02AA016-00039</t>
  </si>
  <si>
    <t>A02AA016-00040</t>
  </si>
  <si>
    <t>A02AA016-00041</t>
  </si>
  <si>
    <t>A02AA016-00042</t>
  </si>
  <si>
    <t>A02AA016-00043</t>
  </si>
  <si>
    <t>A02AA016-00044</t>
  </si>
  <si>
    <t>A02AA016-00045</t>
  </si>
  <si>
    <t>A02AA016-00046</t>
  </si>
  <si>
    <t>A02AA017-00001</t>
  </si>
  <si>
    <t>017</t>
  </si>
  <si>
    <t>Pretensioned Concrete Pile (Type-B)</t>
    <phoneticPr fontId="4" type="noConversion"/>
  </si>
  <si>
    <t>A02AA017</t>
  </si>
  <si>
    <t>A02AA017-00002</t>
  </si>
  <si>
    <t>A02AA017-00003</t>
  </si>
  <si>
    <t>A02AA017-00004</t>
  </si>
  <si>
    <t>A02AA017-00005</t>
  </si>
  <si>
    <t>A02AA017-00006</t>
  </si>
  <si>
    <t>A02AA017-00007</t>
  </si>
  <si>
    <t>Pretensioned Concrete Pile (Type-B)</t>
  </si>
  <si>
    <t>A02AA017-00008</t>
  </si>
  <si>
    <t>A02AA017-00009</t>
  </si>
  <si>
    <t>A02AA017-00010</t>
  </si>
  <si>
    <t>A02AA017-00011</t>
  </si>
  <si>
    <t>A02AA017-00012</t>
  </si>
  <si>
    <t>A02AA017-00013</t>
  </si>
  <si>
    <t>A02AA017-00014</t>
  </si>
  <si>
    <t>A02AA017-00015</t>
  </si>
  <si>
    <t>A02AA017-00016</t>
  </si>
  <si>
    <t>A02AA017-00017</t>
  </si>
  <si>
    <t>A02AA017-00018</t>
  </si>
  <si>
    <t>A02AA017-00019</t>
  </si>
  <si>
    <t>A02AA017-00020</t>
  </si>
  <si>
    <t>A02AA017-00021</t>
  </si>
  <si>
    <t>A02AA017-00022</t>
  </si>
  <si>
    <t>A02AA017-00023</t>
  </si>
  <si>
    <t>A02AA017-00024</t>
  </si>
  <si>
    <t>A02AA017-00025</t>
  </si>
  <si>
    <t>A02AA017-00026</t>
  </si>
  <si>
    <t>A02AA017-00027</t>
  </si>
  <si>
    <t>A02AA017-00028</t>
  </si>
  <si>
    <t>A02AA017-00029</t>
  </si>
  <si>
    <t>A02AA017-00030</t>
  </si>
  <si>
    <t>A02AA017-00031</t>
  </si>
  <si>
    <t>A02AA017-00032</t>
  </si>
  <si>
    <t>A02AA017-00033</t>
  </si>
  <si>
    <t>A02AA017-00034</t>
  </si>
  <si>
    <t>A02AA017-00035</t>
  </si>
  <si>
    <t>A02AA017-00036</t>
  </si>
  <si>
    <t>A02AA017-00037</t>
  </si>
  <si>
    <t>A02AA017-00038</t>
  </si>
  <si>
    <t>A02AA017-00039</t>
  </si>
  <si>
    <t>A02AA017-00040</t>
  </si>
  <si>
    <t>A02AA017-00041</t>
  </si>
  <si>
    <t>A02AA017-00042</t>
  </si>
  <si>
    <t>A02AA017-00043</t>
  </si>
  <si>
    <t>A02AA017-00044</t>
  </si>
  <si>
    <t>A02AA017-00045</t>
  </si>
  <si>
    <t>A02AA017-00046</t>
  </si>
  <si>
    <t>A02AA018-00001</t>
  </si>
  <si>
    <t>018</t>
  </si>
  <si>
    <t>Pretensioned High-strength Concrete Pile (Type-A)</t>
    <phoneticPr fontId="4" type="noConversion"/>
  </si>
  <si>
    <t>A02AA018</t>
  </si>
  <si>
    <t>A02AA018-00002</t>
  </si>
  <si>
    <t>A02AA018-00003</t>
  </si>
  <si>
    <t>A02AA018-00004</t>
  </si>
  <si>
    <t>A02AA018-00005</t>
  </si>
  <si>
    <t>A02AA018-00006</t>
  </si>
  <si>
    <t>A02AA018-00007</t>
  </si>
  <si>
    <t>Pretensioned High-strength Concrete Pile (Type-A)</t>
  </si>
  <si>
    <t>A02AA018-00008</t>
  </si>
  <si>
    <t>A02AA018-00009</t>
  </si>
  <si>
    <t>A02AA018-00010</t>
  </si>
  <si>
    <t>A02AA018-00011</t>
  </si>
  <si>
    <t>A02AA018-00012</t>
  </si>
  <si>
    <t>A02AA018-00013</t>
  </si>
  <si>
    <t>A02AA018-00014</t>
  </si>
  <si>
    <t>A02AA018-00015</t>
  </si>
  <si>
    <t>A02AA018-00016</t>
  </si>
  <si>
    <t>A02AA018-00017</t>
  </si>
  <si>
    <t>A02AA018-00018</t>
  </si>
  <si>
    <t>A02AA018-00019</t>
  </si>
  <si>
    <t>A02AA018-00020</t>
  </si>
  <si>
    <t>A02AA018-00021</t>
  </si>
  <si>
    <t>A02AA018-00022</t>
  </si>
  <si>
    <t>A02AA018-00023</t>
  </si>
  <si>
    <t>A02AA018-00024</t>
  </si>
  <si>
    <t>A02AA018-00025</t>
  </si>
  <si>
    <t>A02AA018-00026</t>
  </si>
  <si>
    <t>A02AA018-00027</t>
  </si>
  <si>
    <t>A02AA018-00028</t>
  </si>
  <si>
    <t>A02AA018-00029</t>
  </si>
  <si>
    <t>A02AA018-00030</t>
  </si>
  <si>
    <t>A02AA018-00031</t>
  </si>
  <si>
    <t>A02AA018-00032</t>
  </si>
  <si>
    <t>A02AA018-00033</t>
  </si>
  <si>
    <t>A02AA018-00034</t>
  </si>
  <si>
    <t>A02AA018-00035</t>
  </si>
  <si>
    <t>A02AA018-00036</t>
  </si>
  <si>
    <t>A02AA018-00037</t>
  </si>
  <si>
    <t>A02AA018-00038</t>
  </si>
  <si>
    <t>A02AA018-00039</t>
  </si>
  <si>
    <t>A02AA018-00040</t>
  </si>
  <si>
    <t>A02AA018-00041</t>
  </si>
  <si>
    <t>A02AA018-00042</t>
  </si>
  <si>
    <t>A02AA018-00043</t>
  </si>
  <si>
    <t>A02AA018-00044</t>
  </si>
  <si>
    <t>A02AA018-00045</t>
  </si>
  <si>
    <t>A02AA018-00046</t>
  </si>
  <si>
    <t>A02AA019-00001</t>
  </si>
  <si>
    <t>019</t>
  </si>
  <si>
    <t>Pretensioned High-strength Concrete Pile (Type-B)</t>
    <phoneticPr fontId="4" type="noConversion"/>
  </si>
  <si>
    <t>A02AA019</t>
  </si>
  <si>
    <t>A02AA019-00002</t>
  </si>
  <si>
    <t>A02AA019-00003</t>
  </si>
  <si>
    <t>A02AA019-00004</t>
  </si>
  <si>
    <t>A02AA019-00005</t>
  </si>
  <si>
    <t>A02AA019-00006</t>
  </si>
  <si>
    <t>A02AA019-00007</t>
  </si>
  <si>
    <t>Pretensioned High-strength Concrete Pile (Type-B)</t>
  </si>
  <si>
    <t>A02AA019-00008</t>
  </si>
  <si>
    <t>A02AA019-00009</t>
  </si>
  <si>
    <t>A02AA019-00010</t>
  </si>
  <si>
    <t>A02AA019-00011</t>
  </si>
  <si>
    <t>A02AA019-00012</t>
  </si>
  <si>
    <t>A02AA019-00013</t>
  </si>
  <si>
    <t>A02AA019-00014</t>
  </si>
  <si>
    <t>A02AA019-00015</t>
  </si>
  <si>
    <t>A02AA019-00016</t>
  </si>
  <si>
    <t>A02AA019-00017</t>
  </si>
  <si>
    <t>A02AA019-00018</t>
  </si>
  <si>
    <t>A02AA019-00019</t>
  </si>
  <si>
    <t>A02AA019-00020</t>
  </si>
  <si>
    <t>A02AA019-00021</t>
  </si>
  <si>
    <t>A02AA019-00022</t>
  </si>
  <si>
    <t>A02AA019-00023</t>
  </si>
  <si>
    <t>A02AA019-00024</t>
  </si>
  <si>
    <t>A02AA019-00025</t>
  </si>
  <si>
    <t>A02AA019-00026</t>
  </si>
  <si>
    <t>A02AA019-00027</t>
  </si>
  <si>
    <t>A02AA019-00028</t>
  </si>
  <si>
    <t>A02AA019-00029</t>
  </si>
  <si>
    <t>A02AA019-00030</t>
  </si>
  <si>
    <t>A02AA019-00031</t>
  </si>
  <si>
    <t>A02AA019-00032</t>
  </si>
  <si>
    <t>A02AA019-00033</t>
  </si>
  <si>
    <t>A02AA019-00034</t>
  </si>
  <si>
    <t>A02AA019-00035</t>
  </si>
  <si>
    <t>A02AA019-00036</t>
  </si>
  <si>
    <t>A02AA019-00037</t>
  </si>
  <si>
    <t>A02AA019-00038</t>
  </si>
  <si>
    <t>A02AA019-00039</t>
  </si>
  <si>
    <t>A02AA019-00040</t>
  </si>
  <si>
    <t>A02AA019-00041</t>
  </si>
  <si>
    <t>A02AA019-00042</t>
  </si>
  <si>
    <t>A02AA019-00043</t>
  </si>
  <si>
    <t>A02AA019-00044</t>
  </si>
  <si>
    <t>A02AA019-00045</t>
  </si>
  <si>
    <t>A02AA019-00046</t>
  </si>
  <si>
    <t>A02AA020-00001</t>
  </si>
  <si>
    <t>020</t>
  </si>
  <si>
    <t>Steel Pipe Pile Work</t>
  </si>
  <si>
    <t>D=(  )mm / THK=(  )mm</t>
  </si>
  <si>
    <t>A02AA020</t>
  </si>
  <si>
    <t>A02AA020-00002</t>
  </si>
  <si>
    <t>A02AA020-00003</t>
  </si>
  <si>
    <t>A02AA020-00004</t>
  </si>
  <si>
    <t>A02AA020-00005</t>
  </si>
  <si>
    <t>A02AA020-00006</t>
  </si>
  <si>
    <t>A02AA020-00007</t>
  </si>
  <si>
    <t>A02AA020-00008</t>
  </si>
  <si>
    <t>A02AA020-00009</t>
  </si>
  <si>
    <t>A02AA020-00010</t>
  </si>
  <si>
    <t>A02AA020-00011</t>
  </si>
  <si>
    <t>A02AA020-00012</t>
  </si>
  <si>
    <t>A02AA020-00013</t>
  </si>
  <si>
    <t>A02AA020-00014</t>
  </si>
  <si>
    <t>A02AA020-00015</t>
  </si>
  <si>
    <t>A02AA020-00016</t>
  </si>
  <si>
    <t>A02AA020-00017</t>
  </si>
  <si>
    <t>A02AA021-00001</t>
  </si>
  <si>
    <t>021</t>
  </si>
  <si>
    <t>H-Pile Work</t>
  </si>
  <si>
    <t>A02AA021</t>
  </si>
  <si>
    <t>A02AA021-00002</t>
  </si>
  <si>
    <t>A02AA021-00003</t>
  </si>
  <si>
    <t>A02AA021-00004</t>
  </si>
  <si>
    <t>A02AA021-00005</t>
  </si>
  <si>
    <t>A02AA022-00001</t>
  </si>
  <si>
    <t>022</t>
  </si>
  <si>
    <t>Micro Pile Work</t>
  </si>
  <si>
    <t>A02AA022</t>
  </si>
  <si>
    <t>A02AA022-00002</t>
  </si>
  <si>
    <t>FP</t>
  </si>
  <si>
    <t>Boring and Pressure Grouting</t>
  </si>
  <si>
    <t>AK</t>
  </si>
  <si>
    <t>DIA&lt;150</t>
  </si>
  <si>
    <t>A02AA022-00003</t>
  </si>
  <si>
    <t>AL</t>
  </si>
  <si>
    <t>150 ≤ DIA &lt;200</t>
  </si>
  <si>
    <t>A02AA022-00004</t>
  </si>
  <si>
    <t>FQ</t>
  </si>
  <si>
    <t>Boring and Post Grouting</t>
  </si>
  <si>
    <t>AM</t>
  </si>
  <si>
    <t>200 ≤ DIA &lt;250</t>
  </si>
  <si>
    <t>A02AA022-00005</t>
  </si>
  <si>
    <t>A02AA022-00006</t>
  </si>
  <si>
    <t>AN</t>
  </si>
  <si>
    <t>300 ≤ DIA</t>
  </si>
  <si>
    <t>A02AA023-00001</t>
  </si>
  <si>
    <t>023</t>
  </si>
  <si>
    <t>Cast-In-Place Pile Work</t>
    <phoneticPr fontId="4" type="noConversion"/>
  </si>
  <si>
    <t>18</t>
  </si>
  <si>
    <t>R.C.D Method</t>
  </si>
  <si>
    <t>A02AA023</t>
  </si>
  <si>
    <t>A02AA023-00002</t>
  </si>
  <si>
    <t>19</t>
  </si>
  <si>
    <t>Beneto Method</t>
  </si>
  <si>
    <t>A02AA023-00003</t>
  </si>
  <si>
    <t>20</t>
  </si>
  <si>
    <t>Earth Drill Method</t>
  </si>
  <si>
    <t>A02AA023-00004</t>
  </si>
  <si>
    <t>21</t>
  </si>
  <si>
    <t>C.I.P Method</t>
  </si>
  <si>
    <t>A02AA023-00005</t>
  </si>
  <si>
    <t>22</t>
  </si>
  <si>
    <t>M.I.P Method</t>
  </si>
  <si>
    <t>A02AA023-00006</t>
  </si>
  <si>
    <t>23</t>
  </si>
  <si>
    <t>P.I.P Method</t>
  </si>
  <si>
    <t>A02AA023-00007</t>
  </si>
  <si>
    <t>24</t>
  </si>
  <si>
    <t>J.S.P Method</t>
  </si>
  <si>
    <t>A02AA023-00008</t>
  </si>
  <si>
    <t>A02AA023-00009</t>
  </si>
  <si>
    <t>A02AA023-00010</t>
  </si>
  <si>
    <t>A02AA023-00011</t>
  </si>
  <si>
    <t>A02AA023-00012</t>
  </si>
  <si>
    <t>A02AA023-00013</t>
  </si>
  <si>
    <t>A02AA023-00014</t>
  </si>
  <si>
    <t>A02AA023-00015</t>
  </si>
  <si>
    <t>A02AA023-00016</t>
  </si>
  <si>
    <t>AP</t>
  </si>
  <si>
    <t>1200 ≤ DIA &lt;1500</t>
  </si>
  <si>
    <t>A02AA023-00017</t>
  </si>
  <si>
    <t>AQ</t>
  </si>
  <si>
    <t>1500 ≤ DIA &lt;1800</t>
  </si>
  <si>
    <t>A02AA023-00018</t>
  </si>
  <si>
    <t>AR</t>
  </si>
  <si>
    <t>1800 ≤ DIA &lt;2000</t>
  </si>
  <si>
    <t>A02AA023-00019</t>
  </si>
  <si>
    <t>AS</t>
  </si>
  <si>
    <t>2000 ≤ DIA</t>
  </si>
  <si>
    <t>A02AA023-00020</t>
  </si>
  <si>
    <t>A02AA023-00021</t>
  </si>
  <si>
    <t>A02AA023-00022</t>
  </si>
  <si>
    <t>A02AA023-00023</t>
  </si>
  <si>
    <t>A02AA023-00024</t>
  </si>
  <si>
    <t>A02AA023-00025</t>
  </si>
  <si>
    <t>A02AA023-00026</t>
  </si>
  <si>
    <t>A02AA023-00027</t>
  </si>
  <si>
    <t>A02AA023-00028</t>
  </si>
  <si>
    <t>A02AA023-00029</t>
  </si>
  <si>
    <t>A02AA023-00030</t>
  </si>
  <si>
    <t>A02AA023-00031</t>
  </si>
  <si>
    <t>A02AA023-00032</t>
  </si>
  <si>
    <t>A02AA023-00033</t>
  </si>
  <si>
    <t>A02AA023-00034</t>
  </si>
  <si>
    <t>A02AA023-00035</t>
  </si>
  <si>
    <t>A02AA023-00036</t>
  </si>
  <si>
    <t>A02AA023-00037</t>
  </si>
  <si>
    <t>A02AA023-00038</t>
  </si>
  <si>
    <t>A02AA023-00039</t>
  </si>
  <si>
    <t>A02AA023-00040</t>
  </si>
  <si>
    <t>A02AA023-00041</t>
  </si>
  <si>
    <t>A02AA023-00042</t>
  </si>
  <si>
    <t>A02AA023-00043</t>
  </si>
  <si>
    <t>A02AA023-00044</t>
  </si>
  <si>
    <t>FR</t>
  </si>
  <si>
    <t>Continious Flight Auger Method</t>
  </si>
  <si>
    <t>A02AA023-00045</t>
  </si>
  <si>
    <t>A02AA023-00046</t>
  </si>
  <si>
    <t>A02AA023-00047</t>
  </si>
  <si>
    <t>A02AA023-00048</t>
  </si>
  <si>
    <t>A02AA023-00049</t>
  </si>
  <si>
    <t>A02AA023-00050</t>
  </si>
  <si>
    <t>A02AA023-00051</t>
  </si>
  <si>
    <t>A02AB014-00001</t>
  </si>
  <si>
    <t>Pile Head Treatment</t>
    <phoneticPr fontId="4" type="noConversion"/>
  </si>
  <si>
    <t>EA</t>
  </si>
  <si>
    <t>A02AB014</t>
  </si>
  <si>
    <t>A02AB014-00002</t>
  </si>
  <si>
    <t>A02AB014-00003</t>
  </si>
  <si>
    <t>A02AB014-00004</t>
  </si>
  <si>
    <t>A02AB014-00005</t>
  </si>
  <si>
    <t>A02AB015-00001</t>
  </si>
  <si>
    <t>A02AB015</t>
  </si>
  <si>
    <t>A02AB015-00002</t>
  </si>
  <si>
    <t>A02AB015-00003</t>
  </si>
  <si>
    <t>A02AB015-00004</t>
  </si>
  <si>
    <t>A02AB015-00005</t>
  </si>
  <si>
    <t>A02AB015-00006</t>
  </si>
  <si>
    <t>A02AB015-00007</t>
  </si>
  <si>
    <t>A02AB016-00001</t>
  </si>
  <si>
    <t>A02AB016</t>
  </si>
  <si>
    <t>A02AB016-00002</t>
  </si>
  <si>
    <t>A02AB016-00003</t>
  </si>
  <si>
    <t>A02AB016-00004</t>
  </si>
  <si>
    <t>A02AB016-00005</t>
  </si>
  <si>
    <t>A02AB016-00006</t>
  </si>
  <si>
    <t>A02AB016-00007</t>
  </si>
  <si>
    <t>A02AB016-00008</t>
  </si>
  <si>
    <t>A02AB016-00009</t>
  </si>
  <si>
    <t>A02AB017-00001</t>
  </si>
  <si>
    <t>A02AB017</t>
  </si>
  <si>
    <t>A02AB017-00002</t>
  </si>
  <si>
    <t>A02AB017-00003</t>
  </si>
  <si>
    <t>A02AB017-00004</t>
  </si>
  <si>
    <t>A02AB017-00005</t>
  </si>
  <si>
    <t>A02AB017-00006</t>
  </si>
  <si>
    <t>A02AB017-00007</t>
  </si>
  <si>
    <t>A02AB017-00008</t>
  </si>
  <si>
    <t>A02AB017-00009</t>
  </si>
  <si>
    <t>A02AB018-00001</t>
  </si>
  <si>
    <t>A02AB018</t>
  </si>
  <si>
    <t>A02AB018-00002</t>
  </si>
  <si>
    <t>A02AB018-00003</t>
  </si>
  <si>
    <t>A02AB018-00004</t>
  </si>
  <si>
    <t>A02AB018-00005</t>
  </si>
  <si>
    <t>A02AB018-00006</t>
  </si>
  <si>
    <t>A02AB018-00007</t>
  </si>
  <si>
    <t>A02AB018-00008</t>
  </si>
  <si>
    <t>A02AB018-00009</t>
  </si>
  <si>
    <t>A02AB019-00001</t>
  </si>
  <si>
    <t>A02AB019</t>
  </si>
  <si>
    <t>A02AB019-00002</t>
  </si>
  <si>
    <t>A02AB019-00003</t>
  </si>
  <si>
    <t>A02AB019-00004</t>
  </si>
  <si>
    <t>A02AB019-00005</t>
  </si>
  <si>
    <t>A02AB019-00006</t>
  </si>
  <si>
    <t>A02AB019-00007</t>
  </si>
  <si>
    <t>A02AB019-00008</t>
  </si>
  <si>
    <t>A02AB019-00009</t>
  </si>
  <si>
    <t>A02AB020-00001</t>
  </si>
  <si>
    <t>D=(  )mm / THK=(  )mm</t>
    <phoneticPr fontId="4" type="noConversion"/>
  </si>
  <si>
    <t>A02AB020</t>
  </si>
  <si>
    <t>A02AB020-00002</t>
  </si>
  <si>
    <t>A02AB020-00003</t>
  </si>
  <si>
    <t>A02AB020-00004</t>
  </si>
  <si>
    <t>A02AB020-00005</t>
  </si>
  <si>
    <t>A02AB020-00006</t>
  </si>
  <si>
    <t>A02AB020-00007</t>
  </si>
  <si>
    <t>A02AB020-00008</t>
  </si>
  <si>
    <t>A02AB020-00009</t>
  </si>
  <si>
    <t>A02AB021-00001</t>
  </si>
  <si>
    <t>A02AB021</t>
  </si>
  <si>
    <t>A02AB021-00002</t>
  </si>
  <si>
    <t>A02AB021-00003</t>
  </si>
  <si>
    <t>A02AB021-00004</t>
  </si>
  <si>
    <t>A02AB021-00005</t>
  </si>
  <si>
    <t>A02AB022-00001</t>
  </si>
  <si>
    <t>A02AB022</t>
  </si>
  <si>
    <t>A02AB022-00002</t>
  </si>
  <si>
    <t>A02AB022-00003</t>
  </si>
  <si>
    <t>A02AB022-00004</t>
  </si>
  <si>
    <t>A02AB022-00005</t>
  </si>
  <si>
    <t>A02AB022-00006</t>
  </si>
  <si>
    <t>A02AB023-00001</t>
  </si>
  <si>
    <t>A02AB023</t>
  </si>
  <si>
    <t>A02AB023-00002</t>
  </si>
  <si>
    <t>A02AB023-00003</t>
  </si>
  <si>
    <t>A02AB023-00004</t>
  </si>
  <si>
    <t>A02AB023-00005</t>
  </si>
  <si>
    <t>A02AB023-00006</t>
  </si>
  <si>
    <t>A02AB023-00007</t>
  </si>
  <si>
    <t>A02AB023-00008</t>
  </si>
  <si>
    <t>A02AB023-00009</t>
  </si>
  <si>
    <t>A02AB023-00010</t>
  </si>
  <si>
    <t>A02AB023-00011</t>
  </si>
  <si>
    <t>A02AB023-00012</t>
  </si>
  <si>
    <t>A02AB023-00013</t>
  </si>
  <si>
    <t>A02AC024-00001</t>
  </si>
  <si>
    <t>Pile Test</t>
  </si>
  <si>
    <t>024</t>
  </si>
  <si>
    <t>Static Axial Compressive Load Test</t>
    <phoneticPr fontId="4" type="noConversion"/>
  </si>
  <si>
    <t>A02AC024</t>
  </si>
  <si>
    <t>A02AC025-00001</t>
  </si>
  <si>
    <t>025</t>
  </si>
  <si>
    <t>Static Axial Tensile Load Test</t>
    <phoneticPr fontId="4" type="noConversion"/>
  </si>
  <si>
    <t>A02AC025</t>
  </si>
  <si>
    <t>A02AC026-00001</t>
  </si>
  <si>
    <t>026</t>
  </si>
  <si>
    <t>Lateral Load Test</t>
  </si>
  <si>
    <t>A02AC026</t>
  </si>
  <si>
    <t>A02AC027-00001</t>
  </si>
  <si>
    <t>027</t>
  </si>
  <si>
    <t>Dynamic Load Test</t>
  </si>
  <si>
    <t>A02AC027</t>
  </si>
  <si>
    <t>A02AC028-00001</t>
  </si>
  <si>
    <t>028</t>
  </si>
  <si>
    <t>Integrity Test</t>
  </si>
  <si>
    <t>A02AC028</t>
  </si>
  <si>
    <t>A03AD029-00001</t>
  </si>
  <si>
    <t>A03</t>
  </si>
  <si>
    <t>Concrete Work</t>
  </si>
  <si>
    <t>Substructure Work</t>
  </si>
  <si>
    <t>029</t>
  </si>
  <si>
    <t>Anchor Bolt (Installation only)</t>
  </si>
  <si>
    <t>37</t>
  </si>
  <si>
    <t>M12</t>
  </si>
  <si>
    <t>A03AD029</t>
  </si>
  <si>
    <t>A03AD029-00002</t>
  </si>
  <si>
    <t>38</t>
  </si>
  <si>
    <t>M16</t>
  </si>
  <si>
    <t>A03AD029-00003</t>
  </si>
  <si>
    <t>39</t>
  </si>
  <si>
    <t>M20</t>
  </si>
  <si>
    <t>A03AD029-00004</t>
  </si>
  <si>
    <t>40</t>
  </si>
  <si>
    <t>M22</t>
  </si>
  <si>
    <t>A03AD029-00005</t>
  </si>
  <si>
    <t>41</t>
  </si>
  <si>
    <t>M24</t>
  </si>
  <si>
    <t>A03AD029-00006</t>
  </si>
  <si>
    <t>42</t>
  </si>
  <si>
    <t>M30</t>
  </si>
  <si>
    <t>A03AD029-00007</t>
  </si>
  <si>
    <t>43</t>
  </si>
  <si>
    <t>M33</t>
  </si>
  <si>
    <t>A03AD029-00008</t>
  </si>
  <si>
    <t>44</t>
  </si>
  <si>
    <t>M36</t>
  </si>
  <si>
    <t>A03AD029-00009</t>
  </si>
  <si>
    <t>45</t>
  </si>
  <si>
    <t>M42</t>
  </si>
  <si>
    <t>A03AD029-00010</t>
  </si>
  <si>
    <t>46</t>
  </si>
  <si>
    <t>M48</t>
  </si>
  <si>
    <t>A03AD029-00011</t>
  </si>
  <si>
    <t>47</t>
  </si>
  <si>
    <t>M52</t>
  </si>
  <si>
    <t>A03AD029-00012</t>
  </si>
  <si>
    <t>48</t>
  </si>
  <si>
    <t>M56</t>
  </si>
  <si>
    <t>A03AD029-00013</t>
  </si>
  <si>
    <t>49</t>
  </si>
  <si>
    <t>M64</t>
  </si>
  <si>
    <t>A03AD029-00014</t>
  </si>
  <si>
    <t>50</t>
  </si>
  <si>
    <t>M72</t>
  </si>
  <si>
    <t>A03AD029-00015</t>
  </si>
  <si>
    <t>Anchor Bolt (Installation only)</t>
    <phoneticPr fontId="4" type="noConversion"/>
  </si>
  <si>
    <t>51</t>
  </si>
  <si>
    <t>M76</t>
  </si>
  <si>
    <t>A03AD029-00016</t>
  </si>
  <si>
    <t>52</t>
  </si>
  <si>
    <t>Over M76</t>
  </si>
  <si>
    <t>A03AD029-00017</t>
  </si>
  <si>
    <t>AU</t>
  </si>
  <si>
    <t>M27</t>
    <phoneticPr fontId="4" type="noConversion"/>
  </si>
  <si>
    <t>A03AD329-00001</t>
  </si>
  <si>
    <t>329</t>
  </si>
  <si>
    <t>Anchor Bolt (Purchase &amp; Installation)</t>
    <phoneticPr fontId="4" type="noConversion"/>
  </si>
  <si>
    <t>A03AD329</t>
  </si>
  <si>
    <t>A03AD329-00002</t>
  </si>
  <si>
    <t>A03AD329-00003</t>
  </si>
  <si>
    <t>A03AD329-00004</t>
  </si>
  <si>
    <t>A03AD329-00005</t>
  </si>
  <si>
    <t>A03AD329-00006</t>
  </si>
  <si>
    <t>A03AD329-00007</t>
  </si>
  <si>
    <t>A03AD329-00008</t>
  </si>
  <si>
    <t>A03AD329-00009</t>
  </si>
  <si>
    <t>A03AD329-00010</t>
  </si>
  <si>
    <t>A03AD329-00011</t>
  </si>
  <si>
    <t>A03AD329-00012</t>
  </si>
  <si>
    <t>A03AD329-00013</t>
  </si>
  <si>
    <t>A03AD329-00014</t>
  </si>
  <si>
    <t>A03AD329-00015</t>
  </si>
  <si>
    <t>A03AD329-00016</t>
  </si>
  <si>
    <t>A03AD329-00017</t>
  </si>
  <si>
    <t>A03AD030-00001</t>
  </si>
  <si>
    <t>030</t>
  </si>
  <si>
    <t>Chemical Anchor Bolt</t>
  </si>
  <si>
    <t>Including injected Chemical material</t>
  </si>
  <si>
    <t>36</t>
  </si>
  <si>
    <t>M10</t>
  </si>
  <si>
    <t>A03AD030</t>
  </si>
  <si>
    <t>A03AD030-00002</t>
  </si>
  <si>
    <t>A03AD030-00003</t>
  </si>
  <si>
    <t>A03AD030-00004</t>
  </si>
  <si>
    <t>A03AD030-00005</t>
  </si>
  <si>
    <t>A03AD030-00006</t>
  </si>
  <si>
    <t>A03AD031-00001</t>
  </si>
  <si>
    <t>031</t>
  </si>
  <si>
    <t>Expansion Anchor Bolt</t>
  </si>
  <si>
    <t>A03AD031</t>
  </si>
  <si>
    <t>A03AD031-00002</t>
  </si>
  <si>
    <t>A03AD031-00003</t>
  </si>
  <si>
    <t>A03AD031-00004</t>
  </si>
  <si>
    <t>A03AD031-00005</t>
  </si>
  <si>
    <t>A03AD031-00006</t>
  </si>
  <si>
    <t>A03AD032-00001</t>
  </si>
  <si>
    <t>032</t>
  </si>
  <si>
    <t>Structural Concrete</t>
    <phoneticPr fontId="4" type="noConversion"/>
  </si>
  <si>
    <t>Cement Type-1</t>
  </si>
  <si>
    <t>F'c (Cylinder Strength) &gt; 35MPa</t>
  </si>
  <si>
    <t>A03AD032</t>
  </si>
  <si>
    <t>A03AD032-00002</t>
  </si>
  <si>
    <t>Cement Type-2</t>
  </si>
  <si>
    <t>A03AD032-00003</t>
  </si>
  <si>
    <t>Cement Type-5</t>
  </si>
  <si>
    <t>A03AD032-00004</t>
  </si>
  <si>
    <t>30MPa &lt; F'c (Cylinder Strength) ≤ 35MPa</t>
  </si>
  <si>
    <t>A03AD032-00005</t>
  </si>
  <si>
    <t>A03AD032-00006</t>
  </si>
  <si>
    <t>A03AD032-00007</t>
  </si>
  <si>
    <t>25MPa &lt; F'c (Cylinder Strength) ≤ 30MPa</t>
  </si>
  <si>
    <t>A03AD032-00008</t>
  </si>
  <si>
    <t>A03AD032-00009</t>
  </si>
  <si>
    <t>A03AD032-00010</t>
  </si>
  <si>
    <t>20MPa &lt; F'c (Cylinder Strength) ≤ 25MPa</t>
  </si>
  <si>
    <t>A03AD032-00011</t>
  </si>
  <si>
    <t>A03AD032-00012</t>
  </si>
  <si>
    <t>A03AD032-00013</t>
  </si>
  <si>
    <t>F'c (Cylinder Strength) ≤ 20MPa</t>
  </si>
  <si>
    <t>A03AD032-00014</t>
  </si>
  <si>
    <t>A03AD032-00015</t>
  </si>
  <si>
    <t>A03AD032-00016</t>
  </si>
  <si>
    <t xml:space="preserve">35MPa ≤ F'c (Cylinder Strength) </t>
  </si>
  <si>
    <t>A03AD032-00017</t>
  </si>
  <si>
    <t>A03AD032-00018</t>
  </si>
  <si>
    <t>A03AD032-00019</t>
  </si>
  <si>
    <t>30MPa ≤ F'c (Cylinder Strength) &lt; 35MPa</t>
  </si>
  <si>
    <t>A03AD032-00020</t>
  </si>
  <si>
    <t>A03AD032-00021</t>
  </si>
  <si>
    <t>A03AD032-00022</t>
  </si>
  <si>
    <t>25MPa ≤ F'c (Cylinder Strength) &lt; 30MPa</t>
  </si>
  <si>
    <t>A03AD032-00023</t>
  </si>
  <si>
    <t>A03AD032-00024</t>
  </si>
  <si>
    <t>A03AD032-00025</t>
  </si>
  <si>
    <t>20MPa ≤ F'c (Cylinder Strength) &lt; 25MPa</t>
  </si>
  <si>
    <t>A03AD032-00026</t>
  </si>
  <si>
    <t>A03AD032-00027</t>
  </si>
  <si>
    <t>A03AD032-00028</t>
  </si>
  <si>
    <t>17</t>
  </si>
  <si>
    <t>F'c (Cylinder Strength) &lt; 20MPa</t>
  </si>
  <si>
    <t>A03AD032-00029</t>
  </si>
  <si>
    <t>A03AD032-00030</t>
  </si>
  <si>
    <t>A03AD033-00001</t>
  </si>
  <si>
    <t>033</t>
  </si>
  <si>
    <t>Colored Concrete</t>
  </si>
  <si>
    <t>A03AD033</t>
  </si>
  <si>
    <t>A03AD033-00002</t>
  </si>
  <si>
    <t>A03AD033-00003</t>
  </si>
  <si>
    <t>A03AD033-00004</t>
  </si>
  <si>
    <t>A03AD033-00005</t>
  </si>
  <si>
    <t>A03AD033-00006</t>
  </si>
  <si>
    <t>A03AD033-00007</t>
  </si>
  <si>
    <t>A03AD033-00008</t>
  </si>
  <si>
    <t>A03AD033-00009</t>
  </si>
  <si>
    <t>A03AD033-00010</t>
  </si>
  <si>
    <t>A03AD033-00011</t>
  </si>
  <si>
    <t>A03AD033-00012</t>
  </si>
  <si>
    <t>A03AD033-00013</t>
  </si>
  <si>
    <t>A03AD033-00014</t>
  </si>
  <si>
    <t>A03AD033-00015</t>
  </si>
  <si>
    <t>A03AD033-00016</t>
  </si>
  <si>
    <t>A03AD033-00017</t>
  </si>
  <si>
    <t>A03AD033-00018</t>
  </si>
  <si>
    <t>A03AD033-00019</t>
  </si>
  <si>
    <t>A03AD033-00020</t>
  </si>
  <si>
    <t>A03AD033-00021</t>
  </si>
  <si>
    <t>A03AD033-00022</t>
  </si>
  <si>
    <t>A03AD033-00023</t>
  </si>
  <si>
    <t>A03AD033-00024</t>
  </si>
  <si>
    <t>A03AD033-00025</t>
  </si>
  <si>
    <t>A03AD033-00026</t>
  </si>
  <si>
    <t>A03AD033-00027</t>
  </si>
  <si>
    <t>A03AD033-00028</t>
  </si>
  <si>
    <t>A03AD033-00029</t>
  </si>
  <si>
    <t>A03AD033-00030</t>
  </si>
  <si>
    <t>A03AD034-00001</t>
  </si>
  <si>
    <t>034</t>
  </si>
  <si>
    <t>Lean Concrete (including Form work)</t>
  </si>
  <si>
    <t>F'c (Cylinder Strength) &gt; 20MPa</t>
  </si>
  <si>
    <t>A03AD034</t>
  </si>
  <si>
    <t>A03AD034-00002</t>
  </si>
  <si>
    <t>A03AD034-00003</t>
  </si>
  <si>
    <t>A03AD034-00004</t>
  </si>
  <si>
    <t>10MPa &lt; F'c (Cylinder Strength) ≤ 20MPa</t>
  </si>
  <si>
    <t>A03AD034-00005</t>
  </si>
  <si>
    <t>A03AD034-00006</t>
  </si>
  <si>
    <t>A03AD034-00007</t>
  </si>
  <si>
    <t>F'c (Cylinder Strength) ≤ 10MPa</t>
  </si>
  <si>
    <t>A03AD034-00008</t>
  </si>
  <si>
    <t>A03AD034-00009</t>
  </si>
  <si>
    <t>A03AD034-00010</t>
  </si>
  <si>
    <t>15MPa ≤ F'c (Cylinder Strength) &lt; 20MPa</t>
  </si>
  <si>
    <t>A03AD034-00011</t>
  </si>
  <si>
    <t>A03AD034-00012</t>
  </si>
  <si>
    <t>A03AD034-00013</t>
  </si>
  <si>
    <t>10MPa ≤ F'c (Cylinder Strength) &lt; 15MPa</t>
  </si>
  <si>
    <t>A03AD034-00014</t>
  </si>
  <si>
    <t>A03AD034-00015</t>
  </si>
  <si>
    <t>A03AD034-00016</t>
  </si>
  <si>
    <t>F'c (Cylinder Strength) &lt; 10MPa</t>
  </si>
  <si>
    <t>A03AD034-00017</t>
  </si>
  <si>
    <t>A03AD034-00018</t>
  </si>
  <si>
    <t>A03AD035-00001</t>
  </si>
  <si>
    <t>035</t>
  </si>
  <si>
    <t>Form Work (3 times in use)</t>
  </si>
  <si>
    <t>25</t>
  </si>
  <si>
    <t>Flat Form</t>
  </si>
  <si>
    <t>A03AD035</t>
  </si>
  <si>
    <t>A03AD035-00002</t>
  </si>
  <si>
    <t>26</t>
  </si>
  <si>
    <t>Circular Form</t>
  </si>
  <si>
    <t>A03AD036-00001</t>
  </si>
  <si>
    <t>036</t>
  </si>
  <si>
    <t>Form Work (1 time in use)</t>
  </si>
  <si>
    <t>A03AD036</t>
  </si>
  <si>
    <t>A03AD036-00002</t>
  </si>
  <si>
    <t>A03AD037-00001</t>
  </si>
  <si>
    <t>037</t>
  </si>
  <si>
    <t>Rebar Work</t>
  </si>
  <si>
    <t>27</t>
  </si>
  <si>
    <t>Deformed Bar (Non-Coat.)</t>
  </si>
  <si>
    <t>Fy&gt;470MPa</t>
    <phoneticPr fontId="4" type="noConversion"/>
  </si>
  <si>
    <t>TON</t>
  </si>
  <si>
    <t>A03AD037</t>
  </si>
  <si>
    <t>A03AD037-00002</t>
  </si>
  <si>
    <t>400MPa&lt;Fy≤470MPa</t>
    <phoneticPr fontId="4" type="noConversion"/>
  </si>
  <si>
    <t>A03AD037-00003</t>
  </si>
  <si>
    <t>300MPa&lt;Fy≤400MPa</t>
    <phoneticPr fontId="4" type="noConversion"/>
  </si>
  <si>
    <t>A03AD037-00004</t>
  </si>
  <si>
    <t>Fy≤300MPa</t>
    <phoneticPr fontId="4" type="noConversion"/>
  </si>
  <si>
    <t>A03AD037-00005</t>
  </si>
  <si>
    <t>28</t>
  </si>
  <si>
    <t>Deformed Bar (Epoxy Coat.)</t>
  </si>
  <si>
    <t>A03AD037-00006</t>
  </si>
  <si>
    <t>A03AD037-00007</t>
  </si>
  <si>
    <t>A03AD037-00008</t>
  </si>
  <si>
    <t>A03AD038-00001</t>
  </si>
  <si>
    <t>038</t>
  </si>
  <si>
    <t>Welded Wire Fabric</t>
  </si>
  <si>
    <t>53</t>
  </si>
  <si>
    <t>DIA≤6mm</t>
    <phoneticPr fontId="4" type="noConversion"/>
  </si>
  <si>
    <t>Mesh Size=DIA(  )mm x (  )mm x (  )mm</t>
  </si>
  <si>
    <t>A03AD038</t>
  </si>
  <si>
    <t>A03AD038-00002</t>
  </si>
  <si>
    <t>54</t>
  </si>
  <si>
    <t>DIA&gt;6mm</t>
    <phoneticPr fontId="4" type="noConversion"/>
  </si>
  <si>
    <t>A03AD039-00001</t>
  </si>
  <si>
    <t>039</t>
  </si>
  <si>
    <t>Expansion Joint (Exposed Type)</t>
  </si>
  <si>
    <t>w/ Flexible Joint Filler, Sealant, Dowel Bar w/ PVC Sleeve</t>
  </si>
  <si>
    <t>A03AD039</t>
  </si>
  <si>
    <t>A03AD040-00001</t>
  </si>
  <si>
    <t>040</t>
  </si>
  <si>
    <t>Expansion Joint (w/ Aluminum Cover)</t>
  </si>
  <si>
    <t>w/ Flexible Joint Filler, Sealant, Aluminum Flashing Cover w/ Fixing Accessories</t>
  </si>
  <si>
    <t>A03AD040</t>
  </si>
  <si>
    <t>A03AD041-00001</t>
  </si>
  <si>
    <t>041</t>
  </si>
  <si>
    <t>Expansion Joint (w/ Galvanized Steel Cover)</t>
  </si>
  <si>
    <t>w/ Flexible Joint Filler, Sealant, Galv. Steel Cover w/ Galv. Steel Angle, Fixing Accessories</t>
  </si>
  <si>
    <t>A03AD041</t>
  </si>
  <si>
    <t>A03AD042-00001</t>
  </si>
  <si>
    <t>042</t>
  </si>
  <si>
    <t>Expansion Joint (w/ Stainless Steel Cover)</t>
  </si>
  <si>
    <t>w/ Flexible Joint Filler, Sealant, SST Flashing Cover w/ Fixing Accessories</t>
  </si>
  <si>
    <t>A03AD042</t>
  </si>
  <si>
    <t>A03AD043-00001</t>
  </si>
  <si>
    <t>043</t>
  </si>
  <si>
    <t>Expansion Joint (w/ Ready-Made Cover)</t>
  </si>
  <si>
    <t>w/ Flexible Joint Filler, Sealant, Ready-Made Cover Profile w/ Fixing Accessories</t>
  </si>
  <si>
    <t>A03AD043</t>
  </si>
  <si>
    <t>A03AD044-00001</t>
  </si>
  <si>
    <t>044</t>
  </si>
  <si>
    <t>Isolation Joint (Separation Joint)</t>
  </si>
  <si>
    <t>w/ Flexible Joint Filler, Sealant</t>
  </si>
  <si>
    <t>A03AD044</t>
  </si>
  <si>
    <t>A03AD045-00001</t>
  </si>
  <si>
    <t>045</t>
  </si>
  <si>
    <t>Control Joint</t>
  </si>
  <si>
    <t>w/ Joint Sealant, Backstop</t>
  </si>
  <si>
    <t>Saw Cut: W(  )mm x D(  )mm</t>
  </si>
  <si>
    <t>A03AD045</t>
  </si>
  <si>
    <t>A03AD045-00002</t>
  </si>
  <si>
    <t>w/ Joint Sealant, Backstop, Bottom Crack Inducer</t>
  </si>
  <si>
    <t>A03AD046-00001</t>
  </si>
  <si>
    <t>046</t>
  </si>
  <si>
    <t>Water Stop</t>
  </si>
  <si>
    <t>29</t>
  </si>
  <si>
    <t>PVC Type</t>
  </si>
  <si>
    <t>W=(  )mm</t>
  </si>
  <si>
    <t>A03AD046</t>
  </si>
  <si>
    <t>A03AD046-00002</t>
  </si>
  <si>
    <t>30</t>
  </si>
  <si>
    <t>Stainless Steel Type</t>
  </si>
  <si>
    <t>A03AD046-00003</t>
  </si>
  <si>
    <t>31</t>
  </si>
  <si>
    <t>Expandable Rubber Type</t>
  </si>
  <si>
    <t>A03AD046-00004</t>
  </si>
  <si>
    <t>FS</t>
  </si>
  <si>
    <t>Copper</t>
    <phoneticPr fontId="4" type="noConversion"/>
  </si>
  <si>
    <t>A03AD047-00001</t>
  </si>
  <si>
    <t>047</t>
  </si>
  <si>
    <t>Insulation under Ground Floor</t>
  </si>
  <si>
    <t>32</t>
  </si>
  <si>
    <t>Extruded Polystyrene Insulation Board</t>
  </si>
  <si>
    <t>THK&lt;50mm</t>
  </si>
  <si>
    <t>A03AD047</t>
  </si>
  <si>
    <t>A03AD047-00002</t>
  </si>
  <si>
    <t>50mm≤THK&lt;75mm</t>
  </si>
  <si>
    <t>A03AD047-00003</t>
  </si>
  <si>
    <t>75mm≤THK&lt;100mm</t>
  </si>
  <si>
    <t>A03AD047-00004</t>
  </si>
  <si>
    <t>100mm≤THK</t>
  </si>
  <si>
    <t>A03AD048-00001</t>
  </si>
  <si>
    <t>048</t>
  </si>
  <si>
    <t>Ladder Rung</t>
  </si>
  <si>
    <t>33</t>
  </si>
  <si>
    <t>Hot-Dip Galvanized Steel</t>
  </si>
  <si>
    <t>Galv.: ASTM A123</t>
  </si>
  <si>
    <t>55</t>
  </si>
  <si>
    <t>DIA=20mm</t>
  </si>
  <si>
    <t>L=(  )mm</t>
  </si>
  <si>
    <t>A03AD048</t>
  </si>
  <si>
    <t>A03AD048-00002</t>
  </si>
  <si>
    <t>SUS</t>
  </si>
  <si>
    <t>A03AD048-00003</t>
  </si>
  <si>
    <t>35</t>
  </si>
  <si>
    <t>FRP</t>
  </si>
  <si>
    <t>A03AD048-00004</t>
  </si>
  <si>
    <t>A03AD048-00005</t>
  </si>
  <si>
    <t>62</t>
  </si>
  <si>
    <t>SUS 304</t>
  </si>
  <si>
    <t>A03AD048-00006</t>
  </si>
  <si>
    <t>63</t>
  </si>
  <si>
    <t>SUS 316L</t>
  </si>
  <si>
    <t>A03AD048-00007</t>
  </si>
  <si>
    <t>64</t>
  </si>
  <si>
    <t>SUS Duplex</t>
  </si>
  <si>
    <t>A03AD048-00008</t>
  </si>
  <si>
    <t>A03AD049-00001</t>
  </si>
  <si>
    <t>049</t>
  </si>
  <si>
    <t>Embedded Steel(Steel Plate, Corner Angle and etc.) w/ Anchor Bar (Purchase &amp; Installation)</t>
  </si>
  <si>
    <t>A03AD049</t>
  </si>
  <si>
    <t>A03AD049-00002</t>
  </si>
  <si>
    <t>A03AD049-00003</t>
  </si>
  <si>
    <t>A03AD049-00004</t>
  </si>
  <si>
    <t>A03AD049-00005</t>
  </si>
  <si>
    <t>A03AD050-00001</t>
  </si>
  <si>
    <t>050</t>
  </si>
  <si>
    <t>Embedded Steel(Steel Plate, Corner Angle and etc.) w/ Anchor Bar (Installation Only)</t>
  </si>
  <si>
    <t>A03AD050</t>
  </si>
  <si>
    <t>A03AD050-00002</t>
  </si>
  <si>
    <t>A03AD050-00003</t>
  </si>
  <si>
    <t>A03AD050-00004</t>
  </si>
  <si>
    <t>A03AD050-00005</t>
  </si>
  <si>
    <t>A03AE029-00001</t>
  </si>
  <si>
    <t>Mass Concrete Work</t>
  </si>
  <si>
    <t>M12</t>
    <phoneticPr fontId="4" type="noConversion"/>
  </si>
  <si>
    <t>A03AE029</t>
  </si>
  <si>
    <t>A03AE029-00002</t>
  </si>
  <si>
    <t>M16</t>
    <phoneticPr fontId="4" type="noConversion"/>
  </si>
  <si>
    <t>A03AE029-00003</t>
  </si>
  <si>
    <t>M20</t>
    <phoneticPr fontId="4" type="noConversion"/>
  </si>
  <si>
    <t>A03AE029-00004</t>
  </si>
  <si>
    <t>M22</t>
    <phoneticPr fontId="4" type="noConversion"/>
  </si>
  <si>
    <t>A03AE029-00005</t>
  </si>
  <si>
    <t>M24</t>
    <phoneticPr fontId="4" type="noConversion"/>
  </si>
  <si>
    <t>A03AE029-00006</t>
  </si>
  <si>
    <t>M30</t>
    <phoneticPr fontId="4" type="noConversion"/>
  </si>
  <si>
    <t>A03AE029-00007</t>
  </si>
  <si>
    <t>M33</t>
    <phoneticPr fontId="4" type="noConversion"/>
  </si>
  <si>
    <t>A03AE029-00008</t>
  </si>
  <si>
    <t>M36</t>
    <phoneticPr fontId="4" type="noConversion"/>
  </si>
  <si>
    <t>A03AE029-00009</t>
  </si>
  <si>
    <t>M42</t>
    <phoneticPr fontId="4" type="noConversion"/>
  </si>
  <si>
    <t>A03AE029-00010</t>
  </si>
  <si>
    <t>M48</t>
    <phoneticPr fontId="4" type="noConversion"/>
  </si>
  <si>
    <t>A03AE029-00011</t>
  </si>
  <si>
    <t>M52</t>
    <phoneticPr fontId="4" type="noConversion"/>
  </si>
  <si>
    <t>A03AE029-00012</t>
  </si>
  <si>
    <t>M56</t>
    <phoneticPr fontId="4" type="noConversion"/>
  </si>
  <si>
    <t>A03AE029-00013</t>
  </si>
  <si>
    <t>M64</t>
    <phoneticPr fontId="4" type="noConversion"/>
  </si>
  <si>
    <t>A03AE029-00014</t>
  </si>
  <si>
    <t>M72</t>
    <phoneticPr fontId="4" type="noConversion"/>
  </si>
  <si>
    <t>A03AE029-00015</t>
  </si>
  <si>
    <t>M76</t>
    <phoneticPr fontId="4" type="noConversion"/>
  </si>
  <si>
    <t>A03AE029-00016</t>
  </si>
  <si>
    <t>Over M76</t>
    <phoneticPr fontId="4" type="noConversion"/>
  </si>
  <si>
    <t>A03AE029-00017</t>
  </si>
  <si>
    <t>A03AE329-00001</t>
  </si>
  <si>
    <t>A03AE329</t>
  </si>
  <si>
    <t>A03AE329-00002</t>
  </si>
  <si>
    <t>A03AE329-00003</t>
  </si>
  <si>
    <t>A03AE329-00004</t>
  </si>
  <si>
    <t>A03AE329-00005</t>
  </si>
  <si>
    <t>A03AE329-00006</t>
  </si>
  <si>
    <t>A03AE329-00007</t>
  </si>
  <si>
    <t>A03AE329-00008</t>
  </si>
  <si>
    <t>A03AE329-00009</t>
  </si>
  <si>
    <t>A03AE329-00010</t>
  </si>
  <si>
    <t>A03AE329-00011</t>
  </si>
  <si>
    <t>A03AE329-00012</t>
  </si>
  <si>
    <t>A03AE329-00013</t>
  </si>
  <si>
    <t>A03AE329-00014</t>
  </si>
  <si>
    <t>A03AE329-00015</t>
  </si>
  <si>
    <t>A03AE329-00016</t>
  </si>
  <si>
    <t>A03AE329-00017</t>
  </si>
  <si>
    <t>A03AE030-00001</t>
  </si>
  <si>
    <t>M10</t>
    <phoneticPr fontId="4" type="noConversion"/>
  </si>
  <si>
    <t>A03AE030</t>
  </si>
  <si>
    <t>A03AE030-00002</t>
  </si>
  <si>
    <t>A03AE030-00003</t>
  </si>
  <si>
    <t>A03AE030-00004</t>
  </si>
  <si>
    <t>A03AE030-00005</t>
  </si>
  <si>
    <t>A03AE030-00006</t>
  </si>
  <si>
    <t>A03AE031-00001</t>
  </si>
  <si>
    <t>A03AE031</t>
  </si>
  <si>
    <t>A03AE031-00002</t>
  </si>
  <si>
    <t>A03AE031-00003</t>
  </si>
  <si>
    <t>A03AE031-00004</t>
  </si>
  <si>
    <t>A03AE031-00005</t>
  </si>
  <si>
    <t>A03AE031-00006</t>
  </si>
  <si>
    <t>A03AE032-00001</t>
  </si>
  <si>
    <t>Including Concrete Temperature Control (Pile Cooling &amp; Curing), Max Temperature of Concrete : 30℃</t>
    <phoneticPr fontId="4" type="noConversion"/>
  </si>
  <si>
    <t>A03AE032</t>
  </si>
  <si>
    <t>A03AE032-00002</t>
  </si>
  <si>
    <t>A03AE032-00003</t>
  </si>
  <si>
    <t>A03AE032-00004</t>
  </si>
  <si>
    <t>A03AE032-00005</t>
  </si>
  <si>
    <t>A03AE032-00006</t>
  </si>
  <si>
    <t>A03AE032-00007</t>
  </si>
  <si>
    <t>A03AE032-00008</t>
  </si>
  <si>
    <t>A03AE032-00009</t>
  </si>
  <si>
    <t>A03AE032-00010</t>
  </si>
  <si>
    <t>A03AE032-00011</t>
  </si>
  <si>
    <t>A03AE032-00012</t>
  </si>
  <si>
    <t>A03AE032-00013</t>
  </si>
  <si>
    <t>A03AE032-00014</t>
  </si>
  <si>
    <t>A03AE032-00015</t>
  </si>
  <si>
    <t>A03AE032-00016</t>
  </si>
  <si>
    <t>A03AE032-00017</t>
  </si>
  <si>
    <t>A03AE032-00018</t>
  </si>
  <si>
    <t>A03AE032-00019</t>
  </si>
  <si>
    <t>A03AE032-00020</t>
  </si>
  <si>
    <t>A03AE032-00021</t>
  </si>
  <si>
    <t>A03AE032-00022</t>
  </si>
  <si>
    <t>A03AE032-00023</t>
  </si>
  <si>
    <t>A03AE032-00024</t>
  </si>
  <si>
    <t>A03AE032-00025</t>
  </si>
  <si>
    <t>A03AE032-00026</t>
  </si>
  <si>
    <t>A03AE032-00027</t>
  </si>
  <si>
    <t>A03AE032-00028</t>
  </si>
  <si>
    <t>A03AE032-00029</t>
  </si>
  <si>
    <t>A03AE032-00030</t>
  </si>
  <si>
    <t>A03AE034-00001</t>
  </si>
  <si>
    <t>A03AE034</t>
  </si>
  <si>
    <t>A03AE034-00002</t>
  </si>
  <si>
    <t>A03AE034-00003</t>
  </si>
  <si>
    <t>A03AE034-00004</t>
  </si>
  <si>
    <t>A03AE034-00005</t>
  </si>
  <si>
    <t>A03AE034-00006</t>
  </si>
  <si>
    <t>A03AE034-00007</t>
  </si>
  <si>
    <t>A03AE034-00008</t>
  </si>
  <si>
    <t>A03AE034-00009</t>
  </si>
  <si>
    <t>A03AE034-00010</t>
  </si>
  <si>
    <t>A03AE034-00011</t>
  </si>
  <si>
    <t>A03AE034-00012</t>
  </si>
  <si>
    <t>A03AE034-00013</t>
  </si>
  <si>
    <t>A03AE034-00014</t>
  </si>
  <si>
    <t>A03AE034-00015</t>
  </si>
  <si>
    <t>A03AE034-00016</t>
  </si>
  <si>
    <t>A03AE034-00017</t>
  </si>
  <si>
    <t>A03AE034-00018</t>
  </si>
  <si>
    <t>A03AE035-00001</t>
  </si>
  <si>
    <t>Dressed Lumber, Plywood or Steel Form(Wood Planks are not Allowed) incl. Chamfer</t>
  </si>
  <si>
    <t>A03AE035</t>
  </si>
  <si>
    <t>A03AE035-00002</t>
  </si>
  <si>
    <t>A03AE036-00001</t>
  </si>
  <si>
    <t>A03AE036</t>
  </si>
  <si>
    <t>A03AE036-00002</t>
  </si>
  <si>
    <t>A03AE037-00001</t>
  </si>
  <si>
    <t>A03AE037</t>
  </si>
  <si>
    <t>A03AE037-00002</t>
  </si>
  <si>
    <t>A03AE037-00003</t>
  </si>
  <si>
    <t>A03AE037-00004</t>
  </si>
  <si>
    <t>A03AE037-00005</t>
  </si>
  <si>
    <t>A03AE037-00006</t>
  </si>
  <si>
    <t>A03AE037-00007</t>
  </si>
  <si>
    <t>A03AE037-00008</t>
  </si>
  <si>
    <t>A03AE046-00001</t>
  </si>
  <si>
    <t>A03AE046</t>
  </si>
  <si>
    <t>A03AE046-00002</t>
  </si>
  <si>
    <t>A03AE046-00003</t>
  </si>
  <si>
    <t>A03AE046-00004</t>
  </si>
  <si>
    <t>A03AE049-00001</t>
  </si>
  <si>
    <t>A03AE049</t>
  </si>
  <si>
    <t>A03AE049-00002</t>
  </si>
  <si>
    <t>A03AE049-00003</t>
  </si>
  <si>
    <t>A03AE049-00004</t>
  </si>
  <si>
    <t>A03AE049-00005</t>
  </si>
  <si>
    <t>A03AE050-00001</t>
  </si>
  <si>
    <t>A03AE050</t>
  </si>
  <si>
    <t>A03AE050-00002</t>
  </si>
  <si>
    <t>A03AE050-00003</t>
  </si>
  <si>
    <t>A03AE050-00004</t>
  </si>
  <si>
    <t>A03AE050-00005</t>
  </si>
  <si>
    <t>A03AE052-00001</t>
  </si>
  <si>
    <t>052</t>
  </si>
  <si>
    <t>Concrete Temperature Monitoring</t>
  </si>
  <si>
    <t>Including Themo Coupler, Monitoring &amp; Record Acc. To Approved MS</t>
  </si>
  <si>
    <t>SET</t>
    <phoneticPr fontId="4" type="noConversion"/>
  </si>
  <si>
    <t>A03AE052</t>
  </si>
  <si>
    <t>A03AE053-00001</t>
  </si>
  <si>
    <t>053</t>
  </si>
  <si>
    <t>Steel Casing for CEP</t>
  </si>
  <si>
    <t>Including Anchoring, Tar Epoxy Coating, Frame &amp; Accessories, Weldings</t>
  </si>
  <si>
    <t>Steel Pipe: D(  )mm x THK(  )t x L(  )m, Steel Plate: W(  )mm x L(  )mm x THK(  )t</t>
  </si>
  <si>
    <t>A03AE053</t>
  </si>
  <si>
    <t>A03AE054-00001</t>
  </si>
  <si>
    <t>054</t>
  </si>
  <si>
    <t>System Form</t>
  </si>
  <si>
    <t>Heavy Duty Forms, Metal Framed Playwood forms</t>
    <phoneticPr fontId="4" type="noConversion"/>
  </si>
  <si>
    <t>Including Form Tie, All Accessories, Sealing of Form Tie Hole, Separator &amp; Anchor Box out, Chamfer for Exposed Edge, Opening &amp; Sleeve, Shoring, Scaffording, Safety Measures and Shop Drawing</t>
  </si>
  <si>
    <t>A03AE054</t>
  </si>
  <si>
    <t>A03AE055-00001</t>
  </si>
  <si>
    <t>055</t>
  </si>
  <si>
    <t>System Support</t>
  </si>
  <si>
    <t>A03AE055</t>
  </si>
  <si>
    <t>A03AF029-00001</t>
  </si>
  <si>
    <t>Superstructure Work</t>
  </si>
  <si>
    <t>A03AF029</t>
  </si>
  <si>
    <t>A03AF029-00002</t>
  </si>
  <si>
    <t>A03AF029-00003</t>
  </si>
  <si>
    <t>A03AF029-00004</t>
  </si>
  <si>
    <t>A03AF029-00005</t>
  </si>
  <si>
    <t>A03AF029-00006</t>
  </si>
  <si>
    <t>A03AF029-00007</t>
  </si>
  <si>
    <t>A03AF029-00008</t>
  </si>
  <si>
    <t>A03AF029-00009</t>
  </si>
  <si>
    <t>A03AF029-00010</t>
  </si>
  <si>
    <t>A03AF029-00011</t>
  </si>
  <si>
    <t>A03AF029-00012</t>
  </si>
  <si>
    <t>A03AF029-00013</t>
  </si>
  <si>
    <t>A03AF029-00014</t>
  </si>
  <si>
    <t>A03AF029-00015</t>
  </si>
  <si>
    <t>A03AF029-00016</t>
  </si>
  <si>
    <t>A03AF029-00017</t>
  </si>
  <si>
    <t>A03AF329-00001</t>
  </si>
  <si>
    <t>A03AF329</t>
  </si>
  <si>
    <t>A03AF329-00002</t>
  </si>
  <si>
    <t>A03AF329-00003</t>
  </si>
  <si>
    <t>A03AF329-00004</t>
  </si>
  <si>
    <t>A03AF329-00005</t>
  </si>
  <si>
    <t>A03AF329-00006</t>
  </si>
  <si>
    <t>A03AF329-00007</t>
  </si>
  <si>
    <t>A03AF329-00008</t>
  </si>
  <si>
    <t>A03AF329-00009</t>
  </si>
  <si>
    <t>A03AF329-00010</t>
  </si>
  <si>
    <t>A03AF329-00011</t>
  </si>
  <si>
    <t>A03AF329-00012</t>
  </si>
  <si>
    <t>A03AF329-00013</t>
  </si>
  <si>
    <t>A03AF329-00014</t>
  </si>
  <si>
    <t>A03AF329-00015</t>
  </si>
  <si>
    <t>A03AF329-00016</t>
  </si>
  <si>
    <t>A03AF329-00017</t>
  </si>
  <si>
    <t>A03AF030-00001</t>
  </si>
  <si>
    <t>A03AF030</t>
  </si>
  <si>
    <t>A03AF030-00002</t>
  </si>
  <si>
    <t>A03AF030-00003</t>
  </si>
  <si>
    <t>A03AF030-00004</t>
  </si>
  <si>
    <t>A03AF030-00005</t>
  </si>
  <si>
    <t>A03AF030-00006</t>
  </si>
  <si>
    <t>A03AF031-00001</t>
  </si>
  <si>
    <t>A03AF031</t>
  </si>
  <si>
    <t>A03AF031-00002</t>
  </si>
  <si>
    <t>A03AF031-00003</t>
  </si>
  <si>
    <t>A03AF031-00004</t>
  </si>
  <si>
    <t>A03AF031-00005</t>
  </si>
  <si>
    <t>A03AF031-00006</t>
  </si>
  <si>
    <t>A03AF032-00001</t>
  </si>
  <si>
    <t>A03AF032</t>
  </si>
  <si>
    <t>A03AF032-00002</t>
  </si>
  <si>
    <t>A03AF032-00003</t>
  </si>
  <si>
    <t>A03AF032-00004</t>
  </si>
  <si>
    <t>A03AF032-00005</t>
  </si>
  <si>
    <t>A03AF032-00006</t>
  </si>
  <si>
    <t>A03AF032-00007</t>
  </si>
  <si>
    <t>A03AF032-00008</t>
  </si>
  <si>
    <t>A03AF032-00009</t>
  </si>
  <si>
    <t>A03AF032-00010</t>
  </si>
  <si>
    <t>A03AF032-00011</t>
  </si>
  <si>
    <t>A03AF032-00012</t>
  </si>
  <si>
    <t>A03AF032-00013</t>
  </si>
  <si>
    <t>A03AF032-00014</t>
  </si>
  <si>
    <t>A03AF032-00015</t>
  </si>
  <si>
    <t>A03AF032-00016</t>
  </si>
  <si>
    <t>A03AF032-00017</t>
  </si>
  <si>
    <t>A03AF032-00018</t>
  </si>
  <si>
    <t>A03AF032-00019</t>
  </si>
  <si>
    <t>A03AF032-00020</t>
  </si>
  <si>
    <t>A03AF032-00021</t>
  </si>
  <si>
    <t>A03AF032-00022</t>
  </si>
  <si>
    <t>A03AF032-00023</t>
  </si>
  <si>
    <t>A03AF032-00024</t>
  </si>
  <si>
    <t>A03AF032-00025</t>
  </si>
  <si>
    <t>A03AF032-00026</t>
  </si>
  <si>
    <t>A03AF032-00027</t>
  </si>
  <si>
    <t>A03AF032-00028</t>
  </si>
  <si>
    <t>A03AF032-00029</t>
  </si>
  <si>
    <t>A03AF032-00030</t>
  </si>
  <si>
    <t>A03AF035-00001</t>
  </si>
  <si>
    <t>A03AF035</t>
  </si>
  <si>
    <t>A03AF035-00002</t>
  </si>
  <si>
    <t>A03AF036-00001</t>
  </si>
  <si>
    <t>A03AF036</t>
  </si>
  <si>
    <t>A03AF036-00002</t>
  </si>
  <si>
    <t>A03AF037-00001</t>
  </si>
  <si>
    <t>A03AF037</t>
  </si>
  <si>
    <t>A03AF037-00002</t>
  </si>
  <si>
    <t>A03AF037-00003</t>
  </si>
  <si>
    <t>A03AF037-00004</t>
  </si>
  <si>
    <t>A03AF037-00005</t>
  </si>
  <si>
    <t>A03AF037-00006</t>
  </si>
  <si>
    <t>A03AF037-00007</t>
  </si>
  <si>
    <t>A03AF037-00008</t>
  </si>
  <si>
    <t>A03AF038-00001</t>
  </si>
  <si>
    <t>A03AF038</t>
  </si>
  <si>
    <t>A03AF038-00002</t>
  </si>
  <si>
    <t>A03AF039-00001</t>
  </si>
  <si>
    <t>A03AF039</t>
  </si>
  <si>
    <t>A03AF040-00001</t>
  </si>
  <si>
    <t>A03AF040</t>
  </si>
  <si>
    <t>A03AF041-00001</t>
  </si>
  <si>
    <t>A03AF041</t>
  </si>
  <si>
    <t>A03AF042-00001</t>
  </si>
  <si>
    <t>A03AF042</t>
  </si>
  <si>
    <t>A03AF043-00001</t>
  </si>
  <si>
    <t>A03AF043</t>
  </si>
  <si>
    <t>A03AF044-00001</t>
  </si>
  <si>
    <t>A03AF044</t>
  </si>
  <si>
    <t>A03AF045-00001</t>
  </si>
  <si>
    <t>A03AF045</t>
  </si>
  <si>
    <t>A03AF045-00002</t>
  </si>
  <si>
    <t>A03AF046-00001</t>
  </si>
  <si>
    <t>A03AF046</t>
  </si>
  <si>
    <t>A03AF046-00002</t>
  </si>
  <si>
    <t>A03AF046-00003</t>
  </si>
  <si>
    <t>A03AF046-00004</t>
  </si>
  <si>
    <t>A03AF049-00001</t>
  </si>
  <si>
    <t>A03AF049</t>
  </si>
  <si>
    <t>A03AF049-00002</t>
  </si>
  <si>
    <t>A03AF049-00003</t>
  </si>
  <si>
    <t>A03AF049-00004</t>
  </si>
  <si>
    <t>A03AF049-00005</t>
  </si>
  <si>
    <t>A03AF050-00001</t>
  </si>
  <si>
    <t>A03AF050</t>
  </si>
  <si>
    <t>A03AF050-00002</t>
  </si>
  <si>
    <t>A03AF050-00003</t>
  </si>
  <si>
    <t>A03AF050-00004</t>
  </si>
  <si>
    <t>A03AF050-00005</t>
  </si>
  <si>
    <t>A03AF051-00001</t>
  </si>
  <si>
    <t>051</t>
  </si>
  <si>
    <t>Groove Joint</t>
  </si>
  <si>
    <t>A03AF051</t>
  </si>
  <si>
    <t>A03AF054-00001</t>
  </si>
  <si>
    <t>Heavy Duty Forms, Metal Framed Playwood forms</t>
  </si>
  <si>
    <t>A03AF054</t>
  </si>
  <si>
    <t>A03AF055-00001</t>
  </si>
  <si>
    <t>A03AF055</t>
  </si>
  <si>
    <t>A03AG029-00001</t>
  </si>
  <si>
    <t>Equipment Foundation Work</t>
  </si>
  <si>
    <t>A03AG029</t>
  </si>
  <si>
    <t>A03AG029-00002</t>
  </si>
  <si>
    <t>A03AG029-00003</t>
  </si>
  <si>
    <t>A03AG029-00004</t>
  </si>
  <si>
    <t>A03AG029-00005</t>
  </si>
  <si>
    <t>A03AG029-00006</t>
  </si>
  <si>
    <t>A03AG029-00007</t>
  </si>
  <si>
    <t>A03AG029-00008</t>
  </si>
  <si>
    <t>A03AG029-00009</t>
  </si>
  <si>
    <t>A03AG029-00010</t>
  </si>
  <si>
    <t>A03AG029-00011</t>
  </si>
  <si>
    <t>A03AG029-00012</t>
  </si>
  <si>
    <t>A03AG029-00013</t>
  </si>
  <si>
    <t>A03AG029-00014</t>
  </si>
  <si>
    <t>A03AG029-00015</t>
  </si>
  <si>
    <t>A03AG029-00016</t>
  </si>
  <si>
    <t>A03AG029-00017</t>
  </si>
  <si>
    <t>A03AG329-00001</t>
  </si>
  <si>
    <t>A03AG329</t>
  </si>
  <si>
    <t>A03AG329-00002</t>
  </si>
  <si>
    <t>A03AG329-00003</t>
  </si>
  <si>
    <t>A03AG329-00004</t>
  </si>
  <si>
    <t>A03AG329-00005</t>
  </si>
  <si>
    <t>A03AG329-00006</t>
  </si>
  <si>
    <t>A03AG329-00007</t>
  </si>
  <si>
    <t>A03AG329-00008</t>
  </si>
  <si>
    <t>A03AG329-00009</t>
  </si>
  <si>
    <t>A03AG329-00010</t>
  </si>
  <si>
    <t>A03AG329-00011</t>
  </si>
  <si>
    <t>A03AG329-00012</t>
  </si>
  <si>
    <t>A03AG329-00013</t>
  </si>
  <si>
    <t>A03AG329-00014</t>
  </si>
  <si>
    <t>A03AG329-00015</t>
  </si>
  <si>
    <t>A03AG329-00016</t>
  </si>
  <si>
    <t>A03AG329-00017</t>
  </si>
  <si>
    <t>A03AG030-00001</t>
  </si>
  <si>
    <t>A03AG030</t>
  </si>
  <si>
    <t>A03AG030-00002</t>
  </si>
  <si>
    <t>A03AG030-00003</t>
  </si>
  <si>
    <t>A03AG030-00004</t>
  </si>
  <si>
    <t>A03AG030-00005</t>
  </si>
  <si>
    <t>A03AG030-00006</t>
  </si>
  <si>
    <t>A03AG031-00001</t>
  </si>
  <si>
    <t>A03AG031</t>
  </si>
  <si>
    <t>A03AG031-00002</t>
  </si>
  <si>
    <t>A03AG031-00003</t>
  </si>
  <si>
    <t>A03AG031-00004</t>
  </si>
  <si>
    <t>A03AG031-00005</t>
  </si>
  <si>
    <t>A03AG031-00006</t>
  </si>
  <si>
    <t>A03AG032-00001</t>
  </si>
  <si>
    <t>A03AG032</t>
  </si>
  <si>
    <t>A03AG032-00002</t>
  </si>
  <si>
    <t>A03AG032-00003</t>
  </si>
  <si>
    <t>A03AG032-00004</t>
  </si>
  <si>
    <t>A03AG032-00005</t>
  </si>
  <si>
    <t>A03AG032-00006</t>
  </si>
  <si>
    <t>A03AG032-00007</t>
  </si>
  <si>
    <t>A03AG032-00008</t>
  </si>
  <si>
    <t>A03AG032-00009</t>
  </si>
  <si>
    <t>A03AG032-00010</t>
  </si>
  <si>
    <t>A03AG032-00011</t>
  </si>
  <si>
    <t>A03AG032-00012</t>
  </si>
  <si>
    <t>A03AG032-00013</t>
  </si>
  <si>
    <t>A03AG032-00014</t>
  </si>
  <si>
    <t>A03AG032-00015</t>
  </si>
  <si>
    <t>A03AG032-00016</t>
  </si>
  <si>
    <t>A03AG032-00017</t>
  </si>
  <si>
    <t>A03AG032-00018</t>
  </si>
  <si>
    <t>A03AG032-00019</t>
  </si>
  <si>
    <t>A03AG032-00020</t>
  </si>
  <si>
    <t>A03AG032-00021</t>
  </si>
  <si>
    <t>A03AG032-00022</t>
  </si>
  <si>
    <t>A03AG032-00023</t>
  </si>
  <si>
    <t>A03AG032-00024</t>
  </si>
  <si>
    <t>A03AG032-00025</t>
  </si>
  <si>
    <t>A03AG032-00026</t>
  </si>
  <si>
    <t>A03AG032-00027</t>
  </si>
  <si>
    <t>A03AG032-00028</t>
  </si>
  <si>
    <t>A03AG032-00029</t>
  </si>
  <si>
    <t>A03AG032-00030</t>
  </si>
  <si>
    <t>A03AG034-00001</t>
  </si>
  <si>
    <t>A03AG034</t>
  </si>
  <si>
    <t>A03AG034-00002</t>
  </si>
  <si>
    <t>A03AG034-00003</t>
  </si>
  <si>
    <t>A03AG034-00004</t>
  </si>
  <si>
    <t>A03AG034-00005</t>
  </si>
  <si>
    <t>A03AG034-00006</t>
  </si>
  <si>
    <t>A03AG034-00007</t>
  </si>
  <si>
    <t>A03AG034-00008</t>
  </si>
  <si>
    <t>A03AG034-00009</t>
  </si>
  <si>
    <t>A03AG034-00010</t>
  </si>
  <si>
    <t>A03AG034-00011</t>
  </si>
  <si>
    <t>A03AG034-00012</t>
  </si>
  <si>
    <t>A03AG034-00013</t>
  </si>
  <si>
    <t>A03AG034-00014</t>
  </si>
  <si>
    <t>A03AG034-00015</t>
  </si>
  <si>
    <t>A03AG034-00016</t>
  </si>
  <si>
    <t>A03AG034-00017</t>
  </si>
  <si>
    <t>A03AG034-00018</t>
  </si>
  <si>
    <t>A03AG035-00001</t>
  </si>
  <si>
    <t>A03AG035</t>
  </si>
  <si>
    <t>A03AG035-00002</t>
  </si>
  <si>
    <t>A03AG036-00001</t>
  </si>
  <si>
    <t>A03AG036</t>
  </si>
  <si>
    <t>A03AG036-00002</t>
  </si>
  <si>
    <t>A03AG037-00001</t>
  </si>
  <si>
    <t>A03AG037</t>
  </si>
  <si>
    <t>A03AG037-00002</t>
  </si>
  <si>
    <t>A03AG037-00003</t>
  </si>
  <si>
    <t>A03AG037-00004</t>
  </si>
  <si>
    <t>A03AG037-00005</t>
  </si>
  <si>
    <t>A03AG037-00006</t>
  </si>
  <si>
    <t>A03AG037-00007</t>
  </si>
  <si>
    <t>A03AG037-00008</t>
  </si>
  <si>
    <t>A03AG046-00001</t>
  </si>
  <si>
    <t>A03AG046</t>
  </si>
  <si>
    <t>A03AG046-00002</t>
  </si>
  <si>
    <t>A03AG046-00003</t>
  </si>
  <si>
    <t>A03AG046-00004</t>
  </si>
  <si>
    <t>A03AG049-00001</t>
  </si>
  <si>
    <t>Galv.: ASTM A123</t>
    <phoneticPr fontId="4" type="noConversion"/>
  </si>
  <si>
    <t>A03AG049</t>
  </si>
  <si>
    <t>A03AG049-00002</t>
  </si>
  <si>
    <t>A03AG049-00003</t>
  </si>
  <si>
    <t>A03AG049-00004</t>
  </si>
  <si>
    <t>A03AG049-00005</t>
  </si>
  <si>
    <t>A03AG050-00001</t>
  </si>
  <si>
    <t>A03AG050</t>
  </si>
  <si>
    <t>A03AG050-00002</t>
  </si>
  <si>
    <t>A03AG050-00003</t>
  </si>
  <si>
    <t>A03AG050-00004</t>
  </si>
  <si>
    <t>A03AG050-00005</t>
  </si>
  <si>
    <t>A03AG054-00001</t>
  </si>
  <si>
    <t>A03AG054</t>
  </si>
  <si>
    <t>A03AG055-00001</t>
  </si>
  <si>
    <t>A03AG055</t>
  </si>
  <si>
    <t>A03AH056-00001</t>
  </si>
  <si>
    <t>Concrete Protective Coating (U/G)</t>
  </si>
  <si>
    <t>056</t>
  </si>
  <si>
    <t>Bitumen/Bituminous/Asphalt Coating</t>
  </si>
  <si>
    <t>A03AH056</t>
  </si>
  <si>
    <t>A03AH057-00001</t>
  </si>
  <si>
    <t>057</t>
  </si>
  <si>
    <t>Coal Tar Epoxy</t>
  </si>
  <si>
    <t>A03AH057</t>
  </si>
  <si>
    <t>A03AH058-00001</t>
  </si>
  <si>
    <t>058</t>
  </si>
  <si>
    <t>Epoxy Coating (Epoxy Resin Based Coating)</t>
  </si>
  <si>
    <t>A03AH058</t>
  </si>
  <si>
    <t>A03AH059-00001</t>
  </si>
  <si>
    <t>059</t>
  </si>
  <si>
    <t>Sheet Membrane</t>
  </si>
  <si>
    <t>Adhesive Rubber Sheet or Bitumen Polyethylene Laminated Waterproofing Membrane</t>
    <phoneticPr fontId="4" type="noConversion"/>
  </si>
  <si>
    <t>A03AH059</t>
  </si>
  <si>
    <t>A03AH060-00001</t>
  </si>
  <si>
    <t>060</t>
  </si>
  <si>
    <t>Memebrane Protection Board</t>
    <phoneticPr fontId="4" type="noConversion"/>
  </si>
  <si>
    <t>Bitumen Impregnated Fiberboard</t>
    <phoneticPr fontId="4" type="noConversion"/>
  </si>
  <si>
    <t>A03AH060</t>
  </si>
  <si>
    <t>A03AH060-00002</t>
  </si>
  <si>
    <t>Bitumen Impregnated Softboard</t>
    <phoneticPr fontId="4" type="noConversion"/>
  </si>
  <si>
    <t>A03AH061-00001</t>
  </si>
  <si>
    <t>061</t>
  </si>
  <si>
    <t>Protective Screed</t>
  </si>
  <si>
    <t>A03AH061</t>
  </si>
  <si>
    <t>A03AJ058-00001</t>
  </si>
  <si>
    <t>Concrete Protective Coating (A/G)</t>
    <phoneticPr fontId="4" type="noConversion"/>
  </si>
  <si>
    <t>A03AJ058</t>
  </si>
  <si>
    <t>A03AJ062-00001</t>
  </si>
  <si>
    <t>Concrete Protective Coating (A/G)</t>
  </si>
  <si>
    <t>062</t>
  </si>
  <si>
    <t>Acrylic Polymer Coating</t>
  </si>
  <si>
    <t>A03AJ062</t>
  </si>
  <si>
    <t>A03AJ063-00001</t>
  </si>
  <si>
    <t>063</t>
  </si>
  <si>
    <t>Bituminous Damp Proofing</t>
  </si>
  <si>
    <t>for External Conc. Wall behind Panel (Granite, Marble, Aluminum Panel, ETC.)</t>
  </si>
  <si>
    <t>A03AJ063</t>
  </si>
  <si>
    <t>A03AK064-00001</t>
  </si>
  <si>
    <t>Precast Concrete Work</t>
  </si>
  <si>
    <t>064</t>
  </si>
  <si>
    <t>PC Slab/Roof Panel</t>
  </si>
  <si>
    <t>Hollow Core Slab</t>
  </si>
  <si>
    <t>Including Supply and Install Work w/ All Items to Complete the Work</t>
    <phoneticPr fontId="4" type="noConversion"/>
  </si>
  <si>
    <t>100mm&lt;THK≤120mm</t>
  </si>
  <si>
    <t>A03AK064</t>
  </si>
  <si>
    <t>A03AK064-00002</t>
  </si>
  <si>
    <t>120mm&lt;THK≤150mm</t>
  </si>
  <si>
    <t>A03AK064-00003</t>
  </si>
  <si>
    <t>150mm&lt;THK≤200mm</t>
  </si>
  <si>
    <t>A03AK064-00004</t>
  </si>
  <si>
    <t>200mm&lt;THK</t>
  </si>
  <si>
    <t>A03AK064-00005</t>
  </si>
  <si>
    <t>Single Tee Slab</t>
  </si>
  <si>
    <t>A03AK064-00006</t>
  </si>
  <si>
    <t>A03AK064-00007</t>
  </si>
  <si>
    <t>A03AK064-00008</t>
  </si>
  <si>
    <t>A03AK064-00009</t>
  </si>
  <si>
    <t>Doube Tee Slab</t>
  </si>
  <si>
    <t>A03AK064-00010</t>
  </si>
  <si>
    <t>A03AK064-00011</t>
  </si>
  <si>
    <t>A03AK064-00012</t>
  </si>
  <si>
    <t>A03AK065-00001</t>
  </si>
  <si>
    <t>065</t>
  </si>
  <si>
    <t>PC Wall Panel</t>
  </si>
  <si>
    <t>A03AK065</t>
  </si>
  <si>
    <t>A03AK065-00002</t>
  </si>
  <si>
    <t>200mm&lt;THK≤250mm</t>
  </si>
  <si>
    <t>A03AK065-00003</t>
  </si>
  <si>
    <t>250mm&lt;THK≤300mm</t>
  </si>
  <si>
    <t>A03AK065-00004</t>
  </si>
  <si>
    <t>300mm&lt;THK≤350mm</t>
  </si>
  <si>
    <t>A03AK065-00005</t>
  </si>
  <si>
    <t>350mm&lt;THK≤400mm</t>
  </si>
  <si>
    <t>A03AK065-00006</t>
  </si>
  <si>
    <t>400mm&lt;THK≤450mm</t>
  </si>
  <si>
    <t>A03AK066-00001</t>
  </si>
  <si>
    <t>066</t>
  </si>
  <si>
    <t>PC Column</t>
  </si>
  <si>
    <t>W(  )mm x L(  )mm</t>
    <phoneticPr fontId="4" type="noConversion"/>
  </si>
  <si>
    <t>A03AK066</t>
  </si>
  <si>
    <t>A03AK067-00001</t>
  </si>
  <si>
    <t>067</t>
  </si>
  <si>
    <t>PC Girder &amp; Beam</t>
  </si>
  <si>
    <t>W(  )mm x H(  )mm</t>
    <phoneticPr fontId="4" type="noConversion"/>
  </si>
  <si>
    <t>A03AK067</t>
  </si>
  <si>
    <t>A03AK068-00001</t>
  </si>
  <si>
    <t>068</t>
  </si>
  <si>
    <t>PC Cover</t>
  </si>
  <si>
    <t>W(  )mm x L(  )mm x THK(  )mm</t>
  </si>
  <si>
    <t>A03AK068</t>
  </si>
  <si>
    <t>A04AL012-00001</t>
  </si>
  <si>
    <t>A04</t>
  </si>
  <si>
    <t>Finishing Work</t>
  </si>
  <si>
    <t>Masonry Work</t>
  </si>
  <si>
    <t>A04AL012</t>
  </si>
  <si>
    <t>A04AL069-00001</t>
  </si>
  <si>
    <t>069</t>
  </si>
  <si>
    <t>Reinforced Concrete Block</t>
  </si>
  <si>
    <t>w/ All Reinf.(Lath, Steel Tie, Anchor Bar, Mortar, ETC.), Filler, Sealant, Lintel/Sill for Opening, ETC.</t>
    <phoneticPr fontId="4" type="noConversion"/>
  </si>
  <si>
    <t>50mm&lt;THK≤100mm</t>
  </si>
  <si>
    <t>A04AL069</t>
  </si>
  <si>
    <t>A04AL069-00002</t>
  </si>
  <si>
    <t>100mm&lt;THK≤200mm</t>
  </si>
  <si>
    <t>A04AL069-00003</t>
  </si>
  <si>
    <t>A04AL070-00001</t>
  </si>
  <si>
    <t>070</t>
  </si>
  <si>
    <t>AAC (Autoclaved Aerated Concrete) Block</t>
  </si>
  <si>
    <t>A04AL070</t>
  </si>
  <si>
    <t>A04AL070-00002</t>
  </si>
  <si>
    <t>A04AL070-00003</t>
  </si>
  <si>
    <t>A04AL071-00001</t>
  </si>
  <si>
    <t>071</t>
  </si>
  <si>
    <t>Glass Block</t>
  </si>
  <si>
    <t>50mm&lt;THK≤80mm</t>
  </si>
  <si>
    <t>A04AL071</t>
  </si>
  <si>
    <t>A04AL071-00002</t>
  </si>
  <si>
    <t>80mm&lt;THK≤90mm</t>
  </si>
  <si>
    <t>A04AL071-00003</t>
  </si>
  <si>
    <t>90mm&lt;THK</t>
  </si>
  <si>
    <t>A04AL072-00001</t>
  </si>
  <si>
    <t>072</t>
  </si>
  <si>
    <t>Clay Block</t>
  </si>
  <si>
    <t>A04AL072</t>
  </si>
  <si>
    <t>A04AL072-00002</t>
  </si>
  <si>
    <t>A04AL072-00003</t>
  </si>
  <si>
    <t>A04AL073-00001</t>
  </si>
  <si>
    <t>073</t>
  </si>
  <si>
    <t>Concrete Brick</t>
  </si>
  <si>
    <t>[0.5B] w/ All Reinf.(Lath, Steel Tie, Anchor Bar, Mortar, ETC.), Filler, Sealant, Lintel/Sill for Opening, ETC.</t>
    <phoneticPr fontId="4" type="noConversion"/>
  </si>
  <si>
    <t>THK≤90mm</t>
  </si>
  <si>
    <t>A04AL073</t>
  </si>
  <si>
    <t>A04AL073-00002</t>
  </si>
  <si>
    <t>[1.0B] w/ All Reinf.(Lath, Steel Tie, Anchor Bar, Mortar, ETC.), Filler, Sealant, Lintel/Sill for Opening, ETC.</t>
    <phoneticPr fontId="4" type="noConversion"/>
  </si>
  <si>
    <t>90mm&lt;THK≤190mm</t>
    <phoneticPr fontId="4" type="noConversion"/>
  </si>
  <si>
    <t>A04AL073-00003</t>
  </si>
  <si>
    <t>[1.5B] w/ All Reinf.(Lath, Steel Tie, Anchor Bar, Mortar, ETC.), Filler, Sealant, Lintel/Sill for Opening, ETC.</t>
    <phoneticPr fontId="4" type="noConversion"/>
  </si>
  <si>
    <t>190mm&lt;THK≤290mm</t>
    <phoneticPr fontId="4" type="noConversion"/>
  </si>
  <si>
    <t>A04AL073-00004</t>
  </si>
  <si>
    <t>[2.0B] w/ All Reinf.(Lath, Steel Tie, Anchor Bar, Mortar, ETC.), Filler, Sealant, Lintel/Sill for Opening, ETC.</t>
    <phoneticPr fontId="4" type="noConversion"/>
  </si>
  <si>
    <t>290mm&lt;THK</t>
  </si>
  <si>
    <t>A04AL074-00001</t>
  </si>
  <si>
    <t>074</t>
  </si>
  <si>
    <t>Burnt Clay Brick</t>
  </si>
  <si>
    <t>A04AL074</t>
  </si>
  <si>
    <t>A04AL074-00002</t>
  </si>
  <si>
    <t>A04AL074-00003</t>
  </si>
  <si>
    <t>A04AL074-00004</t>
  </si>
  <si>
    <t>A04AL075-00001</t>
  </si>
  <si>
    <t>075</t>
  </si>
  <si>
    <t>Insulated Brick</t>
  </si>
  <si>
    <t>A04AL075</t>
  </si>
  <si>
    <t>A04AL076-00001</t>
  </si>
  <si>
    <t>076</t>
  </si>
  <si>
    <t>Insulation</t>
  </si>
  <si>
    <t>Mineral Wool (Rock Wool)</t>
    <phoneticPr fontId="4" type="noConversion"/>
  </si>
  <si>
    <t>Minimum Density of 50 kg/m3</t>
  </si>
  <si>
    <t>A04AL076</t>
  </si>
  <si>
    <t>A04AL076-00002</t>
  </si>
  <si>
    <t>50mm≤THK&lt;75mm</t>
    <phoneticPr fontId="4" type="noConversion"/>
  </si>
  <si>
    <t>A04AL076-00003</t>
  </si>
  <si>
    <t>75mm≤THK&lt;100mm</t>
    <phoneticPr fontId="4" type="noConversion"/>
  </si>
  <si>
    <t>A04AL076-00004</t>
  </si>
  <si>
    <t>100mm≤THK</t>
    <phoneticPr fontId="4" type="noConversion"/>
  </si>
  <si>
    <t>A04AL076-00005</t>
  </si>
  <si>
    <t>Glass Wool (Fiberglass)</t>
    <phoneticPr fontId="4" type="noConversion"/>
  </si>
  <si>
    <t>A04AL076-00006</t>
  </si>
  <si>
    <t>A04AL076-00007</t>
  </si>
  <si>
    <t>A04AL076-00008</t>
  </si>
  <si>
    <t>A04AL076-00009</t>
  </si>
  <si>
    <t>Polystyrene (Extruded Polystyrene(XPS) or Expanded Polystyrene(EPS))</t>
  </si>
  <si>
    <t>57</t>
  </si>
  <si>
    <t>Minimum Density of 25 kg/m3</t>
  </si>
  <si>
    <t>A04AL076-00010</t>
  </si>
  <si>
    <t>A04AL076-00011</t>
  </si>
  <si>
    <t>A04AL076-00012</t>
  </si>
  <si>
    <t>A04AM077-00001</t>
  </si>
  <si>
    <t>Painting Work</t>
  </si>
  <si>
    <t>077</t>
  </si>
  <si>
    <t>External Wall Painting</t>
  </si>
  <si>
    <t>Acrylic Emulsion Paint</t>
  </si>
  <si>
    <t>A04AM077</t>
  </si>
  <si>
    <t>A04AM077-00002</t>
  </si>
  <si>
    <t>Acrylic Emulsion Paint (Textured Type)</t>
  </si>
  <si>
    <t>A04AM077-00003</t>
  </si>
  <si>
    <t>Water Emulsion Paint</t>
  </si>
  <si>
    <t>A04AM077-00004</t>
  </si>
  <si>
    <t>Latex Paint</t>
  </si>
  <si>
    <t>A04AM077-00005</t>
  </si>
  <si>
    <t>Latex Paint (Textured Type)</t>
  </si>
  <si>
    <t>A04AM077-00006</t>
  </si>
  <si>
    <t>Epoxy Paint</t>
  </si>
  <si>
    <t>A04AM077-00007</t>
  </si>
  <si>
    <t>Stucco Finish</t>
  </si>
  <si>
    <t>A04AM077-00008</t>
  </si>
  <si>
    <t>74</t>
  </si>
  <si>
    <t>Chemical Resistant Paint</t>
  </si>
  <si>
    <t>A04AM078-00001</t>
  </si>
  <si>
    <t>078</t>
  </si>
  <si>
    <t>Internal Wall Painting</t>
  </si>
  <si>
    <t>A04AM078</t>
  </si>
  <si>
    <t>A04AM078-00002</t>
  </si>
  <si>
    <t>A04AM078-00003</t>
  </si>
  <si>
    <t>A04AM078-00004</t>
  </si>
  <si>
    <t>Acid/Alkaline Resistant Paint</t>
  </si>
  <si>
    <t>A04AM078-00005</t>
  </si>
  <si>
    <t>A04AM078-00006</t>
  </si>
  <si>
    <t>A04AM078-00007</t>
  </si>
  <si>
    <t>Anti-Dust Paint</t>
  </si>
  <si>
    <t>A04AM078-00008</t>
  </si>
  <si>
    <t>Epoxy Based Sealer</t>
  </si>
  <si>
    <t>A04AM078-00009</t>
  </si>
  <si>
    <t>A04AM079-00001</t>
  </si>
  <si>
    <t>079</t>
  </si>
  <si>
    <t>Ceiling Painting</t>
  </si>
  <si>
    <t>A04AM079</t>
  </si>
  <si>
    <t>A04AM079-00002</t>
  </si>
  <si>
    <t>A04AM079-00003</t>
  </si>
  <si>
    <t>A04AM079-00004</t>
  </si>
  <si>
    <t>A04AM079-00005</t>
  </si>
  <si>
    <t>A04AM079-00006</t>
  </si>
  <si>
    <t>A04AM080-00001</t>
  </si>
  <si>
    <t>080</t>
  </si>
  <si>
    <t>Floor Painting</t>
  </si>
  <si>
    <t>A04AM080</t>
  </si>
  <si>
    <t>A04AM080-00002</t>
  </si>
  <si>
    <t>A04AM080-00003</t>
  </si>
  <si>
    <t>A04AM080-00004</t>
  </si>
  <si>
    <t>Oil Based Paint</t>
  </si>
  <si>
    <t>A04AM080-00005</t>
  </si>
  <si>
    <t>A04AM080-00006</t>
  </si>
  <si>
    <t>A04AM080-00007</t>
  </si>
  <si>
    <t>A04AM080-00008</t>
  </si>
  <si>
    <t>56</t>
  </si>
  <si>
    <t>Epoxy Lining</t>
  </si>
  <si>
    <t>A04AM080-00009</t>
  </si>
  <si>
    <t>Road Marker Paint</t>
  </si>
  <si>
    <t>A04AM080-00010</t>
  </si>
  <si>
    <t>58</t>
  </si>
  <si>
    <t>White Strips for Parking Place</t>
  </si>
  <si>
    <t>A04AM080-00011</t>
  </si>
  <si>
    <t>A04AM080-00012</t>
  </si>
  <si>
    <t>FT</t>
  </si>
  <si>
    <t>Polyurethane Coating</t>
  </si>
  <si>
    <t>A04AM081-00001</t>
  </si>
  <si>
    <t>081</t>
  </si>
  <si>
    <t>Skirt Painting</t>
  </si>
  <si>
    <t>86</t>
  </si>
  <si>
    <t>H&lt;150mm</t>
    <phoneticPr fontId="4" type="noConversion"/>
  </si>
  <si>
    <t>H=(  )mm</t>
  </si>
  <si>
    <t>A04AM081</t>
  </si>
  <si>
    <t>A04AM081-00002</t>
  </si>
  <si>
    <t>67</t>
  </si>
  <si>
    <t>150mm≤H&lt;200mm</t>
    <phoneticPr fontId="4" type="noConversion"/>
  </si>
  <si>
    <t>A04AM081-00003</t>
  </si>
  <si>
    <t>68</t>
  </si>
  <si>
    <t>200mm≤H</t>
    <phoneticPr fontId="4" type="noConversion"/>
  </si>
  <si>
    <t>A04AM081-00004</t>
  </si>
  <si>
    <t>A04AM081-00005</t>
  </si>
  <si>
    <t>A04AM081-00006</t>
  </si>
  <si>
    <t>A04AM081-00007</t>
  </si>
  <si>
    <t>A04AM081-00008</t>
  </si>
  <si>
    <t>A04AM081-00009</t>
  </si>
  <si>
    <t>A04AM081-00010</t>
  </si>
  <si>
    <t>A04AM081-00011</t>
  </si>
  <si>
    <t>A04AM081-00012</t>
  </si>
  <si>
    <t>A04AM081-00013</t>
  </si>
  <si>
    <t>A04AM081-00014</t>
  </si>
  <si>
    <t>A04AM081-00015</t>
  </si>
  <si>
    <t>A04AN082-00001</t>
  </si>
  <si>
    <t>Tile Work</t>
  </si>
  <si>
    <t>082</t>
  </si>
  <si>
    <t>Wall Tile</t>
  </si>
  <si>
    <t>Unglazed Ceramic Tile</t>
  </si>
  <si>
    <t>w/ Mortar Bond Coat or Adhesive</t>
  </si>
  <si>
    <t>A04AN082</t>
  </si>
  <si>
    <t>A04AN082-00002</t>
  </si>
  <si>
    <t>Glazed Ceramic Tile</t>
  </si>
  <si>
    <t>A04AN082-00003</t>
  </si>
  <si>
    <t>Acid/Alkaline Resistant Tile</t>
  </si>
  <si>
    <t>A04AN082-00004</t>
  </si>
  <si>
    <t>Finishing Work</t>
    <phoneticPr fontId="4" type="noConversion"/>
  </si>
  <si>
    <t>Granite Tile</t>
  </si>
  <si>
    <t>w/ Wet Method (Mortar Bond Coat or Adhesive) or Dry Method (Steel or SST Frame, Angle, Bolt, etc.)</t>
    <phoneticPr fontId="4" type="noConversion"/>
  </si>
  <si>
    <t>A04AN082-00005</t>
  </si>
  <si>
    <t>Marble Tile</t>
  </si>
  <si>
    <t>A04AN082-00006</t>
  </si>
  <si>
    <t>72</t>
  </si>
  <si>
    <t>Stone Tile</t>
    <phoneticPr fontId="4" type="noConversion"/>
  </si>
  <si>
    <t>A04AN082-00007</t>
  </si>
  <si>
    <t>65</t>
  </si>
  <si>
    <t>Mosaic Tile</t>
    <phoneticPr fontId="4" type="noConversion"/>
  </si>
  <si>
    <t>A04AN082-00008</t>
  </si>
  <si>
    <t>66</t>
  </si>
  <si>
    <t>Acoustic Tile</t>
  </si>
  <si>
    <t>A04AN082-00009</t>
  </si>
  <si>
    <t>Porcelain Tile</t>
  </si>
  <si>
    <t>A04AN083-00001</t>
  </si>
  <si>
    <t>083</t>
  </si>
  <si>
    <t>Floor Tile</t>
  </si>
  <si>
    <t>Ceramic Tile</t>
  </si>
  <si>
    <t>Non-Slip Type, w/ Mortar Bond Coat or Adhesive</t>
  </si>
  <si>
    <t>A04AN083</t>
  </si>
  <si>
    <t>A04AN083-00002</t>
  </si>
  <si>
    <t>A04AN083-00003</t>
  </si>
  <si>
    <t>69</t>
  </si>
  <si>
    <t>Terrazzo Tile</t>
  </si>
  <si>
    <t>A04AN083-00004</t>
  </si>
  <si>
    <t>70</t>
  </si>
  <si>
    <t>Vinyl Tile</t>
  </si>
  <si>
    <t>A04AN083-00005</t>
  </si>
  <si>
    <t>71</t>
  </si>
  <si>
    <t>Anti-Static Vinyl Tile</t>
  </si>
  <si>
    <t>A04AN083-00006</t>
  </si>
  <si>
    <t>A04AN083-00007</t>
  </si>
  <si>
    <t>A04AN083-00008</t>
  </si>
  <si>
    <t>Stone Tile</t>
  </si>
  <si>
    <t>A04AN083-00009</t>
  </si>
  <si>
    <t>73</t>
  </si>
  <si>
    <t>Concrete Tile</t>
  </si>
  <si>
    <t>A04AN083-00010</t>
  </si>
  <si>
    <t>Mosaic Tile</t>
  </si>
  <si>
    <t>A04AN083-00011</t>
  </si>
  <si>
    <t>A04AN083-00012</t>
  </si>
  <si>
    <t>FD</t>
  </si>
  <si>
    <t>Rubber Tile</t>
    <phoneticPr fontId="4" type="noConversion"/>
  </si>
  <si>
    <t>A04AN084-00001</t>
  </si>
  <si>
    <t>084</t>
  </si>
  <si>
    <t>Skirt Tile</t>
  </si>
  <si>
    <t>A04AN084</t>
  </si>
  <si>
    <t>A04AN084-00002</t>
  </si>
  <si>
    <t>A04AN084-00003</t>
  </si>
  <si>
    <t>A04AN084-00004</t>
  </si>
  <si>
    <t>A04AN084-00005</t>
  </si>
  <si>
    <t>A04AN084-00006</t>
  </si>
  <si>
    <t>A04AN084-00007</t>
  </si>
  <si>
    <t>A04AN084-00008</t>
  </si>
  <si>
    <t>A04AN084-00009</t>
  </si>
  <si>
    <t>A04AN084-00010</t>
  </si>
  <si>
    <t>A04AN084-00011</t>
  </si>
  <si>
    <t>A04AN084-00012</t>
  </si>
  <si>
    <t>A04AN084-00013</t>
  </si>
  <si>
    <t>A04AN084-00014</t>
  </si>
  <si>
    <t>A04AN084-00015</t>
  </si>
  <si>
    <t>A04AN084-00016</t>
  </si>
  <si>
    <t>A04AN084-00017</t>
  </si>
  <si>
    <t>A04AN084-00018</t>
  </si>
  <si>
    <t>A04AN084-00019</t>
  </si>
  <si>
    <t>A04AN084-00020</t>
  </si>
  <si>
    <t>A04AN084-00021</t>
  </si>
  <si>
    <t>A04AN084-00022</t>
  </si>
  <si>
    <t>A04AN084-00023</t>
  </si>
  <si>
    <t>A04AN084-00024</t>
  </si>
  <si>
    <t>A04AN084-00025</t>
  </si>
  <si>
    <t>A04AN084-00026</t>
  </si>
  <si>
    <t>A04AN084-00027</t>
  </si>
  <si>
    <t>A04AN084-00028</t>
  </si>
  <si>
    <t>A04AN084-00029</t>
  </si>
  <si>
    <t>A04AN084-00030</t>
  </si>
  <si>
    <t>A04AN084-00031</t>
  </si>
  <si>
    <t>A04AN084-00032</t>
  </si>
  <si>
    <t>A04AN084-00033</t>
  </si>
  <si>
    <t>A04AP085-00001</t>
  </si>
  <si>
    <t>Waterproofing Work</t>
  </si>
  <si>
    <t>085</t>
  </si>
  <si>
    <t>Liquid Waterproofing</t>
  </si>
  <si>
    <t>for Internal Floor Area</t>
  </si>
  <si>
    <t>Min. 2 Coats</t>
  </si>
  <si>
    <t>A04AP085</t>
  </si>
  <si>
    <t>A04AP085-00002</t>
  </si>
  <si>
    <t>for Internal Wall Area</t>
  </si>
  <si>
    <t>A04AP310-00001</t>
  </si>
  <si>
    <t>310</t>
  </si>
  <si>
    <t>Waterproofing Membrane</t>
    <phoneticPr fontId="4" type="noConversion"/>
  </si>
  <si>
    <t>for Internal Area</t>
  </si>
  <si>
    <t>A04AP310</t>
  </si>
  <si>
    <t>A04AQ012-00001</t>
  </si>
  <si>
    <t>Roof Work</t>
  </si>
  <si>
    <t>A04AQ012</t>
  </si>
  <si>
    <t>A04AQ038-00001</t>
  </si>
  <si>
    <t>A04AQ038</t>
  </si>
  <si>
    <t>A04AQ038-00002</t>
  </si>
  <si>
    <t>A04AQ086-00001</t>
  </si>
  <si>
    <t>086</t>
  </si>
  <si>
    <t>Roof Screed</t>
  </si>
  <si>
    <t>75</t>
  </si>
  <si>
    <t>Light-Weight Concrete Screed</t>
  </si>
  <si>
    <t>w/o Welded Wire Fabric</t>
  </si>
  <si>
    <t>83</t>
  </si>
  <si>
    <t>30mm≤Min. THK&lt;50mm</t>
    <phoneticPr fontId="4" type="noConversion"/>
  </si>
  <si>
    <t>Min. THK=(  )mm, Slope=(  )</t>
    <phoneticPr fontId="4" type="noConversion"/>
  </si>
  <si>
    <t>A04AQ086</t>
  </si>
  <si>
    <t>A04AQ086-00002</t>
  </si>
  <si>
    <t>84</t>
  </si>
  <si>
    <t>50mm≤Min. THK&lt;75mm</t>
    <phoneticPr fontId="4" type="noConversion"/>
  </si>
  <si>
    <t>A04AQ086-00003</t>
  </si>
  <si>
    <t>85</t>
  </si>
  <si>
    <t>75mm≤Min. THK</t>
    <phoneticPr fontId="4" type="noConversion"/>
  </si>
  <si>
    <t>A04AQ086-00004</t>
  </si>
  <si>
    <t>76</t>
  </si>
  <si>
    <t>Bed Mortar Screed</t>
  </si>
  <si>
    <t>A04AQ086-00005</t>
  </si>
  <si>
    <t>A04AQ086-00006</t>
  </si>
  <si>
    <t>A04AQ087-00001</t>
  </si>
  <si>
    <t>087</t>
  </si>
  <si>
    <t>Waterproofing Coating</t>
  </si>
  <si>
    <t>79</t>
  </si>
  <si>
    <t>Hot Bitumen</t>
  </si>
  <si>
    <t>only for Roof Area</t>
  </si>
  <si>
    <t>A04AQ087</t>
  </si>
  <si>
    <t>A04AQ087-00002</t>
  </si>
  <si>
    <t>80</t>
  </si>
  <si>
    <t>Acrylic Polymer Protective Coating</t>
  </si>
  <si>
    <t>A04AQ088-00001</t>
  </si>
  <si>
    <t>088</t>
  </si>
  <si>
    <t>Roof Insulation</t>
  </si>
  <si>
    <t>81</t>
  </si>
  <si>
    <t>Rigid Extruded Polystyrene Foam Insulation</t>
  </si>
  <si>
    <t>A04AQ088</t>
  </si>
  <si>
    <t>A04AQ088-00002</t>
  </si>
  <si>
    <t>A04AQ088-00003</t>
  </si>
  <si>
    <t>A04AQ088-00004</t>
  </si>
  <si>
    <r>
      <t>100mm≤THK</t>
    </r>
    <r>
      <rPr>
        <sz val="11"/>
        <color rgb="FFFF0000"/>
        <rFont val="맑은 고딕"/>
        <family val="3"/>
        <charset val="129"/>
        <scheme val="minor"/>
      </rPr>
      <t/>
    </r>
    <phoneticPr fontId="4" type="noConversion"/>
  </si>
  <si>
    <t>A04AQ089-00001</t>
  </si>
  <si>
    <t>089</t>
  </si>
  <si>
    <t>Protective Concrete w/ Steel Trowel Finish</t>
  </si>
  <si>
    <t>A04AQ089</t>
  </si>
  <si>
    <t>A04AQ090-00001</t>
  </si>
  <si>
    <t>090</t>
  </si>
  <si>
    <t>w/ Plastic Spacer</t>
  </si>
  <si>
    <t>THK≤50mm</t>
    <phoneticPr fontId="4" type="noConversion"/>
  </si>
  <si>
    <t>A04AQ090</t>
  </si>
  <si>
    <t>A04AQ090-00002</t>
  </si>
  <si>
    <t>50mm&lt;THK≤75mm</t>
    <phoneticPr fontId="4" type="noConversion"/>
  </si>
  <si>
    <t>A04AQ090-00003</t>
  </si>
  <si>
    <t>75mm&lt;THK≤100mm</t>
    <phoneticPr fontId="4" type="noConversion"/>
  </si>
  <si>
    <t>A04AQ091-00001</t>
  </si>
  <si>
    <t>091</t>
  </si>
  <si>
    <t>Gravel for Roof</t>
  </si>
  <si>
    <t>A04AQ091</t>
  </si>
  <si>
    <t>A04AQ092-00001</t>
  </si>
  <si>
    <t>092</t>
  </si>
  <si>
    <t>Crushed Stone for Roof</t>
  </si>
  <si>
    <t>A04AQ092</t>
  </si>
  <si>
    <t>A04AQ093-00001</t>
  </si>
  <si>
    <t>093</t>
  </si>
  <si>
    <t>Clean Sand</t>
  </si>
  <si>
    <t>A04AQ093</t>
  </si>
  <si>
    <t>A04AQ094-00001</t>
  </si>
  <si>
    <t>094</t>
  </si>
  <si>
    <t>Substrate Board</t>
  </si>
  <si>
    <t>82</t>
  </si>
  <si>
    <t>Water-Resistant Gypsum Substrate</t>
  </si>
  <si>
    <t>A04AQ094</t>
  </si>
  <si>
    <t>A04AQ095-00001</t>
  </si>
  <si>
    <t>A04AQ095</t>
  </si>
  <si>
    <t>A04AQ096-00001</t>
  </si>
  <si>
    <t>096</t>
  </si>
  <si>
    <t>Metal Coping for Parapet</t>
  </si>
  <si>
    <t>Galvanized Steel Coping</t>
  </si>
  <si>
    <t>w/ Fixing Accessories, Sealant</t>
  </si>
  <si>
    <t>A04AQ096</t>
  </si>
  <si>
    <t>A04AQ096-00002</t>
  </si>
  <si>
    <t>Aluminum Coping</t>
  </si>
  <si>
    <t>A04AQ096-00003</t>
  </si>
  <si>
    <t>Stainless Steel Coping</t>
  </si>
  <si>
    <t>A04AQ097-00001</t>
  </si>
  <si>
    <t>097</t>
  </si>
  <si>
    <t>Flashing along Roof Corner</t>
  </si>
  <si>
    <t>Galvanized Steel Flashing</t>
  </si>
  <si>
    <t>A04AQ097</t>
  </si>
  <si>
    <t>A04AQ097-00002</t>
  </si>
  <si>
    <t>Aluminum Flashing</t>
  </si>
  <si>
    <t>A04AQ097-00003</t>
  </si>
  <si>
    <t>Stainless Steel Flashing</t>
    <phoneticPr fontId="4" type="noConversion"/>
  </si>
  <si>
    <t>A04AQ310-00001</t>
  </si>
  <si>
    <t>Waterproofing Membrane</t>
  </si>
  <si>
    <t>77</t>
  </si>
  <si>
    <t>EPDM(or Equivalent)</t>
  </si>
  <si>
    <t>w/ Accessories</t>
  </si>
  <si>
    <t>A04AQ310</t>
  </si>
  <si>
    <t>A04AQ310-00002</t>
  </si>
  <si>
    <t>78</t>
  </si>
  <si>
    <t>EPDM(or Equivalent) with Solar Shield</t>
  </si>
  <si>
    <t>A04AR098-00001</t>
  </si>
  <si>
    <t>Door &amp; Window Work</t>
  </si>
  <si>
    <t>098</t>
  </si>
  <si>
    <t>Steel Door w/ Steel Frame (UoM: M2)</t>
  </si>
  <si>
    <t>Fire Protective Rating: N/A</t>
    <phoneticPr fontId="4" type="noConversion"/>
  </si>
  <si>
    <t>w/ Hardware &amp; Accessories</t>
  </si>
  <si>
    <t>A04AR098</t>
  </si>
  <si>
    <t>A04AR098-00002</t>
  </si>
  <si>
    <t>Fire Protective Rating: 0.5-hr</t>
    <phoneticPr fontId="4" type="noConversion"/>
  </si>
  <si>
    <t>A04AR098-00003</t>
  </si>
  <si>
    <t>Fire Protective Rating: 1-hr</t>
    <phoneticPr fontId="4" type="noConversion"/>
  </si>
  <si>
    <t>A04AR098-00004</t>
  </si>
  <si>
    <t>Fire Protective Rating: 1.5-hrs</t>
    <phoneticPr fontId="4" type="noConversion"/>
  </si>
  <si>
    <t>A04AR098-00005</t>
  </si>
  <si>
    <t>Fire Protective Rating: 2-hrs</t>
    <phoneticPr fontId="4" type="noConversion"/>
  </si>
  <si>
    <t>A04AR098-00006</t>
  </si>
  <si>
    <t>FH</t>
  </si>
  <si>
    <t>Fire Protective Rating: 3-hrs</t>
    <phoneticPr fontId="4" type="noConversion"/>
  </si>
  <si>
    <t>A04AR099-00001</t>
  </si>
  <si>
    <t>099</t>
  </si>
  <si>
    <t>Steel Door w/ Steel Frame (UoM: EA)</t>
  </si>
  <si>
    <t>Fire Protective Rating: N/A, Single Door</t>
  </si>
  <si>
    <t>W x H=(  )mm x (  )mm</t>
  </si>
  <si>
    <t>A04AR099</t>
  </si>
  <si>
    <t>A04AR099-00002</t>
  </si>
  <si>
    <t>Fire Protective Rating: N/A, Double Door</t>
  </si>
  <si>
    <t>A04AR099-00003</t>
  </si>
  <si>
    <t>Fire Protective Rating: 0.5-hr, Single Door</t>
  </si>
  <si>
    <t>A04AR099-00004</t>
  </si>
  <si>
    <t>Fire Protective Rating: 0.5-hr, Double Door</t>
  </si>
  <si>
    <t>A04AR099-00005</t>
  </si>
  <si>
    <t>Fire Protective Rating: 1-hr, Single Door</t>
  </si>
  <si>
    <t>A04AR099-00006</t>
  </si>
  <si>
    <t>Fire Protective Rating: 1-hr, Double Door</t>
  </si>
  <si>
    <t>A04AR099-00007</t>
  </si>
  <si>
    <t>Fire Protective Rating: 1.5-hrs, Single Door</t>
  </si>
  <si>
    <t>A04AR099-00008</t>
  </si>
  <si>
    <t>Fire Protective Rating: 1.5-hrs, Double Door</t>
  </si>
  <si>
    <t>A04AR099-00009</t>
  </si>
  <si>
    <t>Fire Protective Rating: 2-hrs, Single Door</t>
  </si>
  <si>
    <t>A04AR099-00010</t>
  </si>
  <si>
    <t>Fire Protective Rating: 2-hrs, Double Door</t>
  </si>
  <si>
    <t>A04AR099-00011</t>
  </si>
  <si>
    <t>FJ</t>
  </si>
  <si>
    <t>Fire Protective Rating: 3-hrs, Single Door</t>
    <phoneticPr fontId="4" type="noConversion"/>
  </si>
  <si>
    <t>A04AR099-00012</t>
  </si>
  <si>
    <t>FK</t>
  </si>
  <si>
    <t>Fire Protective Rating: 3-hrs, Double Door</t>
    <phoneticPr fontId="4" type="noConversion"/>
  </si>
  <si>
    <t>A04AR100-00001</t>
  </si>
  <si>
    <t>100</t>
  </si>
  <si>
    <t>Steel Door w/ Steel Frame &amp; Vision Panel for Each Leaf (UoM: M2)</t>
  </si>
  <si>
    <t>A04AR100</t>
  </si>
  <si>
    <t>A04AR100-00002</t>
  </si>
  <si>
    <t>A04AR100-00003</t>
  </si>
  <si>
    <t>A04AR100-00004</t>
  </si>
  <si>
    <t>A04AR100-00005</t>
  </si>
  <si>
    <t>A04AR100-00006</t>
  </si>
  <si>
    <t>A04AR101-00001</t>
  </si>
  <si>
    <t>101</t>
  </si>
  <si>
    <t>Steel Door w/ Steel Frame &amp; Vision Panel for Each Leaf (UoM: EA)</t>
  </si>
  <si>
    <t>A04AR101</t>
  </si>
  <si>
    <t>A04AR101-00002</t>
  </si>
  <si>
    <t>A04AR101-00003</t>
  </si>
  <si>
    <t>A04AR101-00004</t>
  </si>
  <si>
    <t>A04AR101-00005</t>
  </si>
  <si>
    <t>A04AR101-00006</t>
  </si>
  <si>
    <t>A04AR101-00007</t>
  </si>
  <si>
    <t>A04AR101-00008</t>
  </si>
  <si>
    <t>A04AR101-00009</t>
  </si>
  <si>
    <t>A04AR101-00010</t>
  </si>
  <si>
    <t>A04AR101-00011</t>
  </si>
  <si>
    <t>A04AR101-00012</t>
  </si>
  <si>
    <t>A04AR102-00001</t>
  </si>
  <si>
    <t>102</t>
  </si>
  <si>
    <t>Steel Door w/ Steel Frame &amp; Panic Bar (UoM: M2)</t>
  </si>
  <si>
    <t>A04AR102</t>
  </si>
  <si>
    <t>A04AR102-00002</t>
  </si>
  <si>
    <t>A04AR102-00003</t>
  </si>
  <si>
    <t>A04AR102-00004</t>
  </si>
  <si>
    <t>A04AR102-00005</t>
  </si>
  <si>
    <t>A04AR102-00006</t>
  </si>
  <si>
    <t>A04AR103-00001</t>
  </si>
  <si>
    <t>103</t>
  </si>
  <si>
    <t>Steel Door w/ Steel Frame &amp; Panic Bar (UoM: EA)</t>
  </si>
  <si>
    <t>A04AR103</t>
  </si>
  <si>
    <t>A04AR103-00002</t>
  </si>
  <si>
    <t>A04AR103-00003</t>
  </si>
  <si>
    <t>A04AR103-00004</t>
  </si>
  <si>
    <t>A04AR103-00005</t>
  </si>
  <si>
    <t>A04AR103-00006</t>
  </si>
  <si>
    <t>A04AR103-00007</t>
  </si>
  <si>
    <t>A04AR103-00008</t>
  </si>
  <si>
    <t>A04AR103-00009</t>
  </si>
  <si>
    <t>A04AR103-00010</t>
  </si>
  <si>
    <t>A04AR103-00011</t>
  </si>
  <si>
    <t>A04AR103-00012</t>
  </si>
  <si>
    <t>A04AR104-00001</t>
  </si>
  <si>
    <t>104</t>
  </si>
  <si>
    <t>Steel Door w/ Steel Frame, Panic Bar &amp; Vision Panel for Each Leaf (UoM: M2)</t>
  </si>
  <si>
    <t>A04AR104</t>
  </si>
  <si>
    <t>A04AR104-00002</t>
  </si>
  <si>
    <t>A04AR104-00003</t>
  </si>
  <si>
    <t>A04AR104-00004</t>
  </si>
  <si>
    <t>A04AR104-00005</t>
  </si>
  <si>
    <t>A04AR105-00001</t>
  </si>
  <si>
    <t>105</t>
  </si>
  <si>
    <t>Steel Door w/ Steel Frame, Panic Bar &amp; Vision Panel for Each Leaf (UoM: EA)</t>
  </si>
  <si>
    <t>A04AR105</t>
  </si>
  <si>
    <t>A04AR105-00002</t>
  </si>
  <si>
    <t>A04AR105-00003</t>
  </si>
  <si>
    <t>A04AR105-00004</t>
  </si>
  <si>
    <t>A04AR105-00005</t>
  </si>
  <si>
    <t>A04AR105-00006</t>
  </si>
  <si>
    <t>A04AR105-00007</t>
  </si>
  <si>
    <t>A04AR105-00008</t>
  </si>
  <si>
    <t>A04AR105-00009</t>
  </si>
  <si>
    <t>A04AR105-00010</t>
  </si>
  <si>
    <t>A04AR106-00001</t>
  </si>
  <si>
    <t>106</t>
  </si>
  <si>
    <t>Blast Resistant Door w/ Steel Frame (UoM: M2)</t>
  </si>
  <si>
    <t>Blast Load: Overpressure (   )psi, Duration (  )ms</t>
    <phoneticPr fontId="4" type="noConversion"/>
  </si>
  <si>
    <t>A04AR106</t>
  </si>
  <si>
    <t>A04AR106-00002</t>
  </si>
  <si>
    <t>A04AR106-00003</t>
  </si>
  <si>
    <t>A04AR106-00004</t>
  </si>
  <si>
    <t>A04AR106-00005</t>
  </si>
  <si>
    <t>A04AR106-00006</t>
  </si>
  <si>
    <t>A04AR107-00001</t>
  </si>
  <si>
    <t>107</t>
  </si>
  <si>
    <t>Blast Resistant Door w/ Steel Frame (UoM: EA)</t>
  </si>
  <si>
    <t>A04AR107</t>
  </si>
  <si>
    <t>A04AR107-00002</t>
  </si>
  <si>
    <t>A04AR107-00003</t>
  </si>
  <si>
    <t>A04AR107-00004</t>
  </si>
  <si>
    <t>A04AR107-00005</t>
  </si>
  <si>
    <t>A04AR107-00006</t>
  </si>
  <si>
    <t>A04AR107-00007</t>
  </si>
  <si>
    <t>A04AR107-00008</t>
  </si>
  <si>
    <t>A04AR107-00009</t>
  </si>
  <si>
    <t>A04AR107-00010</t>
  </si>
  <si>
    <t>A04AR107-00011</t>
  </si>
  <si>
    <t>A04AR107-00012</t>
  </si>
  <si>
    <t>A04AR108-00001</t>
  </si>
  <si>
    <t>108</t>
  </si>
  <si>
    <t>Blast Resistant Door w/ Steel Frame, Panic Bar (UoM: M2)</t>
  </si>
  <si>
    <t>A04AR108</t>
  </si>
  <si>
    <t>A04AR108-00002</t>
  </si>
  <si>
    <t>A04AR108-00003</t>
  </si>
  <si>
    <t>A04AR108-00004</t>
  </si>
  <si>
    <t>A04AR108-00005</t>
  </si>
  <si>
    <t>A04AR108-00006</t>
  </si>
  <si>
    <t>A04AR109-00001</t>
  </si>
  <si>
    <t>109</t>
  </si>
  <si>
    <t>Blast Resistant Door w/ Steel Frame, Panic Bar (UoM: EA)</t>
  </si>
  <si>
    <t>A04AR109</t>
  </si>
  <si>
    <t>A04AR109-00002</t>
  </si>
  <si>
    <t>A04AR109-00003</t>
  </si>
  <si>
    <t>A04AR109-00004</t>
  </si>
  <si>
    <t>A04AR109-00005</t>
  </si>
  <si>
    <t>A04AR109-00006</t>
  </si>
  <si>
    <t>A04AR109-00007</t>
  </si>
  <si>
    <t>A04AR109-00008</t>
  </si>
  <si>
    <t>A04AR109-00009</t>
  </si>
  <si>
    <t>A04AR109-00010</t>
  </si>
  <si>
    <t>A04AR109-00011</t>
  </si>
  <si>
    <t>A04AR109-00012</t>
  </si>
  <si>
    <t>A04AR110-00001</t>
  </si>
  <si>
    <t>110</t>
  </si>
  <si>
    <t>Aluminum Door w/ Aluminum Frame (UoM: M2)</t>
  </si>
  <si>
    <t>A04AR110</t>
  </si>
  <si>
    <t>A04AR110-00002</t>
  </si>
  <si>
    <t>A04AR110-00003</t>
  </si>
  <si>
    <t>A04AR110-00004</t>
  </si>
  <si>
    <t>A04AR111-00001</t>
  </si>
  <si>
    <t>111</t>
  </si>
  <si>
    <t>Aluminum Door w/ Aluminum Frame (UoM: EA)</t>
  </si>
  <si>
    <t>A04AR111</t>
  </si>
  <si>
    <t>A04AR111-00002</t>
  </si>
  <si>
    <t>A04AR111-00003</t>
  </si>
  <si>
    <t>A04AR111-00004</t>
  </si>
  <si>
    <t>A04AR111-00005</t>
  </si>
  <si>
    <t>A04AR111-00006</t>
  </si>
  <si>
    <t>A04AR111-00007</t>
  </si>
  <si>
    <t>A04AR111-00008</t>
  </si>
  <si>
    <t>A04AR112-00001</t>
  </si>
  <si>
    <t>112</t>
  </si>
  <si>
    <t>Aluminum Door w/ Aluminum Frame &amp; Vision Panel for Each Leaf (UoM: M2)</t>
  </si>
  <si>
    <t>A04AR112</t>
  </si>
  <si>
    <t>A04AR112-00002</t>
  </si>
  <si>
    <t>A04AR112-00003</t>
  </si>
  <si>
    <t>A04AR112-00004</t>
  </si>
  <si>
    <t>A04AR113-00001</t>
  </si>
  <si>
    <t>113</t>
  </si>
  <si>
    <t>Aluminum Door w/ Aluminum Frame &amp; Vision Panel for Each Leaf (UoM: EA)</t>
  </si>
  <si>
    <t>A04AR113</t>
  </si>
  <si>
    <t>A04AR113-00002</t>
  </si>
  <si>
    <t>A04AR113-00003</t>
  </si>
  <si>
    <t>A04AR113-00004</t>
  </si>
  <si>
    <t>A04AR113-00005</t>
  </si>
  <si>
    <t>A04AR113-00006</t>
  </si>
  <si>
    <t>A04AR113-00007</t>
  </si>
  <si>
    <t>A04AR113-00008</t>
  </si>
  <si>
    <t>A04AR114-00001</t>
  </si>
  <si>
    <t>114</t>
  </si>
  <si>
    <t>Aluminum Door w/ Aluminum Frame &amp; Panic Bar (UoM: M2)</t>
  </si>
  <si>
    <t>A04AR114</t>
  </si>
  <si>
    <t>A04AR114-00002</t>
  </si>
  <si>
    <t>A04AR114-00003</t>
  </si>
  <si>
    <t>A04AR114-00004</t>
  </si>
  <si>
    <t>A04AR115-00001</t>
  </si>
  <si>
    <t>115</t>
  </si>
  <si>
    <t>Aluminum Door w/ Aluminum Frame &amp; Panic Bar (UoM: EA)</t>
  </si>
  <si>
    <t>A04AR115</t>
  </si>
  <si>
    <t>A04AR115-00002</t>
  </si>
  <si>
    <t>A04AR115-00003</t>
  </si>
  <si>
    <t>A04AR115-00004</t>
  </si>
  <si>
    <t>A04AR115-00005</t>
  </si>
  <si>
    <t>A04AR115-00006</t>
  </si>
  <si>
    <t>A04AR115-00007</t>
  </si>
  <si>
    <t>A04AR115-00008</t>
  </si>
  <si>
    <t>A04AR116-00001</t>
  </si>
  <si>
    <t>116</t>
  </si>
  <si>
    <t>Aluminum Door w/ Aluminum Frame, Panic Bar &amp; Vision Panel for Each Leafr (UoM: M2)</t>
  </si>
  <si>
    <t>A04AR116</t>
  </si>
  <si>
    <t>A04AR116-00002</t>
  </si>
  <si>
    <t>A04AR116-00003</t>
  </si>
  <si>
    <t>A04AR116-00004</t>
  </si>
  <si>
    <t>A04AR117-00001</t>
  </si>
  <si>
    <t>117</t>
  </si>
  <si>
    <t>Aluminum Door w/ Aluminum Frame, Panic Bar &amp; Vision Panel for Each Leaf (UoM: EA)</t>
  </si>
  <si>
    <t>A04AR117</t>
  </si>
  <si>
    <t>A04AR117-00002</t>
  </si>
  <si>
    <t>A04AR117-00003</t>
  </si>
  <si>
    <t>A04AR117-00004</t>
  </si>
  <si>
    <t>A04AR117-00005</t>
  </si>
  <si>
    <t>A04AR117-00006</t>
  </si>
  <si>
    <t>A04AR117-00007</t>
  </si>
  <si>
    <t>A04AR117-00008</t>
  </si>
  <si>
    <t>A04AR118-00001</t>
  </si>
  <si>
    <t>118</t>
  </si>
  <si>
    <t>Glass Door w/ SST Frame (UoM: M2)</t>
  </si>
  <si>
    <t>A04AR118</t>
  </si>
  <si>
    <t>A04AR119-00001</t>
  </si>
  <si>
    <t>119</t>
  </si>
  <si>
    <t>Glass Door w/ SST Frame (UoM: EA)</t>
  </si>
  <si>
    <t>Single Door</t>
  </si>
  <si>
    <t>A04AR119</t>
  </si>
  <si>
    <t>A04AR119-00002</t>
  </si>
  <si>
    <t>Double Door</t>
  </si>
  <si>
    <t>A04AR120-00001</t>
  </si>
  <si>
    <t>120</t>
  </si>
  <si>
    <t>Stainless Steel Door w/ SST Frame (UoM: M2)</t>
  </si>
  <si>
    <t>A04AR120</t>
  </si>
  <si>
    <t>A04AR121-00001</t>
  </si>
  <si>
    <t>121</t>
  </si>
  <si>
    <t>Stainless Steel Door w/ SST Frame (UoM: EA)</t>
  </si>
  <si>
    <t>A04AR121</t>
  </si>
  <si>
    <t>A04AR121-00002</t>
  </si>
  <si>
    <t>A04AR122-00001</t>
  </si>
  <si>
    <t>122</t>
  </si>
  <si>
    <t>Wood Door w/ Wood Frame (UoM: M2)</t>
  </si>
  <si>
    <t>A04AR122</t>
  </si>
  <si>
    <t>A04AR123-00001</t>
  </si>
  <si>
    <t>123</t>
  </si>
  <si>
    <t>Wood Door w/ Wood Frame (UoM: EA)</t>
  </si>
  <si>
    <t>A04AR123</t>
  </si>
  <si>
    <t>A04AR123-00002</t>
  </si>
  <si>
    <t>A04AR124-00001</t>
  </si>
  <si>
    <t>124</t>
  </si>
  <si>
    <t>Wood Door w/ Wood Frame &amp; Vision Panel for Each Leaf (UoM: M2)</t>
  </si>
  <si>
    <t>A04AR124</t>
  </si>
  <si>
    <t>A04AR125-00001</t>
  </si>
  <si>
    <t>125</t>
  </si>
  <si>
    <t>Wood Door w/ Wood Frame &amp; Vision Panel for Each Leaf (UoM: EA)</t>
  </si>
  <si>
    <t>A04AR125</t>
  </si>
  <si>
    <t>A04AR125-00002</t>
  </si>
  <si>
    <t>A04AR126-00001</t>
  </si>
  <si>
    <t>126</t>
  </si>
  <si>
    <t>Steel Roll Up Door w/ Steel Frame (UoM: M2)</t>
  </si>
  <si>
    <t>Fire Protective Rating: N/A, Motorized Type</t>
  </si>
  <si>
    <t>A04AR126</t>
  </si>
  <si>
    <t>A04AR126-00002</t>
  </si>
  <si>
    <t>Fire Protective Rating: N/A, Manual Type</t>
  </si>
  <si>
    <t>A04AR126-00003</t>
  </si>
  <si>
    <t>Fire Protective Rating: 0.5-hr, Motorized Type</t>
  </si>
  <si>
    <t>A04AR126-00004</t>
  </si>
  <si>
    <t>Fire Protective Rating: 0.5-hr, Manual Type</t>
  </si>
  <si>
    <t>A04AR126-00005</t>
  </si>
  <si>
    <t>Fire Protective Rating: 1-hr, Motorized Type</t>
  </si>
  <si>
    <t>A04AR126-00006</t>
  </si>
  <si>
    <t>Fire Protective Rating: 1-hr, Manual Type</t>
  </si>
  <si>
    <t>A04AR126-00007</t>
  </si>
  <si>
    <t>Fire Protective Rating: 1.5-hrs, Motorized Type</t>
  </si>
  <si>
    <t>A04AR126-00008</t>
  </si>
  <si>
    <t>AT</t>
  </si>
  <si>
    <t>Fire Protective Rating: 1.5-hrs, Manual Type</t>
  </si>
  <si>
    <t>A04AR126-00009</t>
  </si>
  <si>
    <t>Fire Protective Rating: 2-hrs, Motorized Type</t>
  </si>
  <si>
    <t>A04AR126-00010</t>
  </si>
  <si>
    <t>AV</t>
  </si>
  <si>
    <t>Fire Protective Rating: 2-hrs, Manual Type</t>
  </si>
  <si>
    <t>A04AR127-00001</t>
  </si>
  <si>
    <t>127</t>
  </si>
  <si>
    <t>Steel Roll Up Door w/ Steel Frame (UoM: EA)</t>
  </si>
  <si>
    <t>A04AR127</t>
  </si>
  <si>
    <t>A04AR127-00002</t>
  </si>
  <si>
    <t>A04AR127-00003</t>
  </si>
  <si>
    <t>A04AR127-00004</t>
  </si>
  <si>
    <t>A04AR127-00005</t>
  </si>
  <si>
    <t>A04AR127-00006</t>
  </si>
  <si>
    <t>A04AR127-00007</t>
  </si>
  <si>
    <t>A04AR127-00008</t>
  </si>
  <si>
    <t>A04AR127-00009</t>
  </si>
  <si>
    <t>A04AR127-00010</t>
  </si>
  <si>
    <t>A04AR128-00001</t>
  </si>
  <si>
    <t>128</t>
  </si>
  <si>
    <t>Blast Resistant Roll Up Door w/ Steel Frame (UoM: M2)</t>
  </si>
  <si>
    <t>A04AR128</t>
  </si>
  <si>
    <t>A04AR128-00002</t>
  </si>
  <si>
    <t>A04AR128-00003</t>
  </si>
  <si>
    <t>A04AR128-00004</t>
  </si>
  <si>
    <t>A04AR128-00005</t>
  </si>
  <si>
    <t>A04AR128-00006</t>
  </si>
  <si>
    <t>A04AR129-00001</t>
  </si>
  <si>
    <t>129</t>
  </si>
  <si>
    <t>Blast Resistant Roll Up Door w/ Steel Frame (UoM: EA)</t>
  </si>
  <si>
    <t>A04AR129</t>
  </si>
  <si>
    <t>A04AR129-00002</t>
  </si>
  <si>
    <t>A04AR129-00003</t>
  </si>
  <si>
    <t>A04AR129-00004</t>
  </si>
  <si>
    <t>A04AR129-00005</t>
  </si>
  <si>
    <t>A04AR129-00006</t>
  </si>
  <si>
    <t>A04AR130-00001</t>
  </si>
  <si>
    <t>130</t>
  </si>
  <si>
    <t>Aluminum Roll Up Door w/ Aluminum Frame (UoM: M2)</t>
  </si>
  <si>
    <t>A04AR130</t>
  </si>
  <si>
    <t>A04AR130-00002</t>
  </si>
  <si>
    <t>A04AR131-00001</t>
  </si>
  <si>
    <t>131</t>
  </si>
  <si>
    <t>Aluminum Roll Up Door w/ Aluminum Frame (UoM: EA)</t>
  </si>
  <si>
    <t>A04AR131</t>
  </si>
  <si>
    <t>A04AR131-00002</t>
  </si>
  <si>
    <t>A04AR132-00001</t>
  </si>
  <si>
    <t>132</t>
  </si>
  <si>
    <t>Steel Sliding Door w/ Steel Frame (UoM: M2)</t>
  </si>
  <si>
    <t>A04AR132</t>
  </si>
  <si>
    <t>A04AR132-00002</t>
  </si>
  <si>
    <t>A04AR132-00003</t>
  </si>
  <si>
    <t>A04AR132-00004</t>
  </si>
  <si>
    <t>A04AR132-00005</t>
  </si>
  <si>
    <t>A04AR132-00006</t>
  </si>
  <si>
    <t>A04AR132-00007</t>
  </si>
  <si>
    <t>A04AR132-00008</t>
  </si>
  <si>
    <t>A04AR132-00009</t>
  </si>
  <si>
    <t>A04AR132-00010</t>
  </si>
  <si>
    <t>A04AR133-00001</t>
  </si>
  <si>
    <t>133</t>
  </si>
  <si>
    <t>Steel Sliding Door w/ Steel Frame (UoM: EA)</t>
  </si>
  <si>
    <t>A04AR133</t>
  </si>
  <si>
    <t>A04AR133-00002</t>
  </si>
  <si>
    <t>A04AR133-00003</t>
  </si>
  <si>
    <t>A04AR133-00004</t>
  </si>
  <si>
    <t>A04AR133-00005</t>
  </si>
  <si>
    <t>A04AR133-00006</t>
  </si>
  <si>
    <t>A04AR133-00007</t>
  </si>
  <si>
    <t>A04AR133-00008</t>
  </si>
  <si>
    <t>A04AR133-00009</t>
  </si>
  <si>
    <t>A04AR133-00010</t>
  </si>
  <si>
    <t>A04AR134-00001</t>
  </si>
  <si>
    <t>134</t>
  </si>
  <si>
    <t>Aluminum Sliding Door w/ Aluminum Frame (UoM: M2)</t>
  </si>
  <si>
    <t>A04AR134</t>
  </si>
  <si>
    <t>A04AR134-00002</t>
  </si>
  <si>
    <t>A04AR135-00001</t>
  </si>
  <si>
    <t>135</t>
  </si>
  <si>
    <t>Aluminum Sliding Door w/ Aluminum Frame (UoM: EA)</t>
  </si>
  <si>
    <t>A04AR135</t>
  </si>
  <si>
    <t>A04AR135-00002</t>
  </si>
  <si>
    <t>A04AR136-00001</t>
  </si>
  <si>
    <t>136</t>
  </si>
  <si>
    <t>Steel Hanger Door w/ Steel Frame (UoM: M2)</t>
  </si>
  <si>
    <t>A04AR136</t>
  </si>
  <si>
    <t>A04AR137-00001</t>
  </si>
  <si>
    <t>137</t>
  </si>
  <si>
    <t>Steel Hanger Door w/ Steel Frame (UoM: EA)</t>
  </si>
  <si>
    <t>A04AR137</t>
  </si>
  <si>
    <t>A04AR138-00001</t>
  </si>
  <si>
    <t>138</t>
  </si>
  <si>
    <t>Steel Swing Door w/ Steel Frame (UoM: M2)</t>
  </si>
  <si>
    <t>A04AR138</t>
  </si>
  <si>
    <t>A04AR139-00001</t>
  </si>
  <si>
    <t>139</t>
  </si>
  <si>
    <t>Steel Swing Door w/ Steel Frame (UoM: EA)</t>
  </si>
  <si>
    <t>A04AR139</t>
  </si>
  <si>
    <t>A04AR140-00001</t>
  </si>
  <si>
    <t>140</t>
  </si>
  <si>
    <t>Aluminum Swing Door w/ Aluminum Frame (UoM: M2)</t>
  </si>
  <si>
    <t>A04AR140</t>
  </si>
  <si>
    <t>A04AR141-00001</t>
  </si>
  <si>
    <t>141</t>
  </si>
  <si>
    <t>Aluminum Swing Door w/ Aluminum Frame (UoM: EA)</t>
  </si>
  <si>
    <t>A04AR141</t>
  </si>
  <si>
    <t>A04AR142-00001</t>
  </si>
  <si>
    <t>142</t>
  </si>
  <si>
    <t>Revolving Door (UoM: EA)</t>
  </si>
  <si>
    <t>AW</t>
  </si>
  <si>
    <t>Manual Revolving Door</t>
  </si>
  <si>
    <t>A04AR142</t>
  </si>
  <si>
    <t>A04AR142-00002</t>
  </si>
  <si>
    <t>BA</t>
  </si>
  <si>
    <t>Auto Revolving Door</t>
  </si>
  <si>
    <t>A04AR143-00001</t>
  </si>
  <si>
    <t>143</t>
  </si>
  <si>
    <t>Steel Folding(Accordion) Door w/ Steel Frame (UoM: M2)</t>
  </si>
  <si>
    <t>BB</t>
  </si>
  <si>
    <t>Motorized Type</t>
    <phoneticPr fontId="4" type="noConversion"/>
  </si>
  <si>
    <t>A04AR143</t>
  </si>
  <si>
    <t>A04AR143-00002</t>
  </si>
  <si>
    <t>BC</t>
  </si>
  <si>
    <t>Manual Type</t>
    <phoneticPr fontId="4" type="noConversion"/>
  </si>
  <si>
    <t>A04AR144-00001</t>
  </si>
  <si>
    <t>144</t>
  </si>
  <si>
    <t>Steel Folding(Accordion) Door w/ Steel Frame (UoM: EA)</t>
  </si>
  <si>
    <t>A04AR144</t>
  </si>
  <si>
    <t>A04AR144-00002</t>
  </si>
  <si>
    <t>A04AR145-00001</t>
  </si>
  <si>
    <t>145</t>
  </si>
  <si>
    <t>Aluminum Folding(Accordion) Door w/ Aluminum Frame (UoM: M2)</t>
  </si>
  <si>
    <t>A04AR145</t>
  </si>
  <si>
    <t>A04AR145-00002</t>
  </si>
  <si>
    <t>A04AR146-00001</t>
  </si>
  <si>
    <t>146</t>
  </si>
  <si>
    <t>Aluminum Folding(Accordion) Door w/ Aluminum Frame (UoM: EA)</t>
  </si>
  <si>
    <t>A04AR146</t>
  </si>
  <si>
    <t>A04AR146-00002</t>
  </si>
  <si>
    <t>A04AR147-00001</t>
  </si>
  <si>
    <t>147</t>
  </si>
  <si>
    <t>PVC Folding(Accordion) Door w/ PVC Frame (UoM: M2)</t>
  </si>
  <si>
    <t>A04AR147</t>
  </si>
  <si>
    <t>A04AR148-00001</t>
  </si>
  <si>
    <t>148</t>
  </si>
  <si>
    <t>PVC Folding(Accordion) Door w/ PVC Frame (UoM: EA)</t>
  </si>
  <si>
    <t>A04AR148</t>
  </si>
  <si>
    <t>A04AR149-00001</t>
  </si>
  <si>
    <t>149</t>
  </si>
  <si>
    <t>uPVC Door w/ uPVC Frame (UoM: M2)</t>
  </si>
  <si>
    <t>A04AR149</t>
  </si>
  <si>
    <t>A04AR150-00001</t>
  </si>
  <si>
    <t>150</t>
  </si>
  <si>
    <t>uPVC Door w/ uPVC Frame (UoM: EA)</t>
  </si>
  <si>
    <t>w/ Hardware &amp; Accessories</t>
    <phoneticPr fontId="4" type="noConversion"/>
  </si>
  <si>
    <t>A04AR150</t>
  </si>
  <si>
    <t>A04AR151-00001</t>
  </si>
  <si>
    <t>151</t>
  </si>
  <si>
    <t>Master Key System</t>
  </si>
  <si>
    <t>BD</t>
  </si>
  <si>
    <t>Three Levels Master Key</t>
  </si>
  <si>
    <t>w/ Accessories (Key Box, Key Tag and ETC)</t>
    <phoneticPr fontId="4" type="noConversion"/>
  </si>
  <si>
    <t>SET</t>
  </si>
  <si>
    <t>A04AR151</t>
  </si>
  <si>
    <t>A04AR152-00001</t>
  </si>
  <si>
    <t>152</t>
  </si>
  <si>
    <t>Steel Window (UoM: M2)</t>
  </si>
  <si>
    <t>Fire Protective Rating: N/A</t>
  </si>
  <si>
    <t>A04AR152</t>
  </si>
  <si>
    <t>A04AR152-00002</t>
  </si>
  <si>
    <t>Fire Protective Rating: 0.5-hr</t>
  </si>
  <si>
    <t>A04AR152-00003</t>
  </si>
  <si>
    <t>Fire Protective Rating: 1-hr</t>
  </si>
  <si>
    <t>A04AR153-00001</t>
  </si>
  <si>
    <t>153</t>
  </si>
  <si>
    <t>Steel Window (UoM: EA)</t>
  </si>
  <si>
    <t>A04AR153</t>
  </si>
  <si>
    <t>A04AR153-00002</t>
  </si>
  <si>
    <t>A04AR153-00003</t>
  </si>
  <si>
    <t>A04AR154-00001</t>
  </si>
  <si>
    <t>154</t>
  </si>
  <si>
    <t>Blast Resistant Steel Window (UoM: M2)</t>
  </si>
  <si>
    <t>A04AR154</t>
  </si>
  <si>
    <t>A04AR155-00001</t>
  </si>
  <si>
    <t>155</t>
  </si>
  <si>
    <t>Blast Resistant Steel Window (UoM: EA)</t>
  </si>
  <si>
    <t>A04AR155</t>
  </si>
  <si>
    <t>A04AR156-00001</t>
  </si>
  <si>
    <t>156</t>
  </si>
  <si>
    <t>Bullet-Proof Steel Window (UoM: M2)</t>
  </si>
  <si>
    <t>A04AR156</t>
  </si>
  <si>
    <t>A04AR157-00001</t>
  </si>
  <si>
    <t>157</t>
  </si>
  <si>
    <t>Bullet-Proof Steel Window (UoM: EA)</t>
  </si>
  <si>
    <t>A04AR157</t>
  </si>
  <si>
    <t>A04AR158-00001</t>
  </si>
  <si>
    <t>158</t>
  </si>
  <si>
    <t>Aluminum Window (UoM: M2)</t>
  </si>
  <si>
    <t>A04AR158</t>
  </si>
  <si>
    <t>A04AR158-00002</t>
  </si>
  <si>
    <t>A04AR158-00003</t>
  </si>
  <si>
    <t>A04AR159-00001</t>
  </si>
  <si>
    <t>159</t>
  </si>
  <si>
    <t>Aluminum Window (UoM: EA)</t>
  </si>
  <si>
    <t>A04AR159</t>
  </si>
  <si>
    <t>A04AR159-00002</t>
  </si>
  <si>
    <t>A04AR159-00003</t>
  </si>
  <si>
    <t>A04AR160-00001</t>
  </si>
  <si>
    <t>160</t>
  </si>
  <si>
    <t>uPVC Window (UoM: M2)</t>
  </si>
  <si>
    <t>A04AR160</t>
  </si>
  <si>
    <t>A04AR161-00001</t>
  </si>
  <si>
    <t>161</t>
  </si>
  <si>
    <t>uPVC Window (UoM: EA)</t>
  </si>
  <si>
    <t>A04AR161</t>
  </si>
  <si>
    <t>A04AR162-00001</t>
  </si>
  <si>
    <t>162</t>
  </si>
  <si>
    <t>Skylight (UoM: M2)</t>
  </si>
  <si>
    <t>BG</t>
  </si>
  <si>
    <t>FRP(Fiberglass Reinforced Plastics) Skylight</t>
  </si>
  <si>
    <t>A04AR162</t>
  </si>
  <si>
    <t>A04AR162-00002</t>
  </si>
  <si>
    <t>BH</t>
  </si>
  <si>
    <t>Acrylic Skylight w/ Ventilation</t>
  </si>
  <si>
    <t>A04AR163-00001</t>
  </si>
  <si>
    <t>163</t>
  </si>
  <si>
    <t>Louver (UoM: M2)</t>
  </si>
  <si>
    <t>BJ</t>
  </si>
  <si>
    <t>Aluminum</t>
  </si>
  <si>
    <t>A04AR163</t>
  </si>
  <si>
    <t>A04AR163-00002</t>
  </si>
  <si>
    <t>BK</t>
  </si>
  <si>
    <t>Steel</t>
  </si>
  <si>
    <t>A04AR164-00001</t>
  </si>
  <si>
    <t>164</t>
  </si>
  <si>
    <t>Louver (UoM: EA)</t>
  </si>
  <si>
    <t>A04AR164</t>
  </si>
  <si>
    <t>A04AR164-00002</t>
  </si>
  <si>
    <t>A04AR165-00001</t>
  </si>
  <si>
    <t>165</t>
  </si>
  <si>
    <t>Shade (UoM: M2)</t>
  </si>
  <si>
    <t>Manual Type</t>
  </si>
  <si>
    <t>A04AR165</t>
  </si>
  <si>
    <t>A04AR165-00002</t>
  </si>
  <si>
    <t>Motorized Type</t>
  </si>
  <si>
    <t>A04AR166-00001</t>
  </si>
  <si>
    <t>166</t>
  </si>
  <si>
    <t>Shade (UoM: EA)</t>
  </si>
  <si>
    <t>A04AR166</t>
  </si>
  <si>
    <t>A04AR166-00002</t>
  </si>
  <si>
    <t>A04AR315-00001</t>
  </si>
  <si>
    <t>Door &amp; Window Work</t>
    <phoneticPr fontId="4" type="noConversion"/>
  </si>
  <si>
    <t>315</t>
  </si>
  <si>
    <t>Curtain Wall System (UoM: M2)</t>
    <phoneticPr fontId="4" type="noConversion"/>
  </si>
  <si>
    <t>A04AR315</t>
  </si>
  <si>
    <t>A04AR316-00001</t>
  </si>
  <si>
    <t>316</t>
  </si>
  <si>
    <t>Curtain Wall System (UoM: EA)</t>
  </si>
  <si>
    <t>A04AR316</t>
  </si>
  <si>
    <t>A04AR318-00001</t>
  </si>
  <si>
    <t>318</t>
  </si>
  <si>
    <t>Ballistic Resistant Door w/ Steel Frame (UoM: M2)</t>
  </si>
  <si>
    <t>A04AR318</t>
  </si>
  <si>
    <t>A04AR318-00002</t>
  </si>
  <si>
    <t>A04AR318-00003</t>
  </si>
  <si>
    <t>A04AR318-00004</t>
  </si>
  <si>
    <t>Fire Protective Rating: 1.5-hrs</t>
  </si>
  <si>
    <t>A04AR318-00005</t>
  </si>
  <si>
    <t>Fire Protective Rating: 2-hrs</t>
  </si>
  <si>
    <t>A04AR318-00006</t>
  </si>
  <si>
    <t>Fire Protective Rating: 3-hrs</t>
  </si>
  <si>
    <t>A04AR319-00001</t>
  </si>
  <si>
    <t>319</t>
  </si>
  <si>
    <t>Ballistic Resistant Door w/ Steel Frame (UoM: EA)</t>
  </si>
  <si>
    <t>A04AR319</t>
  </si>
  <si>
    <t>A04AR319-00002</t>
  </si>
  <si>
    <t>A04AR319-00003</t>
  </si>
  <si>
    <t>A04AR319-00004</t>
  </si>
  <si>
    <t>A04AR319-00005</t>
  </si>
  <si>
    <t>A04AR319-00006</t>
  </si>
  <si>
    <t>A04AR319-00007</t>
  </si>
  <si>
    <t>A04AR319-00008</t>
  </si>
  <si>
    <t>A04AR319-00009</t>
  </si>
  <si>
    <t>A04AR319-00010</t>
  </si>
  <si>
    <t>A04AR319-00011</t>
  </si>
  <si>
    <t>Fire Protective Rating: 3-hrs, Single Door</t>
  </si>
  <si>
    <t>A04AR319-00012</t>
  </si>
  <si>
    <t>Fire Protective Rating: 3-hrs, Double Door</t>
  </si>
  <si>
    <t>A04AR320-00001</t>
  </si>
  <si>
    <t>320</t>
  </si>
  <si>
    <t>Ballistic Resistant Door w/ Steel Frame, Panic Bar (UoM: M2)</t>
  </si>
  <si>
    <t>A04AR320</t>
  </si>
  <si>
    <t>A04AR320-00002</t>
  </si>
  <si>
    <t>A04AR320-00003</t>
  </si>
  <si>
    <t>A04AR320-00004</t>
  </si>
  <si>
    <t>A04AR320-00005</t>
  </si>
  <si>
    <t>A04AR320-00006</t>
  </si>
  <si>
    <t>A04AR321-00001</t>
  </si>
  <si>
    <t>321</t>
  </si>
  <si>
    <t>Ballistic Resistant Door w/ Steel Frame, Panic Bar (UoM: EA)</t>
  </si>
  <si>
    <t>A04AR321</t>
  </si>
  <si>
    <t>A04AR321-00002</t>
  </si>
  <si>
    <t>A04AR321-00003</t>
  </si>
  <si>
    <t>A04AR321-00004</t>
  </si>
  <si>
    <t>A04AR321-00005</t>
  </si>
  <si>
    <t>A04AR321-00006</t>
  </si>
  <si>
    <t>A04AR321-00007</t>
  </si>
  <si>
    <t>A04AR321-00008</t>
  </si>
  <si>
    <t>A04AR321-00009</t>
  </si>
  <si>
    <t>A04AR321-00010</t>
  </si>
  <si>
    <t>A04AR321-00011</t>
  </si>
  <si>
    <t>A04AR321-00012</t>
  </si>
  <si>
    <t>A04AS038-00001</t>
  </si>
  <si>
    <t>Exterior/Interior Finish Work</t>
  </si>
  <si>
    <t>A04AS038</t>
  </si>
  <si>
    <t>A04AS038-00002</t>
  </si>
  <si>
    <t>A04AS167-00001</t>
  </si>
  <si>
    <t>167</t>
  </si>
  <si>
    <t>Marble Window Sill</t>
  </si>
  <si>
    <t>THK=(  )mm / W=(  )mm</t>
    <phoneticPr fontId="4" type="noConversion"/>
  </si>
  <si>
    <t>A04AS167</t>
  </si>
  <si>
    <t>A04AS168-00001</t>
  </si>
  <si>
    <t>168</t>
  </si>
  <si>
    <t>Screed</t>
  </si>
  <si>
    <t>THK&lt;50mm</t>
    <phoneticPr fontId="4" type="noConversion"/>
  </si>
  <si>
    <t>A04AS168</t>
  </si>
  <si>
    <t>A04AS168-00002</t>
  </si>
  <si>
    <t>A04AS168-00003</t>
  </si>
  <si>
    <t>75mm≤THK</t>
    <phoneticPr fontId="4" type="noConversion"/>
  </si>
  <si>
    <t>A04AS169-00001</t>
  </si>
  <si>
    <t>169</t>
  </si>
  <si>
    <t>Carpet</t>
  </si>
  <si>
    <t>A04AS169</t>
  </si>
  <si>
    <t>A04AS170-00001</t>
  </si>
  <si>
    <t>170</t>
  </si>
  <si>
    <t>Carpet Tile</t>
  </si>
  <si>
    <t>Tile Size=W(  )mm x L(  )mm</t>
  </si>
  <si>
    <t>A04AS170</t>
  </si>
  <si>
    <t>A04AS171-00001</t>
  </si>
  <si>
    <t>171</t>
  </si>
  <si>
    <t>Recess Floor Mat</t>
  </si>
  <si>
    <t>A04AS171</t>
  </si>
  <si>
    <t>A04AS172-00001</t>
  </si>
  <si>
    <t>172</t>
  </si>
  <si>
    <t>Entrance Floor Mats and Frame</t>
  </si>
  <si>
    <t>A04AS172</t>
  </si>
  <si>
    <t>A04AS172-00002</t>
  </si>
  <si>
    <t>BL</t>
  </si>
  <si>
    <t>Embedded Type</t>
    <phoneticPr fontId="4" type="noConversion"/>
  </si>
  <si>
    <t>A04AS173-00001</t>
  </si>
  <si>
    <t>173</t>
  </si>
  <si>
    <t>Steel Trowel Finish</t>
  </si>
  <si>
    <t>A04AS173</t>
  </si>
  <si>
    <t>A04AS173-00002</t>
  </si>
  <si>
    <t>BM</t>
  </si>
  <si>
    <t>Brushed(Broom) Finish</t>
  </si>
  <si>
    <t>A04AS173-00003</t>
  </si>
  <si>
    <t>BN</t>
  </si>
  <si>
    <t>Hardener Finish(Powder Type)</t>
  </si>
  <si>
    <t>A04AS173-00004</t>
  </si>
  <si>
    <t>BP</t>
  </si>
  <si>
    <t>Hardener Finish(Liquid Type)</t>
  </si>
  <si>
    <t>A04AS174-00001</t>
  </si>
  <si>
    <t>174</t>
  </si>
  <si>
    <t>Raised Floor</t>
    <phoneticPr fontId="4" type="noConversion"/>
  </si>
  <si>
    <t>BQ</t>
  </si>
  <si>
    <t>Top Finish: Anti-Static Vinyl Tile</t>
  </si>
  <si>
    <t>600mm x 600mm / H≤600mm</t>
    <phoneticPr fontId="4" type="noConversion"/>
  </si>
  <si>
    <t>A04AS174</t>
  </si>
  <si>
    <t>A04AS174-00002</t>
  </si>
  <si>
    <t>600mm x 600mm / 600mm&lt;H≤1000mm</t>
    <phoneticPr fontId="4" type="noConversion"/>
  </si>
  <si>
    <t>A04AS174-00003</t>
  </si>
  <si>
    <t>600mm x 600mm / 1000mm&lt;H≤1500mm</t>
    <phoneticPr fontId="4" type="noConversion"/>
  </si>
  <si>
    <t>A04AS174-00004</t>
  </si>
  <si>
    <t>BR</t>
  </si>
  <si>
    <t>Top Finish: Carpet Tile</t>
  </si>
  <si>
    <t>A04AS174-00005</t>
  </si>
  <si>
    <t>A04AS174-00006</t>
  </si>
  <si>
    <t>A04AS174-00007</t>
  </si>
  <si>
    <t>BS</t>
  </si>
  <si>
    <t>Top Finish: Marble</t>
  </si>
  <si>
    <t>A04AS174-00008</t>
  </si>
  <si>
    <t>A04AS174-00009</t>
  </si>
  <si>
    <t>A04AS174-00010</t>
  </si>
  <si>
    <t>600mm x 600mm / 1500mm≤H</t>
  </si>
  <si>
    <t>A04AS174-00011</t>
  </si>
  <si>
    <t>A04AS174-00012</t>
  </si>
  <si>
    <t>A04AS174-00013</t>
  </si>
  <si>
    <t>600mm x 600mm / 1500mm&lt;H</t>
    <phoneticPr fontId="4" type="noConversion"/>
  </si>
  <si>
    <t>A04AS174-00014</t>
  </si>
  <si>
    <t>A04AS174-00015</t>
  </si>
  <si>
    <t>A04AS175-00001</t>
  </si>
  <si>
    <t>175</t>
  </si>
  <si>
    <t>Material Dividing Strip</t>
    <phoneticPr fontId="4" type="noConversion"/>
  </si>
  <si>
    <t>BT</t>
  </si>
  <si>
    <t>Stainless Steel</t>
  </si>
  <si>
    <t>A04AS175</t>
  </si>
  <si>
    <t>A04AS176-00001</t>
  </si>
  <si>
    <t>176</t>
  </si>
  <si>
    <t>Plasterboard Dry Liner System</t>
  </si>
  <si>
    <t>for Wall To External Side</t>
  </si>
  <si>
    <t>w/ 1-Layer Gypsum Board, Supporting Frame(Stud), Accessories</t>
  </si>
  <si>
    <t>1-Layer Gypsumboard THK=9.5mm</t>
  </si>
  <si>
    <t>Insulation THK=(  )mm</t>
  </si>
  <si>
    <t>A04AS176</t>
  </si>
  <si>
    <t>A04AS176-00002</t>
  </si>
  <si>
    <t>1-Layer Gypsumboard THK=12.5mm</t>
  </si>
  <si>
    <t>A04AS176-00003</t>
  </si>
  <si>
    <t>1-Layer Gypsumboard THK=16mm</t>
  </si>
  <si>
    <t>A04AS176-00004</t>
  </si>
  <si>
    <t>Glass Wool (Fiberglass)</t>
  </si>
  <si>
    <t>A04AS176-00005</t>
  </si>
  <si>
    <t>A04AS176-00006</t>
  </si>
  <si>
    <t>A04AS176-00007</t>
  </si>
  <si>
    <t>Rigid Insulation</t>
    <phoneticPr fontId="4" type="noConversion"/>
  </si>
  <si>
    <t>A04AS176-00008</t>
  </si>
  <si>
    <t>A04AS176-00009</t>
  </si>
  <si>
    <t>A04AS177-00001</t>
  </si>
  <si>
    <t>177</t>
  </si>
  <si>
    <t>Gypsumboard Partition Wall (Fixed Type)</t>
  </si>
  <si>
    <t>BU</t>
  </si>
  <si>
    <t>w/o Insulation</t>
  </si>
  <si>
    <t>Including Supporting Frame(Stud) &amp; Accessories</t>
  </si>
  <si>
    <t>A04AS177</t>
  </si>
  <si>
    <t>A04AS177-00002</t>
  </si>
  <si>
    <t>A04AS177-00003</t>
  </si>
  <si>
    <t>A04AS177-00004</t>
  </si>
  <si>
    <t>BV</t>
  </si>
  <si>
    <t>Fire Protective Rating: N/A, 2-Layer Gypsum Boards to One Side</t>
  </si>
  <si>
    <t>A04AS177-00005</t>
  </si>
  <si>
    <t>A04AS177-00006</t>
  </si>
  <si>
    <t>A04AS177-00007</t>
  </si>
  <si>
    <t>BW</t>
  </si>
  <si>
    <t>Fire Protective Rating: N/A, 1-Layer Gypsum Board to Both Sides</t>
  </si>
  <si>
    <t>A04AS177-00008</t>
  </si>
  <si>
    <t>A04AS177-00009</t>
  </si>
  <si>
    <t>A04AS177-00010</t>
  </si>
  <si>
    <t>A04AS177-00011</t>
  </si>
  <si>
    <t>A04AS177-00012</t>
  </si>
  <si>
    <t>A04AS177-00013</t>
  </si>
  <si>
    <t>A04AS177-00014</t>
  </si>
  <si>
    <t>A04AS177-00015</t>
  </si>
  <si>
    <t>A04AS177-00016</t>
  </si>
  <si>
    <t>CA</t>
  </si>
  <si>
    <t>Fire Protective Rating: N/A, 2-Layer Gypsum Boards to Both Sides</t>
  </si>
  <si>
    <t>A04AS177-00017</t>
  </si>
  <si>
    <t>A04AS177-00018</t>
  </si>
  <si>
    <t>A04AS177-00019</t>
  </si>
  <si>
    <t>A04AS177-00020</t>
  </si>
  <si>
    <t>A04AS177-00021</t>
  </si>
  <si>
    <t>A04AS177-00022</t>
  </si>
  <si>
    <t>A04AS177-00023</t>
  </si>
  <si>
    <t>A04AS177-00024</t>
  </si>
  <si>
    <t>A04AS177-00025</t>
  </si>
  <si>
    <t>CB</t>
  </si>
  <si>
    <t>Fire Protective Rating: 1-hr, 2-Layer Gypsum Boards to Both Sides</t>
  </si>
  <si>
    <t>A04AS177-00026</t>
  </si>
  <si>
    <t>A04AS177-00027</t>
  </si>
  <si>
    <t>A04AS177-00028</t>
  </si>
  <si>
    <t>A04AS177-00029</t>
  </si>
  <si>
    <t>A04AS177-00030</t>
  </si>
  <si>
    <t>A04AS177-00031</t>
  </si>
  <si>
    <t>CC</t>
  </si>
  <si>
    <t>Fire Protective Rating: 2-hrs, 2-Layer Gypsum Boards to Both Sides</t>
  </si>
  <si>
    <t>A04AS177-00032</t>
  </si>
  <si>
    <t>A04AS177-00033</t>
  </si>
  <si>
    <t>A04AS177-00034</t>
  </si>
  <si>
    <t>A04AS177-00035</t>
  </si>
  <si>
    <t>A04AS177-00036</t>
  </si>
  <si>
    <t>A04AS178-00001</t>
  </si>
  <si>
    <t>178</t>
  </si>
  <si>
    <t>Gypsumboard Partition Wall (Removable Type)</t>
  </si>
  <si>
    <t>A04AS178</t>
  </si>
  <si>
    <t>A04AS178-00002</t>
  </si>
  <si>
    <t>A04AS178-00003</t>
  </si>
  <si>
    <t>A04AS178-00004</t>
  </si>
  <si>
    <t>A04AS178-00005</t>
  </si>
  <si>
    <t>A04AS178-00006</t>
  </si>
  <si>
    <t>A04AS178-00007</t>
  </si>
  <si>
    <t>A04AS178-00008</t>
  </si>
  <si>
    <t>A04AS178-00009</t>
  </si>
  <si>
    <t>A04AS179-00001</t>
  </si>
  <si>
    <t>179</t>
  </si>
  <si>
    <t>Cubicle Partition</t>
  </si>
  <si>
    <t>for Toilet</t>
  </si>
  <si>
    <t>A04AS179</t>
  </si>
  <si>
    <t>A04AS180-00001</t>
  </si>
  <si>
    <t>180</t>
  </si>
  <si>
    <t>Shower Booth Partition</t>
  </si>
  <si>
    <t>A04AS180</t>
  </si>
  <si>
    <t>A04AS181-00001</t>
  </si>
  <si>
    <t>181</t>
  </si>
  <si>
    <t>Acoustic Panel</t>
  </si>
  <si>
    <t>for Wall</t>
  </si>
  <si>
    <t>w/ Accessories (Supporting Frame, Acoustic Insulation, Etc.)</t>
  </si>
  <si>
    <t>A04AS181</t>
  </si>
  <si>
    <t>A04AS182-00001</t>
  </si>
  <si>
    <t>182</t>
  </si>
  <si>
    <t>Face Brick</t>
  </si>
  <si>
    <t>w/ Bedding</t>
  </si>
  <si>
    <t>A04AS182</t>
  </si>
  <si>
    <t>A04AS183-00001</t>
  </si>
  <si>
    <t>183</t>
  </si>
  <si>
    <t>Hard Wood Trim</t>
  </si>
  <si>
    <t>A04AS183</t>
  </si>
  <si>
    <t>A04AS183-00002</t>
  </si>
  <si>
    <t>A04AS183-00003</t>
  </si>
  <si>
    <t>A04AS184-00001</t>
  </si>
  <si>
    <t>184</t>
  </si>
  <si>
    <t>Aluminum Baseboard</t>
  </si>
  <si>
    <t>for Skirt</t>
  </si>
  <si>
    <t>w/ Adhesive</t>
  </si>
  <si>
    <t>A04AS184</t>
  </si>
  <si>
    <t>A04AS184-00002</t>
  </si>
  <si>
    <t>A04AS184-00003</t>
  </si>
  <si>
    <t>A04AS185-00001</t>
  </si>
  <si>
    <t>185</t>
  </si>
  <si>
    <t>Coved Rubber Skirting</t>
  </si>
  <si>
    <t>A04AS185</t>
  </si>
  <si>
    <t>A04AS185-00002</t>
  </si>
  <si>
    <t>A04AS185-00003</t>
  </si>
  <si>
    <t>A04AS186-00001</t>
  </si>
  <si>
    <t>186</t>
  </si>
  <si>
    <t>Fiber Board Ceiling System</t>
  </si>
  <si>
    <t>CD</t>
  </si>
  <si>
    <t>M-Bar System</t>
  </si>
  <si>
    <t>w/ Hot-Dip Galvanized Suspension System &amp; Accessories(Moldings, Ceiling Access Door/Hatch, Curtain Boxes and etc.)</t>
  </si>
  <si>
    <t>Tile Size=(  )mm x (  )mm</t>
  </si>
  <si>
    <t>A04AS186</t>
  </si>
  <si>
    <t>A04AS186-00002</t>
  </si>
  <si>
    <t>CE</t>
  </si>
  <si>
    <t>T-Bar System</t>
  </si>
  <si>
    <t>A04AS187-00001</t>
  </si>
  <si>
    <t>187</t>
  </si>
  <si>
    <t>Gypsum Plaster Board Ceiling System</t>
  </si>
  <si>
    <t>A04AS187</t>
  </si>
  <si>
    <t>A04AS187-00002</t>
  </si>
  <si>
    <t>A04AS188-00001</t>
  </si>
  <si>
    <t>188</t>
  </si>
  <si>
    <t>Moisture Resistant Gypsum Plaster Board Ceiling System</t>
    <phoneticPr fontId="4" type="noConversion"/>
  </si>
  <si>
    <t>A04AS188</t>
  </si>
  <si>
    <t>A04AS188-00002</t>
  </si>
  <si>
    <t>Moisture Resistant Gypsum Plaster Board Ceiling System</t>
  </si>
  <si>
    <t>A04AS189-00001</t>
  </si>
  <si>
    <t>189</t>
  </si>
  <si>
    <t>Cement Board Ceiling System</t>
  </si>
  <si>
    <t>A04AS189</t>
  </si>
  <si>
    <t>A04AS189-00002</t>
  </si>
  <si>
    <t>A04AS190-00001</t>
  </si>
  <si>
    <t>190</t>
  </si>
  <si>
    <t>Acoustic Tiled Ceiling System</t>
  </si>
  <si>
    <t>A04AS190</t>
  </si>
  <si>
    <t>A04AS190-00002</t>
  </si>
  <si>
    <t>A04AS191-00001</t>
  </si>
  <si>
    <t>191</t>
  </si>
  <si>
    <t>Moisture Resistant Tiled Ceiling System</t>
  </si>
  <si>
    <t>A04AS191</t>
  </si>
  <si>
    <t>A04AS191-00002</t>
  </si>
  <si>
    <t>A04AS192-00001</t>
  </si>
  <si>
    <t>192</t>
  </si>
  <si>
    <t>Aluminum Spandrel Ceiling System</t>
  </si>
  <si>
    <t>A04AS192</t>
  </si>
  <si>
    <t>A04AS193-00001</t>
  </si>
  <si>
    <t>193</t>
  </si>
  <si>
    <t>Metal Open Cell Ceiling</t>
  </si>
  <si>
    <t>A04AS193</t>
  </si>
  <si>
    <t>A04AS194-00001</t>
  </si>
  <si>
    <t>194</t>
  </si>
  <si>
    <t>Rigid Insulation</t>
  </si>
  <si>
    <t>for Exposed Ceiling Structure of Cable Room</t>
  </si>
  <si>
    <t>A04AS194</t>
  </si>
  <si>
    <t>A04AS194-00002</t>
  </si>
  <si>
    <t>A04AS194-00003</t>
  </si>
  <si>
    <t>A04AS194-00004</t>
  </si>
  <si>
    <t>for Exposed Wall Structure of Cable Room</t>
  </si>
  <si>
    <t>A04AS194-00005</t>
  </si>
  <si>
    <t>A04AS194-00006</t>
  </si>
  <si>
    <t>A04AS195-00001</t>
  </si>
  <si>
    <t>195</t>
  </si>
  <si>
    <t>Pre-Fabricated Canopy</t>
  </si>
  <si>
    <t>CF</t>
  </si>
  <si>
    <t>Steel Canopy</t>
  </si>
  <si>
    <t>w/ Supporting Frame, Accessories</t>
  </si>
  <si>
    <t>W x L x Min. D=(  )mm x (  )mm x (  )mm</t>
  </si>
  <si>
    <t>A04AS195</t>
  </si>
  <si>
    <t>A04AS195-00002</t>
  </si>
  <si>
    <t>CG</t>
  </si>
  <si>
    <t>Stainless Steel Canopy</t>
  </si>
  <si>
    <t>A04AS195-00003</t>
  </si>
  <si>
    <t>CH</t>
  </si>
  <si>
    <t>Aluminum Canopy</t>
  </si>
  <si>
    <t>A04AS195-00004</t>
  </si>
  <si>
    <t>CJ</t>
  </si>
  <si>
    <t>Polycarbonate Canopy</t>
  </si>
  <si>
    <t>A04AS195-00005</t>
  </si>
  <si>
    <t>CK</t>
  </si>
  <si>
    <t>GRP Canopy</t>
  </si>
  <si>
    <t>A04AS195-00006</t>
  </si>
  <si>
    <t>CL</t>
  </si>
  <si>
    <t>Steel Canopy (Continuous Type)</t>
  </si>
  <si>
    <t>along Walkway, w/ Supporting Frame, Accessories</t>
  </si>
  <si>
    <t>W x Min. D=(  )mm x (  )mm</t>
  </si>
  <si>
    <t>A04AS195-00007</t>
  </si>
  <si>
    <t>CM</t>
  </si>
  <si>
    <t>Polycarbonate Canopy (Continuous Type)</t>
  </si>
  <si>
    <t>A04AS195-00008</t>
  </si>
  <si>
    <t>CN</t>
  </si>
  <si>
    <t>Steel Canopy (Rounded Type)</t>
  </si>
  <si>
    <t>W x H x Min. D=(  )mm x (  )mm x (  )mm</t>
  </si>
  <si>
    <t>A04AS195-00009</t>
  </si>
  <si>
    <t>CP</t>
  </si>
  <si>
    <t>Stainless Steel Canopy (Rounded Type)</t>
  </si>
  <si>
    <t>A04AS195-00010</t>
  </si>
  <si>
    <t>CQ</t>
  </si>
  <si>
    <t>Aluminum Canopy (Rounded Type)</t>
  </si>
  <si>
    <t>A04AS195-00011</t>
  </si>
  <si>
    <t>CR</t>
  </si>
  <si>
    <t>Polycarbonate Canopy (Rounded Type)</t>
  </si>
  <si>
    <t>A04AS195-00012</t>
  </si>
  <si>
    <t>CS</t>
  </si>
  <si>
    <t>GRP Canopy (Rounded Type)</t>
  </si>
  <si>
    <t>A04AS196-00001</t>
  </si>
  <si>
    <t>196</t>
  </si>
  <si>
    <t>Custom-Made Canopy for Main Entrance</t>
  </si>
  <si>
    <t>w/ Supporting Frame, Accessories, Lighting Fixtures</t>
  </si>
  <si>
    <t>A04AS196</t>
  </si>
  <si>
    <t>A04AS196-00002</t>
  </si>
  <si>
    <t>A04AS196-00003</t>
  </si>
  <si>
    <t>A04AS197-00001</t>
  </si>
  <si>
    <t>197</t>
  </si>
  <si>
    <t>Roof Tile</t>
  </si>
  <si>
    <t>CT</t>
  </si>
  <si>
    <t>Metallic Tile w/ Insulation</t>
  </si>
  <si>
    <t>A04AS197</t>
  </si>
  <si>
    <t>A04AS197-00002</t>
  </si>
  <si>
    <t>CU</t>
  </si>
  <si>
    <t>Metallic Tile w/o Insulation</t>
  </si>
  <si>
    <t>A04AS314-00001</t>
  </si>
  <si>
    <t>314</t>
  </si>
  <si>
    <t>Plywood w/ Fire Retardant Paint</t>
  </si>
  <si>
    <t>A04AS314</t>
  </si>
  <si>
    <t>A04AT198-00001</t>
  </si>
  <si>
    <t>Plastering Work</t>
  </si>
  <si>
    <t>198</t>
  </si>
  <si>
    <t>Plastering</t>
  </si>
  <si>
    <t>for External Masonry Wall</t>
  </si>
  <si>
    <t>A04AT198</t>
  </si>
  <si>
    <t>A04AT198-00002</t>
  </si>
  <si>
    <t>for Internal Masonry Wall</t>
  </si>
  <si>
    <t>A04AT198-00003</t>
  </si>
  <si>
    <t>for Exposed Conc. Surface</t>
  </si>
  <si>
    <t>A04AV205-00001</t>
  </si>
  <si>
    <t>Misc. Work</t>
  </si>
  <si>
    <t>205</t>
  </si>
  <si>
    <t>Roof Drain (for Building)</t>
  </si>
  <si>
    <t>DQ</t>
  </si>
  <si>
    <t>Cast Iron Type</t>
  </si>
  <si>
    <t>DIA=100mm</t>
  </si>
  <si>
    <t>A04AV205</t>
  </si>
  <si>
    <t>A04AV205-00002</t>
  </si>
  <si>
    <t>DIA=150mm</t>
  </si>
  <si>
    <t>A04AV205-00003</t>
  </si>
  <si>
    <t>DIA=200mm</t>
  </si>
  <si>
    <t>A04AV205-00004</t>
  </si>
  <si>
    <t>DIA=250mm</t>
  </si>
  <si>
    <t>A04AV205-00005</t>
  </si>
  <si>
    <t>A04AV205-00006</t>
  </si>
  <si>
    <t>A04AV205-00007</t>
  </si>
  <si>
    <t>A04AV205-00008</t>
  </si>
  <si>
    <t>A04AV205-00009</t>
  </si>
  <si>
    <t>A04AV205-00010</t>
  </si>
  <si>
    <t>A04AV205-00011</t>
  </si>
  <si>
    <t>A04AV205-00012</t>
  </si>
  <si>
    <t>A04AV206-00001</t>
  </si>
  <si>
    <t>206</t>
  </si>
  <si>
    <t>Roof Drain (for Shelter)</t>
  </si>
  <si>
    <t>A04AV206</t>
  </si>
  <si>
    <t>A04AV206-00002</t>
  </si>
  <si>
    <t>A04AV206-00003</t>
  </si>
  <si>
    <t>A04AV206-00004</t>
  </si>
  <si>
    <t>A04AV206-00005</t>
  </si>
  <si>
    <t>A04AV206-00006</t>
  </si>
  <si>
    <t>A04AV206-00007</t>
  </si>
  <si>
    <t>A04AV206-00008</t>
  </si>
  <si>
    <t>A04AV206-00009</t>
  </si>
  <si>
    <t>A04AV206-00010</t>
  </si>
  <si>
    <t>A04AV206-00011</t>
  </si>
  <si>
    <t>A04AV206-00012</t>
  </si>
  <si>
    <t>A04AV207-00001</t>
  </si>
  <si>
    <t>207</t>
  </si>
  <si>
    <t>DR</t>
  </si>
  <si>
    <t>Galvanized Steel Type</t>
  </si>
  <si>
    <t>A04AV207</t>
  </si>
  <si>
    <t>A04AV207-00002</t>
  </si>
  <si>
    <t>A04AV207-00003</t>
  </si>
  <si>
    <t>A04AV207-00004</t>
  </si>
  <si>
    <t>A04AV207-00005</t>
  </si>
  <si>
    <t>A04AV207-00006</t>
  </si>
  <si>
    <t>A04AV207-00007</t>
  </si>
  <si>
    <t>A04AV207-00008</t>
  </si>
  <si>
    <t>A04AV207-00009</t>
  </si>
  <si>
    <t>A04AV207-00010</t>
  </si>
  <si>
    <t>A04AV207-00011</t>
  </si>
  <si>
    <t>A04AV207-00012</t>
  </si>
  <si>
    <t>A04AV208-00001</t>
  </si>
  <si>
    <t>208</t>
  </si>
  <si>
    <t>Water Collection Box</t>
  </si>
  <si>
    <t>A04AV208</t>
  </si>
  <si>
    <t>A04AV208-00002</t>
  </si>
  <si>
    <t>A04AV208-00003</t>
  </si>
  <si>
    <t>A04AV209-00001</t>
  </si>
  <si>
    <t>Misc. Work</t>
    <phoneticPr fontId="4" type="noConversion"/>
  </si>
  <si>
    <t>209</t>
  </si>
  <si>
    <t>Splash Block</t>
    <phoneticPr fontId="4" type="noConversion"/>
  </si>
  <si>
    <t>DS</t>
  </si>
  <si>
    <t>Precast Concrete Block Type</t>
  </si>
  <si>
    <t>A04AV209</t>
  </si>
  <si>
    <t>A04AV210-00001</t>
  </si>
  <si>
    <t>210</t>
  </si>
  <si>
    <t>Natural Ventilator</t>
  </si>
  <si>
    <t>400mm≤DIA&lt;600mm</t>
    <phoneticPr fontId="4" type="noConversion"/>
  </si>
  <si>
    <t>A04AV210</t>
  </si>
  <si>
    <t>A04AV210-00002</t>
  </si>
  <si>
    <t>600mm≤DIA&lt;800mm</t>
    <phoneticPr fontId="4" type="noConversion"/>
  </si>
  <si>
    <t>A04AV210-00003</t>
  </si>
  <si>
    <t>800mm≤DIA&lt;1000mm</t>
    <phoneticPr fontId="4" type="noConversion"/>
  </si>
  <si>
    <t>A04AV210-00004</t>
  </si>
  <si>
    <t>1000mm≤DIA</t>
    <phoneticPr fontId="4" type="noConversion"/>
  </si>
  <si>
    <t>A04AV211-00001</t>
  </si>
  <si>
    <t>211</t>
  </si>
  <si>
    <t>Manhole Cover</t>
  </si>
  <si>
    <t>DT</t>
  </si>
  <si>
    <t>Round Cast Iron Cover w/Frame</t>
    <phoneticPr fontId="4" type="noConversion"/>
  </si>
  <si>
    <t>Heavy Duty Type</t>
    <phoneticPr fontId="4" type="noConversion"/>
  </si>
  <si>
    <t>DIA=600mm</t>
  </si>
  <si>
    <t>A04AV211</t>
  </si>
  <si>
    <t>A04AV211-00002</t>
  </si>
  <si>
    <t>DIA=800mm</t>
    <phoneticPr fontId="4" type="noConversion"/>
  </si>
  <si>
    <t>A04AV212-00001</t>
  </si>
  <si>
    <t>212</t>
  </si>
  <si>
    <t>Chain Link Fence (Fixed Type)</t>
  </si>
  <si>
    <t>DU</t>
  </si>
  <si>
    <t>Self-Standing Type w/ Steel Frame</t>
  </si>
  <si>
    <t>1500mm≤H&lt;2000mm</t>
    <phoneticPr fontId="4" type="noConversion"/>
  </si>
  <si>
    <t>A04AV212</t>
  </si>
  <si>
    <t>A04AV212-00002</t>
  </si>
  <si>
    <t>2000mm≤H&lt;2500mm</t>
    <phoneticPr fontId="4" type="noConversion"/>
  </si>
  <si>
    <t>A04AV212-00003</t>
  </si>
  <si>
    <t>2500mm≤H&lt;3000mm</t>
    <phoneticPr fontId="4" type="noConversion"/>
  </si>
  <si>
    <t>A04AV212-00004</t>
  </si>
  <si>
    <t>3000mm≤H&lt;3500mm</t>
    <phoneticPr fontId="4" type="noConversion"/>
  </si>
  <si>
    <t>A04AV212-00005</t>
  </si>
  <si>
    <t>DV</t>
  </si>
  <si>
    <t>Self-Standing Type w/ Stainless Steel Frame</t>
  </si>
  <si>
    <t>A04AV212-00006</t>
  </si>
  <si>
    <t>A04AV212-00007</t>
  </si>
  <si>
    <t>A04AV212-00008</t>
  </si>
  <si>
    <t>A04AV213-00001</t>
  </si>
  <si>
    <t>213</t>
  </si>
  <si>
    <t>Chain Link Fence (Removable Type)</t>
  </si>
  <si>
    <t>A04AV213</t>
  </si>
  <si>
    <t>A04AV213-00002</t>
  </si>
  <si>
    <t>A04AV213-00003</t>
  </si>
  <si>
    <t>A04AV213-00004</t>
  </si>
  <si>
    <t>A04AV213-00005</t>
  </si>
  <si>
    <t>DW</t>
  </si>
  <si>
    <t>Frame Type w/ Steel Frame</t>
  </si>
  <si>
    <t>for Cable Room</t>
  </si>
  <si>
    <t>A04AV213-00006</t>
  </si>
  <si>
    <t>A04AV213-00007</t>
  </si>
  <si>
    <t>A04AV213-00008</t>
  </si>
  <si>
    <t>A04AV214-00001</t>
  </si>
  <si>
    <t>214</t>
  </si>
  <si>
    <t>Chain Link Fence Single Gate</t>
  </si>
  <si>
    <t>Self-Standing Type, Single</t>
  </si>
  <si>
    <t>w/ Frame, Fixing Accessories</t>
  </si>
  <si>
    <t>A04AV214</t>
  </si>
  <si>
    <t>A04AV214-00002</t>
  </si>
  <si>
    <t>EC</t>
  </si>
  <si>
    <t>Frame Type, Single</t>
  </si>
  <si>
    <t>A04AV215-00001</t>
  </si>
  <si>
    <t>215</t>
  </si>
  <si>
    <t>Chain Link Fence Double Gate</t>
  </si>
  <si>
    <t>EB</t>
  </si>
  <si>
    <t>Self-Standing Type, Double</t>
  </si>
  <si>
    <t>A04AV215</t>
  </si>
  <si>
    <t>A04AV215-00002</t>
  </si>
  <si>
    <t>ED</t>
  </si>
  <si>
    <t>Frame Type, Double</t>
  </si>
  <si>
    <t>A04AV216-00001</t>
  </si>
  <si>
    <t>216</t>
  </si>
  <si>
    <t>Metal Louvered Fence</t>
  </si>
  <si>
    <t>H=(   )mm</t>
  </si>
  <si>
    <t>A04AV216</t>
  </si>
  <si>
    <t>A04AV216-00002</t>
  </si>
  <si>
    <t>EE</t>
  </si>
  <si>
    <t>Self-Standing Type w/ Galv. Steel Frame</t>
  </si>
  <si>
    <t>A04AV216-00003</t>
  </si>
  <si>
    <t>EF</t>
  </si>
  <si>
    <t>Self-Standing Type w/ Aluminum Frame</t>
  </si>
  <si>
    <t>A04AV217-00001</t>
  </si>
  <si>
    <t>217</t>
  </si>
  <si>
    <t>Metal Louvered Fence Single Gate</t>
  </si>
  <si>
    <t>A04AV217</t>
  </si>
  <si>
    <t>A04AV217-00002</t>
  </si>
  <si>
    <t>A04AV217-00003</t>
  </si>
  <si>
    <t>A04AV218-00001</t>
  </si>
  <si>
    <t>218</t>
  </si>
  <si>
    <t>Metal Louvered Fence Double Gate</t>
  </si>
  <si>
    <t>A04AV218</t>
  </si>
  <si>
    <t>A04AV218-00002</t>
  </si>
  <si>
    <t>A04AV218-00003</t>
  </si>
  <si>
    <t>A04AV219-00001</t>
  </si>
  <si>
    <t>219</t>
  </si>
  <si>
    <t>Steel Bollard</t>
  </si>
  <si>
    <t>EG</t>
  </si>
  <si>
    <t>Fixed Type</t>
  </si>
  <si>
    <t>w/ Paint, Concrete Fill</t>
  </si>
  <si>
    <t>DIA=(  )mm / H=(  )mm</t>
    <phoneticPr fontId="4" type="noConversion"/>
  </si>
  <si>
    <t>A04AV219</t>
  </si>
  <si>
    <t>A04AV219-00002</t>
  </si>
  <si>
    <t>EH</t>
  </si>
  <si>
    <t>Removable Type</t>
  </si>
  <si>
    <t>DIA=(  )mm / H=(  )mm</t>
  </si>
  <si>
    <t>A04AV220-00001</t>
  </si>
  <si>
    <t>220</t>
  </si>
  <si>
    <t>Building Signage</t>
  </si>
  <si>
    <t>A04AV220</t>
  </si>
  <si>
    <t>A04AV221-00001</t>
  </si>
  <si>
    <t>221</t>
  </si>
  <si>
    <t>Room Signage</t>
  </si>
  <si>
    <t>A04AV221</t>
  </si>
  <si>
    <t>A04AV222-00001</t>
  </si>
  <si>
    <t>222</t>
  </si>
  <si>
    <t>Turnstile</t>
  </si>
  <si>
    <t>A04AV222</t>
  </si>
  <si>
    <t>A04AV223-00001</t>
  </si>
  <si>
    <t>223</t>
  </si>
  <si>
    <t>Wheel Stop</t>
  </si>
  <si>
    <t>EJ</t>
  </si>
  <si>
    <t>Concrete Type</t>
  </si>
  <si>
    <t>w/ Painting, Fixing Accessories</t>
  </si>
  <si>
    <t>A04AV223</t>
  </si>
  <si>
    <t>A04AV223-00002</t>
  </si>
  <si>
    <t>EK</t>
  </si>
  <si>
    <t>Rubber Type</t>
  </si>
  <si>
    <t>A04AV224-00001</t>
  </si>
  <si>
    <t>224</t>
  </si>
  <si>
    <t>Mirror</t>
  </si>
  <si>
    <t>EL</t>
  </si>
  <si>
    <t>Stainless Steel, Surface Mounted Type</t>
  </si>
  <si>
    <t>A04AV224</t>
  </si>
  <si>
    <t>A04AV225-00001</t>
  </si>
  <si>
    <t>225</t>
  </si>
  <si>
    <t>Mirror w/ Shelf</t>
  </si>
  <si>
    <t>A04AV225</t>
  </si>
  <si>
    <t>A04AV226-00001</t>
  </si>
  <si>
    <t>226</t>
  </si>
  <si>
    <t>Liquid Soap Dispensers</t>
  </si>
  <si>
    <t>A04AV226</t>
  </si>
  <si>
    <t>A04AV227-00001</t>
  </si>
  <si>
    <t>227</t>
  </si>
  <si>
    <t>Soap Dish</t>
  </si>
  <si>
    <t>A04AV227</t>
  </si>
  <si>
    <t>A04AV228-00001</t>
  </si>
  <si>
    <t>228</t>
  </si>
  <si>
    <t>Towel Bar</t>
  </si>
  <si>
    <t>A04AV228</t>
  </si>
  <si>
    <t>A04AV229-00001</t>
  </si>
  <si>
    <t>229</t>
  </si>
  <si>
    <t>Coat &amp; Hat Hooks</t>
  </si>
  <si>
    <t>A04AV229</t>
  </si>
  <si>
    <t>A04AV230-00001</t>
  </si>
  <si>
    <t>230</t>
  </si>
  <si>
    <t>Electric Hand Dryer</t>
  </si>
  <si>
    <t>EM</t>
  </si>
  <si>
    <t>Surface Mounted Type</t>
  </si>
  <si>
    <t>A04AV230</t>
  </si>
  <si>
    <t>A04AV231-00001</t>
  </si>
  <si>
    <t>231</t>
  </si>
  <si>
    <t>Paper Tower Dispenser</t>
  </si>
  <si>
    <t>A04AV231</t>
  </si>
  <si>
    <t>A04AV232-00001</t>
  </si>
  <si>
    <t>232</t>
  </si>
  <si>
    <t>Paper Towel Dispenser and Waste Receptacle</t>
  </si>
  <si>
    <t>EN</t>
  </si>
  <si>
    <t>Stainless Steel, Recessed Type</t>
  </si>
  <si>
    <t>A04AV232</t>
  </si>
  <si>
    <t>A04AV233-00001</t>
  </si>
  <si>
    <t>233</t>
  </si>
  <si>
    <t>Toilet Tissue Dispenser</t>
  </si>
  <si>
    <t>A04AV233</t>
  </si>
  <si>
    <t>A04AV234-00001</t>
  </si>
  <si>
    <t>234</t>
  </si>
  <si>
    <t>Grease Traps</t>
  </si>
  <si>
    <t>EP</t>
  </si>
  <si>
    <t>Stainless Steel, Embedded Type</t>
  </si>
  <si>
    <t>A04AV234</t>
  </si>
  <si>
    <t>A04AV235-00001</t>
  </si>
  <si>
    <t>235</t>
  </si>
  <si>
    <t>Shelves</t>
  </si>
  <si>
    <t>A04AV235</t>
  </si>
  <si>
    <t>A04AV236-00001</t>
  </si>
  <si>
    <t>236</t>
  </si>
  <si>
    <t>Shower Curtain and Curtain Rod</t>
  </si>
  <si>
    <t>A04AV236</t>
  </si>
  <si>
    <t>A04AV237-00001</t>
  </si>
  <si>
    <t>237</t>
  </si>
  <si>
    <t>Waste Bin</t>
  </si>
  <si>
    <t>Capa.=(  )L</t>
    <phoneticPr fontId="4" type="noConversion"/>
  </si>
  <si>
    <t>A04AV237</t>
  </si>
  <si>
    <t>A04AV238-00001</t>
  </si>
  <si>
    <t>238</t>
  </si>
  <si>
    <t>Toilet Seat-Cover Dispenser</t>
  </si>
  <si>
    <t>A04AV238</t>
  </si>
  <si>
    <t>A04AV239-00001</t>
  </si>
  <si>
    <t>239</t>
  </si>
  <si>
    <t>Ash Tray</t>
  </si>
  <si>
    <t>A04AV239</t>
  </si>
  <si>
    <t>A04AV240-00001</t>
  </si>
  <si>
    <t>240</t>
  </si>
  <si>
    <t>Urinal Partition</t>
  </si>
  <si>
    <t>A04AV240</t>
  </si>
  <si>
    <t>A04AV241-00001</t>
  </si>
  <si>
    <t>241</t>
  </si>
  <si>
    <t>Septic Tank</t>
  </si>
  <si>
    <t>EQ</t>
  </si>
  <si>
    <t>FRP Type</t>
  </si>
  <si>
    <t>Including Excatvation, Installation, Backfilling and Any Other Works to Complete the Work</t>
    <phoneticPr fontId="4" type="noConversion"/>
  </si>
  <si>
    <t>10 People≤Capa.&lt;50 People</t>
    <phoneticPr fontId="4" type="noConversion"/>
  </si>
  <si>
    <t>Capa.=(  )People</t>
    <phoneticPr fontId="4" type="noConversion"/>
  </si>
  <si>
    <t>A04AV241</t>
  </si>
  <si>
    <t>A04AV241-00002</t>
  </si>
  <si>
    <t>50 People≤Capa.&lt;100 People</t>
    <phoneticPr fontId="4" type="noConversion"/>
  </si>
  <si>
    <t>A04AV241-00003</t>
  </si>
  <si>
    <t>100 People≤Capa.&lt;150 People</t>
    <phoneticPr fontId="4" type="noConversion"/>
  </si>
  <si>
    <t>A04AV241-00004</t>
  </si>
  <si>
    <t>150 People≤Capa.</t>
    <phoneticPr fontId="4" type="noConversion"/>
  </si>
  <si>
    <t>A04AV242-00001</t>
  </si>
  <si>
    <t>242</t>
  </si>
  <si>
    <t>Feature Water Wall</t>
  </si>
  <si>
    <t>ER</t>
  </si>
  <si>
    <t>w/ Water Circulation System, Accessories</t>
  </si>
  <si>
    <t>A04AV242</t>
  </si>
  <si>
    <t>A04AV243-00001</t>
  </si>
  <si>
    <t>243</t>
  </si>
  <si>
    <t>Urinal Sill</t>
  </si>
  <si>
    <t>A04AV243</t>
  </si>
  <si>
    <t>A04AV244-00001</t>
  </si>
  <si>
    <t>244</t>
  </si>
  <si>
    <t>Marble Washstand</t>
  </si>
  <si>
    <t>A04AV244</t>
  </si>
  <si>
    <t>A04AV245-00001</t>
  </si>
  <si>
    <t>245</t>
  </si>
  <si>
    <t>Column Guard</t>
  </si>
  <si>
    <t>A04AV245</t>
  </si>
  <si>
    <t>A04AV246-00001</t>
  </si>
  <si>
    <t>246</t>
  </si>
  <si>
    <t>Non Slip Nosing</t>
  </si>
  <si>
    <t>ES</t>
  </si>
  <si>
    <t>Adhesive Vinyl/Rubber Type</t>
  </si>
  <si>
    <t>A04AV246</t>
  </si>
  <si>
    <t>A04AV246-00002</t>
  </si>
  <si>
    <t>ET</t>
  </si>
  <si>
    <t>Adhesive PVC Type</t>
  </si>
  <si>
    <t>A04AV247-00001</t>
  </si>
  <si>
    <t>247</t>
  </si>
  <si>
    <t>Flashing Cover for Opening</t>
    <phoneticPr fontId="4" type="noConversion"/>
  </si>
  <si>
    <t>A04AV247</t>
  </si>
  <si>
    <t>A04AV248-00001</t>
  </si>
  <si>
    <t>248</t>
  </si>
  <si>
    <t>Interlocking Block</t>
  </si>
  <si>
    <t>w/ Sand Bedding</t>
  </si>
  <si>
    <t>A04AV248</t>
  </si>
  <si>
    <t>A04AV249-00001</t>
  </si>
  <si>
    <t>249</t>
  </si>
  <si>
    <t>Plant Box</t>
  </si>
  <si>
    <t>A04AV249</t>
  </si>
  <si>
    <t>A04AV311-00001</t>
  </si>
  <si>
    <t>311</t>
  </si>
  <si>
    <t>PVC Pipe</t>
  </si>
  <si>
    <t>DIA=(  )mm</t>
    <phoneticPr fontId="4" type="noConversion"/>
  </si>
  <si>
    <t>A04AV311</t>
  </si>
  <si>
    <t>A04AV312-00001</t>
  </si>
  <si>
    <t>312</t>
  </si>
  <si>
    <t>Catch Basin (Ready-made)</t>
  </si>
  <si>
    <t>W x L x H=(  )mm x (  )mm x (  )mm</t>
  </si>
  <si>
    <t>A04AV312</t>
  </si>
  <si>
    <t>A04AV313-00001</t>
  </si>
  <si>
    <t>313</t>
  </si>
  <si>
    <t xml:space="preserve">Safety Rope System </t>
    <phoneticPr fontId="4" type="noConversion"/>
  </si>
  <si>
    <t>for Roof</t>
    <phoneticPr fontId="4" type="noConversion"/>
  </si>
  <si>
    <t>w/ Rope, Supporting Frame, Accessories</t>
    <phoneticPr fontId="4" type="noConversion"/>
  </si>
  <si>
    <t>A04AV313</t>
  </si>
  <si>
    <t>A04AW250-00001</t>
  </si>
  <si>
    <t>Landscaping</t>
  </si>
  <si>
    <t>250</t>
  </si>
  <si>
    <t>Detail Design</t>
  </si>
  <si>
    <t>EU</t>
  </si>
  <si>
    <t>Comply with local condition</t>
  </si>
  <si>
    <t>Lot</t>
  </si>
  <si>
    <t>A04AW250</t>
  </si>
  <si>
    <t>A04AW251-00001</t>
  </si>
  <si>
    <t>251</t>
  </si>
  <si>
    <t>Soft Landscaping</t>
  </si>
  <si>
    <t>EV</t>
  </si>
  <si>
    <t>w/ Irrigation System</t>
  </si>
  <si>
    <t>Supply and Install Work w/ All Items to Complete the Work</t>
  </si>
  <si>
    <t>A04AW251</t>
  </si>
  <si>
    <t>A04AW251-00002</t>
  </si>
  <si>
    <t>EW</t>
  </si>
  <si>
    <t>w/o Irrigation System</t>
  </si>
  <si>
    <t>A04AW252-00001</t>
  </si>
  <si>
    <t>252</t>
  </si>
  <si>
    <t>Hard Landscaping</t>
  </si>
  <si>
    <t>FA</t>
  </si>
  <si>
    <t>Interlocking Paving Block w/ Sand Bedding</t>
  </si>
  <si>
    <t>A04AW252</t>
  </si>
  <si>
    <t>A04AW252-00002</t>
  </si>
  <si>
    <t>FB</t>
  </si>
  <si>
    <t>Kerbstone</t>
  </si>
  <si>
    <t>A04AW252-00003</t>
  </si>
  <si>
    <t>FC</t>
  </si>
  <si>
    <t>Bench</t>
  </si>
  <si>
    <t>A04BA253-00001</t>
  </si>
  <si>
    <t>Furniture Installation</t>
  </si>
  <si>
    <t>253</t>
  </si>
  <si>
    <t>Automatic Counter Top Tea/Coffee Machine</t>
  </si>
  <si>
    <t>A04BA253</t>
  </si>
  <si>
    <t>A04BA254-00001</t>
  </si>
  <si>
    <t>254</t>
  </si>
  <si>
    <t>Benches</t>
  </si>
  <si>
    <t>A04BA254</t>
  </si>
  <si>
    <t>A04BA255-00001</t>
  </si>
  <si>
    <t>255</t>
  </si>
  <si>
    <t>Bicycle/ Tricycle Cart Stand</t>
  </si>
  <si>
    <t>A04BA255</t>
  </si>
  <si>
    <t>A04BA256-00001</t>
  </si>
  <si>
    <t>256</t>
  </si>
  <si>
    <t>Printer</t>
  </si>
  <si>
    <t>A04BA256</t>
  </si>
  <si>
    <t>A04BA257-00001</t>
  </si>
  <si>
    <t>257</t>
  </si>
  <si>
    <t>Bed</t>
  </si>
  <si>
    <t>A04BA257</t>
  </si>
  <si>
    <t>A04BA258-00001</t>
  </si>
  <si>
    <t>258</t>
  </si>
  <si>
    <t>Chairs</t>
  </si>
  <si>
    <t>A04BA258</t>
  </si>
  <si>
    <t>A04BA259-00001</t>
  </si>
  <si>
    <t>259</t>
  </si>
  <si>
    <t>Cloak-Stand</t>
  </si>
  <si>
    <t>A04BA259</t>
  </si>
  <si>
    <t>A04BA260-00001</t>
  </si>
  <si>
    <t>260</t>
  </si>
  <si>
    <t>Desk</t>
  </si>
  <si>
    <t>A04BA260</t>
  </si>
  <si>
    <t>A04BA261-00001</t>
  </si>
  <si>
    <t>261</t>
  </si>
  <si>
    <t>Desk Lamp</t>
  </si>
  <si>
    <t>A04BA261</t>
  </si>
  <si>
    <t>A04BA262-00001</t>
  </si>
  <si>
    <t>262</t>
  </si>
  <si>
    <t>Desk Top Computer &amp; Monitor</t>
  </si>
  <si>
    <t>A04BA262</t>
  </si>
  <si>
    <t>A04BA263-00001</t>
  </si>
  <si>
    <t>263</t>
  </si>
  <si>
    <t>Dining Chair</t>
  </si>
  <si>
    <t>A04BA263</t>
  </si>
  <si>
    <t>A04BA264-00001</t>
  </si>
  <si>
    <t>264</t>
  </si>
  <si>
    <t>Dining Table</t>
  </si>
  <si>
    <t>A04BA264</t>
  </si>
  <si>
    <t>A04BA265-00001</t>
  </si>
  <si>
    <t>265</t>
  </si>
  <si>
    <t>Hanger</t>
  </si>
  <si>
    <t>A04BA265</t>
  </si>
  <si>
    <t>A04BA266-00001</t>
  </si>
  <si>
    <t>266</t>
  </si>
  <si>
    <t>Executive Chair</t>
  </si>
  <si>
    <t>A04BA266</t>
  </si>
  <si>
    <t>A04BA267-00001</t>
  </si>
  <si>
    <t>267</t>
  </si>
  <si>
    <t>Filing Drawers</t>
  </si>
  <si>
    <t>A04BA267</t>
  </si>
  <si>
    <t>A04BA268-00001</t>
  </si>
  <si>
    <t>268</t>
  </si>
  <si>
    <t>Full Height Locker</t>
  </si>
  <si>
    <t>A04BA268</t>
  </si>
  <si>
    <t>A04BA269-00001</t>
  </si>
  <si>
    <t>269</t>
  </si>
  <si>
    <t>Half Height Locker</t>
  </si>
  <si>
    <t>A04BA269</t>
  </si>
  <si>
    <t>A04BA270-00001</t>
  </si>
  <si>
    <t>270</t>
  </si>
  <si>
    <t>Hot Plate</t>
  </si>
  <si>
    <t>A04BA270</t>
  </si>
  <si>
    <t>A04BA271-00001</t>
  </si>
  <si>
    <t>271</t>
  </si>
  <si>
    <t>Information Board</t>
  </si>
  <si>
    <t>A04BA271</t>
  </si>
  <si>
    <t>A04BA272-00001</t>
  </si>
  <si>
    <t>272</t>
  </si>
  <si>
    <t>Key Cabinet</t>
  </si>
  <si>
    <t>A04BA272</t>
  </si>
  <si>
    <t>A04BA273-00001</t>
  </si>
  <si>
    <t>273</t>
  </si>
  <si>
    <t>Kitchen Sink</t>
  </si>
  <si>
    <t>A04BA273</t>
  </si>
  <si>
    <t>A04BA274-00001</t>
  </si>
  <si>
    <t>274</t>
  </si>
  <si>
    <t>Kitchen Unit</t>
  </si>
  <si>
    <t>LOT</t>
  </si>
  <si>
    <t>A04BA274</t>
  </si>
  <si>
    <t>A04BA275-00001</t>
  </si>
  <si>
    <t>275</t>
  </si>
  <si>
    <t>Metal Cabinet</t>
  </si>
  <si>
    <t>A04BA275</t>
  </si>
  <si>
    <t>A04BA276-00001</t>
  </si>
  <si>
    <t>276</t>
  </si>
  <si>
    <t>Microwave Oven</t>
  </si>
  <si>
    <t>A04BA276</t>
  </si>
  <si>
    <t>A04BA277-00001</t>
  </si>
  <si>
    <t>277</t>
  </si>
  <si>
    <t>Office Partition</t>
  </si>
  <si>
    <t>A04BA277</t>
  </si>
  <si>
    <t>A04BA278-00001</t>
  </si>
  <si>
    <t>278</t>
  </si>
  <si>
    <t>Printer Table</t>
  </si>
  <si>
    <t>A04BA278</t>
  </si>
  <si>
    <t>A04BA279-00001</t>
  </si>
  <si>
    <t>279</t>
  </si>
  <si>
    <t>Quartz Clock</t>
  </si>
  <si>
    <t>A04BA279</t>
  </si>
  <si>
    <t>A04BA280-00001</t>
  </si>
  <si>
    <t>280</t>
  </si>
  <si>
    <t>Reception Counter</t>
  </si>
  <si>
    <t>A04BA280</t>
  </si>
  <si>
    <t>A04BA281-00001</t>
  </si>
  <si>
    <t>281</t>
  </si>
  <si>
    <t>Refrigerator</t>
  </si>
  <si>
    <t>A04BA281</t>
  </si>
  <si>
    <t>A04BA282-00001</t>
  </si>
  <si>
    <t>282</t>
  </si>
  <si>
    <t>Side Chair</t>
  </si>
  <si>
    <t>A04BA282</t>
  </si>
  <si>
    <t>A04BA283-00001</t>
  </si>
  <si>
    <t>283</t>
  </si>
  <si>
    <t>Sofa</t>
  </si>
  <si>
    <t>A04BA283</t>
  </si>
  <si>
    <t>A04BA284-00001</t>
  </si>
  <si>
    <t>284</t>
  </si>
  <si>
    <t>Storage Cabinets(Bookcase)</t>
  </si>
  <si>
    <t>A04BA284</t>
  </si>
  <si>
    <t>A04BA285-00001</t>
  </si>
  <si>
    <t>285</t>
  </si>
  <si>
    <t>Strip Curtain</t>
  </si>
  <si>
    <t>A04BA285</t>
  </si>
  <si>
    <t>A04BA286-00001</t>
  </si>
  <si>
    <t>286</t>
  </si>
  <si>
    <t>Table</t>
  </si>
  <si>
    <t>A04BA286</t>
  </si>
  <si>
    <t>A04BA287-00001</t>
  </si>
  <si>
    <t>287</t>
  </si>
  <si>
    <t>Tall Storage Cupboard</t>
  </si>
  <si>
    <t>A04BA287</t>
  </si>
  <si>
    <t>A04BA288-00001</t>
  </si>
  <si>
    <t>288</t>
  </si>
  <si>
    <t>Umbrella's Holder</t>
  </si>
  <si>
    <t>A04BA288</t>
  </si>
  <si>
    <t>A04BA289-00001</t>
  </si>
  <si>
    <t>289</t>
  </si>
  <si>
    <t>Visitors Chairs</t>
  </si>
  <si>
    <t>A04BA289</t>
  </si>
  <si>
    <t>A04BA290-00001</t>
  </si>
  <si>
    <t>290</t>
  </si>
  <si>
    <t>Wall Cupboard</t>
  </si>
  <si>
    <t>A04BA290</t>
  </si>
  <si>
    <t>A04BA291-00001</t>
  </si>
  <si>
    <t>291</t>
  </si>
  <si>
    <t>Washing Unit</t>
  </si>
  <si>
    <t>A04BA291</t>
  </si>
  <si>
    <t>A04BA292-00001</t>
  </si>
  <si>
    <t>292</t>
  </si>
  <si>
    <t>Water Cooler</t>
  </si>
  <si>
    <t>A04BA292</t>
  </si>
  <si>
    <t>A04BA293-00001</t>
  </si>
  <si>
    <t>293</t>
  </si>
  <si>
    <t>White Board</t>
  </si>
  <si>
    <t>A04BA293</t>
  </si>
  <si>
    <t>A04BA294-00001</t>
  </si>
  <si>
    <t>294</t>
  </si>
  <si>
    <t>Rack</t>
  </si>
  <si>
    <t>A04BA294</t>
  </si>
  <si>
    <t>A04BA295-00001</t>
  </si>
  <si>
    <t>295</t>
  </si>
  <si>
    <t>Medicine Cabinet</t>
  </si>
  <si>
    <t>A04BA295</t>
  </si>
  <si>
    <t>A04BA296-00001</t>
  </si>
  <si>
    <t>296</t>
  </si>
  <si>
    <t>Others</t>
  </si>
  <si>
    <t>A04BA296</t>
  </si>
  <si>
    <t>A04BD308-00001</t>
  </si>
  <si>
    <t>Work for Ergonomic/Sustainable Design</t>
    <phoneticPr fontId="4" type="noConversion"/>
  </si>
  <si>
    <t>308</t>
  </si>
  <si>
    <t>Ergonomic Designed Area</t>
    <phoneticPr fontId="4" type="noConversion"/>
  </si>
  <si>
    <t>for Floor</t>
  </si>
  <si>
    <t>A04BD308</t>
  </si>
  <si>
    <t>A04BD308-00002</t>
  </si>
  <si>
    <t>Ergonomic Designed Area</t>
  </si>
  <si>
    <t>A04BD308-00003</t>
  </si>
  <si>
    <t>for Ceiling</t>
  </si>
  <si>
    <t>A04BD309-00001</t>
  </si>
  <si>
    <t>309</t>
  </si>
  <si>
    <t>Sustainable Designed Area</t>
  </si>
  <si>
    <t>A04BD309</t>
  </si>
  <si>
    <t>A05ZZ199-00001</t>
  </si>
  <si>
    <t>A05</t>
  </si>
  <si>
    <t>Cladding Work</t>
  </si>
  <si>
    <t>199</t>
  </si>
  <si>
    <t>Single Metal Sheet</t>
  </si>
  <si>
    <t>CV</t>
  </si>
  <si>
    <t>Stainless Steel Sheet</t>
  </si>
  <si>
    <t>for Wall</t>
    <phoneticPr fontId="4" type="noConversion"/>
  </si>
  <si>
    <t>w/ Accessories, Flashing</t>
  </si>
  <si>
    <t>A05ZZ199</t>
  </si>
  <si>
    <t>A05ZZ199-00002</t>
  </si>
  <si>
    <t>A05ZZ199-00003</t>
  </si>
  <si>
    <t>CW</t>
  </si>
  <si>
    <t>Corrugated Aluminum Sheet</t>
  </si>
  <si>
    <t>A05ZZ199-00004</t>
  </si>
  <si>
    <t>A05ZZ199-00005</t>
  </si>
  <si>
    <t>DA</t>
  </si>
  <si>
    <t>Corrugated Galvanized Steel Sheet</t>
  </si>
  <si>
    <t>A05ZZ199-00006</t>
  </si>
  <si>
    <t>A05ZZ200-00001</t>
  </si>
  <si>
    <t>200</t>
  </si>
  <si>
    <t>Sandwich Panel</t>
  </si>
  <si>
    <t>DB</t>
  </si>
  <si>
    <t>Corrugated Galvanized Steel Sheet Sandwich Panel, Fire Protective Rating: N/A</t>
  </si>
  <si>
    <t>Mineral Wool (Rock Wool)</t>
  </si>
  <si>
    <t>50mm≤THK&lt;70mm</t>
    <phoneticPr fontId="4" type="noConversion"/>
  </si>
  <si>
    <t>A05ZZ200</t>
  </si>
  <si>
    <t>A05ZZ200-00002</t>
  </si>
  <si>
    <t>70mm≤THK&lt;100mm</t>
    <phoneticPr fontId="4" type="noConversion"/>
  </si>
  <si>
    <t>A05ZZ200-00003</t>
  </si>
  <si>
    <t>100mm≤THK&lt;150mm</t>
    <phoneticPr fontId="4" type="noConversion"/>
  </si>
  <si>
    <t>A05ZZ200-00004</t>
  </si>
  <si>
    <t>150mm≤THK</t>
    <phoneticPr fontId="4" type="noConversion"/>
  </si>
  <si>
    <t>A05ZZ200-00005</t>
  </si>
  <si>
    <t>A05ZZ200-00006</t>
  </si>
  <si>
    <t>A05ZZ200-00007</t>
  </si>
  <si>
    <t>A05ZZ200-00008</t>
  </si>
  <si>
    <t>A05ZZ200-00009</t>
  </si>
  <si>
    <t>DC</t>
  </si>
  <si>
    <t>Corrugated Galvanized Steel Sheet Sandwich Panel, Fire Protective Rating: 1-hr</t>
  </si>
  <si>
    <t>A05ZZ200-00010</t>
  </si>
  <si>
    <t>A05ZZ200-00011</t>
  </si>
  <si>
    <t>A05ZZ200-00012</t>
  </si>
  <si>
    <t>A05ZZ200-00013</t>
  </si>
  <si>
    <t>A05ZZ200-00014</t>
  </si>
  <si>
    <t>A05ZZ200-00015</t>
  </si>
  <si>
    <t>A05ZZ200-00016</t>
  </si>
  <si>
    <t>A05ZZ200-00017</t>
  </si>
  <si>
    <t>DD</t>
  </si>
  <si>
    <t>Corrugated Galvanized Steel Sheet Sandwich Panel, Fire Protective Rating: 2-hrs</t>
  </si>
  <si>
    <t>A05ZZ200-00018</t>
  </si>
  <si>
    <t>A05ZZ200-00019</t>
  </si>
  <si>
    <t>A05ZZ200-00020</t>
  </si>
  <si>
    <t>A05ZZ200-00021</t>
  </si>
  <si>
    <t>A05ZZ200-00022</t>
  </si>
  <si>
    <t>A05ZZ200-00023</t>
  </si>
  <si>
    <t>A05ZZ200-00024</t>
  </si>
  <si>
    <t>A05ZZ200-00025</t>
  </si>
  <si>
    <t>A05ZZ200-00026</t>
  </si>
  <si>
    <t>A05ZZ200-00027</t>
  </si>
  <si>
    <t>A05ZZ200-00028</t>
  </si>
  <si>
    <t>A05ZZ200-00029</t>
  </si>
  <si>
    <t>A05ZZ200-00030</t>
  </si>
  <si>
    <t>A05ZZ200-00031</t>
  </si>
  <si>
    <t>A05ZZ200-00032</t>
  </si>
  <si>
    <t>A05ZZ200-00033</t>
  </si>
  <si>
    <t>A05ZZ200-00034</t>
  </si>
  <si>
    <t>A05ZZ200-00035</t>
  </si>
  <si>
    <t>A05ZZ200-00036</t>
  </si>
  <si>
    <t>A05ZZ200-00037</t>
  </si>
  <si>
    <t>A05ZZ200-00038</t>
  </si>
  <si>
    <t>A05ZZ200-00039</t>
  </si>
  <si>
    <t>A05ZZ200-00040</t>
  </si>
  <si>
    <t>A05ZZ200-00041</t>
  </si>
  <si>
    <t>A05ZZ200-00042</t>
  </si>
  <si>
    <t>A05ZZ200-00043</t>
  </si>
  <si>
    <t>A05ZZ200-00044</t>
  </si>
  <si>
    <t>A05ZZ200-00045</t>
  </si>
  <si>
    <t>A05ZZ200-00046</t>
  </si>
  <si>
    <t>A05ZZ200-00047</t>
  </si>
  <si>
    <t>A05ZZ200-00048</t>
  </si>
  <si>
    <t>A05ZZ200-00049</t>
  </si>
  <si>
    <t>FE</t>
  </si>
  <si>
    <t>Corrugated Aluminum Sheet Sandwich Panel, Fire Protective Rating: N/A</t>
  </si>
  <si>
    <t>A05ZZ200-00050</t>
  </si>
  <si>
    <t>A05ZZ200-00051</t>
  </si>
  <si>
    <t>A05ZZ200-00052</t>
  </si>
  <si>
    <t>A05ZZ200-00053</t>
  </si>
  <si>
    <t>A05ZZ200-00054</t>
  </si>
  <si>
    <t>A05ZZ200-00055</t>
  </si>
  <si>
    <t>A05ZZ200-00056</t>
  </si>
  <si>
    <t>A05ZZ200-00057</t>
  </si>
  <si>
    <t>FF</t>
  </si>
  <si>
    <t>Corrugated Aluminum Sheet Sandwich Panel, Fire Protective Rating: 1-hr</t>
  </si>
  <si>
    <t>A05ZZ200-00058</t>
  </si>
  <si>
    <t>A05ZZ200-00059</t>
  </si>
  <si>
    <t>A05ZZ200-00060</t>
  </si>
  <si>
    <t>A05ZZ200-00061</t>
  </si>
  <si>
    <t>A05ZZ200-00062</t>
  </si>
  <si>
    <t>A05ZZ200-00063</t>
  </si>
  <si>
    <t>A05ZZ200-00064</t>
  </si>
  <si>
    <t>A05ZZ200-00065</t>
  </si>
  <si>
    <t>FG</t>
  </si>
  <si>
    <t>Corrugated Aluminum Sheet Sandwich Panel, Fire Protective Rating: 2-hrs</t>
  </si>
  <si>
    <t>A05ZZ200-00066</t>
  </si>
  <si>
    <t>A05ZZ200-00067</t>
  </si>
  <si>
    <t>A05ZZ200-00068</t>
  </si>
  <si>
    <t>A05ZZ200-00069</t>
  </si>
  <si>
    <t>A05ZZ200-00070</t>
  </si>
  <si>
    <t>A05ZZ200-00071</t>
  </si>
  <si>
    <t>A05ZZ200-00072</t>
  </si>
  <si>
    <t>A05ZZ200-00073</t>
  </si>
  <si>
    <t>A05ZZ200-00074</t>
  </si>
  <si>
    <t>A05ZZ200-00075</t>
  </si>
  <si>
    <t>A05ZZ200-00076</t>
  </si>
  <si>
    <t>A05ZZ200-00077</t>
  </si>
  <si>
    <t>A05ZZ200-00078</t>
  </si>
  <si>
    <t>A05ZZ200-00079</t>
  </si>
  <si>
    <t>A05ZZ200-00080</t>
  </si>
  <si>
    <t>A05ZZ200-00081</t>
  </si>
  <si>
    <t>A05ZZ200-00082</t>
  </si>
  <si>
    <t>A05ZZ200-00083</t>
  </si>
  <si>
    <t>A05ZZ200-00084</t>
  </si>
  <si>
    <t>A05ZZ200-00085</t>
  </si>
  <si>
    <t>A05ZZ200-00086</t>
  </si>
  <si>
    <t>A05ZZ200-00087</t>
  </si>
  <si>
    <t>A05ZZ200-00088</t>
  </si>
  <si>
    <t>A05ZZ200-00089</t>
  </si>
  <si>
    <t>A05ZZ200-00090</t>
  </si>
  <si>
    <t>A05ZZ200-00091</t>
  </si>
  <si>
    <t>A05ZZ200-00092</t>
  </si>
  <si>
    <t>A05ZZ200-00093</t>
  </si>
  <si>
    <t>A05ZZ200-00094</t>
  </si>
  <si>
    <t>A05ZZ200-00095</t>
  </si>
  <si>
    <t>A05ZZ200-00096</t>
  </si>
  <si>
    <t>A05ZZ200-00097</t>
  </si>
  <si>
    <t>DE</t>
  </si>
  <si>
    <t>Stainless Steel Sheet Sandwich Panel, Fire Protective Rating: N/A</t>
  </si>
  <si>
    <t>A05ZZ200-00098</t>
  </si>
  <si>
    <t>A05ZZ200-00099</t>
  </si>
  <si>
    <t>A05ZZ200-00100</t>
  </si>
  <si>
    <t>A05ZZ200-00101</t>
  </si>
  <si>
    <t>A05ZZ200-00102</t>
  </si>
  <si>
    <t>A05ZZ200-00103</t>
  </si>
  <si>
    <t>A05ZZ200-00104</t>
  </si>
  <si>
    <t>A05ZZ200-00105</t>
  </si>
  <si>
    <t>DF</t>
  </si>
  <si>
    <t>Stainless Steel Sheet Sandwich Panel, Fire Protective Rating: 1-hr</t>
  </si>
  <si>
    <t>A05ZZ200-00106</t>
  </si>
  <si>
    <t>A05ZZ200-00107</t>
  </si>
  <si>
    <t>A05ZZ200-00108</t>
  </si>
  <si>
    <t>A05ZZ200-00109</t>
  </si>
  <si>
    <t>A05ZZ200-00110</t>
  </si>
  <si>
    <t>A05ZZ200-00111</t>
  </si>
  <si>
    <t>A05ZZ200-00112</t>
  </si>
  <si>
    <t>A05ZZ200-00113</t>
  </si>
  <si>
    <t>DG</t>
  </si>
  <si>
    <t>Stainless Steel Sheet Sandwich Panel, Fire Protective Rating: 2-hrs</t>
  </si>
  <si>
    <t>A05ZZ200-00114</t>
  </si>
  <si>
    <t>A05ZZ200-00115</t>
  </si>
  <si>
    <t>A05ZZ200-00116</t>
  </si>
  <si>
    <t>A05ZZ200-00117</t>
  </si>
  <si>
    <t>A05ZZ200-00118</t>
  </si>
  <si>
    <t>A05ZZ200-00119</t>
  </si>
  <si>
    <t>A05ZZ200-00120</t>
  </si>
  <si>
    <t>A05ZZ200-00121</t>
  </si>
  <si>
    <t>A05ZZ200-00122</t>
  </si>
  <si>
    <t>A05ZZ200-00123</t>
  </si>
  <si>
    <t>A05ZZ200-00124</t>
  </si>
  <si>
    <t>A05ZZ200-00125</t>
  </si>
  <si>
    <t>A05ZZ200-00126</t>
  </si>
  <si>
    <t>A05ZZ200-00127</t>
  </si>
  <si>
    <t>A05ZZ200-00128</t>
  </si>
  <si>
    <t>A05ZZ200-00129</t>
  </si>
  <si>
    <t>A05ZZ200-00130</t>
  </si>
  <si>
    <t>A05ZZ200-00131</t>
  </si>
  <si>
    <t>A05ZZ200-00132</t>
  </si>
  <si>
    <t>A05ZZ200-00133</t>
  </si>
  <si>
    <t>A05ZZ200-00134</t>
  </si>
  <si>
    <t>A05ZZ200-00135</t>
  </si>
  <si>
    <t>A05ZZ200-00136</t>
  </si>
  <si>
    <t>A05ZZ200-00137</t>
  </si>
  <si>
    <t>A05ZZ200-00138</t>
  </si>
  <si>
    <t>A05ZZ200-00139</t>
  </si>
  <si>
    <t>A05ZZ200-00140</t>
  </si>
  <si>
    <t>A05ZZ200-00141</t>
  </si>
  <si>
    <t>A05ZZ200-00142</t>
  </si>
  <si>
    <t>A05ZZ200-00143</t>
  </si>
  <si>
    <t>A05ZZ200-00144</t>
  </si>
  <si>
    <t>A05ZZ201-00001</t>
  </si>
  <si>
    <t>201</t>
  </si>
  <si>
    <t>FRP Translucent Panel w/ Accessories</t>
  </si>
  <si>
    <t>A05ZZ201</t>
  </si>
  <si>
    <t>A05ZZ201-00002</t>
  </si>
  <si>
    <t>for Roof</t>
  </si>
  <si>
    <t>A05ZZ202-00001</t>
  </si>
  <si>
    <t>202</t>
  </si>
  <si>
    <t>Glass Panel</t>
  </si>
  <si>
    <t>DH</t>
  </si>
  <si>
    <t>Straight Type</t>
  </si>
  <si>
    <t>w/ Frame, Accessories</t>
    <phoneticPr fontId="4" type="noConversion"/>
  </si>
  <si>
    <t>A05ZZ202</t>
  </si>
  <si>
    <t>A05ZZ202-00002</t>
  </si>
  <si>
    <t>DJ</t>
  </si>
  <si>
    <t>Curved Type</t>
  </si>
  <si>
    <t>A05ZZ203-00001</t>
  </si>
  <si>
    <t>203</t>
  </si>
  <si>
    <t>Fabric Roof</t>
  </si>
  <si>
    <t>DK</t>
  </si>
  <si>
    <t>Fabric Type</t>
  </si>
  <si>
    <t>for Car Parking Shelter</t>
  </si>
  <si>
    <t>A05ZZ203</t>
  </si>
  <si>
    <t>A05ZZ204-00001</t>
  </si>
  <si>
    <t>204</t>
  </si>
  <si>
    <t>Gutter</t>
  </si>
  <si>
    <t>DL</t>
  </si>
  <si>
    <t>Galvanized Steel Eave Gutter w/ Coating</t>
  </si>
  <si>
    <t>A05ZZ204</t>
  </si>
  <si>
    <t>A05ZZ204-00002</t>
  </si>
  <si>
    <t>DM</t>
  </si>
  <si>
    <t>Galvanized Steel Valley Gutter w/ Coating</t>
  </si>
  <si>
    <t>A05ZZ204-00003</t>
  </si>
  <si>
    <t>DN</t>
  </si>
  <si>
    <t>Aluminum Eave Gutter w/ Coating</t>
  </si>
  <si>
    <t>A05ZZ204-00004</t>
  </si>
  <si>
    <t>DP</t>
  </si>
  <si>
    <t>Aluminum Valley Gutter w/ Coating</t>
  </si>
  <si>
    <t>A06BB297-00001</t>
  </si>
  <si>
    <t>A06</t>
  </si>
  <si>
    <t>Demolition Work</t>
    <phoneticPr fontId="4" type="noConversion"/>
  </si>
  <si>
    <t>Revamping Work</t>
  </si>
  <si>
    <t>297</t>
  </si>
  <si>
    <t>Demolition Work of Concrete Structure</t>
  </si>
  <si>
    <t>for Foundation &amp; Structure(Reinforced) Demoliton</t>
  </si>
  <si>
    <t>Including Scaffolding, Strutting, Disposal and Any Work to Complete The Work</t>
  </si>
  <si>
    <t>A06BB297</t>
  </si>
  <si>
    <t>A06BB298-00001</t>
  </si>
  <si>
    <t>298</t>
  </si>
  <si>
    <t>Cutting and Breaking Reinforced Conc.</t>
  </si>
  <si>
    <t>for Floor Openings</t>
  </si>
  <si>
    <t>A06BB298</t>
  </si>
  <si>
    <t>A06BB298-00002</t>
  </si>
  <si>
    <t>for Wall Openings</t>
  </si>
  <si>
    <t>A06BB299-00001</t>
  </si>
  <si>
    <t>299</t>
  </si>
  <si>
    <t>Demolition Work of Masonry</t>
  </si>
  <si>
    <t>for Masonry Wall incl. Plastering, Any Type of Lining and etc.</t>
  </si>
  <si>
    <t>A06BB299</t>
  </si>
  <si>
    <t>A06BB300-00001</t>
  </si>
  <si>
    <t>300</t>
  </si>
  <si>
    <t>Demolition Work of Roof Waterproofing System</t>
  </si>
  <si>
    <t>for Roof Waterproofing System incl. Conc. Tile, Conc. Screed for Protection, Waterproofing Membrane, Rigid Insulation and etc.</t>
  </si>
  <si>
    <t>A06BB300</t>
  </si>
  <si>
    <t>A06BB301-00001</t>
  </si>
  <si>
    <t>301</t>
  </si>
  <si>
    <t>Demolition Work of Finishing Material</t>
  </si>
  <si>
    <t>for Existing Floor Finish incl. Flooring Tile, Mortar Bed and etc.</t>
  </si>
  <si>
    <t>A06BB301</t>
  </si>
  <si>
    <t>A06BB301-00002</t>
  </si>
  <si>
    <t>for Existing Wall Finish incl. Wall Tile, Plastering and etc.</t>
  </si>
  <si>
    <t>A06BB301-00003</t>
  </si>
  <si>
    <t>for Existing False Ceiling System incl. Any Material of False Ceiling System</t>
  </si>
  <si>
    <t>A06BB302-00001</t>
  </si>
  <si>
    <t>302</t>
  </si>
  <si>
    <t>Demolition Work of Door</t>
    <phoneticPr fontId="4" type="noConversion"/>
  </si>
  <si>
    <t>A06BB302</t>
  </si>
  <si>
    <t>A06BB303-00001</t>
  </si>
  <si>
    <t>303</t>
  </si>
  <si>
    <t>Demolition Work of Window</t>
    <phoneticPr fontId="4" type="noConversion"/>
  </si>
  <si>
    <t>A06BB303</t>
  </si>
  <si>
    <t>A06BB304-00001</t>
  </si>
  <si>
    <t>304</t>
  </si>
  <si>
    <t>Demolition Work of Cladding</t>
  </si>
  <si>
    <t>for Existing Roof Cladding</t>
  </si>
  <si>
    <t>A06BB304</t>
  </si>
  <si>
    <t>A06BB304-00002</t>
  </si>
  <si>
    <t>for Existing Wall Cladding</t>
  </si>
  <si>
    <t>A06BB305-00001</t>
  </si>
  <si>
    <t>305</t>
  </si>
  <si>
    <t>Demolition Work of Fence &amp; Gates</t>
  </si>
  <si>
    <t>A06BB305</t>
  </si>
  <si>
    <t>A06BC306-00001</t>
  </si>
  <si>
    <t>Demolition Work</t>
  </si>
  <si>
    <t>306</t>
  </si>
  <si>
    <t>Demolition Work of RC Structure Building</t>
  </si>
  <si>
    <t>for All Structural and Architectural Components Below and Above Ground Level</t>
  </si>
  <si>
    <t>A06BC306</t>
  </si>
  <si>
    <t>A06BC307-00001</t>
  </si>
  <si>
    <t>307</t>
  </si>
  <si>
    <t>Demolition Work of Steel Structure Shelter</t>
  </si>
  <si>
    <t>A06BC307</t>
  </si>
  <si>
    <t>A10SA000-00001</t>
  </si>
  <si>
    <t>A10</t>
  </si>
  <si>
    <t>Site Instruction</t>
    <phoneticPr fontId="4" type="noConversion"/>
  </si>
  <si>
    <t>SA</t>
  </si>
  <si>
    <t>General / Common Work (Other Work)</t>
    <phoneticPr fontId="4" type="noConversion"/>
  </si>
  <si>
    <t>000</t>
  </si>
  <si>
    <t>LOT</t>
    <phoneticPr fontId="4" type="noConversion"/>
  </si>
  <si>
    <t>A10SA000</t>
  </si>
  <si>
    <t>A10SB000-00001</t>
  </si>
  <si>
    <t>SB</t>
  </si>
  <si>
    <t>Incentive of Subcontractor (Progress Expediting)</t>
    <phoneticPr fontId="4" type="noConversion"/>
  </si>
  <si>
    <t>A10SB000</t>
  </si>
  <si>
    <t>A10SC000-00001</t>
  </si>
  <si>
    <t>SC</t>
  </si>
  <si>
    <t>Claim of Subcontractor</t>
    <phoneticPr fontId="4" type="noConversion"/>
  </si>
  <si>
    <t>A10SC000</t>
  </si>
  <si>
    <t>F01AA000-00001</t>
  </si>
  <si>
    <t>F01</t>
  </si>
  <si>
    <t>Building/Shelter Fire Proofing Work</t>
  </si>
  <si>
    <t>Dense Concrete</t>
  </si>
  <si>
    <t>0.5 hr. rating (UL 1709)</t>
  </si>
  <si>
    <t>Material: (   )</t>
  </si>
  <si>
    <t>F01AA000</t>
  </si>
  <si>
    <t>F01AA000-00002</t>
  </si>
  <si>
    <t>1 hr. rating (UL 1709)</t>
  </si>
  <si>
    <t>F01AA000-00003</t>
  </si>
  <si>
    <t>1.5 hr. rating (UL 1709)</t>
  </si>
  <si>
    <t>F01AA000-00004</t>
  </si>
  <si>
    <t>2 hr. rating (UL 1709)</t>
  </si>
  <si>
    <t>F01AA000-00005</t>
  </si>
  <si>
    <t>2.5 hr. rating (UL 1709)</t>
  </si>
  <si>
    <t>F01AA000-00006</t>
  </si>
  <si>
    <t>3 hr. rating (UL 1709)</t>
  </si>
  <si>
    <t>F01AA000-00007</t>
  </si>
  <si>
    <t>3.5 hr. rating (UL 1709)</t>
  </si>
  <si>
    <t>F01AA000-00008</t>
  </si>
  <si>
    <t>4 hr. rating (UL 1709)</t>
  </si>
  <si>
    <t>F01AA000-00009</t>
  </si>
  <si>
    <t>Others (UL1709 rating)</t>
  </si>
  <si>
    <t>F01AB000-00001</t>
  </si>
  <si>
    <t>Lightweight Cementitious</t>
  </si>
  <si>
    <t>F01AB000</t>
  </si>
  <si>
    <t>F01AB000-00002</t>
  </si>
  <si>
    <t>F01AB000-00003</t>
  </si>
  <si>
    <t>F01AB000-00004</t>
  </si>
  <si>
    <t>F01AB000-00005</t>
  </si>
  <si>
    <t>F01AB000-00006</t>
  </si>
  <si>
    <t>F01AB000-00007</t>
  </si>
  <si>
    <t>F01AB000-00008</t>
  </si>
  <si>
    <t>F01AB000-00009</t>
  </si>
  <si>
    <t>F01AC000-00001</t>
  </si>
  <si>
    <t>Intumescent Coating Type</t>
  </si>
  <si>
    <t>DFT=(  )㎛</t>
  </si>
  <si>
    <t>F01AC000</t>
  </si>
  <si>
    <t>F01AC000-00002</t>
  </si>
  <si>
    <t>F01AC000-00003</t>
  </si>
  <si>
    <t>F01AC000-00004</t>
  </si>
  <si>
    <t>F01AC000-00005</t>
  </si>
  <si>
    <t>F01AC000-00006</t>
  </si>
  <si>
    <t>F01AC000-00007</t>
  </si>
  <si>
    <t>F01AC000-00008</t>
  </si>
  <si>
    <t>F01AC000-00009</t>
  </si>
  <si>
    <t>0.5 hr. rating (UL 263)</t>
  </si>
  <si>
    <t>F01AC000-00010</t>
  </si>
  <si>
    <t>1 hr. rating (UL 263)</t>
  </si>
  <si>
    <t>F01AC000-00011</t>
  </si>
  <si>
    <t>1.5 hr. rating (UL 263)</t>
  </si>
  <si>
    <t>F01AC000-00012</t>
  </si>
  <si>
    <t>2 hr. rating (UL 263)</t>
  </si>
  <si>
    <t>F01AC000-00013</t>
  </si>
  <si>
    <t>2.5 hr. rating (UL 263)</t>
  </si>
  <si>
    <t>F01AC000-00014</t>
  </si>
  <si>
    <t>3 hr. rating (UL 263)</t>
  </si>
  <si>
    <t>F01AC000-00015</t>
  </si>
  <si>
    <t>3.5 hr. rating (UL 263)</t>
  </si>
  <si>
    <t>F01AC000-00016</t>
  </si>
  <si>
    <t>4 hr. rating (UL 263)</t>
  </si>
  <si>
    <t>F01AC000-00017</t>
  </si>
  <si>
    <t>Others (UL263 rating)</t>
  </si>
  <si>
    <t>F01AC000-00018</t>
  </si>
  <si>
    <t>F01AD000-00001</t>
  </si>
  <si>
    <t>Top Coat for Cementitious Fire Proofing</t>
  </si>
  <si>
    <t>F01AD000</t>
  </si>
  <si>
    <t>F01AF000-00001</t>
    <phoneticPr fontId="4" type="noConversion"/>
  </si>
  <si>
    <t>Cryogenic (Cold protection)</t>
  </si>
  <si>
    <t>F01AF000</t>
  </si>
  <si>
    <t>F01AM000-00001</t>
    <phoneticPr fontId="4" type="noConversion"/>
  </si>
  <si>
    <t>Top Coat for Dense Concrete Fire Proofing</t>
  </si>
  <si>
    <t>F01AM000</t>
  </si>
  <si>
    <t>F01AP000-00001</t>
    <phoneticPr fontId="4" type="noConversion"/>
  </si>
  <si>
    <t>Top Coat for Cryogenic (Cold protection) Fire Proofing</t>
    <phoneticPr fontId="4" type="noConversion"/>
  </si>
  <si>
    <t>F01AP000</t>
  </si>
  <si>
    <t>F01AQ000-00001</t>
    <phoneticPr fontId="4" type="noConversion"/>
  </si>
  <si>
    <t>Top Coat for Intumescent Fire Proofing</t>
  </si>
  <si>
    <t>F01AQ000</t>
  </si>
  <si>
    <t>F01AR000-00001</t>
    <phoneticPr fontId="4" type="noConversion"/>
  </si>
  <si>
    <t>Intermediate and top Coat for Intumescent Fire Proofing</t>
  </si>
  <si>
    <t>F01AR000</t>
  </si>
  <si>
    <t>S01AA001-00001</t>
  </si>
  <si>
    <t>S01</t>
  </si>
  <si>
    <t>Main Steel Structure Fabrication Work</t>
  </si>
  <si>
    <t>Shelter/Building</t>
  </si>
  <si>
    <t>Heavy Steel - Standard (Weight≥90KG/M)</t>
  </si>
  <si>
    <t>S01AA001</t>
  </si>
  <si>
    <t>S01AA002-00001</t>
  </si>
  <si>
    <t>Medium Steel - Standard (90KG/M&gt;Weight≥30KG/M)</t>
  </si>
  <si>
    <t>S01AA002</t>
  </si>
  <si>
    <t>S01AA003-00001</t>
  </si>
  <si>
    <t>Light Steel - Standard (30KG/M&gt;Weight)</t>
  </si>
  <si>
    <t>S01AA003</t>
  </si>
  <si>
    <t>S01AA004-00001</t>
  </si>
  <si>
    <t>Heavy Steel - Built up (Weight≥90KG/M)</t>
  </si>
  <si>
    <t>S01AA004</t>
  </si>
  <si>
    <t>S01AA005-00001</t>
  </si>
  <si>
    <t>Medium Steel - Built up (90KG/M&gt;Weight≥30KG/M)</t>
  </si>
  <si>
    <t>S01AA005</t>
  </si>
  <si>
    <t>S01AA006-00001</t>
  </si>
  <si>
    <t>Light Steel - Built up (30KG/M&gt;Weight)</t>
  </si>
  <si>
    <t>S01AA006</t>
  </si>
  <si>
    <t>S01AA007-00001</t>
  </si>
  <si>
    <t>Girth &amp; Purlin</t>
  </si>
  <si>
    <t>S01AA007</t>
  </si>
  <si>
    <t>S01AA008-00001</t>
  </si>
  <si>
    <t>P.E.B. (Pre-Engineered Building)</t>
  </si>
  <si>
    <t>S01AA008</t>
  </si>
  <si>
    <t>S01AA009-00001</t>
  </si>
  <si>
    <t>Plates - Gusset, Stiffener, ETC</t>
  </si>
  <si>
    <t>S01AA009</t>
  </si>
  <si>
    <t>S01AA010-00001</t>
  </si>
  <si>
    <t>Steel Painting/Coating</t>
  </si>
  <si>
    <t>for Non-Fireproofed Steel Surface, Surface Preparation, Primer, Second &amp; Final Coat</t>
  </si>
  <si>
    <t>S01AA010</t>
  </si>
  <si>
    <t>S01AA010-00002</t>
  </si>
  <si>
    <t>for Fireproofed Steel Surface, Surface Preparation &amp; Primer Coat</t>
  </si>
  <si>
    <t>S01AA010-00003</t>
  </si>
  <si>
    <t>Hot-Dip Galvanizing w/ Surface Preparation</t>
  </si>
  <si>
    <t>S01AA010-00004</t>
  </si>
  <si>
    <t>Hot-Dip Galvanizing w/ Surface Preparation and Additional Painting Coat</t>
  </si>
  <si>
    <t>S01AA011-00001</t>
  </si>
  <si>
    <t>High Strength Bolts&amp;Nuts</t>
  </si>
  <si>
    <t>S01AA011</t>
  </si>
  <si>
    <t>S01AA012-00001</t>
  </si>
  <si>
    <t>Common Bolts&amp;Nuts</t>
  </si>
  <si>
    <t>S01AA012</t>
  </si>
  <si>
    <t>S01AA071-00001</t>
  </si>
  <si>
    <t>Extra Heavy Steel - Standard</t>
  </si>
  <si>
    <t>Weight≥(   )KG/M</t>
  </si>
  <si>
    <t>S01AA071</t>
  </si>
  <si>
    <t>S01AA072-00001</t>
  </si>
  <si>
    <t>Heavy Steel - Standard</t>
  </si>
  <si>
    <t>Weight≥(90)KG/M</t>
  </si>
  <si>
    <t>S01AA072</t>
  </si>
  <si>
    <t>S01AA073-00001</t>
  </si>
  <si>
    <t>Medium Steel - Standard</t>
  </si>
  <si>
    <t>(90)KG/M&gt;Weight≥(30)KG/M</t>
  </si>
  <si>
    <t>S01AA073</t>
  </si>
  <si>
    <t>S01AA074-00001</t>
  </si>
  <si>
    <t>Light Steel - Standard</t>
  </si>
  <si>
    <t>(30)KG/M&gt;Weight</t>
  </si>
  <si>
    <t>S01AA074</t>
  </si>
  <si>
    <t>S01AA075-00001</t>
  </si>
  <si>
    <t>Extra Light Steel - Standard</t>
  </si>
  <si>
    <t>(   )KG/M&gt;Weight</t>
  </si>
  <si>
    <t>S01AA075</t>
  </si>
  <si>
    <t>S01AA076-00001</t>
  </si>
  <si>
    <t>Extra Heavy Steel - Built up</t>
  </si>
  <si>
    <t>S01AA076</t>
  </si>
  <si>
    <t>S01AA077-00001</t>
  </si>
  <si>
    <t>Heavy Steel - Built up</t>
  </si>
  <si>
    <t>S01AA077</t>
  </si>
  <si>
    <t>S01AA078-00001</t>
  </si>
  <si>
    <t>Medium Steel - Built up</t>
  </si>
  <si>
    <t>S01AA078</t>
  </si>
  <si>
    <t>S01AA079-00001</t>
  </si>
  <si>
    <t>Light Steel - Built up</t>
  </si>
  <si>
    <t>S01AA079</t>
  </si>
  <si>
    <t>S01AA080-00001</t>
  </si>
  <si>
    <t>Extra Light Steel - Built up</t>
  </si>
  <si>
    <t>S01AA080</t>
  </si>
  <si>
    <t>S02AA017-00001</t>
  </si>
  <si>
    <t>S02</t>
  </si>
  <si>
    <t>Miscellaneous Steel Fabrication Work</t>
  </si>
  <si>
    <t>Checkered/Flooring Plate</t>
  </si>
  <si>
    <t>S02AA017</t>
  </si>
  <si>
    <t>S02AA017-00002</t>
  </si>
  <si>
    <t>SUS Checkered plate</t>
  </si>
  <si>
    <t>S02AA017-00003</t>
  </si>
  <si>
    <t>Galvanized Steel</t>
  </si>
  <si>
    <t>THK ≤ 6mm</t>
  </si>
  <si>
    <t>S02AA017-00004</t>
  </si>
  <si>
    <t>THK &gt; 6mm</t>
  </si>
  <si>
    <t>S02AA017-00005</t>
  </si>
  <si>
    <t>Galvanized Steel W/Painting</t>
  </si>
  <si>
    <t>S02AA017-00006</t>
  </si>
  <si>
    <t>S02AA018-00001</t>
  </si>
  <si>
    <t>Grating</t>
  </si>
  <si>
    <t>S02AA018</t>
  </si>
  <si>
    <t>S02AA018-00002</t>
  </si>
  <si>
    <t>Hot-Dip Galvanized Steel, (I=25)</t>
  </si>
  <si>
    <t>S02AA018-00003</t>
  </si>
  <si>
    <t>Hot-Dip Galvanized Steel, (I=32)</t>
  </si>
  <si>
    <t>S02AA018-00004</t>
  </si>
  <si>
    <t>Hot-Dip Galvanized Steel, (I=50)</t>
  </si>
  <si>
    <t>S02AA018-00005</t>
  </si>
  <si>
    <t>Hot-Dip Galvanized Steel, (I=75)</t>
  </si>
  <si>
    <t>S02AA019-00001</t>
  </si>
  <si>
    <t>Steel Stairs</t>
  </si>
  <si>
    <t>S02AA019</t>
  </si>
  <si>
    <t>S02AA019-00002</t>
  </si>
  <si>
    <t>S02AA019-00003</t>
  </si>
  <si>
    <t>S02AA020-00001</t>
  </si>
  <si>
    <t>Steel Handrails</t>
  </si>
  <si>
    <t>S02AA020</t>
  </si>
  <si>
    <t>S02AA020-00002</t>
  </si>
  <si>
    <t>W/Painting</t>
  </si>
  <si>
    <t>S02AA020-00003</t>
  </si>
  <si>
    <t>S02AA020-00004</t>
  </si>
  <si>
    <t>S02AA021-00001</t>
  </si>
  <si>
    <t>Steel Handrails - Removable</t>
  </si>
  <si>
    <t>S02AA021</t>
  </si>
  <si>
    <t>S02AA021-00002</t>
  </si>
  <si>
    <t>S02AA021-00003</t>
  </si>
  <si>
    <t>S02AA021-00004</t>
  </si>
  <si>
    <t>S02AA022-00001</t>
  </si>
  <si>
    <t>Stainless Steel Handrail</t>
  </si>
  <si>
    <t>S02AA022</t>
  </si>
  <si>
    <t>S02AA022-00002</t>
  </si>
  <si>
    <t>S02AA022-00003</t>
  </si>
  <si>
    <t>S02AA022-00004</t>
  </si>
  <si>
    <t>S02AA023-00001</t>
  </si>
  <si>
    <t>Steel Ladder</t>
  </si>
  <si>
    <t>With Cage</t>
  </si>
  <si>
    <t>S02AA023</t>
  </si>
  <si>
    <t>S02AA023-00002</t>
  </si>
  <si>
    <t>Without Cage</t>
  </si>
  <si>
    <t>S02AA024-00001</t>
  </si>
  <si>
    <t>Galvanized Steel Deck Plate</t>
  </si>
  <si>
    <t>S02AA024</t>
  </si>
  <si>
    <t>S02AA025-00001</t>
  </si>
  <si>
    <t>Anchor Bolt (Straight Type)</t>
  </si>
  <si>
    <t>S02AA025</t>
  </si>
  <si>
    <t>S02AA025-00002</t>
  </si>
  <si>
    <t>S02AA025-00003</t>
  </si>
  <si>
    <t>S02AA025-00004</t>
  </si>
  <si>
    <t>S02AA025-00005</t>
  </si>
  <si>
    <t>S02AA025-00006</t>
  </si>
  <si>
    <t>S02AA025-00007</t>
  </si>
  <si>
    <t>S02AA025-00008</t>
  </si>
  <si>
    <t>S02AA025-00009</t>
  </si>
  <si>
    <t>S02AA025-00010</t>
  </si>
  <si>
    <t>S02AA025-00011</t>
  </si>
  <si>
    <t>S02AA025-00012</t>
  </si>
  <si>
    <t>S02AA025-00013</t>
  </si>
  <si>
    <t>S02AA025-00014</t>
  </si>
  <si>
    <t>S02AA025-00015</t>
  </si>
  <si>
    <t>S02AA025-00016</t>
  </si>
  <si>
    <t>S02AA025-00017</t>
  </si>
  <si>
    <t>M27</t>
  </si>
  <si>
    <t>S02AA037-00001</t>
  </si>
  <si>
    <t>Stainless Steel Handrail - Removable</t>
  </si>
  <si>
    <t>S02AA037</t>
  </si>
  <si>
    <t>S02AA037-00002</t>
  </si>
  <si>
    <t>S02AA037-00003</t>
  </si>
  <si>
    <t>S02AA038-00001</t>
  </si>
  <si>
    <t>FRP Grating</t>
  </si>
  <si>
    <t>S02AA038</t>
  </si>
  <si>
    <t>S02AA039-00001</t>
  </si>
  <si>
    <t>FRP Handrail</t>
  </si>
  <si>
    <t>S02AA039</t>
  </si>
  <si>
    <t>S02AA040-00001</t>
  </si>
  <si>
    <t>FRP Handrail - Removable</t>
  </si>
  <si>
    <t>S02AA040</t>
  </si>
  <si>
    <t>S02AA041-00001</t>
  </si>
  <si>
    <t>Steel Ladder w/ Cage</t>
  </si>
  <si>
    <t>S02AA041</t>
  </si>
  <si>
    <t>S02AA041-00002</t>
  </si>
  <si>
    <t>S02AA041-00003</t>
  </si>
  <si>
    <t>S02AA042-00001</t>
  </si>
  <si>
    <t>Stainless Steel Ladder w/ Cage</t>
  </si>
  <si>
    <t>S02AA042</t>
  </si>
  <si>
    <t>S02AA042-00002</t>
  </si>
  <si>
    <t>S02AA042-00003</t>
  </si>
  <si>
    <t>S02AA043-00001</t>
  </si>
  <si>
    <t>FRP Ladder w/ Cage</t>
  </si>
  <si>
    <t>S02AA043</t>
  </si>
  <si>
    <t>S02AA044-00001</t>
  </si>
  <si>
    <t>Steel Ladder w/o Cage</t>
  </si>
  <si>
    <t>S02AA044</t>
  </si>
  <si>
    <t>S02AA044-00002</t>
  </si>
  <si>
    <t>S02AA044-00003</t>
  </si>
  <si>
    <t>S02AA045-00001</t>
  </si>
  <si>
    <t>Stainless Steel Ladder w/o Cage</t>
  </si>
  <si>
    <t>S02AA045</t>
  </si>
  <si>
    <t>S02AA045-00002</t>
  </si>
  <si>
    <t>S02AA045-00003</t>
  </si>
  <si>
    <t>S02AA046-00001</t>
  </si>
  <si>
    <t>FRP Ladder w/o Cage</t>
  </si>
  <si>
    <t>S02AA046</t>
  </si>
  <si>
    <t>S03AA007-00001</t>
  </si>
  <si>
    <t>S03</t>
  </si>
  <si>
    <t>Main Steel Structure Erection Work</t>
  </si>
  <si>
    <t>S03AA007</t>
  </si>
  <si>
    <t>S03AA008-00001</t>
  </si>
  <si>
    <t>S03AA008</t>
  </si>
  <si>
    <t>S03AA027-00001</t>
  </si>
  <si>
    <t>Heavy Steel (Weight≥90KG/M)</t>
  </si>
  <si>
    <t>S03AA027</t>
  </si>
  <si>
    <t>S03AA028-00001</t>
  </si>
  <si>
    <t>Medium Steel (90KG/M&gt;Weight≥30KG/M)</t>
  </si>
  <si>
    <t>S03AA028</t>
  </si>
  <si>
    <t>S03AA029-00001</t>
  </si>
  <si>
    <t>Light Steel (30KG/M&gt;Weight)</t>
  </si>
  <si>
    <t>S03AA029</t>
  </si>
  <si>
    <t>S03AA030-00001</t>
  </si>
  <si>
    <t>Non-Shrink Grouting</t>
  </si>
  <si>
    <t>S03AA030</t>
  </si>
  <si>
    <t>S03AA031-00001</t>
  </si>
  <si>
    <t>Epoxy Grouting</t>
  </si>
  <si>
    <t>S03AA031</t>
  </si>
  <si>
    <t>S03AA081-00001</t>
  </si>
  <si>
    <t>Extra Heavy Steel</t>
  </si>
  <si>
    <t>S03AA081</t>
  </si>
  <si>
    <t>S03AA082-00001</t>
  </si>
  <si>
    <t>Heavy Steel</t>
  </si>
  <si>
    <t>S03AA082</t>
  </si>
  <si>
    <t>S03AA083-00001</t>
  </si>
  <si>
    <t>Medium Steel</t>
  </si>
  <si>
    <t>S03AA083</t>
  </si>
  <si>
    <t>S03AA084-00001</t>
  </si>
  <si>
    <t>Light Steel</t>
  </si>
  <si>
    <t>S03AA084</t>
  </si>
  <si>
    <t>S03AA085-00001</t>
  </si>
  <si>
    <t>Extra Light Steel</t>
  </si>
  <si>
    <t>S03AA085</t>
  </si>
  <si>
    <t>S04AA017-00001</t>
  </si>
  <si>
    <t>S04</t>
  </si>
  <si>
    <t>Miscellaneous Steel Erection Work</t>
  </si>
  <si>
    <t>S04AA017</t>
  </si>
  <si>
    <t>S04AA018-00001</t>
  </si>
  <si>
    <t>S04AA018</t>
  </si>
  <si>
    <t>S04AA018-00002</t>
  </si>
  <si>
    <t>S04AA018-00003</t>
  </si>
  <si>
    <t>S04AA018-00004</t>
  </si>
  <si>
    <t>S04AA018-00005</t>
  </si>
  <si>
    <t>S04AA019-00001</t>
  </si>
  <si>
    <t>S04AA019</t>
  </si>
  <si>
    <t>S04AA020-00001</t>
  </si>
  <si>
    <t>S04AA020</t>
  </si>
  <si>
    <t>S04AA021-00001</t>
  </si>
  <si>
    <t>S04AA021</t>
  </si>
  <si>
    <t>S04AA022-00001</t>
  </si>
  <si>
    <t>S04AA022</t>
  </si>
  <si>
    <t>S04AA023-00001</t>
  </si>
  <si>
    <t>S04AA023</t>
  </si>
  <si>
    <t>S04AA023-00002</t>
  </si>
  <si>
    <t>S04AA024-00001</t>
  </si>
  <si>
    <t>S04AA024</t>
  </si>
  <si>
    <t>S04AA037-00001</t>
  </si>
  <si>
    <t>S04AA037</t>
  </si>
  <si>
    <t>S04AA038-00001</t>
  </si>
  <si>
    <t>S04AA038</t>
  </si>
  <si>
    <t>S04AA039-00001</t>
  </si>
  <si>
    <t>S04AA039</t>
  </si>
  <si>
    <t>S04AA040-00001</t>
  </si>
  <si>
    <t>S04AA040</t>
  </si>
  <si>
    <t>S04AA041-00001</t>
  </si>
  <si>
    <t>S04AA041</t>
  </si>
  <si>
    <t>S04AA042-00001</t>
  </si>
  <si>
    <t>S04AA042</t>
  </si>
  <si>
    <t>S04AA043-00001</t>
  </si>
  <si>
    <t>S04AA043</t>
  </si>
  <si>
    <t>S04AA044-00001</t>
  </si>
  <si>
    <t>S04AA044</t>
  </si>
  <si>
    <t>S04AA045-00001</t>
  </si>
  <si>
    <t>S04AA045</t>
  </si>
  <si>
    <t>S04AA046-00001</t>
  </si>
  <si>
    <t>S04AA046</t>
  </si>
  <si>
    <t>S05AF032-00001</t>
  </si>
  <si>
    <t>S05</t>
  </si>
  <si>
    <t>Revamping Work (Shelter/Building)</t>
  </si>
  <si>
    <t>Demolition Work of Steel for Building/Shelter</t>
  </si>
  <si>
    <t>S05AF032</t>
  </si>
  <si>
    <t>S11AA007-00001</t>
  </si>
  <si>
    <t>S11</t>
  </si>
  <si>
    <t>Main Steel Structure Fabrication Work for Revamping</t>
  </si>
  <si>
    <t>S11AA007</t>
  </si>
  <si>
    <t>S11AA008-00001</t>
  </si>
  <si>
    <t>S11AA008</t>
  </si>
  <si>
    <t>S11AA009-00001</t>
  </si>
  <si>
    <t>S11AA009</t>
  </si>
  <si>
    <t>S11AA011-00001</t>
  </si>
  <si>
    <t>S11AA011</t>
  </si>
  <si>
    <t>S11AA012-00001</t>
  </si>
  <si>
    <t>S11AA012</t>
  </si>
  <si>
    <t>S11AA071-00001</t>
  </si>
  <si>
    <t>S11AA071</t>
  </si>
  <si>
    <t>S11AA072-00001</t>
  </si>
  <si>
    <t>S11AA072</t>
  </si>
  <si>
    <t>S11AA073-00001</t>
  </si>
  <si>
    <t>S11AA073</t>
  </si>
  <si>
    <t>S11AA074-00001</t>
  </si>
  <si>
    <t>S11AA074</t>
  </si>
  <si>
    <t>S11AA075-00001</t>
  </si>
  <si>
    <t>S11AA075</t>
  </si>
  <si>
    <t>S11AA076-00001</t>
  </si>
  <si>
    <t>S11AA076</t>
  </si>
  <si>
    <t>S11AA077-00001</t>
  </si>
  <si>
    <t>S11AA077</t>
  </si>
  <si>
    <t>S11AA078-00001</t>
  </si>
  <si>
    <t>S11AA078</t>
  </si>
  <si>
    <t>S11AA079-00001</t>
  </si>
  <si>
    <t>S11AA079</t>
  </si>
  <si>
    <t>S11AA080-00001</t>
  </si>
  <si>
    <t>S11AA080</t>
  </si>
  <si>
    <t>S12AA017-00001</t>
    <phoneticPr fontId="4" type="noConversion"/>
  </si>
  <si>
    <t>S12</t>
  </si>
  <si>
    <t>Miscellaneous Steel Fabrication Work for Revamping</t>
    <phoneticPr fontId="4" type="noConversion"/>
  </si>
  <si>
    <t>S12AA017</t>
  </si>
  <si>
    <t>S12AA017-00002</t>
  </si>
  <si>
    <t>Miscellaneous Steel Fabrication Work for Revamping</t>
  </si>
  <si>
    <t>S12AA017-00003</t>
  </si>
  <si>
    <t>S12AA017-00004</t>
  </si>
  <si>
    <t>S12AA017-00005</t>
  </si>
  <si>
    <t>S12AA018-00001</t>
  </si>
  <si>
    <t>S12AA018</t>
  </si>
  <si>
    <t>S12AA018-00002</t>
  </si>
  <si>
    <t>S12AA018-00003</t>
  </si>
  <si>
    <t>S12AA018-00004</t>
  </si>
  <si>
    <t>S12AA019-00001</t>
  </si>
  <si>
    <t>S12AA019</t>
  </si>
  <si>
    <t>S12AA019-00002</t>
  </si>
  <si>
    <t>S12AA020-00001</t>
  </si>
  <si>
    <t>S12AA020</t>
  </si>
  <si>
    <t>S12AA020-00002</t>
  </si>
  <si>
    <t>S12AA020-00003</t>
  </si>
  <si>
    <t>S12AA021-00001</t>
  </si>
  <si>
    <t>S12AA021</t>
  </si>
  <si>
    <t>S12AA021-00002</t>
  </si>
  <si>
    <t>S12AA021-00003</t>
  </si>
  <si>
    <t>S12AA022-00001</t>
  </si>
  <si>
    <t>S12AA022</t>
  </si>
  <si>
    <t>S12AA022-00002</t>
  </si>
  <si>
    <t>S12AA022-00003</t>
  </si>
  <si>
    <t>S12AA024-00001</t>
  </si>
  <si>
    <t>S12AA024</t>
  </si>
  <si>
    <t>S12AA037-00001</t>
  </si>
  <si>
    <t>S12AA037</t>
  </si>
  <si>
    <t>S12AA037-00002</t>
  </si>
  <si>
    <t>S12AA037-00003</t>
  </si>
  <si>
    <t>S12AA038-00001</t>
  </si>
  <si>
    <t>S12AA038</t>
  </si>
  <si>
    <t>S12AA039-00001</t>
  </si>
  <si>
    <t>S12AA039</t>
  </si>
  <si>
    <t>S12AA040-00001</t>
  </si>
  <si>
    <t>S12AA040</t>
  </si>
  <si>
    <t>S12AA041-00001</t>
  </si>
  <si>
    <t>S12AA041</t>
  </si>
  <si>
    <t>S12AA041-00002</t>
  </si>
  <si>
    <t>S12AA041-00003</t>
  </si>
  <si>
    <t>S12AA042-00001</t>
  </si>
  <si>
    <t>S12AA042</t>
  </si>
  <si>
    <t>S12AA042-00002</t>
  </si>
  <si>
    <t>S12AA042-00003</t>
  </si>
  <si>
    <t>S12AA043-00001</t>
  </si>
  <si>
    <t>S12AA043</t>
  </si>
  <si>
    <t>S12AA044-00001</t>
  </si>
  <si>
    <t>S12AA044</t>
  </si>
  <si>
    <t>S12AA044-00002</t>
  </si>
  <si>
    <t>S12AA044-00003</t>
  </si>
  <si>
    <t>S12AA045-00001</t>
  </si>
  <si>
    <t>S12AA045</t>
  </si>
  <si>
    <t>S12AA045-00002</t>
  </si>
  <si>
    <t>S12AA045-00003</t>
  </si>
  <si>
    <t>S12AA046-00001</t>
  </si>
  <si>
    <t>S12AA046</t>
  </si>
  <si>
    <t>S13AA007-00001</t>
  </si>
  <si>
    <t>S13</t>
  </si>
  <si>
    <t>Main Steel Structure Erection Work for Revamping</t>
  </si>
  <si>
    <t>S13AA007</t>
  </si>
  <si>
    <t>S13AA008-00001</t>
  </si>
  <si>
    <t>S13AA008</t>
  </si>
  <si>
    <t>S13AA030-00001</t>
  </si>
  <si>
    <t>S13AA030</t>
  </si>
  <si>
    <t>S13AA031-00001</t>
  </si>
  <si>
    <t>S13AA031</t>
  </si>
  <si>
    <t>S13AA081-00001</t>
  </si>
  <si>
    <t>S13AA081</t>
  </si>
  <si>
    <t>S13AA082-00001</t>
  </si>
  <si>
    <t>S13AA082</t>
  </si>
  <si>
    <t>S13AA083-00001</t>
  </si>
  <si>
    <t>S13AA083</t>
  </si>
  <si>
    <t>S13AA084-00001</t>
  </si>
  <si>
    <t>S13AA084</t>
  </si>
  <si>
    <t>S13AA085-00001</t>
  </si>
  <si>
    <t>S13AA085</t>
  </si>
  <si>
    <t>S14AA017-00001</t>
    <phoneticPr fontId="4" type="noConversion"/>
  </si>
  <si>
    <t>S14</t>
  </si>
  <si>
    <t>Miscellaneous Steel Erection Work for Revamping</t>
    <phoneticPr fontId="4" type="noConversion"/>
  </si>
  <si>
    <t>S14AA017</t>
  </si>
  <si>
    <t>S14AA018-00001</t>
  </si>
  <si>
    <t>Miscellaneous Steel Erection Work for Revamping</t>
  </si>
  <si>
    <t>S14AA018</t>
  </si>
  <si>
    <t>S14AA018-00002</t>
  </si>
  <si>
    <t>S14AA018-00003</t>
  </si>
  <si>
    <t>S14AA018-00004</t>
  </si>
  <si>
    <t>S14AA019-00001</t>
  </si>
  <si>
    <t>S14AA019</t>
  </si>
  <si>
    <t>S14AA020-00001</t>
  </si>
  <si>
    <t>S14AA020</t>
  </si>
  <si>
    <t>S14AA021-00001</t>
  </si>
  <si>
    <t>S14AA021</t>
  </si>
  <si>
    <t>S14AA022-00001</t>
  </si>
  <si>
    <t>S14AA022</t>
  </si>
  <si>
    <t>S14AA024-00001</t>
  </si>
  <si>
    <t>S14AA024</t>
  </si>
  <si>
    <t>S14AA037-00001</t>
  </si>
  <si>
    <t>S14AA037</t>
  </si>
  <si>
    <t>S14AA038-00001</t>
  </si>
  <si>
    <t>S14AA038</t>
  </si>
  <si>
    <t>S14AA039-00001</t>
  </si>
  <si>
    <t>S14AA039</t>
  </si>
  <si>
    <t>S14AA040-00001</t>
  </si>
  <si>
    <t>S14AA040</t>
  </si>
  <si>
    <t>S14AA041-00001</t>
  </si>
  <si>
    <t>S14AA041</t>
  </si>
  <si>
    <t>S14AA042-00001</t>
  </si>
  <si>
    <t>S14AA042</t>
  </si>
  <si>
    <t>S14AA043-00001</t>
  </si>
  <si>
    <t>S14AA043</t>
  </si>
  <si>
    <t>S14AA044-00001</t>
  </si>
  <si>
    <t>S14AA044</t>
  </si>
  <si>
    <t>S14AA045-00001</t>
  </si>
  <si>
    <t>S14AA045</t>
  </si>
  <si>
    <t>S14AA046-00001</t>
  </si>
  <si>
    <t>S14AA046</t>
  </si>
  <si>
    <t>S41AA051-00001</t>
    <phoneticPr fontId="4" type="noConversion"/>
  </si>
  <si>
    <t>S41</t>
  </si>
  <si>
    <t>Steel Structure Paint Work</t>
  </si>
  <si>
    <t>for Non-Fireproofed Steel Surface</t>
  </si>
  <si>
    <t>S41AA051</t>
  </si>
  <si>
    <t>S41AA052-00001</t>
    <phoneticPr fontId="4" type="noConversion"/>
  </si>
  <si>
    <t>for Fireproofed Steel Surface</t>
  </si>
  <si>
    <t>S41AA052</t>
  </si>
  <si>
    <t>S41AA053-00001</t>
    <phoneticPr fontId="4" type="noConversion"/>
  </si>
  <si>
    <t>Additional Painting on Hot-Dip Galvanized Steel Surface (Non-Fireproofed Steel)</t>
  </si>
  <si>
    <t>S41AA053</t>
  </si>
  <si>
    <t>S41AA054-00001</t>
    <phoneticPr fontId="4" type="noConversion"/>
  </si>
  <si>
    <t>Touch up</t>
  </si>
  <si>
    <t>S41AA054</t>
  </si>
  <si>
    <t>S42AA055-00001</t>
    <phoneticPr fontId="4" type="noConversion"/>
  </si>
  <si>
    <t>S42</t>
  </si>
  <si>
    <t>Steel Structure Coating Work</t>
  </si>
  <si>
    <t>S42AA055</t>
  </si>
  <si>
    <t>S43AA061-00001</t>
  </si>
  <si>
    <t>S43</t>
  </si>
  <si>
    <t>Anchor Bolt Work</t>
  </si>
  <si>
    <t>Anchor Bolt (Material Supply)</t>
  </si>
  <si>
    <t>S43AA061</t>
  </si>
  <si>
    <t>S43AA061-00002</t>
  </si>
  <si>
    <t>S43AA061-00003</t>
  </si>
  <si>
    <t>S43AA061-00004</t>
  </si>
  <si>
    <t>S43AA061-00005</t>
  </si>
  <si>
    <t>S43AA061-00006</t>
  </si>
  <si>
    <t>S43AA061-00007</t>
  </si>
  <si>
    <t>S43AA061-00008</t>
  </si>
  <si>
    <t>S43AA061-00009</t>
  </si>
  <si>
    <t>S43AA061-00010</t>
  </si>
  <si>
    <t>S43AA061-00011</t>
  </si>
  <si>
    <t>S43AA061-00012</t>
  </si>
  <si>
    <t>S43AA061-00013</t>
  </si>
  <si>
    <t>S43AA061-00014</t>
  </si>
  <si>
    <t>S43AA061-00015</t>
  </si>
  <si>
    <t>S43AA061-00016</t>
  </si>
  <si>
    <t>S43AA061-00017</t>
  </si>
  <si>
    <t>S43AA062-00001</t>
  </si>
  <si>
    <t>Setting Bolt</t>
  </si>
  <si>
    <t>S43AA062</t>
  </si>
  <si>
    <t>S43AA062-00002</t>
  </si>
  <si>
    <t>S43AA062-00003</t>
  </si>
  <si>
    <t>S43AA062-00004</t>
  </si>
  <si>
    <t>S43AA062-00005</t>
  </si>
  <si>
    <t>S43AA062-00006</t>
  </si>
  <si>
    <t>S43AA062-00007</t>
  </si>
  <si>
    <t>S43AA062-00008</t>
  </si>
  <si>
    <t>S43AA062-00009</t>
  </si>
  <si>
    <t>S43AA062-00010</t>
  </si>
  <si>
    <t>S43AA062-00011</t>
  </si>
  <si>
    <t>S43AA062-00012</t>
  </si>
  <si>
    <t>S43AA062-00013</t>
  </si>
  <si>
    <t>S43AA062-00014</t>
  </si>
  <si>
    <t>S43AA062-00015</t>
  </si>
  <si>
    <t>S43AA062-00016</t>
  </si>
  <si>
    <t>S43AA062-00017</t>
  </si>
  <si>
    <t>Floor - Case 1</t>
    <phoneticPr fontId="4" type="noConversion"/>
  </si>
  <si>
    <t>Floor - Case 2</t>
    <phoneticPr fontId="4" type="noConversion"/>
  </si>
  <si>
    <t>Floor - Case 3</t>
    <phoneticPr fontId="4" type="noConversion"/>
  </si>
  <si>
    <t>Family : Concrete Slab</t>
    <phoneticPr fontId="4" type="noConversion"/>
  </si>
  <si>
    <t>Family : Concrete Slab + Floor 마감</t>
    <phoneticPr fontId="4" type="noConversion"/>
  </si>
  <si>
    <t>Family : Floor 마감 Only</t>
    <phoneticPr fontId="4" type="noConversion"/>
  </si>
  <si>
    <t>Room 바닥 RC Slab, RC Deck Slab</t>
    <phoneticPr fontId="4" type="noConversion"/>
  </si>
  <si>
    <t>Pit, Trench 바닥 RC Slab 
(Room Family가 적용되지 않는 Floor)</t>
    <phoneticPr fontId="4" type="noConversion"/>
  </si>
  <si>
    <t>별도 Floor 마감 패밀리</t>
    <phoneticPr fontId="4" type="noConversion"/>
  </si>
  <si>
    <t>*Floor 마감 물량 산출 : Room Family</t>
    <phoneticPr fontId="4" type="noConversion"/>
  </si>
  <si>
    <t>*Floor 마감 물량 산출 : Floor 패밀리에서 산출</t>
    <phoneticPr fontId="4" type="noConversion"/>
  </si>
  <si>
    <t>*Floor 마감이 도면상 표현 되어야 할 경우
*Floor 마감 물량 산출 : Room Family</t>
    <phoneticPr fontId="4" type="noConversion"/>
  </si>
  <si>
    <t>Floor - Case 4</t>
    <phoneticPr fontId="4" type="noConversion"/>
  </si>
  <si>
    <t>Family : Concrete Roof Slab</t>
    <phoneticPr fontId="4" type="noConversion"/>
  </si>
  <si>
    <t>RC Roof Slab : Roof Slab와 Roof마감 별도 Family로 작성</t>
    <phoneticPr fontId="4" type="noConversion"/>
  </si>
  <si>
    <t>*RC Roof Slab : Floor Family   
*Roof Finish : Roof Family</t>
    <phoneticPr fontId="4" type="noConversion"/>
  </si>
  <si>
    <t>Wall</t>
    <phoneticPr fontId="4" type="noConversion"/>
  </si>
  <si>
    <t>Family : Concrete Wall + Wall 외부 마감</t>
    <phoneticPr fontId="4" type="noConversion"/>
  </si>
  <si>
    <t>Family : Concrete Wall + Wall 외부 마감 + Wall 내부 마감</t>
    <phoneticPr fontId="4" type="noConversion"/>
  </si>
  <si>
    <t>Family : Wall 외부마감 Only</t>
    <phoneticPr fontId="4" type="noConversion"/>
  </si>
  <si>
    <t>UG, Room 외벽</t>
    <phoneticPr fontId="4" type="noConversion"/>
  </si>
  <si>
    <t>UG, Room 이 아닌 외벽</t>
    <phoneticPr fontId="4" type="noConversion"/>
  </si>
  <si>
    <t>별도 UG Wall 마감 패밀리</t>
    <phoneticPr fontId="4" type="noConversion"/>
  </si>
  <si>
    <t>-적용 대상 : UG, Concrete Wall, 지하 Room 외벽
*Wall 내부 마감 : Room Family</t>
    <phoneticPr fontId="4" type="noConversion"/>
  </si>
  <si>
    <t xml:space="preserve">-적용 대상 : UG, Concrete Wall, 
                   Room 이 아닌 외벽 - Pit/Trench 외벽
</t>
    <phoneticPr fontId="4" type="noConversion"/>
  </si>
  <si>
    <t xml:space="preserve">-적용 대상 : UG, Concrete Wall의 외부 마감 Only
                 (외부마감이 도면상 표현 되어야 할 경우)
</t>
    <phoneticPr fontId="4" type="noConversion"/>
  </si>
  <si>
    <t>Exterior Wall, AG - Case 1</t>
    <phoneticPr fontId="4" type="noConversion"/>
  </si>
  <si>
    <t>Exterior Wall, AG - Case 3</t>
    <phoneticPr fontId="4" type="noConversion"/>
  </si>
  <si>
    <t>Family : Insulation + Metal Panel or 점토 치장 벽돌</t>
    <phoneticPr fontId="4" type="noConversion"/>
  </si>
  <si>
    <t>AG, Room 외벽, Concrete Wall 단독</t>
    <phoneticPr fontId="4" type="noConversion"/>
  </si>
  <si>
    <t>AG, Room 외벽, 
Concrete (외벽내부) + Metal Panel (외벽외부)</t>
    <phoneticPr fontId="4" type="noConversion"/>
  </si>
  <si>
    <t>*Wall 내부 마감 : Room Family</t>
    <phoneticPr fontId="4" type="noConversion"/>
  </si>
  <si>
    <t xml:space="preserve">* Concrete Wall (외벽내부) : 별도 패밀리로 작성
*Wall 내부 마감 : Room Family 
</t>
    <phoneticPr fontId="4" type="noConversion"/>
  </si>
  <si>
    <t>Exterior Wall, AG - Case 4</t>
    <phoneticPr fontId="4" type="noConversion"/>
  </si>
  <si>
    <t>Family : Insulation + Gypsum or Masonry Wall</t>
    <phoneticPr fontId="4" type="noConversion"/>
  </si>
  <si>
    <t xml:space="preserve">AG, Room 외벽, 
Concrete Wall (외벽외부) + Gypsum/Masonry(외벽내부) </t>
    <phoneticPr fontId="4" type="noConversion"/>
  </si>
  <si>
    <r>
      <t xml:space="preserve">* Concrete Wall (외벽외부) : 별도 패밀리로 작성, 외부마감 포함 - Exterior Wall, AG - Case 1
</t>
    </r>
    <r>
      <rPr>
        <sz val="11"/>
        <color rgb="FF0000FF"/>
        <rFont val="현대하모니 L"/>
        <family val="1"/>
        <charset val="129"/>
      </rPr>
      <t>*Wall 마감이 도면상 표현 되어야 할 경우 적용</t>
    </r>
    <r>
      <rPr>
        <sz val="11"/>
        <rFont val="현대하모니 L"/>
        <family val="1"/>
        <charset val="129"/>
      </rPr>
      <t xml:space="preserve">
*Gypsum/Masonry(외벽내부) Wall 내부 마감 물량산출 : Room Family 이용</t>
    </r>
    <phoneticPr fontId="4" type="noConversion"/>
  </si>
  <si>
    <t>Exterior Wall, AG - Case 5 (Mazonry wall)</t>
    <phoneticPr fontId="4" type="noConversion"/>
  </si>
  <si>
    <t>Family : Masonry + Wall 외부 마감+ Wall내부마감</t>
    <phoneticPr fontId="4" type="noConversion"/>
  </si>
  <si>
    <t>Family : Masonry(외벽내부) + Insulation + Masonry(외벽외부) + Wall 외부 마감+Wall 내부마감</t>
    <phoneticPr fontId="4" type="noConversion"/>
  </si>
  <si>
    <t>Family : Gypsum(외벽내부) + Insulation + Masonry(외벽외부) + Wall 외부 마감+Wall내부마감</t>
    <phoneticPr fontId="4" type="noConversion"/>
  </si>
  <si>
    <t>AG, Room 외벽, Masonry 단독</t>
    <phoneticPr fontId="4" type="noConversion"/>
  </si>
  <si>
    <t>AG, Room 외벽, 
Masonry(외벽내부) + Insulation + Masonry(외벽외부)</t>
    <phoneticPr fontId="4" type="noConversion"/>
  </si>
  <si>
    <t>AG, Room 외벽, 
Gypsum(외벽내부) + Insulation + Masonry(외벽외부)</t>
    <phoneticPr fontId="4" type="noConversion"/>
  </si>
  <si>
    <r>
      <t xml:space="preserve">*Wall 내부 마감 </t>
    </r>
    <r>
      <rPr>
        <sz val="11"/>
        <color rgb="FF0000FF"/>
        <rFont val="현대하모니 L"/>
        <family val="1"/>
        <charset val="129"/>
      </rPr>
      <t>물량산출</t>
    </r>
    <r>
      <rPr>
        <sz val="11"/>
        <rFont val="현대하모니 L"/>
        <family val="1"/>
        <charset val="129"/>
      </rPr>
      <t xml:space="preserve"> : Room Family
</t>
    </r>
    <phoneticPr fontId="4" type="noConversion"/>
  </si>
  <si>
    <r>
      <t xml:space="preserve">* Masonry(외벽외부) : 외부마감 포함
* Wall 내부 마감 </t>
    </r>
    <r>
      <rPr>
        <sz val="11"/>
        <color rgb="FF0000FF"/>
        <rFont val="현대하모니 L"/>
        <family val="1"/>
        <charset val="129"/>
      </rPr>
      <t>물량산출</t>
    </r>
    <r>
      <rPr>
        <sz val="11"/>
        <rFont val="현대하모니 L"/>
        <family val="1"/>
        <charset val="129"/>
      </rPr>
      <t xml:space="preserve"> : Room Family 
</t>
    </r>
    <phoneticPr fontId="4" type="noConversion"/>
  </si>
  <si>
    <t xml:space="preserve">* Masonry(외벽외부) : 외부마감 포함
* Wall 내부 마감 : Room Family 
</t>
    <phoneticPr fontId="4" type="noConversion"/>
  </si>
  <si>
    <t>Exterior Wall, AG - Case 7</t>
    <phoneticPr fontId="4" type="noConversion"/>
  </si>
  <si>
    <t>Exterior Wall, AG - Case 6</t>
    <phoneticPr fontId="4" type="noConversion"/>
  </si>
  <si>
    <t>Family : Wall 전체 + Wall 외부/내부 마감</t>
    <phoneticPr fontId="4" type="noConversion"/>
  </si>
  <si>
    <t>Family : Concrete Wall + Wall 외부/내부 마감</t>
    <phoneticPr fontId="4" type="noConversion"/>
  </si>
  <si>
    <t>AG, Dado Wall</t>
    <phoneticPr fontId="4" type="noConversion"/>
  </si>
  <si>
    <t>AG, Parapet</t>
    <phoneticPr fontId="4" type="noConversion"/>
  </si>
  <si>
    <t>Interior Wall - Case 7</t>
    <phoneticPr fontId="4" type="noConversion"/>
  </si>
  <si>
    <t>Interior Wall - Case 8</t>
    <phoneticPr fontId="4" type="noConversion"/>
  </si>
  <si>
    <t>Family : Concrete or Masonry or Gypsum</t>
    <phoneticPr fontId="4" type="noConversion"/>
  </si>
  <si>
    <t>Family : Wall 마감</t>
    <phoneticPr fontId="4" type="noConversion"/>
  </si>
  <si>
    <t>Concrete or Masonry or Gypsum 단독 내벽</t>
    <phoneticPr fontId="4" type="noConversion"/>
  </si>
  <si>
    <t>별도 Wall 마감 패밀리</t>
    <phoneticPr fontId="4" type="noConversion"/>
  </si>
  <si>
    <t>*Wall 양측 마감 : Room Family</t>
    <phoneticPr fontId="4" type="noConversion"/>
  </si>
  <si>
    <t>*Wall의 마감 Only -마감이 도면상 표현 되어야 할 경우
*Wall 양측 마감 : Room Family</t>
    <phoneticPr fontId="4" type="noConversion"/>
  </si>
  <si>
    <t>H_FL_AR_S17_RC Slab</t>
  </si>
  <si>
    <t>H_FL_AR_S17_Roof RC Slab</t>
  </si>
  <si>
    <t>H_FL_AR_S17_RC Deck Slab</t>
  </si>
  <si>
    <t>H_FL_AR_S17_RC Deck Slab</t>
    <phoneticPr fontId="4" type="noConversion"/>
  </si>
  <si>
    <t>H_RF_AR_S17_Roof RC Deck Slab</t>
  </si>
  <si>
    <t>H_RF_AR_S17_Roof RC Deck Slab</t>
    <phoneticPr fontId="4" type="noConversion"/>
  </si>
  <si>
    <t>H_FL_AR_S05_Grating</t>
  </si>
  <si>
    <t>H_FL_AR_S05_Grating</t>
    <phoneticPr fontId="4" type="noConversion"/>
  </si>
  <si>
    <t>H_FL_AR_S06_Removable Grating</t>
  </si>
  <si>
    <t>H_FL_AR_S06_Removable Grating</t>
    <phoneticPr fontId="4" type="noConversion"/>
  </si>
  <si>
    <t>H_FL_AR_S07_CHK PL</t>
  </si>
  <si>
    <t>H_FL_AR_S07_CHK PL</t>
    <phoneticPr fontId="4" type="noConversion"/>
  </si>
  <si>
    <t>H_FL_AR_S17_RC Slab T150</t>
  </si>
  <si>
    <t>H_FL_AR_S17_RC Slab_S Trowel_T200</t>
  </si>
  <si>
    <t>H_FL_AR_S17_Roof RC Slab_T200</t>
  </si>
  <si>
    <t>H_FL_AR_S17_Roof RC Slab_T200_Slope</t>
  </si>
  <si>
    <t>H_FL_AR_B08_UG Pit_RC Slab T150_Bitumen_Epoxy</t>
  </si>
  <si>
    <t>□ Concrete Slab</t>
  </si>
  <si>
    <t>H_FL_AR_B08_UG RC Slab_Pit</t>
  </si>
  <si>
    <t>H_FL_AR_B08_UG RC Slab_Pit</t>
    <phoneticPr fontId="4" type="noConversion"/>
  </si>
  <si>
    <t>H_FL_AR_B08_UG RC Slab_Trench</t>
  </si>
  <si>
    <t>H_FL_AR_B08_UG RC Slab_Trench</t>
    <phoneticPr fontId="4" type="noConversion"/>
  </si>
  <si>
    <t>H_FL_AR_S17_STG Top Slab</t>
    <phoneticPr fontId="4" type="noConversion"/>
  </si>
  <si>
    <t>?</t>
    <phoneticPr fontId="4" type="noConversion"/>
  </si>
  <si>
    <r>
      <rPr>
        <b/>
        <sz val="9"/>
        <color theme="1"/>
        <rFont val="Segoe UI Symbol"/>
        <family val="2"/>
      </rPr>
      <t>□</t>
    </r>
    <r>
      <rPr>
        <b/>
        <sz val="9"/>
        <color theme="1"/>
        <rFont val="Arial Narrow"/>
        <family val="2"/>
      </rPr>
      <t xml:space="preserve"> Checkered / Grating</t>
    </r>
    <phoneticPr fontId="4" type="noConversion"/>
  </si>
  <si>
    <t>▶Tile</t>
  </si>
  <si>
    <t>H_FL_AR_B07_Ceramic Tile</t>
  </si>
  <si>
    <t>H_FL_AR_B07_Ceramic Tile_L Waterproof</t>
  </si>
  <si>
    <t>H_FL_AR_B07_Ceramic Tile_Memb</t>
  </si>
  <si>
    <t>H_FL_AR_B07_Acid R Tile</t>
  </si>
  <si>
    <t>H_FL_AR_B07_Acid R Tile_L Waterproof</t>
  </si>
  <si>
    <t>H_FL_AR_B07_Vinyl Tile</t>
  </si>
  <si>
    <t>H_FL_AR_B07_Vinyl Tile_Screed</t>
  </si>
  <si>
    <t>H_FL_AR_B07_Anti Static Vinyl Tile</t>
  </si>
  <si>
    <t>H_FL_AR_B07_Granite Tile</t>
  </si>
  <si>
    <t>H_FL_AR_B07_Marble Tile</t>
  </si>
  <si>
    <t>H_FL_AR_B07_Stone Tile</t>
  </si>
  <si>
    <t>H_FL_AR_B07_Carpet</t>
  </si>
  <si>
    <t>H_FL_AR_B07_Matwell</t>
  </si>
  <si>
    <t>H_FL_AR_B07_Entrance Floor Mats and Frame</t>
  </si>
  <si>
    <t>H_FL_AR_S17_Thickened</t>
    <phoneticPr fontId="4" type="noConversion"/>
  </si>
  <si>
    <t>Basic Roof</t>
  </si>
  <si>
    <t>□ For Concrete Roof</t>
  </si>
  <si>
    <t>H_RF_AR_B06_LW Conc(Slope)_XPS_Memb</t>
  </si>
  <si>
    <t>H_RF_AR_B06_Mortar(Slope)_XPS_Memb</t>
  </si>
  <si>
    <t>H_RF_AR_B06_LW Conc(Slope)_XPS_Memb_Gravel</t>
  </si>
  <si>
    <t>H_RF_AR_B06_Memb_XPS_PE_Protective Conc</t>
  </si>
  <si>
    <t>H_RF_AR_B06_Memb_XPS_PE_Roof Tile</t>
  </si>
  <si>
    <t>H_RF_AR_B06_LW Conc(Slope)_Memb_XPS_Geot_Gravel</t>
  </si>
  <si>
    <t>H_RF_AR_B06_LW Conc(Slope)_Memb_XPS_Geot_Roof Tile</t>
  </si>
  <si>
    <t>H_RF_AR_B06_LW Conc(Slope)_Memb_XPS_PE_Roof Tile</t>
  </si>
  <si>
    <t>H_RF_AR_B06_LW Conc(Slope)_Memb_XPS_PE_Protective Conc</t>
  </si>
  <si>
    <t>H_RF_AR_B06_Memb_XPS_PE_Protective Conc(Slope)</t>
  </si>
  <si>
    <t>H_RF_AR_B06_Memb_XPS_PE_LW Conc(Slope)</t>
  </si>
  <si>
    <t>□ Cladding Roof</t>
  </si>
  <si>
    <t>H_RF_AR_B05_Roof Panel Steel Mineral Wool</t>
    <phoneticPr fontId="4" type="noConversion"/>
  </si>
  <si>
    <t>H_RF_AR_B05_Roof Panel Steel Glass Wool</t>
    <phoneticPr fontId="4" type="noConversion"/>
  </si>
  <si>
    <t>H_RF_AR_B05_Roof Panel AL Mineral Wool</t>
    <phoneticPr fontId="4" type="noConversion"/>
  </si>
  <si>
    <t>H_RF_AR_B05_Roof Panel AL Glass Wool</t>
    <phoneticPr fontId="4" type="noConversion"/>
  </si>
  <si>
    <t>H_RF_AR_B05_Roof Single Sheet Steel</t>
    <phoneticPr fontId="4" type="noConversion"/>
  </si>
  <si>
    <t>H_RF_AR_B05_Roof Single Sheet AL</t>
    <phoneticPr fontId="4" type="noConversion"/>
  </si>
  <si>
    <t>H_RF_AR_B07_Fascia-Flat</t>
    <phoneticPr fontId="4" type="noConversion"/>
  </si>
  <si>
    <t>H_RF_AR_B07_Gutter_Steel_Eave</t>
    <phoneticPr fontId="4" type="noConversion"/>
  </si>
  <si>
    <t>H_RF_AR_B07_Gutter_Steel_Valley</t>
    <phoneticPr fontId="4" type="noConversion"/>
  </si>
  <si>
    <t>H_RF_AR_B07_Gutter_AL_Eave</t>
    <phoneticPr fontId="4" type="noConversion"/>
  </si>
  <si>
    <t>H_RF_AR_B07_Gutter_AL_Valley</t>
    <phoneticPr fontId="4" type="noConversion"/>
  </si>
  <si>
    <t>H_RF_AR_B07_Soffit</t>
    <phoneticPr fontId="4" type="noConversion"/>
  </si>
  <si>
    <t>H_RF_AR_B07_Sloped Glazing</t>
    <phoneticPr fontId="4" type="noConversion"/>
  </si>
  <si>
    <t>□ Exterior Wall</t>
  </si>
  <si>
    <t>H_WA_AR_B02_Ext Wall_1L Gypsum_Mineral Wool</t>
  </si>
  <si>
    <t>H_WA_AR_B02_Ext Wall_1L Gypsum_Glass Wool</t>
  </si>
  <si>
    <t>H_WA_AR_B02_Ext Wall_2L Gypsum_Glass Wool</t>
  </si>
  <si>
    <t>H_WA_AR_B02_Ext Wall_1L Gypsum_Rigid Ins</t>
  </si>
  <si>
    <t>H_WA_AR_B02_Ext Wall_1L Gypsum_T200 Block_Mineral Wool</t>
  </si>
  <si>
    <t>H_WA_AR_B02_Ext Wall_1L Gypsum_T200 Block_Glass Wool</t>
  </si>
  <si>
    <t>H_WA_AR_B02_Ext Wall_1L Gypsum_T200 Block_Rigid Ins</t>
  </si>
  <si>
    <t>H_WA_AR_B02_Ext Wall_1L Gypsum_1B Brick_Mineral Wool</t>
  </si>
  <si>
    <t>H_WA_AR_B02_Ext Wall_1L Gypsum_1B Brick_Glass Wool</t>
  </si>
  <si>
    <t>H_WA_AR_B02_Ext Wall_1L Gypsum_1B Brick_Rigid Ins</t>
  </si>
  <si>
    <t>H_WA_AR_B02_Ext Wall_1L Gypsum_1B Clay Brick_Mineral Wool</t>
  </si>
  <si>
    <t>H_WA_AR_B02_Ext Wall_1L Gypsum_1B Clay Brick_Glass Wool</t>
  </si>
  <si>
    <t>H_WA_AR_B02_Ext Wall_1L Gypsum_1B Clay Brick_Rigid Ins</t>
  </si>
  <si>
    <t>H_WA_AR_B02_Ext Wall_T100 Block_T200 Block_Mineral Wool</t>
  </si>
  <si>
    <t>H_WA_AR_B02_Ext Wall_T100 Block_T200 Block_Galss Wool</t>
  </si>
  <si>
    <t>H_WA_AR_B02_Ext Wall_T100 Block_T200 Block_EPS Ins</t>
  </si>
  <si>
    <t>H_WA_AR_B02_Ext Wall_0.5B Brick_1B Brick_Mineral Wool</t>
  </si>
  <si>
    <t>H_WA_AR_B02_Ext Wall_0.5B Brick_1B Brick_Glass Wool</t>
  </si>
  <si>
    <t>H_WA_AR_B02_Ext Wall_0.5B Brick_1B Brick_EPS Ins</t>
  </si>
  <si>
    <t>H_WA_AR_B02_Ext Wall_0.5B Brick_1B Clay Brick_Mineral Wool</t>
  </si>
  <si>
    <t>H_WA_AR_B02_Ext Wall_0.5B Brick_1B Clay Brick_Glass Wool</t>
  </si>
  <si>
    <t>H_WA_AR_B02_Ext Wall_0.5B Brick_1B Clay Brick_EPS Ins</t>
  </si>
  <si>
    <t>H_WA_AR_B02_Ext Wall_T100 Block_Mineral Wool</t>
  </si>
  <si>
    <t>H_WA_AR_B02_Ext Wall_T100 Block_Galss Wool</t>
  </si>
  <si>
    <t>H_WA_AR_B02_Ext Wall_T100 Block_EPS Ins</t>
  </si>
  <si>
    <t>H_WA_AR_B02_Ext Wall_0.5B Brick_Galss Wool</t>
  </si>
  <si>
    <t>H_WA_AR_B02_Ext Wall_0.5B Brick_EPS Ins</t>
  </si>
  <si>
    <t>[Gyp + Block]</t>
    <phoneticPr fontId="4" type="noConversion"/>
  </si>
  <si>
    <t>[Gyp + Brick]</t>
    <phoneticPr fontId="4" type="noConversion"/>
  </si>
  <si>
    <t>[Gyp + Clay Brick]</t>
    <phoneticPr fontId="4" type="noConversion"/>
  </si>
  <si>
    <t>[Block + Block]</t>
    <phoneticPr fontId="4" type="noConversion"/>
  </si>
  <si>
    <t>[Brick + Brick]</t>
    <phoneticPr fontId="4" type="noConversion"/>
  </si>
  <si>
    <t>[Clay Brick + Clay Brick]</t>
    <phoneticPr fontId="4" type="noConversion"/>
  </si>
  <si>
    <t>[Block]</t>
    <phoneticPr fontId="4" type="noConversion"/>
  </si>
  <si>
    <t>[Brick]</t>
    <phoneticPr fontId="4" type="noConversion"/>
  </si>
  <si>
    <t>H_WA_AR_B02_Ext Wall_RC T200</t>
  </si>
  <si>
    <t>H_WA_AR_B02_Ext Wall_RC_T200_Exposed</t>
  </si>
  <si>
    <t>H_WA_AR_B02_Ext Wall_RC T120_Parapet_Exposed</t>
  </si>
  <si>
    <t>H_WA_AR_B02_Ext Wall_RC T200_Emulsion Paint</t>
  </si>
  <si>
    <t>H_WA_AR_B02_Ext Wall_RC T150_UG_Bitumen</t>
  </si>
  <si>
    <t>H_WA_AR_B08_Ext Wall_RC T200_UG_Pit_Bitumen_Epoxy</t>
  </si>
  <si>
    <t>H_WA_AR_B08_Ext Wall_RC T200_UG_Trench_Bitumen_Epoxy</t>
  </si>
  <si>
    <t>H_WA_AR_B02_Ext Wall_Block T200_Emulsion</t>
  </si>
  <si>
    <t>H_WA_AR_B02_Ext Wall_1B Brick_Emulsion</t>
  </si>
  <si>
    <t>H_WA_AR_B02_Ext Wall_1B Clay Brick</t>
  </si>
  <si>
    <t>H_WA_AR_B02_Ext Wall_AAC Block T200</t>
  </si>
  <si>
    <t>H_WA_AR_B02_Ext Wall_Sandwich Panel_Steel_Mineral Wool</t>
    <phoneticPr fontId="4" type="noConversion"/>
  </si>
  <si>
    <t>H_WA_AR_B02_Ext Wall_Sandwich Panel_Steel_Glass Wool</t>
    <phoneticPr fontId="4" type="noConversion"/>
  </si>
  <si>
    <t>H_WA_AR_B02_Ext Wall_Single Sheet_Steel</t>
    <phoneticPr fontId="4" type="noConversion"/>
  </si>
  <si>
    <t>H_WA_AR_B02_Ext Wall_Sandwich Panel_AL_Mineral Wool</t>
    <phoneticPr fontId="4" type="noConversion"/>
  </si>
  <si>
    <t>H_WA_AR_B02_Ext Wall_Sandwich Panel_AL_Glass Wool</t>
    <phoneticPr fontId="4" type="noConversion"/>
  </si>
  <si>
    <t>H_WA_AR_B02_Ext Wall_Sandwich Panel_Steel_Mineral Wool_1L Gypsum</t>
    <phoneticPr fontId="4" type="noConversion"/>
  </si>
  <si>
    <t>H_WA_AR_B02_Ext Wall_Sandwich Panel_Steel_Mineral Wool_Block T100</t>
    <phoneticPr fontId="4" type="noConversion"/>
  </si>
  <si>
    <t>H_WA_AR_B02_Ext Wall_Sandwich Panel_Steel_Mineral Wool_Brick 1B</t>
    <phoneticPr fontId="4" type="noConversion"/>
  </si>
  <si>
    <t>H_WA_AR_B07_Ext Wall_Protection Board</t>
  </si>
  <si>
    <t>□ Exterior Wall - F2</t>
  </si>
  <si>
    <t>□ Interior Wall</t>
  </si>
  <si>
    <t>H_WA_AR_B02_Int Wall_1L Gypsum_Mineral Wool</t>
    <phoneticPr fontId="4" type="noConversion"/>
  </si>
  <si>
    <t>H_WA_AR_B02_Int Wall_1L Gypsum_Glass Wool</t>
    <phoneticPr fontId="4" type="noConversion"/>
  </si>
  <si>
    <t>H_WA_AR_B02_Int Wall_1L Gypsum</t>
  </si>
  <si>
    <t>H_WA_AR_B02_Int Wall_2L Gypsum_Mineral Wool_FR 2H</t>
    <phoneticPr fontId="4" type="noConversion"/>
  </si>
  <si>
    <t>H_WA_AR_B02_Int Wall_2L Gypsum_Glass Wool_FR 2H</t>
    <phoneticPr fontId="4" type="noConversion"/>
  </si>
  <si>
    <t>H_WA_AR_B02_Int Wall_2L Gypsum</t>
  </si>
  <si>
    <t xml:space="preserve">H_WA_AR_B02_Int Wall_Block T200 </t>
  </si>
  <si>
    <t xml:space="preserve">H_WA_AR_B02_Int Wall_Brick 1B </t>
  </si>
  <si>
    <t xml:space="preserve">H_WA_AR_B02_Int Wall_Block T200_1L Gypsum_Mineral Wool </t>
  </si>
  <si>
    <t xml:space="preserve">H_WA_AR_B02_Int Wall_Brick 1B_1L Gypsum_Mineral Wool </t>
  </si>
  <si>
    <t>H_WA_AR_B02_Int Wall_RC</t>
    <phoneticPr fontId="4" type="noConversion"/>
  </si>
  <si>
    <t xml:space="preserve">H_WA_AR_B02_Int Wall_Block T200_2L Gypsum_Mineral Wool </t>
  </si>
  <si>
    <t xml:space="preserve">H_WA_AR_B02_Int Wall_Brick 1B_2L Gypsum_Mineral Wool </t>
  </si>
  <si>
    <t>▶ Interior Wall Finish Only</t>
  </si>
  <si>
    <r>
      <rPr>
        <b/>
        <sz val="9"/>
        <color theme="1"/>
        <rFont val="Segoe UI Symbol"/>
        <family val="2"/>
      </rPr>
      <t>□</t>
    </r>
    <r>
      <rPr>
        <b/>
        <sz val="9"/>
        <color theme="1"/>
        <rFont val="Arial Narrow"/>
        <family val="2"/>
      </rPr>
      <t xml:space="preserve"> Interior Wall - F2</t>
    </r>
    <phoneticPr fontId="4" type="noConversion"/>
  </si>
  <si>
    <t>H_WA_AR_B07_Int Wall_Plaster</t>
    <phoneticPr fontId="4" type="noConversion"/>
  </si>
  <si>
    <t>H_WA_AR_B07_Int Wall_Ceramic Tile</t>
  </si>
  <si>
    <t>H_WA_AR_B07_Int Wall_Ceramic Tile_L Waterproof</t>
  </si>
  <si>
    <t>H_WA_AR_B07_Int Wall_Ceramic Tile_Membrane</t>
  </si>
  <si>
    <t>H_WA_AR_B07_Int Wall_Acid R Tile</t>
  </si>
  <si>
    <t>H_WA_AR_B07_Int Wall_Acid R Tile_L Waterproof</t>
  </si>
  <si>
    <t>H_WA_AR_B07_Int Wall_Granite Tile</t>
  </si>
  <si>
    <t>H_WA_AR_B07_Int Wall_Marble Tile</t>
  </si>
  <si>
    <t>[Ceramic Tile]</t>
  </si>
  <si>
    <t>[Ceramic Tile]</t>
    <phoneticPr fontId="4" type="noConversion"/>
  </si>
  <si>
    <t>[Acid Resistant Tile]</t>
  </si>
  <si>
    <t>[Acid Resistant Tile]</t>
    <phoneticPr fontId="4" type="noConversion"/>
  </si>
  <si>
    <t>[Vinyl Tile]</t>
    <phoneticPr fontId="4" type="noConversion"/>
  </si>
  <si>
    <t>[Etc. Tile]</t>
  </si>
  <si>
    <t>[Etc. Tile]</t>
    <phoneticPr fontId="4" type="noConversion"/>
  </si>
  <si>
    <t>H_WA_AR_B02_Exterior Curtain Wall</t>
    <phoneticPr fontId="4" type="noConversion"/>
  </si>
  <si>
    <t>H_WA_AR_B02_Pavillion Curtain Wall</t>
    <phoneticPr fontId="4" type="noConversion"/>
  </si>
  <si>
    <t>H_WA_AR_B02_Storefront Curtain Wall</t>
    <phoneticPr fontId="4" type="noConversion"/>
  </si>
  <si>
    <t>H_WA_AR_B02_Exterior-Brick Over CMU w Metal Stud</t>
    <phoneticPr fontId="4" type="noConversion"/>
  </si>
  <si>
    <t>Foundation Slab</t>
    <phoneticPr fontId="4" type="noConversion"/>
  </si>
  <si>
    <r>
      <rPr>
        <b/>
        <sz val="9"/>
        <color theme="1"/>
        <rFont val="Segoe UI Symbol"/>
        <family val="2"/>
      </rPr>
      <t>□</t>
    </r>
    <r>
      <rPr>
        <b/>
        <sz val="9"/>
        <color theme="1"/>
        <rFont val="Arial Narrow"/>
        <family val="2"/>
      </rPr>
      <t xml:space="preserve"> Slab</t>
    </r>
    <phoneticPr fontId="4" type="noConversion"/>
  </si>
  <si>
    <t>H_SF_AR_S18_MAT_Bitumen</t>
    <phoneticPr fontId="4" type="noConversion"/>
  </si>
  <si>
    <t>H_SF_AR_B01_EQ FDN_Bitumen</t>
    <phoneticPr fontId="4" type="noConversion"/>
  </si>
  <si>
    <t>H_SF_AR_B01_EQ FDN_CEP Can_Bitumen</t>
    <phoneticPr fontId="4" type="noConversion"/>
  </si>
  <si>
    <t>H_SF_AR_B01_Mass_Bitumen</t>
    <phoneticPr fontId="4" type="noConversion"/>
  </si>
  <si>
    <t>H_SF_AR_S17_SOG</t>
    <phoneticPr fontId="4" type="noConversion"/>
  </si>
  <si>
    <t>H_SF_AR_S17_SOG_S Trowel</t>
    <phoneticPr fontId="4" type="noConversion"/>
  </si>
  <si>
    <t>H_SF_AR_S17_SOG Edge</t>
  </si>
  <si>
    <t>H_SF_AR_B08_Stoop</t>
    <phoneticPr fontId="4" type="noConversion"/>
  </si>
  <si>
    <t>H_SF_AR_B08_ Ramp</t>
    <phoneticPr fontId="4" type="noConversion"/>
  </si>
  <si>
    <t>H_SF_AR_S18_Lean</t>
    <phoneticPr fontId="4" type="noConversion"/>
  </si>
  <si>
    <t>H_SF_AR_S18_Lean_Base_Subbase</t>
    <phoneticPr fontId="4" type="noConversion"/>
  </si>
  <si>
    <t>H_SF_AR_S18_Lean_Bitumen_PE_Base_Subbase</t>
    <phoneticPr fontId="4" type="noConversion"/>
  </si>
  <si>
    <t>Wall Foundation</t>
    <phoneticPr fontId="4" type="noConversion"/>
  </si>
  <si>
    <t>H_SF_AR_S18_Wall Foundation</t>
    <phoneticPr fontId="4" type="noConversion"/>
  </si>
  <si>
    <t>H_SF_AR_S18_Stacked Wall</t>
    <phoneticPr fontId="4" type="noConversion"/>
  </si>
  <si>
    <r>
      <rPr>
        <b/>
        <sz val="9"/>
        <color theme="1"/>
        <rFont val="Segoe UI Symbol"/>
        <family val="2"/>
      </rPr>
      <t>□</t>
    </r>
    <r>
      <rPr>
        <b/>
        <sz val="9"/>
        <color theme="1"/>
        <rFont val="Arial Narrow"/>
        <family val="2"/>
      </rPr>
      <t>Foundation Rectangular (Non-Pile)</t>
    </r>
    <phoneticPr fontId="4" type="noConversion"/>
  </si>
  <si>
    <t>Foundation Rectangular</t>
    <phoneticPr fontId="4" type="noConversion"/>
  </si>
  <si>
    <t>H_SF_AR_S18_Shallow Fdn_Bitumen</t>
    <phoneticPr fontId="4" type="noConversion"/>
  </si>
  <si>
    <t>Pile</t>
  </si>
  <si>
    <t>H_SF_AR_S19_Steel Pile</t>
    <phoneticPr fontId="4" type="noConversion"/>
  </si>
  <si>
    <t>H_SF_AR_S19_PHC Pile_Driven</t>
    <phoneticPr fontId="4" type="noConversion"/>
  </si>
  <si>
    <t>H_SF_AR_S19_PHC Pile_Pre-boring</t>
    <phoneticPr fontId="4" type="noConversion"/>
  </si>
  <si>
    <r>
      <rPr>
        <b/>
        <sz val="9"/>
        <color theme="1"/>
        <rFont val="Segoe UI Symbol"/>
        <family val="2"/>
      </rPr>
      <t>□</t>
    </r>
    <r>
      <rPr>
        <b/>
        <sz val="9"/>
        <color theme="1"/>
        <rFont val="Arial Narrow"/>
        <family val="2"/>
      </rPr>
      <t xml:space="preserve"> RC_UG Pedestal</t>
    </r>
    <phoneticPr fontId="4" type="noConversion"/>
  </si>
  <si>
    <t>H_SC_AR_S15_UG PED_Bit</t>
    <phoneticPr fontId="4" type="noConversion"/>
  </si>
  <si>
    <t>H_SC_AR_S15_UG PED_Bit_Anchor</t>
    <phoneticPr fontId="4" type="noConversion"/>
  </si>
  <si>
    <t>H_SC_AR_S15_UG PED_Grout only</t>
  </si>
  <si>
    <r>
      <rPr>
        <b/>
        <sz val="9"/>
        <color theme="1"/>
        <rFont val="Segoe UI Symbol"/>
        <family val="2"/>
      </rPr>
      <t xml:space="preserve">□ </t>
    </r>
    <r>
      <rPr>
        <b/>
        <sz val="9"/>
        <color theme="1"/>
        <rFont val="Arial Narrow"/>
        <family val="2"/>
      </rPr>
      <t xml:space="preserve">RC_Column_Rectangular  </t>
    </r>
    <phoneticPr fontId="4" type="noConversion"/>
  </si>
  <si>
    <t>H_SC_AR_S15_Rect Column</t>
    <phoneticPr fontId="4" type="noConversion"/>
  </si>
  <si>
    <t>RC Columns</t>
    <phoneticPr fontId="4" type="noConversion"/>
  </si>
  <si>
    <t>Steel Column</t>
    <phoneticPr fontId="4" type="noConversion"/>
  </si>
  <si>
    <r>
      <rPr>
        <b/>
        <sz val="9"/>
        <color theme="1"/>
        <rFont val="Segoe UI Symbol"/>
        <family val="2"/>
      </rPr>
      <t>□</t>
    </r>
    <r>
      <rPr>
        <b/>
        <sz val="9"/>
        <color theme="1"/>
        <rFont val="Arial Narrow"/>
        <family val="2"/>
      </rPr>
      <t xml:space="preserve"> Steel Column_W</t>
    </r>
    <phoneticPr fontId="4" type="noConversion"/>
  </si>
  <si>
    <t>H_SC_AR_S01_W</t>
    <phoneticPr fontId="4" type="noConversion"/>
  </si>
  <si>
    <r>
      <rPr>
        <b/>
        <sz val="9"/>
        <color theme="1"/>
        <rFont val="Segoe UI Symbol"/>
        <family val="2"/>
      </rPr>
      <t>□</t>
    </r>
    <r>
      <rPr>
        <b/>
        <sz val="9"/>
        <color theme="1"/>
        <rFont val="Arial Narrow"/>
        <family val="2"/>
      </rPr>
      <t xml:space="preserve"> Steel Column_H</t>
    </r>
    <phoneticPr fontId="4" type="noConversion"/>
  </si>
  <si>
    <t>H_SC_AR_S01_H</t>
    <phoneticPr fontId="4" type="noConversion"/>
  </si>
  <si>
    <r>
      <rPr>
        <b/>
        <sz val="9"/>
        <color theme="1"/>
        <rFont val="Segoe UI Symbol"/>
        <family val="2"/>
      </rPr>
      <t>□</t>
    </r>
    <r>
      <rPr>
        <b/>
        <sz val="9"/>
        <color theme="1"/>
        <rFont val="Arial Narrow"/>
        <family val="2"/>
      </rPr>
      <t xml:space="preserve"> Steel Column_H_Built Up</t>
    </r>
    <phoneticPr fontId="4" type="noConversion"/>
  </si>
  <si>
    <t>H_SC_AR_S01_BH</t>
    <phoneticPr fontId="4" type="noConversion"/>
  </si>
  <si>
    <r>
      <rPr>
        <b/>
        <sz val="9"/>
        <color theme="1"/>
        <rFont val="Segoe UI Symbol"/>
        <family val="2"/>
      </rPr>
      <t>□</t>
    </r>
    <r>
      <rPr>
        <b/>
        <sz val="9"/>
        <color theme="1"/>
        <rFont val="Arial Narrow"/>
        <family val="2"/>
      </rPr>
      <t xml:space="preserve"> Steel Column_SHS</t>
    </r>
    <phoneticPr fontId="4" type="noConversion"/>
  </si>
  <si>
    <t>H_SC_AR_S01_SHS</t>
    <phoneticPr fontId="4" type="noConversion"/>
  </si>
  <si>
    <r>
      <rPr>
        <b/>
        <sz val="9"/>
        <color theme="1"/>
        <rFont val="Segoe UI Symbol"/>
        <family val="2"/>
      </rPr>
      <t xml:space="preserve">□ </t>
    </r>
    <r>
      <rPr>
        <b/>
        <sz val="9"/>
        <color theme="1"/>
        <rFont val="Arial Narrow"/>
        <family val="2"/>
      </rPr>
      <t>Steel Column_RHS</t>
    </r>
    <phoneticPr fontId="4" type="noConversion"/>
  </si>
  <si>
    <t>H_SC_AR_S01_RHS</t>
    <phoneticPr fontId="4" type="noConversion"/>
  </si>
  <si>
    <r>
      <rPr>
        <b/>
        <sz val="9"/>
        <color theme="1"/>
        <rFont val="Segoe UI Symbol"/>
        <family val="2"/>
      </rPr>
      <t xml:space="preserve">□ </t>
    </r>
    <r>
      <rPr>
        <b/>
        <sz val="9"/>
        <color theme="1"/>
        <rFont val="Arial Narrow"/>
        <family val="2"/>
      </rPr>
      <t>Steel Column_CHS</t>
    </r>
    <phoneticPr fontId="4" type="noConversion"/>
  </si>
  <si>
    <t>H_SC_AR_S01_CHS</t>
    <phoneticPr fontId="4" type="noConversion"/>
  </si>
  <si>
    <t>H_SB_AR_S16_TG</t>
    <phoneticPr fontId="4" type="noConversion"/>
  </si>
  <si>
    <r>
      <rPr>
        <b/>
        <sz val="9"/>
        <color theme="1"/>
        <rFont val="Segoe UI Symbol"/>
        <family val="2"/>
      </rPr>
      <t>□</t>
    </r>
    <r>
      <rPr>
        <b/>
        <sz val="9"/>
        <color theme="1"/>
        <rFont val="Arial Narrow"/>
        <family val="2"/>
      </rPr>
      <t xml:space="preserve"> RC_Beam / Girder</t>
    </r>
    <phoneticPr fontId="4" type="noConversion"/>
  </si>
  <si>
    <t>H_SB_AR_S16_AG</t>
    <phoneticPr fontId="4" type="noConversion"/>
  </si>
  <si>
    <t>Steel Beam</t>
    <phoneticPr fontId="4" type="noConversion"/>
  </si>
  <si>
    <r>
      <rPr>
        <b/>
        <sz val="9"/>
        <color theme="1"/>
        <rFont val="Segoe UI Symbol"/>
        <family val="2"/>
      </rPr>
      <t>□</t>
    </r>
    <r>
      <rPr>
        <b/>
        <sz val="9"/>
        <color theme="1"/>
        <rFont val="Arial Narrow"/>
        <family val="2"/>
      </rPr>
      <t xml:space="preserve"> Steel Beam_W</t>
    </r>
    <phoneticPr fontId="4" type="noConversion"/>
  </si>
  <si>
    <t>H_SB_AR_S02_W</t>
    <phoneticPr fontId="4" type="noConversion"/>
  </si>
  <si>
    <r>
      <rPr>
        <b/>
        <sz val="9"/>
        <color theme="1"/>
        <rFont val="Segoe UI Symbol"/>
        <family val="2"/>
      </rPr>
      <t>□</t>
    </r>
    <r>
      <rPr>
        <b/>
        <sz val="9"/>
        <color theme="1"/>
        <rFont val="Arial Narrow"/>
        <family val="2"/>
      </rPr>
      <t xml:space="preserve"> Steel Beam_H</t>
    </r>
    <phoneticPr fontId="4" type="noConversion"/>
  </si>
  <si>
    <t>H_SB_AR_S02_H</t>
    <phoneticPr fontId="4" type="noConversion"/>
  </si>
  <si>
    <r>
      <rPr>
        <b/>
        <sz val="9"/>
        <color theme="1"/>
        <rFont val="Segoe UI Symbol"/>
        <family val="2"/>
      </rPr>
      <t>□</t>
    </r>
    <r>
      <rPr>
        <b/>
        <sz val="9"/>
        <color theme="1"/>
        <rFont val="Arial Narrow"/>
        <family val="2"/>
      </rPr>
      <t xml:space="preserve"> Steel Beam_BH</t>
    </r>
    <phoneticPr fontId="4" type="noConversion"/>
  </si>
  <si>
    <t>H_SB_AR_S02_BH</t>
    <phoneticPr fontId="4" type="noConversion"/>
  </si>
  <si>
    <r>
      <rPr>
        <b/>
        <sz val="9"/>
        <color theme="1"/>
        <rFont val="Segoe UI Symbol"/>
        <family val="2"/>
      </rPr>
      <t xml:space="preserve">□ </t>
    </r>
    <r>
      <rPr>
        <b/>
        <sz val="9"/>
        <color theme="1"/>
        <rFont val="Arial Narrow"/>
        <family val="2"/>
      </rPr>
      <t>Steel Beam_SHS</t>
    </r>
    <phoneticPr fontId="4" type="noConversion"/>
  </si>
  <si>
    <t>H_SB_AR_S02_SHS</t>
    <phoneticPr fontId="4" type="noConversion"/>
  </si>
  <si>
    <r>
      <rPr>
        <b/>
        <sz val="9"/>
        <color theme="1"/>
        <rFont val="Segoe UI Symbol"/>
        <family val="2"/>
      </rPr>
      <t xml:space="preserve">□ </t>
    </r>
    <r>
      <rPr>
        <b/>
        <sz val="9"/>
        <color theme="1"/>
        <rFont val="Arial Narrow"/>
        <family val="2"/>
      </rPr>
      <t>Steel Beam_RHS</t>
    </r>
    <phoneticPr fontId="4" type="noConversion"/>
  </si>
  <si>
    <t>H_SB_AR_S02_RHS</t>
    <phoneticPr fontId="4" type="noConversion"/>
  </si>
  <si>
    <r>
      <rPr>
        <b/>
        <sz val="9"/>
        <color theme="1"/>
        <rFont val="Segoe UI Symbol"/>
        <family val="2"/>
      </rPr>
      <t xml:space="preserve">□ </t>
    </r>
    <r>
      <rPr>
        <b/>
        <sz val="9"/>
        <color theme="1"/>
        <rFont val="Arial Narrow"/>
        <family val="2"/>
      </rPr>
      <t>Steel Beam_CHS</t>
    </r>
    <phoneticPr fontId="4" type="noConversion"/>
  </si>
  <si>
    <t>H_SB_AR_S02_CHS</t>
    <phoneticPr fontId="4" type="noConversion"/>
  </si>
  <si>
    <r>
      <rPr>
        <b/>
        <sz val="9"/>
        <color theme="1"/>
        <rFont val="Segoe UI Symbol"/>
        <family val="2"/>
      </rPr>
      <t xml:space="preserve">□ </t>
    </r>
    <r>
      <rPr>
        <b/>
        <sz val="9"/>
        <color theme="1"/>
        <rFont val="Arial Narrow"/>
        <family val="2"/>
      </rPr>
      <t>Steel Beam_Channel</t>
    </r>
    <phoneticPr fontId="4" type="noConversion"/>
  </si>
  <si>
    <t>H_SB_AR_S02_C</t>
    <phoneticPr fontId="4" type="noConversion"/>
  </si>
  <si>
    <r>
      <rPr>
        <b/>
        <sz val="9"/>
        <color theme="1"/>
        <rFont val="Segoe UI Symbol"/>
        <family val="2"/>
      </rPr>
      <t xml:space="preserve">□ </t>
    </r>
    <r>
      <rPr>
        <b/>
        <sz val="9"/>
        <color theme="1"/>
        <rFont val="Arial Narrow"/>
        <family val="2"/>
      </rPr>
      <t>Steel Beam_Angle</t>
    </r>
    <phoneticPr fontId="4" type="noConversion"/>
  </si>
  <si>
    <t>H_SB_AR_S02_L</t>
    <phoneticPr fontId="4" type="noConversion"/>
  </si>
  <si>
    <r>
      <rPr>
        <b/>
        <sz val="9"/>
        <color theme="1"/>
        <rFont val="Segoe UI Symbol"/>
        <family val="2"/>
      </rPr>
      <t xml:space="preserve">□ </t>
    </r>
    <r>
      <rPr>
        <b/>
        <sz val="9"/>
        <color theme="1"/>
        <rFont val="Arial Narrow"/>
        <family val="2"/>
      </rPr>
      <t>Steel Beam_Tee</t>
    </r>
    <phoneticPr fontId="4" type="noConversion"/>
  </si>
  <si>
    <t>H_SB_AR_S02_CT</t>
  </si>
  <si>
    <r>
      <rPr>
        <b/>
        <sz val="9"/>
        <color theme="1"/>
        <rFont val="Segoe UI Symbol"/>
        <family val="2"/>
      </rPr>
      <t xml:space="preserve">□ </t>
    </r>
    <r>
      <rPr>
        <b/>
        <sz val="9"/>
        <color theme="1"/>
        <rFont val="Arial Narrow"/>
        <family val="2"/>
      </rPr>
      <t>Steel Beam_LC</t>
    </r>
    <phoneticPr fontId="4" type="noConversion"/>
  </si>
  <si>
    <t>H_SB_AR_S02_LC</t>
    <phoneticPr fontId="4" type="noConversion"/>
  </si>
  <si>
    <r>
      <rPr>
        <b/>
        <sz val="9"/>
        <color theme="1"/>
        <rFont val="Segoe UI Symbol"/>
        <family val="2"/>
      </rPr>
      <t>□</t>
    </r>
    <r>
      <rPr>
        <b/>
        <sz val="9"/>
        <color theme="1"/>
        <rFont val="Arial Narrow"/>
        <family val="2"/>
      </rPr>
      <t xml:space="preserve"> Steel Hori. Brace_Angle</t>
    </r>
    <phoneticPr fontId="4" type="noConversion"/>
  </si>
  <si>
    <t>H_SB_AR_S03_L</t>
    <phoneticPr fontId="4" type="noConversion"/>
  </si>
  <si>
    <t>Steel Hori. Brace</t>
    <phoneticPr fontId="4" type="noConversion"/>
  </si>
  <si>
    <r>
      <rPr>
        <b/>
        <sz val="9"/>
        <color theme="1"/>
        <rFont val="Segoe UI Symbol"/>
        <family val="2"/>
      </rPr>
      <t>□</t>
    </r>
    <r>
      <rPr>
        <b/>
        <sz val="9"/>
        <color theme="1"/>
        <rFont val="Arial Narrow"/>
        <family val="2"/>
      </rPr>
      <t xml:space="preserve"> Steel Hori. Brace_CHS</t>
    </r>
    <phoneticPr fontId="4" type="noConversion"/>
  </si>
  <si>
    <t>H_SB_AR_S03_CHS</t>
    <phoneticPr fontId="4" type="noConversion"/>
  </si>
  <si>
    <t>Steel Ver. Brace</t>
    <phoneticPr fontId="4" type="noConversion"/>
  </si>
  <si>
    <r>
      <rPr>
        <b/>
        <sz val="9"/>
        <color theme="1"/>
        <rFont val="Segoe UI Symbol"/>
        <family val="2"/>
      </rPr>
      <t>□</t>
    </r>
    <r>
      <rPr>
        <b/>
        <sz val="9"/>
        <color theme="1"/>
        <rFont val="Arial Narrow"/>
        <family val="2"/>
      </rPr>
      <t xml:space="preserve"> Steel Ver. Brace_Angle</t>
    </r>
    <phoneticPr fontId="4" type="noConversion"/>
  </si>
  <si>
    <t>H_SB_AR_S04_L</t>
    <phoneticPr fontId="4" type="noConversion"/>
  </si>
  <si>
    <r>
      <rPr>
        <b/>
        <sz val="9"/>
        <color theme="1"/>
        <rFont val="Segoe UI Symbol"/>
        <family val="2"/>
      </rPr>
      <t>□</t>
    </r>
    <r>
      <rPr>
        <b/>
        <sz val="9"/>
        <color theme="1"/>
        <rFont val="Arial Narrow"/>
        <family val="2"/>
      </rPr>
      <t xml:space="preserve"> Steel Ver. Brace_CHS</t>
    </r>
    <phoneticPr fontId="4" type="noConversion"/>
  </si>
  <si>
    <t>H_SB_AR_S04_CHS</t>
    <phoneticPr fontId="4" type="noConversion"/>
  </si>
  <si>
    <t>Steel Purlin</t>
    <phoneticPr fontId="4" type="noConversion"/>
  </si>
  <si>
    <r>
      <rPr>
        <b/>
        <sz val="9"/>
        <color theme="1"/>
        <rFont val="Segoe UI Symbol"/>
        <family val="2"/>
      </rPr>
      <t>□</t>
    </r>
    <r>
      <rPr>
        <b/>
        <sz val="9"/>
        <color theme="1"/>
        <rFont val="Arial Narrow"/>
        <family val="2"/>
      </rPr>
      <t xml:space="preserve"> Steel Purlin_LC</t>
    </r>
    <phoneticPr fontId="4" type="noConversion"/>
  </si>
  <si>
    <t>H_SB_AR_B03_LC</t>
    <phoneticPr fontId="4" type="noConversion"/>
  </si>
  <si>
    <t>Steel Girth</t>
    <phoneticPr fontId="4" type="noConversion"/>
  </si>
  <si>
    <r>
      <rPr>
        <b/>
        <sz val="9"/>
        <color theme="1"/>
        <rFont val="Segoe UI Symbol"/>
        <family val="2"/>
      </rPr>
      <t>□</t>
    </r>
    <r>
      <rPr>
        <b/>
        <sz val="9"/>
        <color theme="1"/>
        <rFont val="Arial Narrow"/>
        <family val="2"/>
      </rPr>
      <t xml:space="preserve"> Steel Girth_LC</t>
    </r>
    <phoneticPr fontId="4" type="noConversion"/>
  </si>
  <si>
    <t>H_SB_AR_B04_LC</t>
    <phoneticPr fontId="4" type="noConversion"/>
  </si>
  <si>
    <r>
      <rPr>
        <b/>
        <sz val="9"/>
        <color theme="1"/>
        <rFont val="Segoe UI Symbol"/>
        <family val="2"/>
      </rPr>
      <t>□</t>
    </r>
    <r>
      <rPr>
        <b/>
        <sz val="9"/>
        <color theme="1"/>
        <rFont val="Arial Narrow"/>
        <family val="2"/>
      </rPr>
      <t xml:space="preserve"> Compound Ceiling</t>
    </r>
    <phoneticPr fontId="4" type="noConversion"/>
  </si>
  <si>
    <t>H_CE_AR_B09_Acoustic Ceiling_T Bar</t>
    <phoneticPr fontId="4" type="noConversion"/>
  </si>
  <si>
    <t>H_CE_AR_B09_Moisture Resistant Ceiling_M Bar</t>
    <phoneticPr fontId="4" type="noConversion"/>
  </si>
  <si>
    <t>H_CE_AR_B09_Acrylic Emulsion Paint</t>
    <phoneticPr fontId="4" type="noConversion"/>
  </si>
  <si>
    <r>
      <rPr>
        <b/>
        <sz val="9"/>
        <color theme="1"/>
        <rFont val="Segoe UI Symbol"/>
        <family val="2"/>
      </rPr>
      <t>□</t>
    </r>
    <r>
      <rPr>
        <b/>
        <sz val="9"/>
        <color theme="1"/>
        <rFont val="Arial Narrow"/>
        <family val="2"/>
      </rPr>
      <t xml:space="preserve"> Basic Ceiling</t>
    </r>
    <phoneticPr fontId="4" type="noConversion"/>
  </si>
  <si>
    <t>H_DR_AR_B12_Single Door_Steel</t>
    <phoneticPr fontId="4" type="noConversion"/>
  </si>
  <si>
    <t>H_DR_AR_B12_Single Door_Steel_Vision</t>
    <phoneticPr fontId="4" type="noConversion"/>
  </si>
  <si>
    <t>H_DR_AR_B12_Single Door_Steel_Panic</t>
    <phoneticPr fontId="4" type="noConversion"/>
  </si>
  <si>
    <t>H_DR_AR_B12_Single Door_Steel_Vision_Panic</t>
    <phoneticPr fontId="4" type="noConversion"/>
  </si>
  <si>
    <t>H_DR_AR_B12_Single Door_Blast</t>
    <phoneticPr fontId="4" type="noConversion"/>
  </si>
  <si>
    <t>H_DR_AR_B12_Single Door_Blast_Panic</t>
    <phoneticPr fontId="4" type="noConversion"/>
  </si>
  <si>
    <t>H_DR_AR_B12_Single Door_AL</t>
    <phoneticPr fontId="4" type="noConversion"/>
  </si>
  <si>
    <t>H_DR_AR_B12_Single Door_AL_Vision</t>
    <phoneticPr fontId="4" type="noConversion"/>
  </si>
  <si>
    <t>H_DR_AR_B12_Single Door_AL_Panic</t>
    <phoneticPr fontId="4" type="noConversion"/>
  </si>
  <si>
    <t>H_DR_AR_B12_Single Door_AL_Vision_Panic</t>
    <phoneticPr fontId="4" type="noConversion"/>
  </si>
  <si>
    <t>H_DR_AR_B12_Single Door_Glass</t>
    <phoneticPr fontId="4" type="noConversion"/>
  </si>
  <si>
    <t>H_DR_AR_B12_Single Door_SST</t>
  </si>
  <si>
    <t>H_DR_AR_B12_Single Door_Wood</t>
    <phoneticPr fontId="4" type="noConversion"/>
  </si>
  <si>
    <t>H_DR_AR_B12_Single Door_Wood_Vision</t>
    <phoneticPr fontId="4" type="noConversion"/>
  </si>
  <si>
    <t>H_DR_AR_B12_Single Door_uPVC</t>
    <phoneticPr fontId="4" type="noConversion"/>
  </si>
  <si>
    <r>
      <rPr>
        <b/>
        <sz val="9"/>
        <color theme="1"/>
        <rFont val="Segoe UI Symbol"/>
        <family val="2"/>
      </rPr>
      <t>□</t>
    </r>
    <r>
      <rPr>
        <b/>
        <sz val="9"/>
        <color theme="1"/>
        <rFont val="Arial Narrow"/>
        <family val="2"/>
      </rPr>
      <t xml:space="preserve"> Double Door - normal</t>
    </r>
    <phoneticPr fontId="4" type="noConversion"/>
  </si>
  <si>
    <r>
      <rPr>
        <b/>
        <sz val="9"/>
        <color theme="1"/>
        <rFont val="Segoe UI Symbol"/>
        <family val="2"/>
      </rPr>
      <t>□</t>
    </r>
    <r>
      <rPr>
        <b/>
        <sz val="9"/>
        <color theme="1"/>
        <rFont val="Arial Narrow"/>
        <family val="2"/>
      </rPr>
      <t xml:space="preserve"> Single Door - normal</t>
    </r>
    <phoneticPr fontId="4" type="noConversion"/>
  </si>
  <si>
    <t>H_DR_AR_B12_Double Door_Steel</t>
    <phoneticPr fontId="4" type="noConversion"/>
  </si>
  <si>
    <t>H_DR_AR_B12_Double Door_Steel_Vision</t>
    <phoneticPr fontId="4" type="noConversion"/>
  </si>
  <si>
    <t>H_DR_AR_B12_Double Door_Steel_Panic</t>
    <phoneticPr fontId="4" type="noConversion"/>
  </si>
  <si>
    <t>H_DR_AR_B12_Double Door_Steel_Vision_Panic</t>
    <phoneticPr fontId="4" type="noConversion"/>
  </si>
  <si>
    <t>H_DR_AR_B12_Double Door_Blast</t>
    <phoneticPr fontId="4" type="noConversion"/>
  </si>
  <si>
    <t>H_DR_AR_B12_Double Door_Blast_Panic</t>
    <phoneticPr fontId="4" type="noConversion"/>
  </si>
  <si>
    <t>H_DR_AR_B12_Double Door_AL</t>
    <phoneticPr fontId="4" type="noConversion"/>
  </si>
  <si>
    <t>H_DR_AR_B12_Double Door_AL_Vision</t>
    <phoneticPr fontId="4" type="noConversion"/>
  </si>
  <si>
    <t>H_DR_AR_B12_Double Door_AL_Panic</t>
    <phoneticPr fontId="4" type="noConversion"/>
  </si>
  <si>
    <t>H_DR_AR_B12_Double Door_AL_Vision_Panic</t>
    <phoneticPr fontId="4" type="noConversion"/>
  </si>
  <si>
    <t>H_DR_AR_B12_Double Door_Glass</t>
    <phoneticPr fontId="4" type="noConversion"/>
  </si>
  <si>
    <t>H_DR_AR_B12_Double Door_SST</t>
    <phoneticPr fontId="4" type="noConversion"/>
  </si>
  <si>
    <t>H_DR_AR_B12_Double Door_Wood</t>
    <phoneticPr fontId="4" type="noConversion"/>
  </si>
  <si>
    <t>H_DR_AR_B12_Double Door_Wood_Vision</t>
    <phoneticPr fontId="4" type="noConversion"/>
  </si>
  <si>
    <r>
      <rPr>
        <b/>
        <sz val="9"/>
        <color theme="1"/>
        <rFont val="Segoe UI Symbol"/>
        <family val="2"/>
      </rPr>
      <t>□</t>
    </r>
    <r>
      <rPr>
        <b/>
        <sz val="9"/>
        <color theme="1"/>
        <rFont val="Arial Narrow"/>
        <family val="2"/>
      </rPr>
      <t xml:space="preserve"> Double Door + Transsom - normal</t>
    </r>
    <phoneticPr fontId="4" type="noConversion"/>
  </si>
  <si>
    <t>H_DR_AR_B12_Double Door_Steel_Transsom</t>
    <phoneticPr fontId="4" type="noConversion"/>
  </si>
  <si>
    <t>H_DR_AR_B12_Double Door_Steel_Vision_Transsom</t>
    <phoneticPr fontId="4" type="noConversion"/>
  </si>
  <si>
    <t>H_DR_AR_B12_Double Door_Steel_Panic_Transsom</t>
    <phoneticPr fontId="4" type="noConversion"/>
  </si>
  <si>
    <t>H_DR_AR_B12_Double Door_Steel_Vision_Panic_Transsom</t>
    <phoneticPr fontId="4" type="noConversion"/>
  </si>
  <si>
    <t>H_DR_AR_B12_Double Door_Blast_Transsom</t>
    <phoneticPr fontId="4" type="noConversion"/>
  </si>
  <si>
    <t>H_DR_AR_B12_Double Door_Blast_Panic_Transsom</t>
    <phoneticPr fontId="4" type="noConversion"/>
  </si>
  <si>
    <t>Etc.</t>
    <phoneticPr fontId="4" type="noConversion"/>
  </si>
  <si>
    <r>
      <rPr>
        <b/>
        <sz val="9"/>
        <color theme="1"/>
        <rFont val="Segoe UI Symbol"/>
        <family val="2"/>
      </rPr>
      <t>□</t>
    </r>
    <r>
      <rPr>
        <b/>
        <sz val="9"/>
        <color theme="1"/>
        <rFont val="Arial Narrow"/>
        <family val="2"/>
      </rPr>
      <t xml:space="preserve"> Etc. - normal</t>
    </r>
    <phoneticPr fontId="4" type="noConversion"/>
  </si>
  <si>
    <t>H_DR_AR_B12_Roll up Door_Steel_Manual</t>
    <phoneticPr fontId="4" type="noConversion"/>
  </si>
  <si>
    <t>H_DR_AR_B12_Roll up Door_Steel_Motor</t>
    <phoneticPr fontId="4" type="noConversion"/>
  </si>
  <si>
    <t>H_DR_AR_B12_Roll up Door_Blast Resistant _Manual</t>
    <phoneticPr fontId="4" type="noConversion"/>
  </si>
  <si>
    <t>H_DR_AR_B12_Roll up Door_Blast Resistant_Motor</t>
    <phoneticPr fontId="4" type="noConversion"/>
  </si>
  <si>
    <t>H_DR_AR_B12_Roll up Door_AL_Manual</t>
    <phoneticPr fontId="4" type="noConversion"/>
  </si>
  <si>
    <t>H_DR_AR_B12_Roll up Door_AL_Motor</t>
    <phoneticPr fontId="4" type="noConversion"/>
  </si>
  <si>
    <t>H_DR_AR_B12_Sliding Door_Steel_Manual</t>
    <phoneticPr fontId="4" type="noConversion"/>
  </si>
  <si>
    <t>H_DR_AR_B12_Sliding Door_Steel_Motor</t>
    <phoneticPr fontId="4" type="noConversion"/>
  </si>
  <si>
    <t>H_DR_AR_B12_Sliding Door_AL_Manual</t>
    <phoneticPr fontId="4" type="noConversion"/>
  </si>
  <si>
    <t>H_DR_AR_B12_Sliding Door_AL_Motor</t>
    <phoneticPr fontId="4" type="noConversion"/>
  </si>
  <si>
    <t>H_DR_AR_B12_Sliding Door_Glass_Manual</t>
    <phoneticPr fontId="4" type="noConversion"/>
  </si>
  <si>
    <t>H_DR_AR_B12_Sliding Door_Glass_Motor</t>
    <phoneticPr fontId="4" type="noConversion"/>
  </si>
  <si>
    <t>H_DR_AR_B12_Hanger Door_Steel</t>
    <phoneticPr fontId="4" type="noConversion"/>
  </si>
  <si>
    <t>H_DR_AR_B12_Swing Door_Steel</t>
    <phoneticPr fontId="4" type="noConversion"/>
  </si>
  <si>
    <t>H_DR_AR_B12_Swing Door_AL</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</si>
  <si>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Concrete Slab</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</si>
  <si>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Roof Concrete Slab</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</si>
  <si>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Pit, Trench Slab</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</si>
  <si>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Turbine Top Deck Slab</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</si>
  <si>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Concrete Deck Slab</t>
    </r>
    <phoneticPr fontId="4" type="noConversion"/>
  </si>
  <si>
    <r>
      <rPr>
        <b/>
        <sz val="9"/>
        <color rgb="FF0000FF"/>
        <rFont val="Segoe UI Symbol"/>
        <family val="1"/>
      </rPr>
      <t xml:space="preserve">▶ </t>
    </r>
    <r>
      <rPr>
        <b/>
        <sz val="9"/>
        <color rgb="FF0000FF"/>
        <rFont val="Arial Narrow"/>
        <family val="2"/>
      </rPr>
      <t>Roof Concrete Deck Slab</t>
    </r>
    <phoneticPr fontId="4" type="noConversion"/>
  </si>
  <si>
    <r>
      <rPr>
        <b/>
        <sz val="9"/>
        <color rgb="FF0000FF"/>
        <rFont val="Segoe UI Symbol"/>
        <family val="2"/>
      </rPr>
      <t>▶</t>
    </r>
    <r>
      <rPr>
        <b/>
        <sz val="9"/>
        <color rgb="FF0000FF"/>
        <rFont val="Arial Narrow"/>
        <family val="2"/>
      </rPr>
      <t xml:space="preserve"> Grating Floor</t>
    </r>
    <phoneticPr fontId="4" type="noConversion"/>
  </si>
  <si>
    <r>
      <rPr>
        <b/>
        <sz val="9"/>
        <color rgb="FF0000FF"/>
        <rFont val="Segoe UI Symbol"/>
        <family val="2"/>
      </rPr>
      <t>▶</t>
    </r>
    <r>
      <rPr>
        <b/>
        <sz val="9"/>
        <color rgb="FF0000FF"/>
        <rFont val="Arial Narrow"/>
        <family val="2"/>
      </rPr>
      <t xml:space="preserve"> Removable Grating Floor</t>
    </r>
    <phoneticPr fontId="4" type="noConversion"/>
  </si>
  <si>
    <r>
      <rPr>
        <b/>
        <sz val="9"/>
        <color rgb="FF0000FF"/>
        <rFont val="Segoe UI Symbol"/>
        <family val="2"/>
      </rPr>
      <t xml:space="preserve">▶ </t>
    </r>
    <r>
      <rPr>
        <b/>
        <sz val="9"/>
        <color rgb="FF0000FF"/>
        <rFont val="Arial Narrow"/>
        <family val="2"/>
      </rPr>
      <t>Checkered Plate Floor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</si>
  <si>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Mat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</si>
  <si>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Raised Floor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</si>
  <si>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UG Insulation</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</si>
  <si>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Edge</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</si>
  <si>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Slope &lt; Insulation &lt; Waterproofing</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</si>
  <si>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Slope &lt; Waterproofing &lt; Insulation &lt; Protection</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</si>
  <si>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Waterproofing &lt; Insulation &lt; Protection &amp; Slope</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</si>
  <si>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Sandwitch Panel Roof</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</si>
  <si>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Single Metal Sheet Roof</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</si>
  <si>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Fascia</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</si>
  <si>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Gutter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</si>
  <si>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Soffit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</si>
  <si>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Sloped Glazing</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</si>
  <si>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Gypsum + Masonry</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</si>
  <si>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Masonry + Masonry</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</si>
  <si>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 xml:space="preserve">Masonry + Concrete          </t>
    </r>
    <r>
      <rPr>
        <b/>
        <sz val="9"/>
        <rFont val="Arial Narrow"/>
        <family val="2"/>
      </rPr>
      <t>(</t>
    </r>
    <r>
      <rPr>
        <sz val="9"/>
        <rFont val="Arial Narrow"/>
        <family val="2"/>
      </rPr>
      <t>*Concrete Wall</t>
    </r>
    <r>
      <rPr>
        <sz val="9"/>
        <rFont val="맑은 고딕"/>
        <family val="3"/>
        <charset val="129"/>
      </rPr>
      <t>은</t>
    </r>
    <r>
      <rPr>
        <sz val="9"/>
        <rFont val="Arial Narrow"/>
        <family val="2"/>
      </rPr>
      <t xml:space="preserve"> </t>
    </r>
    <r>
      <rPr>
        <sz val="9"/>
        <rFont val="맑은 고딕"/>
        <family val="3"/>
        <charset val="129"/>
      </rPr>
      <t>별도</t>
    </r>
    <r>
      <rPr>
        <sz val="9"/>
        <rFont val="Arial Narrow"/>
        <family val="2"/>
      </rPr>
      <t xml:space="preserve"> Family</t>
    </r>
    <r>
      <rPr>
        <sz val="9"/>
        <rFont val="맑은 고딕"/>
        <family val="3"/>
        <charset val="129"/>
      </rPr>
      <t>로</t>
    </r>
    <r>
      <rPr>
        <sz val="9"/>
        <rFont val="Arial Narrow"/>
        <family val="2"/>
      </rPr>
      <t xml:space="preserve"> </t>
    </r>
    <r>
      <rPr>
        <sz val="9"/>
        <rFont val="맑은 고딕"/>
        <family val="3"/>
        <charset val="129"/>
      </rPr>
      <t>분리)</t>
    </r>
    <phoneticPr fontId="4" type="noConversion"/>
  </si>
  <si>
    <r>
      <rPr>
        <b/>
        <sz val="9"/>
        <color rgb="FF0000FF"/>
        <rFont val="Segoe UI Symbol"/>
        <family val="1"/>
      </rPr>
      <t xml:space="preserve">▶ </t>
    </r>
    <r>
      <rPr>
        <b/>
        <sz val="9"/>
        <color rgb="FF0000FF"/>
        <rFont val="Arial Narrow"/>
        <family val="2"/>
      </rPr>
      <t xml:space="preserve">Gypsum + Concrete          </t>
    </r>
    <r>
      <rPr>
        <sz val="9"/>
        <rFont val="Arial Narrow"/>
        <family val="2"/>
      </rPr>
      <t>(*Concrete Wall</t>
    </r>
    <r>
      <rPr>
        <sz val="9"/>
        <rFont val="맑은 고딕"/>
        <family val="3"/>
        <charset val="129"/>
      </rPr>
      <t>은</t>
    </r>
    <r>
      <rPr>
        <sz val="9"/>
        <rFont val="Arial Narrow"/>
        <family val="2"/>
      </rPr>
      <t xml:space="preserve"> </t>
    </r>
    <r>
      <rPr>
        <sz val="9"/>
        <rFont val="맑은 고딕"/>
        <family val="3"/>
        <charset val="129"/>
      </rPr>
      <t>별도</t>
    </r>
    <r>
      <rPr>
        <sz val="9"/>
        <rFont val="Arial Narrow"/>
        <family val="2"/>
      </rPr>
      <t xml:space="preserve"> Family</t>
    </r>
    <r>
      <rPr>
        <sz val="9"/>
        <rFont val="맑은 고딕"/>
        <family val="3"/>
        <charset val="129"/>
      </rPr>
      <t>로</t>
    </r>
    <r>
      <rPr>
        <sz val="9"/>
        <rFont val="Arial Narrow"/>
        <family val="2"/>
      </rPr>
      <t xml:space="preserve"> </t>
    </r>
    <r>
      <rPr>
        <sz val="9"/>
        <rFont val="맑은 고딕"/>
        <family val="3"/>
        <charset val="129"/>
      </rPr>
      <t>분리)</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</si>
  <si>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Single Wall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</si>
  <si>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Cladding Wall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</si>
  <si>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Cladding + Gypsum/Masonry</t>
    </r>
    <phoneticPr fontId="4" type="noConversion"/>
  </si>
  <si>
    <r>
      <rPr>
        <b/>
        <sz val="9"/>
        <color rgb="FF0000FF"/>
        <rFont val="Segoe UI Symbol"/>
        <family val="1"/>
      </rPr>
      <t>▶</t>
    </r>
    <r>
      <rPr>
        <b/>
        <sz val="9"/>
        <color rgb="FF0000FF"/>
        <rFont val="Arial Narrow"/>
        <family val="2"/>
      </rPr>
      <t xml:space="preserve"> Exterior Wall Finish Only - F2</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</si>
  <si>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Gypsum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</si>
  <si>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Masonry</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</si>
  <si>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Concrete</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</si>
  <si>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Masonry + Gypsum</t>
    </r>
    <phoneticPr fontId="4" type="noConversion"/>
  </si>
  <si>
    <r>
      <rPr>
        <b/>
        <sz val="9"/>
        <color rgb="FF0000FF"/>
        <rFont val="Segoe UI Symbol"/>
        <family val="1"/>
      </rPr>
      <t>▶</t>
    </r>
    <r>
      <rPr>
        <b/>
        <sz val="9"/>
        <color rgb="FF0000FF"/>
        <rFont val="Arial Narrow"/>
        <family val="2"/>
      </rPr>
      <t xml:space="preserve"> Curtain Wall</t>
    </r>
    <phoneticPr fontId="4" type="noConversion"/>
  </si>
  <si>
    <r>
      <rPr>
        <b/>
        <sz val="9"/>
        <color theme="1"/>
        <rFont val="Segoe UI Symbol"/>
        <family val="2"/>
      </rPr>
      <t>□</t>
    </r>
    <r>
      <rPr>
        <b/>
        <sz val="9"/>
        <color theme="1"/>
        <rFont val="Arial Narrow"/>
        <family val="2"/>
      </rPr>
      <t xml:space="preserve"> Curtain Wall - normal</t>
    </r>
    <phoneticPr fontId="4" type="noConversion"/>
  </si>
  <si>
    <r>
      <rPr>
        <b/>
        <sz val="9"/>
        <color theme="1"/>
        <rFont val="Segoe UI Symbol"/>
        <family val="2"/>
      </rPr>
      <t>□</t>
    </r>
    <r>
      <rPr>
        <b/>
        <sz val="9"/>
        <color theme="1"/>
        <rFont val="Arial Narrow"/>
        <family val="2"/>
      </rPr>
      <t xml:space="preserve"> Stacked Wall - normal</t>
    </r>
    <phoneticPr fontId="4" type="noConversion"/>
  </si>
  <si>
    <r>
      <rPr>
        <b/>
        <sz val="9"/>
        <color rgb="FF0000FF"/>
        <rFont val="Segoe UI Symbol"/>
        <family val="1"/>
      </rPr>
      <t>▶</t>
    </r>
    <r>
      <rPr>
        <b/>
        <sz val="9"/>
        <color rgb="FF0000FF"/>
        <rFont val="Arial Narrow"/>
        <family val="2"/>
      </rPr>
      <t xml:space="preserve"> Stacked Wall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</si>
  <si>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Mat Foundation for Building</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</si>
  <si>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Mat Foundation for Equipment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</si>
  <si>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Mass Concrete (Temperature Control) for Equipment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</si>
  <si>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SOG Slab</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</si>
  <si>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Stoop, Pathway with Haunch</t>
    </r>
    <phoneticPr fontId="4" type="noConversion"/>
  </si>
  <si>
    <r>
      <rPr>
        <b/>
        <sz val="9"/>
        <color rgb="FF0000FF"/>
        <rFont val="Segoe UI Symbol"/>
        <family val="3"/>
      </rPr>
      <t>▶</t>
    </r>
    <r>
      <rPr>
        <b/>
        <sz val="9"/>
        <color rgb="FF0000FF"/>
        <rFont val="Arial Unicode MS"/>
        <family val="3"/>
        <charset val="129"/>
      </rPr>
      <t xml:space="preserve"> </t>
    </r>
    <r>
      <rPr>
        <b/>
        <sz val="9"/>
        <color rgb="FF0000FF"/>
        <rFont val="Arial Narrow"/>
        <family val="2"/>
      </rPr>
      <t>Lean Concrete</t>
    </r>
    <phoneticPr fontId="4" type="noConversion"/>
  </si>
  <si>
    <r>
      <rPr>
        <b/>
        <sz val="9"/>
        <color rgb="FF0000FF"/>
        <rFont val="Segoe UI Symbol"/>
        <family val="3"/>
      </rPr>
      <t>▶</t>
    </r>
    <r>
      <rPr>
        <b/>
        <sz val="9"/>
        <color rgb="FF0000FF"/>
        <rFont val="Arial Unicode MS"/>
        <family val="3"/>
        <charset val="129"/>
      </rPr>
      <t xml:space="preserve"> </t>
    </r>
    <r>
      <rPr>
        <b/>
        <sz val="9"/>
        <color rgb="FF0000FF"/>
        <rFont val="Arial Narrow"/>
        <family val="2"/>
      </rPr>
      <t>Wall Foundation</t>
    </r>
    <phoneticPr fontId="4" type="noConversion"/>
  </si>
  <si>
    <r>
      <rPr>
        <b/>
        <sz val="9"/>
        <color rgb="FF0000FF"/>
        <rFont val="Segoe UI Symbol"/>
        <family val="3"/>
      </rPr>
      <t>▶</t>
    </r>
    <r>
      <rPr>
        <b/>
        <sz val="9"/>
        <color rgb="FF0000FF"/>
        <rFont val="Arial Unicode MS"/>
        <family val="3"/>
        <charset val="129"/>
      </rPr>
      <t xml:space="preserve"> </t>
    </r>
    <r>
      <rPr>
        <b/>
        <sz val="9"/>
        <color rgb="FF0000FF"/>
        <rFont val="Arial Narrow"/>
        <family val="2"/>
      </rPr>
      <t>Stacked Wall</t>
    </r>
    <phoneticPr fontId="4" type="noConversion"/>
  </si>
  <si>
    <r>
      <rPr>
        <b/>
        <sz val="9"/>
        <color rgb="FF0000FF"/>
        <rFont val="Segoe UI Symbol"/>
        <family val="1"/>
      </rPr>
      <t>▶</t>
    </r>
    <r>
      <rPr>
        <b/>
        <sz val="9"/>
        <color rgb="FF0000FF"/>
        <rFont val="Arial Narrow"/>
        <family val="2"/>
      </rPr>
      <t xml:space="preserve">Shallow Foundation / Pile Cap (Pile </t>
    </r>
    <r>
      <rPr>
        <b/>
        <sz val="9"/>
        <color rgb="FF0000FF"/>
        <rFont val="맑은 고딕"/>
        <family val="3"/>
        <charset val="129"/>
      </rPr>
      <t>별도모델링</t>
    </r>
    <r>
      <rPr>
        <b/>
        <sz val="9"/>
        <color rgb="FF0000FF"/>
        <rFont val="Arial Narrow"/>
        <family val="2"/>
      </rPr>
      <t>)</t>
    </r>
    <phoneticPr fontId="4" type="noConversion"/>
  </si>
  <si>
    <r>
      <rPr>
        <b/>
        <sz val="9"/>
        <color theme="1"/>
        <rFont val="Segoe UI Symbol"/>
        <family val="2"/>
      </rPr>
      <t xml:space="preserve">□ </t>
    </r>
    <r>
      <rPr>
        <b/>
        <sz val="9"/>
        <color theme="1"/>
        <rFont val="Arial Narrow"/>
        <family val="2"/>
      </rPr>
      <t>Pile - normal</t>
    </r>
    <phoneticPr fontId="4" type="noConversion"/>
  </si>
  <si>
    <r>
      <rPr>
        <b/>
        <sz val="9"/>
        <color theme="1"/>
        <rFont val="Segoe UI Symbol"/>
        <family val="2"/>
      </rPr>
      <t>□</t>
    </r>
    <r>
      <rPr>
        <b/>
        <sz val="9"/>
        <color theme="1"/>
        <rFont val="Arial Narrow"/>
        <family val="2"/>
      </rPr>
      <t xml:space="preserve"> Wall Foundation - normal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</si>
  <si>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RC_UG Pedestal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</si>
  <si>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RC_Column Rectangular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</si>
  <si>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Steel Column_W_ASTM A6M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</si>
  <si>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Steel Column_H_KSD3502</t>
    </r>
    <phoneticPr fontId="4" type="noConversion"/>
  </si>
  <si>
    <r>
      <rPr>
        <b/>
        <sz val="9"/>
        <color rgb="FF0000FF"/>
        <rFont val="Segoe UI Symbol"/>
        <family val="1"/>
      </rPr>
      <t>▶</t>
    </r>
    <r>
      <rPr>
        <b/>
        <sz val="9"/>
        <color rgb="FF0000FF"/>
        <rFont val="Arial Narrow"/>
        <family val="1"/>
      </rPr>
      <t xml:space="preserve"> Steel Column_H_Built Up</t>
    </r>
    <phoneticPr fontId="4" type="noConversion"/>
  </si>
  <si>
    <r>
      <rPr>
        <b/>
        <sz val="9"/>
        <color rgb="FF0000FF"/>
        <rFont val="Segoe UI Symbol"/>
        <family val="1"/>
      </rPr>
      <t>▶</t>
    </r>
    <r>
      <rPr>
        <b/>
        <sz val="9"/>
        <color rgb="FF0000FF"/>
        <rFont val="Arial Narrow"/>
        <family val="1"/>
      </rPr>
      <t xml:space="preserve"> Steel Column_SHS_KSD3502</t>
    </r>
    <phoneticPr fontId="4" type="noConversion"/>
  </si>
  <si>
    <r>
      <rPr>
        <b/>
        <sz val="9"/>
        <color rgb="FF0000FF"/>
        <rFont val="Segoe UI Symbol"/>
        <family val="1"/>
      </rPr>
      <t>▶</t>
    </r>
    <r>
      <rPr>
        <b/>
        <sz val="9"/>
        <color rgb="FF0000FF"/>
        <rFont val="Arial Narrow"/>
        <family val="1"/>
      </rPr>
      <t xml:space="preserve"> Steel Column_RHS_KSD3502</t>
    </r>
    <phoneticPr fontId="4" type="noConversion"/>
  </si>
  <si>
    <r>
      <rPr>
        <b/>
        <sz val="9"/>
        <color rgb="FF0000FF"/>
        <rFont val="Segoe UI Symbol"/>
        <family val="1"/>
      </rPr>
      <t>▶</t>
    </r>
    <r>
      <rPr>
        <b/>
        <sz val="9"/>
        <color rgb="FF0000FF"/>
        <rFont val="Arial Narrow"/>
        <family val="1"/>
      </rPr>
      <t xml:space="preserve"> Steel Column_CHS_KSD3502</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</si>
  <si>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Tie Girder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</si>
  <si>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 xml:space="preserve">RC </t>
    </r>
    <r>
      <rPr>
        <b/>
        <sz val="9"/>
        <color rgb="FF0000FF"/>
        <rFont val="Arial Narrow"/>
        <family val="2"/>
      </rPr>
      <t>Beam / Girder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</si>
  <si>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Steel Beam_W_ASTM A6 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</si>
  <si>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Steel Beam_H-KSD3502</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</si>
  <si>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Steel Beam_H-Built Up</t>
    </r>
    <phoneticPr fontId="4" type="noConversion"/>
  </si>
  <si>
    <r>
      <rPr>
        <b/>
        <sz val="9"/>
        <color rgb="FF0000FF"/>
        <rFont val="Segoe UI Symbol"/>
        <family val="1"/>
      </rPr>
      <t xml:space="preserve">▶ </t>
    </r>
    <r>
      <rPr>
        <b/>
        <sz val="9"/>
        <color rgb="FF0000FF"/>
        <rFont val="Arial Narrow"/>
        <family val="1"/>
      </rPr>
      <t>Steel Beam_SHS_KSD</t>
    </r>
    <phoneticPr fontId="4" type="noConversion"/>
  </si>
  <si>
    <r>
      <rPr>
        <b/>
        <sz val="9"/>
        <color rgb="FF0000FF"/>
        <rFont val="Segoe UI Symbol"/>
        <family val="1"/>
      </rPr>
      <t xml:space="preserve">▶ </t>
    </r>
    <r>
      <rPr>
        <b/>
        <sz val="9"/>
        <color rgb="FF0000FF"/>
        <rFont val="Arial Narrow"/>
        <family val="1"/>
      </rPr>
      <t>Steel Beam_RHS_KSD</t>
    </r>
    <phoneticPr fontId="4" type="noConversion"/>
  </si>
  <si>
    <r>
      <rPr>
        <b/>
        <sz val="9"/>
        <color rgb="FF0000FF"/>
        <rFont val="Segoe UI Symbol"/>
        <family val="1"/>
      </rPr>
      <t xml:space="preserve">▶ </t>
    </r>
    <r>
      <rPr>
        <b/>
        <sz val="9"/>
        <color rgb="FF0000FF"/>
        <rFont val="Arial Narrow"/>
        <family val="1"/>
      </rPr>
      <t>Steel Beam_CHS_KSD</t>
    </r>
    <phoneticPr fontId="4" type="noConversion"/>
  </si>
  <si>
    <r>
      <rPr>
        <b/>
        <sz val="9"/>
        <color rgb="FF0000FF"/>
        <rFont val="Segoe UI Symbol"/>
        <family val="1"/>
      </rPr>
      <t xml:space="preserve">▶ </t>
    </r>
    <r>
      <rPr>
        <b/>
        <sz val="9"/>
        <color rgb="FF0000FF"/>
        <rFont val="Arial Narrow"/>
        <family val="1"/>
      </rPr>
      <t>Steel Beam_Channel_KSD</t>
    </r>
    <phoneticPr fontId="4" type="noConversion"/>
  </si>
  <si>
    <r>
      <rPr>
        <b/>
        <sz val="9"/>
        <color rgb="FF0000FF"/>
        <rFont val="Segoe UI Symbol"/>
        <family val="1"/>
      </rPr>
      <t xml:space="preserve">▶ </t>
    </r>
    <r>
      <rPr>
        <b/>
        <sz val="9"/>
        <color rgb="FF0000FF"/>
        <rFont val="Arial Narrow"/>
        <family val="1"/>
      </rPr>
      <t>Steel Beam_Angle_KSD</t>
    </r>
    <phoneticPr fontId="4" type="noConversion"/>
  </si>
  <si>
    <r>
      <rPr>
        <b/>
        <sz val="9"/>
        <color rgb="FF0000FF"/>
        <rFont val="Segoe UI Symbol"/>
        <family val="1"/>
      </rPr>
      <t xml:space="preserve">▶ </t>
    </r>
    <r>
      <rPr>
        <b/>
        <sz val="9"/>
        <color rgb="FF0000FF"/>
        <rFont val="Arial Narrow"/>
        <family val="1"/>
      </rPr>
      <t>Steel Beam_Tee_KSD</t>
    </r>
    <phoneticPr fontId="4" type="noConversion"/>
  </si>
  <si>
    <r>
      <rPr>
        <b/>
        <sz val="9"/>
        <color rgb="FF0000FF"/>
        <rFont val="Segoe UI Symbol"/>
        <family val="1"/>
      </rPr>
      <t xml:space="preserve">▶ </t>
    </r>
    <r>
      <rPr>
        <b/>
        <sz val="9"/>
        <color rgb="FF0000FF"/>
        <rFont val="Arial Narrow"/>
        <family val="1"/>
      </rPr>
      <t>Steel Beam_LC_KSD</t>
    </r>
    <phoneticPr fontId="4" type="noConversion"/>
  </si>
  <si>
    <r>
      <rPr>
        <b/>
        <sz val="9"/>
        <color rgb="FF0000FF"/>
        <rFont val="Segoe UI Symbol"/>
        <family val="1"/>
      </rPr>
      <t xml:space="preserve">▶ </t>
    </r>
    <r>
      <rPr>
        <b/>
        <sz val="9"/>
        <color rgb="FF0000FF"/>
        <rFont val="Arial Narrow"/>
        <family val="1"/>
      </rPr>
      <t>Steel Hori. Brace_Angle_KSD</t>
    </r>
    <phoneticPr fontId="4" type="noConversion"/>
  </si>
  <si>
    <r>
      <rPr>
        <b/>
        <sz val="9"/>
        <color rgb="FF0000FF"/>
        <rFont val="Segoe UI Symbol"/>
        <family val="1"/>
      </rPr>
      <t xml:space="preserve">▶ </t>
    </r>
    <r>
      <rPr>
        <b/>
        <sz val="9"/>
        <color rgb="FF0000FF"/>
        <rFont val="Arial Narrow"/>
        <family val="1"/>
      </rPr>
      <t>Steel Hori. Brace_CHS_KSD</t>
    </r>
    <phoneticPr fontId="4" type="noConversion"/>
  </si>
  <si>
    <r>
      <rPr>
        <b/>
        <sz val="9"/>
        <color rgb="FF0000FF"/>
        <rFont val="Segoe UI Symbol"/>
        <family val="1"/>
      </rPr>
      <t xml:space="preserve">▶ </t>
    </r>
    <r>
      <rPr>
        <b/>
        <sz val="9"/>
        <color rgb="FF0000FF"/>
        <rFont val="Arial Narrow"/>
        <family val="1"/>
      </rPr>
      <t>Steel Ver. Brace_Angle_KSD</t>
    </r>
    <phoneticPr fontId="4" type="noConversion"/>
  </si>
  <si>
    <r>
      <rPr>
        <b/>
        <sz val="9"/>
        <color rgb="FF0000FF"/>
        <rFont val="Segoe UI Symbol"/>
        <family val="1"/>
      </rPr>
      <t xml:space="preserve">▶ </t>
    </r>
    <r>
      <rPr>
        <b/>
        <sz val="9"/>
        <color rgb="FF0000FF"/>
        <rFont val="Arial Narrow"/>
        <family val="1"/>
      </rPr>
      <t>Steel Ver. Brace_CHS_KSD</t>
    </r>
    <phoneticPr fontId="4" type="noConversion"/>
  </si>
  <si>
    <r>
      <rPr>
        <b/>
        <sz val="9"/>
        <color rgb="FF0000FF"/>
        <rFont val="Segoe UI Symbol"/>
        <family val="1"/>
      </rPr>
      <t xml:space="preserve">▶ </t>
    </r>
    <r>
      <rPr>
        <b/>
        <sz val="9"/>
        <color rgb="FF0000FF"/>
        <rFont val="Arial Narrow"/>
        <family val="1"/>
      </rPr>
      <t>Steel Purlin_LC_KSD</t>
    </r>
    <phoneticPr fontId="4" type="noConversion"/>
  </si>
  <si>
    <r>
      <rPr>
        <b/>
        <sz val="9"/>
        <color rgb="FF0000FF"/>
        <rFont val="Segoe UI Symbol"/>
        <family val="1"/>
      </rPr>
      <t xml:space="preserve">▶ </t>
    </r>
    <r>
      <rPr>
        <b/>
        <sz val="9"/>
        <color rgb="FF0000FF"/>
        <rFont val="Arial Narrow"/>
        <family val="1"/>
      </rPr>
      <t>Steel Girth_LC_KSD</t>
    </r>
    <phoneticPr fontId="4" type="noConversion"/>
  </si>
  <si>
    <r>
      <rPr>
        <b/>
        <sz val="9"/>
        <color rgb="FF0000FF"/>
        <rFont val="Segoe UI Symbol"/>
        <family val="1"/>
      </rPr>
      <t xml:space="preserve">▶ </t>
    </r>
    <r>
      <rPr>
        <b/>
        <sz val="9"/>
        <color rgb="FF0000FF"/>
        <rFont val="Arial Narrow"/>
        <family val="1"/>
      </rPr>
      <t>Simple Ceiling</t>
    </r>
    <phoneticPr fontId="4" type="noConversion"/>
  </si>
  <si>
    <r>
      <rPr>
        <b/>
        <sz val="9"/>
        <color rgb="FF0000FF"/>
        <rFont val="Segoe UI Symbol"/>
        <family val="1"/>
      </rPr>
      <t xml:space="preserve">▶ </t>
    </r>
    <r>
      <rPr>
        <b/>
        <sz val="9"/>
        <color rgb="FF0000FF"/>
        <rFont val="Arial Narrow"/>
        <family val="1"/>
      </rPr>
      <t>Compound Ceiling</t>
    </r>
    <phoneticPr fontId="4" type="noConversion"/>
  </si>
  <si>
    <r>
      <rPr>
        <b/>
        <sz val="9"/>
        <color rgb="FF0000FF"/>
        <rFont val="Segoe UI Symbol"/>
        <family val="1"/>
      </rPr>
      <t xml:space="preserve">▶ </t>
    </r>
    <r>
      <rPr>
        <b/>
        <sz val="9"/>
        <color rgb="FF0000FF"/>
        <rFont val="Arial Narrow"/>
        <family val="1"/>
      </rPr>
      <t>Single Door_Steel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</si>
  <si>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Single Door_Blast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</si>
  <si>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Single Door_Aluminum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</si>
  <si>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Single Door_Glass</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</si>
  <si>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Single Door_SST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</si>
  <si>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Single Door_Wood</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</si>
  <si>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Single Door_uPVC</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</si>
  <si>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Double Door_Steel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</si>
  <si>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Double Door_Blast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</si>
  <si>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Double Door_Aluminum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</si>
  <si>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Double Door_Glass</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</si>
  <si>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Double Door_SST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</si>
  <si>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Double Door_Wood</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</si>
  <si>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Shutter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</si>
  <si>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Sliding</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</si>
  <si>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Hanger</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</si>
  <si>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Swing</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</si>
  <si>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Revolving</t>
    </r>
    <phoneticPr fontId="4" type="noConversion"/>
  </si>
  <si>
    <t>H_DR_AR_B12_Revolving Door_Manual</t>
    <phoneticPr fontId="4" type="noConversion"/>
  </si>
  <si>
    <t>H_DR_AR_B12_Revolving Door_Auto</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</si>
  <si>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Folding</t>
    </r>
    <phoneticPr fontId="4" type="noConversion"/>
  </si>
  <si>
    <t>H_DR_AR_B12_Folding Door_Steel_Manual</t>
    <phoneticPr fontId="4" type="noConversion"/>
  </si>
  <si>
    <t>H_DR_AR_B12_Folding Door_Steel_Motor</t>
    <phoneticPr fontId="4" type="noConversion"/>
  </si>
  <si>
    <t>H_DR_AR_B12_Folding Door_AL_Manual</t>
    <phoneticPr fontId="4" type="noConversion"/>
  </si>
  <si>
    <t>H_DR_AR_B12_Folding Door_AL_Motor</t>
    <phoneticPr fontId="4" type="noConversion"/>
  </si>
  <si>
    <t>H_DR_AR_B12_Folding Door_PVC_Manual</t>
    <phoneticPr fontId="4" type="noConversion"/>
  </si>
  <si>
    <t>H_DR_AR_B12_Folding Door_Glass_Manual</t>
    <phoneticPr fontId="4" type="noConversion"/>
  </si>
  <si>
    <t>Sliding Type Window</t>
  </si>
  <si>
    <r>
      <rPr>
        <b/>
        <sz val="9"/>
        <color theme="1"/>
        <rFont val="Segoe UI Symbol"/>
        <family val="2"/>
      </rPr>
      <t>□</t>
    </r>
    <r>
      <rPr>
        <b/>
        <sz val="9"/>
        <color theme="1"/>
        <rFont val="Arial Narrow"/>
        <family val="2"/>
      </rPr>
      <t xml:space="preserve"> Sliding Type</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</si>
  <si>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Double Door_Steel_Transsom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</si>
  <si>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Double Door_Blast_Transsom</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</si>
  <si>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Steel Window</t>
    </r>
    <phoneticPr fontId="4" type="noConversion"/>
  </si>
  <si>
    <t>H_WD_AR_B11_Sliding_Steel Window_SG</t>
    <phoneticPr fontId="4" type="noConversion"/>
  </si>
  <si>
    <t>H_WD_AR_B11_Sliding_Steel Window_DG</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</si>
  <si>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Aluminum Window</t>
    </r>
    <phoneticPr fontId="4" type="noConversion"/>
  </si>
  <si>
    <t>H_WD_AR_B11_Sliding_AL Window_SG</t>
    <phoneticPr fontId="4" type="noConversion"/>
  </si>
  <si>
    <t>H_WD_AR_B11_Sliding_AL Window_DG</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</si>
  <si>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uPVC Window</t>
    </r>
    <phoneticPr fontId="4" type="noConversion"/>
  </si>
  <si>
    <t>H_WD_AR_B11_Sliding_uPVC Window_SG</t>
    <phoneticPr fontId="4" type="noConversion"/>
  </si>
  <si>
    <t>H_WD_AR_B11_Sliding_uPVC Window_DG</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</si>
  <si>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Blast Resistant Window</t>
    </r>
    <phoneticPr fontId="4" type="noConversion"/>
  </si>
  <si>
    <t>H_WD_AR_B11_Sliding_Blast R Window</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</si>
  <si>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Bullet-Proof Steel Window</t>
    </r>
    <phoneticPr fontId="4" type="noConversion"/>
  </si>
  <si>
    <t>H_WD_AR_B11_Sliding_Bullet-Proof Steel Window</t>
    <phoneticPr fontId="4" type="noConversion"/>
  </si>
  <si>
    <t>Awning Type Window</t>
  </si>
  <si>
    <r>
      <rPr>
        <b/>
        <sz val="9"/>
        <color theme="1"/>
        <rFont val="Segoe UI Symbol"/>
        <family val="2"/>
      </rPr>
      <t>□</t>
    </r>
    <r>
      <rPr>
        <b/>
        <sz val="9"/>
        <color theme="1"/>
        <rFont val="Arial Narrow"/>
        <family val="2"/>
      </rPr>
      <t xml:space="preserve"> Awning Type</t>
    </r>
    <phoneticPr fontId="4" type="noConversion"/>
  </si>
  <si>
    <t>H_WD_AR_B11_Awning_Steel Window_SG</t>
    <phoneticPr fontId="4" type="noConversion"/>
  </si>
  <si>
    <t>H_WD_AR_B11_Awning_Steel Window_DG</t>
    <phoneticPr fontId="4" type="noConversion"/>
  </si>
  <si>
    <t>H_WD_AR_B11_Awning_AL Window_SG</t>
    <phoneticPr fontId="4" type="noConversion"/>
  </si>
  <si>
    <t>H_WD_AR_B11_Awning_AL Window_DG</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</si>
  <si>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uPVC Window</t>
    </r>
    <phoneticPr fontId="4" type="noConversion"/>
  </si>
  <si>
    <t>H_WD_AR_B11_Awning_uPVC Window_SG</t>
    <phoneticPr fontId="4" type="noConversion"/>
  </si>
  <si>
    <t>H_WD_AR_B11_Awning_uPVC Window_DG</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</si>
  <si>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1"/>
      </rPr>
      <t>Blast Resistant Window</t>
    </r>
    <phoneticPr fontId="4" type="noConversion"/>
  </si>
  <si>
    <t>H_WD_AR_B11_Awning_Blast R Window</t>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</si>
  <si>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Bullet-Proof Steel Window</t>
    </r>
    <phoneticPr fontId="4" type="noConversion"/>
  </si>
  <si>
    <t>H_WD_AR_B11_Awning_Bullet-Proof Steel Window</t>
    <phoneticPr fontId="4" type="noConversion"/>
  </si>
  <si>
    <t>Fix Type Window</t>
  </si>
  <si>
    <r>
      <rPr>
        <b/>
        <sz val="9"/>
        <color theme="1"/>
        <rFont val="Segoe UI Symbol"/>
        <family val="2"/>
      </rPr>
      <t>□</t>
    </r>
    <r>
      <rPr>
        <b/>
        <sz val="9"/>
        <color theme="1"/>
        <rFont val="Arial Narrow"/>
        <family val="2"/>
      </rPr>
      <t xml:space="preserve"> Fix Type</t>
    </r>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</si>
  <si>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Steel Window</t>
    </r>
    <phoneticPr fontId="4" type="noConversion"/>
  </si>
  <si>
    <t>H_WD_AR_B11_Fix_Steel Window_SG</t>
    <phoneticPr fontId="4" type="noConversion"/>
  </si>
  <si>
    <t>H_WD_AR_B11_Fix_Steel Window_DG</t>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</si>
  <si>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Aluminum Window</t>
    </r>
    <phoneticPr fontId="4" type="noConversion"/>
  </si>
  <si>
    <t>H_WD_AR_B11_Fix_AL Window_SG</t>
    <phoneticPr fontId="4" type="noConversion"/>
  </si>
  <si>
    <t>H_WD_AR_B11_Fix_AL Window_DG</t>
    <phoneticPr fontId="4" type="noConversion"/>
  </si>
  <si>
    <t>H_WD_AR_B11_Fix_uPVC Window_SG</t>
    <phoneticPr fontId="4" type="noConversion"/>
  </si>
  <si>
    <t>H_WD_AR_B11_Fix_uPVC Window_DG</t>
    <phoneticPr fontId="4" type="noConversion"/>
  </si>
  <si>
    <t>H_WD_AR_B11_Fix_Blast R Window</t>
    <phoneticPr fontId="4" type="noConversion"/>
  </si>
  <si>
    <t>H_WD_AR_B11_Fix_Bullet-Proof Steel Window</t>
    <phoneticPr fontId="4" type="noConversion"/>
  </si>
  <si>
    <t>Combination Type Window</t>
  </si>
  <si>
    <r>
      <rPr>
        <b/>
        <sz val="9"/>
        <color theme="1"/>
        <rFont val="Segoe UI Symbol"/>
        <family val="2"/>
      </rPr>
      <t>□</t>
    </r>
    <r>
      <rPr>
        <b/>
        <sz val="9"/>
        <color theme="1"/>
        <rFont val="Arial Narrow"/>
        <family val="2"/>
      </rPr>
      <t xml:space="preserve"> Fix + Awning</t>
    </r>
    <phoneticPr fontId="4" type="noConversion"/>
  </si>
  <si>
    <t>H_WD_AR_B11_Fix_Awning_Steel Window_SG</t>
    <phoneticPr fontId="4" type="noConversion"/>
  </si>
  <si>
    <t>H_WD_AR_B11_Fix_Awning_Steel Window_DG</t>
    <phoneticPr fontId="4" type="noConversion"/>
  </si>
  <si>
    <t>H_WD_AR_B11_Fix_Awning_AL Window_SG</t>
    <phoneticPr fontId="4" type="noConversion"/>
  </si>
  <si>
    <t>H_WD_AR_B11_Fix_Awning_AL Window_DG</t>
    <phoneticPr fontId="4" type="noConversion"/>
  </si>
  <si>
    <t>H_WD_AR_B11_Fix_Awning_uPVC Window_SG</t>
    <phoneticPr fontId="4" type="noConversion"/>
  </si>
  <si>
    <t>H_WD_AR_B11_Fix_Awning_uPVC Window_DG</t>
    <phoneticPr fontId="4" type="noConversion"/>
  </si>
  <si>
    <t>Skylight</t>
  </si>
  <si>
    <r>
      <rPr>
        <b/>
        <sz val="9"/>
        <color theme="1"/>
        <rFont val="Segoe UI Symbol"/>
        <family val="2"/>
      </rPr>
      <t>□</t>
    </r>
    <r>
      <rPr>
        <b/>
        <sz val="9"/>
        <color theme="1"/>
        <rFont val="Arial Narrow"/>
        <family val="2"/>
      </rPr>
      <t xml:space="preserve"> Skylight</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</si>
  <si>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FRP</t>
    </r>
    <phoneticPr fontId="4" type="noConversion"/>
  </si>
  <si>
    <t>H_WD_AR_B11_Skylight_FRP</t>
    <phoneticPr fontId="4" type="noConversion"/>
  </si>
  <si>
    <t>▶Acrylic</t>
  </si>
  <si>
    <t>H_WD_AR_B11_Skylight_Acrylic</t>
    <phoneticPr fontId="4" type="noConversion"/>
  </si>
  <si>
    <t>MISC Window</t>
  </si>
  <si>
    <t>□ MISC</t>
  </si>
  <si>
    <r>
      <rPr>
        <b/>
        <sz val="9"/>
        <color rgb="FF0000FF"/>
        <rFont val="Segoe UI Symbol"/>
        <family val="1"/>
      </rPr>
      <t>▶</t>
    </r>
    <r>
      <rPr>
        <b/>
        <sz val="9"/>
        <color rgb="FF0000FF"/>
        <rFont val="Arial Unicode MS"/>
        <family val="1"/>
        <charset val="129"/>
      </rPr>
      <t xml:space="preserve"> </t>
    </r>
    <r>
      <rPr>
        <b/>
        <sz val="9"/>
        <color rgb="FF0000FF"/>
        <rFont val="Arial Narrow"/>
        <family val="2"/>
      </rPr>
      <t>Casement_Aluminum Window</t>
    </r>
    <phoneticPr fontId="4" type="noConversion"/>
  </si>
  <si>
    <t>H_WD_AR_B11_Casement_AL Window_DG</t>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</si>
  <si>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Hung_Aluminum Window</t>
    </r>
    <phoneticPr fontId="4" type="noConversion"/>
  </si>
  <si>
    <t>H_WD_AR_B11_Single Hung_AL Window_DG</t>
  </si>
  <si>
    <t>H_WD_AR_B11_Single Hung_AL Window_DG_Low E</t>
  </si>
  <si>
    <t>H_WD_AR_B11_Double Hung_AL Window_DG</t>
  </si>
  <si>
    <r>
      <rPr>
        <b/>
        <sz val="9"/>
        <color rgb="FF0000FF"/>
        <rFont val="Segoe UI Symbol"/>
        <family val="1"/>
      </rPr>
      <t>▶</t>
    </r>
    <r>
      <rPr>
        <b/>
        <sz val="9"/>
        <color rgb="FF0000FF"/>
        <rFont val="맑은 고딕"/>
        <family val="1"/>
        <charset val="129"/>
      </rPr>
      <t xml:space="preserve"> </t>
    </r>
    <r>
      <rPr>
        <b/>
        <sz val="9"/>
        <color rgb="FF0000FF"/>
        <rFont val="Arial Narrow"/>
        <family val="1"/>
      </rPr>
      <t>Tilt_Aluminum Window</t>
    </r>
    <phoneticPr fontId="4" type="noConversion"/>
  </si>
  <si>
    <t>H_WD_AR_B11_Tilt_AL Window_DG</t>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</si>
  <si>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Center Pivotilt_Aluminum Window</t>
    </r>
    <phoneticPr fontId="4" type="noConversion"/>
  </si>
  <si>
    <t>H_WD_AR_B11_Center Pivot_AL Window_DG</t>
    <phoneticPr fontId="4" type="noConversion"/>
  </si>
  <si>
    <t>Louver</t>
  </si>
  <si>
    <r>
      <rPr>
        <b/>
        <sz val="9"/>
        <color theme="1"/>
        <rFont val="Segoe UI Symbol"/>
        <family val="2"/>
      </rPr>
      <t>□</t>
    </r>
    <r>
      <rPr>
        <b/>
        <sz val="9"/>
        <color theme="1"/>
        <rFont val="Arial Narrow"/>
        <family val="2"/>
      </rPr>
      <t xml:space="preserve"> Louver</t>
    </r>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</si>
  <si>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Steel Louver</t>
    </r>
    <phoneticPr fontId="4" type="noConversion"/>
  </si>
  <si>
    <t>H_WD_AR_B11_Steel Louver</t>
    <phoneticPr fontId="4" type="noConversion"/>
  </si>
  <si>
    <r>
      <rPr>
        <b/>
        <sz val="9"/>
        <color rgb="FF0000FF"/>
        <rFont val="Segoe UI Symbol"/>
        <family val="1"/>
      </rPr>
      <t>▶</t>
    </r>
    <r>
      <rPr>
        <b/>
        <sz val="9"/>
        <color rgb="FF0000FF"/>
        <rFont val="맑은 고딕"/>
        <family val="1"/>
        <charset val="129"/>
      </rPr>
      <t xml:space="preserve"> </t>
    </r>
    <r>
      <rPr>
        <b/>
        <sz val="9"/>
        <color rgb="FF0000FF"/>
        <rFont val="Arial Narrow"/>
        <family val="1"/>
      </rPr>
      <t>Aluminum Louver</t>
    </r>
    <phoneticPr fontId="4" type="noConversion"/>
  </si>
  <si>
    <t>H_WD_AR_B11_AL Louver</t>
    <phoneticPr fontId="4" type="noConversion"/>
  </si>
  <si>
    <r>
      <rPr>
        <b/>
        <sz val="9"/>
        <color theme="1"/>
        <rFont val="Segoe UI Symbol"/>
        <family val="2"/>
      </rPr>
      <t xml:space="preserve">□ </t>
    </r>
    <r>
      <rPr>
        <b/>
        <sz val="9"/>
        <color theme="1"/>
        <rFont val="Arial Narrow"/>
        <family val="2"/>
      </rPr>
      <t>Assembled Stair - normal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</si>
  <si>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Assembled Stair</t>
    </r>
    <phoneticPr fontId="4" type="noConversion"/>
  </si>
  <si>
    <t>H_SR_AR_S09_Steel Stair</t>
    <phoneticPr fontId="4" type="noConversion"/>
  </si>
  <si>
    <r>
      <rPr>
        <b/>
        <sz val="9"/>
        <color theme="1"/>
        <rFont val="Segoe UI Symbol"/>
        <family val="2"/>
      </rPr>
      <t xml:space="preserve">□ </t>
    </r>
    <r>
      <rPr>
        <b/>
        <sz val="9"/>
        <color theme="1"/>
        <rFont val="Arial Narrow"/>
        <family val="2"/>
      </rPr>
      <t>Precast Stair - normal</t>
    </r>
    <phoneticPr fontId="4" type="noConversion"/>
  </si>
  <si>
    <t>H_SR_AR_B08_Concrete Stair_Outdoor</t>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</si>
  <si>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Precast Stair</t>
    </r>
    <phoneticPr fontId="4" type="noConversion"/>
  </si>
  <si>
    <r>
      <rPr>
        <b/>
        <sz val="9"/>
        <color theme="1"/>
        <rFont val="Segoe UI Symbol"/>
        <family val="2"/>
      </rPr>
      <t xml:space="preserve">□ </t>
    </r>
    <r>
      <rPr>
        <b/>
        <sz val="9"/>
        <color theme="1"/>
        <rFont val="Arial Narrow"/>
        <family val="2"/>
      </rPr>
      <t>Railing - normal</t>
    </r>
    <phoneticPr fontId="4" type="noConversion"/>
  </si>
  <si>
    <r>
      <rPr>
        <b/>
        <sz val="9"/>
        <color rgb="FF0000FF"/>
        <rFont val="Segoe UI Symbol"/>
        <family val="1"/>
      </rPr>
      <t>▶</t>
    </r>
    <r>
      <rPr>
        <b/>
        <sz val="9"/>
        <color rgb="FF0000FF"/>
        <rFont val="Arial Unicode MS"/>
        <family val="1"/>
        <charset val="129"/>
      </rPr>
      <t xml:space="preserve"> </t>
    </r>
    <r>
      <rPr>
        <b/>
        <sz val="9"/>
        <color rgb="FF0000FF"/>
        <rFont val="Arial Narrow"/>
        <family val="2"/>
      </rPr>
      <t>Steel Handrail</t>
    </r>
    <phoneticPr fontId="4" type="noConversion"/>
  </si>
  <si>
    <t>H_RL_AR_S10_Steel Handrail</t>
    <phoneticPr fontId="4" type="noConversion"/>
  </si>
  <si>
    <t>H_RL_AR_S11_Steel Removable Handrail</t>
    <phoneticPr fontId="4" type="noConversion"/>
  </si>
  <si>
    <t>Ladder</t>
  </si>
  <si>
    <r>
      <rPr>
        <b/>
        <sz val="9"/>
        <color theme="1"/>
        <rFont val="Segoe UI Symbol"/>
        <family val="2"/>
      </rPr>
      <t xml:space="preserve">□ </t>
    </r>
    <r>
      <rPr>
        <b/>
        <sz val="9"/>
        <color theme="1"/>
        <rFont val="Arial Narrow"/>
        <family val="2"/>
      </rPr>
      <t>Ladder - normal</t>
    </r>
    <phoneticPr fontId="4" type="noConversion"/>
  </si>
  <si>
    <r>
      <rPr>
        <b/>
        <sz val="9"/>
        <color rgb="FF0000FF"/>
        <rFont val="Segoe UI Symbol"/>
        <family val="1"/>
      </rPr>
      <t xml:space="preserve">▶ </t>
    </r>
    <r>
      <rPr>
        <b/>
        <sz val="9"/>
        <color rgb="FF0000FF"/>
        <rFont val="Arial Narrow"/>
        <family val="1"/>
      </rPr>
      <t>Caged</t>
    </r>
    <r>
      <rPr>
        <b/>
        <sz val="9"/>
        <color rgb="FF0000FF"/>
        <rFont val="Arial Unicode MS"/>
        <family val="1"/>
        <charset val="129"/>
      </rPr>
      <t xml:space="preserve"> </t>
    </r>
    <r>
      <rPr>
        <b/>
        <sz val="9"/>
        <color rgb="FF0000FF"/>
        <rFont val="Arial Narrow"/>
        <family val="2"/>
      </rPr>
      <t>Ladder</t>
    </r>
    <phoneticPr fontId="4" type="noConversion"/>
  </si>
  <si>
    <t>H_GM_AR_S08_Caged Ladder</t>
    <phoneticPr fontId="4" type="noConversion"/>
  </si>
  <si>
    <r>
      <rPr>
        <b/>
        <sz val="9"/>
        <color rgb="FF0000FF"/>
        <rFont val="Segoe UI Symbol"/>
        <family val="1"/>
      </rPr>
      <t xml:space="preserve">▶ </t>
    </r>
    <r>
      <rPr>
        <b/>
        <sz val="9"/>
        <color rgb="FF0000FF"/>
        <rFont val="Arial Narrow"/>
        <family val="1"/>
      </rPr>
      <t>Non</t>
    </r>
    <r>
      <rPr>
        <b/>
        <sz val="9"/>
        <color rgb="FF0000FF"/>
        <rFont val="Segoe UI Symbol"/>
        <family val="1"/>
      </rPr>
      <t xml:space="preserve"> </t>
    </r>
    <r>
      <rPr>
        <b/>
        <sz val="9"/>
        <color rgb="FF0000FF"/>
        <rFont val="Arial Narrow"/>
        <family val="1"/>
      </rPr>
      <t>Caged</t>
    </r>
    <r>
      <rPr>
        <b/>
        <sz val="9"/>
        <color rgb="FF0000FF"/>
        <rFont val="Arial Unicode MS"/>
        <family val="1"/>
        <charset val="129"/>
      </rPr>
      <t xml:space="preserve"> </t>
    </r>
    <r>
      <rPr>
        <b/>
        <sz val="9"/>
        <color rgb="FF0000FF"/>
        <rFont val="Arial Narrow"/>
        <family val="2"/>
      </rPr>
      <t>Ladder</t>
    </r>
    <phoneticPr fontId="4" type="noConversion"/>
  </si>
  <si>
    <t>H_GM_AR_S08_Non Caged Ladder</t>
    <phoneticPr fontId="4" type="noConversion"/>
  </si>
  <si>
    <t>Bollard</t>
  </si>
  <si>
    <r>
      <rPr>
        <b/>
        <sz val="9"/>
        <color theme="1"/>
        <rFont val="Segoe UI Symbol"/>
        <family val="2"/>
      </rPr>
      <t xml:space="preserve">□ </t>
    </r>
    <r>
      <rPr>
        <b/>
        <sz val="9"/>
        <color theme="1"/>
        <rFont val="Arial Narrow"/>
        <family val="2"/>
      </rPr>
      <t>Bollard - normal</t>
    </r>
    <phoneticPr fontId="4" type="noConversion"/>
  </si>
  <si>
    <r>
      <rPr>
        <b/>
        <sz val="9"/>
        <color rgb="FF0000FF"/>
        <rFont val="Segoe UI Symbol"/>
        <family val="1"/>
      </rPr>
      <t xml:space="preserve">▶ </t>
    </r>
    <r>
      <rPr>
        <b/>
        <sz val="9"/>
        <color rgb="FF0000FF"/>
        <rFont val="Arial Narrow"/>
        <family val="1"/>
      </rPr>
      <t>Steel Bollard</t>
    </r>
    <phoneticPr fontId="4" type="noConversion"/>
  </si>
  <si>
    <t>H_GM_AR_B07_Steel Bollard</t>
  </si>
  <si>
    <r>
      <rPr>
        <b/>
        <sz val="9"/>
        <color theme="1"/>
        <rFont val="Segoe UI Symbol"/>
        <family val="2"/>
      </rPr>
      <t xml:space="preserve">□ </t>
    </r>
    <r>
      <rPr>
        <b/>
        <sz val="9"/>
        <color theme="1"/>
        <rFont val="Arial Narrow"/>
        <family val="2"/>
      </rPr>
      <t>Roof Drain - normal</t>
    </r>
    <phoneticPr fontId="4" type="noConversion"/>
  </si>
  <si>
    <r>
      <rPr>
        <b/>
        <sz val="9"/>
        <color rgb="FF0000FF"/>
        <rFont val="Segoe UI Symbol"/>
        <family val="1"/>
      </rPr>
      <t xml:space="preserve">▶ </t>
    </r>
    <r>
      <rPr>
        <b/>
        <sz val="9"/>
        <color rgb="FF0000FF"/>
        <rFont val="Arial Narrow"/>
        <family val="1"/>
      </rPr>
      <t>Roof Drain</t>
    </r>
    <phoneticPr fontId="4" type="noConversion"/>
  </si>
  <si>
    <t>H_GM_AR_B07_Roof Drain</t>
  </si>
  <si>
    <t>Rain Drainage</t>
    <phoneticPr fontId="4" type="noConversion"/>
  </si>
  <si>
    <r>
      <rPr>
        <b/>
        <sz val="9"/>
        <color theme="1"/>
        <rFont val="Segoe UI Symbol"/>
        <family val="2"/>
      </rPr>
      <t xml:space="preserve">□ </t>
    </r>
    <r>
      <rPr>
        <b/>
        <sz val="9"/>
        <color theme="1"/>
        <rFont val="Arial Narrow"/>
        <family val="2"/>
      </rPr>
      <t>Downspout &amp; Splash Block</t>
    </r>
    <phoneticPr fontId="4" type="noConversion"/>
  </si>
  <si>
    <t>H_GM_AR_B07_Steel Downspout</t>
    <phoneticPr fontId="4" type="noConversion"/>
  </si>
  <si>
    <r>
      <rPr>
        <b/>
        <sz val="9"/>
        <color rgb="FF0000FF"/>
        <rFont val="Segoe UI Symbol"/>
        <family val="1"/>
      </rPr>
      <t xml:space="preserve">▶ </t>
    </r>
    <r>
      <rPr>
        <b/>
        <sz val="9"/>
        <color rgb="FF0000FF"/>
        <rFont val="Arial Narrow"/>
        <family val="1"/>
      </rPr>
      <t>Downspout</t>
    </r>
    <phoneticPr fontId="4" type="noConversion"/>
  </si>
  <si>
    <r>
      <rPr>
        <b/>
        <sz val="9"/>
        <color rgb="FF0000FF"/>
        <rFont val="Segoe UI Symbol"/>
        <family val="1"/>
      </rPr>
      <t xml:space="preserve">▶ </t>
    </r>
    <r>
      <rPr>
        <b/>
        <sz val="9"/>
        <color rgb="FF0000FF"/>
        <rFont val="Arial Narrow"/>
        <family val="1"/>
      </rPr>
      <t>Splash Block</t>
    </r>
    <phoneticPr fontId="4" type="noConversion"/>
  </si>
  <si>
    <t>H_GM_AR_B07_Grouting</t>
    <phoneticPr fontId="4" type="noConversion"/>
  </si>
  <si>
    <r>
      <rPr>
        <b/>
        <sz val="9"/>
        <color theme="1"/>
        <rFont val="Segoe UI Symbol"/>
        <family val="2"/>
      </rPr>
      <t xml:space="preserve">□ </t>
    </r>
    <r>
      <rPr>
        <b/>
        <sz val="9"/>
        <color theme="1"/>
        <rFont val="Arial Narrow"/>
        <family val="2"/>
      </rPr>
      <t>Grout - normal</t>
    </r>
    <phoneticPr fontId="4" type="noConversion"/>
  </si>
  <si>
    <r>
      <rPr>
        <b/>
        <sz val="9"/>
        <color rgb="FF0000FF"/>
        <rFont val="Segoe UI Symbol"/>
        <family val="1"/>
      </rPr>
      <t xml:space="preserve">▶ </t>
    </r>
    <r>
      <rPr>
        <b/>
        <sz val="9"/>
        <color rgb="FF0000FF"/>
        <rFont val="Arial Narrow"/>
        <family val="1"/>
      </rPr>
      <t>Grouting</t>
    </r>
    <phoneticPr fontId="4" type="noConversion"/>
  </si>
  <si>
    <r>
      <rPr>
        <b/>
        <sz val="9"/>
        <color theme="1"/>
        <rFont val="Segoe UI Symbol"/>
        <family val="2"/>
      </rPr>
      <t xml:space="preserve">□ </t>
    </r>
    <r>
      <rPr>
        <b/>
        <sz val="9"/>
        <color theme="1"/>
        <rFont val="Arial Narrow"/>
        <family val="2"/>
      </rPr>
      <t>MISC - normal</t>
    </r>
    <phoneticPr fontId="4" type="noConversion"/>
  </si>
  <si>
    <r>
      <rPr>
        <b/>
        <sz val="9"/>
        <color rgb="FF0000FF"/>
        <rFont val="Segoe UI Symbol"/>
        <family val="1"/>
      </rPr>
      <t xml:space="preserve">▶ </t>
    </r>
    <r>
      <rPr>
        <b/>
        <sz val="9"/>
        <color rgb="FF0000FF"/>
        <rFont val="Arial Narrow"/>
        <family val="1"/>
      </rPr>
      <t>Room Signage</t>
    </r>
    <phoneticPr fontId="4" type="noConversion"/>
  </si>
  <si>
    <t>H_GM_AR_B07_Room Signage</t>
  </si>
  <si>
    <t>Check
Slot</t>
    <phoneticPr fontId="4" type="noConversion"/>
  </si>
  <si>
    <r>
      <t xml:space="preserve">Select Common
</t>
    </r>
    <r>
      <rPr>
        <b/>
        <i/>
        <sz val="11"/>
        <rFont val="Arial Narrow"/>
        <family val="2"/>
      </rPr>
      <t>Structural Concrete</t>
    </r>
    <r>
      <rPr>
        <i/>
        <sz val="11"/>
        <rFont val="Arial Narrow"/>
        <family val="2"/>
      </rPr>
      <t xml:space="preserve"> Type</t>
    </r>
    <phoneticPr fontId="4" type="noConversion"/>
  </si>
  <si>
    <r>
      <t xml:space="preserve">Select Common
</t>
    </r>
    <r>
      <rPr>
        <b/>
        <i/>
        <sz val="11"/>
        <rFont val="Arial Narrow"/>
        <family val="2"/>
      </rPr>
      <t>Rebar Work</t>
    </r>
    <r>
      <rPr>
        <i/>
        <sz val="11"/>
        <rFont val="Arial Narrow"/>
        <family val="2"/>
      </rPr>
      <t xml:space="preserve"> Type</t>
    </r>
    <phoneticPr fontId="4" type="noConversion"/>
  </si>
  <si>
    <t xml:space="preserve">A03AE032-00004 Concrete Work Mass Concrete Work Structural Concrete  Cement Type-1 30MPa &lt; F'c (Cylinder Strength) ≤ 35MPa   Including Concrete Temperature Control (Pile Cooling &amp; Curing), Max Temperature of Concrete : 30℃  </t>
  </si>
  <si>
    <t>□ Concrete Slab</t>
    <phoneticPr fontId="76" type="noConversion"/>
  </si>
  <si>
    <r>
      <t xml:space="preserve">Select Common
</t>
    </r>
    <r>
      <rPr>
        <b/>
        <i/>
        <sz val="11"/>
        <rFont val="Arial Narrow"/>
        <family val="2"/>
      </rPr>
      <t>Deck Plate Erec.</t>
    </r>
    <r>
      <rPr>
        <i/>
        <sz val="11"/>
        <rFont val="Arial Narrow"/>
        <family val="2"/>
      </rPr>
      <t xml:space="preserve"> Type</t>
    </r>
    <phoneticPr fontId="4" type="noConversion"/>
  </si>
  <si>
    <r>
      <t xml:space="preserve">Select Common
</t>
    </r>
    <r>
      <rPr>
        <b/>
        <i/>
        <sz val="11"/>
        <rFont val="Arial Narrow"/>
        <family val="2"/>
      </rPr>
      <t>Deck Plate Fab.</t>
    </r>
    <r>
      <rPr>
        <i/>
        <sz val="11"/>
        <rFont val="Arial Narrow"/>
        <family val="2"/>
      </rPr>
      <t xml:space="preserve"> Type</t>
    </r>
    <phoneticPr fontId="4" type="noConversion"/>
  </si>
  <si>
    <t>H_FL_AR_S17_RC Deck Slab T200</t>
  </si>
  <si>
    <t>H_FL_AR_S17_RC Deck Slab_S Trowel_T200</t>
  </si>
  <si>
    <t>H_RF_AR_S17_Roof RC Deck Slab_T200</t>
  </si>
  <si>
    <t>H_RF_AR_S17_Roof RC Deck Slab_T200_Slope</t>
  </si>
  <si>
    <r>
      <rPr>
        <b/>
        <sz val="11"/>
        <rFont val="Segoe UI Symbol"/>
        <family val="1"/>
      </rPr>
      <t>□</t>
    </r>
    <r>
      <rPr>
        <b/>
        <sz val="11"/>
        <rFont val="Arial Narrow"/>
        <family val="1"/>
      </rPr>
      <t xml:space="preserve"> Checkered / Grating</t>
    </r>
    <phoneticPr fontId="76" type="noConversion"/>
  </si>
  <si>
    <t>▶ Roof Concrete Deck Slab</t>
  </si>
  <si>
    <t>▶ Concrete Deck Slab</t>
  </si>
  <si>
    <t>▶ Turbine Top Deck Slab</t>
  </si>
  <si>
    <t>▶ Pit, Trench Slab</t>
  </si>
  <si>
    <t>▶ Roof Concrete Slab</t>
  </si>
  <si>
    <t>▶ Concrete Slab</t>
  </si>
  <si>
    <t>▶ Grating Floor</t>
  </si>
  <si>
    <t>H_FL_AR_S05_Grating_T32</t>
  </si>
  <si>
    <t>▶ Removable Grating Floor</t>
  </si>
  <si>
    <t>_A</t>
    <phoneticPr fontId="4" type="noConversion"/>
  </si>
  <si>
    <t>H_FL_AR_S06_Removable Grating_T32</t>
  </si>
  <si>
    <t>▶ Checkered Plate Floor</t>
  </si>
  <si>
    <t>H_FL_AR_S07_CHK PL_T6</t>
  </si>
  <si>
    <r>
      <t xml:space="preserve">Select Common
</t>
    </r>
    <r>
      <rPr>
        <b/>
        <i/>
        <sz val="11"/>
        <rFont val="Arial Narrow"/>
        <family val="2"/>
      </rPr>
      <t>Tile</t>
    </r>
    <r>
      <rPr>
        <i/>
        <sz val="11"/>
        <rFont val="Arial Narrow"/>
        <family val="2"/>
      </rPr>
      <t xml:space="preserve"> Type</t>
    </r>
    <phoneticPr fontId="4" type="noConversion"/>
  </si>
  <si>
    <r>
      <t xml:space="preserve">Select Common
</t>
    </r>
    <r>
      <rPr>
        <b/>
        <i/>
        <sz val="11"/>
        <rFont val="Arial Narrow"/>
        <family val="2"/>
      </rPr>
      <t>Screed</t>
    </r>
    <r>
      <rPr>
        <i/>
        <sz val="11"/>
        <rFont val="Arial Narrow"/>
        <family val="2"/>
      </rPr>
      <t xml:space="preserve"> Type</t>
    </r>
    <phoneticPr fontId="4" type="noConversion"/>
  </si>
  <si>
    <t>H_FL_AR_B07_Porcelain Tile</t>
    <phoneticPr fontId="4" type="noConversion"/>
  </si>
  <si>
    <t>H_FL_AR_B07_Carpet Tile</t>
    <phoneticPr fontId="4" type="noConversion"/>
  </si>
  <si>
    <t>□ : 기능적 1차 분류</t>
  </si>
  <si>
    <t>▶ : WorkMaster 조합이 같은 그룹 단위</t>
  </si>
  <si>
    <t>Select Common
Raised Floor Inner Paint Type</t>
    <phoneticPr fontId="4" type="noConversion"/>
  </si>
  <si>
    <t>_B</t>
    <phoneticPr fontId="4" type="noConversion"/>
  </si>
  <si>
    <t>H_FL_AR_B10_Raised Floor_600x600xH700</t>
    <phoneticPr fontId="4" type="noConversion"/>
  </si>
  <si>
    <t>H_FL_AR_B10_Raised Floor_600x600</t>
  </si>
  <si>
    <t>H_FL_AR_B10_Raised Floor_600x600</t>
    <phoneticPr fontId="4" type="noConversion"/>
  </si>
  <si>
    <t>구체</t>
    <phoneticPr fontId="4" type="noConversion"/>
  </si>
  <si>
    <t>철근</t>
    <phoneticPr fontId="4" type="noConversion"/>
  </si>
  <si>
    <t>데크_제작</t>
    <phoneticPr fontId="4" type="noConversion"/>
  </si>
  <si>
    <t>데크_시공</t>
    <phoneticPr fontId="4" type="noConversion"/>
  </si>
  <si>
    <t>거푸집</t>
    <phoneticPr fontId="4" type="noConversion"/>
  </si>
  <si>
    <t>보호층</t>
    <phoneticPr fontId="4" type="noConversion"/>
  </si>
  <si>
    <t>페인팅</t>
    <phoneticPr fontId="4" type="noConversion"/>
  </si>
  <si>
    <t>Standard Type</t>
    <phoneticPr fontId="4" type="noConversion"/>
  </si>
  <si>
    <t>□ Edge</t>
    <phoneticPr fontId="76" type="noConversion"/>
  </si>
  <si>
    <t>□ Edge - normal</t>
    <phoneticPr fontId="76" type="noConversion"/>
  </si>
  <si>
    <r>
      <rPr>
        <b/>
        <sz val="11"/>
        <rFont val="Segoe UI Symbol"/>
        <family val="3"/>
      </rPr>
      <t>▶</t>
    </r>
    <r>
      <rPr>
        <b/>
        <sz val="11"/>
        <rFont val="Arial Narrow"/>
        <family val="3"/>
      </rPr>
      <t xml:space="preserve"> Edge</t>
    </r>
    <phoneticPr fontId="76" type="noConversion"/>
  </si>
  <si>
    <r>
      <rPr>
        <b/>
        <sz val="11"/>
        <rFont val="Segoe UI Symbol"/>
        <family val="3"/>
      </rPr>
      <t xml:space="preserve">▶ </t>
    </r>
    <r>
      <rPr>
        <b/>
        <sz val="11"/>
        <rFont val="Arial Narrow"/>
        <family val="3"/>
      </rPr>
      <t>UG Insulation</t>
    </r>
    <phoneticPr fontId="76" type="noConversion"/>
  </si>
  <si>
    <r>
      <rPr>
        <b/>
        <sz val="11"/>
        <rFont val="Segoe UI Symbol"/>
        <family val="3"/>
      </rPr>
      <t xml:space="preserve">▶ </t>
    </r>
    <r>
      <rPr>
        <b/>
        <sz val="11"/>
        <rFont val="Arial Narrow"/>
        <family val="3"/>
      </rPr>
      <t>Raised Floor</t>
    </r>
    <phoneticPr fontId="76" type="noConversion"/>
  </si>
  <si>
    <r>
      <rPr>
        <b/>
        <sz val="11"/>
        <rFont val="Segoe UI Symbol"/>
        <family val="3"/>
      </rPr>
      <t xml:space="preserve">▶ </t>
    </r>
    <r>
      <rPr>
        <b/>
        <sz val="11"/>
        <rFont val="Arial Narrow"/>
        <family val="3"/>
      </rPr>
      <t>Mat</t>
    </r>
    <phoneticPr fontId="76" type="noConversion"/>
  </si>
  <si>
    <r>
      <rPr>
        <b/>
        <sz val="11"/>
        <rFont val="Segoe UI Symbol"/>
        <family val="3"/>
      </rPr>
      <t xml:space="preserve">▶ </t>
    </r>
    <r>
      <rPr>
        <b/>
        <sz val="11"/>
        <rFont val="Arial Narrow"/>
        <family val="3"/>
      </rPr>
      <t>Tile</t>
    </r>
    <phoneticPr fontId="76" type="noConversion"/>
  </si>
  <si>
    <t>그레이팅_제작</t>
    <phoneticPr fontId="4" type="noConversion"/>
  </si>
  <si>
    <t>그레이팅_시공</t>
    <phoneticPr fontId="4" type="noConversion"/>
  </si>
  <si>
    <t>Material: ( ASTM A 1011M   )
THK=( 32 )mm, Removable Type</t>
    <phoneticPr fontId="4" type="noConversion"/>
  </si>
  <si>
    <t>체커드_제작</t>
    <phoneticPr fontId="4" type="noConversion"/>
  </si>
  <si>
    <t>체커드_시공</t>
    <phoneticPr fontId="4" type="noConversion"/>
  </si>
  <si>
    <t>타일</t>
    <phoneticPr fontId="4" type="noConversion"/>
  </si>
  <si>
    <t>방수</t>
    <phoneticPr fontId="4" type="noConversion"/>
  </si>
  <si>
    <t>스크리드</t>
    <phoneticPr fontId="4" type="noConversion"/>
  </si>
  <si>
    <t>매트</t>
    <phoneticPr fontId="4" type="noConversion"/>
  </si>
  <si>
    <t>내측 페인트</t>
    <phoneticPr fontId="4" type="noConversion"/>
  </si>
  <si>
    <t>지중 단열재</t>
    <phoneticPr fontId="4" type="noConversion"/>
  </si>
  <si>
    <t>H_FL_AR_S17_Thickened</t>
  </si>
  <si>
    <t>H_FL_AR_S17_Thickened 24" x 12"</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</si>
</sst>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0.0_ "/>
  </numFmts>
  <fonts count="182">
    <font>
      <sz val="11"/>
      <color theme="1"/>
      <name val="맑은 고딕"/>
      <family val="2"/>
      <charset val="129"/>
      <scheme val="minor"/>
    </font>
    <font>
      <sz val="11"/>
      <color theme="1"/>
      <name val="맑은 고딕"/>
      <family val="2"/>
      <charset val="129"/>
      <scheme val="minor"/>
    </font>
    <font>
      <u/>
      <sz val="11"/>
      <color theme="10"/>
      <name val="맑은 고딕"/>
      <family val="2"/>
      <charset val="129"/>
      <scheme val="minor"/>
    </font>
    <font>
      <b/>
      <sz val="14"/>
      <color theme="1"/>
      <name val="현대하모니 L"/>
      <family val="1"/>
      <charset val="129"/>
    </font>
    <font>
      <sz val="8"/>
      <name val="맑은 고딕"/>
      <family val="2"/>
      <charset val="129"/>
      <scheme val="minor"/>
    </font>
    <font>
      <sz val="11"/>
      <color theme="1"/>
      <name val="현대하모니 L"/>
      <family val="1"/>
      <charset val="129"/>
    </font>
    <font>
      <b/>
      <sz val="11"/>
      <color theme="0"/>
      <name val="현대하모니 L"/>
      <family val="1"/>
      <charset val="129"/>
    </font>
    <font>
      <b/>
      <sz val="11"/>
      <name val="현대하모니 L"/>
      <family val="1"/>
      <charset val="129"/>
    </font>
    <font>
      <sz val="11"/>
      <name val="현대하모니 L"/>
      <family val="1"/>
      <charset val="129"/>
    </font>
    <font>
      <sz val="11"/>
      <color rgb="FFFF0000"/>
      <name val="현대하모니 L"/>
      <family val="1"/>
      <charset val="129"/>
    </font>
    <font>
      <sz val="11"/>
      <color rgb="FF0000FF"/>
      <name val="현대하모니 L"/>
      <family val="1"/>
      <charset val="129"/>
    </font>
    <font>
      <u/>
      <sz val="11"/>
      <color rgb="FFFF0000"/>
      <name val="맑은 고딕"/>
      <family val="2"/>
      <charset val="129"/>
      <scheme val="minor"/>
    </font>
    <font>
      <b/>
      <u/>
      <sz val="14"/>
      <color theme="1"/>
      <name val="현대하모니 L"/>
      <family val="1"/>
      <charset val="129"/>
    </font>
    <font>
      <sz val="10"/>
      <color theme="1"/>
      <name val="현대하모니 L"/>
      <family val="1"/>
      <charset val="129"/>
    </font>
    <font>
      <strike/>
      <sz val="11"/>
      <color theme="1"/>
      <name val="현대하모니 L"/>
      <family val="1"/>
      <charset val="129"/>
    </font>
    <font>
      <strike/>
      <sz val="10"/>
      <color theme="1"/>
      <name val="현대하모니 L"/>
      <family val="1"/>
      <charset val="129"/>
    </font>
    <font>
      <sz val="10"/>
      <name val="현대하모니 L"/>
      <family val="1"/>
      <charset val="129"/>
    </font>
    <font>
      <strike/>
      <sz val="11"/>
      <color rgb="FF0000FF"/>
      <name val="현대하모니 L"/>
      <family val="1"/>
      <charset val="129"/>
    </font>
    <font>
      <strike/>
      <sz val="10"/>
      <name val="현대하모니 L"/>
      <family val="1"/>
      <charset val="129"/>
    </font>
    <font>
      <strike/>
      <sz val="10"/>
      <color rgb="FF0000FF"/>
      <name val="현대하모니 L"/>
      <family val="1"/>
      <charset val="129"/>
    </font>
    <font>
      <sz val="20"/>
      <color theme="1"/>
      <name val="현대하모니 B"/>
      <family val="1"/>
      <charset val="129"/>
    </font>
    <font>
      <sz val="11"/>
      <color theme="1"/>
      <name val="Arial Narrow"/>
      <family val="2"/>
    </font>
    <font>
      <sz val="11"/>
      <color theme="1"/>
      <name val="맑은 고딕"/>
      <family val="2"/>
      <charset val="129"/>
    </font>
    <font>
      <b/>
      <i/>
      <sz val="11"/>
      <color rgb="FFC00000"/>
      <name val="맑은 고딕"/>
      <family val="2"/>
      <charset val="129"/>
    </font>
    <font>
      <b/>
      <i/>
      <sz val="11"/>
      <color rgb="FFC00000"/>
      <name val="Arial Narrow"/>
      <family val="2"/>
    </font>
    <font>
      <b/>
      <sz val="10"/>
      <color theme="0"/>
      <name val="Arial Narrow"/>
      <family val="2"/>
    </font>
    <font>
      <b/>
      <sz val="16"/>
      <color theme="0"/>
      <name val="Arial Narrow"/>
      <family val="2"/>
    </font>
    <font>
      <b/>
      <sz val="9"/>
      <color theme="0"/>
      <name val="Arial Narrow"/>
      <family val="2"/>
    </font>
    <font>
      <b/>
      <sz val="12"/>
      <color rgb="FF000000"/>
      <name val="Arial Narrow"/>
      <family val="2"/>
    </font>
    <font>
      <b/>
      <sz val="12"/>
      <color rgb="FFC00000"/>
      <name val="Arial Narrow"/>
      <family val="2"/>
    </font>
    <font>
      <b/>
      <sz val="10"/>
      <color rgb="FF000000"/>
      <name val="Arial Narrow"/>
      <family val="2"/>
    </font>
    <font>
      <sz val="10"/>
      <color rgb="FF000000"/>
      <name val="Arial Narrow"/>
      <family val="2"/>
    </font>
    <font>
      <sz val="10"/>
      <color rgb="FF000000"/>
      <name val="맑은 고딕"/>
      <family val="3"/>
      <charset val="129"/>
    </font>
    <font>
      <b/>
      <sz val="10"/>
      <color rgb="FF000000"/>
      <name val="Arial Unicode MS"/>
      <family val="2"/>
      <charset val="129"/>
    </font>
    <font>
      <sz val="10"/>
      <color rgb="FF0000FF"/>
      <name val="Arial Narrow"/>
      <family val="2"/>
    </font>
    <font>
      <b/>
      <sz val="10"/>
      <color rgb="FF000000"/>
      <name val="맑은 고딕"/>
      <family val="3"/>
      <charset val="129"/>
    </font>
    <font>
      <b/>
      <sz val="10"/>
      <name val="맑은 고딕"/>
      <family val="3"/>
      <charset val="129"/>
      <scheme val="minor"/>
    </font>
    <font>
      <b/>
      <sz val="10"/>
      <name val="Arial Narrow"/>
      <family val="2"/>
    </font>
    <font>
      <sz val="10"/>
      <name val="Arial Narrow"/>
      <family val="2"/>
    </font>
    <font>
      <b/>
      <sz val="10"/>
      <color rgb="FF000000"/>
      <name val="Arial Narrow"/>
      <family val="3"/>
    </font>
    <font>
      <b/>
      <sz val="10"/>
      <color rgb="FF000000"/>
      <name val="Arial Narrow"/>
      <family val="1"/>
      <charset val="129"/>
    </font>
    <font>
      <b/>
      <sz val="10"/>
      <color rgb="FF000000"/>
      <name val="현대하모니 L"/>
      <family val="1"/>
      <charset val="129"/>
    </font>
    <font>
      <b/>
      <sz val="7"/>
      <color rgb="FF000000"/>
      <name val="Arial Narrow"/>
      <family val="2"/>
    </font>
    <font>
      <b/>
      <sz val="10"/>
      <name val="맑은 고딕"/>
      <family val="3"/>
      <charset val="129"/>
    </font>
    <font>
      <b/>
      <sz val="10"/>
      <color rgb="FF000000"/>
      <name val="맑은 고딕"/>
      <family val="3"/>
      <charset val="129"/>
      <scheme val="minor"/>
    </font>
    <font>
      <b/>
      <strike/>
      <sz val="12"/>
      <color rgb="FF000000"/>
      <name val="Arial Narrow"/>
      <family val="2"/>
    </font>
    <font>
      <b/>
      <strike/>
      <sz val="10"/>
      <color rgb="FF000000"/>
      <name val="Arial Narrow"/>
      <family val="2"/>
    </font>
    <font>
      <strike/>
      <sz val="10"/>
      <color rgb="FF000000"/>
      <name val="Arial Narrow"/>
      <family val="2"/>
    </font>
    <font>
      <strike/>
      <sz val="10"/>
      <name val="Arial Narrow"/>
      <family val="2"/>
    </font>
    <font>
      <b/>
      <sz val="10"/>
      <color rgb="FFFF0000"/>
      <name val="Arial Narrow"/>
      <family val="2"/>
    </font>
    <font>
      <sz val="10"/>
      <color rgb="FF000000"/>
      <name val="맑은 고딕"/>
      <family val="3"/>
      <charset val="129"/>
      <scheme val="minor"/>
    </font>
    <font>
      <sz val="10"/>
      <color rgb="FF000000"/>
      <name val="Arial Unicode MS"/>
      <family val="2"/>
      <charset val="129"/>
    </font>
    <font>
      <b/>
      <sz val="10"/>
      <color rgb="FF000000"/>
      <name val="Segoe UI Symbol"/>
      <family val="3"/>
    </font>
    <font>
      <b/>
      <sz val="10"/>
      <name val="Arial Narrow"/>
      <family val="3"/>
    </font>
    <font>
      <b/>
      <sz val="10"/>
      <name val="Segoe UI Symbol"/>
      <family val="3"/>
    </font>
    <font>
      <b/>
      <sz val="12"/>
      <name val="Arial Narrow"/>
      <family val="2"/>
    </font>
    <font>
      <sz val="10"/>
      <name val="Arial Unicode MS"/>
      <family val="2"/>
      <charset val="129"/>
    </font>
    <font>
      <b/>
      <sz val="10"/>
      <name val="Segoe UI Symbol"/>
      <family val="2"/>
    </font>
    <font>
      <sz val="11"/>
      <color theme="1"/>
      <name val="Segoe UI Symbol"/>
      <family val="2"/>
    </font>
    <font>
      <sz val="11"/>
      <color theme="1"/>
      <name val="Arial Narrow"/>
      <family val="1"/>
    </font>
    <font>
      <sz val="11"/>
      <color theme="1"/>
      <name val="Segoe UI Symbol"/>
      <family val="1"/>
    </font>
    <font>
      <sz val="11"/>
      <name val="Arial Narrow"/>
      <family val="1"/>
    </font>
    <font>
      <sz val="9"/>
      <color rgb="FF0000FF"/>
      <name val="현대하모니 L"/>
      <family val="1"/>
      <charset val="129"/>
    </font>
    <font>
      <sz val="9"/>
      <color theme="1"/>
      <name val="현대하모니 L"/>
      <family val="1"/>
      <charset val="129"/>
    </font>
    <font>
      <sz val="11"/>
      <color theme="0"/>
      <name val="현대하모니 L"/>
      <family val="1"/>
      <charset val="129"/>
    </font>
    <font>
      <b/>
      <sz val="11"/>
      <color theme="1"/>
      <name val="현대하모니 L"/>
      <family val="1"/>
      <charset val="129"/>
    </font>
    <font>
      <b/>
      <sz val="10"/>
      <color theme="1"/>
      <name val="현대하모니 L"/>
      <family val="1"/>
      <charset val="129"/>
    </font>
    <font>
      <sz val="9"/>
      <color rgb="FFFF0000"/>
      <name val="현대하모니 L"/>
      <family val="1"/>
      <charset val="129"/>
    </font>
    <font>
      <sz val="8"/>
      <color rgb="FF0000FF"/>
      <name val="현대하모니 L"/>
      <family val="1"/>
      <charset val="129"/>
    </font>
    <font>
      <strike/>
      <sz val="10"/>
      <color rgb="FFFF0000"/>
      <name val="현대하모니 L"/>
      <family val="1"/>
      <charset val="129"/>
    </font>
    <font>
      <strike/>
      <sz val="11"/>
      <color rgb="FFFF0000"/>
      <name val="현대하모니 L"/>
      <family val="1"/>
      <charset val="129"/>
    </font>
    <font>
      <b/>
      <sz val="10"/>
      <color rgb="FF0000FF"/>
      <name val="현대하모니 L"/>
      <family val="1"/>
      <charset val="129"/>
    </font>
    <font>
      <sz val="10"/>
      <color rgb="FF0000FF"/>
      <name val="현대하모니 L"/>
      <family val="1"/>
      <charset val="129"/>
    </font>
    <font>
      <sz val="9"/>
      <color theme="1"/>
      <name val="맑은 고딕"/>
      <family val="3"/>
      <charset val="129"/>
      <scheme val="major"/>
    </font>
    <font>
      <b/>
      <sz val="16"/>
      <color theme="1"/>
      <name val="Arial Narrow"/>
      <family val="2"/>
    </font>
    <font>
      <b/>
      <sz val="11"/>
      <color theme="0"/>
      <name val="Arial Narrow"/>
      <family val="2"/>
    </font>
    <font>
      <sz val="8"/>
      <name val="돋움"/>
      <family val="3"/>
      <charset val="129"/>
    </font>
    <font>
      <b/>
      <sz val="11"/>
      <color theme="0"/>
      <name val="돋움"/>
      <family val="3"/>
      <charset val="129"/>
    </font>
    <font>
      <sz val="9"/>
      <color theme="0"/>
      <name val="Arial Narrow"/>
      <family val="2"/>
    </font>
    <font>
      <sz val="9"/>
      <color theme="0"/>
      <name val="Arial Unicode MS"/>
      <family val="2"/>
      <charset val="129"/>
    </font>
    <font>
      <b/>
      <sz val="16"/>
      <name val="Arial Narrow"/>
      <family val="2"/>
    </font>
    <font>
      <sz val="11"/>
      <name val="Arial Narrow"/>
      <family val="2"/>
    </font>
    <font>
      <b/>
      <sz val="14"/>
      <color theme="1"/>
      <name val="Arial Narrow"/>
      <family val="2"/>
    </font>
    <font>
      <b/>
      <sz val="14"/>
      <name val="Arial Narrow"/>
      <family val="2"/>
    </font>
    <font>
      <b/>
      <sz val="11"/>
      <color rgb="FF0000FF"/>
      <name val="Arial Narrow"/>
      <family val="2"/>
    </font>
    <font>
      <sz val="9"/>
      <name val="맑은 고딕"/>
      <family val="3"/>
      <charset val="129"/>
    </font>
    <font>
      <b/>
      <sz val="9"/>
      <color rgb="FFFF0000"/>
      <name val="맑은 고딕"/>
      <family val="3"/>
      <charset val="129"/>
      <scheme val="minor"/>
    </font>
    <font>
      <b/>
      <sz val="11"/>
      <name val="Arial Narrow"/>
      <family val="2"/>
    </font>
    <font>
      <b/>
      <sz val="11"/>
      <color theme="1"/>
      <name val="맑은 고딕"/>
      <family val="2"/>
      <charset val="129"/>
    </font>
    <font>
      <sz val="9"/>
      <color theme="1"/>
      <name val="Arial Narrow"/>
      <family val="2"/>
    </font>
    <font>
      <sz val="9"/>
      <color theme="9" tint="0.79998168889431442"/>
      <name val="맑은 고딕"/>
      <family val="3"/>
      <charset val="129"/>
    </font>
    <font>
      <sz val="9"/>
      <name val="Arial Narrow"/>
      <family val="2"/>
    </font>
    <font>
      <sz val="10"/>
      <color rgb="FFFF0000"/>
      <name val="맑은 고딕"/>
      <family val="3"/>
      <charset val="129"/>
      <scheme val="minor"/>
    </font>
    <font>
      <sz val="9"/>
      <color theme="2" tint="-9.9978637043366805E-2"/>
      <name val="Arial Narrow"/>
      <family val="2"/>
    </font>
    <font>
      <sz val="11"/>
      <color theme="1"/>
      <name val="돋움"/>
      <family val="3"/>
      <charset val="129"/>
    </font>
    <font>
      <sz val="11"/>
      <color rgb="FFFF0000"/>
      <name val="Arial Narrow"/>
      <family val="2"/>
    </font>
    <font>
      <sz val="9"/>
      <color theme="1" tint="0.499984740745262"/>
      <name val="맑은 고딕"/>
      <family val="3"/>
      <charset val="129"/>
    </font>
    <font>
      <b/>
      <sz val="14"/>
      <color rgb="FFFF0000"/>
      <name val="Arial Narrow"/>
      <family val="2"/>
    </font>
    <font>
      <sz val="9"/>
      <color theme="1"/>
      <name val="맑은 고딕"/>
      <family val="3"/>
      <charset val="129"/>
    </font>
    <font>
      <b/>
      <sz val="11"/>
      <name val="Arial Narrow"/>
      <family val="3"/>
    </font>
    <font>
      <b/>
      <sz val="11"/>
      <name val="Arial Narrow"/>
      <family val="1"/>
    </font>
    <font>
      <b/>
      <sz val="11"/>
      <name val="Segoe UI Symbol"/>
      <family val="1"/>
    </font>
    <font>
      <b/>
      <sz val="11"/>
      <name val="Arial Unicode MS"/>
      <family val="1"/>
      <charset val="129"/>
    </font>
    <font>
      <b/>
      <sz val="11"/>
      <name val="Segoe UI Symbol"/>
      <family val="3"/>
    </font>
    <font>
      <b/>
      <sz val="11"/>
      <color rgb="FFFF0000"/>
      <name val="Arial Narrow"/>
      <family val="2"/>
    </font>
    <font>
      <sz val="11"/>
      <color rgb="FF0000FF"/>
      <name val="맑은 고딕"/>
      <family val="3"/>
      <charset val="129"/>
    </font>
    <font>
      <b/>
      <sz val="11"/>
      <name val="돋움"/>
      <family val="1"/>
      <charset val="129"/>
    </font>
    <font>
      <sz val="10"/>
      <color rgb="FF0000FF"/>
      <name val="맑은 고딕"/>
      <family val="3"/>
      <charset val="129"/>
      <scheme val="minor"/>
    </font>
    <font>
      <sz val="11"/>
      <name val="돋움"/>
      <family val="3"/>
      <charset val="129"/>
    </font>
    <font>
      <b/>
      <sz val="7.7"/>
      <name val="Arial Narrow"/>
      <family val="2"/>
    </font>
    <font>
      <sz val="10"/>
      <color rgb="FFFF0000"/>
      <name val="Arial Unicode MS"/>
      <family val="2"/>
      <charset val="129"/>
    </font>
    <font>
      <sz val="10"/>
      <color rgb="FFFF0000"/>
      <name val="Arial Narrow"/>
      <family val="2"/>
    </font>
    <font>
      <sz val="10"/>
      <color rgb="FFFF0000"/>
      <name val="맑은 고딕"/>
      <family val="2"/>
      <charset val="129"/>
    </font>
    <font>
      <b/>
      <sz val="11"/>
      <color theme="1"/>
      <name val="Arial Narrow"/>
      <family val="2"/>
    </font>
    <font>
      <sz val="9"/>
      <color rgb="FF0000FF"/>
      <name val="맑은 고딕"/>
      <family val="3"/>
      <charset val="129"/>
      <scheme val="minor"/>
    </font>
    <font>
      <sz val="11"/>
      <color theme="1"/>
      <name val="맑은 고딕"/>
      <family val="3"/>
      <charset val="129"/>
    </font>
    <font>
      <b/>
      <sz val="11"/>
      <color rgb="FFFF0000"/>
      <name val="Arial Unicode MS"/>
      <family val="2"/>
      <charset val="129"/>
    </font>
    <font>
      <sz val="11"/>
      <name val="맑은 고딕"/>
      <family val="3"/>
      <charset val="129"/>
      <scheme val="minor"/>
    </font>
    <font>
      <b/>
      <sz val="11"/>
      <name val="Segoe UI Symbol"/>
      <family val="2"/>
    </font>
    <font>
      <b/>
      <sz val="11"/>
      <name val="돋움"/>
      <family val="3"/>
      <charset val="129"/>
    </font>
    <font>
      <b/>
      <sz val="14"/>
      <color rgb="FF0000FF"/>
      <name val="Arial Narrow"/>
      <family val="2"/>
    </font>
    <font>
      <b/>
      <sz val="11"/>
      <name val="맑은 고딕"/>
      <family val="3"/>
      <charset val="129"/>
      <scheme val="major"/>
    </font>
    <font>
      <b/>
      <sz val="11"/>
      <name val="Arial Unicode MS"/>
      <family val="3"/>
      <charset val="129"/>
    </font>
    <font>
      <b/>
      <sz val="11"/>
      <name val="맑은 고딕"/>
      <family val="3"/>
      <charset val="129"/>
      <scheme val="minor"/>
    </font>
    <font>
      <sz val="9"/>
      <color rgb="FFFF0000"/>
      <name val="Arial Narrow"/>
      <family val="2"/>
    </font>
    <font>
      <sz val="9"/>
      <color rgb="FFFF0000"/>
      <name val="Arial Unicode MS"/>
      <family val="2"/>
      <charset val="129"/>
    </font>
    <font>
      <b/>
      <sz val="11"/>
      <name val="맑은 고딕"/>
      <family val="1"/>
      <charset val="129"/>
      <scheme val="minor"/>
    </font>
    <font>
      <b/>
      <sz val="7.7"/>
      <name val="맑은 고딕"/>
      <family val="3"/>
      <charset val="129"/>
    </font>
    <font>
      <sz val="11"/>
      <name val="Arial Unicode MS"/>
      <family val="2"/>
      <charset val="129"/>
    </font>
    <font>
      <sz val="11"/>
      <color rgb="FFFF0000"/>
      <name val="Arial Narrow"/>
      <family val="3"/>
    </font>
    <font>
      <sz val="11"/>
      <color rgb="FFFF0000"/>
      <name val="돋움"/>
      <family val="3"/>
      <charset val="129"/>
    </font>
    <font>
      <sz val="11"/>
      <color rgb="FFFF0000"/>
      <name val="Arial Unicode MS"/>
      <family val="3"/>
      <charset val="129"/>
    </font>
    <font>
      <sz val="11"/>
      <color rgb="FFC00000"/>
      <name val="Arial Narrow"/>
      <family val="2"/>
    </font>
    <font>
      <sz val="11"/>
      <color rgb="FFC00000"/>
      <name val="돋움"/>
      <family val="3"/>
      <charset val="129"/>
    </font>
    <font>
      <sz val="11"/>
      <name val="Arial Narrow"/>
      <family val="3"/>
    </font>
    <font>
      <sz val="9"/>
      <color theme="1"/>
      <name val="돋움"/>
      <family val="3"/>
      <charset val="129"/>
    </font>
    <font>
      <sz val="9"/>
      <name val="돋움"/>
      <family val="2"/>
      <charset val="129"/>
    </font>
    <font>
      <sz val="9"/>
      <name val="Arial Unicode MS"/>
      <family val="2"/>
      <charset val="129"/>
    </font>
    <font>
      <sz val="11"/>
      <color theme="1"/>
      <name val="Arial Unicode MS"/>
      <family val="2"/>
      <charset val="129"/>
    </font>
    <font>
      <sz val="11"/>
      <color theme="1"/>
      <name val="맑은 고딕"/>
      <family val="2"/>
      <scheme val="minor"/>
    </font>
    <font>
      <b/>
      <sz val="14"/>
      <color rgb="FF000000"/>
      <name val="맑은 고딕"/>
      <family val="3"/>
      <charset val="129"/>
    </font>
    <font>
      <sz val="9"/>
      <color rgb="FF000000"/>
      <name val="맑은 고딕"/>
      <family val="3"/>
      <charset val="129"/>
    </font>
    <font>
      <strike/>
      <sz val="11"/>
      <name val="맑은 고딕"/>
      <family val="3"/>
      <charset val="129"/>
      <scheme val="minor"/>
    </font>
    <font>
      <sz val="11"/>
      <name val="맑은 고딕"/>
      <family val="3"/>
      <charset val="129"/>
    </font>
    <font>
      <sz val="11"/>
      <color rgb="FF0000FF"/>
      <name val="맑은 고딕"/>
      <family val="3"/>
      <charset val="129"/>
      <scheme val="minor"/>
    </font>
    <font>
      <b/>
      <sz val="11"/>
      <color rgb="FFC00000"/>
      <name val="맑은 고딕"/>
      <family val="3"/>
      <charset val="129"/>
      <scheme val="minor"/>
    </font>
    <font>
      <sz val="11"/>
      <color rgb="FFC00000"/>
      <name val="맑은 고딕"/>
      <family val="3"/>
      <charset val="129"/>
      <scheme val="minor"/>
    </font>
    <font>
      <i/>
      <sz val="11"/>
      <name val="맑은 고딕"/>
      <family val="3"/>
      <charset val="129"/>
      <scheme val="minor"/>
    </font>
    <font>
      <sz val="11"/>
      <color rgb="FFFF0000"/>
      <name val="맑은 고딕"/>
      <family val="3"/>
      <charset val="129"/>
      <scheme val="minor"/>
    </font>
    <font>
      <b/>
      <sz val="11"/>
      <color rgb="FFFF0000"/>
      <name val="맑은 고딕"/>
      <family val="3"/>
      <charset val="129"/>
      <scheme val="minor"/>
    </font>
    <font>
      <b/>
      <sz val="11"/>
      <color theme="0" tint="-0.499984740745262"/>
      <name val="맑은 고딕"/>
      <family val="3"/>
      <charset val="129"/>
      <scheme val="minor"/>
    </font>
    <font>
      <sz val="11"/>
      <color theme="0" tint="-0.499984740745262"/>
      <name val="맑은 고딕"/>
      <family val="3"/>
      <charset val="129"/>
      <scheme val="minor"/>
    </font>
    <font>
      <strike/>
      <sz val="11"/>
      <color rgb="FFFF0000"/>
      <name val="맑은 고딕"/>
      <family val="3"/>
      <charset val="129"/>
      <scheme val="minor"/>
    </font>
    <font>
      <b/>
      <sz val="11"/>
      <color theme="1"/>
      <name val="맑은 고딕"/>
      <family val="3"/>
      <charset val="129"/>
      <scheme val="minor"/>
    </font>
    <font>
      <strike/>
      <sz val="11"/>
      <name val="현대하모니 L"/>
      <family val="1"/>
      <charset val="129"/>
    </font>
    <font>
      <sz val="11"/>
      <color rgb="FF0000FF"/>
      <name val="Arial Narrow"/>
      <family val="2"/>
    </font>
    <font>
      <i/>
      <sz val="11"/>
      <name val="Arial Narrow"/>
      <family val="2"/>
    </font>
    <font>
      <sz val="11"/>
      <color rgb="FFCC00FF"/>
      <name val="Arial Narrow"/>
      <family val="2"/>
    </font>
    <font>
      <b/>
      <sz val="9"/>
      <color rgb="FFC00000"/>
      <name val="Arial Narrow"/>
      <family val="2"/>
    </font>
    <font>
      <sz val="9"/>
      <color rgb="FF000000"/>
      <name val="Arial Narrow"/>
      <family val="2"/>
    </font>
    <font>
      <b/>
      <sz val="9"/>
      <color theme="1"/>
      <name val="Arial Narrow"/>
      <family val="2"/>
    </font>
    <font>
      <b/>
      <sz val="9"/>
      <color theme="1"/>
      <name val="Segoe UI Symbol"/>
      <family val="2"/>
    </font>
    <font>
      <b/>
      <sz val="9"/>
      <color theme="1"/>
      <name val="Arial Narrow"/>
      <family val="1"/>
    </font>
    <font>
      <b/>
      <sz val="9"/>
      <name val="맑은 고딕"/>
      <family val="3"/>
      <charset val="129"/>
      <scheme val="minor"/>
    </font>
    <font>
      <i/>
      <sz val="9"/>
      <color rgb="FF0000FF"/>
      <name val="Arial Narrow"/>
      <family val="2"/>
    </font>
    <font>
      <b/>
      <sz val="11"/>
      <name val="맑은 고딕"/>
      <family val="3"/>
      <charset val="129"/>
    </font>
    <font>
      <b/>
      <sz val="9"/>
      <name val="Arial Narrow"/>
      <family val="2"/>
    </font>
    <font>
      <b/>
      <sz val="9"/>
      <color rgb="FF0000FF"/>
      <name val="Arial Narrow"/>
      <family val="2"/>
    </font>
    <font>
      <b/>
      <sz val="9"/>
      <color rgb="FF0000FF"/>
      <name val="Segoe UI Symbol"/>
      <family val="1"/>
    </font>
    <font>
      <b/>
      <sz val="9"/>
      <color rgb="FF0000FF"/>
      <name val="Arial Unicode MS"/>
      <family val="1"/>
      <charset val="129"/>
    </font>
    <font>
      <b/>
      <sz val="9"/>
      <color rgb="FF0000FF"/>
      <name val="Arial Narrow"/>
      <family val="1"/>
    </font>
    <font>
      <b/>
      <sz val="9"/>
      <color rgb="FF0000FF"/>
      <name val="Segoe UI Symbol"/>
      <family val="2"/>
    </font>
    <font>
      <sz val="9"/>
      <color rgb="FF0000FF"/>
      <name val="Arial Narrow"/>
      <family val="1"/>
    </font>
    <font>
      <b/>
      <sz val="9"/>
      <color rgb="FF0000FF"/>
      <name val="Arial Narrow"/>
      <family val="3"/>
    </font>
    <font>
      <b/>
      <sz val="9"/>
      <color rgb="FF0000FF"/>
      <name val="Segoe UI Symbol"/>
      <family val="3"/>
    </font>
    <font>
      <b/>
      <sz val="9"/>
      <color rgb="FF0000FF"/>
      <name val="Arial Unicode MS"/>
      <family val="3"/>
      <charset val="129"/>
    </font>
    <font>
      <b/>
      <sz val="9"/>
      <color rgb="FF0000FF"/>
      <name val="맑은 고딕"/>
      <family val="3"/>
      <charset val="129"/>
    </font>
    <font>
      <b/>
      <sz val="9"/>
      <color rgb="FF0000FF"/>
      <name val="맑은 고딕"/>
      <family val="1"/>
      <charset val="129"/>
    </font>
    <font>
      <b/>
      <sz val="9"/>
      <color rgb="FF0000FF"/>
      <name val="맑은 고딕"/>
      <family val="3"/>
      <charset val="129"/>
      <scheme val="minor"/>
    </font>
    <font>
      <b/>
      <i/>
      <sz val="9"/>
      <color rgb="FF0000FF"/>
      <name val="Arial Narrow"/>
      <family val="2"/>
    </font>
    <font>
      <sz val="9"/>
      <name val="Arial Unicode MS"/>
      <family val="3"/>
      <charset val="129"/>
    </font>
    <font>
      <b/>
      <i/>
      <sz val="11"/>
      <name val="Arial Narrow"/>
      <family val="2"/>
    </font>
  </fonts>
  <fills count="33">
    <fill>
      <patternFill patternType="none"/>
    </fill>
    <fill>
      <patternFill patternType="gray125"/>
    </fill>
    <fill>
      <patternFill patternType="solid">
        <fgColor theme="8" tint="0.59999389629810485"/>
        <bgColor indexed="64"/>
      </patternFill>
    </fill>
    <fill>
      <patternFill patternType="solid">
        <fgColor theme="8" tint="-0.499984740745262"/>
        <bgColor indexed="64"/>
      </patternFill>
    </fill>
    <fill>
      <patternFill patternType="solid">
        <fgColor theme="4" tint="0.79998168889431442"/>
        <bgColor indexed="64"/>
      </patternFill>
    </fill>
    <fill>
      <patternFill patternType="solid">
        <fgColor rgb="FFFFFFCC"/>
        <bgColor indexed="64"/>
      </patternFill>
    </fill>
    <fill>
      <patternFill patternType="solid">
        <fgColor theme="0"/>
        <bgColor indexed="64"/>
      </patternFill>
    </fill>
    <fill>
      <patternFill patternType="solid">
        <fgColor theme="9" tint="-0.49998474074526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49998474074526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rgb="FFFFC000"/>
        <bgColor indexed="64"/>
      </patternFill>
    </fill>
    <fill>
      <patternFill patternType="solid">
        <fgColor theme="8" tint="0.39997558519241921"/>
        <bgColor indexed="64"/>
      </patternFill>
    </fill>
    <fill>
      <patternFill patternType="solid">
        <fgColor theme="5"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249977111117893"/>
        <bgColor indexed="64"/>
      </patternFill>
    </fill>
    <fill>
      <patternFill patternType="solid">
        <fgColor rgb="FFFF0000"/>
        <bgColor indexed="64"/>
      </patternFill>
    </fill>
    <fill>
      <patternFill patternType="solid">
        <fgColor rgb="FFFFFFFF"/>
      </patternFill>
    </fill>
    <fill>
      <patternFill patternType="solid">
        <fgColor rgb="FFD3D3D3"/>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92D050"/>
        <bgColor indexed="64"/>
      </patternFill>
    </fill>
    <fill>
      <patternFill patternType="solid">
        <fgColor rgb="FFCCFFFF"/>
        <bgColor indexed="64"/>
      </patternFill>
    </fill>
  </fills>
  <borders count="49">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double">
        <color indexed="64"/>
      </right>
      <top style="thin">
        <color indexed="64"/>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indexed="64"/>
      </left>
      <right style="thin">
        <color indexed="64"/>
      </right>
      <top style="thin">
        <color theme="0"/>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bottom style="thin">
        <color indexed="64"/>
      </bottom>
      <diagonal/>
    </border>
    <border>
      <left/>
      <right/>
      <top style="thin">
        <color indexed="64"/>
      </top>
      <bottom/>
      <diagonal/>
    </border>
    <border>
      <left/>
      <right style="thin">
        <color indexed="64"/>
      </right>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right/>
      <top/>
      <bottom style="thin">
        <color rgb="FF000000"/>
      </bottom>
      <diagonal/>
    </border>
    <border>
      <left style="thin">
        <color rgb="FFA9A9A9"/>
      </left>
      <right style="thin">
        <color rgb="FFA9A9A9"/>
      </right>
      <top style="thin">
        <color rgb="FFA9A9A9"/>
      </top>
      <bottom style="thin">
        <color rgb="FFA9A9A9"/>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s>
  <cellStyleXfs count="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139" fillId="0" borderId="0"/>
  </cellStyleXfs>
  <cellXfs count="764">
    <xf numFmtId="0" fontId="0" fillId="0" borderId="0" xfId="0">
      <alignment vertical="center"/>
    </xf>
    <xf numFmtId="0" fontId="3" fillId="2" borderId="0" xfId="0" applyFont="1" applyFill="1">
      <alignment vertical="center"/>
    </xf>
    <xf numFmtId="0" fontId="5" fillId="2" borderId="0" xfId="0" applyFont="1" applyFill="1">
      <alignment vertical="center"/>
    </xf>
    <xf numFmtId="0" fontId="5" fillId="2" borderId="0" xfId="0" applyFont="1" applyFill="1" applyAlignment="1">
      <alignment vertical="top"/>
    </xf>
    <xf numFmtId="0" fontId="5" fillId="0" borderId="0" xfId="0" applyFont="1">
      <alignment vertical="center"/>
    </xf>
    <xf numFmtId="0" fontId="3" fillId="0" borderId="0" xfId="0" applyFont="1">
      <alignment vertical="center"/>
    </xf>
    <xf numFmtId="0" fontId="5" fillId="0" borderId="0" xfId="0" applyFont="1" applyAlignment="1">
      <alignment vertical="top"/>
    </xf>
    <xf numFmtId="0" fontId="6" fillId="3" borderId="1" xfId="0" applyFont="1" applyFill="1" applyBorder="1" applyAlignment="1">
      <alignment horizontal="center" vertical="center"/>
    </xf>
    <xf numFmtId="0" fontId="6" fillId="3" borderId="1" xfId="0" applyFont="1" applyFill="1" applyBorder="1" applyAlignment="1">
      <alignment horizontal="center" vertical="center" wrapText="1"/>
    </xf>
    <xf numFmtId="0" fontId="5" fillId="4" borderId="2" xfId="0" applyFont="1" applyFill="1" applyBorder="1" applyAlignment="1">
      <alignment horizontal="center" vertical="center"/>
    </xf>
    <xf numFmtId="0" fontId="7" fillId="4" borderId="2" xfId="0" applyFont="1" applyFill="1" applyBorder="1" applyAlignment="1">
      <alignment horizontal="left" vertical="center"/>
    </xf>
    <xf numFmtId="0" fontId="8" fillId="4" borderId="2" xfId="0" quotePrefix="1" applyFont="1" applyFill="1" applyBorder="1" applyAlignment="1">
      <alignment vertical="top" wrapText="1"/>
    </xf>
    <xf numFmtId="0" fontId="8" fillId="4" borderId="2" xfId="0" applyFont="1" applyFill="1" applyBorder="1" applyAlignment="1">
      <alignment vertical="top" wrapText="1"/>
    </xf>
    <xf numFmtId="0" fontId="7" fillId="4" borderId="2" xfId="0" applyFont="1" applyFill="1" applyBorder="1" applyAlignment="1">
      <alignment horizontal="left" vertical="top"/>
    </xf>
    <xf numFmtId="0" fontId="5" fillId="4" borderId="2" xfId="0" applyFont="1" applyFill="1" applyBorder="1" applyAlignment="1">
      <alignment vertical="top"/>
    </xf>
    <xf numFmtId="0" fontId="5" fillId="0" borderId="3" xfId="0" applyFont="1" applyBorder="1" applyAlignment="1">
      <alignment horizontal="center" vertical="center"/>
    </xf>
    <xf numFmtId="0" fontId="8" fillId="0" borderId="3" xfId="0" applyFont="1" applyBorder="1" applyAlignment="1">
      <alignment vertical="center" wrapText="1"/>
    </xf>
    <xf numFmtId="0" fontId="8" fillId="5" borderId="3" xfId="0" quotePrefix="1" applyFont="1" applyFill="1" applyBorder="1" applyAlignment="1">
      <alignment vertical="top" wrapText="1"/>
    </xf>
    <xf numFmtId="0" fontId="8" fillId="0" borderId="3" xfId="0" quotePrefix="1" applyFont="1" applyBorder="1" applyAlignment="1">
      <alignment vertical="top" wrapText="1"/>
    </xf>
    <xf numFmtId="0" fontId="8" fillId="0" borderId="3" xfId="0" applyFont="1" applyBorder="1" applyAlignment="1">
      <alignment vertical="top" wrapText="1"/>
    </xf>
    <xf numFmtId="0" fontId="5" fillId="0" borderId="3" xfId="0" applyFont="1" applyBorder="1" applyAlignment="1">
      <alignment vertical="top"/>
    </xf>
    <xf numFmtId="0" fontId="8" fillId="0" borderId="4" xfId="0" applyFont="1" applyBorder="1" applyAlignment="1">
      <alignment vertical="center" wrapText="1"/>
    </xf>
    <xf numFmtId="0" fontId="5" fillId="0" borderId="2" xfId="0" applyFont="1" applyBorder="1" applyAlignment="1">
      <alignment horizontal="center" vertical="center"/>
    </xf>
    <xf numFmtId="0" fontId="8" fillId="0" borderId="5" xfId="0" applyFont="1" applyBorder="1">
      <alignment vertical="center"/>
    </xf>
    <xf numFmtId="0" fontId="5" fillId="5" borderId="2" xfId="0" quotePrefix="1" applyFont="1" applyFill="1" applyBorder="1" applyAlignment="1">
      <alignment vertical="top" wrapText="1"/>
    </xf>
    <xf numFmtId="0" fontId="8" fillId="0" borderId="2" xfId="0" quotePrefix="1" applyFont="1" applyBorder="1" applyAlignment="1">
      <alignment vertical="top" wrapText="1"/>
    </xf>
    <xf numFmtId="0" fontId="8" fillId="0" borderId="2" xfId="0" applyFont="1" applyBorder="1" applyAlignment="1">
      <alignment horizontal="center" vertical="top"/>
    </xf>
    <xf numFmtId="0" fontId="5" fillId="0" borderId="2" xfId="0" applyFont="1" applyBorder="1" applyAlignment="1">
      <alignment vertical="top"/>
    </xf>
    <xf numFmtId="0" fontId="8" fillId="0" borderId="3" xfId="0" applyFont="1" applyBorder="1">
      <alignment vertical="center"/>
    </xf>
    <xf numFmtId="0" fontId="5" fillId="5" borderId="3" xfId="0" quotePrefix="1" applyFont="1" applyFill="1" applyBorder="1" applyAlignment="1">
      <alignment vertical="top" wrapText="1"/>
    </xf>
    <xf numFmtId="0" fontId="8" fillId="0" borderId="3" xfId="0" applyFont="1" applyBorder="1" applyAlignment="1">
      <alignment horizontal="center" vertical="top"/>
    </xf>
    <xf numFmtId="0" fontId="8" fillId="0" borderId="2" xfId="0" applyFont="1" applyBorder="1">
      <alignment vertical="center"/>
    </xf>
    <xf numFmtId="0" fontId="8" fillId="0" borderId="2" xfId="0" applyFont="1" applyBorder="1" applyAlignment="1">
      <alignment vertical="top"/>
    </xf>
    <xf numFmtId="0" fontId="5" fillId="4" borderId="3" xfId="0" applyFont="1" applyFill="1" applyBorder="1" applyAlignment="1">
      <alignment horizontal="center" vertical="center"/>
    </xf>
    <xf numFmtId="0" fontId="8" fillId="4" borderId="3" xfId="0" quotePrefix="1" applyFont="1" applyFill="1" applyBorder="1" applyAlignment="1">
      <alignment vertical="top" wrapText="1"/>
    </xf>
    <xf numFmtId="0" fontId="8" fillId="4" borderId="3" xfId="0" applyFont="1" applyFill="1" applyBorder="1" applyAlignment="1">
      <alignment vertical="top" wrapText="1"/>
    </xf>
    <xf numFmtId="0" fontId="5" fillId="4" borderId="3" xfId="0" applyFont="1" applyFill="1" applyBorder="1" applyAlignment="1">
      <alignment vertical="top"/>
    </xf>
    <xf numFmtId="0" fontId="5" fillId="0" borderId="3" xfId="0" applyFont="1" applyBorder="1" applyAlignment="1">
      <alignment vertical="center" wrapText="1"/>
    </xf>
    <xf numFmtId="0" fontId="5" fillId="5" borderId="3" xfId="0" applyFont="1" applyFill="1" applyBorder="1" applyAlignment="1">
      <alignment vertical="top" wrapText="1"/>
    </xf>
    <xf numFmtId="0" fontId="8" fillId="0" borderId="3" xfId="0" applyFont="1" applyBorder="1" applyAlignment="1">
      <alignment vertical="top"/>
    </xf>
    <xf numFmtId="0" fontId="5" fillId="0" borderId="3" xfId="0" quotePrefix="1" applyFont="1" applyBorder="1" applyAlignment="1">
      <alignment vertical="top" wrapText="1"/>
    </xf>
    <xf numFmtId="0" fontId="5" fillId="0" borderId="2" xfId="0" applyFont="1" applyBorder="1" applyAlignment="1">
      <alignment vertical="center" wrapText="1"/>
    </xf>
    <xf numFmtId="0" fontId="5" fillId="0" borderId="3" xfId="0" applyFont="1" applyBorder="1" applyAlignment="1">
      <alignment vertical="top" wrapText="1"/>
    </xf>
    <xf numFmtId="0" fontId="10" fillId="0" borderId="3" xfId="0" applyFont="1" applyBorder="1" applyAlignment="1">
      <alignment horizontal="center" vertical="center"/>
    </xf>
    <xf numFmtId="0" fontId="10" fillId="0" borderId="3" xfId="0" applyFont="1" applyBorder="1" applyAlignment="1">
      <alignment vertical="center" wrapText="1"/>
    </xf>
    <xf numFmtId="0" fontId="10" fillId="5" borderId="3" xfId="0" quotePrefix="1" applyFont="1" applyFill="1" applyBorder="1" applyAlignment="1">
      <alignment vertical="top" wrapText="1"/>
    </xf>
    <xf numFmtId="0" fontId="10" fillId="0" borderId="3" xfId="0" quotePrefix="1" applyFont="1" applyBorder="1" applyAlignment="1">
      <alignment vertical="top" wrapText="1"/>
    </xf>
    <xf numFmtId="0" fontId="10" fillId="0" borderId="3" xfId="0" applyFont="1" applyBorder="1">
      <alignment vertical="center"/>
    </xf>
    <xf numFmtId="0" fontId="9" fillId="0" borderId="3" xfId="0" applyFont="1" applyBorder="1" applyAlignment="1">
      <alignment vertical="top" wrapText="1"/>
    </xf>
    <xf numFmtId="0" fontId="10" fillId="0" borderId="3" xfId="0" quotePrefix="1" applyFont="1" applyBorder="1" applyAlignment="1">
      <alignment vertical="top"/>
    </xf>
    <xf numFmtId="0" fontId="10" fillId="0" borderId="3" xfId="0" applyFont="1" applyBorder="1" applyAlignment="1">
      <alignment vertical="top"/>
    </xf>
    <xf numFmtId="0" fontId="10" fillId="0" borderId="3" xfId="0" applyFont="1" applyBorder="1" applyAlignment="1">
      <alignment vertical="top" wrapText="1"/>
    </xf>
    <xf numFmtId="0" fontId="10" fillId="0" borderId="3" xfId="0" applyFont="1" applyBorder="1" applyAlignment="1">
      <alignment horizontal="center" vertical="center" wrapText="1"/>
    </xf>
    <xf numFmtId="0" fontId="9" fillId="0" borderId="3" xfId="0" applyFont="1" applyBorder="1" applyAlignment="1">
      <alignment horizontal="center" vertical="center"/>
    </xf>
    <xf numFmtId="0" fontId="9" fillId="0" borderId="3" xfId="0" applyFont="1" applyBorder="1" applyAlignment="1">
      <alignment vertical="center" wrapText="1"/>
    </xf>
    <xf numFmtId="0" fontId="9" fillId="5" borderId="3" xfId="0" quotePrefix="1" applyFont="1" applyFill="1" applyBorder="1" applyAlignment="1">
      <alignment vertical="top" wrapText="1"/>
    </xf>
    <xf numFmtId="0" fontId="8" fillId="0" borderId="3" xfId="0" applyFont="1" applyBorder="1" applyAlignment="1">
      <alignment horizontal="center" vertical="center"/>
    </xf>
    <xf numFmtId="0" fontId="9" fillId="0" borderId="3" xfId="0" applyFont="1" applyBorder="1">
      <alignment vertical="center"/>
    </xf>
    <xf numFmtId="0" fontId="9" fillId="0" borderId="3" xfId="0" quotePrefix="1" applyFont="1" applyBorder="1" applyAlignment="1">
      <alignment vertical="top" wrapText="1"/>
    </xf>
    <xf numFmtId="0" fontId="9" fillId="0" borderId="3" xfId="0" applyFont="1" applyBorder="1" applyAlignment="1">
      <alignment vertical="top"/>
    </xf>
    <xf numFmtId="0" fontId="2" fillId="0" borderId="3" xfId="2" applyBorder="1" applyAlignment="1">
      <alignment vertical="top" wrapText="1"/>
    </xf>
    <xf numFmtId="0" fontId="11" fillId="0" borderId="3" xfId="2" applyFont="1" applyBorder="1" applyAlignment="1">
      <alignment vertical="top" wrapText="1"/>
    </xf>
    <xf numFmtId="0" fontId="9" fillId="0" borderId="2" xfId="0" applyFont="1" applyBorder="1">
      <alignment vertical="center"/>
    </xf>
    <xf numFmtId="0" fontId="9" fillId="0" borderId="2" xfId="0" applyFont="1" applyBorder="1" applyAlignment="1">
      <alignment vertical="top" wrapText="1"/>
    </xf>
    <xf numFmtId="0" fontId="10" fillId="0" borderId="2" xfId="0" applyFont="1" applyBorder="1">
      <alignment vertical="center"/>
    </xf>
    <xf numFmtId="0" fontId="5" fillId="6" borderId="0" xfId="0" applyFont="1" applyFill="1">
      <alignment vertical="center"/>
    </xf>
    <xf numFmtId="0" fontId="12" fillId="6" borderId="0" xfId="0" applyFont="1" applyFill="1">
      <alignment vertical="center"/>
    </xf>
    <xf numFmtId="0" fontId="5" fillId="0" borderId="3" xfId="0" applyFont="1" applyBorder="1">
      <alignment vertical="center"/>
    </xf>
    <xf numFmtId="0" fontId="13" fillId="0" borderId="3" xfId="0" applyFont="1" applyBorder="1" applyAlignment="1">
      <alignment vertical="center" wrapText="1"/>
    </xf>
    <xf numFmtId="0" fontId="14" fillId="0" borderId="3" xfId="0" applyFont="1" applyBorder="1">
      <alignment vertical="center"/>
    </xf>
    <xf numFmtId="0" fontId="15" fillId="0" borderId="3" xfId="0" applyFont="1" applyBorder="1" applyAlignment="1">
      <alignment vertical="center" wrapText="1"/>
    </xf>
    <xf numFmtId="0" fontId="16" fillId="0" borderId="3" xfId="0" applyFont="1" applyBorder="1" applyAlignment="1">
      <alignment vertical="center" wrapText="1"/>
    </xf>
    <xf numFmtId="0" fontId="17" fillId="0" borderId="3" xfId="0" applyFont="1" applyBorder="1" applyAlignment="1">
      <alignment horizontal="center" vertical="center"/>
    </xf>
    <xf numFmtId="0" fontId="17" fillId="0" borderId="3" xfId="0" applyFont="1" applyBorder="1" applyAlignment="1">
      <alignment vertical="center" wrapText="1"/>
    </xf>
    <xf numFmtId="0" fontId="18" fillId="0" borderId="3" xfId="0" applyFont="1" applyBorder="1" applyAlignment="1">
      <alignment vertical="center" wrapText="1"/>
    </xf>
    <xf numFmtId="0" fontId="19" fillId="0" borderId="3" xfId="0" applyFont="1" applyBorder="1" applyAlignment="1">
      <alignment vertical="center" wrapText="1"/>
    </xf>
    <xf numFmtId="0" fontId="5" fillId="0" borderId="0" xfId="0" applyFont="1" applyAlignment="1">
      <alignment horizontal="center" vertical="center"/>
    </xf>
    <xf numFmtId="0" fontId="20" fillId="0" borderId="0" xfId="0" applyFont="1" applyAlignment="1">
      <alignment horizontal="left" vertical="center"/>
    </xf>
    <xf numFmtId="0" fontId="21" fillId="0" borderId="0" xfId="0" applyFont="1">
      <alignment vertical="center"/>
    </xf>
    <xf numFmtId="0" fontId="21" fillId="0" borderId="0" xfId="0" applyFont="1" applyAlignment="1">
      <alignment horizontal="center" vertical="center"/>
    </xf>
    <xf numFmtId="0" fontId="22" fillId="0" borderId="0" xfId="0" applyFont="1" applyAlignment="1">
      <alignment horizontal="center" vertical="center"/>
    </xf>
    <xf numFmtId="0" fontId="22" fillId="0" borderId="0" xfId="0" applyFont="1">
      <alignment vertical="center"/>
    </xf>
    <xf numFmtId="0" fontId="23" fillId="0" borderId="0" xfId="0" applyFont="1" applyAlignment="1">
      <alignment horizontal="center" vertical="center"/>
    </xf>
    <xf numFmtId="0" fontId="24" fillId="0" borderId="0" xfId="0" applyFont="1">
      <alignment vertical="center"/>
    </xf>
    <xf numFmtId="0" fontId="25" fillId="3" borderId="3" xfId="0" applyFont="1" applyFill="1" applyBorder="1" applyAlignment="1">
      <alignment horizontal="center" vertical="center" wrapText="1" readingOrder="1"/>
    </xf>
    <xf numFmtId="0" fontId="25" fillId="3" borderId="6" xfId="0" applyFont="1" applyFill="1" applyBorder="1" applyAlignment="1">
      <alignment horizontal="center" vertical="center" wrapText="1" readingOrder="1"/>
    </xf>
    <xf numFmtId="0" fontId="27" fillId="3" borderId="3" xfId="0" applyFont="1" applyFill="1" applyBorder="1" applyAlignment="1">
      <alignment horizontal="center" vertical="center" wrapText="1" readingOrder="1"/>
    </xf>
    <xf numFmtId="0" fontId="27" fillId="3" borderId="6" xfId="0" applyFont="1" applyFill="1" applyBorder="1" applyAlignment="1">
      <alignment horizontal="center" vertical="center" wrapText="1"/>
    </xf>
    <xf numFmtId="0" fontId="27" fillId="7" borderId="9" xfId="0" applyFont="1" applyFill="1" applyBorder="1" applyAlignment="1">
      <alignment horizontal="center" vertical="center" wrapText="1" readingOrder="1"/>
    </xf>
    <xf numFmtId="0" fontId="27" fillId="7" borderId="3" xfId="0" applyFont="1" applyFill="1" applyBorder="1" applyAlignment="1">
      <alignment horizontal="center" vertical="center" wrapText="1" readingOrder="1"/>
    </xf>
    <xf numFmtId="0" fontId="27" fillId="7" borderId="10" xfId="0" applyFont="1" applyFill="1" applyBorder="1" applyAlignment="1">
      <alignment horizontal="center" vertical="center" wrapText="1" readingOrder="1"/>
    </xf>
    <xf numFmtId="0" fontId="27" fillId="3" borderId="11" xfId="0" applyFont="1" applyFill="1" applyBorder="1" applyAlignment="1">
      <alignment horizontal="center" vertical="center" wrapText="1" readingOrder="1"/>
    </xf>
    <xf numFmtId="0" fontId="28" fillId="8" borderId="3" xfId="0" applyFont="1" applyFill="1" applyBorder="1" applyAlignment="1">
      <alignment horizontal="center" vertical="center" wrapText="1" readingOrder="1"/>
    </xf>
    <xf numFmtId="0" fontId="28" fillId="8" borderId="3" xfId="0" applyFont="1" applyFill="1" applyBorder="1" applyAlignment="1">
      <alignment horizontal="left" vertical="center" wrapText="1" readingOrder="1"/>
    </xf>
    <xf numFmtId="0" fontId="29" fillId="8" borderId="3" xfId="0" applyFont="1" applyFill="1" applyBorder="1" applyAlignment="1">
      <alignment horizontal="center" vertical="center" wrapText="1" readingOrder="1"/>
    </xf>
    <xf numFmtId="0" fontId="30" fillId="8" borderId="9" xfId="0" applyFont="1" applyFill="1" applyBorder="1" applyAlignment="1">
      <alignment horizontal="left" vertical="center" wrapText="1" readingOrder="1"/>
    </xf>
    <xf numFmtId="0" fontId="30" fillId="8" borderId="3" xfId="0" applyFont="1" applyFill="1" applyBorder="1" applyAlignment="1">
      <alignment horizontal="left" vertical="center" wrapText="1" readingOrder="1"/>
    </xf>
    <xf numFmtId="0" fontId="30" fillId="8" borderId="11" xfId="0" applyFont="1" applyFill="1" applyBorder="1" applyAlignment="1">
      <alignment horizontal="left" vertical="center" wrapText="1" readingOrder="1"/>
    </xf>
    <xf numFmtId="0" fontId="30" fillId="0" borderId="3" xfId="0" applyFont="1" applyBorder="1" applyAlignment="1">
      <alignment horizontal="center" vertical="center" wrapText="1" readingOrder="1"/>
    </xf>
    <xf numFmtId="0" fontId="30" fillId="0" borderId="3" xfId="0" applyFont="1" applyBorder="1" applyAlignment="1">
      <alignment horizontal="left" vertical="center" wrapText="1" readingOrder="1"/>
    </xf>
    <xf numFmtId="0" fontId="31" fillId="9" borderId="6" xfId="0" applyFont="1" applyFill="1" applyBorder="1" applyAlignment="1">
      <alignment horizontal="center" vertical="center" wrapText="1"/>
    </xf>
    <xf numFmtId="0" fontId="28" fillId="10" borderId="9" xfId="0" applyFont="1" applyFill="1" applyBorder="1" applyAlignment="1">
      <alignment horizontal="left" vertical="center" wrapText="1" readingOrder="1"/>
    </xf>
    <xf numFmtId="0" fontId="28" fillId="10" borderId="3" xfId="0" applyFont="1" applyFill="1" applyBorder="1" applyAlignment="1">
      <alignment horizontal="left" vertical="center" wrapText="1" readingOrder="1"/>
    </xf>
    <xf numFmtId="0" fontId="30" fillId="0" borderId="10" xfId="0" applyFont="1" applyBorder="1" applyAlignment="1">
      <alignment horizontal="left" vertical="center" wrapText="1" readingOrder="1"/>
    </xf>
    <xf numFmtId="0" fontId="30" fillId="0" borderId="11" xfId="0" applyFont="1" applyBorder="1" applyAlignment="1">
      <alignment horizontal="left" vertical="center" wrapText="1" readingOrder="1"/>
    </xf>
    <xf numFmtId="0" fontId="33" fillId="0" borderId="6" xfId="0" applyFont="1" applyBorder="1" applyAlignment="1">
      <alignment horizontal="center" vertical="center" wrapText="1"/>
    </xf>
    <xf numFmtId="0" fontId="30" fillId="9" borderId="9" xfId="0" quotePrefix="1" applyFont="1" applyFill="1" applyBorder="1" applyAlignment="1">
      <alignment horizontal="left" vertical="center" wrapText="1" readingOrder="1"/>
    </xf>
    <xf numFmtId="0" fontId="34" fillId="0" borderId="3" xfId="0" applyFont="1" applyBorder="1" applyAlignment="1">
      <alignment horizontal="left" vertical="center" wrapText="1" readingOrder="1"/>
    </xf>
    <xf numFmtId="0" fontId="35" fillId="0" borderId="9" xfId="0" applyFont="1" applyBorder="1" applyAlignment="1">
      <alignment horizontal="left" vertical="center" wrapText="1" readingOrder="1"/>
    </xf>
    <xf numFmtId="0" fontId="36" fillId="0" borderId="3" xfId="0" applyFont="1" applyBorder="1" applyAlignment="1">
      <alignment horizontal="left" vertical="center" wrapText="1" readingOrder="1"/>
    </xf>
    <xf numFmtId="0" fontId="30" fillId="0" borderId="6" xfId="0" applyFont="1" applyBorder="1" applyAlignment="1">
      <alignment horizontal="center" vertical="center" wrapText="1"/>
    </xf>
    <xf numFmtId="0" fontId="37" fillId="0" borderId="3" xfId="0" applyFont="1" applyBorder="1" applyAlignment="1">
      <alignment horizontal="left" vertical="center" wrapText="1" readingOrder="1"/>
    </xf>
    <xf numFmtId="0" fontId="30" fillId="0" borderId="6" xfId="0" applyFont="1" applyBorder="1" applyAlignment="1">
      <alignment horizontal="left" vertical="center" wrapText="1"/>
    </xf>
    <xf numFmtId="0" fontId="31" fillId="0" borderId="9" xfId="0" applyFont="1" applyBorder="1" applyAlignment="1">
      <alignment horizontal="left" vertical="center" wrapText="1" readingOrder="1"/>
    </xf>
    <xf numFmtId="0" fontId="38" fillId="0" borderId="3" xfId="0" applyFont="1" applyBorder="1" applyAlignment="1">
      <alignment horizontal="left" vertical="center" wrapText="1" readingOrder="1"/>
    </xf>
    <xf numFmtId="0" fontId="39" fillId="0" borderId="9" xfId="0" applyFont="1" applyBorder="1" applyAlignment="1">
      <alignment horizontal="left" vertical="center" readingOrder="1"/>
    </xf>
    <xf numFmtId="0" fontId="34" fillId="0" borderId="9" xfId="0" applyFont="1" applyBorder="1" applyAlignment="1">
      <alignment horizontal="left" vertical="center" wrapText="1" readingOrder="1"/>
    </xf>
    <xf numFmtId="0" fontId="31" fillId="0" borderId="3" xfId="0" applyFont="1" applyBorder="1" applyAlignment="1">
      <alignment horizontal="left" vertical="center" wrapText="1" readingOrder="1"/>
    </xf>
    <xf numFmtId="0" fontId="30" fillId="8" borderId="10" xfId="0" applyFont="1" applyFill="1" applyBorder="1" applyAlignment="1">
      <alignment horizontal="left" vertical="center" wrapText="1" readingOrder="1"/>
    </xf>
    <xf numFmtId="0" fontId="28" fillId="10" borderId="10" xfId="0" applyFont="1" applyFill="1" applyBorder="1" applyAlignment="1">
      <alignment horizontal="left" vertical="center" wrapText="1" readingOrder="1"/>
    </xf>
    <xf numFmtId="0" fontId="30" fillId="9" borderId="3" xfId="0" applyFont="1" applyFill="1" applyBorder="1" applyAlignment="1">
      <alignment horizontal="left" vertical="center" wrapText="1" readingOrder="1"/>
    </xf>
    <xf numFmtId="0" fontId="40" fillId="9" borderId="9" xfId="0" quotePrefix="1" applyFont="1" applyFill="1" applyBorder="1" applyAlignment="1">
      <alignment horizontal="left" vertical="center" wrapText="1" readingOrder="1"/>
    </xf>
    <xf numFmtId="0" fontId="31" fillId="0" borderId="6" xfId="0" applyFont="1" applyBorder="1" applyAlignment="1">
      <alignment horizontal="center" vertical="center" wrapText="1"/>
    </xf>
    <xf numFmtId="0" fontId="44" fillId="0" borderId="9" xfId="0" applyFont="1" applyBorder="1" applyAlignment="1">
      <alignment horizontal="left" vertical="center" wrapText="1" readingOrder="1"/>
    </xf>
    <xf numFmtId="0" fontId="33" fillId="0" borderId="6" xfId="0" applyFont="1" applyBorder="1" applyAlignment="1">
      <alignment horizontal="left" vertical="center" wrapText="1"/>
    </xf>
    <xf numFmtId="0" fontId="31" fillId="0" borderId="9" xfId="0" applyFont="1" applyBorder="1" applyAlignment="1">
      <alignment horizontal="left" vertical="center" readingOrder="1"/>
    </xf>
    <xf numFmtId="0" fontId="32" fillId="0" borderId="9" xfId="0" applyFont="1" applyBorder="1" applyAlignment="1">
      <alignment horizontal="left" vertical="center" wrapText="1" readingOrder="1"/>
    </xf>
    <xf numFmtId="0" fontId="28" fillId="10" borderId="11" xfId="0" applyFont="1" applyFill="1" applyBorder="1" applyAlignment="1">
      <alignment horizontal="left" vertical="center" wrapText="1" readingOrder="1"/>
    </xf>
    <xf numFmtId="0" fontId="45" fillId="0" borderId="3" xfId="0" applyFont="1" applyBorder="1" applyAlignment="1">
      <alignment horizontal="left" vertical="center" wrapText="1" readingOrder="1"/>
    </xf>
    <xf numFmtId="0" fontId="28" fillId="0" borderId="3" xfId="0" applyFont="1" applyBorder="1" applyAlignment="1">
      <alignment horizontal="left" vertical="center" wrapText="1" readingOrder="1"/>
    </xf>
    <xf numFmtId="0" fontId="44" fillId="0" borderId="11" xfId="0" applyFont="1" applyBorder="1" applyAlignment="1">
      <alignment horizontal="left" vertical="center" wrapText="1" readingOrder="1"/>
    </xf>
    <xf numFmtId="0" fontId="46" fillId="0" borderId="3" xfId="0" applyFont="1" applyBorder="1" applyAlignment="1">
      <alignment horizontal="left" vertical="center" wrapText="1" readingOrder="1"/>
    </xf>
    <xf numFmtId="0" fontId="44" fillId="0" borderId="3" xfId="0" applyFont="1" applyBorder="1" applyAlignment="1">
      <alignment horizontal="left" vertical="center" wrapText="1" readingOrder="1"/>
    </xf>
    <xf numFmtId="0" fontId="47" fillId="0" borderId="3" xfId="0" applyFont="1" applyBorder="1" applyAlignment="1">
      <alignment horizontal="left" vertical="center" wrapText="1" readingOrder="1"/>
    </xf>
    <xf numFmtId="0" fontId="48" fillId="0" borderId="3" xfId="0" applyFont="1" applyBorder="1" applyAlignment="1">
      <alignment horizontal="left" vertical="center" wrapText="1" readingOrder="1"/>
    </xf>
    <xf numFmtId="0" fontId="34" fillId="0" borderId="11" xfId="0" applyFont="1" applyBorder="1" applyAlignment="1">
      <alignment horizontal="left" vertical="center" wrapText="1" readingOrder="1"/>
    </xf>
    <xf numFmtId="0" fontId="30" fillId="0" borderId="9" xfId="0" applyFont="1" applyBorder="1" applyAlignment="1">
      <alignment horizontal="left" vertical="center" wrapText="1" readingOrder="1"/>
    </xf>
    <xf numFmtId="0" fontId="31" fillId="0" borderId="11" xfId="0" applyFont="1" applyBorder="1" applyAlignment="1">
      <alignment horizontal="left" vertical="center" wrapText="1" readingOrder="1"/>
    </xf>
    <xf numFmtId="0" fontId="38" fillId="0" borderId="9" xfId="0" applyFont="1" applyBorder="1" applyAlignment="1">
      <alignment horizontal="left" vertical="center" wrapText="1" readingOrder="1"/>
    </xf>
    <xf numFmtId="0" fontId="49" fillId="6" borderId="6" xfId="0" applyFont="1" applyFill="1" applyBorder="1" applyAlignment="1">
      <alignment horizontal="center" vertical="center" wrapText="1"/>
    </xf>
    <xf numFmtId="0" fontId="30" fillId="6" borderId="6" xfId="0" applyFont="1" applyFill="1" applyBorder="1" applyAlignment="1">
      <alignment horizontal="center" vertical="center" wrapText="1"/>
    </xf>
    <xf numFmtId="0" fontId="30" fillId="9" borderId="3" xfId="0" quotePrefix="1" applyFont="1" applyFill="1" applyBorder="1" applyAlignment="1">
      <alignment horizontal="left" vertical="center" wrapText="1" readingOrder="1"/>
    </xf>
    <xf numFmtId="0" fontId="31" fillId="0" borderId="3" xfId="0" applyFont="1" applyBorder="1" applyAlignment="1">
      <alignment horizontal="center" vertical="center" wrapText="1" readingOrder="1"/>
    </xf>
    <xf numFmtId="0" fontId="31" fillId="0" borderId="10" xfId="0" applyFont="1" applyBorder="1" applyAlignment="1">
      <alignment horizontal="left" vertical="center" wrapText="1" readingOrder="1"/>
    </xf>
    <xf numFmtId="0" fontId="30" fillId="9" borderId="11" xfId="0" applyFont="1" applyFill="1" applyBorder="1" applyAlignment="1">
      <alignment horizontal="left" vertical="center" wrapText="1" readingOrder="1"/>
    </xf>
    <xf numFmtId="0" fontId="38" fillId="0" borderId="11" xfId="0" applyFont="1" applyBorder="1" applyAlignment="1">
      <alignment horizontal="left" vertical="center" wrapText="1" readingOrder="1"/>
    </xf>
    <xf numFmtId="0" fontId="30" fillId="9" borderId="9" xfId="0" applyFont="1" applyFill="1" applyBorder="1" applyAlignment="1">
      <alignment horizontal="left" vertical="center" wrapText="1" readingOrder="1"/>
    </xf>
    <xf numFmtId="0" fontId="31" fillId="9" borderId="9" xfId="0" applyFont="1" applyFill="1" applyBorder="1" applyAlignment="1">
      <alignment horizontal="left" vertical="center" wrapText="1" readingOrder="1"/>
    </xf>
    <xf numFmtId="0" fontId="31" fillId="9" borderId="3" xfId="0" applyFont="1" applyFill="1" applyBorder="1" applyAlignment="1">
      <alignment horizontal="left" vertical="center" wrapText="1" readingOrder="1"/>
    </xf>
    <xf numFmtId="0" fontId="30" fillId="0" borderId="7" xfId="0" applyFont="1" applyBorder="1" applyAlignment="1">
      <alignment horizontal="left" vertical="center" wrapText="1" readingOrder="1"/>
    </xf>
    <xf numFmtId="0" fontId="39" fillId="0" borderId="3" xfId="0" applyFont="1" applyBorder="1" applyAlignment="1">
      <alignment horizontal="left" vertical="center" wrapText="1" readingOrder="1"/>
    </xf>
    <xf numFmtId="0" fontId="38" fillId="0" borderId="7" xfId="0" applyFont="1" applyBorder="1" applyAlignment="1">
      <alignment horizontal="left" vertical="center" wrapText="1" readingOrder="1"/>
    </xf>
    <xf numFmtId="0" fontId="53" fillId="0" borderId="7" xfId="0" applyFont="1" applyBorder="1" applyAlignment="1">
      <alignment horizontal="left" vertical="center" wrapText="1" readingOrder="1"/>
    </xf>
    <xf numFmtId="0" fontId="53" fillId="0" borderId="3" xfId="0" applyFont="1" applyBorder="1" applyAlignment="1">
      <alignment horizontal="left" vertical="center" wrapText="1" readingOrder="1"/>
    </xf>
    <xf numFmtId="0" fontId="38" fillId="0" borderId="8" xfId="0" applyFont="1" applyBorder="1" applyAlignment="1">
      <alignment horizontal="left" vertical="center" wrapText="1" readingOrder="1"/>
    </xf>
    <xf numFmtId="0" fontId="37" fillId="8" borderId="9" xfId="0" applyFont="1" applyFill="1" applyBorder="1" applyAlignment="1">
      <alignment horizontal="left" vertical="center" wrapText="1" readingOrder="1"/>
    </xf>
    <xf numFmtId="0" fontId="37" fillId="8" borderId="3" xfId="0" applyFont="1" applyFill="1" applyBorder="1" applyAlignment="1">
      <alignment horizontal="left" vertical="center" wrapText="1" readingOrder="1"/>
    </xf>
    <xf numFmtId="0" fontId="55" fillId="10" borderId="11" xfId="0" applyFont="1" applyFill="1" applyBorder="1" applyAlignment="1">
      <alignment horizontal="left" vertical="center" wrapText="1" readingOrder="1"/>
    </xf>
    <xf numFmtId="0" fontId="55" fillId="10" borderId="3" xfId="0" applyFont="1" applyFill="1" applyBorder="1" applyAlignment="1">
      <alignment horizontal="left" vertical="center" wrapText="1" readingOrder="1"/>
    </xf>
    <xf numFmtId="0" fontId="38" fillId="9" borderId="9" xfId="0" applyFont="1" applyFill="1" applyBorder="1" applyAlignment="1">
      <alignment horizontal="left" vertical="center" wrapText="1" readingOrder="1"/>
    </xf>
    <xf numFmtId="0" fontId="38" fillId="9" borderId="3" xfId="0" applyFont="1" applyFill="1" applyBorder="1" applyAlignment="1">
      <alignment horizontal="left" vertical="center" wrapText="1" readingOrder="1"/>
    </xf>
    <xf numFmtId="0" fontId="53" fillId="0" borderId="9" xfId="0" applyFont="1" applyBorder="1" applyAlignment="1">
      <alignment horizontal="left" vertical="center" wrapText="1" readingOrder="1"/>
    </xf>
    <xf numFmtId="0" fontId="30" fillId="0" borderId="4" xfId="0" applyFont="1" applyBorder="1" applyAlignment="1">
      <alignment horizontal="center" vertical="center" wrapText="1" readingOrder="1"/>
    </xf>
    <xf numFmtId="0" fontId="30" fillId="0" borderId="12" xfId="0" applyFont="1" applyBorder="1" applyAlignment="1">
      <alignment horizontal="left" vertical="center" wrapText="1" readingOrder="1"/>
    </xf>
    <xf numFmtId="0" fontId="30" fillId="0" borderId="13" xfId="0" applyFont="1" applyBorder="1" applyAlignment="1">
      <alignment horizontal="center" vertical="center" wrapText="1"/>
    </xf>
    <xf numFmtId="0" fontId="37" fillId="0" borderId="9" xfId="0" applyFont="1" applyBorder="1" applyAlignment="1">
      <alignment horizontal="left" vertical="center" wrapText="1" readingOrder="1"/>
    </xf>
    <xf numFmtId="0" fontId="30" fillId="0" borderId="14" xfId="0" applyFont="1" applyBorder="1" applyAlignment="1">
      <alignment horizontal="center" vertical="center" wrapText="1"/>
    </xf>
    <xf numFmtId="0" fontId="30" fillId="0" borderId="10" xfId="0" applyFont="1" applyBorder="1" applyAlignment="1">
      <alignment horizontal="center" vertical="center" wrapText="1"/>
    </xf>
    <xf numFmtId="0" fontId="31" fillId="9" borderId="7" xfId="0" applyFont="1" applyFill="1" applyBorder="1" applyAlignment="1">
      <alignment horizontal="left" vertical="center" wrapText="1" readingOrder="1"/>
    </xf>
    <xf numFmtId="0" fontId="39" fillId="0" borderId="7" xfId="0" applyFont="1" applyBorder="1" applyAlignment="1">
      <alignment horizontal="left" vertical="center" wrapText="1" readingOrder="1"/>
    </xf>
    <xf numFmtId="0" fontId="21" fillId="0" borderId="5" xfId="0" applyFont="1" applyBorder="1">
      <alignment vertical="center"/>
    </xf>
    <xf numFmtId="0" fontId="59" fillId="0" borderId="5" xfId="0" applyFont="1" applyBorder="1">
      <alignment vertical="center"/>
    </xf>
    <xf numFmtId="0" fontId="37" fillId="0" borderId="11" xfId="0" applyFont="1" applyBorder="1" applyAlignment="1">
      <alignment horizontal="left" vertical="center" wrapText="1" readingOrder="1"/>
    </xf>
    <xf numFmtId="0" fontId="61" fillId="0" borderId="5" xfId="0" applyFont="1" applyBorder="1">
      <alignment vertical="center"/>
    </xf>
    <xf numFmtId="0" fontId="63" fillId="0" borderId="0" xfId="0" applyFont="1" applyAlignment="1">
      <alignment horizontal="center" vertical="center" wrapText="1"/>
    </xf>
    <xf numFmtId="0" fontId="64" fillId="13" borderId="1" xfId="0" applyFont="1" applyFill="1" applyBorder="1" applyAlignment="1">
      <alignment horizontal="center" vertical="center"/>
    </xf>
    <xf numFmtId="0" fontId="64" fillId="13" borderId="1" xfId="0" applyFont="1" applyFill="1" applyBorder="1">
      <alignment vertical="center"/>
    </xf>
    <xf numFmtId="0" fontId="64" fillId="13" borderId="1" xfId="0" applyFont="1" applyFill="1" applyBorder="1" applyAlignment="1">
      <alignment horizontal="center" vertical="center" wrapText="1"/>
    </xf>
    <xf numFmtId="0" fontId="64" fillId="13" borderId="17" xfId="0" applyFont="1" applyFill="1" applyBorder="1" applyAlignment="1">
      <alignment horizontal="center" vertical="center"/>
    </xf>
    <xf numFmtId="0" fontId="5" fillId="6" borderId="4" xfId="0" applyFont="1" applyFill="1" applyBorder="1" applyAlignment="1">
      <alignment horizontal="left" vertical="center"/>
    </xf>
    <xf numFmtId="0" fontId="65" fillId="14" borderId="5" xfId="0" applyFont="1" applyFill="1" applyBorder="1" applyAlignment="1">
      <alignment horizontal="center" vertical="center"/>
    </xf>
    <xf numFmtId="0" fontId="5" fillId="15" borderId="3" xfId="0" applyFont="1" applyFill="1" applyBorder="1" applyAlignment="1">
      <alignment horizontal="center" vertical="center"/>
    </xf>
    <xf numFmtId="0" fontId="13" fillId="15" borderId="6" xfId="0" applyFont="1" applyFill="1" applyBorder="1">
      <alignment vertical="center"/>
    </xf>
    <xf numFmtId="0" fontId="5" fillId="15" borderId="11" xfId="0" applyFont="1" applyFill="1" applyBorder="1">
      <alignment vertical="center"/>
    </xf>
    <xf numFmtId="0" fontId="5" fillId="15" borderId="2" xfId="0" applyFont="1" applyFill="1" applyBorder="1" applyAlignment="1">
      <alignment horizontal="center" vertical="center"/>
    </xf>
    <xf numFmtId="0" fontId="13" fillId="15" borderId="3" xfId="0" applyFont="1" applyFill="1" applyBorder="1" applyAlignment="1">
      <alignment horizontal="center" vertical="center"/>
    </xf>
    <xf numFmtId="0" fontId="63" fillId="15" borderId="11" xfId="0" applyFont="1" applyFill="1" applyBorder="1" applyAlignment="1">
      <alignment vertical="center" wrapText="1"/>
    </xf>
    <xf numFmtId="0" fontId="5" fillId="6" borderId="5" xfId="0" applyFont="1" applyFill="1" applyBorder="1" applyAlignment="1">
      <alignment horizontal="left" vertical="center"/>
    </xf>
    <xf numFmtId="0" fontId="5" fillId="16" borderId="5" xfId="0" quotePrefix="1" applyFont="1" applyFill="1" applyBorder="1" applyAlignment="1">
      <alignment horizontal="center" vertical="center"/>
    </xf>
    <xf numFmtId="0" fontId="5" fillId="17" borderId="3" xfId="0" applyFont="1" applyFill="1" applyBorder="1" applyAlignment="1">
      <alignment horizontal="center" vertical="center"/>
    </xf>
    <xf numFmtId="0" fontId="65" fillId="17" borderId="3" xfId="0" applyFont="1" applyFill="1" applyBorder="1" applyAlignment="1">
      <alignment horizontal="center" vertical="center"/>
    </xf>
    <xf numFmtId="0" fontId="13" fillId="17" borderId="6" xfId="0" applyFont="1" applyFill="1" applyBorder="1">
      <alignment vertical="center"/>
    </xf>
    <xf numFmtId="0" fontId="5" fillId="17" borderId="11" xfId="0" applyFont="1" applyFill="1" applyBorder="1">
      <alignment vertical="center"/>
    </xf>
    <xf numFmtId="0" fontId="5" fillId="17" borderId="2" xfId="0" applyFont="1" applyFill="1" applyBorder="1" applyAlignment="1">
      <alignment horizontal="center" vertical="center"/>
    </xf>
    <xf numFmtId="0" fontId="13" fillId="17" borderId="3" xfId="0" applyFont="1" applyFill="1" applyBorder="1" applyAlignment="1">
      <alignment horizontal="center" vertical="center"/>
    </xf>
    <xf numFmtId="0" fontId="66" fillId="17" borderId="3" xfId="0" applyFont="1" applyFill="1" applyBorder="1" applyAlignment="1">
      <alignment horizontal="center" vertical="center"/>
    </xf>
    <xf numFmtId="0" fontId="63" fillId="17" borderId="11" xfId="0" applyFont="1" applyFill="1" applyBorder="1" applyAlignment="1">
      <alignment vertical="center" wrapText="1"/>
    </xf>
    <xf numFmtId="0" fontId="5" fillId="6" borderId="5" xfId="0" applyFont="1" applyFill="1" applyBorder="1" applyAlignment="1">
      <alignment horizontal="center" vertical="center"/>
    </xf>
    <xf numFmtId="0" fontId="5" fillId="6" borderId="3" xfId="0" applyFont="1" applyFill="1" applyBorder="1" applyAlignment="1">
      <alignment horizontal="center" vertical="center"/>
    </xf>
    <xf numFmtId="0" fontId="5" fillId="6" borderId="6" xfId="0" applyFont="1" applyFill="1" applyBorder="1">
      <alignment vertical="center"/>
    </xf>
    <xf numFmtId="0" fontId="5" fillId="6" borderId="11" xfId="0" applyFont="1" applyFill="1" applyBorder="1">
      <alignment vertical="center"/>
    </xf>
    <xf numFmtId="0" fontId="5" fillId="6" borderId="3" xfId="0" applyFont="1" applyFill="1" applyBorder="1">
      <alignment vertical="center"/>
    </xf>
    <xf numFmtId="0" fontId="13" fillId="6" borderId="3" xfId="0" applyFont="1" applyFill="1" applyBorder="1" applyAlignment="1">
      <alignment horizontal="center" vertical="center"/>
    </xf>
    <xf numFmtId="0" fontId="5" fillId="4" borderId="3" xfId="0" applyFont="1" applyFill="1" applyBorder="1" applyAlignment="1">
      <alignment horizontal="center" vertical="center" wrapText="1"/>
    </xf>
    <xf numFmtId="0" fontId="65" fillId="4" borderId="3" xfId="0" applyFont="1" applyFill="1" applyBorder="1" applyAlignment="1">
      <alignment horizontal="center" vertical="center"/>
    </xf>
    <xf numFmtId="0" fontId="10" fillId="4" borderId="6" xfId="0" applyFont="1" applyFill="1" applyBorder="1">
      <alignment vertical="center"/>
    </xf>
    <xf numFmtId="0" fontId="5" fillId="4" borderId="11" xfId="0" applyFont="1" applyFill="1" applyBorder="1">
      <alignment vertical="center"/>
    </xf>
    <xf numFmtId="0" fontId="13" fillId="4" borderId="3" xfId="0" applyFont="1" applyFill="1" applyBorder="1" applyAlignment="1">
      <alignment horizontal="center" vertical="center"/>
    </xf>
    <xf numFmtId="0" fontId="5" fillId="6" borderId="2" xfId="0" applyFont="1" applyFill="1" applyBorder="1" applyAlignment="1">
      <alignment horizontal="center" vertical="center"/>
    </xf>
    <xf numFmtId="0" fontId="65" fillId="17" borderId="2" xfId="0" applyFont="1" applyFill="1" applyBorder="1" applyAlignment="1">
      <alignment horizontal="center" vertical="center"/>
    </xf>
    <xf numFmtId="0" fontId="13" fillId="17" borderId="19" xfId="0" applyFont="1" applyFill="1" applyBorder="1">
      <alignment vertical="center"/>
    </xf>
    <xf numFmtId="0" fontId="5" fillId="17" borderId="20" xfId="0" applyFont="1" applyFill="1" applyBorder="1">
      <alignment vertical="center"/>
    </xf>
    <xf numFmtId="0" fontId="13" fillId="17" borderId="2" xfId="0" applyFont="1" applyFill="1" applyBorder="1" applyAlignment="1">
      <alignment horizontal="center" vertical="center"/>
    </xf>
    <xf numFmtId="0" fontId="66" fillId="17" borderId="2" xfId="0" applyFont="1" applyFill="1" applyBorder="1" applyAlignment="1">
      <alignment horizontal="center" vertical="center"/>
    </xf>
    <xf numFmtId="0" fontId="63" fillId="17" borderId="20" xfId="0" applyFont="1" applyFill="1" applyBorder="1">
      <alignment vertical="center"/>
    </xf>
    <xf numFmtId="0" fontId="13" fillId="15" borderId="19" xfId="0" applyFont="1" applyFill="1" applyBorder="1">
      <alignment vertical="center"/>
    </xf>
    <xf numFmtId="0" fontId="5" fillId="15" borderId="20" xfId="0" applyFont="1" applyFill="1" applyBorder="1">
      <alignment vertical="center"/>
    </xf>
    <xf numFmtId="0" fontId="13" fillId="15" borderId="2" xfId="0" applyFont="1" applyFill="1" applyBorder="1" applyAlignment="1">
      <alignment horizontal="center" vertical="center"/>
    </xf>
    <xf numFmtId="0" fontId="63" fillId="15" borderId="20" xfId="0" applyFont="1" applyFill="1" applyBorder="1">
      <alignment vertical="center"/>
    </xf>
    <xf numFmtId="0" fontId="63" fillId="15" borderId="11" xfId="0" applyFont="1" applyFill="1" applyBorder="1">
      <alignment vertical="center"/>
    </xf>
    <xf numFmtId="0" fontId="63" fillId="4" borderId="11" xfId="0" applyFont="1" applyFill="1" applyBorder="1" applyAlignment="1">
      <alignment vertical="center" wrapText="1"/>
    </xf>
    <xf numFmtId="0" fontId="63" fillId="17" borderId="11" xfId="0" applyFont="1" applyFill="1" applyBorder="1">
      <alignment vertical="center"/>
    </xf>
    <xf numFmtId="0" fontId="65" fillId="6" borderId="5" xfId="0" applyFont="1" applyFill="1" applyBorder="1" applyAlignment="1">
      <alignment horizontal="left" vertical="center"/>
    </xf>
    <xf numFmtId="0" fontId="13" fillId="17" borderId="3" xfId="0" applyFont="1" applyFill="1" applyBorder="1" applyAlignment="1">
      <alignment horizontal="center" vertical="center" wrapText="1"/>
    </xf>
    <xf numFmtId="0" fontId="5" fillId="17" borderId="3" xfId="0" applyFont="1" applyFill="1" applyBorder="1" applyAlignment="1">
      <alignment horizontal="center" vertical="center" wrapText="1"/>
    </xf>
    <xf numFmtId="2" fontId="10" fillId="4" borderId="6" xfId="0" applyNumberFormat="1" applyFont="1" applyFill="1" applyBorder="1">
      <alignment vertical="center"/>
    </xf>
    <xf numFmtId="0" fontId="63" fillId="4" borderId="11" xfId="0" applyFont="1" applyFill="1" applyBorder="1">
      <alignment vertical="center"/>
    </xf>
    <xf numFmtId="0" fontId="5" fillId="6" borderId="5" xfId="0" quotePrefix="1" applyFont="1" applyFill="1" applyBorder="1" applyAlignment="1">
      <alignment horizontal="left" vertical="center"/>
    </xf>
    <xf numFmtId="0" fontId="9" fillId="6" borderId="5" xfId="0" quotePrefix="1" applyFont="1" applyFill="1" applyBorder="1" applyAlignment="1">
      <alignment horizontal="left" vertical="center"/>
    </xf>
    <xf numFmtId="0" fontId="63" fillId="4" borderId="3" xfId="0" applyFont="1" applyFill="1" applyBorder="1" applyAlignment="1">
      <alignment horizontal="center" vertical="center" wrapText="1"/>
    </xf>
    <xf numFmtId="176" fontId="10" fillId="4" borderId="6" xfId="0" applyNumberFormat="1" applyFont="1" applyFill="1" applyBorder="1">
      <alignment vertical="center"/>
    </xf>
    <xf numFmtId="0" fontId="66" fillId="17" borderId="3" xfId="0" applyFont="1" applyFill="1" applyBorder="1" applyAlignment="1">
      <alignment horizontal="center" vertical="center" wrapText="1"/>
    </xf>
    <xf numFmtId="0" fontId="10" fillId="6" borderId="6" xfId="0" applyFont="1" applyFill="1" applyBorder="1">
      <alignment vertical="center"/>
    </xf>
    <xf numFmtId="0" fontId="5" fillId="6" borderId="5" xfId="0" applyFont="1" applyFill="1" applyBorder="1" applyAlignment="1">
      <alignment horizontal="left" vertical="center" wrapText="1"/>
    </xf>
    <xf numFmtId="0" fontId="13" fillId="15" borderId="3" xfId="0" applyFont="1" applyFill="1" applyBorder="1" applyAlignment="1">
      <alignment horizontal="center" vertical="center" wrapText="1"/>
    </xf>
    <xf numFmtId="0" fontId="65" fillId="14" borderId="4" xfId="0" applyFont="1" applyFill="1" applyBorder="1" applyAlignment="1">
      <alignment horizontal="center" vertical="center"/>
    </xf>
    <xf numFmtId="0" fontId="5" fillId="16" borderId="5" xfId="0" quotePrefix="1" applyFont="1" applyFill="1" applyBorder="1" applyAlignment="1">
      <alignment vertical="center" wrapText="1"/>
    </xf>
    <xf numFmtId="0" fontId="63" fillId="6" borderId="11" xfId="0" applyFont="1" applyFill="1" applyBorder="1">
      <alignment vertical="center"/>
    </xf>
    <xf numFmtId="0" fontId="65" fillId="15" borderId="3" xfId="0" applyFont="1" applyFill="1" applyBorder="1" applyAlignment="1">
      <alignment horizontal="center" vertical="center"/>
    </xf>
    <xf numFmtId="0" fontId="5" fillId="18" borderId="2" xfId="0" applyFont="1" applyFill="1" applyBorder="1" applyAlignment="1">
      <alignment horizontal="center" vertical="center"/>
    </xf>
    <xf numFmtId="0" fontId="65" fillId="6" borderId="4" xfId="0" applyFont="1" applyFill="1" applyBorder="1" applyAlignment="1">
      <alignment horizontal="left" vertical="center"/>
    </xf>
    <xf numFmtId="0" fontId="63" fillId="17" borderId="20" xfId="0" applyFont="1" applyFill="1" applyBorder="1" applyAlignment="1">
      <alignment vertical="center" wrapText="1"/>
    </xf>
    <xf numFmtId="0" fontId="68" fillId="10" borderId="0" xfId="0" quotePrefix="1" applyFont="1" applyFill="1">
      <alignment vertical="center"/>
    </xf>
    <xf numFmtId="0" fontId="65" fillId="10" borderId="5" xfId="0" applyFont="1" applyFill="1" applyBorder="1" applyAlignment="1">
      <alignment horizontal="left" vertical="center"/>
    </xf>
    <xf numFmtId="0" fontId="5" fillId="18" borderId="3" xfId="0" applyFont="1" applyFill="1" applyBorder="1" applyAlignment="1">
      <alignment horizontal="center" vertical="center"/>
    </xf>
    <xf numFmtId="0" fontId="8" fillId="15" borderId="3" xfId="0" applyFont="1" applyFill="1" applyBorder="1" applyAlignment="1">
      <alignment horizontal="center" vertical="center"/>
    </xf>
    <xf numFmtId="0" fontId="69" fillId="15" borderId="6" xfId="0" applyFont="1" applyFill="1" applyBorder="1">
      <alignment vertical="center"/>
    </xf>
    <xf numFmtId="0" fontId="70" fillId="15" borderId="11" xfId="0" applyFont="1" applyFill="1" applyBorder="1">
      <alignment vertical="center"/>
    </xf>
    <xf numFmtId="0" fontId="70" fillId="15" borderId="3" xfId="0" applyFont="1" applyFill="1" applyBorder="1" applyAlignment="1">
      <alignment horizontal="center" vertical="center"/>
    </xf>
    <xf numFmtId="0" fontId="69" fillId="15" borderId="3" xfId="0" applyFont="1" applyFill="1" applyBorder="1" applyAlignment="1">
      <alignment horizontal="center" vertical="center"/>
    </xf>
    <xf numFmtId="0" fontId="5" fillId="6" borderId="3" xfId="0" applyFont="1" applyFill="1" applyBorder="1" applyAlignment="1">
      <alignment horizontal="left" vertical="center"/>
    </xf>
    <xf numFmtId="0" fontId="63" fillId="6" borderId="3" xfId="0" applyFont="1" applyFill="1" applyBorder="1">
      <alignment vertical="center"/>
    </xf>
    <xf numFmtId="0" fontId="16" fillId="15" borderId="3" xfId="0" applyFont="1" applyFill="1" applyBorder="1" applyAlignment="1">
      <alignment horizontal="center" vertical="center"/>
    </xf>
    <xf numFmtId="0" fontId="71" fillId="17" borderId="3" xfId="0" applyFont="1" applyFill="1" applyBorder="1" applyAlignment="1">
      <alignment horizontal="center" vertical="center"/>
    </xf>
    <xf numFmtId="0" fontId="67" fillId="15" borderId="11" xfId="0" applyFont="1" applyFill="1" applyBorder="1">
      <alignment vertical="center"/>
    </xf>
    <xf numFmtId="0" fontId="5" fillId="14" borderId="4" xfId="0" applyFont="1" applyFill="1" applyBorder="1" applyAlignment="1">
      <alignment horizontal="center" vertical="center"/>
    </xf>
    <xf numFmtId="0" fontId="63" fillId="15" borderId="6" xfId="0" applyFont="1" applyFill="1" applyBorder="1" applyAlignment="1">
      <alignment vertical="center" wrapText="1"/>
    </xf>
    <xf numFmtId="0" fontId="62" fillId="4" borderId="6" xfId="0" applyFont="1" applyFill="1" applyBorder="1" applyAlignment="1">
      <alignment vertical="center" wrapText="1"/>
    </xf>
    <xf numFmtId="0" fontId="72" fillId="17" borderId="3" xfId="0" applyFont="1" applyFill="1" applyBorder="1" applyAlignment="1">
      <alignment horizontal="center" vertical="center"/>
    </xf>
    <xf numFmtId="0" fontId="67" fillId="17" borderId="11" xfId="0" applyFont="1" applyFill="1" applyBorder="1" applyAlignment="1">
      <alignment vertical="center" wrapText="1"/>
    </xf>
    <xf numFmtId="0" fontId="5" fillId="14" borderId="5" xfId="0" applyFont="1" applyFill="1" applyBorder="1" applyAlignment="1">
      <alignment horizontal="center" vertical="center"/>
    </xf>
    <xf numFmtId="0" fontId="5" fillId="6" borderId="19" xfId="0" applyFont="1" applyFill="1" applyBorder="1">
      <alignment vertical="center"/>
    </xf>
    <xf numFmtId="0" fontId="5" fillId="6" borderId="2" xfId="0" applyFont="1" applyFill="1" applyBorder="1">
      <alignment vertical="center"/>
    </xf>
    <xf numFmtId="0" fontId="5" fillId="6" borderId="2" xfId="0" applyFont="1" applyFill="1" applyBorder="1" applyAlignment="1">
      <alignment horizontal="left" vertical="center"/>
    </xf>
    <xf numFmtId="0" fontId="73" fillId="0" borderId="0" xfId="0" applyFont="1">
      <alignment vertical="center"/>
    </xf>
    <xf numFmtId="0" fontId="74" fillId="0" borderId="0" xfId="0" applyFont="1">
      <alignment vertical="center"/>
    </xf>
    <xf numFmtId="0" fontId="21" fillId="0" borderId="0" xfId="0" applyFont="1" applyAlignment="1">
      <alignment vertical="center" wrapText="1"/>
    </xf>
    <xf numFmtId="0" fontId="21" fillId="0" borderId="0" xfId="0" applyFont="1" applyAlignment="1">
      <alignment horizontal="center" vertical="center" wrapText="1"/>
    </xf>
    <xf numFmtId="0" fontId="75" fillId="3" borderId="1" xfId="0" applyFont="1" applyFill="1" applyBorder="1" applyAlignment="1">
      <alignment horizontal="center" vertical="center" wrapText="1"/>
    </xf>
    <xf numFmtId="0" fontId="75" fillId="19" borderId="1" xfId="0" applyFont="1" applyFill="1" applyBorder="1" applyAlignment="1">
      <alignment horizontal="center" vertical="center" wrapText="1"/>
    </xf>
    <xf numFmtId="0" fontId="75" fillId="20" borderId="1" xfId="0" applyFont="1" applyFill="1" applyBorder="1" applyAlignment="1">
      <alignment horizontal="center" vertical="center" wrapText="1"/>
    </xf>
    <xf numFmtId="0" fontId="80" fillId="2" borderId="19" xfId="0" applyFont="1" applyFill="1" applyBorder="1" applyAlignment="1">
      <alignment horizontal="center" vertical="center"/>
    </xf>
    <xf numFmtId="0" fontId="80" fillId="2" borderId="23" xfId="0" applyFont="1" applyFill="1" applyBorder="1">
      <alignment vertical="center"/>
    </xf>
    <xf numFmtId="0" fontId="80" fillId="2" borderId="23" xfId="0" applyFont="1" applyFill="1" applyBorder="1" applyAlignment="1">
      <alignment horizontal="center" vertical="center"/>
    </xf>
    <xf numFmtId="0" fontId="81" fillId="2" borderId="23" xfId="0" applyFont="1" applyFill="1" applyBorder="1" applyAlignment="1">
      <alignment horizontal="center" vertical="center" wrapText="1"/>
    </xf>
    <xf numFmtId="0" fontId="81" fillId="2" borderId="23" xfId="0" applyFont="1" applyFill="1" applyBorder="1" applyAlignment="1">
      <alignment horizontal="center" vertical="center"/>
    </xf>
    <xf numFmtId="0" fontId="81" fillId="2" borderId="23" xfId="0" applyFont="1" applyFill="1" applyBorder="1">
      <alignment vertical="center"/>
    </xf>
    <xf numFmtId="0" fontId="82" fillId="10" borderId="13" xfId="0" applyFont="1" applyFill="1" applyBorder="1" applyAlignment="1">
      <alignment horizontal="center" vertical="center"/>
    </xf>
    <xf numFmtId="0" fontId="83" fillId="10" borderId="24" xfId="0" applyFont="1" applyFill="1" applyBorder="1">
      <alignment vertical="center"/>
    </xf>
    <xf numFmtId="0" fontId="84" fillId="10" borderId="24" xfId="0" applyFont="1" applyFill="1" applyBorder="1" applyAlignment="1">
      <alignment vertical="center" wrapText="1"/>
    </xf>
    <xf numFmtId="0" fontId="21" fillId="10" borderId="24" xfId="0" applyFont="1" applyFill="1" applyBorder="1" applyAlignment="1">
      <alignment horizontal="center" vertical="center" wrapText="1"/>
    </xf>
    <xf numFmtId="0" fontId="21" fillId="10" borderId="24" xfId="0" applyFont="1" applyFill="1" applyBorder="1" applyAlignment="1">
      <alignment horizontal="center" vertical="center"/>
    </xf>
    <xf numFmtId="0" fontId="21" fillId="10" borderId="24" xfId="0" applyFont="1" applyFill="1" applyBorder="1">
      <alignment vertical="center"/>
    </xf>
    <xf numFmtId="0" fontId="85" fillId="0" borderId="12" xfId="0" applyFont="1" applyBorder="1">
      <alignment vertical="center"/>
    </xf>
    <xf numFmtId="0" fontId="86" fillId="0" borderId="3" xfId="0" applyFont="1" applyBorder="1" applyAlignment="1">
      <alignment vertical="center" wrapText="1"/>
    </xf>
    <xf numFmtId="0" fontId="81" fillId="21" borderId="3" xfId="0" applyFont="1" applyFill="1" applyBorder="1" applyAlignment="1">
      <alignment vertical="center" wrapText="1"/>
    </xf>
    <xf numFmtId="0" fontId="81" fillId="21" borderId="3" xfId="0" applyFont="1" applyFill="1" applyBorder="1" applyAlignment="1">
      <alignment horizontal="left" vertical="center" wrapText="1"/>
    </xf>
    <xf numFmtId="0" fontId="81" fillId="0" borderId="3" xfId="0" applyFont="1" applyBorder="1" applyAlignment="1">
      <alignment vertical="center" wrapText="1"/>
    </xf>
    <xf numFmtId="0" fontId="84" fillId="22" borderId="6" xfId="0" applyFont="1" applyFill="1" applyBorder="1" applyAlignment="1">
      <alignment horizontal="left" vertical="center"/>
    </xf>
    <xf numFmtId="0" fontId="84" fillId="22" borderId="8" xfId="0" applyFont="1" applyFill="1" applyBorder="1" applyAlignment="1">
      <alignment horizontal="left" vertical="center"/>
    </xf>
    <xf numFmtId="0" fontId="87" fillId="22" borderId="8" xfId="0" applyFont="1" applyFill="1" applyBorder="1" applyAlignment="1">
      <alignment horizontal="left" vertical="center"/>
    </xf>
    <xf numFmtId="0" fontId="87" fillId="22" borderId="11" xfId="0" applyFont="1" applyFill="1" applyBorder="1" applyAlignment="1">
      <alignment horizontal="left" vertical="center"/>
    </xf>
    <xf numFmtId="0" fontId="88" fillId="22" borderId="6" xfId="0" applyFont="1" applyFill="1" applyBorder="1" applyAlignment="1">
      <alignment horizontal="left" vertical="center"/>
    </xf>
    <xf numFmtId="0" fontId="21" fillId="22" borderId="8" xfId="0" applyFont="1" applyFill="1" applyBorder="1" applyAlignment="1">
      <alignment horizontal="center" vertical="center" wrapText="1"/>
    </xf>
    <xf numFmtId="0" fontId="21" fillId="22" borderId="11" xfId="0" applyFont="1" applyFill="1" applyBorder="1" applyAlignment="1">
      <alignment horizontal="center" vertical="center" wrapText="1"/>
    </xf>
    <xf numFmtId="0" fontId="21" fillId="22" borderId="6" xfId="0" applyFont="1" applyFill="1" applyBorder="1" applyAlignment="1">
      <alignment horizontal="center" vertical="center" wrapText="1"/>
    </xf>
    <xf numFmtId="0" fontId="89" fillId="0" borderId="3" xfId="0" applyFont="1" applyBorder="1" applyAlignment="1">
      <alignment vertical="center" wrapText="1"/>
    </xf>
    <xf numFmtId="0" fontId="21" fillId="0" borderId="6" xfId="0" applyFont="1" applyBorder="1" applyAlignment="1">
      <alignment vertical="center" wrapText="1"/>
    </xf>
    <xf numFmtId="0" fontId="21" fillId="0" borderId="3" xfId="0" applyFont="1" applyBorder="1" applyAlignment="1">
      <alignment horizontal="center" vertical="center"/>
    </xf>
    <xf numFmtId="0" fontId="90" fillId="0" borderId="25" xfId="0" applyFont="1" applyBorder="1">
      <alignment vertical="center"/>
    </xf>
    <xf numFmtId="0" fontId="21" fillId="21" borderId="6" xfId="0" applyFont="1" applyFill="1" applyBorder="1">
      <alignment vertical="center"/>
    </xf>
    <xf numFmtId="0" fontId="87" fillId="21" borderId="8" xfId="0" applyFont="1" applyFill="1" applyBorder="1" applyAlignment="1">
      <alignment vertical="center" wrapText="1"/>
    </xf>
    <xf numFmtId="0" fontId="87" fillId="0" borderId="8" xfId="0" applyFont="1" applyBorder="1" applyAlignment="1">
      <alignment horizontal="center" vertical="center" wrapText="1"/>
    </xf>
    <xf numFmtId="0" fontId="87" fillId="21" borderId="8" xfId="0" applyFont="1" applyFill="1" applyBorder="1" applyAlignment="1">
      <alignment horizontal="left" vertical="center"/>
    </xf>
    <xf numFmtId="0" fontId="81" fillId="21" borderId="8" xfId="0" applyFont="1" applyFill="1" applyBorder="1" applyAlignment="1">
      <alignment horizontal="center" vertical="center"/>
    </xf>
    <xf numFmtId="0" fontId="81" fillId="6" borderId="8" xfId="0" applyFont="1" applyFill="1" applyBorder="1">
      <alignment vertical="center"/>
    </xf>
    <xf numFmtId="0" fontId="81" fillId="6" borderId="11" xfId="0" applyFont="1" applyFill="1" applyBorder="1" applyAlignment="1">
      <alignment horizontal="center" vertical="center"/>
    </xf>
    <xf numFmtId="0" fontId="21" fillId="21" borderId="3" xfId="0" applyFont="1" applyFill="1" applyBorder="1" applyAlignment="1">
      <alignment vertical="center" wrapText="1"/>
    </xf>
    <xf numFmtId="0" fontId="81" fillId="0" borderId="3" xfId="0" applyFont="1" applyBorder="1" applyAlignment="1">
      <alignment horizontal="left" vertical="center" wrapText="1"/>
    </xf>
    <xf numFmtId="0" fontId="81" fillId="21" borderId="3" xfId="0" applyFont="1" applyFill="1" applyBorder="1" applyAlignment="1">
      <alignment horizontal="center" vertical="center" wrapText="1"/>
    </xf>
    <xf numFmtId="0" fontId="91" fillId="21" borderId="6" xfId="0" applyFont="1" applyFill="1" applyBorder="1" applyAlignment="1">
      <alignment horizontal="center" vertical="center" wrapText="1"/>
    </xf>
    <xf numFmtId="0" fontId="75" fillId="20" borderId="6" xfId="0" quotePrefix="1" applyFont="1" applyFill="1" applyBorder="1" applyAlignment="1">
      <alignment horizontal="center" vertical="center" wrapText="1"/>
    </xf>
    <xf numFmtId="0" fontId="75" fillId="20" borderId="3" xfId="0" applyFont="1" applyFill="1" applyBorder="1" applyAlignment="1">
      <alignment vertical="center" wrapText="1"/>
    </xf>
    <xf numFmtId="0" fontId="92" fillId="0" borderId="3" xfId="0" applyFont="1" applyBorder="1" applyAlignment="1">
      <alignment horizontal="left" vertical="center" wrapText="1"/>
    </xf>
    <xf numFmtId="0" fontId="21" fillId="21" borderId="3" xfId="0" applyFont="1" applyFill="1" applyBorder="1">
      <alignment vertical="center"/>
    </xf>
    <xf numFmtId="0" fontId="81" fillId="21" borderId="3" xfId="0" applyFont="1" applyFill="1" applyBorder="1" applyAlignment="1">
      <alignment horizontal="right" vertical="center" wrapText="1"/>
    </xf>
    <xf numFmtId="0" fontId="75" fillId="20" borderId="6" xfId="0" quotePrefix="1" applyFont="1" applyFill="1" applyBorder="1" applyAlignment="1">
      <alignment vertical="center" wrapText="1"/>
    </xf>
    <xf numFmtId="0" fontId="90" fillId="0" borderId="23" xfId="0" applyFont="1" applyBorder="1">
      <alignment vertical="center"/>
    </xf>
    <xf numFmtId="0" fontId="93" fillId="0" borderId="8" xfId="0" applyFont="1" applyBorder="1">
      <alignment vertical="center"/>
    </xf>
    <xf numFmtId="0" fontId="73" fillId="6" borderId="8" xfId="0" applyFont="1" applyFill="1" applyBorder="1">
      <alignment vertical="center"/>
    </xf>
    <xf numFmtId="0" fontId="21" fillId="6" borderId="8" xfId="0" applyFont="1" applyFill="1" applyBorder="1">
      <alignment vertical="center"/>
    </xf>
    <xf numFmtId="0" fontId="87" fillId="6" borderId="8" xfId="0" applyFont="1" applyFill="1" applyBorder="1" applyAlignment="1">
      <alignment vertical="center" wrapText="1"/>
    </xf>
    <xf numFmtId="0" fontId="84" fillId="6" borderId="8" xfId="0" applyFont="1" applyFill="1" applyBorder="1" applyAlignment="1">
      <alignment vertical="center" wrapText="1"/>
    </xf>
    <xf numFmtId="0" fontId="21" fillId="6" borderId="8" xfId="0" applyFont="1" applyFill="1" applyBorder="1" applyAlignment="1">
      <alignment horizontal="center" vertical="center" wrapText="1"/>
    </xf>
    <xf numFmtId="0" fontId="21" fillId="6" borderId="8" xfId="0" applyFont="1" applyFill="1" applyBorder="1" applyAlignment="1">
      <alignment horizontal="center" vertical="center"/>
    </xf>
    <xf numFmtId="0" fontId="94" fillId="6" borderId="8" xfId="0" applyFont="1" applyFill="1" applyBorder="1" applyAlignment="1">
      <alignment vertical="center" wrapText="1"/>
    </xf>
    <xf numFmtId="0" fontId="21" fillId="6" borderId="26" xfId="0" applyFont="1" applyFill="1" applyBorder="1" applyAlignment="1">
      <alignment horizontal="center" vertical="center"/>
    </xf>
    <xf numFmtId="0" fontId="21" fillId="22" borderId="27" xfId="0" applyFont="1" applyFill="1" applyBorder="1" applyAlignment="1">
      <alignment horizontal="center" vertical="center" wrapText="1"/>
    </xf>
    <xf numFmtId="0" fontId="89" fillId="0" borderId="11" xfId="0" applyFont="1" applyBorder="1" applyAlignment="1">
      <alignment vertical="center" wrapText="1"/>
    </xf>
    <xf numFmtId="0" fontId="81" fillId="21" borderId="26" xfId="0" applyFont="1" applyFill="1" applyBorder="1" applyAlignment="1">
      <alignment horizontal="center" vertical="center"/>
    </xf>
    <xf numFmtId="0" fontId="91" fillId="21" borderId="27" xfId="0" applyFont="1" applyFill="1" applyBorder="1" applyAlignment="1">
      <alignment horizontal="center" vertical="center" wrapText="1"/>
    </xf>
    <xf numFmtId="0" fontId="81" fillId="0" borderId="11" xfId="0" applyFont="1" applyBorder="1" applyAlignment="1">
      <alignment vertical="center" wrapText="1"/>
    </xf>
    <xf numFmtId="0" fontId="95" fillId="0" borderId="3" xfId="0" applyFont="1" applyBorder="1" applyAlignment="1">
      <alignment horizontal="left" vertical="center" wrapText="1"/>
    </xf>
    <xf numFmtId="0" fontId="21" fillId="0" borderId="6" xfId="0" applyFont="1" applyBorder="1" applyAlignment="1">
      <alignment horizontal="center" vertical="center"/>
    </xf>
    <xf numFmtId="0" fontId="81" fillId="0" borderId="6" xfId="0" applyFont="1" applyBorder="1" applyAlignment="1">
      <alignment horizontal="left" vertical="center" wrapText="1"/>
    </xf>
    <xf numFmtId="0" fontId="92" fillId="0" borderId="6" xfId="0" applyFont="1" applyBorder="1" applyAlignment="1">
      <alignment horizontal="left" vertical="center" wrapText="1"/>
    </xf>
    <xf numFmtId="0" fontId="95" fillId="0" borderId="6" xfId="0" applyFont="1" applyBorder="1" applyAlignment="1">
      <alignment horizontal="left" vertical="center" wrapText="1"/>
    </xf>
    <xf numFmtId="0" fontId="81" fillId="23" borderId="3" xfId="0" applyFont="1" applyFill="1" applyBorder="1" applyAlignment="1">
      <alignment vertical="center" wrapText="1"/>
    </xf>
    <xf numFmtId="0" fontId="21" fillId="23" borderId="6" xfId="0" applyFont="1" applyFill="1" applyBorder="1">
      <alignment vertical="center"/>
    </xf>
    <xf numFmtId="0" fontId="87" fillId="23" borderId="8" xfId="0" applyFont="1" applyFill="1" applyBorder="1" applyAlignment="1">
      <alignment vertical="center" wrapText="1"/>
    </xf>
    <xf numFmtId="0" fontId="87" fillId="23" borderId="8" xfId="0" applyFont="1" applyFill="1" applyBorder="1" applyAlignment="1">
      <alignment horizontal="left" vertical="center"/>
    </xf>
    <xf numFmtId="0" fontId="81" fillId="23" borderId="8" xfId="0" applyFont="1" applyFill="1" applyBorder="1" applyAlignment="1">
      <alignment horizontal="center" vertical="center"/>
    </xf>
    <xf numFmtId="0" fontId="81" fillId="23" borderId="26" xfId="0" applyFont="1" applyFill="1" applyBorder="1" applyAlignment="1">
      <alignment horizontal="center" vertical="center"/>
    </xf>
    <xf numFmtId="0" fontId="21" fillId="23" borderId="3" xfId="0" applyFont="1" applyFill="1" applyBorder="1" applyAlignment="1">
      <alignment vertical="center" wrapText="1"/>
    </xf>
    <xf numFmtId="0" fontId="81" fillId="23" borderId="3" xfId="0" applyFont="1" applyFill="1" applyBorder="1" applyAlignment="1">
      <alignment horizontal="left" vertical="center" wrapText="1"/>
    </xf>
    <xf numFmtId="0" fontId="81" fillId="23" borderId="3" xfId="0" applyFont="1" applyFill="1" applyBorder="1" applyAlignment="1">
      <alignment horizontal="center" vertical="center" wrapText="1"/>
    </xf>
    <xf numFmtId="0" fontId="91" fillId="23" borderId="6" xfId="0" applyFont="1" applyFill="1" applyBorder="1" applyAlignment="1">
      <alignment horizontal="center" vertical="center" wrapText="1"/>
    </xf>
    <xf numFmtId="0" fontId="91" fillId="23" borderId="27" xfId="0" applyFont="1" applyFill="1" applyBorder="1" applyAlignment="1">
      <alignment horizontal="center" vertical="center" wrapText="1"/>
    </xf>
    <xf numFmtId="0" fontId="87" fillId="6" borderId="8" xfId="0" applyFont="1" applyFill="1" applyBorder="1" applyAlignment="1">
      <alignment horizontal="center" vertical="center" wrapText="1"/>
    </xf>
    <xf numFmtId="0" fontId="21" fillId="0" borderId="3" xfId="0" applyFont="1" applyBorder="1">
      <alignment vertical="center"/>
    </xf>
    <xf numFmtId="0" fontId="21" fillId="0" borderId="3" xfId="0" applyFont="1" applyBorder="1" applyAlignment="1">
      <alignment horizontal="center" vertical="center" wrapText="1"/>
    </xf>
    <xf numFmtId="0" fontId="21" fillId="0" borderId="6" xfId="0" applyFont="1" applyBorder="1" applyAlignment="1">
      <alignment horizontal="center" vertical="center" wrapText="1"/>
    </xf>
    <xf numFmtId="0" fontId="81" fillId="0" borderId="6" xfId="0" applyFont="1" applyBorder="1" applyAlignment="1">
      <alignment vertical="center" wrapText="1"/>
    </xf>
    <xf numFmtId="0" fontId="96" fillId="0" borderId="0" xfId="0" applyFont="1">
      <alignment vertical="center"/>
    </xf>
    <xf numFmtId="0" fontId="96" fillId="15" borderId="0" xfId="0" applyFont="1" applyFill="1">
      <alignment vertical="center"/>
    </xf>
    <xf numFmtId="0" fontId="80" fillId="2" borderId="23" xfId="0" applyFont="1" applyFill="1" applyBorder="1" applyAlignment="1">
      <alignment horizontal="center" vertical="center" wrapText="1"/>
    </xf>
    <xf numFmtId="0" fontId="82" fillId="10" borderId="6" xfId="0" applyFont="1" applyFill="1" applyBorder="1" applyAlignment="1">
      <alignment horizontal="center" vertical="center"/>
    </xf>
    <xf numFmtId="0" fontId="83" fillId="10" borderId="8" xfId="0" applyFont="1" applyFill="1" applyBorder="1">
      <alignment vertical="center"/>
    </xf>
    <xf numFmtId="0" fontId="84" fillId="10" borderId="8" xfId="0" applyFont="1" applyFill="1" applyBorder="1" applyAlignment="1">
      <alignment vertical="center" wrapText="1"/>
    </xf>
    <xf numFmtId="0" fontId="21" fillId="10" borderId="8" xfId="0" applyFont="1" applyFill="1" applyBorder="1" applyAlignment="1">
      <alignment horizontal="center" vertical="center" wrapText="1"/>
    </xf>
    <xf numFmtId="0" fontId="21" fillId="10" borderId="8" xfId="0" applyFont="1" applyFill="1" applyBorder="1" applyAlignment="1">
      <alignment horizontal="center" vertical="center"/>
    </xf>
    <xf numFmtId="0" fontId="21" fillId="10" borderId="8" xfId="0" applyFont="1" applyFill="1" applyBorder="1">
      <alignment vertical="center"/>
    </xf>
    <xf numFmtId="0" fontId="98" fillId="0" borderId="0" xfId="0" applyFont="1">
      <alignment vertical="center"/>
    </xf>
    <xf numFmtId="0" fontId="99" fillId="6" borderId="24" xfId="0" applyFont="1" applyFill="1" applyBorder="1">
      <alignment vertical="center"/>
    </xf>
    <xf numFmtId="0" fontId="100" fillId="6" borderId="24" xfId="0" applyFont="1" applyFill="1" applyBorder="1">
      <alignment vertical="center"/>
    </xf>
    <xf numFmtId="0" fontId="87" fillId="6" borderId="24" xfId="0" applyFont="1" applyFill="1" applyBorder="1" applyAlignment="1">
      <alignment vertical="center" wrapText="1"/>
    </xf>
    <xf numFmtId="0" fontId="99" fillId="6" borderId="24" xfId="0" applyFont="1" applyFill="1" applyBorder="1" applyAlignment="1">
      <alignment vertical="center" wrapText="1"/>
    </xf>
    <xf numFmtId="0" fontId="81" fillId="6" borderId="24" xfId="0" applyFont="1" applyFill="1" applyBorder="1" applyAlignment="1">
      <alignment horizontal="center" vertical="center" wrapText="1"/>
    </xf>
    <xf numFmtId="0" fontId="81" fillId="6" borderId="24" xfId="0" applyFont="1" applyFill="1" applyBorder="1" applyAlignment="1">
      <alignment horizontal="center" vertical="center"/>
    </xf>
    <xf numFmtId="0" fontId="81" fillId="6" borderId="24" xfId="0" applyFont="1" applyFill="1" applyBorder="1">
      <alignment vertical="center"/>
    </xf>
    <xf numFmtId="0" fontId="81" fillId="6" borderId="12" xfId="0" applyFont="1" applyFill="1" applyBorder="1" applyAlignment="1">
      <alignment horizontal="center" vertical="center"/>
    </xf>
    <xf numFmtId="0" fontId="104" fillId="0" borderId="3" xfId="0" applyFont="1" applyBorder="1" applyAlignment="1">
      <alignment horizontal="left" vertical="center" wrapText="1"/>
    </xf>
    <xf numFmtId="0" fontId="84" fillId="22" borderId="8" xfId="0" applyFont="1" applyFill="1" applyBorder="1" applyAlignment="1">
      <alignment horizontal="left" vertical="center" wrapText="1"/>
    </xf>
    <xf numFmtId="0" fontId="21" fillId="22" borderId="6" xfId="0" applyFont="1" applyFill="1" applyBorder="1" applyAlignment="1">
      <alignment horizontal="left" vertical="center"/>
    </xf>
    <xf numFmtId="0" fontId="105" fillId="0" borderId="3" xfId="0" applyFont="1" applyBorder="1" applyAlignment="1">
      <alignment horizontal="left" vertical="center" wrapText="1"/>
    </xf>
    <xf numFmtId="0" fontId="75" fillId="24" borderId="6" xfId="0" quotePrefix="1" applyFont="1" applyFill="1" applyBorder="1" applyAlignment="1">
      <alignment vertical="center" wrapText="1"/>
    </xf>
    <xf numFmtId="0" fontId="75" fillId="24" borderId="3" xfId="0" applyFont="1" applyFill="1" applyBorder="1" applyAlignment="1">
      <alignment vertical="center" wrapText="1"/>
    </xf>
    <xf numFmtId="0" fontId="90" fillId="0" borderId="0" xfId="0" applyFont="1">
      <alignment vertical="center"/>
    </xf>
    <xf numFmtId="0" fontId="98" fillId="6" borderId="0" xfId="0" applyFont="1" applyFill="1">
      <alignment vertical="center"/>
    </xf>
    <xf numFmtId="0" fontId="21" fillId="6" borderId="0" xfId="0" applyFont="1" applyFill="1">
      <alignment vertical="center"/>
    </xf>
    <xf numFmtId="0" fontId="81" fillId="6" borderId="0" xfId="0" applyFont="1" applyFill="1" applyAlignment="1">
      <alignment vertical="center" wrapText="1"/>
    </xf>
    <xf numFmtId="0" fontId="81" fillId="6" borderId="0" xfId="0" applyFont="1" applyFill="1" applyAlignment="1">
      <alignment horizontal="left" vertical="center" wrapText="1"/>
    </xf>
    <xf numFmtId="0" fontId="81" fillId="6" borderId="0" xfId="0" applyFont="1" applyFill="1" applyAlignment="1">
      <alignment horizontal="center" vertical="center" wrapText="1"/>
    </xf>
    <xf numFmtId="0" fontId="91" fillId="6" borderId="0" xfId="0" applyFont="1" applyFill="1" applyAlignment="1">
      <alignment horizontal="center" vertical="center" wrapText="1"/>
    </xf>
    <xf numFmtId="0" fontId="75" fillId="6" borderId="0" xfId="0" quotePrefix="1" applyFont="1" applyFill="1" applyAlignment="1">
      <alignment vertical="center" wrapText="1"/>
    </xf>
    <xf numFmtId="0" fontId="75" fillId="6" borderId="0" xfId="0" applyFont="1" applyFill="1" applyAlignment="1">
      <alignment vertical="center" wrapText="1"/>
    </xf>
    <xf numFmtId="0" fontId="99" fillId="6" borderId="23" xfId="0" applyFont="1" applyFill="1" applyBorder="1">
      <alignment vertical="center"/>
    </xf>
    <xf numFmtId="0" fontId="100" fillId="6" borderId="23" xfId="0" applyFont="1" applyFill="1" applyBorder="1">
      <alignment vertical="center"/>
    </xf>
    <xf numFmtId="0" fontId="87" fillId="6" borderId="23" xfId="0" applyFont="1" applyFill="1" applyBorder="1" applyAlignment="1">
      <alignment vertical="center" wrapText="1"/>
    </xf>
    <xf numFmtId="0" fontId="100" fillId="6" borderId="23" xfId="0" applyFont="1" applyFill="1" applyBorder="1" applyAlignment="1">
      <alignment vertical="center" wrapText="1"/>
    </xf>
    <xf numFmtId="0" fontId="81" fillId="6" borderId="23" xfId="0" applyFont="1" applyFill="1" applyBorder="1" applyAlignment="1">
      <alignment horizontal="center" vertical="center" wrapText="1"/>
    </xf>
    <xf numFmtId="0" fontId="81" fillId="6" borderId="23" xfId="0" applyFont="1" applyFill="1" applyBorder="1" applyAlignment="1">
      <alignment horizontal="center" vertical="center"/>
    </xf>
    <xf numFmtId="0" fontId="81" fillId="6" borderId="23" xfId="0" applyFont="1" applyFill="1" applyBorder="1">
      <alignment vertical="center"/>
    </xf>
    <xf numFmtId="0" fontId="81" fillId="6" borderId="20" xfId="0" applyFont="1" applyFill="1" applyBorder="1" applyAlignment="1">
      <alignment horizontal="center" vertical="center"/>
    </xf>
    <xf numFmtId="0" fontId="107" fillId="0" borderId="3" xfId="0" applyFont="1" applyBorder="1" applyAlignment="1">
      <alignment horizontal="left" vertical="center" wrapText="1"/>
    </xf>
    <xf numFmtId="0" fontId="98" fillId="6" borderId="24" xfId="0" applyFont="1" applyFill="1" applyBorder="1">
      <alignment vertical="center"/>
    </xf>
    <xf numFmtId="0" fontId="21" fillId="6" borderId="24" xfId="0" applyFont="1" applyFill="1" applyBorder="1">
      <alignment vertical="center"/>
    </xf>
    <xf numFmtId="0" fontId="81" fillId="6" borderId="24" xfId="0" applyFont="1" applyFill="1" applyBorder="1" applyAlignment="1">
      <alignment vertical="center" wrapText="1"/>
    </xf>
    <xf numFmtId="0" fontId="81" fillId="6" borderId="24" xfId="0" applyFont="1" applyFill="1" applyBorder="1" applyAlignment="1">
      <alignment horizontal="left" vertical="center" wrapText="1"/>
    </xf>
    <xf numFmtId="0" fontId="91" fillId="6" borderId="24" xfId="0" applyFont="1" applyFill="1" applyBorder="1" applyAlignment="1">
      <alignment horizontal="center" vertical="center" wrapText="1"/>
    </xf>
    <xf numFmtId="0" fontId="75" fillId="6" borderId="24" xfId="0" quotePrefix="1" applyFont="1" applyFill="1" applyBorder="1" applyAlignment="1">
      <alignment vertical="center" wrapText="1"/>
    </xf>
    <xf numFmtId="0" fontId="75" fillId="6" borderId="24" xfId="0" applyFont="1" applyFill="1" applyBorder="1" applyAlignment="1">
      <alignment vertical="center" wrapText="1"/>
    </xf>
    <xf numFmtId="0" fontId="99" fillId="6" borderId="23" xfId="0" applyFont="1" applyFill="1" applyBorder="1" applyAlignment="1">
      <alignment vertical="center" wrapText="1"/>
    </xf>
    <xf numFmtId="0" fontId="21" fillId="6" borderId="23" xfId="0" applyFont="1" applyFill="1" applyBorder="1">
      <alignment vertical="center"/>
    </xf>
    <xf numFmtId="0" fontId="21" fillId="0" borderId="23" xfId="0" applyFont="1" applyBorder="1">
      <alignment vertical="center"/>
    </xf>
    <xf numFmtId="0" fontId="21" fillId="0" borderId="23" xfId="0" applyFont="1" applyBorder="1" applyAlignment="1">
      <alignment vertical="center" wrapText="1"/>
    </xf>
    <xf numFmtId="0" fontId="36" fillId="6" borderId="23" xfId="0" applyFont="1" applyFill="1" applyBorder="1">
      <alignment vertical="center"/>
    </xf>
    <xf numFmtId="0" fontId="113" fillId="11" borderId="6" xfId="0" applyFont="1" applyFill="1" applyBorder="1" applyAlignment="1">
      <alignment horizontal="left" vertical="center"/>
    </xf>
    <xf numFmtId="0" fontId="21" fillId="6" borderId="11" xfId="0" applyFont="1" applyFill="1" applyBorder="1" applyAlignment="1">
      <alignment horizontal="center" vertical="center" wrapText="1"/>
    </xf>
    <xf numFmtId="0" fontId="114" fillId="0" borderId="3" xfId="0" applyFont="1" applyBorder="1" applyAlignment="1">
      <alignment horizontal="left" vertical="center" wrapText="1"/>
    </xf>
    <xf numFmtId="0" fontId="111" fillId="9" borderId="6" xfId="0" applyFont="1" applyFill="1" applyBorder="1" applyAlignment="1">
      <alignment horizontal="left" vertical="center" wrapText="1"/>
    </xf>
    <xf numFmtId="0" fontId="95" fillId="0" borderId="6" xfId="0" applyFont="1" applyBorder="1" applyAlignment="1">
      <alignment vertical="center" wrapText="1"/>
    </xf>
    <xf numFmtId="0" fontId="99" fillId="6" borderId="8" xfId="0" applyFont="1" applyFill="1" applyBorder="1">
      <alignment vertical="center"/>
    </xf>
    <xf numFmtId="0" fontId="36" fillId="6" borderId="8" xfId="0" applyFont="1" applyFill="1" applyBorder="1">
      <alignment vertical="center"/>
    </xf>
    <xf numFmtId="0" fontId="99" fillId="6" borderId="8" xfId="0" applyFont="1" applyFill="1" applyBorder="1" applyAlignment="1">
      <alignment vertical="center" wrapText="1"/>
    </xf>
    <xf numFmtId="0" fontId="81" fillId="6" borderId="8" xfId="0" applyFont="1" applyFill="1" applyBorder="1" applyAlignment="1">
      <alignment horizontal="center" vertical="center" wrapText="1"/>
    </xf>
    <xf numFmtId="0" fontId="81" fillId="6" borderId="8" xfId="0" applyFont="1" applyFill="1" applyBorder="1" applyAlignment="1">
      <alignment horizontal="center" vertical="center"/>
    </xf>
    <xf numFmtId="0" fontId="115" fillId="0" borderId="0" xfId="0" applyFont="1">
      <alignment vertical="center"/>
    </xf>
    <xf numFmtId="0" fontId="21" fillId="6" borderId="6" xfId="0" applyFont="1" applyFill="1" applyBorder="1" applyAlignment="1">
      <alignment horizontal="left" vertical="center"/>
    </xf>
    <xf numFmtId="0" fontId="116" fillId="0" borderId="3" xfId="0" applyFont="1" applyBorder="1">
      <alignment vertical="center"/>
    </xf>
    <xf numFmtId="0" fontId="87" fillId="0" borderId="3" xfId="0" applyFont="1" applyBorder="1" applyAlignment="1">
      <alignment vertical="center" wrapText="1"/>
    </xf>
    <xf numFmtId="0" fontId="84" fillId="0" borderId="3" xfId="0" applyFont="1" applyBorder="1" applyAlignment="1">
      <alignment vertical="center" wrapText="1"/>
    </xf>
    <xf numFmtId="0" fontId="81" fillId="0" borderId="3" xfId="0" quotePrefix="1" applyFont="1" applyBorder="1" applyAlignment="1">
      <alignment vertical="center" wrapText="1"/>
    </xf>
    <xf numFmtId="0" fontId="21" fillId="5" borderId="3" xfId="0" applyFont="1" applyFill="1" applyBorder="1" applyAlignment="1">
      <alignment vertical="center" wrapText="1"/>
    </xf>
    <xf numFmtId="0" fontId="21" fillId="5" borderId="6" xfId="0" applyFont="1" applyFill="1" applyBorder="1" applyAlignment="1">
      <alignment vertical="center" wrapText="1"/>
    </xf>
    <xf numFmtId="0" fontId="21" fillId="25" borderId="3" xfId="0" applyFont="1" applyFill="1" applyBorder="1">
      <alignment vertical="center"/>
    </xf>
    <xf numFmtId="0" fontId="87" fillId="0" borderId="6" xfId="0" applyFont="1" applyBorder="1" applyAlignment="1">
      <alignment vertical="center" wrapText="1"/>
    </xf>
    <xf numFmtId="0" fontId="81" fillId="0" borderId="3" xfId="0" applyFont="1" applyBorder="1">
      <alignment vertical="center"/>
    </xf>
    <xf numFmtId="0" fontId="21" fillId="0" borderId="6" xfId="0" applyFont="1" applyBorder="1">
      <alignment vertical="center"/>
    </xf>
    <xf numFmtId="0" fontId="84" fillId="0" borderId="6" xfId="0" applyFont="1" applyBorder="1" applyAlignment="1">
      <alignment vertical="center" wrapText="1"/>
    </xf>
    <xf numFmtId="0" fontId="94" fillId="0" borderId="6" xfId="0" applyFont="1" applyBorder="1" applyAlignment="1">
      <alignment vertical="center" wrapText="1"/>
    </xf>
    <xf numFmtId="0" fontId="75" fillId="3" borderId="28" xfId="0" applyFont="1" applyFill="1" applyBorder="1" applyAlignment="1">
      <alignment horizontal="center" vertical="center" wrapText="1"/>
    </xf>
    <xf numFmtId="0" fontId="75" fillId="3" borderId="29" xfId="0" applyFont="1" applyFill="1" applyBorder="1" applyAlignment="1">
      <alignment horizontal="center" vertical="center" wrapText="1"/>
    </xf>
    <xf numFmtId="0" fontId="75" fillId="19" borderId="29" xfId="0" applyFont="1" applyFill="1" applyBorder="1" applyAlignment="1">
      <alignment horizontal="center" vertical="center" wrapText="1"/>
    </xf>
    <xf numFmtId="0" fontId="75" fillId="3" borderId="30" xfId="0" applyFont="1" applyFill="1" applyBorder="1" applyAlignment="1">
      <alignment horizontal="center" vertical="center" wrapText="1"/>
    </xf>
    <xf numFmtId="0" fontId="55" fillId="2" borderId="23" xfId="0" applyFont="1" applyFill="1" applyBorder="1" applyAlignment="1">
      <alignment horizontal="center" vertical="center"/>
    </xf>
    <xf numFmtId="0" fontId="81" fillId="2" borderId="20" xfId="0" applyFont="1" applyFill="1" applyBorder="1" applyAlignment="1">
      <alignment horizontal="center" vertical="center"/>
    </xf>
    <xf numFmtId="0" fontId="21" fillId="10" borderId="11" xfId="0" applyFont="1" applyFill="1" applyBorder="1">
      <alignment vertical="center"/>
    </xf>
    <xf numFmtId="0" fontId="21" fillId="6" borderId="6" xfId="0" applyFont="1" applyFill="1" applyBorder="1">
      <alignment vertical="center"/>
    </xf>
    <xf numFmtId="0" fontId="104" fillId="6" borderId="8" xfId="0" applyFont="1" applyFill="1" applyBorder="1" applyAlignment="1">
      <alignment horizontal="left" vertical="center"/>
    </xf>
    <xf numFmtId="0" fontId="21" fillId="0" borderId="3" xfId="0" applyFont="1" applyBorder="1" applyAlignment="1">
      <alignment vertical="center" wrapText="1"/>
    </xf>
    <xf numFmtId="0" fontId="113" fillId="0" borderId="6" xfId="0" applyFont="1" applyBorder="1" applyAlignment="1">
      <alignment horizontal="left" vertical="center"/>
    </xf>
    <xf numFmtId="0" fontId="21" fillId="21" borderId="8" xfId="0" applyFont="1" applyFill="1" applyBorder="1" applyAlignment="1">
      <alignment horizontal="center" vertical="center" wrapText="1"/>
    </xf>
    <xf numFmtId="0" fontId="21" fillId="21" borderId="11" xfId="0" applyFont="1" applyFill="1" applyBorder="1" applyAlignment="1">
      <alignment horizontal="center" vertical="center" wrapText="1"/>
    </xf>
    <xf numFmtId="0" fontId="21" fillId="21" borderId="6" xfId="0" applyFont="1" applyFill="1" applyBorder="1" applyAlignment="1">
      <alignment horizontal="center" vertical="center" wrapText="1"/>
    </xf>
    <xf numFmtId="0" fontId="117" fillId="21" borderId="3" xfId="0" applyFont="1" applyFill="1" applyBorder="1" applyAlignment="1">
      <alignment vertical="center" wrapText="1"/>
    </xf>
    <xf numFmtId="0" fontId="81" fillId="0" borderId="3" xfId="0" applyFont="1" applyBorder="1" applyAlignment="1">
      <alignment horizontal="center" vertical="center" wrapText="1"/>
    </xf>
    <xf numFmtId="0" fontId="81" fillId="0" borderId="6" xfId="0" applyFont="1" applyBorder="1" applyAlignment="1">
      <alignment horizontal="center" vertical="center" wrapText="1"/>
    </xf>
    <xf numFmtId="0" fontId="81" fillId="0" borderId="6" xfId="0" applyFont="1" applyBorder="1" applyAlignment="1">
      <alignment horizontal="center" vertical="center"/>
    </xf>
    <xf numFmtId="0" fontId="81" fillId="0" borderId="3" xfId="0" applyFont="1" applyBorder="1" applyAlignment="1">
      <alignment horizontal="center" vertical="center"/>
    </xf>
    <xf numFmtId="0" fontId="87" fillId="6" borderId="8" xfId="0" applyFont="1" applyFill="1" applyBorder="1">
      <alignment vertical="center"/>
    </xf>
    <xf numFmtId="0" fontId="100" fillId="6" borderId="8" xfId="0" applyFont="1" applyFill="1" applyBorder="1">
      <alignment vertical="center"/>
    </xf>
    <xf numFmtId="0" fontId="81" fillId="0" borderId="3" xfId="0" applyFont="1" applyBorder="1" applyAlignment="1">
      <alignment horizontal="left" vertical="center" wrapText="1" indent="1"/>
    </xf>
    <xf numFmtId="0" fontId="87" fillId="0" borderId="3" xfId="0" applyFont="1" applyBorder="1">
      <alignment vertical="center"/>
    </xf>
    <xf numFmtId="0" fontId="21" fillId="21" borderId="6" xfId="0" applyFont="1" applyFill="1" applyBorder="1" applyAlignment="1">
      <alignment horizontal="left" vertical="center"/>
    </xf>
    <xf numFmtId="0" fontId="87" fillId="21" borderId="3" xfId="0" applyFont="1" applyFill="1" applyBorder="1" applyAlignment="1">
      <alignment vertical="center" wrapText="1"/>
    </xf>
    <xf numFmtId="0" fontId="87" fillId="0" borderId="6" xfId="0" applyFont="1" applyBorder="1">
      <alignment vertical="center"/>
    </xf>
    <xf numFmtId="0" fontId="113" fillId="21" borderId="3" xfId="0" applyFont="1" applyFill="1" applyBorder="1" applyAlignment="1">
      <alignment vertical="center" wrapText="1"/>
    </xf>
    <xf numFmtId="0" fontId="87" fillId="21" borderId="3" xfId="0" applyFont="1" applyFill="1" applyBorder="1">
      <alignment vertical="center"/>
    </xf>
    <xf numFmtId="0" fontId="104" fillId="10" borderId="8" xfId="0" applyFont="1" applyFill="1" applyBorder="1" applyAlignment="1">
      <alignment vertical="center" wrapText="1"/>
    </xf>
    <xf numFmtId="0" fontId="87" fillId="21" borderId="6" xfId="0" applyFont="1" applyFill="1" applyBorder="1" applyAlignment="1">
      <alignment vertical="center" wrapText="1"/>
    </xf>
    <xf numFmtId="0" fontId="91" fillId="21" borderId="6" xfId="0" applyFont="1" applyFill="1" applyBorder="1" applyAlignment="1">
      <alignment vertical="center" wrapText="1"/>
    </xf>
    <xf numFmtId="0" fontId="81" fillId="21" borderId="6" xfId="0" applyFont="1" applyFill="1" applyBorder="1" applyAlignment="1">
      <alignment vertical="center" wrapText="1"/>
    </xf>
    <xf numFmtId="0" fontId="21" fillId="21" borderId="3" xfId="0" applyFont="1" applyFill="1" applyBorder="1" applyAlignment="1">
      <alignment horizontal="center" vertical="center" wrapText="1"/>
    </xf>
    <xf numFmtId="0" fontId="81" fillId="21" borderId="4" xfId="0" applyFont="1" applyFill="1" applyBorder="1" applyAlignment="1">
      <alignment horizontal="center" vertical="center" wrapText="1"/>
    </xf>
    <xf numFmtId="0" fontId="124" fillId="10" borderId="3" xfId="0" applyFont="1" applyFill="1" applyBorder="1" applyAlignment="1">
      <alignment vertical="center" wrapText="1"/>
    </xf>
    <xf numFmtId="0" fontId="81" fillId="6" borderId="3" xfId="0" applyFont="1" applyFill="1" applyBorder="1" applyAlignment="1">
      <alignment horizontal="left" vertical="center" wrapText="1"/>
    </xf>
    <xf numFmtId="0" fontId="81" fillId="6" borderId="3" xfId="0" applyFont="1" applyFill="1" applyBorder="1" applyAlignment="1">
      <alignment vertical="center" wrapText="1"/>
    </xf>
    <xf numFmtId="0" fontId="81" fillId="9" borderId="6" xfId="0" applyFont="1" applyFill="1" applyBorder="1" applyAlignment="1">
      <alignment horizontal="left" vertical="center" wrapText="1"/>
    </xf>
    <xf numFmtId="0" fontId="21" fillId="9" borderId="0" xfId="0" applyFont="1" applyFill="1">
      <alignment vertical="center"/>
    </xf>
    <xf numFmtId="0" fontId="126" fillId="6" borderId="8" xfId="0" applyFont="1" applyFill="1" applyBorder="1">
      <alignment vertical="center"/>
    </xf>
    <xf numFmtId="0" fontId="119" fillId="6" borderId="8" xfId="0" applyFont="1" applyFill="1" applyBorder="1">
      <alignment vertical="center"/>
    </xf>
    <xf numFmtId="0" fontId="81" fillId="0" borderId="6" xfId="0" applyFont="1" applyBorder="1">
      <alignment vertical="center"/>
    </xf>
    <xf numFmtId="0" fontId="129" fillId="0" borderId="3" xfId="0" quotePrefix="1" applyFont="1" applyBorder="1" applyAlignment="1">
      <alignment vertical="center" wrapText="1"/>
    </xf>
    <xf numFmtId="0" fontId="132" fillId="0" borderId="6" xfId="0" applyFont="1" applyBorder="1" applyAlignment="1">
      <alignment horizontal="left" vertical="center" indent="1"/>
    </xf>
    <xf numFmtId="0" fontId="84" fillId="0" borderId="6" xfId="0" applyFont="1" applyBorder="1" applyAlignment="1">
      <alignment horizontal="left" vertical="center" wrapText="1"/>
    </xf>
    <xf numFmtId="0" fontId="134" fillId="0" borderId="3" xfId="0" quotePrefix="1" applyFont="1" applyBorder="1" applyAlignment="1">
      <alignment vertical="center" wrapText="1"/>
    </xf>
    <xf numFmtId="0" fontId="81" fillId="21" borderId="4" xfId="0" applyFont="1" applyFill="1" applyBorder="1" applyAlignment="1">
      <alignment vertical="center" wrapText="1"/>
    </xf>
    <xf numFmtId="0" fontId="95" fillId="0" borderId="3" xfId="0" quotePrefix="1" applyFont="1" applyBorder="1" applyAlignment="1">
      <alignment vertical="center" wrapText="1"/>
    </xf>
    <xf numFmtId="0" fontId="81" fillId="21" borderId="2" xfId="0" applyFont="1" applyFill="1" applyBorder="1" applyAlignment="1">
      <alignment vertical="center" wrapText="1"/>
    </xf>
    <xf numFmtId="0" fontId="21" fillId="0" borderId="0" xfId="0" applyFont="1" applyAlignment="1">
      <alignment horizontal="left" vertical="center"/>
    </xf>
    <xf numFmtId="0" fontId="75" fillId="3" borderId="1" xfId="0" applyFont="1" applyFill="1" applyBorder="1" applyAlignment="1">
      <alignment horizontal="left" vertical="center" wrapText="1"/>
    </xf>
    <xf numFmtId="0" fontId="55" fillId="2" borderId="23" xfId="0" applyFont="1" applyFill="1" applyBorder="1" applyAlignment="1">
      <alignment horizontal="left" vertical="center"/>
    </xf>
    <xf numFmtId="0" fontId="104" fillId="10" borderId="8" xfId="0" applyFont="1" applyFill="1" applyBorder="1" applyAlignment="1">
      <alignment horizontal="left" vertical="center" wrapText="1"/>
    </xf>
    <xf numFmtId="0" fontId="21" fillId="0" borderId="6" xfId="0" applyFont="1" applyBorder="1" applyAlignment="1">
      <alignment horizontal="left" vertical="center" wrapText="1"/>
    </xf>
    <xf numFmtId="0" fontId="87" fillId="0" borderId="6" xfId="0" applyFont="1" applyBorder="1" applyAlignment="1">
      <alignment horizontal="left" vertical="center" wrapText="1"/>
    </xf>
    <xf numFmtId="0" fontId="81" fillId="0" borderId="3" xfId="0" applyFont="1" applyBorder="1" applyAlignment="1">
      <alignment horizontal="right" vertical="center" wrapText="1"/>
    </xf>
    <xf numFmtId="0" fontId="81" fillId="0" borderId="8" xfId="0" applyFont="1" applyBorder="1" applyAlignment="1">
      <alignment horizontal="left" vertical="center" wrapText="1"/>
    </xf>
    <xf numFmtId="0" fontId="81" fillId="21" borderId="8" xfId="0" applyFont="1" applyFill="1" applyBorder="1" applyAlignment="1">
      <alignment horizontal="center" vertical="center" wrapText="1"/>
    </xf>
    <xf numFmtId="0" fontId="91" fillId="21" borderId="8" xfId="0" applyFont="1" applyFill="1" applyBorder="1" applyAlignment="1">
      <alignment horizontal="center" vertical="center" wrapText="1"/>
    </xf>
    <xf numFmtId="0" fontId="75" fillId="20" borderId="6" xfId="0" applyFont="1" applyFill="1" applyBorder="1" applyAlignment="1">
      <alignment vertical="center" wrapText="1"/>
    </xf>
    <xf numFmtId="0" fontId="81" fillId="14" borderId="6" xfId="0" quotePrefix="1" applyFont="1" applyFill="1" applyBorder="1" applyAlignment="1">
      <alignment vertical="center" wrapText="1"/>
    </xf>
    <xf numFmtId="0" fontId="81" fillId="14" borderId="6" xfId="0" applyFont="1" applyFill="1" applyBorder="1" applyAlignment="1">
      <alignment vertical="center" wrapText="1"/>
    </xf>
    <xf numFmtId="0" fontId="89" fillId="5" borderId="6" xfId="0" applyFont="1" applyFill="1" applyBorder="1" applyAlignment="1">
      <alignment vertical="center" wrapText="1"/>
    </xf>
    <xf numFmtId="0" fontId="81" fillId="14" borderId="3" xfId="0" quotePrefix="1" applyFont="1" applyFill="1" applyBorder="1" applyAlignment="1">
      <alignment vertical="center" wrapText="1"/>
    </xf>
    <xf numFmtId="0" fontId="81" fillId="14" borderId="3" xfId="0" applyFont="1" applyFill="1" applyBorder="1" applyAlignment="1">
      <alignment vertical="center" wrapText="1"/>
    </xf>
    <xf numFmtId="0" fontId="81" fillId="21" borderId="3" xfId="0" applyFont="1" applyFill="1" applyBorder="1" applyAlignment="1">
      <alignment horizontal="left" vertical="center" wrapText="1" indent="1"/>
    </xf>
    <xf numFmtId="0" fontId="82" fillId="10" borderId="3" xfId="0" applyFont="1" applyFill="1" applyBorder="1" applyAlignment="1">
      <alignment horizontal="center" vertical="center"/>
    </xf>
    <xf numFmtId="0" fontId="83" fillId="10" borderId="6" xfId="0" applyFont="1" applyFill="1" applyBorder="1">
      <alignment vertical="center"/>
    </xf>
    <xf numFmtId="0" fontId="91" fillId="0" borderId="3" xfId="0" applyFont="1" applyBorder="1" applyAlignment="1">
      <alignment vertical="center" wrapText="1"/>
    </xf>
    <xf numFmtId="0" fontId="82" fillId="4" borderId="3" xfId="0" applyFont="1" applyFill="1" applyBorder="1" applyAlignment="1">
      <alignment horizontal="center" vertical="center"/>
    </xf>
    <xf numFmtId="0" fontId="83" fillId="4" borderId="0" xfId="0" applyFont="1" applyFill="1">
      <alignment vertical="center"/>
    </xf>
    <xf numFmtId="0" fontId="104" fillId="4" borderId="3" xfId="0" applyFont="1" applyFill="1" applyBorder="1" applyAlignment="1">
      <alignment vertical="center" wrapText="1"/>
    </xf>
    <xf numFmtId="0" fontId="21" fillId="4" borderId="3" xfId="0" applyFont="1" applyFill="1" applyBorder="1" applyAlignment="1">
      <alignment horizontal="center" vertical="center" wrapText="1"/>
    </xf>
    <xf numFmtId="0" fontId="21" fillId="4" borderId="6" xfId="0" applyFont="1" applyFill="1" applyBorder="1" applyAlignment="1">
      <alignment horizontal="center" vertical="center" wrapText="1"/>
    </xf>
    <xf numFmtId="0" fontId="21" fillId="4" borderId="6" xfId="0" applyFont="1" applyFill="1" applyBorder="1" applyAlignment="1">
      <alignment horizontal="center" vertical="center"/>
    </xf>
    <xf numFmtId="0" fontId="21" fillId="4" borderId="3" xfId="0" applyFont="1" applyFill="1" applyBorder="1">
      <alignment vertical="center"/>
    </xf>
    <xf numFmtId="0" fontId="21" fillId="4" borderId="6" xfId="0" applyFont="1" applyFill="1" applyBorder="1">
      <alignment vertical="center"/>
    </xf>
    <xf numFmtId="0" fontId="21" fillId="22" borderId="3" xfId="0" applyFont="1" applyFill="1" applyBorder="1" applyAlignment="1">
      <alignment vertical="center" wrapText="1"/>
    </xf>
    <xf numFmtId="0" fontId="81" fillId="22" borderId="3" xfId="0" applyFont="1" applyFill="1" applyBorder="1" applyAlignment="1">
      <alignment vertical="center" wrapText="1"/>
    </xf>
    <xf numFmtId="0" fontId="81" fillId="12" borderId="3" xfId="0" applyFont="1" applyFill="1" applyBorder="1" applyAlignment="1">
      <alignment horizontal="left" vertical="center" wrapText="1"/>
    </xf>
    <xf numFmtId="0" fontId="138" fillId="0" borderId="3" xfId="0" applyFont="1" applyBorder="1">
      <alignment vertical="center"/>
    </xf>
    <xf numFmtId="0" fontId="81" fillId="9" borderId="3" xfId="0" applyFont="1" applyFill="1" applyBorder="1" applyAlignment="1">
      <alignment horizontal="center" vertical="center" wrapText="1"/>
    </xf>
    <xf numFmtId="0" fontId="91" fillId="9" borderId="6" xfId="0" applyFont="1" applyFill="1" applyBorder="1" applyAlignment="1">
      <alignment horizontal="center" vertical="center" wrapText="1"/>
    </xf>
    <xf numFmtId="0" fontId="84" fillId="4" borderId="6" xfId="0" applyFont="1" applyFill="1" applyBorder="1">
      <alignment vertical="center"/>
    </xf>
    <xf numFmtId="0" fontId="82" fillId="4" borderId="3" xfId="0" quotePrefix="1" applyFont="1" applyFill="1" applyBorder="1" applyAlignment="1">
      <alignment horizontal="center" vertical="center"/>
    </xf>
    <xf numFmtId="0" fontId="139" fillId="0" borderId="0" xfId="3" applyAlignment="1">
      <alignment horizontal="center" vertical="center" wrapText="1"/>
    </xf>
    <xf numFmtId="0" fontId="139" fillId="10" borderId="0" xfId="3" applyFill="1" applyAlignment="1">
      <alignment horizontal="center" vertical="center" wrapText="1"/>
    </xf>
    <xf numFmtId="0" fontId="139" fillId="0" borderId="0" xfId="3" applyAlignment="1">
      <alignment wrapText="1"/>
    </xf>
    <xf numFmtId="0" fontId="139" fillId="9" borderId="0" xfId="3" applyFill="1" applyAlignment="1">
      <alignment wrapText="1"/>
    </xf>
    <xf numFmtId="49" fontId="141" fillId="27" borderId="32" xfId="3" applyNumberFormat="1" applyFont="1" applyFill="1" applyBorder="1" applyAlignment="1">
      <alignment horizontal="center" vertical="center" wrapText="1" shrinkToFit="1"/>
    </xf>
    <xf numFmtId="0" fontId="87" fillId="9" borderId="1" xfId="0" applyFont="1" applyFill="1" applyBorder="1" applyAlignment="1">
      <alignment horizontal="center" vertical="center" wrapText="1"/>
    </xf>
    <xf numFmtId="49" fontId="141" fillId="9" borderId="32" xfId="3" applyNumberFormat="1" applyFont="1" applyFill="1" applyBorder="1" applyAlignment="1">
      <alignment horizontal="center" vertical="center" wrapText="1" shrinkToFit="1"/>
    </xf>
    <xf numFmtId="0" fontId="123" fillId="0" borderId="33" xfId="0" applyFont="1" applyBorder="1" applyAlignment="1">
      <alignment horizontal="center" vertical="center"/>
    </xf>
    <xf numFmtId="0" fontId="117" fillId="0" borderId="33" xfId="1" applyNumberFormat="1" applyFont="1" applyFill="1" applyBorder="1" applyAlignment="1">
      <alignment horizontal="center" vertical="center"/>
    </xf>
    <xf numFmtId="0" fontId="117" fillId="0" borderId="33" xfId="0" applyFont="1" applyBorder="1" applyAlignment="1">
      <alignment horizontal="center" vertical="center"/>
    </xf>
    <xf numFmtId="0" fontId="142" fillId="0" borderId="33" xfId="0" applyFont="1" applyBorder="1" applyAlignment="1">
      <alignment horizontal="center" vertical="center"/>
    </xf>
    <xf numFmtId="0" fontId="117" fillId="0" borderId="33" xfId="0" applyFont="1" applyBorder="1" applyAlignment="1">
      <alignment horizontal="left" vertical="center"/>
    </xf>
    <xf numFmtId="0" fontId="117" fillId="11" borderId="33" xfId="0" applyFont="1" applyFill="1" applyBorder="1" applyAlignment="1">
      <alignment horizontal="left" vertical="center"/>
    </xf>
    <xf numFmtId="0" fontId="117" fillId="10" borderId="33" xfId="0" applyFont="1" applyFill="1" applyBorder="1" applyAlignment="1">
      <alignment horizontal="center" vertical="center"/>
    </xf>
    <xf numFmtId="0" fontId="139" fillId="12" borderId="0" xfId="3" applyFill="1" applyAlignment="1">
      <alignment wrapText="1"/>
    </xf>
    <xf numFmtId="0" fontId="139" fillId="14" borderId="0" xfId="3" applyFill="1" applyAlignment="1">
      <alignment wrapText="1"/>
    </xf>
    <xf numFmtId="0" fontId="139" fillId="22" borderId="0" xfId="3" applyFill="1" applyAlignment="1">
      <alignment wrapText="1"/>
    </xf>
    <xf numFmtId="0" fontId="143" fillId="0" borderId="33" xfId="0" applyFont="1" applyBorder="1" applyAlignment="1">
      <alignment horizontal="center" vertical="center"/>
    </xf>
    <xf numFmtId="0" fontId="139" fillId="11" borderId="0" xfId="3" applyFill="1" applyAlignment="1">
      <alignment wrapText="1"/>
    </xf>
    <xf numFmtId="0" fontId="139" fillId="10" borderId="0" xfId="3" applyFill="1" applyAlignment="1">
      <alignment wrapText="1"/>
    </xf>
    <xf numFmtId="0" fontId="139" fillId="4" borderId="0" xfId="3" applyFill="1" applyAlignment="1">
      <alignment wrapText="1"/>
    </xf>
    <xf numFmtId="0" fontId="139" fillId="5" borderId="0" xfId="3" applyFill="1" applyAlignment="1">
      <alignment wrapText="1"/>
    </xf>
    <xf numFmtId="0" fontId="144" fillId="0" borderId="0" xfId="3" applyFont="1" applyAlignment="1">
      <alignment wrapText="1"/>
    </xf>
    <xf numFmtId="0" fontId="145" fillId="0" borderId="33" xfId="0" applyFont="1" applyBorder="1" applyAlignment="1">
      <alignment horizontal="center" vertical="center"/>
    </xf>
    <xf numFmtId="0" fontId="146" fillId="0" borderId="33" xfId="1" applyNumberFormat="1" applyFont="1" applyFill="1" applyBorder="1" applyAlignment="1">
      <alignment horizontal="center" vertical="center"/>
    </xf>
    <xf numFmtId="0" fontId="146" fillId="0" borderId="33" xfId="0" applyFont="1" applyBorder="1" applyAlignment="1">
      <alignment horizontal="center" vertical="center"/>
    </xf>
    <xf numFmtId="0" fontId="146" fillId="0" borderId="33" xfId="0" applyFont="1" applyBorder="1" applyAlignment="1">
      <alignment horizontal="left" vertical="center"/>
    </xf>
    <xf numFmtId="0" fontId="146" fillId="11" borderId="33" xfId="0" applyFont="1" applyFill="1" applyBorder="1" applyAlignment="1">
      <alignment horizontal="left" vertical="center"/>
    </xf>
    <xf numFmtId="0" fontId="146" fillId="10" borderId="33" xfId="0" applyFont="1" applyFill="1" applyBorder="1" applyAlignment="1">
      <alignment horizontal="center" vertical="center"/>
    </xf>
    <xf numFmtId="0" fontId="139" fillId="2" borderId="0" xfId="3" applyFill="1" applyAlignment="1">
      <alignment wrapText="1"/>
    </xf>
    <xf numFmtId="0" fontId="139" fillId="28" borderId="0" xfId="3" applyFill="1" applyAlignment="1">
      <alignment wrapText="1"/>
    </xf>
    <xf numFmtId="0" fontId="139" fillId="29" borderId="0" xfId="3" applyFill="1" applyAlignment="1">
      <alignment wrapText="1"/>
    </xf>
    <xf numFmtId="0" fontId="123" fillId="10" borderId="33" xfId="0" applyFont="1" applyFill="1" applyBorder="1" applyAlignment="1">
      <alignment horizontal="center" vertical="center"/>
    </xf>
    <xf numFmtId="0" fontId="139" fillId="18" borderId="0" xfId="3" applyFill="1" applyAlignment="1">
      <alignment wrapText="1"/>
    </xf>
    <xf numFmtId="0" fontId="117" fillId="11" borderId="33" xfId="0" applyFont="1" applyFill="1" applyBorder="1" applyAlignment="1">
      <alignment horizontal="center" vertical="center"/>
    </xf>
    <xf numFmtId="0" fontId="123" fillId="2" borderId="33" xfId="0" applyFont="1" applyFill="1" applyBorder="1" applyAlignment="1">
      <alignment horizontal="center" vertical="center"/>
    </xf>
    <xf numFmtId="0" fontId="117" fillId="2" borderId="33" xfId="1" applyNumberFormat="1" applyFont="1" applyFill="1" applyBorder="1" applyAlignment="1">
      <alignment horizontal="center" vertical="center"/>
    </xf>
    <xf numFmtId="0" fontId="117" fillId="2" borderId="33" xfId="0" applyFont="1" applyFill="1" applyBorder="1" applyAlignment="1">
      <alignment horizontal="center" vertical="center"/>
    </xf>
    <xf numFmtId="0" fontId="117" fillId="2" borderId="33" xfId="0" applyFont="1" applyFill="1" applyBorder="1" applyAlignment="1">
      <alignment horizontal="left" vertical="center"/>
    </xf>
    <xf numFmtId="0" fontId="147" fillId="10" borderId="33" xfId="0" applyFont="1" applyFill="1" applyBorder="1" applyAlignment="1">
      <alignment horizontal="center" vertical="center"/>
    </xf>
    <xf numFmtId="0" fontId="142" fillId="11" borderId="33" xfId="0" applyFont="1" applyFill="1" applyBorder="1" applyAlignment="1">
      <alignment horizontal="left" vertical="center"/>
    </xf>
    <xf numFmtId="0" fontId="139" fillId="30" borderId="0" xfId="3" applyFill="1" applyAlignment="1">
      <alignment wrapText="1"/>
    </xf>
    <xf numFmtId="0" fontId="147" fillId="31" borderId="33" xfId="0" applyFont="1" applyFill="1" applyBorder="1" applyAlignment="1">
      <alignment horizontal="center" vertical="center"/>
    </xf>
    <xf numFmtId="0" fontId="123" fillId="0" borderId="3" xfId="0" applyFont="1" applyBorder="1" applyAlignment="1">
      <alignment horizontal="center" vertical="center"/>
    </xf>
    <xf numFmtId="0" fontId="117" fillId="29" borderId="3" xfId="0" applyFont="1" applyFill="1" applyBorder="1" applyAlignment="1">
      <alignment horizontal="center" vertical="center"/>
    </xf>
    <xf numFmtId="0" fontId="117" fillId="0" borderId="3" xfId="1" applyNumberFormat="1" applyFont="1" applyFill="1" applyBorder="1" applyAlignment="1">
      <alignment horizontal="center" vertical="center"/>
    </xf>
    <xf numFmtId="0" fontId="117" fillId="0" borderId="3" xfId="0" applyFont="1" applyBorder="1" applyAlignment="1">
      <alignment horizontal="left" vertical="center"/>
    </xf>
    <xf numFmtId="0" fontId="117" fillId="11" borderId="3" xfId="0" applyFont="1" applyFill="1" applyBorder="1" applyAlignment="1">
      <alignment horizontal="left" vertical="center"/>
    </xf>
    <xf numFmtId="0" fontId="117" fillId="10" borderId="3" xfId="0" applyFont="1" applyFill="1" applyBorder="1" applyAlignment="1">
      <alignment horizontal="center" vertical="center"/>
    </xf>
    <xf numFmtId="0" fontId="149" fillId="0" borderId="3" xfId="0" applyFont="1" applyBorder="1" applyAlignment="1">
      <alignment horizontal="center" vertical="center"/>
    </xf>
    <xf numFmtId="0" fontId="148" fillId="29" borderId="3" xfId="0" applyFont="1" applyFill="1" applyBorder="1" applyAlignment="1">
      <alignment horizontal="center" vertical="center"/>
    </xf>
    <xf numFmtId="0" fontId="148" fillId="0" borderId="3" xfId="1" applyNumberFormat="1" applyFont="1" applyFill="1" applyBorder="1" applyAlignment="1">
      <alignment horizontal="center" vertical="center"/>
    </xf>
    <xf numFmtId="0" fontId="148" fillId="0" borderId="3" xfId="0" applyFont="1" applyBorder="1" applyAlignment="1">
      <alignment horizontal="left" vertical="center"/>
    </xf>
    <xf numFmtId="0" fontId="148" fillId="11" borderId="3" xfId="0" applyFont="1" applyFill="1" applyBorder="1" applyAlignment="1">
      <alignment horizontal="left" vertical="center"/>
    </xf>
    <xf numFmtId="0" fontId="148" fillId="10" borderId="3" xfId="0" applyFont="1" applyFill="1" applyBorder="1" applyAlignment="1">
      <alignment horizontal="center" vertical="center"/>
    </xf>
    <xf numFmtId="0" fontId="150" fillId="0" borderId="3" xfId="0" applyFont="1" applyBorder="1" applyAlignment="1">
      <alignment horizontal="center" vertical="center"/>
    </xf>
    <xf numFmtId="0" fontId="151" fillId="29" borderId="3" xfId="0" applyFont="1" applyFill="1" applyBorder="1" applyAlignment="1">
      <alignment horizontal="center" vertical="center"/>
    </xf>
    <xf numFmtId="0" fontId="151" fillId="0" borderId="3" xfId="1" applyNumberFormat="1" applyFont="1" applyFill="1" applyBorder="1" applyAlignment="1">
      <alignment horizontal="center" vertical="center"/>
    </xf>
    <xf numFmtId="0" fontId="151" fillId="0" borderId="3" xfId="0" applyFont="1" applyBorder="1" applyAlignment="1">
      <alignment horizontal="left" vertical="center"/>
    </xf>
    <xf numFmtId="0" fontId="151" fillId="11" borderId="3" xfId="0" applyFont="1" applyFill="1" applyBorder="1" applyAlignment="1">
      <alignment horizontal="left" vertical="center"/>
    </xf>
    <xf numFmtId="0" fontId="151" fillId="10" borderId="3" xfId="0" applyFont="1" applyFill="1" applyBorder="1" applyAlignment="1">
      <alignment horizontal="center" vertical="center"/>
    </xf>
    <xf numFmtId="0" fontId="123" fillId="32" borderId="3" xfId="0" applyFont="1" applyFill="1" applyBorder="1" applyAlignment="1">
      <alignment horizontal="center" vertical="center"/>
    </xf>
    <xf numFmtId="0" fontId="117" fillId="32" borderId="3" xfId="0" applyFont="1" applyFill="1" applyBorder="1" applyAlignment="1">
      <alignment horizontal="center" vertical="center"/>
    </xf>
    <xf numFmtId="0" fontId="117" fillId="32" borderId="3" xfId="1" applyNumberFormat="1" applyFont="1" applyFill="1" applyBorder="1" applyAlignment="1">
      <alignment horizontal="center" vertical="center"/>
    </xf>
    <xf numFmtId="0" fontId="117" fillId="32" borderId="3" xfId="0" applyFont="1" applyFill="1" applyBorder="1" applyAlignment="1">
      <alignment horizontal="left" vertical="center"/>
    </xf>
    <xf numFmtId="0" fontId="139" fillId="32" borderId="0" xfId="3" applyFill="1" applyAlignment="1">
      <alignment wrapText="1"/>
    </xf>
    <xf numFmtId="0" fontId="152" fillId="10" borderId="3" xfId="0" applyFont="1" applyFill="1" applyBorder="1" applyAlignment="1">
      <alignment horizontal="left" vertical="center"/>
    </xf>
    <xf numFmtId="0" fontId="142" fillId="11" borderId="3" xfId="0" applyFont="1" applyFill="1" applyBorder="1" applyAlignment="1">
      <alignment horizontal="left" vertical="center"/>
    </xf>
    <xf numFmtId="0" fontId="152" fillId="32" borderId="3" xfId="0" applyFont="1" applyFill="1" applyBorder="1" applyAlignment="1">
      <alignment horizontal="left" vertical="center"/>
    </xf>
    <xf numFmtId="0" fontId="117" fillId="0" borderId="3" xfId="0" applyFont="1" applyBorder="1">
      <alignment vertical="center"/>
    </xf>
    <xf numFmtId="0" fontId="117" fillId="0" borderId="3" xfId="0" applyFont="1" applyBorder="1" applyAlignment="1">
      <alignment horizontal="center" vertical="center"/>
    </xf>
    <xf numFmtId="0" fontId="153" fillId="22" borderId="6" xfId="0" applyFont="1" applyFill="1" applyBorder="1">
      <alignment vertical="center"/>
    </xf>
    <xf numFmtId="0" fontId="0" fillId="22" borderId="8" xfId="0" applyFill="1" applyBorder="1">
      <alignment vertical="center"/>
    </xf>
    <xf numFmtId="0" fontId="0" fillId="22" borderId="11" xfId="0" applyFill="1" applyBorder="1">
      <alignment vertical="center"/>
    </xf>
    <xf numFmtId="0" fontId="8" fillId="5" borderId="3" xfId="0" applyFont="1" applyFill="1" applyBorder="1">
      <alignment vertical="center"/>
    </xf>
    <xf numFmtId="0" fontId="0" fillId="0" borderId="3" xfId="0" applyBorder="1">
      <alignment vertical="center"/>
    </xf>
    <xf numFmtId="0" fontId="0" fillId="0" borderId="0" xfId="0" quotePrefix="1">
      <alignment vertical="center"/>
    </xf>
    <xf numFmtId="0" fontId="154" fillId="5" borderId="3" xfId="0" applyFont="1" applyFill="1" applyBorder="1">
      <alignment vertical="center"/>
    </xf>
    <xf numFmtId="0" fontId="95" fillId="21" borderId="3" xfId="0" applyFont="1" applyFill="1" applyBorder="1" applyAlignment="1">
      <alignment horizontal="left" vertical="center" wrapText="1"/>
    </xf>
    <xf numFmtId="0" fontId="95" fillId="21" borderId="3" xfId="0" applyFont="1" applyFill="1" applyBorder="1" applyAlignment="1">
      <alignment vertical="center" wrapText="1"/>
    </xf>
    <xf numFmtId="0" fontId="104" fillId="21" borderId="3" xfId="0" applyFont="1" applyFill="1" applyBorder="1" applyAlignment="1">
      <alignment horizontal="left" vertical="center" wrapText="1"/>
    </xf>
    <xf numFmtId="0" fontId="81" fillId="0" borderId="36" xfId="0" applyFont="1" applyBorder="1" applyAlignment="1">
      <alignment horizontal="left" vertical="center" wrapText="1"/>
    </xf>
    <xf numFmtId="0" fontId="81" fillId="21" borderId="40" xfId="0" applyFont="1" applyFill="1" applyBorder="1" applyAlignment="1">
      <alignment vertical="center" wrapText="1"/>
    </xf>
    <xf numFmtId="0" fontId="81" fillId="0" borderId="40" xfId="0" applyFont="1" applyBorder="1" applyAlignment="1">
      <alignment horizontal="left" vertical="center" wrapText="1"/>
    </xf>
    <xf numFmtId="0" fontId="81" fillId="21" borderId="44" xfId="0" applyFont="1" applyFill="1" applyBorder="1" applyAlignment="1">
      <alignment vertical="center" wrapText="1"/>
    </xf>
    <xf numFmtId="0" fontId="81" fillId="0" borderId="44" xfId="0" applyFont="1" applyBorder="1" applyAlignment="1">
      <alignment horizontal="left" vertical="center" wrapText="1"/>
    </xf>
    <xf numFmtId="0" fontId="81" fillId="21" borderId="45" xfId="0" applyFont="1" applyFill="1" applyBorder="1" applyAlignment="1">
      <alignment vertical="center" wrapText="1"/>
    </xf>
    <xf numFmtId="0" fontId="89" fillId="0" borderId="3" xfId="0" applyFont="1" applyBorder="1">
      <alignment vertical="center"/>
    </xf>
    <xf numFmtId="0" fontId="89" fillId="0" borderId="0" xfId="0" applyFont="1">
      <alignment vertical="center"/>
    </xf>
    <xf numFmtId="0" fontId="89" fillId="0" borderId="3" xfId="0" applyFont="1" applyBorder="1" applyAlignment="1">
      <alignment horizontal="left" vertical="center" indent="2"/>
    </xf>
    <xf numFmtId="0" fontId="160" fillId="11" borderId="3" xfId="0" applyFont="1" applyFill="1" applyBorder="1">
      <alignment vertical="center"/>
    </xf>
    <xf numFmtId="0" fontId="162" fillId="0" borderId="3" xfId="0" applyFont="1" applyBorder="1" applyAlignment="1">
      <alignment horizontal="left" vertical="center" indent="1"/>
    </xf>
    <xf numFmtId="0" fontId="163" fillId="11" borderId="23" xfId="0" applyFont="1" applyFill="1" applyBorder="1">
      <alignment vertical="center"/>
    </xf>
    <xf numFmtId="0" fontId="89" fillId="0" borderId="0" xfId="0" applyFont="1" applyAlignment="1">
      <alignment horizontal="left" vertical="center" indent="2"/>
    </xf>
    <xf numFmtId="0" fontId="158" fillId="0" borderId="3" xfId="0" applyFont="1" applyBorder="1" applyAlignment="1">
      <alignment horizontal="center" vertical="center" wrapText="1" readingOrder="1"/>
    </xf>
    <xf numFmtId="0" fontId="159" fillId="0" borderId="3" xfId="0" applyFont="1" applyBorder="1" applyAlignment="1">
      <alignment horizontal="center" vertical="center" wrapText="1"/>
    </xf>
    <xf numFmtId="0" fontId="160" fillId="14" borderId="3" xfId="0" applyFont="1" applyFill="1" applyBorder="1">
      <alignment vertical="center"/>
    </xf>
    <xf numFmtId="0" fontId="113" fillId="14" borderId="3" xfId="0" applyFont="1" applyFill="1" applyBorder="1" applyAlignment="1">
      <alignment horizontal="center" vertical="center"/>
    </xf>
    <xf numFmtId="0" fontId="113" fillId="14" borderId="3" xfId="0" applyFont="1" applyFill="1" applyBorder="1">
      <alignment vertical="center"/>
    </xf>
    <xf numFmtId="0" fontId="113" fillId="0" borderId="3" xfId="0" applyFont="1" applyBorder="1" applyAlignment="1">
      <alignment horizontal="center" vertical="center"/>
    </xf>
    <xf numFmtId="0" fontId="164" fillId="0" borderId="3" xfId="0" applyFont="1" applyBorder="1" applyAlignment="1">
      <alignment horizontal="left" vertical="center" indent="2"/>
    </xf>
    <xf numFmtId="0" fontId="113" fillId="0" borderId="3" xfId="0" applyFont="1" applyBorder="1">
      <alignment vertical="center"/>
    </xf>
    <xf numFmtId="0" fontId="160" fillId="0" borderId="3" xfId="0" applyFont="1" applyBorder="1">
      <alignment vertical="center"/>
    </xf>
    <xf numFmtId="0" fontId="160" fillId="0" borderId="3" xfId="0" applyFont="1" applyBorder="1" applyAlignment="1">
      <alignment horizontal="left" vertical="center" indent="1"/>
    </xf>
    <xf numFmtId="0" fontId="167" fillId="0" borderId="3" xfId="0" applyFont="1" applyBorder="1" applyAlignment="1">
      <alignment horizontal="left" vertical="center" indent="1"/>
    </xf>
    <xf numFmtId="0" fontId="113" fillId="14" borderId="3" xfId="0" quotePrefix="1" applyFont="1" applyFill="1" applyBorder="1" applyAlignment="1">
      <alignment horizontal="center" vertical="center"/>
    </xf>
    <xf numFmtId="0" fontId="113" fillId="14" borderId="3" xfId="0" applyFont="1" applyFill="1" applyBorder="1" applyAlignment="1">
      <alignment vertical="center" wrapText="1"/>
    </xf>
    <xf numFmtId="0" fontId="113" fillId="0" borderId="3" xfId="0" applyFont="1" applyBorder="1" applyAlignment="1">
      <alignment vertical="center" wrapText="1"/>
    </xf>
    <xf numFmtId="0" fontId="170" fillId="0" borderId="3" xfId="0" applyFont="1" applyBorder="1" applyAlignment="1">
      <alignment horizontal="left" vertical="center" indent="1"/>
    </xf>
    <xf numFmtId="0" fontId="172" fillId="0" borderId="3" xfId="0" applyFont="1" applyBorder="1" applyAlignment="1">
      <alignment horizontal="left" vertical="center" wrapText="1" indent="1"/>
    </xf>
    <xf numFmtId="0" fontId="170" fillId="0" borderId="3" xfId="0" applyFont="1" applyBorder="1" applyAlignment="1">
      <alignment horizontal="left" vertical="center" wrapText="1" indent="1"/>
    </xf>
    <xf numFmtId="0" fontId="173" fillId="0" borderId="3" xfId="0" applyFont="1" applyBorder="1" applyAlignment="1">
      <alignment horizontal="left" vertical="center" indent="1"/>
    </xf>
    <xf numFmtId="0" fontId="170" fillId="0" borderId="3" xfId="0" applyFont="1" applyBorder="1" applyAlignment="1">
      <alignment horizontal="center" vertical="center"/>
    </xf>
    <xf numFmtId="0" fontId="167" fillId="0" borderId="3" xfId="0" applyFont="1" applyBorder="1" applyAlignment="1">
      <alignment horizontal="center" vertical="center"/>
    </xf>
    <xf numFmtId="0" fontId="167" fillId="14" borderId="3" xfId="0" applyFont="1" applyFill="1" applyBorder="1" applyAlignment="1">
      <alignment horizontal="center" vertical="center"/>
    </xf>
    <xf numFmtId="0" fontId="167" fillId="11" borderId="3" xfId="0" applyFont="1" applyFill="1" applyBorder="1" applyAlignment="1">
      <alignment horizontal="center" vertical="center"/>
    </xf>
    <xf numFmtId="0" fontId="178" fillId="0" borderId="23" xfId="0" applyFont="1" applyBorder="1" applyAlignment="1">
      <alignment horizontal="center" vertical="center"/>
    </xf>
    <xf numFmtId="0" fontId="167" fillId="0" borderId="0" xfId="0" applyFont="1" applyAlignment="1">
      <alignment horizontal="center" vertical="center"/>
    </xf>
    <xf numFmtId="0" fontId="179" fillId="0" borderId="3" xfId="0" applyFont="1" applyBorder="1" applyAlignment="1">
      <alignment horizontal="center" vertical="center"/>
    </xf>
    <xf numFmtId="0" fontId="91" fillId="0" borderId="3" xfId="0" applyFont="1" applyBorder="1" applyAlignment="1">
      <alignment horizontal="center" vertical="center"/>
    </xf>
    <xf numFmtId="0" fontId="91" fillId="0" borderId="3" xfId="0" applyFont="1" applyBorder="1">
      <alignment vertical="center"/>
    </xf>
    <xf numFmtId="0" fontId="180" fillId="0" borderId="3" xfId="0" applyFont="1" applyBorder="1" applyAlignment="1">
      <alignment horizontal="center" vertical="center" wrapText="1"/>
    </xf>
    <xf numFmtId="0" fontId="81" fillId="0" borderId="0" xfId="0" applyFont="1">
      <alignment vertical="center"/>
    </xf>
    <xf numFmtId="0" fontId="104" fillId="21" borderId="45" xfId="0" applyFont="1" applyFill="1" applyBorder="1" applyAlignment="1">
      <alignment horizontal="left" vertical="center" wrapText="1"/>
    </xf>
    <xf numFmtId="0" fontId="81" fillId="21" borderId="45" xfId="0" applyFont="1" applyFill="1" applyBorder="1" applyAlignment="1">
      <alignment horizontal="left" vertical="center" wrapText="1"/>
    </xf>
    <xf numFmtId="0" fontId="104" fillId="21" borderId="40" xfId="0" applyFont="1" applyFill="1" applyBorder="1" applyAlignment="1">
      <alignment horizontal="left" vertical="center" wrapText="1"/>
    </xf>
    <xf numFmtId="0" fontId="81" fillId="21" borderId="40" xfId="0" applyFont="1" applyFill="1" applyBorder="1" applyAlignment="1">
      <alignment horizontal="left" vertical="center" wrapText="1"/>
    </xf>
    <xf numFmtId="0" fontId="104" fillId="21" borderId="44" xfId="0" applyFont="1" applyFill="1" applyBorder="1" applyAlignment="1">
      <alignment horizontal="left" vertical="center" wrapText="1"/>
    </xf>
    <xf numFmtId="0" fontId="81" fillId="21" borderId="44" xfId="0" applyFont="1" applyFill="1" applyBorder="1" applyAlignment="1">
      <alignment horizontal="left" vertical="center" wrapText="1"/>
    </xf>
    <xf numFmtId="0" fontId="84" fillId="22" borderId="6" xfId="0" applyFont="1" applyFill="1" applyBorder="1">
      <alignment vertical="center"/>
    </xf>
    <xf numFmtId="0" fontId="157" fillId="0" borderId="46" xfId="0" applyFont="1" applyBorder="1" applyAlignment="1">
      <alignment horizontal="left" vertical="center"/>
    </xf>
    <xf numFmtId="0" fontId="157" fillId="0" borderId="37" xfId="0" applyFont="1" applyBorder="1" applyAlignment="1">
      <alignment horizontal="left" vertical="center"/>
    </xf>
    <xf numFmtId="0" fontId="84" fillId="0" borderId="41" xfId="0" applyFont="1" applyBorder="1" applyAlignment="1">
      <alignment horizontal="left" vertical="center"/>
    </xf>
    <xf numFmtId="0" fontId="128" fillId="21" borderId="45" xfId="0" applyFont="1" applyFill="1" applyBorder="1" applyAlignment="1">
      <alignment vertical="center" wrapText="1"/>
    </xf>
    <xf numFmtId="0" fontId="128" fillId="21" borderId="46" xfId="0" applyFont="1" applyFill="1" applyBorder="1" applyAlignment="1">
      <alignment vertical="center" wrapText="1"/>
    </xf>
    <xf numFmtId="0" fontId="128" fillId="21" borderId="40" xfId="0" applyFont="1" applyFill="1" applyBorder="1" applyAlignment="1">
      <alignment vertical="center" wrapText="1"/>
    </xf>
    <xf numFmtId="0" fontId="128" fillId="21" borderId="37" xfId="0" applyFont="1" applyFill="1" applyBorder="1" applyAlignment="1">
      <alignment vertical="center" wrapText="1"/>
    </xf>
    <xf numFmtId="0" fontId="128" fillId="21" borderId="44" xfId="0" applyFont="1" applyFill="1" applyBorder="1" applyAlignment="1">
      <alignment vertical="center" wrapText="1"/>
    </xf>
    <xf numFmtId="0" fontId="128" fillId="21" borderId="41" xfId="0" applyFont="1" applyFill="1" applyBorder="1" applyAlignment="1">
      <alignment vertical="center" wrapText="1"/>
    </xf>
    <xf numFmtId="0" fontId="87" fillId="21" borderId="47" xfId="0" applyFont="1" applyFill="1" applyBorder="1" applyAlignment="1">
      <alignment horizontal="left" vertical="center"/>
    </xf>
    <xf numFmtId="0" fontId="87" fillId="21" borderId="48" xfId="0" applyFont="1" applyFill="1" applyBorder="1" applyAlignment="1">
      <alignment horizontal="left" vertical="center"/>
    </xf>
    <xf numFmtId="0" fontId="21" fillId="21" borderId="46" xfId="0" applyFont="1" applyFill="1" applyBorder="1" applyAlignment="1">
      <alignment horizontal="left" vertical="center"/>
    </xf>
    <xf numFmtId="0" fontId="21" fillId="21" borderId="47" xfId="0" applyFont="1" applyFill="1" applyBorder="1" applyAlignment="1">
      <alignment horizontal="center" vertical="center" wrapText="1"/>
    </xf>
    <xf numFmtId="0" fontId="21" fillId="21" borderId="48" xfId="0" applyFont="1" applyFill="1" applyBorder="1" applyAlignment="1">
      <alignment horizontal="center" vertical="center" wrapText="1"/>
    </xf>
    <xf numFmtId="0" fontId="21" fillId="21" borderId="46" xfId="0" applyFont="1" applyFill="1" applyBorder="1" applyAlignment="1">
      <alignment horizontal="center" vertical="center" wrapText="1"/>
    </xf>
    <xf numFmtId="0" fontId="105" fillId="21" borderId="45" xfId="0" applyFont="1" applyFill="1" applyBorder="1" applyAlignment="1">
      <alignment horizontal="left" vertical="center" wrapText="1"/>
    </xf>
    <xf numFmtId="0" fontId="21" fillId="21" borderId="46" xfId="0" applyFont="1" applyFill="1" applyBorder="1" applyAlignment="1">
      <alignment vertical="center" wrapText="1"/>
    </xf>
    <xf numFmtId="0" fontId="21" fillId="21" borderId="45" xfId="0" applyFont="1" applyFill="1" applyBorder="1" applyAlignment="1">
      <alignment horizontal="center" vertical="center"/>
    </xf>
    <xf numFmtId="0" fontId="87" fillId="21" borderId="38" xfId="0" applyFont="1" applyFill="1" applyBorder="1" applyAlignment="1">
      <alignment horizontal="left" vertical="center"/>
    </xf>
    <xf numFmtId="0" fontId="87" fillId="21" borderId="39" xfId="0" applyFont="1" applyFill="1" applyBorder="1" applyAlignment="1">
      <alignment horizontal="left" vertical="center"/>
    </xf>
    <xf numFmtId="0" fontId="21" fillId="21" borderId="37" xfId="0" applyFont="1" applyFill="1" applyBorder="1" applyAlignment="1">
      <alignment horizontal="left" vertical="center"/>
    </xf>
    <xf numFmtId="0" fontId="21" fillId="21" borderId="38" xfId="0" applyFont="1" applyFill="1" applyBorder="1" applyAlignment="1">
      <alignment horizontal="center" vertical="center" wrapText="1"/>
    </xf>
    <xf numFmtId="0" fontId="21" fillId="21" borderId="39" xfId="0" applyFont="1" applyFill="1" applyBorder="1" applyAlignment="1">
      <alignment horizontal="center" vertical="center" wrapText="1"/>
    </xf>
    <xf numFmtId="0" fontId="21" fillId="21" borderId="37" xfId="0" applyFont="1" applyFill="1" applyBorder="1" applyAlignment="1">
      <alignment horizontal="center" vertical="center" wrapText="1"/>
    </xf>
    <xf numFmtId="0" fontId="105" fillId="21" borderId="40" xfId="0" applyFont="1" applyFill="1" applyBorder="1" applyAlignment="1">
      <alignment horizontal="left" vertical="center" wrapText="1"/>
    </xf>
    <xf numFmtId="0" fontId="21" fillId="21" borderId="37" xfId="0" applyFont="1" applyFill="1" applyBorder="1" applyAlignment="1">
      <alignment vertical="center" wrapText="1"/>
    </xf>
    <xf numFmtId="0" fontId="21" fillId="21" borderId="40" xfId="0" applyFont="1" applyFill="1" applyBorder="1" applyAlignment="1">
      <alignment horizontal="center" vertical="center"/>
    </xf>
    <xf numFmtId="0" fontId="87" fillId="21" borderId="42" xfId="0" applyFont="1" applyFill="1" applyBorder="1" applyAlignment="1">
      <alignment horizontal="left" vertical="center"/>
    </xf>
    <xf numFmtId="0" fontId="87" fillId="21" borderId="43" xfId="0" applyFont="1" applyFill="1" applyBorder="1" applyAlignment="1">
      <alignment horizontal="left" vertical="center"/>
    </xf>
    <xf numFmtId="0" fontId="21" fillId="21" borderId="41" xfId="0" applyFont="1" applyFill="1" applyBorder="1" applyAlignment="1">
      <alignment horizontal="left" vertical="center"/>
    </xf>
    <xf numFmtId="0" fontId="21" fillId="21" borderId="42" xfId="0" applyFont="1" applyFill="1" applyBorder="1" applyAlignment="1">
      <alignment horizontal="center" vertical="center" wrapText="1"/>
    </xf>
    <xf numFmtId="0" fontId="21" fillId="21" borderId="43" xfId="0" applyFont="1" applyFill="1" applyBorder="1" applyAlignment="1">
      <alignment horizontal="center" vertical="center" wrapText="1"/>
    </xf>
    <xf numFmtId="0" fontId="21" fillId="21" borderId="41" xfId="0" applyFont="1" applyFill="1" applyBorder="1" applyAlignment="1">
      <alignment horizontal="center" vertical="center" wrapText="1"/>
    </xf>
    <xf numFmtId="0" fontId="105" fillId="21" borderId="44" xfId="0" applyFont="1" applyFill="1" applyBorder="1" applyAlignment="1">
      <alignment horizontal="left" vertical="center" wrapText="1"/>
    </xf>
    <xf numFmtId="0" fontId="21" fillId="21" borderId="41" xfId="0" applyFont="1" applyFill="1" applyBorder="1" applyAlignment="1">
      <alignment vertical="center" wrapText="1"/>
    </xf>
    <xf numFmtId="0" fontId="21" fillId="21" borderId="44" xfId="0" applyFont="1" applyFill="1" applyBorder="1" applyAlignment="1">
      <alignment horizontal="center" vertical="center"/>
    </xf>
    <xf numFmtId="0" fontId="105" fillId="21" borderId="3" xfId="0" applyFont="1" applyFill="1" applyBorder="1" applyAlignment="1">
      <alignment horizontal="left" vertical="center" wrapText="1"/>
    </xf>
    <xf numFmtId="0" fontId="21" fillId="21" borderId="6" xfId="0" applyFont="1" applyFill="1" applyBorder="1" applyAlignment="1">
      <alignment vertical="center" wrapText="1"/>
    </xf>
    <xf numFmtId="0" fontId="21" fillId="21" borderId="3" xfId="0" applyFont="1" applyFill="1" applyBorder="1" applyAlignment="1">
      <alignment horizontal="center" vertical="center"/>
    </xf>
    <xf numFmtId="0" fontId="107" fillId="21" borderId="3" xfId="0" applyFont="1" applyFill="1" applyBorder="1" applyAlignment="1">
      <alignment horizontal="left" vertical="center" wrapText="1"/>
    </xf>
    <xf numFmtId="0" fontId="21" fillId="21" borderId="6" xfId="0" applyFont="1" applyFill="1" applyBorder="1" applyAlignment="1">
      <alignment horizontal="center" vertical="center"/>
    </xf>
    <xf numFmtId="0" fontId="99" fillId="6" borderId="0" xfId="0" applyFont="1" applyFill="1">
      <alignment vertical="center"/>
    </xf>
    <xf numFmtId="0" fontId="100" fillId="6" borderId="0" xfId="0" applyFont="1" applyFill="1">
      <alignment vertical="center"/>
    </xf>
    <xf numFmtId="0" fontId="87" fillId="6" borderId="0" xfId="0" applyFont="1" applyFill="1" applyAlignment="1">
      <alignment vertical="center" wrapText="1"/>
    </xf>
    <xf numFmtId="0" fontId="81" fillId="6" borderId="0" xfId="0" applyFont="1" applyFill="1" applyAlignment="1">
      <alignment horizontal="center" vertical="center"/>
    </xf>
    <xf numFmtId="0" fontId="81" fillId="6" borderId="0" xfId="0" applyFont="1" applyFill="1">
      <alignment vertical="center"/>
    </xf>
    <xf numFmtId="0" fontId="156" fillId="6" borderId="3" xfId="0" applyFont="1" applyFill="1" applyBorder="1" applyAlignment="1">
      <alignment vertical="center" wrapText="1"/>
    </xf>
    <xf numFmtId="0" fontId="155" fillId="6" borderId="3" xfId="0" applyFont="1" applyFill="1" applyBorder="1" applyAlignment="1">
      <alignment horizontal="left" vertical="center" wrapText="1"/>
    </xf>
    <xf numFmtId="0" fontId="157" fillId="0" borderId="34" xfId="0" applyFont="1" applyBorder="1" applyAlignment="1">
      <alignment horizontal="left" vertical="center"/>
    </xf>
    <xf numFmtId="0" fontId="81" fillId="21" borderId="36" xfId="0" applyFont="1" applyFill="1" applyBorder="1" applyAlignment="1">
      <alignment horizontal="center" vertical="center" wrapText="1"/>
    </xf>
    <xf numFmtId="0" fontId="87" fillId="21" borderId="35" xfId="0" applyFont="1" applyFill="1" applyBorder="1" applyAlignment="1">
      <alignment horizontal="left" vertical="center"/>
    </xf>
    <xf numFmtId="0" fontId="91" fillId="21" borderId="34" xfId="0" applyFont="1" applyFill="1" applyBorder="1" applyAlignment="1">
      <alignment horizontal="center" vertical="center" wrapText="1"/>
    </xf>
    <xf numFmtId="0" fontId="81" fillId="21" borderId="40" xfId="0" applyFont="1" applyFill="1" applyBorder="1" applyAlignment="1">
      <alignment horizontal="center" vertical="center" wrapText="1"/>
    </xf>
    <xf numFmtId="0" fontId="91" fillId="21" borderId="37" xfId="0" applyFont="1" applyFill="1" applyBorder="1" applyAlignment="1">
      <alignment horizontal="center" vertical="center" wrapText="1"/>
    </xf>
    <xf numFmtId="0" fontId="81" fillId="21" borderId="44" xfId="0" applyFont="1" applyFill="1" applyBorder="1" applyAlignment="1">
      <alignment horizontal="center" vertical="center" wrapText="1"/>
    </xf>
    <xf numFmtId="0" fontId="91" fillId="21" borderId="41" xfId="0" applyFont="1" applyFill="1" applyBorder="1" applyAlignment="1">
      <alignment horizontal="center" vertical="center" wrapText="1"/>
    </xf>
    <xf numFmtId="0" fontId="99" fillId="6" borderId="0" xfId="0" applyFont="1" applyFill="1" applyAlignment="1">
      <alignment vertical="center" wrapText="1"/>
    </xf>
    <xf numFmtId="0" fontId="81" fillId="6" borderId="25" xfId="0" applyFont="1" applyFill="1" applyBorder="1" applyAlignment="1">
      <alignment horizontal="center" vertical="center"/>
    </xf>
    <xf numFmtId="0" fontId="165" fillId="6" borderId="23" xfId="0" applyFont="1" applyFill="1" applyBorder="1">
      <alignment vertical="center"/>
    </xf>
    <xf numFmtId="0" fontId="165" fillId="6" borderId="23" xfId="0" applyFont="1" applyFill="1" applyBorder="1" applyAlignment="1">
      <alignment vertical="center" wrapText="1"/>
    </xf>
    <xf numFmtId="0" fontId="91" fillId="21" borderId="6" xfId="0" quotePrefix="1" applyFont="1" applyFill="1" applyBorder="1" applyAlignment="1">
      <alignment horizontal="center" vertical="center" wrapText="1"/>
    </xf>
    <xf numFmtId="0" fontId="36" fillId="6" borderId="0" xfId="0" applyFont="1" applyFill="1">
      <alignment vertical="center"/>
    </xf>
    <xf numFmtId="0" fontId="81" fillId="6" borderId="23" xfId="0" applyFont="1" applyFill="1" applyBorder="1" applyAlignment="1">
      <alignment vertical="center" wrapText="1"/>
    </xf>
    <xf numFmtId="0" fontId="81" fillId="6" borderId="23" xfId="0" applyFont="1" applyFill="1" applyBorder="1" applyAlignment="1">
      <alignment horizontal="left" vertical="center" wrapText="1"/>
    </xf>
    <xf numFmtId="0" fontId="91" fillId="6" borderId="23" xfId="0" applyFont="1" applyFill="1" applyBorder="1" applyAlignment="1">
      <alignment horizontal="center" vertical="center" wrapText="1"/>
    </xf>
    <xf numFmtId="0" fontId="75" fillId="6" borderId="23" xfId="0" quotePrefix="1" applyFont="1" applyFill="1" applyBorder="1" applyAlignment="1">
      <alignment vertical="center" wrapText="1"/>
    </xf>
    <xf numFmtId="0" fontId="75" fillId="6" borderId="23" xfId="0" applyFont="1" applyFill="1" applyBorder="1" applyAlignment="1">
      <alignment vertical="center" wrapText="1"/>
    </xf>
    <xf numFmtId="0" fontId="26" fillId="7" borderId="7" xfId="0" applyFont="1" applyFill="1" applyBorder="1" applyAlignment="1">
      <alignment horizontal="center" vertical="center" wrapText="1" readingOrder="1"/>
    </xf>
    <xf numFmtId="0" fontId="26" fillId="7" borderId="8" xfId="0" applyFont="1" applyFill="1" applyBorder="1" applyAlignment="1">
      <alignment horizontal="center" vertical="center" wrapText="1" readingOrder="1"/>
    </xf>
    <xf numFmtId="0" fontId="26" fillId="3" borderId="6" xfId="0" applyFont="1" applyFill="1" applyBorder="1" applyAlignment="1">
      <alignment horizontal="center" vertical="center" wrapText="1" readingOrder="1"/>
    </xf>
    <xf numFmtId="0" fontId="26" fillId="3" borderId="8" xfId="0" applyFont="1" applyFill="1" applyBorder="1" applyAlignment="1">
      <alignment horizontal="center" vertical="center" wrapText="1" readingOrder="1"/>
    </xf>
    <xf numFmtId="0" fontId="89" fillId="0" borderId="3" xfId="0" applyFont="1" applyBorder="1" applyAlignment="1">
      <alignment horizontal="center" vertical="center"/>
    </xf>
    <xf numFmtId="0" fontId="89" fillId="0" borderId="6" xfId="0" applyFont="1" applyBorder="1" applyAlignment="1">
      <alignment horizontal="center" vertical="center"/>
    </xf>
    <xf numFmtId="0" fontId="89" fillId="0" borderId="8" xfId="0" applyFont="1" applyBorder="1" applyAlignment="1">
      <alignment horizontal="center" vertical="center"/>
    </xf>
    <xf numFmtId="0" fontId="89" fillId="0" borderId="11" xfId="0" applyFont="1" applyBorder="1" applyAlignment="1">
      <alignment horizontal="center" vertical="center"/>
    </xf>
    <xf numFmtId="0" fontId="65" fillId="0" borderId="4" xfId="0" applyFont="1" applyBorder="1" applyAlignment="1">
      <alignment horizontal="center" vertical="center"/>
    </xf>
    <xf numFmtId="0" fontId="65" fillId="0" borderId="5" xfId="0" applyFont="1" applyBorder="1" applyAlignment="1">
      <alignment horizontal="center" vertical="center"/>
    </xf>
    <xf numFmtId="0" fontId="65" fillId="0" borderId="2" xfId="0" applyFont="1" applyBorder="1" applyAlignment="1">
      <alignment horizontal="center" vertical="center"/>
    </xf>
    <xf numFmtId="0" fontId="62" fillId="11" borderId="6" xfId="0" applyFont="1" applyFill="1" applyBorder="1" applyAlignment="1">
      <alignment horizontal="center" vertical="center" wrapText="1"/>
    </xf>
    <xf numFmtId="0" fontId="62" fillId="11" borderId="11" xfId="0" applyFont="1" applyFill="1" applyBorder="1" applyAlignment="1">
      <alignment horizontal="center" vertical="center" wrapText="1"/>
    </xf>
    <xf numFmtId="0" fontId="63" fillId="12" borderId="6" xfId="0" applyFont="1" applyFill="1" applyBorder="1" applyAlignment="1">
      <alignment horizontal="center" vertical="center" wrapText="1"/>
    </xf>
    <xf numFmtId="0" fontId="63" fillId="12" borderId="11" xfId="0" applyFont="1" applyFill="1" applyBorder="1" applyAlignment="1">
      <alignment horizontal="center" vertical="center" wrapText="1"/>
    </xf>
    <xf numFmtId="0" fontId="64" fillId="13" borderId="15" xfId="0" applyFont="1" applyFill="1" applyBorder="1" applyAlignment="1">
      <alignment horizontal="center" vertical="center"/>
    </xf>
    <xf numFmtId="0" fontId="64" fillId="13" borderId="16" xfId="0" applyFont="1" applyFill="1" applyBorder="1" applyAlignment="1">
      <alignment horizontal="center" vertical="center"/>
    </xf>
    <xf numFmtId="0" fontId="65" fillId="0" borderId="18" xfId="0" applyFont="1" applyBorder="1" applyAlignment="1">
      <alignment horizontal="center" vertical="center"/>
    </xf>
    <xf numFmtId="0" fontId="65" fillId="0" borderId="2" xfId="0" applyFont="1" applyBorder="1" applyAlignment="1">
      <alignment horizontal="left" vertical="center" wrapText="1"/>
    </xf>
    <xf numFmtId="0" fontId="65" fillId="0" borderId="3" xfId="0" applyFont="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6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65" fillId="0" borderId="2" xfId="0" applyFont="1" applyBorder="1" applyAlignment="1">
      <alignment horizontal="left" vertical="center"/>
    </xf>
    <xf numFmtId="0" fontId="65" fillId="0" borderId="3" xfId="0" applyFont="1" applyBorder="1" applyAlignment="1">
      <alignment horizontal="left" vertical="center"/>
    </xf>
    <xf numFmtId="0" fontId="77" fillId="20" borderId="21" xfId="0" applyFont="1" applyFill="1" applyBorder="1" applyAlignment="1">
      <alignment horizontal="center" vertical="center" wrapText="1"/>
    </xf>
    <xf numFmtId="0" fontId="77" fillId="20" borderId="22" xfId="0" applyFont="1" applyFill="1" applyBorder="1" applyAlignment="1">
      <alignment horizontal="center" vertical="center" wrapText="1"/>
    </xf>
    <xf numFmtId="0" fontId="81" fillId="21" borderId="4" xfId="0" applyFont="1" applyFill="1" applyBorder="1" applyAlignment="1">
      <alignment horizontal="center" vertical="center" wrapText="1"/>
    </xf>
    <xf numFmtId="0" fontId="81" fillId="21" borderId="2" xfId="0" applyFont="1" applyFill="1" applyBorder="1" applyAlignment="1">
      <alignment horizontal="center" vertical="center" wrapText="1"/>
    </xf>
    <xf numFmtId="0" fontId="81" fillId="21" borderId="5" xfId="0" applyFont="1" applyFill="1" applyBorder="1" applyAlignment="1">
      <alignment horizontal="center" vertical="center" wrapText="1"/>
    </xf>
    <xf numFmtId="49" fontId="141" fillId="27" borderId="32" xfId="3" applyNumberFormat="1" applyFont="1" applyFill="1" applyBorder="1" applyAlignment="1">
      <alignment horizontal="center" vertical="center" wrapText="1" shrinkToFit="1"/>
    </xf>
    <xf numFmtId="0" fontId="140" fillId="26" borderId="0" xfId="3" applyFont="1" applyFill="1" applyAlignment="1">
      <alignment horizontal="left" vertical="top" wrapText="1" shrinkToFit="1"/>
    </xf>
    <xf numFmtId="0" fontId="35" fillId="26" borderId="31" xfId="3" applyFont="1" applyFill="1" applyBorder="1" applyAlignment="1">
      <alignment horizontal="right" vertical="top" wrapText="1" shrinkToFit="1"/>
    </xf>
    <xf numFmtId="0" fontId="8" fillId="5" borderId="6" xfId="0" applyFont="1" applyFill="1" applyBorder="1" applyAlignment="1">
      <alignment horizontal="center" vertical="center"/>
    </xf>
    <xf numFmtId="0" fontId="8" fillId="5" borderId="8" xfId="0" applyFont="1" applyFill="1" applyBorder="1" applyAlignment="1">
      <alignment horizontal="center" vertical="center"/>
    </xf>
    <xf numFmtId="0" fontId="8" fillId="5" borderId="11" xfId="0" applyFont="1" applyFill="1" applyBorder="1" applyAlignment="1">
      <alignment horizontal="center" vertical="center"/>
    </xf>
    <xf numFmtId="0" fontId="180" fillId="21" borderId="3" xfId="0" applyFont="1" applyFill="1" applyBorder="1" applyAlignment="1">
      <alignment horizontal="left" vertical="center" wrapText="1"/>
    </xf>
    <xf numFmtId="0" fontId="180" fillId="21" borderId="3" xfId="0" applyFont="1" applyFill="1" applyBorder="1" applyAlignment="1">
      <alignment vertical="center" wrapText="1"/>
    </xf>
    <xf numFmtId="0" fontId="137" fillId="21" borderId="3" xfId="0" applyFont="1" applyFill="1" applyBorder="1" applyAlignment="1">
      <alignment vertical="center" wrapText="1"/>
    </xf>
    <xf numFmtId="0" fontId="113" fillId="22" borderId="6" xfId="0" applyFont="1" applyFill="1" applyBorder="1" applyAlignment="1">
      <alignment horizontal="left" vertical="center"/>
    </xf>
    <xf numFmtId="0" fontId="114" fillId="21" borderId="3" xfId="0" applyFont="1" applyFill="1" applyBorder="1" applyAlignment="1">
      <alignment horizontal="left" vertical="center" wrapText="1"/>
    </xf>
    <xf numFmtId="0" fontId="95" fillId="21" borderId="6" xfId="0" applyFont="1" applyFill="1" applyBorder="1" applyAlignment="1">
      <alignment vertical="center" wrapText="1"/>
    </xf>
    <xf numFmtId="0" fontId="89" fillId="21" borderId="3" xfId="0" applyFont="1" applyFill="1" applyBorder="1" applyAlignment="1">
      <alignment vertical="center" wrapText="1"/>
    </xf>
    <xf numFmtId="0" fontId="81" fillId="0" borderId="3" xfId="0" applyFont="1" applyFill="1" applyBorder="1" applyAlignment="1">
      <alignment horizontal="left" vertical="center" wrapText="1"/>
    </xf>
    <xf numFmtId="0" fontId="49" fillId="3" borderId="1" xfId="0" applyFont="1" applyFill="1" applyBorder="1" applyAlignment="1">
      <alignment horizontal="center" vertical="center" wrapText="1"/>
    </xf>
  </cellXfs>
  <cellStyles count="4">
    <cellStyle name="쉼표 [0]" xfId="1" builtinId="6"/>
    <cellStyle name="표준" xfId="0" builtinId="0"/>
    <cellStyle name="표준 2" xfId="3" xr:uid="{1DD5418E-0B7A-4592-8DF0-721576F15CB7}"/>
    <cellStyle name="하이퍼링크" xfId="2" builtinId="8"/>
  </cellStyles>
  <dxfs count="76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s>
  <tableStyles count="0" defaultTableStyle="TableStyleMedium2" defaultPivotStyle="PivotStyleLight16"/>
  <colors>
    <mruColors>
      <color rgb="FF0000FF"/>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87085</xdr:colOff>
      <xdr:row>2</xdr:row>
      <xdr:rowOff>130630</xdr:rowOff>
    </xdr:from>
    <xdr:to>
      <xdr:col>5</xdr:col>
      <xdr:colOff>9605</xdr:colOff>
      <xdr:row>32</xdr:row>
      <xdr:rowOff>22162</xdr:rowOff>
    </xdr:to>
    <xdr:pic>
      <xdr:nvPicPr>
        <xdr:cNvPr id="2" name="그림 1">
          <a:extLst>
            <a:ext uri="{FF2B5EF4-FFF2-40B4-BE49-F238E27FC236}">
              <a16:creationId xmlns:a16="http://schemas.microsoft.com/office/drawing/2014/main" id="{DC48FA67-724B-421D-869C-629D2A5779AA}"/>
            </a:ext>
          </a:extLst>
        </xdr:cNvPr>
        <xdr:cNvPicPr>
          <a:picLocks noChangeAspect="1"/>
        </xdr:cNvPicPr>
      </xdr:nvPicPr>
      <xdr:blipFill>
        <a:blip xmlns:r="http://schemas.openxmlformats.org/officeDocument/2006/relationships" r:embed="rId1"/>
        <a:stretch>
          <a:fillRect/>
        </a:stretch>
      </xdr:blipFill>
      <xdr:spPr>
        <a:xfrm>
          <a:off x="344260" y="540205"/>
          <a:ext cx="12362170" cy="5035032"/>
        </a:xfrm>
        <a:prstGeom prst="rect">
          <a:avLst/>
        </a:prstGeom>
      </xdr:spPr>
    </xdr:pic>
    <xdr:clientData/>
  </xdr:twoCellAnchor>
  <xdr:twoCellAnchor>
    <xdr:from>
      <xdr:col>2</xdr:col>
      <xdr:colOff>107577</xdr:colOff>
      <xdr:row>4</xdr:row>
      <xdr:rowOff>125506</xdr:rowOff>
    </xdr:from>
    <xdr:to>
      <xdr:col>2</xdr:col>
      <xdr:colOff>430306</xdr:colOff>
      <xdr:row>32</xdr:row>
      <xdr:rowOff>35859</xdr:rowOff>
    </xdr:to>
    <xdr:sp macro="" textlink="">
      <xdr:nvSpPr>
        <xdr:cNvPr id="3" name="모서리가 둥근 직사각형 4">
          <a:extLst>
            <a:ext uri="{FF2B5EF4-FFF2-40B4-BE49-F238E27FC236}">
              <a16:creationId xmlns:a16="http://schemas.microsoft.com/office/drawing/2014/main" id="{9ADD8647-4A8A-40B1-9BCC-3C874FFDE3C7}"/>
            </a:ext>
          </a:extLst>
        </xdr:cNvPr>
        <xdr:cNvSpPr/>
      </xdr:nvSpPr>
      <xdr:spPr>
        <a:xfrm>
          <a:off x="802902" y="877981"/>
          <a:ext cx="322729" cy="4710953"/>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403412</xdr:colOff>
      <xdr:row>25</xdr:row>
      <xdr:rowOff>0</xdr:rowOff>
    </xdr:from>
    <xdr:to>
      <xdr:col>2</xdr:col>
      <xdr:colOff>654424</xdr:colOff>
      <xdr:row>26</xdr:row>
      <xdr:rowOff>53788</xdr:rowOff>
    </xdr:to>
    <xdr:sp macro="" textlink="">
      <xdr:nvSpPr>
        <xdr:cNvPr id="4" name="포인트가 8개인 별 5">
          <a:extLst>
            <a:ext uri="{FF2B5EF4-FFF2-40B4-BE49-F238E27FC236}">
              <a16:creationId xmlns:a16="http://schemas.microsoft.com/office/drawing/2014/main" id="{42A61C64-4686-45C7-AF0C-12D29A640105}"/>
            </a:ext>
          </a:extLst>
        </xdr:cNvPr>
        <xdr:cNvSpPr/>
      </xdr:nvSpPr>
      <xdr:spPr>
        <a:xfrm>
          <a:off x="1098737" y="4352925"/>
          <a:ext cx="251012" cy="22523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2</a:t>
          </a:r>
          <a:endParaRPr lang="ko-KR" altLang="en-US" sz="1200" b="1">
            <a:solidFill>
              <a:srgbClr val="FF0000"/>
            </a:solidFill>
          </a:endParaRPr>
        </a:p>
      </xdr:txBody>
    </xdr:sp>
    <xdr:clientData/>
  </xdr:twoCellAnchor>
  <xdr:twoCellAnchor>
    <xdr:from>
      <xdr:col>2</xdr:col>
      <xdr:colOff>439270</xdr:colOff>
      <xdr:row>9</xdr:row>
      <xdr:rowOff>170328</xdr:rowOff>
    </xdr:from>
    <xdr:to>
      <xdr:col>2</xdr:col>
      <xdr:colOff>1084729</xdr:colOff>
      <xdr:row>11</xdr:row>
      <xdr:rowOff>143435</xdr:rowOff>
    </xdr:to>
    <xdr:sp macro="" textlink="">
      <xdr:nvSpPr>
        <xdr:cNvPr id="5" name="모서리가 둥근 직사각형 6">
          <a:extLst>
            <a:ext uri="{FF2B5EF4-FFF2-40B4-BE49-F238E27FC236}">
              <a16:creationId xmlns:a16="http://schemas.microsoft.com/office/drawing/2014/main" id="{B7064868-DACE-4E81-9E77-B6718792129F}"/>
            </a:ext>
          </a:extLst>
        </xdr:cNvPr>
        <xdr:cNvSpPr/>
      </xdr:nvSpPr>
      <xdr:spPr>
        <a:xfrm>
          <a:off x="1134595" y="1780053"/>
          <a:ext cx="645459" cy="31600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618565</xdr:colOff>
      <xdr:row>11</xdr:row>
      <xdr:rowOff>161365</xdr:rowOff>
    </xdr:from>
    <xdr:to>
      <xdr:col>2</xdr:col>
      <xdr:colOff>869577</xdr:colOff>
      <xdr:row>13</xdr:row>
      <xdr:rowOff>44824</xdr:rowOff>
    </xdr:to>
    <xdr:sp macro="" textlink="">
      <xdr:nvSpPr>
        <xdr:cNvPr id="6" name="포인트가 8개인 별 7">
          <a:extLst>
            <a:ext uri="{FF2B5EF4-FFF2-40B4-BE49-F238E27FC236}">
              <a16:creationId xmlns:a16="http://schemas.microsoft.com/office/drawing/2014/main" id="{30D56878-E495-4C65-9141-6C77C8ED6452}"/>
            </a:ext>
          </a:extLst>
        </xdr:cNvPr>
        <xdr:cNvSpPr/>
      </xdr:nvSpPr>
      <xdr:spPr>
        <a:xfrm>
          <a:off x="1313890" y="2113990"/>
          <a:ext cx="251012" cy="22635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3</a:t>
          </a:r>
          <a:endParaRPr lang="ko-KR" altLang="en-US" sz="1200" b="1">
            <a:solidFill>
              <a:srgbClr val="FF0000"/>
            </a:solidFill>
          </a:endParaRPr>
        </a:p>
      </xdr:txBody>
    </xdr:sp>
    <xdr:clientData/>
  </xdr:twoCellAnchor>
  <xdr:twoCellAnchor>
    <xdr:from>
      <xdr:col>2</xdr:col>
      <xdr:colOff>1084728</xdr:colOff>
      <xdr:row>9</xdr:row>
      <xdr:rowOff>161364</xdr:rowOff>
    </xdr:from>
    <xdr:to>
      <xdr:col>2</xdr:col>
      <xdr:colOff>2554941</xdr:colOff>
      <xdr:row>11</xdr:row>
      <xdr:rowOff>134471</xdr:rowOff>
    </xdr:to>
    <xdr:sp macro="" textlink="">
      <xdr:nvSpPr>
        <xdr:cNvPr id="7" name="모서리가 둥근 직사각형 8">
          <a:extLst>
            <a:ext uri="{FF2B5EF4-FFF2-40B4-BE49-F238E27FC236}">
              <a16:creationId xmlns:a16="http://schemas.microsoft.com/office/drawing/2014/main" id="{CDE534BA-6750-4225-AC2A-603F2F30C700}"/>
            </a:ext>
          </a:extLst>
        </xdr:cNvPr>
        <xdr:cNvSpPr/>
      </xdr:nvSpPr>
      <xdr:spPr>
        <a:xfrm>
          <a:off x="1780053" y="1771089"/>
          <a:ext cx="1470213" cy="31600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1550894</xdr:colOff>
      <xdr:row>9</xdr:row>
      <xdr:rowOff>35860</xdr:rowOff>
    </xdr:from>
    <xdr:to>
      <xdr:col>2</xdr:col>
      <xdr:colOff>1801906</xdr:colOff>
      <xdr:row>10</xdr:row>
      <xdr:rowOff>89649</xdr:rowOff>
    </xdr:to>
    <xdr:sp macro="" textlink="">
      <xdr:nvSpPr>
        <xdr:cNvPr id="8" name="포인트가 8개인 별 9">
          <a:extLst>
            <a:ext uri="{FF2B5EF4-FFF2-40B4-BE49-F238E27FC236}">
              <a16:creationId xmlns:a16="http://schemas.microsoft.com/office/drawing/2014/main" id="{22E88C03-7B93-4380-8556-871BBAD0EC95}"/>
            </a:ext>
          </a:extLst>
        </xdr:cNvPr>
        <xdr:cNvSpPr/>
      </xdr:nvSpPr>
      <xdr:spPr>
        <a:xfrm>
          <a:off x="2246219" y="1645585"/>
          <a:ext cx="251012" cy="22523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4</a:t>
          </a:r>
          <a:endParaRPr lang="ko-KR" altLang="en-US" sz="1200" b="1">
            <a:solidFill>
              <a:srgbClr val="FF0000"/>
            </a:solidFill>
          </a:endParaRPr>
        </a:p>
      </xdr:txBody>
    </xdr:sp>
    <xdr:clientData/>
  </xdr:twoCellAnchor>
  <xdr:twoCellAnchor>
    <xdr:from>
      <xdr:col>4</xdr:col>
      <xdr:colOff>233082</xdr:colOff>
      <xdr:row>10</xdr:row>
      <xdr:rowOff>8963</xdr:rowOff>
    </xdr:from>
    <xdr:to>
      <xdr:col>4</xdr:col>
      <xdr:colOff>941293</xdr:colOff>
      <xdr:row>11</xdr:row>
      <xdr:rowOff>107577</xdr:rowOff>
    </xdr:to>
    <xdr:sp macro="" textlink="">
      <xdr:nvSpPr>
        <xdr:cNvPr id="9" name="모서리가 둥근 직사각형 10">
          <a:extLst>
            <a:ext uri="{FF2B5EF4-FFF2-40B4-BE49-F238E27FC236}">
              <a16:creationId xmlns:a16="http://schemas.microsoft.com/office/drawing/2014/main" id="{A2C03F00-B0F1-4456-87DA-3FD7B5FF03EB}"/>
            </a:ext>
          </a:extLst>
        </xdr:cNvPr>
        <xdr:cNvSpPr/>
      </xdr:nvSpPr>
      <xdr:spPr>
        <a:xfrm>
          <a:off x="10834407" y="1790138"/>
          <a:ext cx="708211" cy="270064"/>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726141</xdr:colOff>
      <xdr:row>9</xdr:row>
      <xdr:rowOff>8964</xdr:rowOff>
    </xdr:from>
    <xdr:to>
      <xdr:col>4</xdr:col>
      <xdr:colOff>977153</xdr:colOff>
      <xdr:row>10</xdr:row>
      <xdr:rowOff>62753</xdr:rowOff>
    </xdr:to>
    <xdr:sp macro="" textlink="">
      <xdr:nvSpPr>
        <xdr:cNvPr id="10" name="포인트가 8개인 별 12">
          <a:extLst>
            <a:ext uri="{FF2B5EF4-FFF2-40B4-BE49-F238E27FC236}">
              <a16:creationId xmlns:a16="http://schemas.microsoft.com/office/drawing/2014/main" id="{5B1CCA8F-A38B-4FFF-913C-5A114BC82AD1}"/>
            </a:ext>
          </a:extLst>
        </xdr:cNvPr>
        <xdr:cNvSpPr/>
      </xdr:nvSpPr>
      <xdr:spPr>
        <a:xfrm>
          <a:off x="11327466" y="1618689"/>
          <a:ext cx="251012" cy="22523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5</a:t>
          </a:r>
          <a:endParaRPr lang="ko-KR" altLang="en-US" sz="1200" b="1">
            <a:solidFill>
              <a:srgbClr val="FF0000"/>
            </a:solidFill>
          </a:endParaRPr>
        </a:p>
      </xdr:txBody>
    </xdr:sp>
    <xdr:clientData/>
  </xdr:twoCellAnchor>
  <xdr:twoCellAnchor>
    <xdr:from>
      <xdr:col>4</xdr:col>
      <xdr:colOff>215152</xdr:colOff>
      <xdr:row>24</xdr:row>
      <xdr:rowOff>8962</xdr:rowOff>
    </xdr:from>
    <xdr:to>
      <xdr:col>4</xdr:col>
      <xdr:colOff>941293</xdr:colOff>
      <xdr:row>30</xdr:row>
      <xdr:rowOff>143435</xdr:rowOff>
    </xdr:to>
    <xdr:sp macro="" textlink="">
      <xdr:nvSpPr>
        <xdr:cNvPr id="11" name="모서리가 둥근 직사각형 13">
          <a:extLst>
            <a:ext uri="{FF2B5EF4-FFF2-40B4-BE49-F238E27FC236}">
              <a16:creationId xmlns:a16="http://schemas.microsoft.com/office/drawing/2014/main" id="{E11B5800-44BE-4662-A8C7-9086E7C3F748}"/>
            </a:ext>
          </a:extLst>
        </xdr:cNvPr>
        <xdr:cNvSpPr/>
      </xdr:nvSpPr>
      <xdr:spPr>
        <a:xfrm>
          <a:off x="10816477" y="4190437"/>
          <a:ext cx="726141" cy="1163173"/>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824752</xdr:colOff>
      <xdr:row>23</xdr:row>
      <xdr:rowOff>125505</xdr:rowOff>
    </xdr:from>
    <xdr:to>
      <xdr:col>4</xdr:col>
      <xdr:colOff>1075764</xdr:colOff>
      <xdr:row>25</xdr:row>
      <xdr:rowOff>8964</xdr:rowOff>
    </xdr:to>
    <xdr:sp macro="" textlink="">
      <xdr:nvSpPr>
        <xdr:cNvPr id="12" name="포인트가 8개인 별 14">
          <a:extLst>
            <a:ext uri="{FF2B5EF4-FFF2-40B4-BE49-F238E27FC236}">
              <a16:creationId xmlns:a16="http://schemas.microsoft.com/office/drawing/2014/main" id="{C42D969C-485A-46B1-A923-086E839F59B9}"/>
            </a:ext>
          </a:extLst>
        </xdr:cNvPr>
        <xdr:cNvSpPr/>
      </xdr:nvSpPr>
      <xdr:spPr>
        <a:xfrm>
          <a:off x="11426077" y="4135530"/>
          <a:ext cx="251012" cy="22635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6</a:t>
          </a:r>
          <a:endParaRPr lang="ko-KR" altLang="en-US" sz="1200" b="1">
            <a:solidFill>
              <a:srgbClr val="FF0000"/>
            </a:solidFill>
          </a:endParaRPr>
        </a:p>
      </xdr:txBody>
    </xdr:sp>
    <xdr:clientData/>
  </xdr:twoCellAnchor>
  <xdr:twoCellAnchor>
    <xdr:from>
      <xdr:col>1</xdr:col>
      <xdr:colOff>322729</xdr:colOff>
      <xdr:row>2</xdr:row>
      <xdr:rowOff>125504</xdr:rowOff>
    </xdr:from>
    <xdr:to>
      <xdr:col>5</xdr:col>
      <xdr:colOff>17930</xdr:colOff>
      <xdr:row>7</xdr:row>
      <xdr:rowOff>26895</xdr:rowOff>
    </xdr:to>
    <xdr:sp macro="" textlink="">
      <xdr:nvSpPr>
        <xdr:cNvPr id="13" name="모서리가 둥근 직사각형 18">
          <a:extLst>
            <a:ext uri="{FF2B5EF4-FFF2-40B4-BE49-F238E27FC236}">
              <a16:creationId xmlns:a16="http://schemas.microsoft.com/office/drawing/2014/main" id="{38A1A91E-5C89-4EAA-9FA5-38F874E11150}"/>
            </a:ext>
          </a:extLst>
        </xdr:cNvPr>
        <xdr:cNvSpPr/>
      </xdr:nvSpPr>
      <xdr:spPr>
        <a:xfrm>
          <a:off x="579904" y="535079"/>
          <a:ext cx="12134851" cy="758641"/>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5351929</xdr:colOff>
      <xdr:row>6</xdr:row>
      <xdr:rowOff>89647</xdr:rowOff>
    </xdr:from>
    <xdr:to>
      <xdr:col>3</xdr:col>
      <xdr:colOff>5602941</xdr:colOff>
      <xdr:row>7</xdr:row>
      <xdr:rowOff>143435</xdr:rowOff>
    </xdr:to>
    <xdr:sp macro="" textlink="">
      <xdr:nvSpPr>
        <xdr:cNvPr id="14" name="포인트가 8개인 별 19">
          <a:extLst>
            <a:ext uri="{FF2B5EF4-FFF2-40B4-BE49-F238E27FC236}">
              <a16:creationId xmlns:a16="http://schemas.microsoft.com/office/drawing/2014/main" id="{1DDA8626-2F63-46B9-90C7-A2A9DE2DC70F}"/>
            </a:ext>
          </a:extLst>
        </xdr:cNvPr>
        <xdr:cNvSpPr/>
      </xdr:nvSpPr>
      <xdr:spPr>
        <a:xfrm>
          <a:off x="8771404" y="1185022"/>
          <a:ext cx="251012" cy="22523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1</a:t>
          </a:r>
          <a:endParaRPr lang="ko-KR" altLang="en-US" sz="1200" b="1">
            <a:solidFill>
              <a:srgbClr val="FF0000"/>
            </a:solidFill>
          </a:endParaRPr>
        </a:p>
      </xdr:txBody>
    </xdr:sp>
    <xdr:clientData/>
  </xdr:twoCellAnchor>
  <xdr:twoCellAnchor>
    <xdr:from>
      <xdr:col>2</xdr:col>
      <xdr:colOff>2456329</xdr:colOff>
      <xdr:row>4</xdr:row>
      <xdr:rowOff>152400</xdr:rowOff>
    </xdr:from>
    <xdr:to>
      <xdr:col>3</xdr:col>
      <xdr:colOff>80682</xdr:colOff>
      <xdr:row>30</xdr:row>
      <xdr:rowOff>134471</xdr:rowOff>
    </xdr:to>
    <xdr:sp macro="" textlink="">
      <xdr:nvSpPr>
        <xdr:cNvPr id="15" name="모서리가 둥근 직사각형 15">
          <a:extLst>
            <a:ext uri="{FF2B5EF4-FFF2-40B4-BE49-F238E27FC236}">
              <a16:creationId xmlns:a16="http://schemas.microsoft.com/office/drawing/2014/main" id="{123FA415-994D-4ECD-A88A-30E04E45B891}"/>
            </a:ext>
          </a:extLst>
        </xdr:cNvPr>
        <xdr:cNvSpPr/>
      </xdr:nvSpPr>
      <xdr:spPr>
        <a:xfrm>
          <a:off x="3151654" y="904875"/>
          <a:ext cx="348503" cy="4439771"/>
        </a:xfrm>
        <a:prstGeom prst="roundRect">
          <a:avLst/>
        </a:prstGeom>
        <a:noFill/>
        <a:ln w="2540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2698376</xdr:colOff>
      <xdr:row>3</xdr:row>
      <xdr:rowOff>161366</xdr:rowOff>
    </xdr:from>
    <xdr:to>
      <xdr:col>3</xdr:col>
      <xdr:colOff>224117</xdr:colOff>
      <xdr:row>5</xdr:row>
      <xdr:rowOff>44825</xdr:rowOff>
    </xdr:to>
    <xdr:sp macro="" textlink="">
      <xdr:nvSpPr>
        <xdr:cNvPr id="16" name="포인트가 8개인 별 16">
          <a:extLst>
            <a:ext uri="{FF2B5EF4-FFF2-40B4-BE49-F238E27FC236}">
              <a16:creationId xmlns:a16="http://schemas.microsoft.com/office/drawing/2014/main" id="{C1BAE2E5-3BCD-4BE4-BF3E-423EA707FAEC}"/>
            </a:ext>
          </a:extLst>
        </xdr:cNvPr>
        <xdr:cNvSpPr/>
      </xdr:nvSpPr>
      <xdr:spPr>
        <a:xfrm>
          <a:off x="3393701" y="742391"/>
          <a:ext cx="249891" cy="22635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7</a:t>
          </a:r>
          <a:endParaRPr lang="ko-KR" altLang="en-US" sz="1200" b="1">
            <a:solidFill>
              <a:srgbClr val="FF0000"/>
            </a:solidFill>
          </a:endParaRPr>
        </a:p>
      </xdr:txBody>
    </xdr:sp>
    <xdr:clientData/>
  </xdr:twoCellAnchor>
  <xdr:twoCellAnchor editAs="oneCell">
    <xdr:from>
      <xdr:col>1</xdr:col>
      <xdr:colOff>62754</xdr:colOff>
      <xdr:row>32</xdr:row>
      <xdr:rowOff>161366</xdr:rowOff>
    </xdr:from>
    <xdr:to>
      <xdr:col>4</xdr:col>
      <xdr:colOff>519953</xdr:colOff>
      <xdr:row>33</xdr:row>
      <xdr:rowOff>4568115</xdr:rowOff>
    </xdr:to>
    <xdr:pic>
      <xdr:nvPicPr>
        <xdr:cNvPr id="17" name="그림 16">
          <a:extLst>
            <a:ext uri="{FF2B5EF4-FFF2-40B4-BE49-F238E27FC236}">
              <a16:creationId xmlns:a16="http://schemas.microsoft.com/office/drawing/2014/main" id="{7C9AC37C-53D4-48E3-95C4-B5108E06D03B}"/>
            </a:ext>
          </a:extLst>
        </xdr:cNvPr>
        <xdr:cNvPicPr>
          <a:picLocks noChangeAspect="1"/>
        </xdr:cNvPicPr>
      </xdr:nvPicPr>
      <xdr:blipFill>
        <a:blip xmlns:r="http://schemas.openxmlformats.org/officeDocument/2006/relationships" r:embed="rId2"/>
        <a:stretch>
          <a:fillRect/>
        </a:stretch>
      </xdr:blipFill>
      <xdr:spPr>
        <a:xfrm>
          <a:off x="319929" y="5714441"/>
          <a:ext cx="10801349" cy="4578199"/>
        </a:xfrm>
        <a:prstGeom prst="rect">
          <a:avLst/>
        </a:prstGeom>
      </xdr:spPr>
    </xdr:pic>
    <xdr:clientData/>
  </xdr:twoCellAnchor>
  <xdr:twoCellAnchor>
    <xdr:from>
      <xdr:col>3</xdr:col>
      <xdr:colOff>1506072</xdr:colOff>
      <xdr:row>33</xdr:row>
      <xdr:rowOff>4105836</xdr:rowOff>
    </xdr:from>
    <xdr:to>
      <xdr:col>3</xdr:col>
      <xdr:colOff>5782235</xdr:colOff>
      <xdr:row>33</xdr:row>
      <xdr:rowOff>4329955</xdr:rowOff>
    </xdr:to>
    <xdr:sp macro="" textlink="">
      <xdr:nvSpPr>
        <xdr:cNvPr id="18" name="모서리가 둥근 직사각형 20">
          <a:extLst>
            <a:ext uri="{FF2B5EF4-FFF2-40B4-BE49-F238E27FC236}">
              <a16:creationId xmlns:a16="http://schemas.microsoft.com/office/drawing/2014/main" id="{786F175A-0876-4860-A52A-38DDF2F7E87D}"/>
            </a:ext>
          </a:extLst>
        </xdr:cNvPr>
        <xdr:cNvSpPr/>
      </xdr:nvSpPr>
      <xdr:spPr>
        <a:xfrm>
          <a:off x="4925547" y="9830361"/>
          <a:ext cx="4276163" cy="224119"/>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4168588</xdr:colOff>
      <xdr:row>33</xdr:row>
      <xdr:rowOff>3953437</xdr:rowOff>
    </xdr:from>
    <xdr:to>
      <xdr:col>3</xdr:col>
      <xdr:colOff>4419600</xdr:colOff>
      <xdr:row>33</xdr:row>
      <xdr:rowOff>4177555</xdr:rowOff>
    </xdr:to>
    <xdr:sp macro="" textlink="">
      <xdr:nvSpPr>
        <xdr:cNvPr id="19" name="포인트가 8개인 별 21">
          <a:extLst>
            <a:ext uri="{FF2B5EF4-FFF2-40B4-BE49-F238E27FC236}">
              <a16:creationId xmlns:a16="http://schemas.microsoft.com/office/drawing/2014/main" id="{EBAE707A-BE8F-4AE4-B1D6-8D42EA2138DF}"/>
            </a:ext>
          </a:extLst>
        </xdr:cNvPr>
        <xdr:cNvSpPr/>
      </xdr:nvSpPr>
      <xdr:spPr>
        <a:xfrm>
          <a:off x="7588063" y="9677962"/>
          <a:ext cx="251012" cy="22411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8</a:t>
          </a:r>
          <a:endParaRPr lang="ko-KR" altLang="en-US" sz="1200" b="1">
            <a:solidFill>
              <a:srgbClr val="FF0000"/>
            </a:solidFill>
          </a:endParaRPr>
        </a:p>
      </xdr:txBody>
    </xdr:sp>
    <xdr:clientData/>
  </xdr:twoCellAnchor>
  <xdr:twoCellAnchor>
    <xdr:from>
      <xdr:col>1</xdr:col>
      <xdr:colOff>80683</xdr:colOff>
      <xdr:row>33</xdr:row>
      <xdr:rowOff>1828803</xdr:rowOff>
    </xdr:from>
    <xdr:to>
      <xdr:col>2</xdr:col>
      <xdr:colOff>134470</xdr:colOff>
      <xdr:row>33</xdr:row>
      <xdr:rowOff>2429436</xdr:rowOff>
    </xdr:to>
    <xdr:sp macro="" textlink="">
      <xdr:nvSpPr>
        <xdr:cNvPr id="20" name="모서리가 둥근 직사각형 24">
          <a:extLst>
            <a:ext uri="{FF2B5EF4-FFF2-40B4-BE49-F238E27FC236}">
              <a16:creationId xmlns:a16="http://schemas.microsoft.com/office/drawing/2014/main" id="{97C3B6B3-8AED-43B0-81E4-71A8574A7960}"/>
            </a:ext>
          </a:extLst>
        </xdr:cNvPr>
        <xdr:cNvSpPr/>
      </xdr:nvSpPr>
      <xdr:spPr>
        <a:xfrm>
          <a:off x="337858" y="7553328"/>
          <a:ext cx="491937" cy="600633"/>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89647</xdr:colOff>
      <xdr:row>33</xdr:row>
      <xdr:rowOff>2366684</xdr:rowOff>
    </xdr:from>
    <xdr:to>
      <xdr:col>2</xdr:col>
      <xdr:colOff>161365</xdr:colOff>
      <xdr:row>33</xdr:row>
      <xdr:rowOff>2671483</xdr:rowOff>
    </xdr:to>
    <xdr:sp macro="" textlink="">
      <xdr:nvSpPr>
        <xdr:cNvPr id="21" name="포인트가 8개인 별 25">
          <a:extLst>
            <a:ext uri="{FF2B5EF4-FFF2-40B4-BE49-F238E27FC236}">
              <a16:creationId xmlns:a16="http://schemas.microsoft.com/office/drawing/2014/main" id="{8F7881C7-6B6B-4EF2-BE54-222CBF3A5EC4}"/>
            </a:ext>
          </a:extLst>
        </xdr:cNvPr>
        <xdr:cNvSpPr/>
      </xdr:nvSpPr>
      <xdr:spPr>
        <a:xfrm>
          <a:off x="346822" y="8091209"/>
          <a:ext cx="509868" cy="30479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11</a:t>
          </a:r>
          <a:endParaRPr lang="ko-KR" altLang="en-US" sz="12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628650</xdr:colOff>
      <xdr:row>52</xdr:row>
      <xdr:rowOff>0</xdr:rowOff>
    </xdr:from>
    <xdr:to>
      <xdr:col>4</xdr:col>
      <xdr:colOff>2400300</xdr:colOff>
      <xdr:row>81</xdr:row>
      <xdr:rowOff>141514</xdr:rowOff>
    </xdr:to>
    <xdr:sp macro="" textlink="">
      <xdr:nvSpPr>
        <xdr:cNvPr id="2" name="직사각형 1">
          <a:extLst>
            <a:ext uri="{FF2B5EF4-FFF2-40B4-BE49-F238E27FC236}">
              <a16:creationId xmlns:a16="http://schemas.microsoft.com/office/drawing/2014/main" id="{6AAAD4D2-41B5-4E49-9EE2-083312B7FF31}"/>
            </a:ext>
          </a:extLst>
        </xdr:cNvPr>
        <xdr:cNvSpPr/>
      </xdr:nvSpPr>
      <xdr:spPr>
        <a:xfrm>
          <a:off x="1085850" y="19221450"/>
          <a:ext cx="3533775" cy="11190514"/>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2569029</xdr:colOff>
      <xdr:row>53</xdr:row>
      <xdr:rowOff>370114</xdr:rowOff>
    </xdr:from>
    <xdr:to>
      <xdr:col>4</xdr:col>
      <xdr:colOff>3907971</xdr:colOff>
      <xdr:row>54</xdr:row>
      <xdr:rowOff>370114</xdr:rowOff>
    </xdr:to>
    <xdr:sp macro="" textlink="">
      <xdr:nvSpPr>
        <xdr:cNvPr id="3" name="말풍선: 사각형 2">
          <a:extLst>
            <a:ext uri="{FF2B5EF4-FFF2-40B4-BE49-F238E27FC236}">
              <a16:creationId xmlns:a16="http://schemas.microsoft.com/office/drawing/2014/main" id="{2300F013-1C26-41BA-90B3-044E5482F1A2}"/>
            </a:ext>
          </a:extLst>
        </xdr:cNvPr>
        <xdr:cNvSpPr/>
      </xdr:nvSpPr>
      <xdr:spPr>
        <a:xfrm>
          <a:off x="4788354" y="19972564"/>
          <a:ext cx="1338942" cy="381000"/>
        </a:xfrm>
        <a:prstGeom prst="wedgeRectCallout">
          <a:avLst>
            <a:gd name="adj1" fmla="val -61483"/>
            <a:gd name="adj2" fmla="val 1086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800" b="1"/>
            <a:t>F2 Group</a:t>
          </a:r>
          <a:endParaRPr lang="ko-KR" altLang="en-US" sz="1800" b="1"/>
        </a:p>
      </xdr:txBody>
    </xdr:sp>
    <xdr:clientData/>
  </xdr:twoCellAnchor>
  <xdr:twoCellAnchor>
    <xdr:from>
      <xdr:col>2</xdr:col>
      <xdr:colOff>762000</xdr:colOff>
      <xdr:row>221</xdr:row>
      <xdr:rowOff>217714</xdr:rowOff>
    </xdr:from>
    <xdr:to>
      <xdr:col>4</xdr:col>
      <xdr:colOff>2533650</xdr:colOff>
      <xdr:row>232</xdr:row>
      <xdr:rowOff>174171</xdr:rowOff>
    </xdr:to>
    <xdr:sp macro="" textlink="">
      <xdr:nvSpPr>
        <xdr:cNvPr id="4" name="직사각형 3">
          <a:extLst>
            <a:ext uri="{FF2B5EF4-FFF2-40B4-BE49-F238E27FC236}">
              <a16:creationId xmlns:a16="http://schemas.microsoft.com/office/drawing/2014/main" id="{49EF673C-C005-4A84-9B7A-35624B8A25B0}"/>
            </a:ext>
          </a:extLst>
        </xdr:cNvPr>
        <xdr:cNvSpPr/>
      </xdr:nvSpPr>
      <xdr:spPr>
        <a:xfrm>
          <a:off x="1219200" y="83790064"/>
          <a:ext cx="3533775" cy="4147457"/>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2702379</xdr:colOff>
      <xdr:row>223</xdr:row>
      <xdr:rowOff>206828</xdr:rowOff>
    </xdr:from>
    <xdr:to>
      <xdr:col>5</xdr:col>
      <xdr:colOff>35378</xdr:colOff>
      <xdr:row>224</xdr:row>
      <xdr:rowOff>104181</xdr:rowOff>
    </xdr:to>
    <xdr:sp macro="" textlink="">
      <xdr:nvSpPr>
        <xdr:cNvPr id="5" name="말풍선: 사각형 4">
          <a:extLst>
            <a:ext uri="{FF2B5EF4-FFF2-40B4-BE49-F238E27FC236}">
              <a16:creationId xmlns:a16="http://schemas.microsoft.com/office/drawing/2014/main" id="{EEB84DB1-9417-4587-89EA-041FD601101D}"/>
            </a:ext>
          </a:extLst>
        </xdr:cNvPr>
        <xdr:cNvSpPr/>
      </xdr:nvSpPr>
      <xdr:spPr>
        <a:xfrm>
          <a:off x="4921704" y="84541178"/>
          <a:ext cx="1333499" cy="278353"/>
        </a:xfrm>
        <a:prstGeom prst="wedgeRectCallout">
          <a:avLst>
            <a:gd name="adj1" fmla="val -61483"/>
            <a:gd name="adj2" fmla="val 1086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800" b="1"/>
            <a:t>F2 Group</a:t>
          </a:r>
          <a:endParaRPr lang="ko-KR" altLang="en-US" sz="18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213360</xdr:colOff>
      <xdr:row>140</xdr:row>
      <xdr:rowOff>0</xdr:rowOff>
    </xdr:from>
    <xdr:to>
      <xdr:col>2</xdr:col>
      <xdr:colOff>2823882</xdr:colOff>
      <xdr:row>143</xdr:row>
      <xdr:rowOff>170330</xdr:rowOff>
    </xdr:to>
    <xdr:grpSp>
      <xdr:nvGrpSpPr>
        <xdr:cNvPr id="2" name="그룹 1">
          <a:extLst>
            <a:ext uri="{FF2B5EF4-FFF2-40B4-BE49-F238E27FC236}">
              <a16:creationId xmlns:a16="http://schemas.microsoft.com/office/drawing/2014/main" id="{E6981BF5-0508-411A-9452-47472DEA1E73}"/>
            </a:ext>
          </a:extLst>
        </xdr:cNvPr>
        <xdr:cNvGrpSpPr/>
      </xdr:nvGrpSpPr>
      <xdr:grpSpPr>
        <a:xfrm>
          <a:off x="1288324" y="40807821"/>
          <a:ext cx="2610522" cy="1027580"/>
          <a:chOff x="1089660" y="27531060"/>
          <a:chExt cx="2796540" cy="1485900"/>
        </a:xfrm>
      </xdr:grpSpPr>
      <xdr:grpSp>
        <xdr:nvGrpSpPr>
          <xdr:cNvPr id="3" name="그룹 2">
            <a:extLst>
              <a:ext uri="{FF2B5EF4-FFF2-40B4-BE49-F238E27FC236}">
                <a16:creationId xmlns:a16="http://schemas.microsoft.com/office/drawing/2014/main" id="{7C34BF70-CBD8-E2AD-05F0-2AB9AD5D6DA7}"/>
              </a:ext>
            </a:extLst>
          </xdr:cNvPr>
          <xdr:cNvGrpSpPr/>
        </xdr:nvGrpSpPr>
        <xdr:grpSpPr>
          <a:xfrm>
            <a:off x="1089660" y="27531060"/>
            <a:ext cx="2796540" cy="1485900"/>
            <a:chOff x="2133600" y="19056008"/>
            <a:chExt cx="1777044" cy="891629"/>
          </a:xfrm>
        </xdr:grpSpPr>
        <xdr:pic>
          <xdr:nvPicPr>
            <xdr:cNvPr id="6" name="그림 5">
              <a:extLst>
                <a:ext uri="{FF2B5EF4-FFF2-40B4-BE49-F238E27FC236}">
                  <a16:creationId xmlns:a16="http://schemas.microsoft.com/office/drawing/2014/main" id="{D008D53B-7683-5194-5D39-E35EB5384B70}"/>
                </a:ext>
              </a:extLst>
            </xdr:cNvPr>
            <xdr:cNvPicPr>
              <a:picLocks noChangeAspect="1"/>
            </xdr:cNvPicPr>
          </xdr:nvPicPr>
          <xdr:blipFill>
            <a:blip xmlns:r="http://schemas.openxmlformats.org/officeDocument/2006/relationships" r:embed="rId1"/>
            <a:stretch>
              <a:fillRect/>
            </a:stretch>
          </xdr:blipFill>
          <xdr:spPr>
            <a:xfrm>
              <a:off x="2133600" y="19056008"/>
              <a:ext cx="1777044" cy="891629"/>
            </a:xfrm>
            <a:prstGeom prst="rect">
              <a:avLst/>
            </a:prstGeom>
          </xdr:spPr>
        </xdr:pic>
        <xdr:sp macro="" textlink="">
          <xdr:nvSpPr>
            <xdr:cNvPr id="7" name="TextBox 6">
              <a:extLst>
                <a:ext uri="{FF2B5EF4-FFF2-40B4-BE49-F238E27FC236}">
                  <a16:creationId xmlns:a16="http://schemas.microsoft.com/office/drawing/2014/main" id="{BE6A974D-8201-27E2-9684-8590A4446189}"/>
                </a:ext>
              </a:extLst>
            </xdr:cNvPr>
            <xdr:cNvSpPr txBox="1"/>
          </xdr:nvSpPr>
          <xdr:spPr>
            <a:xfrm>
              <a:off x="3489961" y="19720561"/>
              <a:ext cx="149526" cy="944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B</a:t>
              </a:r>
              <a:endParaRPr lang="ko-KR" altLang="en-US" sz="1100"/>
            </a:p>
          </xdr:txBody>
        </xdr:sp>
        <xdr:sp macro="" textlink="">
          <xdr:nvSpPr>
            <xdr:cNvPr id="8" name="TextBox 7">
              <a:extLst>
                <a:ext uri="{FF2B5EF4-FFF2-40B4-BE49-F238E27FC236}">
                  <a16:creationId xmlns:a16="http://schemas.microsoft.com/office/drawing/2014/main" id="{FDE5739C-D906-94B6-423F-1F7BE0797F87}"/>
                </a:ext>
              </a:extLst>
            </xdr:cNvPr>
            <xdr:cNvSpPr txBox="1"/>
          </xdr:nvSpPr>
          <xdr:spPr>
            <a:xfrm>
              <a:off x="3103315" y="19490439"/>
              <a:ext cx="157040" cy="9662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p>
          </xdr:txBody>
        </xdr:sp>
      </xdr:grpSp>
      <xdr:cxnSp macro="">
        <xdr:nvCxnSpPr>
          <xdr:cNvPr id="4" name="직선 화살표 연결선 3">
            <a:extLst>
              <a:ext uri="{FF2B5EF4-FFF2-40B4-BE49-F238E27FC236}">
                <a16:creationId xmlns:a16="http://schemas.microsoft.com/office/drawing/2014/main" id="{50142AAB-AC5D-FB19-7539-CF9580DC9F15}"/>
              </a:ext>
            </a:extLst>
          </xdr:cNvPr>
          <xdr:cNvCxnSpPr/>
        </xdr:nvCxnSpPr>
        <xdr:spPr>
          <a:xfrm>
            <a:off x="2278380" y="27721560"/>
            <a:ext cx="0" cy="800100"/>
          </a:xfrm>
          <a:prstGeom prst="straightConnector1">
            <a:avLst/>
          </a:prstGeom>
          <a:ln>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 name="TextBox 4">
            <a:extLst>
              <a:ext uri="{FF2B5EF4-FFF2-40B4-BE49-F238E27FC236}">
                <a16:creationId xmlns:a16="http://schemas.microsoft.com/office/drawing/2014/main" id="{2CD65B4D-E142-6DD2-DA43-B7C317432E16}"/>
              </a:ext>
            </a:extLst>
          </xdr:cNvPr>
          <xdr:cNvSpPr txBox="1"/>
        </xdr:nvSpPr>
        <xdr:spPr>
          <a:xfrm>
            <a:off x="2011680" y="28056840"/>
            <a:ext cx="231029" cy="19042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grpSp>
    <xdr:clientData/>
  </xdr:twoCellAnchor>
  <xdr:twoCellAnchor>
    <xdr:from>
      <xdr:col>2</xdr:col>
      <xdr:colOff>127750</xdr:colOff>
      <xdr:row>95</xdr:row>
      <xdr:rowOff>46615</xdr:rowOff>
    </xdr:from>
    <xdr:to>
      <xdr:col>3</xdr:col>
      <xdr:colOff>48861</xdr:colOff>
      <xdr:row>105</xdr:row>
      <xdr:rowOff>242046</xdr:rowOff>
    </xdr:to>
    <xdr:grpSp>
      <xdr:nvGrpSpPr>
        <xdr:cNvPr id="9" name="그룹 8">
          <a:extLst>
            <a:ext uri="{FF2B5EF4-FFF2-40B4-BE49-F238E27FC236}">
              <a16:creationId xmlns:a16="http://schemas.microsoft.com/office/drawing/2014/main" id="{9623AADF-75BB-48EC-9D61-277E241D1CCD}"/>
            </a:ext>
          </a:extLst>
        </xdr:cNvPr>
        <xdr:cNvGrpSpPr/>
      </xdr:nvGrpSpPr>
      <xdr:grpSpPr>
        <a:xfrm>
          <a:off x="1202714" y="27859615"/>
          <a:ext cx="2982718" cy="3052931"/>
          <a:chOff x="929640" y="5928360"/>
          <a:chExt cx="2971800" cy="3246120"/>
        </a:xfrm>
      </xdr:grpSpPr>
      <xdr:grpSp>
        <xdr:nvGrpSpPr>
          <xdr:cNvPr id="10" name="그룹 9">
            <a:extLst>
              <a:ext uri="{FF2B5EF4-FFF2-40B4-BE49-F238E27FC236}">
                <a16:creationId xmlns:a16="http://schemas.microsoft.com/office/drawing/2014/main" id="{3227702A-0A2C-04DC-BB77-89E54D18C6CA}"/>
              </a:ext>
            </a:extLst>
          </xdr:cNvPr>
          <xdr:cNvGrpSpPr/>
        </xdr:nvGrpSpPr>
        <xdr:grpSpPr>
          <a:xfrm>
            <a:off x="929640" y="5928360"/>
            <a:ext cx="2971800" cy="3246120"/>
            <a:chOff x="4303061" y="4975412"/>
            <a:chExt cx="3973232" cy="3729318"/>
          </a:xfrm>
        </xdr:grpSpPr>
        <xdr:pic>
          <xdr:nvPicPr>
            <xdr:cNvPr id="15" name="그림 14">
              <a:extLst>
                <a:ext uri="{FF2B5EF4-FFF2-40B4-BE49-F238E27FC236}">
                  <a16:creationId xmlns:a16="http://schemas.microsoft.com/office/drawing/2014/main" id="{E3645125-4911-ADE5-722F-B6325F55BB5E}"/>
                </a:ext>
              </a:extLst>
            </xdr:cNvPr>
            <xdr:cNvPicPr>
              <a:picLocks noChangeAspect="1"/>
            </xdr:cNvPicPr>
          </xdr:nvPicPr>
          <xdr:blipFill>
            <a:blip xmlns:r="http://schemas.openxmlformats.org/officeDocument/2006/relationships" r:embed="rId2"/>
            <a:stretch>
              <a:fillRect/>
            </a:stretch>
          </xdr:blipFill>
          <xdr:spPr>
            <a:xfrm>
              <a:off x="4303061" y="4975412"/>
              <a:ext cx="3973232" cy="3729318"/>
            </a:xfrm>
            <a:prstGeom prst="rect">
              <a:avLst/>
            </a:prstGeom>
            <a:ln>
              <a:solidFill>
                <a:schemeClr val="accent1"/>
              </a:solidFill>
            </a:ln>
          </xdr:spPr>
        </xdr:pic>
        <xdr:sp macro="" textlink="">
          <xdr:nvSpPr>
            <xdr:cNvPr id="16" name="TextBox 15">
              <a:extLst>
                <a:ext uri="{FF2B5EF4-FFF2-40B4-BE49-F238E27FC236}">
                  <a16:creationId xmlns:a16="http://schemas.microsoft.com/office/drawing/2014/main" id="{86C625D4-BBD0-DE21-FAD8-E7DD0F5F07DF}"/>
                </a:ext>
              </a:extLst>
            </xdr:cNvPr>
            <xdr:cNvSpPr txBox="1"/>
          </xdr:nvSpPr>
          <xdr:spPr>
            <a:xfrm>
              <a:off x="4636013" y="7591501"/>
              <a:ext cx="326044" cy="18115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17" name="TextBox 16">
              <a:extLst>
                <a:ext uri="{FF2B5EF4-FFF2-40B4-BE49-F238E27FC236}">
                  <a16:creationId xmlns:a16="http://schemas.microsoft.com/office/drawing/2014/main" id="{6D2A8034-D440-0347-3DC7-D8A9595BD5E7}"/>
                </a:ext>
              </a:extLst>
            </xdr:cNvPr>
            <xdr:cNvSpPr txBox="1"/>
          </xdr:nvSpPr>
          <xdr:spPr>
            <a:xfrm>
              <a:off x="6449210" y="8027516"/>
              <a:ext cx="373191" cy="18441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18" name="TextBox 17">
              <a:extLst>
                <a:ext uri="{FF2B5EF4-FFF2-40B4-BE49-F238E27FC236}">
                  <a16:creationId xmlns:a16="http://schemas.microsoft.com/office/drawing/2014/main" id="{F8D50502-DE77-37ED-0C9A-A108C0CCED25}"/>
                </a:ext>
              </a:extLst>
            </xdr:cNvPr>
            <xdr:cNvSpPr txBox="1"/>
          </xdr:nvSpPr>
          <xdr:spPr>
            <a:xfrm>
              <a:off x="6583680" y="8407869"/>
              <a:ext cx="371902" cy="18954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sp macro="" textlink="">
        <xdr:nvSpPr>
          <xdr:cNvPr id="11" name="TextBox 10">
            <a:extLst>
              <a:ext uri="{FF2B5EF4-FFF2-40B4-BE49-F238E27FC236}">
                <a16:creationId xmlns:a16="http://schemas.microsoft.com/office/drawing/2014/main" id="{3B1BAC84-52CD-E05A-48C6-DDF7F24BAE3E}"/>
              </a:ext>
            </a:extLst>
          </xdr:cNvPr>
          <xdr:cNvSpPr txBox="1"/>
        </xdr:nvSpPr>
        <xdr:spPr>
          <a:xfrm>
            <a:off x="1813560" y="7972497"/>
            <a:ext cx="243866" cy="15768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12" name="TextBox 11">
            <a:extLst>
              <a:ext uri="{FF2B5EF4-FFF2-40B4-BE49-F238E27FC236}">
                <a16:creationId xmlns:a16="http://schemas.microsoft.com/office/drawing/2014/main" id="{4D47DE22-1A66-AE69-DA87-2B84A6BDF90A}"/>
              </a:ext>
            </a:extLst>
          </xdr:cNvPr>
          <xdr:cNvSpPr txBox="1"/>
        </xdr:nvSpPr>
        <xdr:spPr>
          <a:xfrm>
            <a:off x="2529840" y="7758130"/>
            <a:ext cx="243866" cy="15768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sp macro="" textlink="">
        <xdr:nvSpPr>
          <xdr:cNvPr id="13" name="TextBox 12">
            <a:extLst>
              <a:ext uri="{FF2B5EF4-FFF2-40B4-BE49-F238E27FC236}">
                <a16:creationId xmlns:a16="http://schemas.microsoft.com/office/drawing/2014/main" id="{1F5FBE48-85E9-3BC6-3586-A4F7099C34FF}"/>
              </a:ext>
            </a:extLst>
          </xdr:cNvPr>
          <xdr:cNvSpPr txBox="1"/>
        </xdr:nvSpPr>
        <xdr:spPr>
          <a:xfrm>
            <a:off x="2979420" y="8385918"/>
            <a:ext cx="243866" cy="15768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G</a:t>
            </a:r>
            <a:endParaRPr lang="ko-KR" altLang="en-US" sz="1100"/>
          </a:p>
        </xdr:txBody>
      </xdr:sp>
      <xdr:sp macro="" textlink="">
        <xdr:nvSpPr>
          <xdr:cNvPr id="14" name="TextBox 13">
            <a:extLst>
              <a:ext uri="{FF2B5EF4-FFF2-40B4-BE49-F238E27FC236}">
                <a16:creationId xmlns:a16="http://schemas.microsoft.com/office/drawing/2014/main" id="{7E1C051E-DE0B-8A9B-CD49-8D3DAAE66D69}"/>
              </a:ext>
            </a:extLst>
          </xdr:cNvPr>
          <xdr:cNvSpPr txBox="1"/>
        </xdr:nvSpPr>
        <xdr:spPr>
          <a:xfrm>
            <a:off x="3086100" y="7787640"/>
            <a:ext cx="243866" cy="15768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grpSp>
    <xdr:clientData/>
  </xdr:twoCellAnchor>
  <xdr:twoCellAnchor>
    <xdr:from>
      <xdr:col>2</xdr:col>
      <xdr:colOff>654423</xdr:colOff>
      <xdr:row>122</xdr:row>
      <xdr:rowOff>264505</xdr:rowOff>
    </xdr:from>
    <xdr:to>
      <xdr:col>2</xdr:col>
      <xdr:colOff>2373269</xdr:colOff>
      <xdr:row>129</xdr:row>
      <xdr:rowOff>174538</xdr:rowOff>
    </xdr:to>
    <xdr:grpSp>
      <xdr:nvGrpSpPr>
        <xdr:cNvPr id="19" name="그룹 18">
          <a:extLst>
            <a:ext uri="{FF2B5EF4-FFF2-40B4-BE49-F238E27FC236}">
              <a16:creationId xmlns:a16="http://schemas.microsoft.com/office/drawing/2014/main" id="{5D61D127-5CB5-4E81-B766-A2C3EF4D2FEA}"/>
            </a:ext>
          </a:extLst>
        </xdr:cNvPr>
        <xdr:cNvGrpSpPr/>
      </xdr:nvGrpSpPr>
      <xdr:grpSpPr>
        <a:xfrm>
          <a:off x="1729387" y="35928826"/>
          <a:ext cx="1718846" cy="1910283"/>
          <a:chOff x="2133600" y="20017917"/>
          <a:chExt cx="1718846" cy="2072463"/>
        </a:xfrm>
      </xdr:grpSpPr>
      <xdr:pic>
        <xdr:nvPicPr>
          <xdr:cNvPr id="20" name="그림 19">
            <a:extLst>
              <a:ext uri="{FF2B5EF4-FFF2-40B4-BE49-F238E27FC236}">
                <a16:creationId xmlns:a16="http://schemas.microsoft.com/office/drawing/2014/main" id="{9CFF6194-D7D8-BC26-0EA6-C69A965B8326}"/>
              </a:ext>
            </a:extLst>
          </xdr:cNvPr>
          <xdr:cNvPicPr>
            <a:picLocks noChangeAspect="1"/>
          </xdr:cNvPicPr>
        </xdr:nvPicPr>
        <xdr:blipFill>
          <a:blip xmlns:r="http://schemas.openxmlformats.org/officeDocument/2006/relationships" r:embed="rId3"/>
          <a:stretch>
            <a:fillRect/>
          </a:stretch>
        </xdr:blipFill>
        <xdr:spPr>
          <a:xfrm>
            <a:off x="2133600" y="20017917"/>
            <a:ext cx="1718846" cy="2072463"/>
          </a:xfrm>
          <a:prstGeom prst="rect">
            <a:avLst/>
          </a:prstGeom>
        </xdr:spPr>
      </xdr:pic>
      <xdr:sp macro="" textlink="">
        <xdr:nvSpPr>
          <xdr:cNvPr id="21" name="TextBox 20">
            <a:extLst>
              <a:ext uri="{FF2B5EF4-FFF2-40B4-BE49-F238E27FC236}">
                <a16:creationId xmlns:a16="http://schemas.microsoft.com/office/drawing/2014/main" id="{82690D5A-E00A-01EC-5935-51E00A5E9EB7}"/>
              </a:ext>
            </a:extLst>
          </xdr:cNvPr>
          <xdr:cNvSpPr txBox="1"/>
        </xdr:nvSpPr>
        <xdr:spPr>
          <a:xfrm>
            <a:off x="3124199" y="21206462"/>
            <a:ext cx="233083" cy="17822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sp macro="" textlink="">
        <xdr:nvSpPr>
          <xdr:cNvPr id="22" name="TextBox 21">
            <a:extLst>
              <a:ext uri="{FF2B5EF4-FFF2-40B4-BE49-F238E27FC236}">
                <a16:creationId xmlns:a16="http://schemas.microsoft.com/office/drawing/2014/main" id="{FC24C36F-8989-166C-5121-2B810150A8A0}"/>
              </a:ext>
            </a:extLst>
          </xdr:cNvPr>
          <xdr:cNvSpPr txBox="1"/>
        </xdr:nvSpPr>
        <xdr:spPr>
          <a:xfrm>
            <a:off x="2346960" y="21838921"/>
            <a:ext cx="205740" cy="1600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23" name="TextBox 22">
            <a:extLst>
              <a:ext uri="{FF2B5EF4-FFF2-40B4-BE49-F238E27FC236}">
                <a16:creationId xmlns:a16="http://schemas.microsoft.com/office/drawing/2014/main" id="{7E1B8145-BB41-71CF-0507-9EE28959B92D}"/>
              </a:ext>
            </a:extLst>
          </xdr:cNvPr>
          <xdr:cNvSpPr txBox="1"/>
        </xdr:nvSpPr>
        <xdr:spPr>
          <a:xfrm>
            <a:off x="2979420" y="21800821"/>
            <a:ext cx="190500" cy="17526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grpSp>
    <xdr:clientData/>
  </xdr:twoCellAnchor>
  <xdr:twoCellAnchor>
    <xdr:from>
      <xdr:col>2</xdr:col>
      <xdr:colOff>80681</xdr:colOff>
      <xdr:row>36</xdr:row>
      <xdr:rowOff>100537</xdr:rowOff>
    </xdr:from>
    <xdr:to>
      <xdr:col>2</xdr:col>
      <xdr:colOff>2940422</xdr:colOff>
      <xdr:row>44</xdr:row>
      <xdr:rowOff>133621</xdr:rowOff>
    </xdr:to>
    <xdr:grpSp>
      <xdr:nvGrpSpPr>
        <xdr:cNvPr id="24" name="그룹 23">
          <a:extLst>
            <a:ext uri="{FF2B5EF4-FFF2-40B4-BE49-F238E27FC236}">
              <a16:creationId xmlns:a16="http://schemas.microsoft.com/office/drawing/2014/main" id="{5B02D859-485E-42DA-BBCD-D5D40FD9C06D}"/>
            </a:ext>
          </a:extLst>
        </xdr:cNvPr>
        <xdr:cNvGrpSpPr/>
      </xdr:nvGrpSpPr>
      <xdr:grpSpPr>
        <a:xfrm>
          <a:off x="1155645" y="10578037"/>
          <a:ext cx="2859741" cy="2319084"/>
          <a:chOff x="959223" y="7987553"/>
          <a:chExt cx="2859741" cy="2328048"/>
        </a:xfrm>
      </xdr:grpSpPr>
      <xdr:pic>
        <xdr:nvPicPr>
          <xdr:cNvPr id="25" name="그림 24">
            <a:extLst>
              <a:ext uri="{FF2B5EF4-FFF2-40B4-BE49-F238E27FC236}">
                <a16:creationId xmlns:a16="http://schemas.microsoft.com/office/drawing/2014/main" id="{7C2FBBE2-8B3F-9EA1-54C4-EED72B9202AD}"/>
              </a:ext>
            </a:extLst>
          </xdr:cNvPr>
          <xdr:cNvPicPr>
            <a:picLocks noChangeAspect="1"/>
          </xdr:cNvPicPr>
        </xdr:nvPicPr>
        <xdr:blipFill>
          <a:blip xmlns:r="http://schemas.openxmlformats.org/officeDocument/2006/relationships" r:embed="rId4"/>
          <a:stretch>
            <a:fillRect/>
          </a:stretch>
        </xdr:blipFill>
        <xdr:spPr>
          <a:xfrm>
            <a:off x="959223" y="7987553"/>
            <a:ext cx="2859741" cy="2325664"/>
          </a:xfrm>
          <a:prstGeom prst="rect">
            <a:avLst/>
          </a:prstGeom>
        </xdr:spPr>
      </xdr:pic>
      <xdr:sp macro="" textlink="">
        <xdr:nvSpPr>
          <xdr:cNvPr id="26" name="TextBox 25">
            <a:extLst>
              <a:ext uri="{FF2B5EF4-FFF2-40B4-BE49-F238E27FC236}">
                <a16:creationId xmlns:a16="http://schemas.microsoft.com/office/drawing/2014/main" id="{CCD07E56-404C-A78A-3BC7-9EA90D80DD3F}"/>
              </a:ext>
            </a:extLst>
          </xdr:cNvPr>
          <xdr:cNvSpPr txBox="1"/>
        </xdr:nvSpPr>
        <xdr:spPr>
          <a:xfrm>
            <a:off x="1246094" y="9643864"/>
            <a:ext cx="245117" cy="12097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27" name="TextBox 26">
            <a:extLst>
              <a:ext uri="{FF2B5EF4-FFF2-40B4-BE49-F238E27FC236}">
                <a16:creationId xmlns:a16="http://schemas.microsoft.com/office/drawing/2014/main" id="{199E157A-EC6C-9550-5791-709965FEF7E7}"/>
              </a:ext>
            </a:extLst>
          </xdr:cNvPr>
          <xdr:cNvSpPr txBox="1"/>
        </xdr:nvSpPr>
        <xdr:spPr>
          <a:xfrm>
            <a:off x="2609239" y="9935030"/>
            <a:ext cx="280562" cy="1231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28" name="TextBox 27">
            <a:extLst>
              <a:ext uri="{FF2B5EF4-FFF2-40B4-BE49-F238E27FC236}">
                <a16:creationId xmlns:a16="http://schemas.microsoft.com/office/drawing/2014/main" id="{CE670603-C9E1-2AD6-807B-5FDD7EE27C13}"/>
              </a:ext>
            </a:extLst>
          </xdr:cNvPr>
          <xdr:cNvSpPr txBox="1"/>
        </xdr:nvSpPr>
        <xdr:spPr>
          <a:xfrm>
            <a:off x="2710333" y="10189026"/>
            <a:ext cx="279593"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sp macro="" textlink="">
        <xdr:nvSpPr>
          <xdr:cNvPr id="29" name="TextBox 28">
            <a:extLst>
              <a:ext uri="{FF2B5EF4-FFF2-40B4-BE49-F238E27FC236}">
                <a16:creationId xmlns:a16="http://schemas.microsoft.com/office/drawing/2014/main" id="{74155CAE-B237-46BB-4E24-36A49F799896}"/>
              </a:ext>
            </a:extLst>
          </xdr:cNvPr>
          <xdr:cNvSpPr txBox="1"/>
        </xdr:nvSpPr>
        <xdr:spPr>
          <a:xfrm>
            <a:off x="3056076" y="9782288"/>
            <a:ext cx="245117" cy="1209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G</a:t>
            </a:r>
            <a:endParaRPr lang="ko-KR" altLang="en-US" sz="1100"/>
          </a:p>
        </xdr:txBody>
      </xdr:sp>
      <xdr:sp macro="" textlink="">
        <xdr:nvSpPr>
          <xdr:cNvPr id="30" name="TextBox 29">
            <a:extLst>
              <a:ext uri="{FF2B5EF4-FFF2-40B4-BE49-F238E27FC236}">
                <a16:creationId xmlns:a16="http://schemas.microsoft.com/office/drawing/2014/main" id="{9125E0C8-D0CC-545C-DF62-B401BB8402B0}"/>
              </a:ext>
            </a:extLst>
          </xdr:cNvPr>
          <xdr:cNvSpPr txBox="1"/>
        </xdr:nvSpPr>
        <xdr:spPr>
          <a:xfrm>
            <a:off x="3163303" y="9323294"/>
            <a:ext cx="245117" cy="1209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grpSp>
    <xdr:clientData/>
  </xdr:twoCellAnchor>
  <xdr:twoCellAnchor editAs="oneCell">
    <xdr:from>
      <xdr:col>2</xdr:col>
      <xdr:colOff>44823</xdr:colOff>
      <xdr:row>72</xdr:row>
      <xdr:rowOff>80682</xdr:rowOff>
    </xdr:from>
    <xdr:to>
      <xdr:col>2</xdr:col>
      <xdr:colOff>2976566</xdr:colOff>
      <xdr:row>80</xdr:row>
      <xdr:rowOff>62754</xdr:rowOff>
    </xdr:to>
    <xdr:pic>
      <xdr:nvPicPr>
        <xdr:cNvPr id="31" name="그림 30">
          <a:extLst>
            <a:ext uri="{FF2B5EF4-FFF2-40B4-BE49-F238E27FC236}">
              <a16:creationId xmlns:a16="http://schemas.microsoft.com/office/drawing/2014/main" id="{A716F808-6F7B-4FA2-89B6-5E15A8903D5E}"/>
            </a:ext>
          </a:extLst>
        </xdr:cNvPr>
        <xdr:cNvPicPr>
          <a:picLocks noChangeAspect="1"/>
        </xdr:cNvPicPr>
      </xdr:nvPicPr>
      <xdr:blipFill>
        <a:blip xmlns:r="http://schemas.openxmlformats.org/officeDocument/2006/relationships" r:embed="rId5"/>
        <a:stretch>
          <a:fillRect/>
        </a:stretch>
      </xdr:blipFill>
      <xdr:spPr>
        <a:xfrm>
          <a:off x="1111623" y="21016632"/>
          <a:ext cx="2931743" cy="2268072"/>
        </a:xfrm>
        <a:prstGeom prst="rect">
          <a:avLst/>
        </a:prstGeom>
      </xdr:spPr>
    </xdr:pic>
    <xdr:clientData/>
  </xdr:twoCellAnchor>
  <xdr:twoCellAnchor>
    <xdr:from>
      <xdr:col>2</xdr:col>
      <xdr:colOff>2841811</xdr:colOff>
      <xdr:row>78</xdr:row>
      <xdr:rowOff>277905</xdr:rowOff>
    </xdr:from>
    <xdr:to>
      <xdr:col>3</xdr:col>
      <xdr:colOff>55475</xdr:colOff>
      <xdr:row>79</xdr:row>
      <xdr:rowOff>117609</xdr:rowOff>
    </xdr:to>
    <xdr:sp macro="" textlink="">
      <xdr:nvSpPr>
        <xdr:cNvPr id="32" name="TextBox 31">
          <a:extLst>
            <a:ext uri="{FF2B5EF4-FFF2-40B4-BE49-F238E27FC236}">
              <a16:creationId xmlns:a16="http://schemas.microsoft.com/office/drawing/2014/main" id="{66220C28-E2CB-43DB-A549-16D84508A643}"/>
            </a:ext>
          </a:extLst>
        </xdr:cNvPr>
        <xdr:cNvSpPr txBox="1"/>
      </xdr:nvSpPr>
      <xdr:spPr>
        <a:xfrm>
          <a:off x="3908611" y="22928355"/>
          <a:ext cx="280714" cy="12545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twoCellAnchor>
    <xdr:from>
      <xdr:col>2</xdr:col>
      <xdr:colOff>2949388</xdr:colOff>
      <xdr:row>77</xdr:row>
      <xdr:rowOff>268939</xdr:rowOff>
    </xdr:from>
    <xdr:to>
      <xdr:col>3</xdr:col>
      <xdr:colOff>163052</xdr:colOff>
      <xdr:row>78</xdr:row>
      <xdr:rowOff>108644</xdr:rowOff>
    </xdr:to>
    <xdr:sp macro="" textlink="">
      <xdr:nvSpPr>
        <xdr:cNvPr id="33" name="TextBox 32">
          <a:extLst>
            <a:ext uri="{FF2B5EF4-FFF2-40B4-BE49-F238E27FC236}">
              <a16:creationId xmlns:a16="http://schemas.microsoft.com/office/drawing/2014/main" id="{C34888AC-AA13-4EFF-AACA-D85A6D293F21}"/>
            </a:ext>
          </a:extLst>
        </xdr:cNvPr>
        <xdr:cNvSpPr txBox="1"/>
      </xdr:nvSpPr>
      <xdr:spPr>
        <a:xfrm>
          <a:off x="4016188" y="22633639"/>
          <a:ext cx="280714" cy="12545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2</xdr:col>
      <xdr:colOff>2931458</xdr:colOff>
      <xdr:row>77</xdr:row>
      <xdr:rowOff>17927</xdr:rowOff>
    </xdr:from>
    <xdr:to>
      <xdr:col>3</xdr:col>
      <xdr:colOff>145122</xdr:colOff>
      <xdr:row>77</xdr:row>
      <xdr:rowOff>144502</xdr:rowOff>
    </xdr:to>
    <xdr:sp macro="" textlink="">
      <xdr:nvSpPr>
        <xdr:cNvPr id="34" name="TextBox 33">
          <a:extLst>
            <a:ext uri="{FF2B5EF4-FFF2-40B4-BE49-F238E27FC236}">
              <a16:creationId xmlns:a16="http://schemas.microsoft.com/office/drawing/2014/main" id="{8253CCBB-1A9D-466E-86F3-26B792A60F8C}"/>
            </a:ext>
          </a:extLst>
        </xdr:cNvPr>
        <xdr:cNvSpPr txBox="1"/>
      </xdr:nvSpPr>
      <xdr:spPr>
        <a:xfrm>
          <a:off x="3998258" y="22382627"/>
          <a:ext cx="280714"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clientData/>
  </xdr:twoCellAnchor>
  <xdr:twoCellAnchor>
    <xdr:from>
      <xdr:col>2</xdr:col>
      <xdr:colOff>152399</xdr:colOff>
      <xdr:row>76</xdr:row>
      <xdr:rowOff>161363</xdr:rowOff>
    </xdr:from>
    <xdr:to>
      <xdr:col>2</xdr:col>
      <xdr:colOff>431992</xdr:colOff>
      <xdr:row>77</xdr:row>
      <xdr:rowOff>1067</xdr:rowOff>
    </xdr:to>
    <xdr:sp macro="" textlink="">
      <xdr:nvSpPr>
        <xdr:cNvPr id="35" name="TextBox 34">
          <a:extLst>
            <a:ext uri="{FF2B5EF4-FFF2-40B4-BE49-F238E27FC236}">
              <a16:creationId xmlns:a16="http://schemas.microsoft.com/office/drawing/2014/main" id="{CBC06430-58CA-47F0-AF5F-AC17CE7E184A}"/>
            </a:ext>
          </a:extLst>
        </xdr:cNvPr>
        <xdr:cNvSpPr txBox="1"/>
      </xdr:nvSpPr>
      <xdr:spPr>
        <a:xfrm>
          <a:off x="1219199" y="22240313"/>
          <a:ext cx="279593" cy="12545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clientData/>
  </xdr:twoCellAnchor>
  <xdr:twoCellAnchor>
    <xdr:from>
      <xdr:col>2</xdr:col>
      <xdr:colOff>143440</xdr:colOff>
      <xdr:row>150</xdr:row>
      <xdr:rowOff>0</xdr:rowOff>
    </xdr:from>
    <xdr:to>
      <xdr:col>2</xdr:col>
      <xdr:colOff>2877674</xdr:colOff>
      <xdr:row>156</xdr:row>
      <xdr:rowOff>138326</xdr:rowOff>
    </xdr:to>
    <xdr:grpSp>
      <xdr:nvGrpSpPr>
        <xdr:cNvPr id="36" name="그룹 35">
          <a:extLst>
            <a:ext uri="{FF2B5EF4-FFF2-40B4-BE49-F238E27FC236}">
              <a16:creationId xmlns:a16="http://schemas.microsoft.com/office/drawing/2014/main" id="{182199D3-89D9-4104-8CAD-5A350A90F4A1}"/>
            </a:ext>
          </a:extLst>
        </xdr:cNvPr>
        <xdr:cNvGrpSpPr/>
      </xdr:nvGrpSpPr>
      <xdr:grpSpPr>
        <a:xfrm>
          <a:off x="1218404" y="44005500"/>
          <a:ext cx="2734234" cy="1852826"/>
          <a:chOff x="914401" y="38637882"/>
          <a:chExt cx="2734234" cy="2325712"/>
        </a:xfrm>
      </xdr:grpSpPr>
      <xdr:pic>
        <xdr:nvPicPr>
          <xdr:cNvPr id="37" name="그림 36">
            <a:extLst>
              <a:ext uri="{FF2B5EF4-FFF2-40B4-BE49-F238E27FC236}">
                <a16:creationId xmlns:a16="http://schemas.microsoft.com/office/drawing/2014/main" id="{24EDFBB4-41C0-5FEC-2E38-37959DAB11E1}"/>
              </a:ext>
            </a:extLst>
          </xdr:cNvPr>
          <xdr:cNvPicPr>
            <a:picLocks noChangeAspect="1"/>
          </xdr:cNvPicPr>
        </xdr:nvPicPr>
        <xdr:blipFill>
          <a:blip xmlns:r="http://schemas.openxmlformats.org/officeDocument/2006/relationships" r:embed="rId6"/>
          <a:stretch>
            <a:fillRect/>
          </a:stretch>
        </xdr:blipFill>
        <xdr:spPr>
          <a:xfrm>
            <a:off x="914401" y="38637882"/>
            <a:ext cx="2734234" cy="2293080"/>
          </a:xfrm>
          <a:prstGeom prst="rect">
            <a:avLst/>
          </a:prstGeom>
          <a:ln>
            <a:solidFill>
              <a:sysClr val="windowText" lastClr="000000"/>
            </a:solidFill>
          </a:ln>
        </xdr:spPr>
      </xdr:pic>
      <xdr:sp macro="" textlink="">
        <xdr:nvSpPr>
          <xdr:cNvPr id="38" name="TextBox 37">
            <a:extLst>
              <a:ext uri="{FF2B5EF4-FFF2-40B4-BE49-F238E27FC236}">
                <a16:creationId xmlns:a16="http://schemas.microsoft.com/office/drawing/2014/main" id="{B73D064C-5B87-2C96-EE7D-1E8A937762AF}"/>
              </a:ext>
            </a:extLst>
          </xdr:cNvPr>
          <xdr:cNvSpPr txBox="1"/>
        </xdr:nvSpPr>
        <xdr:spPr>
          <a:xfrm>
            <a:off x="1703295" y="39346095"/>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B</a:t>
            </a:r>
            <a:endParaRPr lang="ko-KR" altLang="en-US" sz="1100"/>
          </a:p>
        </xdr:txBody>
      </xdr:sp>
      <xdr:sp macro="" textlink="">
        <xdr:nvSpPr>
          <xdr:cNvPr id="39" name="TextBox 38">
            <a:extLst>
              <a:ext uri="{FF2B5EF4-FFF2-40B4-BE49-F238E27FC236}">
                <a16:creationId xmlns:a16="http://schemas.microsoft.com/office/drawing/2014/main" id="{4DC80D16-54C3-5B10-C9F1-866424F81636}"/>
              </a:ext>
            </a:extLst>
          </xdr:cNvPr>
          <xdr:cNvSpPr txBox="1"/>
        </xdr:nvSpPr>
        <xdr:spPr>
          <a:xfrm>
            <a:off x="2079813" y="39839153"/>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sp macro="" textlink="">
        <xdr:nvSpPr>
          <xdr:cNvPr id="40" name="TextBox 39">
            <a:extLst>
              <a:ext uri="{FF2B5EF4-FFF2-40B4-BE49-F238E27FC236}">
                <a16:creationId xmlns:a16="http://schemas.microsoft.com/office/drawing/2014/main" id="{22DA3B23-1446-8047-2F6B-BD9DAF74B1DB}"/>
              </a:ext>
            </a:extLst>
          </xdr:cNvPr>
          <xdr:cNvSpPr txBox="1"/>
        </xdr:nvSpPr>
        <xdr:spPr>
          <a:xfrm>
            <a:off x="2895601" y="39014400"/>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sp macro="" textlink="">
        <xdr:nvSpPr>
          <xdr:cNvPr id="41" name="TextBox 40">
            <a:extLst>
              <a:ext uri="{FF2B5EF4-FFF2-40B4-BE49-F238E27FC236}">
                <a16:creationId xmlns:a16="http://schemas.microsoft.com/office/drawing/2014/main" id="{CE045784-F5DB-6DEC-688B-B242A7340B33}"/>
              </a:ext>
            </a:extLst>
          </xdr:cNvPr>
          <xdr:cNvSpPr txBox="1"/>
        </xdr:nvSpPr>
        <xdr:spPr>
          <a:xfrm>
            <a:off x="2868707" y="40287387"/>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G</a:t>
            </a:r>
            <a:endParaRPr lang="ko-KR" altLang="en-US" sz="1100"/>
          </a:p>
        </xdr:txBody>
      </xdr:sp>
      <xdr:sp macro="" textlink="">
        <xdr:nvSpPr>
          <xdr:cNvPr id="42" name="TextBox 41">
            <a:extLst>
              <a:ext uri="{FF2B5EF4-FFF2-40B4-BE49-F238E27FC236}">
                <a16:creationId xmlns:a16="http://schemas.microsoft.com/office/drawing/2014/main" id="{973A243F-FD5C-B236-B6DB-8F254744A98D}"/>
              </a:ext>
            </a:extLst>
          </xdr:cNvPr>
          <xdr:cNvSpPr txBox="1"/>
        </xdr:nvSpPr>
        <xdr:spPr>
          <a:xfrm>
            <a:off x="1179887" y="40559133"/>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43" name="TextBox 42">
            <a:extLst>
              <a:ext uri="{FF2B5EF4-FFF2-40B4-BE49-F238E27FC236}">
                <a16:creationId xmlns:a16="http://schemas.microsoft.com/office/drawing/2014/main" id="{1D2D8C09-6463-A3EF-D77E-1B91C7A8B638}"/>
              </a:ext>
            </a:extLst>
          </xdr:cNvPr>
          <xdr:cNvSpPr txBox="1"/>
        </xdr:nvSpPr>
        <xdr:spPr>
          <a:xfrm>
            <a:off x="2892146" y="40648780"/>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44" name="TextBox 43">
            <a:extLst>
              <a:ext uri="{FF2B5EF4-FFF2-40B4-BE49-F238E27FC236}">
                <a16:creationId xmlns:a16="http://schemas.microsoft.com/office/drawing/2014/main" id="{1E8B1970-5E14-CB51-2199-B4240BEF3594}"/>
              </a:ext>
            </a:extLst>
          </xdr:cNvPr>
          <xdr:cNvSpPr txBox="1"/>
        </xdr:nvSpPr>
        <xdr:spPr>
          <a:xfrm>
            <a:off x="2856287" y="40828074"/>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editAs="oneCell">
    <xdr:from>
      <xdr:col>2</xdr:col>
      <xdr:colOff>167578</xdr:colOff>
      <xdr:row>196</xdr:row>
      <xdr:rowOff>13141</xdr:rowOff>
    </xdr:from>
    <xdr:to>
      <xdr:col>2</xdr:col>
      <xdr:colOff>2034990</xdr:colOff>
      <xdr:row>198</xdr:row>
      <xdr:rowOff>239720</xdr:rowOff>
    </xdr:to>
    <xdr:pic>
      <xdr:nvPicPr>
        <xdr:cNvPr id="45" name="그림 44">
          <a:extLst>
            <a:ext uri="{FF2B5EF4-FFF2-40B4-BE49-F238E27FC236}">
              <a16:creationId xmlns:a16="http://schemas.microsoft.com/office/drawing/2014/main" id="{92C9F67E-4502-4274-834B-6B9145319FBE}"/>
            </a:ext>
          </a:extLst>
        </xdr:cNvPr>
        <xdr:cNvPicPr>
          <a:picLocks noChangeAspect="1"/>
        </xdr:cNvPicPr>
      </xdr:nvPicPr>
      <xdr:blipFill rotWithShape="1">
        <a:blip xmlns:r="http://schemas.openxmlformats.org/officeDocument/2006/relationships" r:embed="rId7"/>
        <a:srcRect l="26681" t="19283" r="23122" b="21156"/>
        <a:stretch/>
      </xdr:blipFill>
      <xdr:spPr>
        <a:xfrm>
          <a:off x="1234378" y="57153616"/>
          <a:ext cx="1867412" cy="798079"/>
        </a:xfrm>
        <a:prstGeom prst="rect">
          <a:avLst/>
        </a:prstGeom>
      </xdr:spPr>
    </xdr:pic>
    <xdr:clientData/>
  </xdr:twoCellAnchor>
  <xdr:twoCellAnchor editAs="oneCell">
    <xdr:from>
      <xdr:col>2</xdr:col>
      <xdr:colOff>672353</xdr:colOff>
      <xdr:row>116</xdr:row>
      <xdr:rowOff>224117</xdr:rowOff>
    </xdr:from>
    <xdr:to>
      <xdr:col>2</xdr:col>
      <xdr:colOff>2667640</xdr:colOff>
      <xdr:row>119</xdr:row>
      <xdr:rowOff>215151</xdr:rowOff>
    </xdr:to>
    <xdr:pic>
      <xdr:nvPicPr>
        <xdr:cNvPr id="46" name="그림 45">
          <a:extLst>
            <a:ext uri="{FF2B5EF4-FFF2-40B4-BE49-F238E27FC236}">
              <a16:creationId xmlns:a16="http://schemas.microsoft.com/office/drawing/2014/main" id="{24854B11-E430-4884-9B69-2AC8923DD6F6}"/>
            </a:ext>
          </a:extLst>
        </xdr:cNvPr>
        <xdr:cNvPicPr>
          <a:picLocks noChangeAspect="1"/>
        </xdr:cNvPicPr>
      </xdr:nvPicPr>
      <xdr:blipFill>
        <a:blip xmlns:r="http://schemas.openxmlformats.org/officeDocument/2006/relationships" r:embed="rId8"/>
        <a:stretch>
          <a:fillRect/>
        </a:stretch>
      </xdr:blipFill>
      <xdr:spPr>
        <a:xfrm>
          <a:off x="1739153" y="34171217"/>
          <a:ext cx="1995287" cy="848284"/>
        </a:xfrm>
        <a:prstGeom prst="rect">
          <a:avLst/>
        </a:prstGeom>
      </xdr:spPr>
    </xdr:pic>
    <xdr:clientData/>
  </xdr:twoCellAnchor>
  <xdr:twoCellAnchor>
    <xdr:from>
      <xdr:col>2</xdr:col>
      <xdr:colOff>1424608</xdr:colOff>
      <xdr:row>116</xdr:row>
      <xdr:rowOff>172278</xdr:rowOff>
    </xdr:from>
    <xdr:to>
      <xdr:col>2</xdr:col>
      <xdr:colOff>2431774</xdr:colOff>
      <xdr:row>118</xdr:row>
      <xdr:rowOff>26504</xdr:rowOff>
    </xdr:to>
    <xdr:sp macro="" textlink="">
      <xdr:nvSpPr>
        <xdr:cNvPr id="47" name="자유형 14">
          <a:extLst>
            <a:ext uri="{FF2B5EF4-FFF2-40B4-BE49-F238E27FC236}">
              <a16:creationId xmlns:a16="http://schemas.microsoft.com/office/drawing/2014/main" id="{419022F3-1F31-48E2-AE5D-3BBD334318C1}"/>
            </a:ext>
          </a:extLst>
        </xdr:cNvPr>
        <xdr:cNvSpPr/>
      </xdr:nvSpPr>
      <xdr:spPr>
        <a:xfrm>
          <a:off x="2491408" y="34119378"/>
          <a:ext cx="1007166" cy="425726"/>
        </a:xfrm>
        <a:custGeom>
          <a:avLst/>
          <a:gdLst>
            <a:gd name="connsiteX0" fmla="*/ 0 w 1007166"/>
            <a:gd name="connsiteY0" fmla="*/ 437322 h 437322"/>
            <a:gd name="connsiteX1" fmla="*/ 569844 w 1007166"/>
            <a:gd name="connsiteY1" fmla="*/ 437322 h 437322"/>
            <a:gd name="connsiteX2" fmla="*/ 1007166 w 1007166"/>
            <a:gd name="connsiteY2" fmla="*/ 0 h 437322"/>
            <a:gd name="connsiteX3" fmla="*/ 384313 w 1007166"/>
            <a:gd name="connsiteY3" fmla="*/ 0 h 437322"/>
            <a:gd name="connsiteX4" fmla="*/ 0 w 1007166"/>
            <a:gd name="connsiteY4" fmla="*/ 437322 h 43732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07166" h="437322">
              <a:moveTo>
                <a:pt x="0" y="437322"/>
              </a:moveTo>
              <a:lnTo>
                <a:pt x="569844" y="437322"/>
              </a:lnTo>
              <a:lnTo>
                <a:pt x="1007166" y="0"/>
              </a:lnTo>
              <a:lnTo>
                <a:pt x="384313" y="0"/>
              </a:lnTo>
              <a:lnTo>
                <a:pt x="0" y="437322"/>
              </a:lnTo>
              <a:close/>
            </a:path>
          </a:pathLst>
        </a:cu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1797422</xdr:colOff>
      <xdr:row>116</xdr:row>
      <xdr:rowOff>250175</xdr:rowOff>
    </xdr:from>
    <xdr:to>
      <xdr:col>2</xdr:col>
      <xdr:colOff>2030505</xdr:colOff>
      <xdr:row>117</xdr:row>
      <xdr:rowOff>163125</xdr:rowOff>
    </xdr:to>
    <xdr:sp macro="" textlink="">
      <xdr:nvSpPr>
        <xdr:cNvPr id="48" name="TextBox 47">
          <a:extLst>
            <a:ext uri="{FF2B5EF4-FFF2-40B4-BE49-F238E27FC236}">
              <a16:creationId xmlns:a16="http://schemas.microsoft.com/office/drawing/2014/main" id="{3A4267C1-09FF-4A7C-B3D7-F1ABA9AF0AC9}"/>
            </a:ext>
          </a:extLst>
        </xdr:cNvPr>
        <xdr:cNvSpPr txBox="1"/>
      </xdr:nvSpPr>
      <xdr:spPr>
        <a:xfrm>
          <a:off x="2864222" y="34197275"/>
          <a:ext cx="233083" cy="19870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A</a:t>
          </a:r>
          <a:endParaRPr lang="ko-KR" altLang="en-US" sz="1100"/>
        </a:p>
      </xdr:txBody>
    </xdr:sp>
    <xdr:clientData/>
  </xdr:twoCellAnchor>
  <xdr:twoCellAnchor>
    <xdr:from>
      <xdr:col>2</xdr:col>
      <xdr:colOff>80681</xdr:colOff>
      <xdr:row>54</xdr:row>
      <xdr:rowOff>133196</xdr:rowOff>
    </xdr:from>
    <xdr:to>
      <xdr:col>2</xdr:col>
      <xdr:colOff>2940422</xdr:colOff>
      <xdr:row>62</xdr:row>
      <xdr:rowOff>166279</xdr:rowOff>
    </xdr:to>
    <xdr:grpSp>
      <xdr:nvGrpSpPr>
        <xdr:cNvPr id="49" name="그룹 48">
          <a:extLst>
            <a:ext uri="{FF2B5EF4-FFF2-40B4-BE49-F238E27FC236}">
              <a16:creationId xmlns:a16="http://schemas.microsoft.com/office/drawing/2014/main" id="{033BB95A-05E3-4636-964B-85C333060B70}"/>
            </a:ext>
          </a:extLst>
        </xdr:cNvPr>
        <xdr:cNvGrpSpPr/>
      </xdr:nvGrpSpPr>
      <xdr:grpSpPr>
        <a:xfrm>
          <a:off x="1155645" y="15754196"/>
          <a:ext cx="2859741" cy="2319083"/>
          <a:chOff x="959223" y="7987553"/>
          <a:chExt cx="2859741" cy="2328048"/>
        </a:xfrm>
      </xdr:grpSpPr>
      <xdr:pic>
        <xdr:nvPicPr>
          <xdr:cNvPr id="50" name="그림 49">
            <a:extLst>
              <a:ext uri="{FF2B5EF4-FFF2-40B4-BE49-F238E27FC236}">
                <a16:creationId xmlns:a16="http://schemas.microsoft.com/office/drawing/2014/main" id="{3D9B083B-AD91-D724-CFB7-972F73E184DF}"/>
              </a:ext>
            </a:extLst>
          </xdr:cNvPr>
          <xdr:cNvPicPr>
            <a:picLocks noChangeAspect="1"/>
          </xdr:cNvPicPr>
        </xdr:nvPicPr>
        <xdr:blipFill>
          <a:blip xmlns:r="http://schemas.openxmlformats.org/officeDocument/2006/relationships" r:embed="rId4"/>
          <a:stretch>
            <a:fillRect/>
          </a:stretch>
        </xdr:blipFill>
        <xdr:spPr>
          <a:xfrm>
            <a:off x="959223" y="7987553"/>
            <a:ext cx="2859741" cy="2325664"/>
          </a:xfrm>
          <a:prstGeom prst="rect">
            <a:avLst/>
          </a:prstGeom>
        </xdr:spPr>
      </xdr:pic>
      <xdr:sp macro="" textlink="">
        <xdr:nvSpPr>
          <xdr:cNvPr id="51" name="TextBox 50">
            <a:extLst>
              <a:ext uri="{FF2B5EF4-FFF2-40B4-BE49-F238E27FC236}">
                <a16:creationId xmlns:a16="http://schemas.microsoft.com/office/drawing/2014/main" id="{1974786A-28C0-51FB-C3C3-89866CCE7B72}"/>
              </a:ext>
            </a:extLst>
          </xdr:cNvPr>
          <xdr:cNvSpPr txBox="1"/>
        </xdr:nvSpPr>
        <xdr:spPr>
          <a:xfrm>
            <a:off x="1246094" y="9643864"/>
            <a:ext cx="245117" cy="12097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52" name="TextBox 51">
            <a:extLst>
              <a:ext uri="{FF2B5EF4-FFF2-40B4-BE49-F238E27FC236}">
                <a16:creationId xmlns:a16="http://schemas.microsoft.com/office/drawing/2014/main" id="{3B71D9E8-7C1E-3ADE-D1B9-EDD07670637C}"/>
              </a:ext>
            </a:extLst>
          </xdr:cNvPr>
          <xdr:cNvSpPr txBox="1"/>
        </xdr:nvSpPr>
        <xdr:spPr>
          <a:xfrm>
            <a:off x="2609239" y="9935030"/>
            <a:ext cx="280562" cy="1231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53" name="TextBox 52">
            <a:extLst>
              <a:ext uri="{FF2B5EF4-FFF2-40B4-BE49-F238E27FC236}">
                <a16:creationId xmlns:a16="http://schemas.microsoft.com/office/drawing/2014/main" id="{F5329A33-0605-994D-7194-B4101B1D7DF3}"/>
              </a:ext>
            </a:extLst>
          </xdr:cNvPr>
          <xdr:cNvSpPr txBox="1"/>
        </xdr:nvSpPr>
        <xdr:spPr>
          <a:xfrm>
            <a:off x="2710333" y="10189026"/>
            <a:ext cx="279593"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sp macro="" textlink="">
        <xdr:nvSpPr>
          <xdr:cNvPr id="54" name="TextBox 53">
            <a:extLst>
              <a:ext uri="{FF2B5EF4-FFF2-40B4-BE49-F238E27FC236}">
                <a16:creationId xmlns:a16="http://schemas.microsoft.com/office/drawing/2014/main" id="{8541FF63-D90B-9EF9-E0BE-669C9E47788F}"/>
              </a:ext>
            </a:extLst>
          </xdr:cNvPr>
          <xdr:cNvSpPr txBox="1"/>
        </xdr:nvSpPr>
        <xdr:spPr>
          <a:xfrm>
            <a:off x="3056076" y="9782288"/>
            <a:ext cx="245117" cy="1209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G</a:t>
            </a:r>
            <a:endParaRPr lang="ko-KR" altLang="en-US" sz="1100"/>
          </a:p>
        </xdr:txBody>
      </xdr:sp>
      <xdr:sp macro="" textlink="">
        <xdr:nvSpPr>
          <xdr:cNvPr id="55" name="TextBox 54">
            <a:extLst>
              <a:ext uri="{FF2B5EF4-FFF2-40B4-BE49-F238E27FC236}">
                <a16:creationId xmlns:a16="http://schemas.microsoft.com/office/drawing/2014/main" id="{875C871D-7550-EC5F-FDAC-5A9210C4256A}"/>
              </a:ext>
            </a:extLst>
          </xdr:cNvPr>
          <xdr:cNvSpPr txBox="1"/>
        </xdr:nvSpPr>
        <xdr:spPr>
          <a:xfrm>
            <a:off x="3163303" y="9323294"/>
            <a:ext cx="245117" cy="1209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34</xdr:col>
      <xdr:colOff>108858</xdr:colOff>
      <xdr:row>94</xdr:row>
      <xdr:rowOff>206830</xdr:rowOff>
    </xdr:from>
    <xdr:to>
      <xdr:col>34</xdr:col>
      <xdr:colOff>1045894</xdr:colOff>
      <xdr:row>95</xdr:row>
      <xdr:rowOff>478428</xdr:rowOff>
    </xdr:to>
    <xdr:pic>
      <xdr:nvPicPr>
        <xdr:cNvPr id="2" name="그림 1">
          <a:extLst>
            <a:ext uri="{FF2B5EF4-FFF2-40B4-BE49-F238E27FC236}">
              <a16:creationId xmlns:a16="http://schemas.microsoft.com/office/drawing/2014/main" id="{457409B1-5816-4586-B3BE-F064B58C8786}"/>
            </a:ext>
          </a:extLst>
        </xdr:cNvPr>
        <xdr:cNvPicPr>
          <a:picLocks noChangeAspect="1"/>
        </xdr:cNvPicPr>
      </xdr:nvPicPr>
      <xdr:blipFill>
        <a:blip xmlns:r="http://schemas.openxmlformats.org/officeDocument/2006/relationships" r:embed="rId1"/>
        <a:stretch>
          <a:fillRect/>
        </a:stretch>
      </xdr:blipFill>
      <xdr:spPr>
        <a:xfrm>
          <a:off x="25007208" y="52880080"/>
          <a:ext cx="937036" cy="7097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1866901</xdr:colOff>
      <xdr:row>22</xdr:row>
      <xdr:rowOff>83821</xdr:rowOff>
    </xdr:from>
    <xdr:to>
      <xdr:col>3</xdr:col>
      <xdr:colOff>3406140</xdr:colOff>
      <xdr:row>22</xdr:row>
      <xdr:rowOff>1983387</xdr:rowOff>
    </xdr:to>
    <xdr:pic>
      <xdr:nvPicPr>
        <xdr:cNvPr id="2" name="그림 1" descr="텍스트, 평행, 라인, 도표이(가) 표시된 사진&#10;&#10;자동 생성된 설명">
          <a:extLst>
            <a:ext uri="{FF2B5EF4-FFF2-40B4-BE49-F238E27FC236}">
              <a16:creationId xmlns:a16="http://schemas.microsoft.com/office/drawing/2014/main" id="{E429329D-18FF-4DCE-9028-0BFD5E55F6C6}"/>
            </a:ext>
          </a:extLst>
        </xdr:cNvPr>
        <xdr:cNvPicPr>
          <a:picLocks noChangeAspect="1"/>
        </xdr:cNvPicPr>
      </xdr:nvPicPr>
      <xdr:blipFill>
        <a:blip xmlns:r="http://schemas.openxmlformats.org/officeDocument/2006/relationships" r:embed="rId1"/>
        <a:stretch>
          <a:fillRect/>
        </a:stretch>
      </xdr:blipFill>
      <xdr:spPr>
        <a:xfrm>
          <a:off x="9144001" y="16685896"/>
          <a:ext cx="1539239" cy="1899566"/>
        </a:xfrm>
        <a:prstGeom prst="rect">
          <a:avLst/>
        </a:prstGeom>
      </xdr:spPr>
    </xdr:pic>
    <xdr:clientData/>
  </xdr:twoCellAnchor>
  <xdr:twoCellAnchor editAs="oneCell">
    <xdr:from>
      <xdr:col>3</xdr:col>
      <xdr:colOff>160020</xdr:colOff>
      <xdr:row>22</xdr:row>
      <xdr:rowOff>1592753</xdr:rowOff>
    </xdr:from>
    <xdr:to>
      <xdr:col>3</xdr:col>
      <xdr:colOff>2610318</xdr:colOff>
      <xdr:row>22</xdr:row>
      <xdr:rowOff>3101627</xdr:rowOff>
    </xdr:to>
    <xdr:pic>
      <xdr:nvPicPr>
        <xdr:cNvPr id="3" name="그림 2" descr="텍스트, 라인, 스크린샷, 폰트이(가) 표시된 사진&#10;&#10;자동 생성된 설명">
          <a:extLst>
            <a:ext uri="{FF2B5EF4-FFF2-40B4-BE49-F238E27FC236}">
              <a16:creationId xmlns:a16="http://schemas.microsoft.com/office/drawing/2014/main" id="{319AF10F-130C-4AF2-88D5-32F314EDC3F0}"/>
            </a:ext>
          </a:extLst>
        </xdr:cNvPr>
        <xdr:cNvPicPr>
          <a:picLocks noChangeAspect="1"/>
        </xdr:cNvPicPr>
      </xdr:nvPicPr>
      <xdr:blipFill>
        <a:blip xmlns:r="http://schemas.openxmlformats.org/officeDocument/2006/relationships" r:embed="rId2"/>
        <a:stretch>
          <a:fillRect/>
        </a:stretch>
      </xdr:blipFill>
      <xdr:spPr>
        <a:xfrm>
          <a:off x="7437120" y="18194828"/>
          <a:ext cx="2450298" cy="1508874"/>
        </a:xfrm>
        <a:prstGeom prst="rect">
          <a:avLst/>
        </a:prstGeom>
      </xdr:spPr>
    </xdr:pic>
    <xdr:clientData/>
  </xdr:twoCellAnchor>
  <xdr:twoCellAnchor editAs="oneCell">
    <xdr:from>
      <xdr:col>3</xdr:col>
      <xdr:colOff>169882</xdr:colOff>
      <xdr:row>17</xdr:row>
      <xdr:rowOff>418204</xdr:rowOff>
    </xdr:from>
    <xdr:to>
      <xdr:col>3</xdr:col>
      <xdr:colOff>3278695</xdr:colOff>
      <xdr:row>17</xdr:row>
      <xdr:rowOff>3009004</xdr:rowOff>
    </xdr:to>
    <xdr:pic>
      <xdr:nvPicPr>
        <xdr:cNvPr id="4" name="그림 3" descr="도표, 텍스트, 기술 도면, 스케치이(가) 표시된 사진&#10;&#10;자동 생성된 설명">
          <a:extLst>
            <a:ext uri="{FF2B5EF4-FFF2-40B4-BE49-F238E27FC236}">
              <a16:creationId xmlns:a16="http://schemas.microsoft.com/office/drawing/2014/main" id="{1A1C77A7-6D7E-4383-8C9C-607ADE7FDAB9}"/>
            </a:ext>
          </a:extLst>
        </xdr:cNvPr>
        <xdr:cNvPicPr>
          <a:picLocks noChangeAspect="1"/>
        </xdr:cNvPicPr>
      </xdr:nvPicPr>
      <xdr:blipFill>
        <a:blip xmlns:r="http://schemas.openxmlformats.org/officeDocument/2006/relationships" r:embed="rId3"/>
        <a:stretch>
          <a:fillRect/>
        </a:stretch>
      </xdr:blipFill>
      <xdr:spPr>
        <a:xfrm>
          <a:off x="7446982" y="12057754"/>
          <a:ext cx="3108813" cy="2590800"/>
        </a:xfrm>
        <a:prstGeom prst="rect">
          <a:avLst/>
        </a:prstGeom>
      </xdr:spPr>
    </xdr:pic>
    <xdr:clientData/>
  </xdr:twoCellAnchor>
  <xdr:twoCellAnchor>
    <xdr:from>
      <xdr:col>3</xdr:col>
      <xdr:colOff>129540</xdr:colOff>
      <xdr:row>17</xdr:row>
      <xdr:rowOff>1249680</xdr:rowOff>
    </xdr:from>
    <xdr:to>
      <xdr:col>3</xdr:col>
      <xdr:colOff>1173480</xdr:colOff>
      <xdr:row>17</xdr:row>
      <xdr:rowOff>1775460</xdr:rowOff>
    </xdr:to>
    <xdr:sp macro="" textlink="">
      <xdr:nvSpPr>
        <xdr:cNvPr id="5" name="사각형: 둥근 모서리 4">
          <a:extLst>
            <a:ext uri="{FF2B5EF4-FFF2-40B4-BE49-F238E27FC236}">
              <a16:creationId xmlns:a16="http://schemas.microsoft.com/office/drawing/2014/main" id="{E9FEE12A-0FF0-467D-9116-FAA5BAE581FB}"/>
            </a:ext>
          </a:extLst>
        </xdr:cNvPr>
        <xdr:cNvSpPr/>
      </xdr:nvSpPr>
      <xdr:spPr>
        <a:xfrm>
          <a:off x="7406640" y="12889230"/>
          <a:ext cx="1043940" cy="52578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838200</xdr:colOff>
      <xdr:row>17</xdr:row>
      <xdr:rowOff>883920</xdr:rowOff>
    </xdr:from>
    <xdr:to>
      <xdr:col>3</xdr:col>
      <xdr:colOff>1424940</xdr:colOff>
      <xdr:row>17</xdr:row>
      <xdr:rowOff>2720340</xdr:rowOff>
    </xdr:to>
    <xdr:sp macro="" textlink="">
      <xdr:nvSpPr>
        <xdr:cNvPr id="6" name="자유형: 도형 5">
          <a:extLst>
            <a:ext uri="{FF2B5EF4-FFF2-40B4-BE49-F238E27FC236}">
              <a16:creationId xmlns:a16="http://schemas.microsoft.com/office/drawing/2014/main" id="{316111B7-BFF1-4D41-B00A-072A4068F712}"/>
            </a:ext>
          </a:extLst>
        </xdr:cNvPr>
        <xdr:cNvSpPr/>
      </xdr:nvSpPr>
      <xdr:spPr>
        <a:xfrm>
          <a:off x="8115300" y="12523470"/>
          <a:ext cx="586740" cy="1836420"/>
        </a:xfrm>
        <a:custGeom>
          <a:avLst/>
          <a:gdLst>
            <a:gd name="connsiteX0" fmla="*/ 381000 w 586740"/>
            <a:gd name="connsiteY0" fmla="*/ 0 h 1836420"/>
            <a:gd name="connsiteX1" fmla="*/ 586740 w 586740"/>
            <a:gd name="connsiteY1" fmla="*/ 0 h 1836420"/>
            <a:gd name="connsiteX2" fmla="*/ 586740 w 586740"/>
            <a:gd name="connsiteY2" fmla="*/ 1226820 h 1836420"/>
            <a:gd name="connsiteX3" fmla="*/ 182880 w 586740"/>
            <a:gd name="connsiteY3" fmla="*/ 1226820 h 1836420"/>
            <a:gd name="connsiteX4" fmla="*/ 182880 w 586740"/>
            <a:gd name="connsiteY4" fmla="*/ 1836420 h 1836420"/>
            <a:gd name="connsiteX5" fmla="*/ 0 w 586740"/>
            <a:gd name="connsiteY5" fmla="*/ 1836420 h 1836420"/>
            <a:gd name="connsiteX6" fmla="*/ 0 w 586740"/>
            <a:gd name="connsiteY6" fmla="*/ 1082040 h 1836420"/>
            <a:gd name="connsiteX7" fmla="*/ 396240 w 586740"/>
            <a:gd name="connsiteY7" fmla="*/ 1082040 h 1836420"/>
            <a:gd name="connsiteX8" fmla="*/ 381000 w 586740"/>
            <a:gd name="connsiteY8" fmla="*/ 0 h 18364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586740" h="1836420">
              <a:moveTo>
                <a:pt x="381000" y="0"/>
              </a:moveTo>
              <a:lnTo>
                <a:pt x="586740" y="0"/>
              </a:lnTo>
              <a:lnTo>
                <a:pt x="586740" y="1226820"/>
              </a:lnTo>
              <a:lnTo>
                <a:pt x="182880" y="1226820"/>
              </a:lnTo>
              <a:lnTo>
                <a:pt x="182880" y="1836420"/>
              </a:lnTo>
              <a:lnTo>
                <a:pt x="0" y="1836420"/>
              </a:lnTo>
              <a:lnTo>
                <a:pt x="0" y="1082040"/>
              </a:lnTo>
              <a:lnTo>
                <a:pt x="396240" y="1082040"/>
              </a:lnTo>
              <a:lnTo>
                <a:pt x="381000" y="0"/>
              </a:lnTo>
              <a:close/>
            </a:path>
          </a:pathLst>
        </a:custGeom>
        <a:noFill/>
        <a:ln w="158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xdr:col>
      <xdr:colOff>60960</xdr:colOff>
      <xdr:row>17</xdr:row>
      <xdr:rowOff>335280</xdr:rowOff>
    </xdr:from>
    <xdr:to>
      <xdr:col>1</xdr:col>
      <xdr:colOff>3451089</xdr:colOff>
      <xdr:row>17</xdr:row>
      <xdr:rowOff>2571750</xdr:rowOff>
    </xdr:to>
    <xdr:pic>
      <xdr:nvPicPr>
        <xdr:cNvPr id="7" name="그림 6" descr="텍스트, 도표, 스크린샷, 라인이(가) 표시된 사진&#10;&#10;자동 생성된 설명">
          <a:extLst>
            <a:ext uri="{FF2B5EF4-FFF2-40B4-BE49-F238E27FC236}">
              <a16:creationId xmlns:a16="http://schemas.microsoft.com/office/drawing/2014/main" id="{776CF075-4538-4AA5-91C5-B43E818C7531}"/>
            </a:ext>
          </a:extLst>
        </xdr:cNvPr>
        <xdr:cNvPicPr>
          <a:picLocks noChangeAspect="1"/>
        </xdr:cNvPicPr>
      </xdr:nvPicPr>
      <xdr:blipFill>
        <a:blip xmlns:r="http://schemas.openxmlformats.org/officeDocument/2006/relationships" r:embed="rId4"/>
        <a:stretch>
          <a:fillRect/>
        </a:stretch>
      </xdr:blipFill>
      <xdr:spPr>
        <a:xfrm>
          <a:off x="365760" y="11974830"/>
          <a:ext cx="3390129" cy="2236470"/>
        </a:xfrm>
        <a:prstGeom prst="rect">
          <a:avLst/>
        </a:prstGeom>
      </xdr:spPr>
    </xdr:pic>
    <xdr:clientData/>
  </xdr:twoCellAnchor>
  <xdr:twoCellAnchor>
    <xdr:from>
      <xdr:col>1</xdr:col>
      <xdr:colOff>2484120</xdr:colOff>
      <xdr:row>17</xdr:row>
      <xdr:rowOff>1379220</xdr:rowOff>
    </xdr:from>
    <xdr:to>
      <xdr:col>1</xdr:col>
      <xdr:colOff>3444240</xdr:colOff>
      <xdr:row>17</xdr:row>
      <xdr:rowOff>1661160</xdr:rowOff>
    </xdr:to>
    <xdr:sp macro="" textlink="">
      <xdr:nvSpPr>
        <xdr:cNvPr id="8" name="사각형: 둥근 모서리 7">
          <a:extLst>
            <a:ext uri="{FF2B5EF4-FFF2-40B4-BE49-F238E27FC236}">
              <a16:creationId xmlns:a16="http://schemas.microsoft.com/office/drawing/2014/main" id="{33F476B2-E302-4375-8290-F26F54A11011}"/>
            </a:ext>
          </a:extLst>
        </xdr:cNvPr>
        <xdr:cNvSpPr/>
      </xdr:nvSpPr>
      <xdr:spPr>
        <a:xfrm>
          <a:off x="2788920" y="13018770"/>
          <a:ext cx="960120" cy="28194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198120</xdr:colOff>
      <xdr:row>17</xdr:row>
      <xdr:rowOff>335280</xdr:rowOff>
    </xdr:from>
    <xdr:to>
      <xdr:col>2</xdr:col>
      <xdr:colOff>3336818</xdr:colOff>
      <xdr:row>17</xdr:row>
      <xdr:rowOff>2114550</xdr:rowOff>
    </xdr:to>
    <xdr:pic>
      <xdr:nvPicPr>
        <xdr:cNvPr id="9" name="그림 8" descr="텍스트, 도표, 스케치, 라인이(가) 표시된 사진&#10;&#10;자동 생성된 설명">
          <a:extLst>
            <a:ext uri="{FF2B5EF4-FFF2-40B4-BE49-F238E27FC236}">
              <a16:creationId xmlns:a16="http://schemas.microsoft.com/office/drawing/2014/main" id="{C0717106-EF02-4791-ACAF-86BCCAD19286}"/>
            </a:ext>
          </a:extLst>
        </xdr:cNvPr>
        <xdr:cNvPicPr>
          <a:picLocks noChangeAspect="1"/>
        </xdr:cNvPicPr>
      </xdr:nvPicPr>
      <xdr:blipFill>
        <a:blip xmlns:r="http://schemas.openxmlformats.org/officeDocument/2006/relationships" r:embed="rId5"/>
        <a:stretch>
          <a:fillRect/>
        </a:stretch>
      </xdr:blipFill>
      <xdr:spPr>
        <a:xfrm>
          <a:off x="3989070" y="11974830"/>
          <a:ext cx="3138698" cy="1779270"/>
        </a:xfrm>
        <a:prstGeom prst="rect">
          <a:avLst/>
        </a:prstGeom>
      </xdr:spPr>
    </xdr:pic>
    <xdr:clientData/>
  </xdr:twoCellAnchor>
  <xdr:twoCellAnchor>
    <xdr:from>
      <xdr:col>2</xdr:col>
      <xdr:colOff>1950720</xdr:colOff>
      <xdr:row>17</xdr:row>
      <xdr:rowOff>1112520</xdr:rowOff>
    </xdr:from>
    <xdr:to>
      <xdr:col>2</xdr:col>
      <xdr:colOff>3238500</xdr:colOff>
      <xdr:row>17</xdr:row>
      <xdr:rowOff>1280160</xdr:rowOff>
    </xdr:to>
    <xdr:sp macro="" textlink="">
      <xdr:nvSpPr>
        <xdr:cNvPr id="10" name="사각형: 둥근 모서리 9">
          <a:extLst>
            <a:ext uri="{FF2B5EF4-FFF2-40B4-BE49-F238E27FC236}">
              <a16:creationId xmlns:a16="http://schemas.microsoft.com/office/drawing/2014/main" id="{986C7868-E128-459D-937B-A832735E4921}"/>
            </a:ext>
          </a:extLst>
        </xdr:cNvPr>
        <xdr:cNvSpPr/>
      </xdr:nvSpPr>
      <xdr:spPr>
        <a:xfrm>
          <a:off x="5741670" y="12752070"/>
          <a:ext cx="1287780" cy="16764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2004060</xdr:colOff>
      <xdr:row>17</xdr:row>
      <xdr:rowOff>853440</xdr:rowOff>
    </xdr:from>
    <xdr:to>
      <xdr:col>2</xdr:col>
      <xdr:colOff>2971800</xdr:colOff>
      <xdr:row>17</xdr:row>
      <xdr:rowOff>1051560</xdr:rowOff>
    </xdr:to>
    <xdr:sp macro="" textlink="">
      <xdr:nvSpPr>
        <xdr:cNvPr id="11" name="TextBox 10">
          <a:extLst>
            <a:ext uri="{FF2B5EF4-FFF2-40B4-BE49-F238E27FC236}">
              <a16:creationId xmlns:a16="http://schemas.microsoft.com/office/drawing/2014/main" id="{DE6DF466-7440-4C33-BD09-2860EEBEC459}"/>
            </a:ext>
          </a:extLst>
        </xdr:cNvPr>
        <xdr:cNvSpPr txBox="1"/>
      </xdr:nvSpPr>
      <xdr:spPr>
        <a:xfrm>
          <a:off x="5795010" y="12492990"/>
          <a:ext cx="967740" cy="198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000">
              <a:solidFill>
                <a:srgbClr val="0000FF"/>
              </a:solidFill>
              <a:latin typeface="현대하모니 L" panose="02020603020101020101" pitchFamily="18" charset="-127"/>
              <a:ea typeface="현대하모니 L" panose="02020603020101020101" pitchFamily="18" charset="-127"/>
            </a:rPr>
            <a:t>Wall </a:t>
          </a:r>
          <a:r>
            <a:rPr lang="ko-KR" altLang="en-US" sz="1000">
              <a:solidFill>
                <a:srgbClr val="0000FF"/>
              </a:solidFill>
              <a:latin typeface="현대하모니 L" panose="02020603020101020101" pitchFamily="18" charset="-127"/>
              <a:ea typeface="현대하모니 L" panose="02020603020101020101" pitchFamily="18" charset="-127"/>
            </a:rPr>
            <a:t>내부 마감</a:t>
          </a:r>
        </a:p>
      </xdr:txBody>
    </xdr:sp>
    <xdr:clientData/>
  </xdr:twoCellAnchor>
  <xdr:twoCellAnchor>
    <xdr:from>
      <xdr:col>2</xdr:col>
      <xdr:colOff>2042160</xdr:colOff>
      <xdr:row>17</xdr:row>
      <xdr:rowOff>1440180</xdr:rowOff>
    </xdr:from>
    <xdr:to>
      <xdr:col>2</xdr:col>
      <xdr:colOff>3429000</xdr:colOff>
      <xdr:row>17</xdr:row>
      <xdr:rowOff>1882140</xdr:rowOff>
    </xdr:to>
    <xdr:sp macro="" textlink="">
      <xdr:nvSpPr>
        <xdr:cNvPr id="12" name="TextBox 11">
          <a:extLst>
            <a:ext uri="{FF2B5EF4-FFF2-40B4-BE49-F238E27FC236}">
              <a16:creationId xmlns:a16="http://schemas.microsoft.com/office/drawing/2014/main" id="{EFC0AE7E-8806-4511-B470-E6659942B5D9}"/>
            </a:ext>
          </a:extLst>
        </xdr:cNvPr>
        <xdr:cNvSpPr txBox="1"/>
      </xdr:nvSpPr>
      <xdr:spPr>
        <a:xfrm>
          <a:off x="5833110" y="13079730"/>
          <a:ext cx="1386840" cy="441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000">
              <a:solidFill>
                <a:srgbClr val="0000FF"/>
              </a:solidFill>
              <a:latin typeface="현대하모니 L" panose="02020603020101020101" pitchFamily="18" charset="-127"/>
              <a:ea typeface="현대하모니 L" panose="02020603020101020101" pitchFamily="18" charset="-127"/>
            </a:rPr>
            <a:t>Wall </a:t>
          </a:r>
          <a:r>
            <a:rPr lang="ko-KR" altLang="en-US" sz="1000">
              <a:solidFill>
                <a:srgbClr val="0000FF"/>
              </a:solidFill>
              <a:latin typeface="현대하모니 L" panose="02020603020101020101" pitchFamily="18" charset="-127"/>
              <a:ea typeface="현대하모니 L" panose="02020603020101020101" pitchFamily="18" charset="-127"/>
            </a:rPr>
            <a:t>외부 마감</a:t>
          </a:r>
          <a:endParaRPr lang="en-US" altLang="ko-KR" sz="1000">
            <a:solidFill>
              <a:srgbClr val="0000FF"/>
            </a:solidFill>
            <a:latin typeface="현대하모니 L" panose="02020603020101020101" pitchFamily="18" charset="-127"/>
            <a:ea typeface="현대하모니 L" panose="02020603020101020101" pitchFamily="18" charset="-127"/>
          </a:endParaRPr>
        </a:p>
        <a:p>
          <a:r>
            <a:rPr lang="en-US" altLang="ko-KR" sz="1000">
              <a:solidFill>
                <a:srgbClr val="0000FF"/>
              </a:solidFill>
              <a:latin typeface="현대하모니 L" panose="02020603020101020101" pitchFamily="18" charset="-127"/>
              <a:ea typeface="현대하모니 L" panose="02020603020101020101" pitchFamily="18" charset="-127"/>
            </a:rPr>
            <a:t>ex)</a:t>
          </a:r>
          <a:r>
            <a:rPr lang="en-US" altLang="ko-KR" sz="1000" baseline="0">
              <a:solidFill>
                <a:srgbClr val="0000FF"/>
              </a:solidFill>
              <a:latin typeface="현대하모니 L" panose="02020603020101020101" pitchFamily="18" charset="-127"/>
              <a:ea typeface="현대하모니 L" panose="02020603020101020101" pitchFamily="18" charset="-127"/>
            </a:rPr>
            <a:t> Bitumen Coating</a:t>
          </a:r>
          <a:endParaRPr lang="ko-KR" altLang="en-US" sz="1000">
            <a:solidFill>
              <a:srgbClr val="0000FF"/>
            </a:solidFill>
            <a:latin typeface="현대하모니 L" panose="02020603020101020101" pitchFamily="18" charset="-127"/>
            <a:ea typeface="현대하모니 L" panose="02020603020101020101" pitchFamily="18" charset="-127"/>
          </a:endParaRPr>
        </a:p>
      </xdr:txBody>
    </xdr:sp>
    <xdr:clientData/>
  </xdr:twoCellAnchor>
  <xdr:twoCellAnchor>
    <xdr:from>
      <xdr:col>2</xdr:col>
      <xdr:colOff>1508760</xdr:colOff>
      <xdr:row>17</xdr:row>
      <xdr:rowOff>1295400</xdr:rowOff>
    </xdr:from>
    <xdr:to>
      <xdr:col>2</xdr:col>
      <xdr:colOff>2042160</xdr:colOff>
      <xdr:row>17</xdr:row>
      <xdr:rowOff>1661160</xdr:rowOff>
    </xdr:to>
    <xdr:cxnSp macro="">
      <xdr:nvCxnSpPr>
        <xdr:cNvPr id="13" name="직선 화살표 연결선 12">
          <a:extLst>
            <a:ext uri="{FF2B5EF4-FFF2-40B4-BE49-F238E27FC236}">
              <a16:creationId xmlns:a16="http://schemas.microsoft.com/office/drawing/2014/main" id="{D9E87D7A-AA8C-4741-9568-7BA32F5A3FD4}"/>
            </a:ext>
          </a:extLst>
        </xdr:cNvPr>
        <xdr:cNvCxnSpPr>
          <a:stCxn id="12" idx="1"/>
        </xdr:cNvCxnSpPr>
      </xdr:nvCxnSpPr>
      <xdr:spPr>
        <a:xfrm flipH="1" flipV="1">
          <a:off x="5299710" y="12934950"/>
          <a:ext cx="533400"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1798321</xdr:colOff>
      <xdr:row>22</xdr:row>
      <xdr:rowOff>982980</xdr:rowOff>
    </xdr:from>
    <xdr:to>
      <xdr:col>3</xdr:col>
      <xdr:colOff>2781301</xdr:colOff>
      <xdr:row>22</xdr:row>
      <xdr:rowOff>1219200</xdr:rowOff>
    </xdr:to>
    <xdr:sp macro="" textlink="">
      <xdr:nvSpPr>
        <xdr:cNvPr id="14" name="사각형: 둥근 모서리 13">
          <a:extLst>
            <a:ext uri="{FF2B5EF4-FFF2-40B4-BE49-F238E27FC236}">
              <a16:creationId xmlns:a16="http://schemas.microsoft.com/office/drawing/2014/main" id="{86DCBEE0-82E8-4092-8E62-6011CDC6439C}"/>
            </a:ext>
          </a:extLst>
        </xdr:cNvPr>
        <xdr:cNvSpPr/>
      </xdr:nvSpPr>
      <xdr:spPr>
        <a:xfrm>
          <a:off x="9075421" y="17585055"/>
          <a:ext cx="982980" cy="23622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952500</xdr:colOff>
      <xdr:row>22</xdr:row>
      <xdr:rowOff>1912620</xdr:rowOff>
    </xdr:from>
    <xdr:to>
      <xdr:col>3</xdr:col>
      <xdr:colOff>2583179</xdr:colOff>
      <xdr:row>22</xdr:row>
      <xdr:rowOff>2339340</xdr:rowOff>
    </xdr:to>
    <xdr:sp macro="" textlink="">
      <xdr:nvSpPr>
        <xdr:cNvPr id="15" name="사각형: 둥근 모서리 14">
          <a:extLst>
            <a:ext uri="{FF2B5EF4-FFF2-40B4-BE49-F238E27FC236}">
              <a16:creationId xmlns:a16="http://schemas.microsoft.com/office/drawing/2014/main" id="{70CEB25F-F29D-490D-96ED-E9457B8C4FCC}"/>
            </a:ext>
          </a:extLst>
        </xdr:cNvPr>
        <xdr:cNvSpPr/>
      </xdr:nvSpPr>
      <xdr:spPr>
        <a:xfrm>
          <a:off x="8229600" y="18514695"/>
          <a:ext cx="1630679" cy="42672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38100</xdr:colOff>
      <xdr:row>32</xdr:row>
      <xdr:rowOff>83820</xdr:rowOff>
    </xdr:from>
    <xdr:to>
      <xdr:col>2</xdr:col>
      <xdr:colOff>3445715</xdr:colOff>
      <xdr:row>32</xdr:row>
      <xdr:rowOff>2076450</xdr:rowOff>
    </xdr:to>
    <xdr:pic>
      <xdr:nvPicPr>
        <xdr:cNvPr id="16" name="그림 15" descr="텍스트, 도표, 기술 도면, 평면도이(가) 표시된 사진&#10;&#10;자동 생성된 설명">
          <a:extLst>
            <a:ext uri="{FF2B5EF4-FFF2-40B4-BE49-F238E27FC236}">
              <a16:creationId xmlns:a16="http://schemas.microsoft.com/office/drawing/2014/main" id="{E321B52D-4FCF-4888-9830-CAE23C8FCA98}"/>
            </a:ext>
          </a:extLst>
        </xdr:cNvPr>
        <xdr:cNvPicPr>
          <a:picLocks noChangeAspect="1"/>
        </xdr:cNvPicPr>
      </xdr:nvPicPr>
      <xdr:blipFill>
        <a:blip xmlns:r="http://schemas.openxmlformats.org/officeDocument/2006/relationships" r:embed="rId6"/>
        <a:stretch>
          <a:fillRect/>
        </a:stretch>
      </xdr:blipFill>
      <xdr:spPr>
        <a:xfrm>
          <a:off x="3829050" y="27115770"/>
          <a:ext cx="3407615" cy="1992630"/>
        </a:xfrm>
        <a:prstGeom prst="rect">
          <a:avLst/>
        </a:prstGeom>
      </xdr:spPr>
    </xdr:pic>
    <xdr:clientData/>
  </xdr:twoCellAnchor>
  <xdr:twoCellAnchor editAs="oneCell">
    <xdr:from>
      <xdr:col>1</xdr:col>
      <xdr:colOff>173355</xdr:colOff>
      <xdr:row>32</xdr:row>
      <xdr:rowOff>85726</xdr:rowOff>
    </xdr:from>
    <xdr:to>
      <xdr:col>1</xdr:col>
      <xdr:colOff>3253800</xdr:colOff>
      <xdr:row>32</xdr:row>
      <xdr:rowOff>2133600</xdr:rowOff>
    </xdr:to>
    <xdr:pic>
      <xdr:nvPicPr>
        <xdr:cNvPr id="17" name="그림 16" descr="텍스트, 도표, 스케치, 폰트이(가) 표시된 사진&#10;&#10;자동 생성된 설명">
          <a:extLst>
            <a:ext uri="{FF2B5EF4-FFF2-40B4-BE49-F238E27FC236}">
              <a16:creationId xmlns:a16="http://schemas.microsoft.com/office/drawing/2014/main" id="{8F1ACB4B-7B63-45A3-9970-824A676CB7AC}"/>
            </a:ext>
          </a:extLst>
        </xdr:cNvPr>
        <xdr:cNvPicPr>
          <a:picLocks noChangeAspect="1"/>
        </xdr:cNvPicPr>
      </xdr:nvPicPr>
      <xdr:blipFill>
        <a:blip xmlns:r="http://schemas.openxmlformats.org/officeDocument/2006/relationships" r:embed="rId7"/>
        <a:stretch>
          <a:fillRect/>
        </a:stretch>
      </xdr:blipFill>
      <xdr:spPr>
        <a:xfrm>
          <a:off x="478155" y="27117676"/>
          <a:ext cx="3080445" cy="2047874"/>
        </a:xfrm>
        <a:prstGeom prst="rect">
          <a:avLst/>
        </a:prstGeom>
      </xdr:spPr>
    </xdr:pic>
    <xdr:clientData/>
  </xdr:twoCellAnchor>
  <xdr:twoCellAnchor editAs="oneCell">
    <xdr:from>
      <xdr:col>1</xdr:col>
      <xdr:colOff>205741</xdr:colOff>
      <xdr:row>37</xdr:row>
      <xdr:rowOff>259080</xdr:rowOff>
    </xdr:from>
    <xdr:to>
      <xdr:col>1</xdr:col>
      <xdr:colOff>3368041</xdr:colOff>
      <xdr:row>37</xdr:row>
      <xdr:rowOff>1369811</xdr:rowOff>
    </xdr:to>
    <xdr:pic>
      <xdr:nvPicPr>
        <xdr:cNvPr id="18" name="그림 17" descr="텍스트, 도표, 폰트, 스케치이(가) 표시된 사진&#10;&#10;자동 생성된 설명">
          <a:extLst>
            <a:ext uri="{FF2B5EF4-FFF2-40B4-BE49-F238E27FC236}">
              <a16:creationId xmlns:a16="http://schemas.microsoft.com/office/drawing/2014/main" id="{F648278E-8F15-4B55-ACF7-287A70952650}"/>
            </a:ext>
          </a:extLst>
        </xdr:cNvPr>
        <xdr:cNvPicPr>
          <a:picLocks noChangeAspect="1"/>
        </xdr:cNvPicPr>
      </xdr:nvPicPr>
      <xdr:blipFill>
        <a:blip xmlns:r="http://schemas.openxmlformats.org/officeDocument/2006/relationships" r:embed="rId8"/>
        <a:stretch>
          <a:fillRect/>
        </a:stretch>
      </xdr:blipFill>
      <xdr:spPr>
        <a:xfrm>
          <a:off x="510541" y="31720155"/>
          <a:ext cx="3162300" cy="1110731"/>
        </a:xfrm>
        <a:prstGeom prst="rect">
          <a:avLst/>
        </a:prstGeom>
      </xdr:spPr>
    </xdr:pic>
    <xdr:clientData/>
  </xdr:twoCellAnchor>
  <xdr:twoCellAnchor>
    <xdr:from>
      <xdr:col>1</xdr:col>
      <xdr:colOff>1638300</xdr:colOff>
      <xdr:row>37</xdr:row>
      <xdr:rowOff>381000</xdr:rowOff>
    </xdr:from>
    <xdr:to>
      <xdr:col>1</xdr:col>
      <xdr:colOff>3406139</xdr:colOff>
      <xdr:row>37</xdr:row>
      <xdr:rowOff>1158240</xdr:rowOff>
    </xdr:to>
    <xdr:sp macro="" textlink="">
      <xdr:nvSpPr>
        <xdr:cNvPr id="19" name="사각형: 둥근 모서리 18">
          <a:extLst>
            <a:ext uri="{FF2B5EF4-FFF2-40B4-BE49-F238E27FC236}">
              <a16:creationId xmlns:a16="http://schemas.microsoft.com/office/drawing/2014/main" id="{D0DD26BC-FD8C-4BE5-BCAC-BE6ABABC8582}"/>
            </a:ext>
          </a:extLst>
        </xdr:cNvPr>
        <xdr:cNvSpPr/>
      </xdr:nvSpPr>
      <xdr:spPr>
        <a:xfrm>
          <a:off x="1943100" y="31842075"/>
          <a:ext cx="1767839" cy="77724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449581</xdr:colOff>
      <xdr:row>37</xdr:row>
      <xdr:rowOff>76200</xdr:rowOff>
    </xdr:from>
    <xdr:to>
      <xdr:col>2</xdr:col>
      <xdr:colOff>2948941</xdr:colOff>
      <xdr:row>37</xdr:row>
      <xdr:rowOff>2990139</xdr:rowOff>
    </xdr:to>
    <xdr:pic>
      <xdr:nvPicPr>
        <xdr:cNvPr id="20" name="그림 19" descr="텍스트, 도표, 평행, 라인이(가) 표시된 사진&#10;&#10;자동 생성된 설명">
          <a:extLst>
            <a:ext uri="{FF2B5EF4-FFF2-40B4-BE49-F238E27FC236}">
              <a16:creationId xmlns:a16="http://schemas.microsoft.com/office/drawing/2014/main" id="{C14A74A9-593B-44D2-AAAA-AB038679ADD3}"/>
            </a:ext>
          </a:extLst>
        </xdr:cNvPr>
        <xdr:cNvPicPr>
          <a:picLocks noChangeAspect="1"/>
        </xdr:cNvPicPr>
      </xdr:nvPicPr>
      <xdr:blipFill>
        <a:blip xmlns:r="http://schemas.openxmlformats.org/officeDocument/2006/relationships" r:embed="rId9"/>
        <a:stretch>
          <a:fillRect/>
        </a:stretch>
      </xdr:blipFill>
      <xdr:spPr>
        <a:xfrm>
          <a:off x="4240531" y="31537275"/>
          <a:ext cx="2499360" cy="2913939"/>
        </a:xfrm>
        <a:prstGeom prst="rect">
          <a:avLst/>
        </a:prstGeom>
      </xdr:spPr>
    </xdr:pic>
    <xdr:clientData/>
  </xdr:twoCellAnchor>
  <xdr:twoCellAnchor>
    <xdr:from>
      <xdr:col>2</xdr:col>
      <xdr:colOff>624841</xdr:colOff>
      <xdr:row>37</xdr:row>
      <xdr:rowOff>571500</xdr:rowOff>
    </xdr:from>
    <xdr:to>
      <xdr:col>2</xdr:col>
      <xdr:colOff>1036321</xdr:colOff>
      <xdr:row>37</xdr:row>
      <xdr:rowOff>2065020</xdr:rowOff>
    </xdr:to>
    <xdr:sp macro="" textlink="">
      <xdr:nvSpPr>
        <xdr:cNvPr id="21" name="사각형: 둥근 모서리 20">
          <a:extLst>
            <a:ext uri="{FF2B5EF4-FFF2-40B4-BE49-F238E27FC236}">
              <a16:creationId xmlns:a16="http://schemas.microsoft.com/office/drawing/2014/main" id="{BBD49F39-D00B-4055-8D95-6315CF493197}"/>
            </a:ext>
          </a:extLst>
        </xdr:cNvPr>
        <xdr:cNvSpPr/>
      </xdr:nvSpPr>
      <xdr:spPr>
        <a:xfrm>
          <a:off x="4415791" y="32032575"/>
          <a:ext cx="411480" cy="149352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53341</xdr:colOff>
      <xdr:row>6</xdr:row>
      <xdr:rowOff>53341</xdr:rowOff>
    </xdr:from>
    <xdr:to>
      <xdr:col>3</xdr:col>
      <xdr:colOff>2148841</xdr:colOff>
      <xdr:row>6</xdr:row>
      <xdr:rowOff>1501141</xdr:rowOff>
    </xdr:to>
    <xdr:pic>
      <xdr:nvPicPr>
        <xdr:cNvPr id="22" name="그림 21" descr="텍스트, 스케치, 도표, 라인이(가) 표시된 사진&#10;&#10;자동 생성된 설명">
          <a:extLst>
            <a:ext uri="{FF2B5EF4-FFF2-40B4-BE49-F238E27FC236}">
              <a16:creationId xmlns:a16="http://schemas.microsoft.com/office/drawing/2014/main" id="{C32245FD-2C48-4BD4-8A2B-073280EA436F}"/>
            </a:ext>
          </a:extLst>
        </xdr:cNvPr>
        <xdr:cNvPicPr>
          <a:picLocks noChangeAspect="1"/>
        </xdr:cNvPicPr>
      </xdr:nvPicPr>
      <xdr:blipFill>
        <a:blip xmlns:r="http://schemas.openxmlformats.org/officeDocument/2006/relationships" r:embed="rId10"/>
        <a:stretch>
          <a:fillRect/>
        </a:stretch>
      </xdr:blipFill>
      <xdr:spPr>
        <a:xfrm>
          <a:off x="7330441" y="2129791"/>
          <a:ext cx="2095500" cy="1447800"/>
        </a:xfrm>
        <a:prstGeom prst="rect">
          <a:avLst/>
        </a:prstGeom>
      </xdr:spPr>
    </xdr:pic>
    <xdr:clientData/>
  </xdr:twoCellAnchor>
  <xdr:twoCellAnchor editAs="oneCell">
    <xdr:from>
      <xdr:col>1</xdr:col>
      <xdr:colOff>335280</xdr:colOff>
      <xdr:row>6</xdr:row>
      <xdr:rowOff>129540</xdr:rowOff>
    </xdr:from>
    <xdr:to>
      <xdr:col>1</xdr:col>
      <xdr:colOff>2914650</xdr:colOff>
      <xdr:row>6</xdr:row>
      <xdr:rowOff>1770670</xdr:rowOff>
    </xdr:to>
    <xdr:pic>
      <xdr:nvPicPr>
        <xdr:cNvPr id="23" name="그림 22" descr="텍스트, 폰트, 도표, 라인이(가) 표시된 사진&#10;&#10;자동 생성된 설명">
          <a:extLst>
            <a:ext uri="{FF2B5EF4-FFF2-40B4-BE49-F238E27FC236}">
              <a16:creationId xmlns:a16="http://schemas.microsoft.com/office/drawing/2014/main" id="{6D59DE82-0CBE-40AC-84C0-5F95851C5DB7}"/>
            </a:ext>
          </a:extLst>
        </xdr:cNvPr>
        <xdr:cNvPicPr>
          <a:picLocks noChangeAspect="1"/>
        </xdr:cNvPicPr>
      </xdr:nvPicPr>
      <xdr:blipFill>
        <a:blip xmlns:r="http://schemas.openxmlformats.org/officeDocument/2006/relationships" r:embed="rId11"/>
        <a:stretch>
          <a:fillRect/>
        </a:stretch>
      </xdr:blipFill>
      <xdr:spPr>
        <a:xfrm>
          <a:off x="640080" y="2205990"/>
          <a:ext cx="2579370" cy="1641130"/>
        </a:xfrm>
        <a:prstGeom prst="rect">
          <a:avLst/>
        </a:prstGeom>
      </xdr:spPr>
    </xdr:pic>
    <xdr:clientData/>
  </xdr:twoCellAnchor>
  <xdr:twoCellAnchor editAs="oneCell">
    <xdr:from>
      <xdr:col>2</xdr:col>
      <xdr:colOff>83820</xdr:colOff>
      <xdr:row>6</xdr:row>
      <xdr:rowOff>68580</xdr:rowOff>
    </xdr:from>
    <xdr:to>
      <xdr:col>2</xdr:col>
      <xdr:colOff>3222518</xdr:colOff>
      <xdr:row>6</xdr:row>
      <xdr:rowOff>1847850</xdr:rowOff>
    </xdr:to>
    <xdr:pic>
      <xdr:nvPicPr>
        <xdr:cNvPr id="24" name="그림 23" descr="텍스트, 도표, 스케치, 라인이(가) 표시된 사진&#10;&#10;자동 생성된 설명">
          <a:extLst>
            <a:ext uri="{FF2B5EF4-FFF2-40B4-BE49-F238E27FC236}">
              <a16:creationId xmlns:a16="http://schemas.microsoft.com/office/drawing/2014/main" id="{62754325-C896-405A-A538-C8C1654AB0CF}"/>
            </a:ext>
          </a:extLst>
        </xdr:cNvPr>
        <xdr:cNvPicPr>
          <a:picLocks noChangeAspect="1"/>
        </xdr:cNvPicPr>
      </xdr:nvPicPr>
      <xdr:blipFill>
        <a:blip xmlns:r="http://schemas.openxmlformats.org/officeDocument/2006/relationships" r:embed="rId5"/>
        <a:stretch>
          <a:fillRect/>
        </a:stretch>
      </xdr:blipFill>
      <xdr:spPr>
        <a:xfrm>
          <a:off x="3874770" y="2145030"/>
          <a:ext cx="3138698" cy="1779270"/>
        </a:xfrm>
        <a:prstGeom prst="rect">
          <a:avLst/>
        </a:prstGeom>
      </xdr:spPr>
    </xdr:pic>
    <xdr:clientData/>
  </xdr:twoCellAnchor>
  <xdr:twoCellAnchor>
    <xdr:from>
      <xdr:col>2</xdr:col>
      <xdr:colOff>1836420</xdr:colOff>
      <xdr:row>6</xdr:row>
      <xdr:rowOff>845820</xdr:rowOff>
    </xdr:from>
    <xdr:to>
      <xdr:col>2</xdr:col>
      <xdr:colOff>3124200</xdr:colOff>
      <xdr:row>6</xdr:row>
      <xdr:rowOff>1013460</xdr:rowOff>
    </xdr:to>
    <xdr:sp macro="" textlink="">
      <xdr:nvSpPr>
        <xdr:cNvPr id="25" name="사각형: 둥근 모서리 24">
          <a:extLst>
            <a:ext uri="{FF2B5EF4-FFF2-40B4-BE49-F238E27FC236}">
              <a16:creationId xmlns:a16="http://schemas.microsoft.com/office/drawing/2014/main" id="{766F5281-6A65-41D0-B614-FBFD290BCAC6}"/>
            </a:ext>
          </a:extLst>
        </xdr:cNvPr>
        <xdr:cNvSpPr/>
      </xdr:nvSpPr>
      <xdr:spPr>
        <a:xfrm>
          <a:off x="5627370" y="2922270"/>
          <a:ext cx="1287780" cy="16764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1889760</xdr:colOff>
      <xdr:row>6</xdr:row>
      <xdr:rowOff>586740</xdr:rowOff>
    </xdr:from>
    <xdr:to>
      <xdr:col>2</xdr:col>
      <xdr:colOff>2857500</xdr:colOff>
      <xdr:row>6</xdr:row>
      <xdr:rowOff>784860</xdr:rowOff>
    </xdr:to>
    <xdr:sp macro="" textlink="">
      <xdr:nvSpPr>
        <xdr:cNvPr id="26" name="TextBox 25">
          <a:extLst>
            <a:ext uri="{FF2B5EF4-FFF2-40B4-BE49-F238E27FC236}">
              <a16:creationId xmlns:a16="http://schemas.microsoft.com/office/drawing/2014/main" id="{8D52A8FC-CD9A-458D-B49A-340811E75844}"/>
            </a:ext>
          </a:extLst>
        </xdr:cNvPr>
        <xdr:cNvSpPr txBox="1"/>
      </xdr:nvSpPr>
      <xdr:spPr>
        <a:xfrm>
          <a:off x="5680710" y="2663190"/>
          <a:ext cx="967740" cy="198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000">
              <a:solidFill>
                <a:srgbClr val="0000FF"/>
              </a:solidFill>
              <a:latin typeface="현대하모니 L" panose="02020603020101020101" pitchFamily="18" charset="-127"/>
              <a:ea typeface="현대하모니 L" panose="02020603020101020101" pitchFamily="18" charset="-127"/>
            </a:rPr>
            <a:t>Floor</a:t>
          </a:r>
          <a:r>
            <a:rPr lang="ko-KR" altLang="en-US" sz="1000">
              <a:solidFill>
                <a:srgbClr val="0000FF"/>
              </a:solidFill>
              <a:latin typeface="현대하모니 L" panose="02020603020101020101" pitchFamily="18" charset="-127"/>
              <a:ea typeface="현대하모니 L" panose="02020603020101020101" pitchFamily="18" charset="-127"/>
            </a:rPr>
            <a:t> 마감</a:t>
          </a:r>
        </a:p>
      </xdr:txBody>
    </xdr:sp>
    <xdr:clientData/>
  </xdr:twoCellAnchor>
  <xdr:twoCellAnchor>
    <xdr:from>
      <xdr:col>2</xdr:col>
      <xdr:colOff>876300</xdr:colOff>
      <xdr:row>6</xdr:row>
      <xdr:rowOff>685800</xdr:rowOff>
    </xdr:from>
    <xdr:to>
      <xdr:col>2</xdr:col>
      <xdr:colOff>1889760</xdr:colOff>
      <xdr:row>6</xdr:row>
      <xdr:rowOff>1386840</xdr:rowOff>
    </xdr:to>
    <xdr:cxnSp macro="">
      <xdr:nvCxnSpPr>
        <xdr:cNvPr id="27" name="직선 화살표 연결선 26">
          <a:extLst>
            <a:ext uri="{FF2B5EF4-FFF2-40B4-BE49-F238E27FC236}">
              <a16:creationId xmlns:a16="http://schemas.microsoft.com/office/drawing/2014/main" id="{6CCBF570-1365-44F1-A627-3ED632F81F37}"/>
            </a:ext>
          </a:extLst>
        </xdr:cNvPr>
        <xdr:cNvCxnSpPr>
          <a:stCxn id="26" idx="1"/>
        </xdr:cNvCxnSpPr>
      </xdr:nvCxnSpPr>
      <xdr:spPr>
        <a:xfrm flipH="1">
          <a:off x="4667250" y="2762250"/>
          <a:ext cx="1013460" cy="7010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106679</xdr:colOff>
      <xdr:row>11</xdr:row>
      <xdr:rowOff>350520</xdr:rowOff>
    </xdr:from>
    <xdr:to>
      <xdr:col>1</xdr:col>
      <xdr:colOff>3368696</xdr:colOff>
      <xdr:row>11</xdr:row>
      <xdr:rowOff>2226945</xdr:rowOff>
    </xdr:to>
    <xdr:pic>
      <xdr:nvPicPr>
        <xdr:cNvPr id="28" name="그림 27" descr="텍스트, 폰트, 라인, 도표이(가) 표시된 사진&#10;&#10;자동 생성된 설명">
          <a:extLst>
            <a:ext uri="{FF2B5EF4-FFF2-40B4-BE49-F238E27FC236}">
              <a16:creationId xmlns:a16="http://schemas.microsoft.com/office/drawing/2014/main" id="{56FD5544-42C1-4386-A3B9-E0A2E85BFFDE}"/>
            </a:ext>
          </a:extLst>
        </xdr:cNvPr>
        <xdr:cNvPicPr>
          <a:picLocks noChangeAspect="1"/>
        </xdr:cNvPicPr>
      </xdr:nvPicPr>
      <xdr:blipFill>
        <a:blip xmlns:r="http://schemas.openxmlformats.org/officeDocument/2006/relationships" r:embed="rId12"/>
        <a:stretch>
          <a:fillRect/>
        </a:stretch>
      </xdr:blipFill>
      <xdr:spPr>
        <a:xfrm>
          <a:off x="411479" y="7218045"/>
          <a:ext cx="3262017" cy="1876425"/>
        </a:xfrm>
        <a:prstGeom prst="rect">
          <a:avLst/>
        </a:prstGeom>
      </xdr:spPr>
    </xdr:pic>
    <xdr:clientData/>
  </xdr:twoCellAnchor>
  <xdr:twoCellAnchor>
    <xdr:from>
      <xdr:col>1</xdr:col>
      <xdr:colOff>754378</xdr:colOff>
      <xdr:row>11</xdr:row>
      <xdr:rowOff>1165860</xdr:rowOff>
    </xdr:from>
    <xdr:to>
      <xdr:col>1</xdr:col>
      <xdr:colOff>3322319</xdr:colOff>
      <xdr:row>11</xdr:row>
      <xdr:rowOff>1371600</xdr:rowOff>
    </xdr:to>
    <xdr:sp macro="" textlink="">
      <xdr:nvSpPr>
        <xdr:cNvPr id="29" name="사각형: 둥근 모서리 28">
          <a:extLst>
            <a:ext uri="{FF2B5EF4-FFF2-40B4-BE49-F238E27FC236}">
              <a16:creationId xmlns:a16="http://schemas.microsoft.com/office/drawing/2014/main" id="{DB384BBA-F0B1-4C53-A8C9-56594ED810EC}"/>
            </a:ext>
          </a:extLst>
        </xdr:cNvPr>
        <xdr:cNvSpPr/>
      </xdr:nvSpPr>
      <xdr:spPr>
        <a:xfrm>
          <a:off x="1059178" y="8033385"/>
          <a:ext cx="2567941" cy="20574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1577339</xdr:colOff>
      <xdr:row>6</xdr:row>
      <xdr:rowOff>1036900</xdr:rowOff>
    </xdr:from>
    <xdr:to>
      <xdr:col>3</xdr:col>
      <xdr:colOff>3406140</xdr:colOff>
      <xdr:row>6</xdr:row>
      <xdr:rowOff>3025225</xdr:rowOff>
    </xdr:to>
    <xdr:pic>
      <xdr:nvPicPr>
        <xdr:cNvPr id="30" name="그림 29" descr="텍스트, 직사각형, 도표, 스크린샷이(가) 표시된 사진&#10;&#10;자동 생성된 설명">
          <a:extLst>
            <a:ext uri="{FF2B5EF4-FFF2-40B4-BE49-F238E27FC236}">
              <a16:creationId xmlns:a16="http://schemas.microsoft.com/office/drawing/2014/main" id="{4215C2A5-DBE5-47A2-B9CF-AD360C4AA04F}"/>
            </a:ext>
          </a:extLst>
        </xdr:cNvPr>
        <xdr:cNvPicPr>
          <a:picLocks noChangeAspect="1"/>
        </xdr:cNvPicPr>
      </xdr:nvPicPr>
      <xdr:blipFill>
        <a:blip xmlns:r="http://schemas.openxmlformats.org/officeDocument/2006/relationships" r:embed="rId13"/>
        <a:stretch>
          <a:fillRect/>
        </a:stretch>
      </xdr:blipFill>
      <xdr:spPr>
        <a:xfrm>
          <a:off x="8854439" y="3113350"/>
          <a:ext cx="1828801" cy="1988325"/>
        </a:xfrm>
        <a:prstGeom prst="rect">
          <a:avLst/>
        </a:prstGeom>
      </xdr:spPr>
    </xdr:pic>
    <xdr:clientData/>
  </xdr:twoCellAnchor>
  <xdr:oneCellAnchor>
    <xdr:from>
      <xdr:col>1</xdr:col>
      <xdr:colOff>30480</xdr:colOff>
      <xdr:row>27</xdr:row>
      <xdr:rowOff>60961</xdr:rowOff>
    </xdr:from>
    <xdr:ext cx="3416514" cy="2779395"/>
    <xdr:pic>
      <xdr:nvPicPr>
        <xdr:cNvPr id="31" name="그림 30" descr="텍스트, 도표, 그림, 기술 도면이(가) 표시된 사진&#10;&#10;자동 생성된 설명">
          <a:extLst>
            <a:ext uri="{FF2B5EF4-FFF2-40B4-BE49-F238E27FC236}">
              <a16:creationId xmlns:a16="http://schemas.microsoft.com/office/drawing/2014/main" id="{FEC5E5E9-F0A4-424F-A282-77162E2426AD}"/>
            </a:ext>
          </a:extLst>
        </xdr:cNvPr>
        <xdr:cNvPicPr>
          <a:picLocks noChangeAspect="1"/>
        </xdr:cNvPicPr>
      </xdr:nvPicPr>
      <xdr:blipFill>
        <a:blip xmlns:r="http://schemas.openxmlformats.org/officeDocument/2006/relationships" r:embed="rId14"/>
        <a:stretch>
          <a:fillRect/>
        </a:stretch>
      </xdr:blipFill>
      <xdr:spPr>
        <a:xfrm>
          <a:off x="335280" y="22187536"/>
          <a:ext cx="3416514" cy="2779395"/>
        </a:xfrm>
        <a:prstGeom prst="rect">
          <a:avLst/>
        </a:prstGeom>
      </xdr:spPr>
    </xdr:pic>
    <xdr:clientData/>
  </xdr:oneCellAnchor>
  <xdr:twoCellAnchor>
    <xdr:from>
      <xdr:col>1</xdr:col>
      <xdr:colOff>533400</xdr:colOff>
      <xdr:row>27</xdr:row>
      <xdr:rowOff>2125980</xdr:rowOff>
    </xdr:from>
    <xdr:to>
      <xdr:col>1</xdr:col>
      <xdr:colOff>2514600</xdr:colOff>
      <xdr:row>27</xdr:row>
      <xdr:rowOff>2857500</xdr:rowOff>
    </xdr:to>
    <xdr:sp macro="" textlink="">
      <xdr:nvSpPr>
        <xdr:cNvPr id="32" name="사각형: 둥근 모서리 31">
          <a:extLst>
            <a:ext uri="{FF2B5EF4-FFF2-40B4-BE49-F238E27FC236}">
              <a16:creationId xmlns:a16="http://schemas.microsoft.com/office/drawing/2014/main" id="{B6B1A89E-0775-4855-9CD5-A3ED3A8283FB}"/>
            </a:ext>
          </a:extLst>
        </xdr:cNvPr>
        <xdr:cNvSpPr/>
      </xdr:nvSpPr>
      <xdr:spPr>
        <a:xfrm>
          <a:off x="838200" y="24252555"/>
          <a:ext cx="1981200" cy="731520"/>
        </a:xfrm>
        <a:prstGeom prst="round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4-02-29T05:17:39.63" personId="{00000000-0000-0000-0000-000000000000}" id="{55939DF1-9125-4251-8277-F430067B67FB}">
    <text>삭제금지</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help.autodesk.com/view/RVT/2023/KOR/?guid=GUID-C6E1D473-1B03-4E6F-9CAE-3354FCAE779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97273-73B5-4E33-9B4B-7CF844062049}">
  <dimension ref="B2:G109"/>
  <sheetViews>
    <sheetView zoomScale="85" zoomScaleNormal="85" workbookViewId="0">
      <pane xSplit="3" ySplit="4" topLeftCell="D5" activePane="bottomRight" state="frozen"/>
      <selection activeCell="C4" sqref="C4"/>
      <selection pane="topRight" activeCell="C4" sqref="C4"/>
      <selection pane="bottomLeft" activeCell="C4" sqref="C4"/>
      <selection pane="bottomRight" activeCell="D7" sqref="D7"/>
    </sheetView>
  </sheetViews>
  <sheetFormatPr defaultColWidth="8.75" defaultRowHeight="13.5"/>
  <cols>
    <col min="1" max="1" width="1.75" style="4" customWidth="1"/>
    <col min="2" max="2" width="5.125" style="4" customWidth="1"/>
    <col min="3" max="3" width="30.75" style="4" customWidth="1"/>
    <col min="4" max="4" width="55.75" style="6" customWidth="1"/>
    <col min="5" max="5" width="55" style="6" customWidth="1"/>
    <col min="6" max="6" width="45.75" style="6" customWidth="1"/>
    <col min="7" max="7" width="15.75" style="6" customWidth="1"/>
    <col min="8" max="16384" width="8.75" style="4"/>
  </cols>
  <sheetData>
    <row r="2" spans="2:7" ht="28.15" customHeight="1">
      <c r="B2" s="1" t="s">
        <v>0</v>
      </c>
      <c r="C2" s="2"/>
      <c r="D2" s="3"/>
      <c r="E2" s="3"/>
      <c r="F2" s="3"/>
      <c r="G2" s="3"/>
    </row>
    <row r="3" spans="2:7" ht="8.4499999999999993" customHeight="1">
      <c r="B3" s="5"/>
    </row>
    <row r="4" spans="2:7" ht="30" customHeight="1">
      <c r="B4" s="7" t="s">
        <v>1</v>
      </c>
      <c r="C4" s="7" t="s">
        <v>2</v>
      </c>
      <c r="D4" s="8" t="s">
        <v>3</v>
      </c>
      <c r="E4" s="7" t="s">
        <v>4</v>
      </c>
      <c r="F4" s="7" t="s">
        <v>5</v>
      </c>
      <c r="G4" s="7" t="s">
        <v>6</v>
      </c>
    </row>
    <row r="5" spans="2:7" ht="30" customHeight="1">
      <c r="B5" s="9"/>
      <c r="C5" s="10" t="s">
        <v>7</v>
      </c>
      <c r="D5" s="11"/>
      <c r="E5" s="12"/>
      <c r="F5" s="13"/>
      <c r="G5" s="14"/>
    </row>
    <row r="6" spans="2:7" ht="81">
      <c r="B6" s="15" t="s">
        <v>8</v>
      </c>
      <c r="C6" s="16" t="s">
        <v>9</v>
      </c>
      <c r="D6" s="17" t="s">
        <v>10</v>
      </c>
      <c r="E6" s="18" t="s">
        <v>11</v>
      </c>
      <c r="F6" s="19"/>
      <c r="G6" s="20"/>
    </row>
    <row r="7" spans="2:7" ht="213" customHeight="1">
      <c r="B7" s="15" t="s">
        <v>12</v>
      </c>
      <c r="C7" s="21" t="s">
        <v>13</v>
      </c>
      <c r="D7" s="17" t="s">
        <v>14</v>
      </c>
      <c r="E7" s="19" t="s">
        <v>15</v>
      </c>
      <c r="F7" s="19"/>
      <c r="G7" s="20"/>
    </row>
    <row r="8" spans="2:7" ht="67.900000000000006" customHeight="1">
      <c r="B8" s="15" t="s">
        <v>16</v>
      </c>
      <c r="C8" s="21" t="s">
        <v>17</v>
      </c>
      <c r="D8" s="17" t="s">
        <v>18</v>
      </c>
      <c r="E8" s="19"/>
      <c r="F8" s="19"/>
      <c r="G8" s="20"/>
    </row>
    <row r="9" spans="2:7" ht="108">
      <c r="B9" s="15" t="s">
        <v>19</v>
      </c>
      <c r="C9" s="16" t="s">
        <v>20</v>
      </c>
      <c r="D9" s="17" t="s">
        <v>21</v>
      </c>
      <c r="E9" s="19"/>
      <c r="F9" s="19"/>
      <c r="G9" s="20"/>
    </row>
    <row r="10" spans="2:7" ht="30" customHeight="1">
      <c r="B10" s="9"/>
      <c r="C10" s="10" t="s">
        <v>22</v>
      </c>
      <c r="D10" s="11"/>
      <c r="E10" s="12"/>
      <c r="F10" s="13"/>
      <c r="G10" s="14"/>
    </row>
    <row r="11" spans="2:7" ht="67.5">
      <c r="B11" s="22" t="s">
        <v>23</v>
      </c>
      <c r="C11" s="23" t="s">
        <v>24</v>
      </c>
      <c r="D11" s="24" t="s">
        <v>25</v>
      </c>
      <c r="E11" s="25"/>
      <c r="F11" s="26"/>
      <c r="G11" s="27"/>
    </row>
    <row r="12" spans="2:7" ht="225.6" customHeight="1">
      <c r="B12" s="15" t="s">
        <v>26</v>
      </c>
      <c r="C12" s="21" t="s">
        <v>27</v>
      </c>
      <c r="D12" s="17" t="s">
        <v>28</v>
      </c>
      <c r="E12" s="19"/>
      <c r="F12" s="19"/>
      <c r="G12" s="20"/>
    </row>
    <row r="13" spans="2:7" ht="63.6" customHeight="1">
      <c r="B13" s="15" t="s">
        <v>29</v>
      </c>
      <c r="C13" s="21" t="s">
        <v>30</v>
      </c>
      <c r="D13" s="17" t="s">
        <v>31</v>
      </c>
      <c r="E13" s="19"/>
      <c r="F13" s="19"/>
      <c r="G13" s="20"/>
    </row>
    <row r="14" spans="2:7" ht="94.5">
      <c r="B14" s="15" t="s">
        <v>32</v>
      </c>
      <c r="C14" s="28" t="s">
        <v>33</v>
      </c>
      <c r="D14" s="17" t="s">
        <v>34</v>
      </c>
      <c r="E14" s="19" t="s">
        <v>35</v>
      </c>
      <c r="F14" s="18"/>
      <c r="G14" s="20"/>
    </row>
    <row r="15" spans="2:7" ht="46.15" customHeight="1">
      <c r="B15" s="15" t="s">
        <v>36</v>
      </c>
      <c r="C15" s="28" t="s">
        <v>37</v>
      </c>
      <c r="D15" s="29" t="s">
        <v>38</v>
      </c>
      <c r="E15" s="20"/>
      <c r="F15" s="30"/>
      <c r="G15" s="20"/>
    </row>
    <row r="16" spans="2:7" ht="34.9" customHeight="1">
      <c r="B16" s="15"/>
      <c r="C16" s="31"/>
      <c r="D16" s="17"/>
      <c r="E16" s="19"/>
      <c r="F16" s="32"/>
      <c r="G16" s="20"/>
    </row>
    <row r="17" spans="2:7" ht="21.6" customHeight="1">
      <c r="B17" s="33"/>
      <c r="C17" s="10" t="s">
        <v>39</v>
      </c>
      <c r="D17" s="34"/>
      <c r="E17" s="35"/>
      <c r="F17" s="13"/>
      <c r="G17" s="36"/>
    </row>
    <row r="18" spans="2:7" ht="81">
      <c r="B18" s="15" t="s">
        <v>40</v>
      </c>
      <c r="C18" s="37" t="s">
        <v>41</v>
      </c>
      <c r="D18" s="38" t="s">
        <v>42</v>
      </c>
      <c r="E18" s="19"/>
      <c r="F18" s="39"/>
      <c r="G18" s="20"/>
    </row>
    <row r="19" spans="2:7" ht="40.5">
      <c r="B19" s="15" t="s">
        <v>43</v>
      </c>
      <c r="C19" s="37" t="s">
        <v>44</v>
      </c>
      <c r="D19" s="38" t="s">
        <v>45</v>
      </c>
      <c r="E19" s="19" t="s">
        <v>46</v>
      </c>
      <c r="F19" s="39"/>
      <c r="G19" s="20"/>
    </row>
    <row r="20" spans="2:7" ht="67.5">
      <c r="B20" s="15" t="s">
        <v>47</v>
      </c>
      <c r="C20" s="37" t="s">
        <v>48</v>
      </c>
      <c r="D20" s="38" t="s">
        <v>49</v>
      </c>
      <c r="E20" s="20"/>
      <c r="F20" s="40"/>
      <c r="G20" s="20"/>
    </row>
    <row r="21" spans="2:7" ht="175.5">
      <c r="B21" s="15" t="s">
        <v>50</v>
      </c>
      <c r="C21" s="37" t="s">
        <v>51</v>
      </c>
      <c r="D21" s="38" t="s">
        <v>52</v>
      </c>
      <c r="E21" s="19"/>
      <c r="F21" s="39"/>
      <c r="G21" s="20"/>
    </row>
    <row r="22" spans="2:7" ht="301.14999999999998" customHeight="1">
      <c r="B22" s="15" t="s">
        <v>53</v>
      </c>
      <c r="C22" s="41" t="s">
        <v>54</v>
      </c>
      <c r="D22" s="38" t="s">
        <v>55</v>
      </c>
      <c r="E22" s="42" t="s">
        <v>56</v>
      </c>
      <c r="F22" s="32"/>
      <c r="G22" s="20"/>
    </row>
    <row r="23" spans="2:7" ht="21.6" customHeight="1">
      <c r="B23" s="33"/>
      <c r="C23" s="10" t="s">
        <v>57</v>
      </c>
      <c r="D23" s="34"/>
      <c r="E23" s="35"/>
      <c r="F23" s="13"/>
      <c r="G23" s="36"/>
    </row>
    <row r="24" spans="2:7" ht="34.9" customHeight="1">
      <c r="B24" s="15"/>
      <c r="C24" s="28" t="s">
        <v>58</v>
      </c>
      <c r="D24" s="17" t="s">
        <v>59</v>
      </c>
      <c r="E24" s="19" t="s">
        <v>60</v>
      </c>
      <c r="F24" s="39"/>
      <c r="G24" s="20"/>
    </row>
    <row r="25" spans="2:7" ht="34.9" customHeight="1">
      <c r="B25" s="15"/>
      <c r="C25" s="16" t="s">
        <v>61</v>
      </c>
      <c r="D25" s="17" t="s">
        <v>62</v>
      </c>
      <c r="E25" s="19"/>
      <c r="F25" s="39"/>
      <c r="G25" s="20"/>
    </row>
    <row r="26" spans="2:7" ht="50.45" customHeight="1">
      <c r="B26" s="15"/>
      <c r="C26" s="16" t="s">
        <v>63</v>
      </c>
      <c r="D26" s="17" t="s">
        <v>64</v>
      </c>
      <c r="E26" s="19"/>
      <c r="F26" s="39"/>
      <c r="G26" s="20"/>
    </row>
    <row r="27" spans="2:7" ht="21.6" customHeight="1">
      <c r="B27" s="33"/>
      <c r="C27" s="10" t="s">
        <v>65</v>
      </c>
      <c r="D27" s="34"/>
      <c r="E27" s="35"/>
      <c r="F27" s="13"/>
      <c r="G27" s="36"/>
    </row>
    <row r="28" spans="2:7" ht="94.5">
      <c r="B28" s="43" t="s">
        <v>66</v>
      </c>
      <c r="C28" s="44" t="s">
        <v>67</v>
      </c>
      <c r="D28" s="45" t="s">
        <v>68</v>
      </c>
      <c r="E28" s="46"/>
      <c r="F28" s="44" t="s">
        <v>69</v>
      </c>
      <c r="G28" s="39"/>
    </row>
    <row r="29" spans="2:7" ht="34.9" customHeight="1">
      <c r="B29" s="15"/>
      <c r="C29" s="28"/>
      <c r="D29" s="17"/>
      <c r="E29" s="19"/>
      <c r="F29" s="39"/>
      <c r="G29" s="20"/>
    </row>
    <row r="30" spans="2:7" ht="34.9" customHeight="1">
      <c r="B30" s="15"/>
      <c r="C30" s="16"/>
      <c r="D30" s="17"/>
      <c r="E30" s="39"/>
      <c r="F30" s="18"/>
      <c r="G30" s="20"/>
    </row>
    <row r="31" spans="2:7" ht="34.9" customHeight="1">
      <c r="B31" s="15"/>
      <c r="C31" s="28"/>
      <c r="D31" s="17"/>
      <c r="E31" s="19"/>
      <c r="F31" s="39"/>
      <c r="G31" s="20"/>
    </row>
    <row r="32" spans="2:7" ht="21.6" customHeight="1">
      <c r="B32" s="33"/>
      <c r="C32" s="10" t="s">
        <v>70</v>
      </c>
      <c r="D32" s="34"/>
      <c r="E32" s="35"/>
      <c r="F32" s="13"/>
      <c r="G32" s="36"/>
    </row>
    <row r="33" spans="2:7" ht="52.15" customHeight="1">
      <c r="B33" s="43" t="s">
        <v>71</v>
      </c>
      <c r="C33" s="47" t="s">
        <v>72</v>
      </c>
      <c r="D33" s="45" t="s">
        <v>73</v>
      </c>
      <c r="E33" s="48"/>
      <c r="F33" s="49"/>
      <c r="G33" s="39"/>
    </row>
    <row r="34" spans="2:7" ht="72" customHeight="1">
      <c r="B34" s="15"/>
      <c r="C34" s="28" t="s">
        <v>74</v>
      </c>
      <c r="D34" s="45" t="s">
        <v>75</v>
      </c>
      <c r="E34" s="19"/>
      <c r="F34" s="39"/>
      <c r="G34" s="20"/>
    </row>
    <row r="35" spans="2:7" ht="49.9" customHeight="1">
      <c r="B35" s="15"/>
      <c r="C35" s="31" t="s">
        <v>76</v>
      </c>
      <c r="D35" s="17" t="s">
        <v>77</v>
      </c>
      <c r="E35" s="19"/>
      <c r="F35" s="32"/>
      <c r="G35" s="20"/>
    </row>
    <row r="36" spans="2:7" ht="49.9" customHeight="1">
      <c r="B36" s="15"/>
      <c r="C36" s="31" t="s">
        <v>78</v>
      </c>
      <c r="D36" s="17" t="s">
        <v>79</v>
      </c>
      <c r="E36" s="19"/>
      <c r="F36" s="32"/>
      <c r="G36" s="20"/>
    </row>
    <row r="37" spans="2:7" ht="49.9" customHeight="1">
      <c r="B37" s="15"/>
      <c r="C37" s="31" t="s">
        <v>80</v>
      </c>
      <c r="D37" s="17" t="s">
        <v>81</v>
      </c>
      <c r="E37" s="19"/>
      <c r="F37" s="32"/>
      <c r="G37" s="20"/>
    </row>
    <row r="38" spans="2:7" ht="34.9" customHeight="1">
      <c r="B38" s="15"/>
      <c r="C38" s="31"/>
      <c r="D38" s="17"/>
      <c r="E38" s="19"/>
      <c r="F38" s="32"/>
      <c r="G38" s="20"/>
    </row>
    <row r="39" spans="2:7" ht="21.6" customHeight="1">
      <c r="B39" s="33"/>
      <c r="C39" s="10" t="s">
        <v>82</v>
      </c>
      <c r="D39" s="34"/>
      <c r="E39" s="35"/>
      <c r="F39" s="13"/>
      <c r="G39" s="36"/>
    </row>
    <row r="40" spans="2:7" ht="76.150000000000006" customHeight="1">
      <c r="B40" s="15"/>
      <c r="C40" s="47" t="s">
        <v>83</v>
      </c>
      <c r="D40" s="45" t="s">
        <v>84</v>
      </c>
      <c r="E40" s="19"/>
      <c r="F40" s="50"/>
      <c r="G40" s="20"/>
    </row>
    <row r="41" spans="2:7" ht="34.9" customHeight="1">
      <c r="B41" s="15"/>
      <c r="C41" s="28" t="s">
        <v>85</v>
      </c>
      <c r="D41" s="17" t="s">
        <v>86</v>
      </c>
      <c r="E41" s="19"/>
      <c r="F41" s="39"/>
      <c r="G41" s="20"/>
    </row>
    <row r="42" spans="2:7" ht="34.9" customHeight="1">
      <c r="B42" s="15"/>
      <c r="C42" s="28" t="s">
        <v>87</v>
      </c>
      <c r="D42" s="17" t="s">
        <v>88</v>
      </c>
      <c r="E42" s="19"/>
      <c r="F42" s="39"/>
      <c r="G42" s="20"/>
    </row>
    <row r="43" spans="2:7" ht="34.9" customHeight="1">
      <c r="B43" s="15"/>
      <c r="C43" s="28" t="s">
        <v>89</v>
      </c>
      <c r="D43" s="17" t="s">
        <v>90</v>
      </c>
      <c r="E43" s="19"/>
      <c r="F43" s="39"/>
      <c r="G43" s="20"/>
    </row>
    <row r="44" spans="2:7" ht="34.9" customHeight="1">
      <c r="B44" s="15"/>
      <c r="C44" s="28" t="s">
        <v>91</v>
      </c>
      <c r="D44" s="17" t="s">
        <v>92</v>
      </c>
      <c r="E44" s="19"/>
      <c r="F44" s="39"/>
      <c r="G44" s="20"/>
    </row>
    <row r="45" spans="2:7" ht="34.9" customHeight="1">
      <c r="B45" s="15"/>
      <c r="C45" s="28" t="s">
        <v>93</v>
      </c>
      <c r="D45" s="17" t="s">
        <v>94</v>
      </c>
      <c r="E45" s="19"/>
      <c r="F45" s="39"/>
      <c r="G45" s="20"/>
    </row>
    <row r="46" spans="2:7" ht="53.25" customHeight="1">
      <c r="B46" s="43" t="s">
        <v>95</v>
      </c>
      <c r="C46" s="44" t="s">
        <v>96</v>
      </c>
      <c r="D46" s="45" t="s">
        <v>97</v>
      </c>
      <c r="E46" s="46" t="s">
        <v>98</v>
      </c>
      <c r="F46" s="51" t="s">
        <v>99</v>
      </c>
      <c r="G46" s="20" t="s">
        <v>100</v>
      </c>
    </row>
    <row r="47" spans="2:7" ht="34.9" customHeight="1">
      <c r="B47" s="15"/>
      <c r="C47" s="28" t="s">
        <v>101</v>
      </c>
      <c r="D47" s="17" t="s">
        <v>102</v>
      </c>
      <c r="E47" s="19"/>
      <c r="F47" s="39"/>
      <c r="G47" s="20"/>
    </row>
    <row r="48" spans="2:7" ht="55.15" customHeight="1">
      <c r="B48" s="52" t="s">
        <v>103</v>
      </c>
      <c r="C48" s="47" t="s">
        <v>104</v>
      </c>
      <c r="D48" s="45" t="s">
        <v>105</v>
      </c>
      <c r="E48" s="51" t="s">
        <v>106</v>
      </c>
      <c r="F48" s="50"/>
      <c r="G48" s="20" t="s">
        <v>100</v>
      </c>
    </row>
    <row r="49" spans="2:7" ht="55.9" customHeight="1">
      <c r="B49" s="52" t="s">
        <v>107</v>
      </c>
      <c r="C49" s="47" t="s">
        <v>108</v>
      </c>
      <c r="D49" s="45" t="s">
        <v>109</v>
      </c>
      <c r="E49" s="51" t="s">
        <v>110</v>
      </c>
      <c r="F49" s="50"/>
      <c r="G49" s="20" t="s">
        <v>100</v>
      </c>
    </row>
    <row r="50" spans="2:7" ht="78" customHeight="1">
      <c r="B50" s="53" t="s">
        <v>111</v>
      </c>
      <c r="C50" s="54" t="s">
        <v>112</v>
      </c>
      <c r="D50" s="55" t="s">
        <v>113</v>
      </c>
      <c r="E50" s="48" t="s">
        <v>114</v>
      </c>
      <c r="F50" s="48" t="s">
        <v>115</v>
      </c>
      <c r="G50" s="39" t="s">
        <v>116</v>
      </c>
    </row>
    <row r="51" spans="2:7" ht="45.6" customHeight="1">
      <c r="B51" s="53" t="s">
        <v>117</v>
      </c>
      <c r="C51" s="54" t="s">
        <v>118</v>
      </c>
      <c r="D51" s="55" t="s">
        <v>113</v>
      </c>
      <c r="E51" s="48" t="s">
        <v>119</v>
      </c>
      <c r="F51" s="48" t="s">
        <v>120</v>
      </c>
      <c r="G51" s="39" t="s">
        <v>116</v>
      </c>
    </row>
    <row r="52" spans="2:7" ht="55.15" customHeight="1">
      <c r="B52" s="53" t="s">
        <v>121</v>
      </c>
      <c r="C52" s="54" t="s">
        <v>122</v>
      </c>
      <c r="D52" s="55" t="s">
        <v>123</v>
      </c>
      <c r="E52" s="48" t="s">
        <v>124</v>
      </c>
      <c r="F52" s="48" t="s">
        <v>125</v>
      </c>
      <c r="G52" s="39" t="s">
        <v>116</v>
      </c>
    </row>
    <row r="53" spans="2:7" ht="33" customHeight="1">
      <c r="B53" s="53" t="s">
        <v>126</v>
      </c>
      <c r="C53" s="48" t="s">
        <v>127</v>
      </c>
      <c r="D53" s="55" t="s">
        <v>128</v>
      </c>
      <c r="E53" s="48"/>
      <c r="F53" s="48" t="s">
        <v>129</v>
      </c>
      <c r="G53" s="39" t="s">
        <v>116</v>
      </c>
    </row>
    <row r="54" spans="2:7" ht="36.6" customHeight="1">
      <c r="B54" s="56"/>
      <c r="C54" s="16"/>
      <c r="D54" s="17"/>
      <c r="E54" s="19"/>
      <c r="F54" s="19"/>
      <c r="G54" s="20"/>
    </row>
    <row r="55" spans="2:7" ht="36.6" customHeight="1">
      <c r="B55" s="56"/>
      <c r="C55" s="16"/>
      <c r="D55" s="17"/>
      <c r="E55" s="19"/>
      <c r="F55" s="19"/>
      <c r="G55" s="20"/>
    </row>
    <row r="56" spans="2:7" ht="34.9" customHeight="1">
      <c r="B56" s="15"/>
      <c r="C56" s="28"/>
      <c r="D56" s="17"/>
      <c r="E56" s="19"/>
      <c r="F56" s="39"/>
      <c r="G56" s="20"/>
    </row>
    <row r="57" spans="2:7" ht="21.6" customHeight="1">
      <c r="B57" s="33"/>
      <c r="C57" s="10" t="s">
        <v>130</v>
      </c>
      <c r="D57" s="34"/>
      <c r="E57" s="35"/>
      <c r="F57" s="13"/>
      <c r="G57" s="36"/>
    </row>
    <row r="58" spans="2:7" ht="34.9" customHeight="1">
      <c r="B58" s="53" t="s">
        <v>131</v>
      </c>
      <c r="C58" s="57" t="s">
        <v>132</v>
      </c>
      <c r="D58" s="17"/>
      <c r="E58" s="19"/>
      <c r="F58" s="58" t="s">
        <v>133</v>
      </c>
      <c r="G58" s="20" t="s">
        <v>134</v>
      </c>
    </row>
    <row r="59" spans="2:7" ht="34.9" customHeight="1">
      <c r="B59" s="53" t="s">
        <v>135</v>
      </c>
      <c r="C59" s="57" t="s">
        <v>136</v>
      </c>
      <c r="D59" s="17"/>
      <c r="E59" s="19"/>
      <c r="F59" s="59" t="s">
        <v>137</v>
      </c>
      <c r="G59" s="20" t="s">
        <v>134</v>
      </c>
    </row>
    <row r="60" spans="2:7" ht="34.9" customHeight="1">
      <c r="B60" s="53" t="s">
        <v>138</v>
      </c>
      <c r="C60" s="57" t="s">
        <v>139</v>
      </c>
      <c r="D60" s="17"/>
      <c r="E60" s="19"/>
      <c r="F60" s="48" t="s">
        <v>140</v>
      </c>
      <c r="G60" s="20" t="s">
        <v>134</v>
      </c>
    </row>
    <row r="61" spans="2:7" ht="40.5">
      <c r="B61" s="53" t="s">
        <v>141</v>
      </c>
      <c r="C61" s="54" t="s">
        <v>142</v>
      </c>
      <c r="D61" s="17"/>
      <c r="E61" s="60"/>
      <c r="F61" s="61" t="s">
        <v>143</v>
      </c>
      <c r="G61" s="20" t="s">
        <v>134</v>
      </c>
    </row>
    <row r="62" spans="2:7" ht="34.9" customHeight="1">
      <c r="B62" s="15"/>
      <c r="C62" s="16"/>
      <c r="D62" s="17"/>
      <c r="E62" s="19"/>
      <c r="F62" s="19"/>
      <c r="G62" s="20"/>
    </row>
    <row r="63" spans="2:7" ht="21.6" customHeight="1">
      <c r="B63" s="33"/>
      <c r="C63" s="10" t="s">
        <v>144</v>
      </c>
      <c r="D63" s="34"/>
      <c r="E63" s="35"/>
      <c r="F63" s="13"/>
      <c r="G63" s="36"/>
    </row>
    <row r="64" spans="2:7" ht="34.9" customHeight="1">
      <c r="B64" s="15"/>
      <c r="C64" s="28" t="s">
        <v>145</v>
      </c>
      <c r="D64" s="17" t="s">
        <v>146</v>
      </c>
      <c r="E64" s="19"/>
      <c r="F64" s="39"/>
      <c r="G64" s="20"/>
    </row>
    <row r="65" spans="2:7" ht="34.9" customHeight="1">
      <c r="B65" s="15"/>
      <c r="C65" s="28" t="s">
        <v>145</v>
      </c>
      <c r="D65" s="17" t="s">
        <v>147</v>
      </c>
      <c r="E65" s="19"/>
      <c r="F65" s="39"/>
      <c r="G65" s="20"/>
    </row>
    <row r="66" spans="2:7" ht="34.9" customHeight="1">
      <c r="B66" s="53" t="s">
        <v>148</v>
      </c>
      <c r="C66" s="54" t="s">
        <v>149</v>
      </c>
      <c r="D66" s="17"/>
      <c r="E66" s="19"/>
      <c r="F66" s="48" t="s">
        <v>150</v>
      </c>
      <c r="G66" s="20" t="s">
        <v>134</v>
      </c>
    </row>
    <row r="67" spans="2:7" ht="54">
      <c r="B67" s="53" t="s">
        <v>151</v>
      </c>
      <c r="C67" s="54" t="s">
        <v>149</v>
      </c>
      <c r="D67" s="17" t="s">
        <v>152</v>
      </c>
      <c r="E67" s="19"/>
      <c r="F67" s="48" t="s">
        <v>153</v>
      </c>
      <c r="G67" s="20" t="s">
        <v>134</v>
      </c>
    </row>
    <row r="68" spans="2:7" ht="94.5">
      <c r="B68" s="53" t="s">
        <v>154</v>
      </c>
      <c r="C68" s="54" t="s">
        <v>155</v>
      </c>
      <c r="D68" s="17" t="s">
        <v>156</v>
      </c>
      <c r="E68" s="19"/>
      <c r="F68" s="48" t="s">
        <v>157</v>
      </c>
      <c r="G68" s="20" t="s">
        <v>134</v>
      </c>
    </row>
    <row r="69" spans="2:7" ht="34.9" customHeight="1">
      <c r="B69" s="53" t="s">
        <v>158</v>
      </c>
      <c r="C69" s="54" t="s">
        <v>159</v>
      </c>
      <c r="D69" s="17" t="s">
        <v>160</v>
      </c>
      <c r="E69" s="19"/>
      <c r="F69" s="48" t="s">
        <v>161</v>
      </c>
      <c r="G69" s="20" t="s">
        <v>134</v>
      </c>
    </row>
    <row r="70" spans="2:7" ht="94.5">
      <c r="B70" s="53" t="s">
        <v>162</v>
      </c>
      <c r="C70" s="57" t="s">
        <v>163</v>
      </c>
      <c r="D70" s="17" t="s">
        <v>164</v>
      </c>
      <c r="E70" s="19"/>
      <c r="F70" s="48" t="s">
        <v>165</v>
      </c>
      <c r="G70" s="20" t="s">
        <v>134</v>
      </c>
    </row>
    <row r="71" spans="2:7" ht="41.45" customHeight="1">
      <c r="B71" s="53" t="s">
        <v>166</v>
      </c>
      <c r="C71" s="57" t="s">
        <v>167</v>
      </c>
      <c r="D71" s="17"/>
      <c r="E71" s="19"/>
      <c r="F71" s="48" t="s">
        <v>168</v>
      </c>
      <c r="G71" s="20" t="s">
        <v>134</v>
      </c>
    </row>
    <row r="72" spans="2:7" ht="34.9" customHeight="1">
      <c r="B72" s="15"/>
      <c r="C72" s="28"/>
      <c r="D72" s="17"/>
      <c r="E72" s="19"/>
      <c r="F72" s="39"/>
      <c r="G72" s="20"/>
    </row>
    <row r="73" spans="2:7" ht="21.6" customHeight="1">
      <c r="B73" s="33"/>
      <c r="C73" s="10" t="s">
        <v>169</v>
      </c>
      <c r="D73" s="34"/>
      <c r="E73" s="35"/>
      <c r="F73" s="13"/>
      <c r="G73" s="36"/>
    </row>
    <row r="74" spans="2:7" ht="34.9" customHeight="1">
      <c r="B74" s="53" t="s">
        <v>170</v>
      </c>
      <c r="C74" s="54" t="s">
        <v>171</v>
      </c>
      <c r="D74" s="17" t="s">
        <v>172</v>
      </c>
      <c r="E74" s="19"/>
      <c r="F74" s="59" t="s">
        <v>173</v>
      </c>
      <c r="G74" s="20" t="s">
        <v>174</v>
      </c>
    </row>
    <row r="75" spans="2:7" ht="34.9" customHeight="1">
      <c r="B75" s="15"/>
      <c r="C75" s="28"/>
      <c r="D75" s="17"/>
      <c r="E75" s="19"/>
      <c r="F75" s="39"/>
      <c r="G75" s="20"/>
    </row>
    <row r="76" spans="2:7" ht="21.6" customHeight="1">
      <c r="B76" s="33"/>
      <c r="C76" s="10" t="s">
        <v>175</v>
      </c>
      <c r="D76" s="34"/>
      <c r="E76" s="35"/>
      <c r="F76" s="13"/>
      <c r="G76" s="36"/>
    </row>
    <row r="77" spans="2:7" ht="46.15" customHeight="1">
      <c r="B77" s="53" t="s">
        <v>176</v>
      </c>
      <c r="C77" s="54" t="s">
        <v>177</v>
      </c>
      <c r="D77" s="17" t="s">
        <v>178</v>
      </c>
      <c r="E77" s="19"/>
      <c r="F77" s="58" t="s">
        <v>179</v>
      </c>
      <c r="G77" s="20" t="s">
        <v>174</v>
      </c>
    </row>
    <row r="78" spans="2:7" ht="49.15" customHeight="1">
      <c r="B78" s="53" t="s">
        <v>180</v>
      </c>
      <c r="C78" s="54" t="s">
        <v>177</v>
      </c>
      <c r="D78" s="17" t="s">
        <v>181</v>
      </c>
      <c r="E78" s="19"/>
      <c r="F78" s="58" t="s">
        <v>182</v>
      </c>
      <c r="G78" s="20" t="s">
        <v>174</v>
      </c>
    </row>
    <row r="79" spans="2:7" ht="34.9" customHeight="1">
      <c r="B79" s="15"/>
      <c r="C79" s="28"/>
      <c r="D79" s="17"/>
      <c r="E79" s="19"/>
      <c r="F79" s="39"/>
      <c r="G79" s="20"/>
    </row>
    <row r="80" spans="2:7" ht="21.6" customHeight="1">
      <c r="B80" s="33"/>
      <c r="C80" s="10" t="s">
        <v>183</v>
      </c>
      <c r="D80" s="34"/>
      <c r="E80" s="35"/>
      <c r="F80" s="13"/>
      <c r="G80" s="36"/>
    </row>
    <row r="81" spans="2:7" ht="81">
      <c r="B81" s="53" t="s">
        <v>184</v>
      </c>
      <c r="C81" s="57" t="s">
        <v>185</v>
      </c>
      <c r="D81" s="17" t="s">
        <v>186</v>
      </c>
      <c r="E81" s="19" t="s">
        <v>187</v>
      </c>
      <c r="F81" s="48" t="s">
        <v>188</v>
      </c>
      <c r="G81" s="20" t="s">
        <v>116</v>
      </c>
    </row>
    <row r="82" spans="2:7" ht="81">
      <c r="B82" s="53" t="s">
        <v>189</v>
      </c>
      <c r="C82" s="62" t="s">
        <v>190</v>
      </c>
      <c r="D82" s="17" t="s">
        <v>191</v>
      </c>
      <c r="E82" s="19" t="s">
        <v>192</v>
      </c>
      <c r="F82" s="63" t="s">
        <v>193</v>
      </c>
      <c r="G82" s="20" t="s">
        <v>116</v>
      </c>
    </row>
    <row r="83" spans="2:7" ht="34.9" customHeight="1">
      <c r="B83" s="15"/>
      <c r="C83" s="64"/>
      <c r="D83" s="17"/>
      <c r="E83" s="19"/>
      <c r="F83" s="32"/>
      <c r="G83" s="20"/>
    </row>
    <row r="84" spans="2:7" ht="34.9" customHeight="1">
      <c r="B84" s="15"/>
      <c r="C84" s="31"/>
      <c r="D84" s="17"/>
      <c r="E84" s="19"/>
      <c r="F84" s="32"/>
      <c r="G84" s="20"/>
    </row>
    <row r="85" spans="2:7" ht="21.6" customHeight="1">
      <c r="B85" s="33"/>
      <c r="C85" s="10" t="s">
        <v>194</v>
      </c>
      <c r="D85" s="34"/>
      <c r="E85" s="35"/>
      <c r="F85" s="13"/>
      <c r="G85" s="36"/>
    </row>
    <row r="86" spans="2:7" ht="34.9" customHeight="1">
      <c r="B86" s="53" t="s">
        <v>195</v>
      </c>
      <c r="C86" s="57" t="s">
        <v>196</v>
      </c>
      <c r="D86" s="17" t="s">
        <v>197</v>
      </c>
      <c r="E86" s="19"/>
      <c r="F86" s="48" t="s">
        <v>198</v>
      </c>
      <c r="G86" s="20" t="s">
        <v>174</v>
      </c>
    </row>
    <row r="87" spans="2:7" ht="34.9" customHeight="1">
      <c r="B87" s="15"/>
      <c r="C87" s="28"/>
      <c r="D87" s="17"/>
      <c r="E87" s="19"/>
      <c r="F87" s="39"/>
      <c r="G87" s="20"/>
    </row>
    <row r="88" spans="2:7" ht="34.9" customHeight="1">
      <c r="B88" s="15"/>
      <c r="C88" s="28"/>
      <c r="D88" s="17"/>
      <c r="E88" s="19"/>
      <c r="F88" s="39"/>
      <c r="G88" s="20"/>
    </row>
    <row r="89" spans="2:7" ht="60" customHeight="1"/>
    <row r="90" spans="2:7" ht="60" customHeight="1"/>
    <row r="91" spans="2:7" ht="60" customHeight="1"/>
    <row r="92" spans="2:7" ht="60" customHeight="1"/>
    <row r="93" spans="2:7" ht="60" customHeight="1"/>
    <row r="94" spans="2:7" ht="60" customHeight="1"/>
    <row r="95" spans="2:7" ht="60" customHeight="1"/>
    <row r="96" spans="2:7" ht="60" customHeight="1"/>
    <row r="97" ht="60" customHeight="1"/>
    <row r="98" ht="60" customHeight="1"/>
    <row r="99" ht="60" customHeight="1"/>
    <row r="100" ht="60" customHeight="1"/>
    <row r="101" ht="60" customHeight="1"/>
    <row r="102" ht="60" customHeight="1"/>
    <row r="103" ht="60" customHeight="1"/>
    <row r="104" ht="60" customHeight="1"/>
    <row r="105" ht="60" customHeight="1"/>
    <row r="106" ht="60" customHeight="1"/>
    <row r="107" ht="60" customHeight="1"/>
    <row r="108" ht="60" customHeight="1"/>
    <row r="109" ht="60" customHeight="1"/>
  </sheetData>
  <phoneticPr fontId="4" type="noConversion"/>
  <hyperlinks>
    <hyperlink ref="F61" r:id="rId1" xr:uid="{AE8CD1D5-9AD3-43AB-BC7A-590EC659AC44}"/>
  </hyperlinks>
  <pageMargins left="0.70866141732283472" right="0.70866141732283472" top="0.74803149606299213" bottom="0.74803149606299213" header="0.31496062992125984" footer="0.31496062992125984"/>
  <pageSetup paperSize="8" scale="85" orientation="landscape" verticalDpi="1200" r:id="rId2"/>
  <headerFooter>
    <oddHeader>&amp;L&amp;"Calibri"&amp;8&amp;K000000 대외비(Restricted)&amp;1#_x000D_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EE279-C525-44D5-92DD-97B6A8B37BF3}">
  <dimension ref="A1:F77"/>
  <sheetViews>
    <sheetView topLeftCell="A9" zoomScale="85" zoomScaleNormal="85" workbookViewId="0">
      <selection activeCell="C4" sqref="C4"/>
    </sheetView>
  </sheetViews>
  <sheetFormatPr defaultColWidth="8.75" defaultRowHeight="13.5"/>
  <cols>
    <col min="1" max="1" width="3.375" style="4" customWidth="1"/>
    <col min="2" max="2" width="5.75" style="4" customWidth="1"/>
    <col min="3" max="3" width="35.75" style="4" customWidth="1"/>
    <col min="4" max="4" width="94.25" style="4" customWidth="1"/>
    <col min="5" max="5" width="27.5" style="4" customWidth="1"/>
    <col min="6" max="16384" width="8.75" style="4"/>
  </cols>
  <sheetData>
    <row r="1" spans="1:6">
      <c r="A1" s="65"/>
      <c r="B1" s="65"/>
      <c r="C1" s="65"/>
      <c r="D1" s="65"/>
      <c r="E1" s="65"/>
      <c r="F1" s="65"/>
    </row>
    <row r="2" spans="1:6" ht="18.75">
      <c r="A2" s="65"/>
      <c r="B2" s="66" t="s">
        <v>199</v>
      </c>
      <c r="C2" s="65"/>
      <c r="D2" s="65"/>
      <c r="E2" s="65"/>
      <c r="F2" s="65"/>
    </row>
    <row r="3" spans="1:6">
      <c r="A3" s="65"/>
      <c r="B3" s="65"/>
      <c r="C3" s="65"/>
      <c r="D3" s="65"/>
      <c r="E3" s="65"/>
      <c r="F3" s="65"/>
    </row>
    <row r="4" spans="1:6">
      <c r="A4" s="65"/>
      <c r="B4" s="65"/>
      <c r="C4" s="65"/>
      <c r="D4" s="65"/>
      <c r="E4" s="65"/>
      <c r="F4" s="65"/>
    </row>
    <row r="5" spans="1:6">
      <c r="A5" s="65"/>
      <c r="B5" s="65"/>
      <c r="C5" s="65"/>
      <c r="D5" s="65"/>
      <c r="E5" s="65"/>
      <c r="F5" s="65"/>
    </row>
    <row r="6" spans="1:6">
      <c r="A6" s="65"/>
      <c r="B6" s="65"/>
      <c r="C6" s="65"/>
      <c r="D6" s="65"/>
      <c r="E6" s="65"/>
      <c r="F6" s="65"/>
    </row>
    <row r="7" spans="1:6">
      <c r="A7" s="65"/>
      <c r="B7" s="65"/>
      <c r="C7" s="65"/>
      <c r="D7" s="65"/>
      <c r="E7" s="65"/>
      <c r="F7" s="65"/>
    </row>
    <row r="8" spans="1:6">
      <c r="A8" s="65"/>
      <c r="B8" s="65"/>
      <c r="C8" s="65"/>
      <c r="D8" s="65"/>
      <c r="E8" s="65"/>
      <c r="F8" s="65"/>
    </row>
    <row r="9" spans="1:6">
      <c r="A9" s="65"/>
      <c r="B9" s="65"/>
      <c r="C9" s="65"/>
      <c r="D9" s="65"/>
      <c r="E9" s="65"/>
      <c r="F9" s="65"/>
    </row>
    <row r="10" spans="1:6">
      <c r="A10" s="65"/>
      <c r="B10" s="65"/>
      <c r="C10" s="65"/>
      <c r="D10" s="65"/>
      <c r="E10" s="65"/>
      <c r="F10" s="65"/>
    </row>
    <row r="11" spans="1:6">
      <c r="A11" s="65"/>
      <c r="B11" s="65"/>
      <c r="C11" s="65"/>
      <c r="D11" s="65"/>
      <c r="E11" s="65"/>
      <c r="F11" s="65"/>
    </row>
    <row r="12" spans="1:6">
      <c r="A12" s="65"/>
      <c r="B12" s="65"/>
      <c r="C12" s="65"/>
      <c r="D12" s="65"/>
      <c r="E12" s="65"/>
      <c r="F12" s="65"/>
    </row>
    <row r="13" spans="1:6">
      <c r="A13" s="65"/>
      <c r="B13" s="65"/>
      <c r="C13" s="65"/>
      <c r="D13" s="65"/>
      <c r="E13" s="65"/>
      <c r="F13" s="65"/>
    </row>
    <row r="14" spans="1:6">
      <c r="A14" s="65"/>
      <c r="B14" s="65"/>
      <c r="C14" s="65"/>
      <c r="D14" s="65"/>
      <c r="E14" s="65"/>
      <c r="F14" s="65"/>
    </row>
    <row r="15" spans="1:6">
      <c r="A15" s="65"/>
      <c r="B15" s="65"/>
      <c r="C15" s="65"/>
      <c r="D15" s="65"/>
      <c r="E15" s="65"/>
      <c r="F15" s="65"/>
    </row>
    <row r="16" spans="1:6">
      <c r="A16" s="65"/>
      <c r="B16" s="65"/>
      <c r="C16" s="65"/>
      <c r="D16" s="65"/>
      <c r="E16" s="65"/>
      <c r="F16" s="65"/>
    </row>
    <row r="17" spans="1:6">
      <c r="A17" s="65"/>
      <c r="B17" s="65"/>
      <c r="C17" s="65"/>
      <c r="D17" s="65"/>
      <c r="E17" s="65"/>
      <c r="F17" s="65"/>
    </row>
    <row r="18" spans="1:6">
      <c r="A18" s="65"/>
      <c r="B18" s="65"/>
      <c r="C18" s="65"/>
      <c r="D18" s="65"/>
      <c r="E18" s="65"/>
      <c r="F18" s="65"/>
    </row>
    <row r="19" spans="1:6">
      <c r="A19" s="65"/>
      <c r="B19" s="65"/>
      <c r="C19" s="65"/>
      <c r="D19" s="65"/>
      <c r="E19" s="65"/>
      <c r="F19" s="65"/>
    </row>
    <row r="20" spans="1:6">
      <c r="A20" s="65"/>
      <c r="B20" s="65"/>
      <c r="C20" s="65"/>
      <c r="D20" s="65"/>
      <c r="E20" s="65"/>
      <c r="F20" s="65"/>
    </row>
    <row r="21" spans="1:6">
      <c r="A21" s="65"/>
      <c r="B21" s="65"/>
      <c r="C21" s="65"/>
      <c r="D21" s="65"/>
      <c r="E21" s="65"/>
      <c r="F21" s="65"/>
    </row>
    <row r="22" spans="1:6">
      <c r="A22" s="65"/>
      <c r="B22" s="65"/>
      <c r="C22" s="65"/>
      <c r="D22" s="65"/>
      <c r="E22" s="65"/>
      <c r="F22" s="65"/>
    </row>
    <row r="23" spans="1:6">
      <c r="A23" s="65"/>
      <c r="B23" s="65"/>
      <c r="C23" s="65"/>
      <c r="D23" s="65"/>
      <c r="E23" s="65"/>
      <c r="F23" s="65"/>
    </row>
    <row r="24" spans="1:6">
      <c r="A24" s="65"/>
      <c r="B24" s="65"/>
      <c r="C24" s="65"/>
      <c r="D24" s="65"/>
      <c r="E24" s="65"/>
      <c r="F24" s="65"/>
    </row>
    <row r="25" spans="1:6">
      <c r="A25" s="65"/>
      <c r="B25" s="65"/>
      <c r="C25" s="65"/>
      <c r="D25" s="65"/>
      <c r="E25" s="65"/>
      <c r="F25" s="65"/>
    </row>
    <row r="26" spans="1:6">
      <c r="A26" s="65"/>
      <c r="B26" s="65"/>
      <c r="C26" s="65"/>
      <c r="D26" s="65"/>
      <c r="E26" s="65"/>
      <c r="F26" s="65"/>
    </row>
    <row r="27" spans="1:6">
      <c r="A27" s="65"/>
      <c r="B27" s="65"/>
      <c r="C27" s="65"/>
      <c r="D27" s="65"/>
      <c r="E27" s="65"/>
      <c r="F27" s="65"/>
    </row>
    <row r="28" spans="1:6">
      <c r="A28" s="65"/>
      <c r="B28" s="65"/>
      <c r="C28" s="65"/>
      <c r="D28" s="65"/>
      <c r="E28" s="65"/>
      <c r="F28" s="65"/>
    </row>
    <row r="29" spans="1:6">
      <c r="A29" s="65"/>
      <c r="B29" s="65"/>
      <c r="C29" s="65"/>
      <c r="D29" s="65"/>
      <c r="E29" s="65"/>
      <c r="F29" s="65"/>
    </row>
    <row r="30" spans="1:6">
      <c r="A30" s="65"/>
      <c r="B30" s="65"/>
      <c r="C30" s="65"/>
      <c r="D30" s="65"/>
      <c r="E30" s="65"/>
      <c r="F30" s="65"/>
    </row>
    <row r="31" spans="1:6">
      <c r="A31" s="65"/>
      <c r="B31" s="65"/>
      <c r="C31" s="65"/>
      <c r="D31" s="65"/>
      <c r="E31" s="65"/>
      <c r="F31" s="65"/>
    </row>
    <row r="32" spans="1:6">
      <c r="A32" s="65"/>
      <c r="B32" s="65"/>
      <c r="C32" s="65"/>
      <c r="D32" s="65"/>
      <c r="E32" s="65"/>
      <c r="F32" s="65"/>
    </row>
    <row r="33" spans="1:6">
      <c r="A33" s="65"/>
      <c r="B33" s="65"/>
      <c r="C33" s="65"/>
      <c r="D33" s="65"/>
      <c r="E33" s="65"/>
      <c r="F33" s="65"/>
    </row>
    <row r="34" spans="1:6" ht="366.6" customHeight="1">
      <c r="A34" s="65"/>
      <c r="B34" s="65"/>
      <c r="C34" s="65"/>
      <c r="D34" s="65"/>
      <c r="E34" s="65"/>
      <c r="F34" s="65"/>
    </row>
    <row r="36" spans="1:6" ht="25.15" customHeight="1">
      <c r="B36" s="15">
        <v>1</v>
      </c>
      <c r="C36" s="67" t="s">
        <v>200</v>
      </c>
      <c r="D36" s="37"/>
      <c r="E36" s="67"/>
    </row>
    <row r="37" spans="1:6" ht="25.15" customHeight="1">
      <c r="B37" s="15">
        <v>2</v>
      </c>
      <c r="C37" s="67" t="s">
        <v>201</v>
      </c>
      <c r="D37" s="68" t="s">
        <v>202</v>
      </c>
      <c r="E37" s="67"/>
    </row>
    <row r="38" spans="1:6" ht="25.15" customHeight="1">
      <c r="B38" s="15">
        <v>3</v>
      </c>
      <c r="C38" s="67" t="s">
        <v>203</v>
      </c>
      <c r="D38" s="68" t="s">
        <v>204</v>
      </c>
      <c r="E38" s="67"/>
    </row>
    <row r="39" spans="1:6" ht="25.15" customHeight="1">
      <c r="B39" s="15">
        <v>4</v>
      </c>
      <c r="C39" s="37" t="s">
        <v>205</v>
      </c>
      <c r="D39" s="68" t="s">
        <v>206</v>
      </c>
      <c r="E39" s="67"/>
    </row>
    <row r="40" spans="1:6" ht="25.15" customHeight="1">
      <c r="B40" s="15">
        <v>5</v>
      </c>
      <c r="C40" s="67" t="s">
        <v>207</v>
      </c>
      <c r="D40" s="67"/>
      <c r="E40" s="67"/>
    </row>
    <row r="41" spans="1:6" ht="54" customHeight="1">
      <c r="B41" s="15">
        <v>6</v>
      </c>
      <c r="C41" s="69" t="s">
        <v>208</v>
      </c>
      <c r="D41" s="70" t="s">
        <v>209</v>
      </c>
      <c r="E41" s="67"/>
    </row>
    <row r="42" spans="1:6" ht="55.9" customHeight="1">
      <c r="B42" s="15">
        <v>7</v>
      </c>
      <c r="C42" s="67" t="s">
        <v>210</v>
      </c>
      <c r="D42" s="68" t="s">
        <v>211</v>
      </c>
      <c r="E42" s="67"/>
    </row>
    <row r="43" spans="1:6" ht="55.9" customHeight="1">
      <c r="B43" s="56">
        <v>8</v>
      </c>
      <c r="C43" s="16" t="s">
        <v>212</v>
      </c>
      <c r="D43" s="71" t="s">
        <v>213</v>
      </c>
      <c r="E43" s="67"/>
    </row>
    <row r="44" spans="1:6" ht="55.9" customHeight="1">
      <c r="B44" s="72">
        <v>9</v>
      </c>
      <c r="C44" s="73" t="s">
        <v>214</v>
      </c>
      <c r="D44" s="74"/>
      <c r="E44" s="67"/>
    </row>
    <row r="45" spans="1:6" ht="91.5" customHeight="1">
      <c r="B45" s="56">
        <v>10</v>
      </c>
      <c r="C45" s="16" t="s">
        <v>215</v>
      </c>
      <c r="D45" s="71" t="s">
        <v>216</v>
      </c>
      <c r="E45" s="67"/>
    </row>
    <row r="46" spans="1:6" ht="79.900000000000006" customHeight="1">
      <c r="B46" s="56">
        <v>11</v>
      </c>
      <c r="C46" s="16" t="s">
        <v>217</v>
      </c>
      <c r="D46" s="71" t="s">
        <v>218</v>
      </c>
      <c r="E46" s="67"/>
    </row>
    <row r="47" spans="1:6" ht="64.150000000000006" customHeight="1">
      <c r="B47" s="72">
        <v>12</v>
      </c>
      <c r="C47" s="73" t="s">
        <v>219</v>
      </c>
      <c r="D47" s="75" t="s">
        <v>220</v>
      </c>
      <c r="E47" s="67"/>
    </row>
    <row r="48" spans="1:6" ht="25.15" customHeight="1">
      <c r="B48" s="76"/>
    </row>
    <row r="49" spans="2:2">
      <c r="B49" s="76"/>
    </row>
    <row r="50" spans="2:2">
      <c r="B50" s="76"/>
    </row>
    <row r="51" spans="2:2">
      <c r="B51" s="76"/>
    </row>
    <row r="52" spans="2:2">
      <c r="B52" s="76"/>
    </row>
    <row r="53" spans="2:2">
      <c r="B53" s="76"/>
    </row>
    <row r="54" spans="2:2">
      <c r="B54" s="76"/>
    </row>
    <row r="55" spans="2:2">
      <c r="B55" s="76"/>
    </row>
    <row r="56" spans="2:2">
      <c r="B56" s="76"/>
    </row>
    <row r="57" spans="2:2">
      <c r="B57" s="76"/>
    </row>
    <row r="58" spans="2:2">
      <c r="B58" s="76"/>
    </row>
    <row r="59" spans="2:2">
      <c r="B59" s="76"/>
    </row>
    <row r="60" spans="2:2">
      <c r="B60" s="76"/>
    </row>
    <row r="61" spans="2:2">
      <c r="B61" s="76"/>
    </row>
    <row r="62" spans="2:2">
      <c r="B62" s="76"/>
    </row>
    <row r="63" spans="2:2">
      <c r="B63" s="76"/>
    </row>
    <row r="64" spans="2:2">
      <c r="B64" s="76"/>
    </row>
    <row r="65" spans="2:2">
      <c r="B65" s="76"/>
    </row>
    <row r="66" spans="2:2">
      <c r="B66" s="76"/>
    </row>
    <row r="67" spans="2:2">
      <c r="B67" s="76"/>
    </row>
    <row r="68" spans="2:2">
      <c r="B68" s="76"/>
    </row>
    <row r="69" spans="2:2">
      <c r="B69" s="76"/>
    </row>
    <row r="70" spans="2:2">
      <c r="B70" s="76"/>
    </row>
    <row r="71" spans="2:2">
      <c r="B71" s="76"/>
    </row>
    <row r="72" spans="2:2">
      <c r="B72" s="76"/>
    </row>
    <row r="73" spans="2:2">
      <c r="B73" s="76"/>
    </row>
    <row r="74" spans="2:2">
      <c r="B74" s="76"/>
    </row>
    <row r="75" spans="2:2">
      <c r="B75" s="76"/>
    </row>
    <row r="76" spans="2:2">
      <c r="B76" s="76"/>
    </row>
    <row r="77" spans="2:2">
      <c r="B77" s="76"/>
    </row>
  </sheetData>
  <phoneticPr fontId="4" type="noConversion"/>
  <pageMargins left="0.7" right="0.7" top="0.75" bottom="0.75" header="0.3" footer="0.3"/>
  <pageSetup paperSize="9" orientation="portrait" verticalDpi="0" r:id="rId1"/>
  <headerFooter>
    <oddHeader>&amp;L&amp;"Calibri"&amp;8&amp;K000000 대외비(Restricted)&amp;1#_x000D_</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A882-2DCA-416D-891D-107184DDE344}">
  <dimension ref="B2:P420"/>
  <sheetViews>
    <sheetView zoomScale="70" zoomScaleNormal="70" workbookViewId="0">
      <pane xSplit="4" ySplit="5" topLeftCell="E87" activePane="bottomRight" state="frozen"/>
      <selection activeCell="C4" sqref="C4"/>
      <selection pane="topRight" activeCell="C4" sqref="C4"/>
      <selection pane="bottomLeft" activeCell="C4" sqref="C4"/>
      <selection pane="bottomRight" activeCell="E95" sqref="E95"/>
    </sheetView>
  </sheetViews>
  <sheetFormatPr defaultColWidth="8.75" defaultRowHeight="16.5"/>
  <cols>
    <col min="1" max="1" width="2.25" style="78" customWidth="1"/>
    <col min="2" max="2" width="3.75" style="79" bestFit="1" customWidth="1"/>
    <col min="3" max="3" width="12.75" style="78" customWidth="1"/>
    <col min="4" max="4" width="10.375" style="79" customWidth="1"/>
    <col min="5" max="5" width="52.5" style="78" customWidth="1"/>
    <col min="6" max="6" width="35" style="78" customWidth="1"/>
    <col min="7" max="7" width="35.25" style="78" customWidth="1"/>
    <col min="8" max="9" width="12.75" style="78" customWidth="1"/>
    <col min="10" max="10" width="34.625" style="78" customWidth="1"/>
    <col min="11" max="11" width="30.875" style="78" customWidth="1"/>
    <col min="12" max="12" width="34" style="78" customWidth="1"/>
    <col min="13" max="13" width="26" style="78" customWidth="1"/>
    <col min="14" max="14" width="32.75" style="78" customWidth="1"/>
    <col min="15" max="16" width="25.75" style="78" customWidth="1"/>
    <col min="17" max="16384" width="8.75" style="78"/>
  </cols>
  <sheetData>
    <row r="2" spans="2:16" ht="24.6" customHeight="1">
      <c r="B2" s="77" t="s">
        <v>221</v>
      </c>
    </row>
    <row r="3" spans="2:16">
      <c r="B3" s="80"/>
      <c r="C3" s="81"/>
      <c r="D3" s="82"/>
      <c r="E3" s="83"/>
      <c r="F3" s="83"/>
    </row>
    <row r="4" spans="2:16" ht="30" customHeight="1">
      <c r="B4" s="84" t="s">
        <v>222</v>
      </c>
      <c r="C4" s="84" t="s">
        <v>223</v>
      </c>
      <c r="D4" s="85" t="s">
        <v>224</v>
      </c>
      <c r="E4" s="713" t="s">
        <v>225</v>
      </c>
      <c r="F4" s="714"/>
      <c r="G4" s="714"/>
      <c r="H4" s="714"/>
      <c r="I4" s="714"/>
      <c r="J4" s="715" t="s">
        <v>226</v>
      </c>
      <c r="K4" s="716"/>
      <c r="L4" s="716"/>
      <c r="M4" s="716"/>
      <c r="N4" s="716"/>
      <c r="O4" s="716"/>
      <c r="P4" s="716"/>
    </row>
    <row r="5" spans="2:16">
      <c r="B5" s="86"/>
      <c r="C5" s="86"/>
      <c r="D5" s="87"/>
      <c r="E5" s="88"/>
      <c r="F5" s="89"/>
      <c r="G5" s="89"/>
      <c r="H5" s="89"/>
      <c r="I5" s="90"/>
      <c r="J5" s="91"/>
      <c r="K5" s="91"/>
      <c r="L5" s="91"/>
      <c r="M5" s="91"/>
      <c r="N5" s="91"/>
      <c r="O5" s="91"/>
      <c r="P5" s="91"/>
    </row>
    <row r="6" spans="2:16" ht="30" customHeight="1">
      <c r="B6" s="92">
        <v>1</v>
      </c>
      <c r="C6" s="93" t="s">
        <v>227</v>
      </c>
      <c r="D6" s="94" t="s">
        <v>228</v>
      </c>
      <c r="E6" s="95"/>
      <c r="F6" s="96"/>
      <c r="G6" s="96"/>
      <c r="H6" s="96"/>
      <c r="I6" s="96"/>
      <c r="J6" s="97"/>
      <c r="K6" s="97"/>
      <c r="L6" s="96"/>
      <c r="M6" s="96"/>
      <c r="N6" s="96"/>
      <c r="O6" s="96"/>
      <c r="P6" s="96"/>
    </row>
    <row r="7" spans="2:16" ht="30" customHeight="1">
      <c r="B7" s="98"/>
      <c r="C7" s="99"/>
      <c r="D7" s="100" t="s">
        <v>229</v>
      </c>
      <c r="E7" s="101" t="s">
        <v>230</v>
      </c>
      <c r="F7" s="99"/>
      <c r="G7" s="102" t="s">
        <v>231</v>
      </c>
      <c r="H7" s="99"/>
      <c r="I7" s="103"/>
      <c r="J7" s="104"/>
      <c r="K7" s="99"/>
      <c r="L7" s="99"/>
      <c r="M7" s="99"/>
      <c r="N7" s="99"/>
      <c r="O7" s="99"/>
      <c r="P7" s="99"/>
    </row>
    <row r="8" spans="2:16" ht="30" customHeight="1">
      <c r="B8" s="98"/>
      <c r="C8" s="99"/>
      <c r="D8" s="105"/>
      <c r="E8" s="106" t="s">
        <v>232</v>
      </c>
      <c r="F8" s="99"/>
      <c r="G8" s="99"/>
      <c r="H8" s="99"/>
      <c r="I8" s="103"/>
      <c r="J8" s="104"/>
      <c r="K8" s="99"/>
      <c r="L8" s="99"/>
      <c r="M8" s="99"/>
      <c r="N8" s="99"/>
      <c r="O8" s="99"/>
      <c r="P8" s="99"/>
    </row>
    <row r="9" spans="2:16" ht="30" customHeight="1">
      <c r="B9" s="98"/>
      <c r="C9" s="99"/>
      <c r="D9" s="105"/>
      <c r="E9" s="106" t="s">
        <v>233</v>
      </c>
      <c r="F9" s="99"/>
      <c r="G9" s="99"/>
      <c r="H9" s="99"/>
      <c r="I9" s="103"/>
      <c r="J9" s="104"/>
      <c r="K9" s="99"/>
      <c r="L9" s="99"/>
      <c r="M9" s="99"/>
      <c r="N9" s="99"/>
      <c r="O9" s="99"/>
      <c r="P9" s="99"/>
    </row>
    <row r="10" spans="2:16" ht="30" customHeight="1">
      <c r="B10" s="98"/>
      <c r="C10" s="99"/>
      <c r="D10" s="105"/>
      <c r="E10" s="106" t="s">
        <v>234</v>
      </c>
      <c r="F10" s="99"/>
      <c r="G10" s="107"/>
      <c r="H10" s="99"/>
      <c r="I10" s="103"/>
      <c r="J10" s="104"/>
      <c r="K10" s="99"/>
      <c r="L10" s="99"/>
      <c r="M10" s="99"/>
      <c r="N10" s="99"/>
      <c r="O10" s="99"/>
      <c r="P10" s="99"/>
    </row>
    <row r="11" spans="2:16" ht="30" customHeight="1">
      <c r="B11" s="98"/>
      <c r="C11" s="99"/>
      <c r="D11" s="105"/>
      <c r="E11" s="106" t="s">
        <v>235</v>
      </c>
      <c r="F11" s="99"/>
      <c r="G11" s="99"/>
      <c r="H11" s="99"/>
      <c r="I11" s="103"/>
      <c r="J11" s="104"/>
      <c r="K11" s="99"/>
      <c r="L11" s="99"/>
      <c r="M11" s="99"/>
      <c r="N11" s="99"/>
      <c r="O11" s="99"/>
      <c r="P11" s="99"/>
    </row>
    <row r="12" spans="2:16" ht="30" customHeight="1">
      <c r="B12" s="98"/>
      <c r="C12" s="99"/>
      <c r="D12" s="105"/>
      <c r="E12" s="106" t="s">
        <v>236</v>
      </c>
      <c r="F12" s="99"/>
      <c r="G12" s="107"/>
      <c r="H12" s="99"/>
      <c r="I12" s="103"/>
      <c r="J12" s="104"/>
      <c r="K12" s="99"/>
      <c r="L12" s="99"/>
      <c r="M12" s="99"/>
      <c r="N12" s="99"/>
      <c r="O12" s="99"/>
      <c r="P12" s="99"/>
    </row>
    <row r="13" spans="2:16" ht="30" customHeight="1">
      <c r="B13" s="98"/>
      <c r="C13" s="99"/>
      <c r="D13" s="105"/>
      <c r="E13" s="106" t="s">
        <v>237</v>
      </c>
      <c r="F13" s="99"/>
      <c r="G13" s="107"/>
      <c r="H13" s="99"/>
      <c r="I13" s="103"/>
      <c r="J13" s="104"/>
      <c r="K13" s="99"/>
      <c r="L13" s="99"/>
      <c r="M13" s="99"/>
      <c r="N13" s="99"/>
      <c r="O13" s="99"/>
      <c r="P13" s="99"/>
    </row>
    <row r="14" spans="2:16" ht="30" customHeight="1">
      <c r="B14" s="98"/>
      <c r="C14" s="99"/>
      <c r="D14" s="105"/>
      <c r="E14" s="108" t="s">
        <v>238</v>
      </c>
      <c r="F14" s="99"/>
      <c r="G14" s="109"/>
      <c r="H14" s="99"/>
      <c r="I14" s="103"/>
      <c r="J14" s="104"/>
      <c r="K14" s="99"/>
      <c r="L14" s="99"/>
      <c r="M14" s="99"/>
      <c r="N14" s="99"/>
      <c r="O14" s="99"/>
      <c r="P14" s="99"/>
    </row>
    <row r="15" spans="2:16" ht="30" customHeight="1">
      <c r="B15" s="98"/>
      <c r="C15" s="99"/>
      <c r="D15" s="110"/>
      <c r="E15" s="108" t="s">
        <v>239</v>
      </c>
      <c r="F15" s="99"/>
      <c r="G15" s="111"/>
      <c r="H15" s="99"/>
      <c r="I15" s="103"/>
      <c r="J15" s="104"/>
      <c r="K15" s="99"/>
      <c r="L15" s="99"/>
      <c r="M15" s="99"/>
      <c r="N15" s="99"/>
      <c r="O15" s="99"/>
      <c r="P15" s="99"/>
    </row>
    <row r="16" spans="2:16" ht="30" customHeight="1">
      <c r="B16" s="98"/>
      <c r="C16" s="99"/>
      <c r="D16" s="112"/>
      <c r="E16" s="113" t="str">
        <f>'1.Floors'!G6</f>
        <v>H_FL_AR_S17_RC Slab T150</v>
      </c>
      <c r="F16" s="99"/>
      <c r="G16" s="114"/>
      <c r="H16" s="99"/>
      <c r="I16" s="103"/>
      <c r="J16" s="104"/>
      <c r="K16" s="99"/>
      <c r="L16" s="99"/>
      <c r="M16" s="99"/>
      <c r="N16" s="99"/>
      <c r="O16" s="99"/>
      <c r="P16" s="99"/>
    </row>
    <row r="17" spans="2:16" ht="30" customHeight="1">
      <c r="B17" s="98"/>
      <c r="C17" s="99"/>
      <c r="D17" s="112"/>
      <c r="E17" s="113" t="str">
        <f>'1.Floors'!G12</f>
        <v>H_FL_AR_S17_RC Slab_S Trowel_T200</v>
      </c>
      <c r="F17" s="99"/>
      <c r="G17" s="99"/>
      <c r="H17" s="99"/>
      <c r="I17" s="103"/>
      <c r="J17" s="104"/>
      <c r="K17" s="99"/>
      <c r="L17" s="99"/>
      <c r="M17" s="99"/>
      <c r="N17" s="99"/>
      <c r="O17" s="99"/>
      <c r="P17" s="99"/>
    </row>
    <row r="18" spans="2:16" ht="30" customHeight="1">
      <c r="B18" s="98"/>
      <c r="C18" s="99"/>
      <c r="D18" s="112"/>
      <c r="E18" s="113"/>
      <c r="F18" s="99"/>
      <c r="G18" s="99"/>
      <c r="H18" s="99"/>
      <c r="I18" s="103"/>
      <c r="J18" s="104"/>
      <c r="K18" s="99"/>
      <c r="L18" s="99"/>
      <c r="M18" s="99"/>
      <c r="N18" s="99"/>
      <c r="O18" s="99"/>
      <c r="P18" s="99"/>
    </row>
    <row r="19" spans="2:16" ht="30" customHeight="1">
      <c r="B19" s="98"/>
      <c r="C19" s="99"/>
      <c r="D19" s="105"/>
      <c r="E19" s="108" t="s">
        <v>238</v>
      </c>
      <c r="F19" s="99"/>
      <c r="G19" s="109"/>
      <c r="H19" s="99"/>
      <c r="I19" s="103"/>
      <c r="J19" s="104"/>
      <c r="K19" s="99"/>
      <c r="L19" s="99"/>
      <c r="M19" s="99"/>
      <c r="N19" s="99"/>
      <c r="O19" s="99"/>
      <c r="P19" s="99"/>
    </row>
    <row r="20" spans="2:16" ht="30" customHeight="1">
      <c r="B20" s="98"/>
      <c r="C20" s="99"/>
      <c r="D20" s="112"/>
      <c r="E20" s="108" t="s">
        <v>240</v>
      </c>
      <c r="F20" s="99"/>
      <c r="G20" s="99"/>
      <c r="H20" s="99"/>
      <c r="I20" s="103"/>
      <c r="J20" s="104"/>
      <c r="K20" s="99"/>
      <c r="L20" s="99"/>
      <c r="M20" s="99"/>
      <c r="N20" s="99"/>
      <c r="O20" s="99"/>
      <c r="P20" s="99"/>
    </row>
    <row r="21" spans="2:16" ht="30" customHeight="1">
      <c r="B21" s="98"/>
      <c r="C21" s="99"/>
      <c r="D21" s="112"/>
      <c r="E21" s="113" t="str">
        <f>'1.Floors'!G20</f>
        <v>H_FL_AR_S17_Roof RC Slab_T200</v>
      </c>
      <c r="F21" s="99"/>
      <c r="G21" s="99"/>
      <c r="H21" s="99"/>
      <c r="I21" s="103"/>
      <c r="J21" s="104"/>
      <c r="K21" s="99"/>
      <c r="L21" s="99"/>
      <c r="M21" s="99"/>
      <c r="N21" s="99"/>
      <c r="O21" s="99"/>
      <c r="P21" s="99"/>
    </row>
    <row r="22" spans="2:16" ht="30" customHeight="1">
      <c r="B22" s="98"/>
      <c r="C22" s="99"/>
      <c r="D22" s="112"/>
      <c r="E22" s="113" t="str">
        <f>'1.Floors'!G25</f>
        <v>H_FL_AR_S17_Roof RC Slab_T200_Slope</v>
      </c>
      <c r="F22" s="99"/>
      <c r="G22" s="99"/>
      <c r="H22" s="99"/>
      <c r="I22" s="103"/>
      <c r="J22" s="104"/>
      <c r="K22" s="99"/>
      <c r="L22" s="99"/>
      <c r="M22" s="99"/>
      <c r="N22" s="99"/>
      <c r="O22" s="99"/>
      <c r="P22" s="99"/>
    </row>
    <row r="23" spans="2:16" ht="30" customHeight="1">
      <c r="B23" s="98"/>
      <c r="C23" s="99"/>
      <c r="D23" s="112"/>
      <c r="E23" s="113"/>
      <c r="F23" s="99"/>
      <c r="G23" s="99"/>
      <c r="H23" s="99"/>
      <c r="I23" s="103"/>
      <c r="J23" s="104"/>
      <c r="K23" s="99"/>
      <c r="L23" s="99"/>
      <c r="M23" s="99"/>
      <c r="N23" s="99"/>
      <c r="O23" s="99"/>
      <c r="P23" s="99"/>
    </row>
    <row r="24" spans="2:16" ht="30" customHeight="1">
      <c r="B24" s="98"/>
      <c r="C24" s="99"/>
      <c r="D24" s="105"/>
      <c r="E24" s="108" t="s">
        <v>238</v>
      </c>
      <c r="F24" s="99"/>
      <c r="G24" s="109"/>
      <c r="H24" s="99"/>
      <c r="I24" s="103"/>
      <c r="J24" s="104"/>
      <c r="K24" s="99"/>
      <c r="L24" s="99"/>
      <c r="M24" s="99"/>
      <c r="N24" s="99"/>
      <c r="O24" s="99"/>
      <c r="P24" s="99"/>
    </row>
    <row r="25" spans="2:16" ht="30" customHeight="1">
      <c r="B25" s="98"/>
      <c r="C25" s="99"/>
      <c r="D25" s="112"/>
      <c r="E25" s="108" t="s">
        <v>241</v>
      </c>
      <c r="F25" s="99"/>
      <c r="G25" s="99"/>
      <c r="H25" s="99"/>
      <c r="I25" s="103"/>
      <c r="J25" s="104"/>
      <c r="K25" s="99"/>
      <c r="L25" s="99"/>
      <c r="M25" s="99"/>
      <c r="N25" s="99"/>
      <c r="O25" s="99"/>
      <c r="P25" s="99"/>
    </row>
    <row r="26" spans="2:16" ht="30" customHeight="1">
      <c r="B26" s="98"/>
      <c r="C26" s="99"/>
      <c r="D26" s="112"/>
      <c r="E26" s="113" t="str">
        <f>'1.Floors'!G32</f>
        <v>H_FL_AR_B08_UG Pit_RC Slab T150_Bitumen_Epoxy</v>
      </c>
      <c r="F26" s="99"/>
      <c r="G26" s="99"/>
      <c r="H26" s="99"/>
      <c r="I26" s="103"/>
      <c r="J26" s="104"/>
      <c r="K26" s="99"/>
      <c r="L26" s="99"/>
      <c r="M26" s="99"/>
      <c r="N26" s="99"/>
      <c r="O26" s="99"/>
      <c r="P26" s="99"/>
    </row>
    <row r="27" spans="2:16" ht="30" customHeight="1">
      <c r="B27" s="98"/>
      <c r="C27" s="99"/>
      <c r="D27" s="112"/>
      <c r="E27" s="113" t="str">
        <f>'1.Floors'!G39</f>
        <v>H_FL_AR_B08_UG Trench_RC Slab T200_Bitumen_Epoxy</v>
      </c>
      <c r="F27" s="99"/>
      <c r="G27" s="99"/>
      <c r="H27" s="99"/>
      <c r="I27" s="103"/>
      <c r="J27" s="104"/>
      <c r="K27" s="99"/>
      <c r="L27" s="99"/>
      <c r="M27" s="99"/>
      <c r="N27" s="99"/>
      <c r="O27" s="99"/>
      <c r="P27" s="99"/>
    </row>
    <row r="28" spans="2:16" ht="30" customHeight="1">
      <c r="B28" s="98"/>
      <c r="C28" s="99"/>
      <c r="D28" s="112"/>
      <c r="E28" s="113"/>
      <c r="F28" s="99"/>
      <c r="G28" s="99"/>
      <c r="H28" s="99"/>
      <c r="I28" s="103"/>
      <c r="J28" s="104"/>
      <c r="K28" s="99"/>
      <c r="L28" s="99"/>
      <c r="M28" s="99"/>
      <c r="N28" s="99"/>
      <c r="O28" s="99"/>
      <c r="P28" s="99"/>
    </row>
    <row r="29" spans="2:16" ht="30" customHeight="1">
      <c r="B29" s="98"/>
      <c r="C29" s="99"/>
      <c r="D29" s="105"/>
      <c r="E29" s="108" t="s">
        <v>238</v>
      </c>
      <c r="F29" s="99"/>
      <c r="G29" s="109"/>
      <c r="H29" s="99"/>
      <c r="I29" s="103"/>
      <c r="J29" s="104"/>
      <c r="K29" s="99"/>
      <c r="L29" s="99"/>
      <c r="M29" s="99"/>
      <c r="N29" s="99"/>
      <c r="O29" s="99"/>
      <c r="P29" s="99"/>
    </row>
    <row r="30" spans="2:16" ht="30" customHeight="1">
      <c r="B30" s="98"/>
      <c r="C30" s="99"/>
      <c r="D30" s="112"/>
      <c r="E30" s="108" t="s">
        <v>242</v>
      </c>
      <c r="F30" s="99"/>
      <c r="G30" s="99"/>
      <c r="H30" s="99"/>
      <c r="I30" s="103"/>
      <c r="J30" s="104"/>
      <c r="K30" s="99"/>
      <c r="L30" s="99"/>
      <c r="M30" s="99"/>
      <c r="N30" s="99"/>
      <c r="O30" s="99"/>
      <c r="P30" s="99"/>
    </row>
    <row r="31" spans="2:16" ht="30" customHeight="1">
      <c r="B31" s="98"/>
      <c r="C31" s="99"/>
      <c r="D31" s="112"/>
      <c r="E31" s="113" t="str">
        <f>'1.Floors'!G48</f>
        <v>H_FL_AR_S17_STG Top Slab_T2000</v>
      </c>
      <c r="F31" s="99"/>
      <c r="G31" s="99"/>
      <c r="H31" s="99"/>
      <c r="I31" s="103"/>
      <c r="J31" s="104"/>
      <c r="K31" s="99"/>
      <c r="L31" s="99"/>
      <c r="M31" s="99"/>
      <c r="N31" s="99"/>
      <c r="O31" s="99"/>
      <c r="P31" s="99"/>
    </row>
    <row r="32" spans="2:16" ht="30" customHeight="1">
      <c r="B32" s="98"/>
      <c r="C32" s="99"/>
      <c r="D32" s="112"/>
      <c r="E32" s="113"/>
      <c r="F32" s="99"/>
      <c r="G32" s="99"/>
      <c r="H32" s="99"/>
      <c r="I32" s="103"/>
      <c r="J32" s="104"/>
      <c r="K32" s="99"/>
      <c r="L32" s="99"/>
      <c r="M32" s="99"/>
      <c r="N32" s="99"/>
      <c r="O32" s="99"/>
      <c r="P32" s="99"/>
    </row>
    <row r="33" spans="2:16" ht="30" customHeight="1">
      <c r="B33" s="98"/>
      <c r="C33" s="99"/>
      <c r="D33" s="112"/>
      <c r="E33" s="108" t="s">
        <v>243</v>
      </c>
      <c r="F33" s="99"/>
      <c r="G33" s="99"/>
      <c r="H33" s="99"/>
      <c r="I33" s="103"/>
      <c r="J33" s="104"/>
      <c r="K33" s="99"/>
      <c r="L33" s="99"/>
      <c r="M33" s="99"/>
      <c r="N33" s="99"/>
      <c r="O33" s="99"/>
      <c r="P33" s="99"/>
    </row>
    <row r="34" spans="2:16" ht="30" customHeight="1">
      <c r="B34" s="98"/>
      <c r="C34" s="99"/>
      <c r="D34" s="112"/>
      <c r="E34" s="108" t="s">
        <v>244</v>
      </c>
      <c r="F34" s="99"/>
      <c r="G34" s="99"/>
      <c r="H34" s="99"/>
      <c r="I34" s="103"/>
      <c r="J34" s="104"/>
      <c r="K34" s="99"/>
      <c r="L34" s="99"/>
      <c r="M34" s="99"/>
      <c r="N34" s="99"/>
      <c r="O34" s="99"/>
      <c r="P34" s="99"/>
    </row>
    <row r="35" spans="2:16" ht="30" customHeight="1">
      <c r="B35" s="98"/>
      <c r="C35" s="99"/>
      <c r="D35" s="112"/>
      <c r="E35" s="113" t="str">
        <f>'1.Floors'!G55</f>
        <v>H_FL_AR_S17_RC Deck Slab T200</v>
      </c>
      <c r="F35" s="99"/>
      <c r="G35" s="99"/>
      <c r="H35" s="99"/>
      <c r="I35" s="103"/>
      <c r="J35" s="104"/>
      <c r="K35" s="99"/>
      <c r="L35" s="99"/>
      <c r="M35" s="99"/>
      <c r="N35" s="99"/>
      <c r="O35" s="99"/>
      <c r="P35" s="99"/>
    </row>
    <row r="36" spans="2:16" ht="30" customHeight="1">
      <c r="B36" s="98"/>
      <c r="C36" s="99"/>
      <c r="D36" s="112"/>
      <c r="E36" s="113" t="str">
        <f>'1.Floors'!G61</f>
        <v>H_FL_AR_S17_RC Deck Slab_S Trowel_T200</v>
      </c>
      <c r="F36" s="99"/>
      <c r="G36" s="99"/>
      <c r="H36" s="99"/>
      <c r="I36" s="103"/>
      <c r="J36" s="104"/>
      <c r="K36" s="99"/>
      <c r="L36" s="99"/>
      <c r="M36" s="99"/>
      <c r="N36" s="99"/>
      <c r="O36" s="99"/>
      <c r="P36" s="99"/>
    </row>
    <row r="37" spans="2:16" ht="30" customHeight="1">
      <c r="B37" s="98"/>
      <c r="C37" s="99"/>
      <c r="D37" s="112"/>
      <c r="E37" s="113"/>
      <c r="F37" s="99"/>
      <c r="G37" s="99"/>
      <c r="H37" s="99"/>
      <c r="I37" s="103"/>
      <c r="J37" s="104"/>
      <c r="K37" s="99"/>
      <c r="L37" s="99"/>
      <c r="M37" s="99"/>
      <c r="N37" s="99"/>
      <c r="O37" s="99"/>
      <c r="P37" s="99"/>
    </row>
    <row r="38" spans="2:16" ht="30" customHeight="1">
      <c r="B38" s="98"/>
      <c r="C38" s="99"/>
      <c r="D38" s="112"/>
      <c r="E38" s="108" t="s">
        <v>243</v>
      </c>
      <c r="F38" s="99"/>
      <c r="G38" s="99"/>
      <c r="H38" s="99"/>
      <c r="I38" s="103"/>
      <c r="J38" s="104"/>
      <c r="K38" s="99"/>
      <c r="L38" s="99"/>
      <c r="M38" s="99"/>
      <c r="N38" s="99"/>
      <c r="O38" s="99"/>
      <c r="P38" s="99"/>
    </row>
    <row r="39" spans="2:16" ht="30" customHeight="1">
      <c r="B39" s="98"/>
      <c r="C39" s="99"/>
      <c r="D39" s="112"/>
      <c r="E39" s="108" t="s">
        <v>245</v>
      </c>
      <c r="F39" s="99"/>
      <c r="G39" s="99"/>
      <c r="H39" s="99"/>
      <c r="I39" s="103"/>
      <c r="J39" s="104"/>
      <c r="K39" s="99"/>
      <c r="L39" s="99"/>
      <c r="M39" s="99"/>
      <c r="N39" s="99"/>
      <c r="O39" s="99"/>
      <c r="P39" s="99"/>
    </row>
    <row r="40" spans="2:16" ht="30" customHeight="1">
      <c r="B40" s="98"/>
      <c r="C40" s="99"/>
      <c r="D40" s="112"/>
      <c r="E40" s="113" t="str">
        <f>'1.Floors'!G70</f>
        <v>H_RF_AR_S17_Roof RC Deck Slab_T200</v>
      </c>
      <c r="F40" s="99"/>
      <c r="G40" s="99"/>
      <c r="H40" s="99"/>
      <c r="I40" s="103"/>
      <c r="J40" s="104"/>
      <c r="K40" s="99"/>
      <c r="L40" s="99"/>
      <c r="M40" s="99"/>
      <c r="N40" s="99"/>
      <c r="O40" s="99"/>
      <c r="P40" s="99"/>
    </row>
    <row r="41" spans="2:16" ht="30" customHeight="1">
      <c r="B41" s="98"/>
      <c r="C41" s="99"/>
      <c r="D41" s="112"/>
      <c r="E41" s="113" t="str">
        <f>'1.Floors'!G76</f>
        <v>H_RF_AR_S17_Roof RC Deck Slab_T200_Slope</v>
      </c>
      <c r="F41" s="99"/>
      <c r="G41" s="99"/>
      <c r="H41" s="99"/>
      <c r="I41" s="103"/>
      <c r="J41" s="104"/>
      <c r="K41" s="99"/>
      <c r="L41" s="99"/>
      <c r="M41" s="99"/>
      <c r="N41" s="99"/>
      <c r="O41" s="99"/>
      <c r="P41" s="99"/>
    </row>
    <row r="42" spans="2:16" ht="30" customHeight="1">
      <c r="B42" s="98"/>
      <c r="C42" s="99"/>
      <c r="D42" s="110"/>
      <c r="E42" s="115"/>
      <c r="F42" s="99"/>
      <c r="G42" s="99"/>
      <c r="H42" s="99"/>
      <c r="I42" s="103"/>
      <c r="J42" s="104"/>
      <c r="K42" s="99"/>
      <c r="L42" s="99"/>
      <c r="M42" s="99"/>
      <c r="N42" s="99"/>
      <c r="O42" s="99"/>
      <c r="P42" s="99"/>
    </row>
    <row r="43" spans="2:16" ht="30" customHeight="1">
      <c r="B43" s="98"/>
      <c r="C43" s="99"/>
      <c r="D43" s="110"/>
      <c r="E43" s="108" t="s">
        <v>246</v>
      </c>
      <c r="F43" s="99"/>
      <c r="G43" s="99"/>
      <c r="H43" s="99"/>
      <c r="I43" s="103"/>
      <c r="J43" s="104"/>
      <c r="K43" s="99"/>
      <c r="L43" s="99"/>
      <c r="M43" s="99"/>
      <c r="N43" s="99"/>
      <c r="O43" s="99"/>
      <c r="P43" s="99"/>
    </row>
    <row r="44" spans="2:16" ht="30" customHeight="1">
      <c r="B44" s="98"/>
      <c r="C44" s="99"/>
      <c r="D44" s="110"/>
      <c r="E44" s="113" t="str">
        <f>'1.Floors'!G84</f>
        <v>H_FL_AR_S05_Grating_T32</v>
      </c>
      <c r="F44" s="99"/>
      <c r="G44" s="99"/>
      <c r="H44" s="99"/>
      <c r="I44" s="103"/>
      <c r="J44" s="104"/>
      <c r="K44" s="99"/>
      <c r="L44" s="99"/>
      <c r="M44" s="99"/>
      <c r="N44" s="99"/>
      <c r="O44" s="99"/>
      <c r="P44" s="99"/>
    </row>
    <row r="45" spans="2:16" ht="30" customHeight="1">
      <c r="B45" s="98"/>
      <c r="C45" s="99"/>
      <c r="D45" s="110"/>
      <c r="E45" s="116"/>
      <c r="F45" s="99"/>
      <c r="G45" s="99"/>
      <c r="H45" s="99"/>
      <c r="I45" s="103"/>
      <c r="J45" s="104"/>
      <c r="K45" s="99"/>
      <c r="L45" s="99"/>
      <c r="M45" s="99"/>
      <c r="N45" s="99"/>
      <c r="O45" s="99"/>
      <c r="P45" s="99"/>
    </row>
    <row r="46" spans="2:16" ht="30" customHeight="1">
      <c r="B46" s="98"/>
      <c r="C46" s="99"/>
      <c r="D46" s="110"/>
      <c r="E46" s="108" t="s">
        <v>247</v>
      </c>
      <c r="F46" s="99"/>
      <c r="G46" s="99"/>
      <c r="H46" s="99"/>
      <c r="I46" s="103"/>
      <c r="J46" s="104"/>
      <c r="K46" s="99"/>
      <c r="L46" s="99"/>
      <c r="M46" s="99"/>
      <c r="N46" s="99"/>
      <c r="O46" s="99"/>
      <c r="P46" s="99"/>
    </row>
    <row r="47" spans="2:16" ht="30" customHeight="1">
      <c r="B47" s="98"/>
      <c r="C47" s="99"/>
      <c r="D47" s="110"/>
      <c r="E47" s="113" t="str">
        <f>'1.Floors'!G90</f>
        <v>H_FL_AR_S06_Removable Grating_T32</v>
      </c>
      <c r="F47" s="99"/>
      <c r="G47" s="99"/>
      <c r="H47" s="99"/>
      <c r="I47" s="103"/>
      <c r="J47" s="104"/>
      <c r="K47" s="99"/>
      <c r="L47" s="99"/>
      <c r="M47" s="99"/>
      <c r="N47" s="99"/>
      <c r="O47" s="99"/>
      <c r="P47" s="99"/>
    </row>
    <row r="48" spans="2:16" ht="30" customHeight="1">
      <c r="B48" s="98"/>
      <c r="C48" s="99"/>
      <c r="D48" s="110"/>
      <c r="E48" s="116"/>
      <c r="F48" s="99"/>
      <c r="G48" s="99"/>
      <c r="H48" s="99"/>
      <c r="I48" s="103"/>
      <c r="J48" s="104"/>
      <c r="K48" s="99"/>
      <c r="L48" s="99"/>
      <c r="M48" s="99"/>
      <c r="N48" s="99"/>
      <c r="O48" s="99"/>
      <c r="P48" s="99"/>
    </row>
    <row r="49" spans="2:16" ht="30" customHeight="1">
      <c r="B49" s="98"/>
      <c r="C49" s="99"/>
      <c r="D49" s="110"/>
      <c r="E49" s="108" t="s">
        <v>248</v>
      </c>
      <c r="F49" s="99"/>
      <c r="G49" s="99"/>
      <c r="H49" s="99"/>
      <c r="I49" s="103"/>
      <c r="J49" s="104"/>
      <c r="K49" s="99"/>
      <c r="L49" s="99"/>
      <c r="M49" s="99"/>
      <c r="N49" s="99"/>
      <c r="O49" s="99"/>
      <c r="P49" s="99"/>
    </row>
    <row r="50" spans="2:16" ht="30" customHeight="1">
      <c r="B50" s="98"/>
      <c r="C50" s="99"/>
      <c r="D50" s="110"/>
      <c r="E50" s="113" t="str">
        <f>'1.Floors'!G97</f>
        <v>H_FL_AR_S07_CHK PL_T6</v>
      </c>
      <c r="F50" s="99"/>
      <c r="G50" s="99"/>
      <c r="H50" s="99"/>
      <c r="I50" s="103"/>
      <c r="J50" s="104"/>
      <c r="K50" s="99"/>
      <c r="L50" s="99"/>
      <c r="M50" s="99"/>
      <c r="N50" s="99"/>
      <c r="O50" s="99"/>
      <c r="P50" s="99"/>
    </row>
    <row r="51" spans="2:16" ht="30" customHeight="1">
      <c r="B51" s="98"/>
      <c r="C51" s="99"/>
      <c r="D51" s="110"/>
      <c r="E51" s="116"/>
      <c r="F51" s="99"/>
      <c r="G51" s="99"/>
      <c r="H51" s="99"/>
      <c r="I51" s="103"/>
      <c r="J51" s="104"/>
      <c r="K51" s="99"/>
      <c r="L51" s="99"/>
      <c r="M51" s="99"/>
      <c r="N51" s="99"/>
      <c r="O51" s="99"/>
      <c r="P51" s="99"/>
    </row>
    <row r="52" spans="2:16" ht="30" customHeight="1">
      <c r="B52" s="98"/>
      <c r="C52" s="99"/>
      <c r="D52" s="112"/>
      <c r="E52" s="108" t="s">
        <v>249</v>
      </c>
      <c r="F52" s="99"/>
      <c r="G52" s="99"/>
      <c r="H52" s="99"/>
      <c r="I52" s="103"/>
      <c r="J52" s="104"/>
      <c r="K52" s="99"/>
      <c r="L52" s="99"/>
      <c r="M52" s="99"/>
      <c r="N52" s="99"/>
      <c r="O52" s="99"/>
      <c r="P52" s="99"/>
    </row>
    <row r="53" spans="2:16" ht="30" customHeight="1">
      <c r="B53" s="98"/>
      <c r="C53" s="99"/>
      <c r="D53" s="112"/>
      <c r="E53" s="108" t="s">
        <v>250</v>
      </c>
      <c r="F53" s="99"/>
      <c r="G53" s="99"/>
      <c r="H53" s="99"/>
      <c r="I53" s="103"/>
      <c r="J53" s="104"/>
      <c r="K53" s="99"/>
      <c r="L53" s="99"/>
      <c r="M53" s="99"/>
      <c r="N53" s="99"/>
      <c r="O53" s="99"/>
      <c r="P53" s="99"/>
    </row>
    <row r="54" spans="2:16" ht="30" customHeight="1">
      <c r="B54" s="98"/>
      <c r="C54" s="99"/>
      <c r="D54" s="112" t="str">
        <f>'1.Floors'!O103</f>
        <v>F31A</v>
      </c>
      <c r="E54" s="113" t="str">
        <f>'1.Floors'!G103</f>
        <v>H_FL_AR_B07_Ceramic Tile</v>
      </c>
      <c r="F54" s="99"/>
      <c r="G54" s="99"/>
      <c r="H54" s="99"/>
      <c r="I54" s="103"/>
      <c r="J54" s="104"/>
      <c r="K54" s="99"/>
      <c r="L54" s="99"/>
      <c r="M54" s="99"/>
      <c r="N54" s="99"/>
      <c r="O54" s="99"/>
      <c r="P54" s="99"/>
    </row>
    <row r="55" spans="2:16" ht="30" customHeight="1">
      <c r="B55" s="98"/>
      <c r="C55" s="99"/>
      <c r="D55" s="112" t="str">
        <f>'1.Floors'!O106</f>
        <v>F31B</v>
      </c>
      <c r="E55" s="113" t="str">
        <f>'1.Floors'!G106</f>
        <v>H_FL_AR_B07_Ceramic Tile_L Waterproof</v>
      </c>
      <c r="F55" s="99"/>
      <c r="G55" s="99"/>
      <c r="H55" s="99"/>
      <c r="I55" s="103"/>
      <c r="J55" s="104"/>
      <c r="K55" s="99"/>
      <c r="L55" s="99"/>
      <c r="M55" s="99"/>
      <c r="N55" s="99"/>
      <c r="O55" s="99"/>
      <c r="P55" s="99"/>
    </row>
    <row r="56" spans="2:16" ht="30" customHeight="1">
      <c r="B56" s="98"/>
      <c r="C56" s="99"/>
      <c r="D56" s="112" t="str">
        <f>'1.Floors'!O111</f>
        <v>F31C</v>
      </c>
      <c r="E56" s="113" t="str">
        <f>'1.Floors'!G111</f>
        <v>H_FL_AR_B07_Ceramic Tile_Memb</v>
      </c>
      <c r="F56" s="99"/>
      <c r="G56" s="99"/>
      <c r="H56" s="99"/>
      <c r="I56" s="103"/>
      <c r="J56" s="104"/>
      <c r="K56" s="99"/>
      <c r="L56" s="99"/>
      <c r="M56" s="99"/>
      <c r="N56" s="99"/>
      <c r="O56" s="99"/>
      <c r="P56" s="99"/>
    </row>
    <row r="57" spans="2:16" ht="30" customHeight="1">
      <c r="B57" s="98"/>
      <c r="C57" s="99"/>
      <c r="D57" s="112" t="str">
        <f>'1.Floors'!O116</f>
        <v>F32A</v>
      </c>
      <c r="E57" s="113" t="str">
        <f>'1.Floors'!G116</f>
        <v>H_FL_AR_B07_Acid R Tile</v>
      </c>
      <c r="F57" s="99"/>
      <c r="G57" s="99"/>
      <c r="H57" s="99"/>
      <c r="I57" s="103"/>
      <c r="J57" s="104"/>
      <c r="K57" s="99"/>
      <c r="L57" s="99"/>
      <c r="M57" s="99"/>
      <c r="N57" s="99"/>
      <c r="O57" s="99"/>
      <c r="P57" s="99"/>
    </row>
    <row r="58" spans="2:16" ht="30" customHeight="1">
      <c r="B58" s="98"/>
      <c r="C58" s="99"/>
      <c r="D58" s="112" t="str">
        <f>'1.Floors'!O119</f>
        <v>F32B</v>
      </c>
      <c r="E58" s="113" t="str">
        <f>'1.Floors'!G119</f>
        <v>H_FL_AR_B07_Acid R Tile_L Waterproof</v>
      </c>
      <c r="F58" s="99"/>
      <c r="G58" s="99"/>
      <c r="H58" s="99"/>
      <c r="I58" s="103"/>
      <c r="J58" s="104"/>
      <c r="K58" s="99"/>
      <c r="L58" s="99"/>
      <c r="M58" s="99"/>
      <c r="N58" s="99"/>
      <c r="O58" s="99"/>
      <c r="P58" s="99"/>
    </row>
    <row r="59" spans="2:16" ht="30" customHeight="1">
      <c r="B59" s="98"/>
      <c r="C59" s="99"/>
      <c r="D59" s="112" t="str">
        <f>'1.Floors'!O124</f>
        <v>F34A</v>
      </c>
      <c r="E59" s="113" t="str">
        <f>'1.Floors'!G124</f>
        <v>H_FL_AR_B07_Vinyl Tile</v>
      </c>
      <c r="F59" s="99"/>
      <c r="G59" s="99"/>
      <c r="H59" s="99"/>
      <c r="I59" s="103"/>
      <c r="J59" s="104"/>
      <c r="K59" s="99"/>
      <c r="L59" s="99"/>
      <c r="M59" s="99"/>
      <c r="N59" s="99"/>
      <c r="O59" s="99"/>
      <c r="P59" s="99"/>
    </row>
    <row r="60" spans="2:16" ht="30" customHeight="1">
      <c r="B60" s="98"/>
      <c r="C60" s="99"/>
      <c r="D60" s="112" t="str">
        <f>'1.Floors'!O127</f>
        <v>F34B</v>
      </c>
      <c r="E60" s="113" t="str">
        <f>'1.Floors'!G127</f>
        <v>H_FL_AR_B07_Vinyl Tile_Screed</v>
      </c>
      <c r="F60" s="99"/>
      <c r="G60" s="99"/>
      <c r="H60" s="99"/>
      <c r="I60" s="103"/>
      <c r="J60" s="104"/>
      <c r="K60" s="99"/>
      <c r="L60" s="99"/>
      <c r="M60" s="99"/>
      <c r="N60" s="99"/>
      <c r="O60" s="99"/>
      <c r="P60" s="99"/>
    </row>
    <row r="61" spans="2:16" ht="30" customHeight="1">
      <c r="B61" s="98"/>
      <c r="C61" s="99"/>
      <c r="D61" s="112" t="str">
        <f>'1.Floors'!O131</f>
        <v>F35</v>
      </c>
      <c r="E61" s="113" t="str">
        <f>'1.Floors'!G131</f>
        <v>H_FL_AR_B07_Anti Static Vinyl Tile</v>
      </c>
      <c r="F61" s="99"/>
      <c r="G61" s="99"/>
      <c r="H61" s="99"/>
      <c r="I61" s="103"/>
      <c r="J61" s="104"/>
      <c r="K61" s="99"/>
      <c r="L61" s="99"/>
      <c r="M61" s="99"/>
      <c r="N61" s="99"/>
      <c r="O61" s="99"/>
      <c r="P61" s="99"/>
    </row>
    <row r="62" spans="2:16" ht="30" customHeight="1">
      <c r="B62" s="98"/>
      <c r="C62" s="99"/>
      <c r="D62" s="112" t="str">
        <f>'1.Floors'!O134</f>
        <v>F36</v>
      </c>
      <c r="E62" s="113" t="str">
        <f>'1.Floors'!G134</f>
        <v>H_FL_AR_B07_Granite Tile</v>
      </c>
      <c r="F62" s="99"/>
      <c r="G62" s="99"/>
      <c r="H62" s="99"/>
      <c r="I62" s="103"/>
      <c r="J62" s="104"/>
      <c r="K62" s="99"/>
      <c r="L62" s="99"/>
      <c r="M62" s="99"/>
      <c r="N62" s="99"/>
      <c r="O62" s="99"/>
      <c r="P62" s="99"/>
    </row>
    <row r="63" spans="2:16" ht="30" customHeight="1">
      <c r="B63" s="98"/>
      <c r="C63" s="99"/>
      <c r="D63" s="112" t="str">
        <f>'1.Floors'!O137</f>
        <v>F37</v>
      </c>
      <c r="E63" s="113" t="str">
        <f>'1.Floors'!G137</f>
        <v>H_FL_AR_B07_Marble Tile</v>
      </c>
      <c r="F63" s="99"/>
      <c r="G63" s="99"/>
      <c r="H63" s="99"/>
      <c r="I63" s="103"/>
      <c r="J63" s="104"/>
      <c r="K63" s="99"/>
      <c r="L63" s="99"/>
      <c r="M63" s="99"/>
      <c r="N63" s="99"/>
      <c r="O63" s="99"/>
      <c r="P63" s="99"/>
    </row>
    <row r="64" spans="2:16" ht="30" customHeight="1">
      <c r="B64" s="98"/>
      <c r="C64" s="99"/>
      <c r="D64" s="112" t="str">
        <f>'1.Floors'!O140</f>
        <v>F38</v>
      </c>
      <c r="E64" s="113" t="str">
        <f>'1.Floors'!G140</f>
        <v>H_FL_AR_B07_Stone Tile</v>
      </c>
      <c r="F64" s="99"/>
      <c r="G64" s="99"/>
      <c r="H64" s="99"/>
      <c r="I64" s="103"/>
      <c r="J64" s="104"/>
      <c r="K64" s="99"/>
      <c r="L64" s="99"/>
      <c r="M64" s="99"/>
      <c r="N64" s="99"/>
      <c r="O64" s="99"/>
      <c r="P64" s="99"/>
    </row>
    <row r="65" spans="2:16" ht="30" customHeight="1">
      <c r="B65" s="98"/>
      <c r="C65" s="99"/>
      <c r="D65" s="112" t="str">
        <f>'1.Floors'!O143</f>
        <v>F41</v>
      </c>
      <c r="E65" s="113" t="str">
        <f>'1.Floors'!G143</f>
        <v>H_FL_AR_B07_Porcelain Tile_T9</v>
      </c>
      <c r="F65" s="99"/>
      <c r="G65" s="99"/>
      <c r="H65" s="99"/>
      <c r="I65" s="103"/>
      <c r="J65" s="104"/>
      <c r="K65" s="99"/>
      <c r="L65" s="99"/>
      <c r="M65" s="99"/>
      <c r="N65" s="99"/>
      <c r="O65" s="99"/>
      <c r="P65" s="99"/>
    </row>
    <row r="66" spans="2:16" ht="30" customHeight="1">
      <c r="B66" s="98"/>
      <c r="C66" s="99"/>
      <c r="D66" s="112" t="str">
        <f>'1.Floors'!O146</f>
        <v>F43</v>
      </c>
      <c r="E66" s="113" t="str">
        <f>'1.Floors'!G146</f>
        <v>H_FL_AR_B07_Carpet Tile_T9</v>
      </c>
      <c r="F66" s="99"/>
      <c r="G66" s="99"/>
      <c r="H66" s="99"/>
      <c r="I66" s="103"/>
      <c r="J66" s="104"/>
      <c r="K66" s="99"/>
      <c r="L66" s="99"/>
      <c r="M66" s="99"/>
      <c r="N66" s="99"/>
      <c r="O66" s="99"/>
      <c r="P66" s="99"/>
    </row>
    <row r="67" spans="2:16" ht="30" customHeight="1">
      <c r="B67" s="98"/>
      <c r="C67" s="99"/>
      <c r="D67" s="112"/>
      <c r="E67" s="116"/>
      <c r="F67" s="99"/>
      <c r="G67" s="99"/>
      <c r="H67" s="99"/>
      <c r="I67" s="103"/>
      <c r="J67" s="104"/>
      <c r="K67" s="99"/>
      <c r="L67" s="99"/>
      <c r="M67" s="99"/>
      <c r="N67" s="99"/>
      <c r="O67" s="99"/>
      <c r="P67" s="99"/>
    </row>
    <row r="68" spans="2:16" ht="30" customHeight="1">
      <c r="B68" s="98"/>
      <c r="C68" s="99"/>
      <c r="D68" s="112"/>
      <c r="E68" s="108" t="s">
        <v>249</v>
      </c>
      <c r="F68" s="99"/>
      <c r="G68" s="99"/>
      <c r="H68" s="99"/>
      <c r="I68" s="103"/>
      <c r="J68" s="104"/>
      <c r="K68" s="99"/>
      <c r="L68" s="99"/>
      <c r="M68" s="99"/>
      <c r="N68" s="99"/>
      <c r="O68" s="99"/>
      <c r="P68" s="99"/>
    </row>
    <row r="69" spans="2:16" ht="30" customHeight="1">
      <c r="B69" s="98"/>
      <c r="C69" s="99"/>
      <c r="D69" s="112"/>
      <c r="E69" s="108" t="s">
        <v>251</v>
      </c>
      <c r="F69" s="99"/>
      <c r="G69" s="99"/>
      <c r="H69" s="99"/>
      <c r="I69" s="103"/>
      <c r="J69" s="104"/>
      <c r="K69" s="99"/>
      <c r="L69" s="99"/>
      <c r="M69" s="99"/>
      <c r="N69" s="99"/>
      <c r="O69" s="99"/>
      <c r="P69" s="99"/>
    </row>
    <row r="70" spans="2:16" ht="30" customHeight="1">
      <c r="B70" s="98"/>
      <c r="C70" s="99"/>
      <c r="D70" s="112" t="str">
        <f>'1.Floors'!O150</f>
        <v>F71</v>
      </c>
      <c r="E70" s="113" t="str">
        <f>'1.Floors'!G150</f>
        <v>H_FL_AR_B07_Carpet</v>
      </c>
      <c r="F70" s="99"/>
      <c r="G70" s="99"/>
      <c r="H70" s="99"/>
      <c r="I70" s="103"/>
      <c r="J70" s="104"/>
      <c r="K70" s="99"/>
      <c r="L70" s="99"/>
      <c r="M70" s="99"/>
      <c r="N70" s="99"/>
      <c r="O70" s="99"/>
      <c r="P70" s="99"/>
    </row>
    <row r="71" spans="2:16" ht="30" customHeight="1">
      <c r="B71" s="98"/>
      <c r="C71" s="99"/>
      <c r="D71" s="112" t="str">
        <f>'1.Floors'!O153</f>
        <v>F72</v>
      </c>
      <c r="E71" s="113" t="str">
        <f>'1.Floors'!G153</f>
        <v>H_FL_AR_B07_Matwell</v>
      </c>
      <c r="F71" s="99"/>
      <c r="G71" s="99"/>
      <c r="H71" s="99"/>
      <c r="I71" s="103"/>
      <c r="J71" s="104"/>
      <c r="K71" s="99"/>
      <c r="L71" s="99"/>
      <c r="M71" s="99"/>
      <c r="N71" s="99"/>
      <c r="O71" s="99"/>
      <c r="P71" s="99"/>
    </row>
    <row r="72" spans="2:16" ht="30" customHeight="1">
      <c r="B72" s="98"/>
      <c r="C72" s="99"/>
      <c r="D72" s="112" t="str">
        <f>'1.Floors'!O156</f>
        <v>F73</v>
      </c>
      <c r="E72" s="113" t="str">
        <f>'1.Floors'!G156</f>
        <v>H_FL_AR_B07_Entrance Floor Mats and Frame</v>
      </c>
      <c r="F72" s="99"/>
      <c r="G72" s="99"/>
      <c r="H72" s="99"/>
      <c r="I72" s="103"/>
      <c r="J72" s="104"/>
      <c r="K72" s="99"/>
      <c r="L72" s="99"/>
      <c r="M72" s="99"/>
      <c r="N72" s="99"/>
      <c r="O72" s="99"/>
      <c r="P72" s="99"/>
    </row>
    <row r="73" spans="2:16" ht="30" customHeight="1">
      <c r="B73" s="98"/>
      <c r="C73" s="99"/>
      <c r="D73" s="112"/>
      <c r="E73" s="113"/>
      <c r="F73" s="99"/>
      <c r="G73" s="99"/>
      <c r="H73" s="99"/>
      <c r="I73" s="103"/>
      <c r="J73" s="104"/>
      <c r="K73" s="99"/>
      <c r="L73" s="99"/>
      <c r="M73" s="99"/>
      <c r="N73" s="99"/>
      <c r="O73" s="99"/>
      <c r="P73" s="99"/>
    </row>
    <row r="74" spans="2:16" ht="30" customHeight="1">
      <c r="B74" s="98"/>
      <c r="C74" s="99"/>
      <c r="D74" s="112"/>
      <c r="E74" s="108" t="s">
        <v>249</v>
      </c>
      <c r="F74" s="99"/>
      <c r="G74" s="99"/>
      <c r="H74" s="99"/>
      <c r="I74" s="103"/>
      <c r="J74" s="104"/>
      <c r="K74" s="99"/>
      <c r="L74" s="99"/>
      <c r="M74" s="99"/>
      <c r="N74" s="99"/>
      <c r="O74" s="99"/>
      <c r="P74" s="99"/>
    </row>
    <row r="75" spans="2:16" ht="30" customHeight="1">
      <c r="B75" s="98"/>
      <c r="C75" s="99"/>
      <c r="D75" s="110"/>
      <c r="E75" s="108" t="s">
        <v>252</v>
      </c>
      <c r="F75" s="99"/>
      <c r="G75" s="99"/>
      <c r="H75" s="99"/>
      <c r="I75" s="103"/>
      <c r="J75" s="104"/>
      <c r="K75" s="99"/>
      <c r="L75" s="99"/>
      <c r="M75" s="99"/>
      <c r="N75" s="99"/>
      <c r="O75" s="99"/>
      <c r="P75" s="99"/>
    </row>
    <row r="76" spans="2:16" ht="30" customHeight="1">
      <c r="B76" s="98"/>
      <c r="C76" s="99"/>
      <c r="D76" s="112" t="str">
        <f>'1.Floors'!O160</f>
        <v>F91</v>
      </c>
      <c r="E76" s="113" t="str">
        <f>'1.Floors'!G160</f>
        <v>H_FL_AR_B10_Raised Floor_600x600xH700</v>
      </c>
      <c r="F76" s="99"/>
      <c r="G76" s="99"/>
      <c r="H76" s="99"/>
      <c r="I76" s="103"/>
      <c r="J76" s="104"/>
      <c r="K76" s="99"/>
      <c r="L76" s="99"/>
      <c r="M76" s="99"/>
      <c r="N76" s="99"/>
      <c r="O76" s="99"/>
      <c r="P76" s="99"/>
    </row>
    <row r="77" spans="2:16" ht="30" customHeight="1">
      <c r="B77" s="98"/>
      <c r="C77" s="99"/>
      <c r="D77" s="112" t="str">
        <f>'1.Floors'!O164</f>
        <v>F91</v>
      </c>
      <c r="E77" s="113" t="str">
        <f>'1.Floors'!G164</f>
        <v>H_FL_AR_B10_Raised Floor_600x600xH1000</v>
      </c>
      <c r="F77" s="99"/>
      <c r="G77" s="99"/>
      <c r="H77" s="99"/>
      <c r="I77" s="103"/>
      <c r="J77" s="104"/>
      <c r="K77" s="99"/>
      <c r="L77" s="99"/>
      <c r="M77" s="99"/>
      <c r="N77" s="99"/>
      <c r="O77" s="99"/>
      <c r="P77" s="99"/>
    </row>
    <row r="78" spans="2:16" ht="30" customHeight="1">
      <c r="B78" s="98"/>
      <c r="C78" s="99"/>
      <c r="D78" s="112"/>
      <c r="E78" s="113"/>
      <c r="F78" s="99"/>
      <c r="G78" s="99"/>
      <c r="H78" s="99"/>
      <c r="I78" s="103"/>
      <c r="J78" s="104"/>
      <c r="K78" s="99"/>
      <c r="L78" s="99"/>
      <c r="M78" s="99"/>
      <c r="N78" s="99"/>
      <c r="O78" s="99"/>
      <c r="P78" s="99"/>
    </row>
    <row r="79" spans="2:16" ht="30" customHeight="1">
      <c r="B79" s="98"/>
      <c r="C79" s="99"/>
      <c r="D79" s="112"/>
      <c r="E79" s="108" t="s">
        <v>249</v>
      </c>
      <c r="F79" s="99"/>
      <c r="G79" s="99"/>
      <c r="H79" s="99"/>
      <c r="I79" s="103"/>
      <c r="J79" s="104"/>
      <c r="K79" s="99"/>
      <c r="L79" s="99"/>
      <c r="M79" s="99"/>
      <c r="N79" s="99"/>
      <c r="O79" s="99"/>
      <c r="P79" s="99"/>
    </row>
    <row r="80" spans="2:16" ht="30" customHeight="1">
      <c r="B80" s="98"/>
      <c r="C80" s="99"/>
      <c r="D80" s="110"/>
      <c r="E80" s="108" t="s">
        <v>253</v>
      </c>
      <c r="F80" s="99"/>
      <c r="G80" s="99"/>
      <c r="H80" s="99"/>
      <c r="I80" s="103"/>
      <c r="J80" s="104"/>
      <c r="K80" s="99"/>
      <c r="L80" s="99"/>
      <c r="M80" s="99"/>
      <c r="N80" s="99"/>
      <c r="O80" s="99"/>
      <c r="P80" s="99"/>
    </row>
    <row r="81" spans="2:16" ht="30" customHeight="1">
      <c r="B81" s="98"/>
      <c r="C81" s="99"/>
      <c r="D81" s="112"/>
      <c r="E81" s="113" t="str">
        <f>'1.Floors'!G169</f>
        <v>H_FL_AR_B07_Ground Insulation</v>
      </c>
      <c r="F81" s="99"/>
      <c r="G81" s="99"/>
      <c r="H81" s="99"/>
      <c r="I81" s="103"/>
      <c r="J81" s="104"/>
      <c r="K81" s="99"/>
      <c r="L81" s="99"/>
      <c r="M81" s="99"/>
      <c r="N81" s="99"/>
      <c r="O81" s="99"/>
      <c r="P81" s="99"/>
    </row>
    <row r="82" spans="2:16" ht="30" customHeight="1">
      <c r="B82" s="98"/>
      <c r="C82" s="99"/>
      <c r="D82" s="112"/>
      <c r="E82" s="113"/>
      <c r="F82" s="99"/>
      <c r="G82" s="99"/>
      <c r="H82" s="99"/>
      <c r="I82" s="103"/>
      <c r="J82" s="104"/>
      <c r="K82" s="99"/>
      <c r="L82" s="99"/>
      <c r="M82" s="99"/>
      <c r="N82" s="99"/>
      <c r="O82" s="99"/>
      <c r="P82" s="99"/>
    </row>
    <row r="83" spans="2:16" ht="30" customHeight="1">
      <c r="B83" s="98"/>
      <c r="C83" s="99"/>
      <c r="D83" s="110"/>
      <c r="E83" s="116"/>
      <c r="F83" s="99"/>
      <c r="G83" s="117"/>
      <c r="H83" s="99"/>
      <c r="I83" s="103"/>
      <c r="J83" s="104"/>
      <c r="K83" s="99"/>
      <c r="L83" s="99"/>
      <c r="M83" s="99"/>
      <c r="N83" s="99"/>
      <c r="O83" s="99"/>
      <c r="P83" s="99"/>
    </row>
    <row r="84" spans="2:16" ht="30" customHeight="1">
      <c r="B84" s="92">
        <v>2</v>
      </c>
      <c r="C84" s="93" t="s">
        <v>254</v>
      </c>
      <c r="D84" s="94" t="s">
        <v>255</v>
      </c>
      <c r="E84" s="95"/>
      <c r="F84" s="96"/>
      <c r="G84" s="96"/>
      <c r="H84" s="96"/>
      <c r="I84" s="118"/>
      <c r="J84" s="97"/>
      <c r="K84" s="97"/>
      <c r="L84" s="96"/>
      <c r="M84" s="96"/>
      <c r="N84" s="96"/>
      <c r="O84" s="96"/>
      <c r="P84" s="96"/>
    </row>
    <row r="85" spans="2:16" ht="30" customHeight="1">
      <c r="B85" s="98"/>
      <c r="C85" s="99"/>
      <c r="D85" s="100" t="s">
        <v>229</v>
      </c>
      <c r="E85" s="101" t="s">
        <v>256</v>
      </c>
      <c r="F85" s="102" t="s">
        <v>257</v>
      </c>
      <c r="G85" s="102" t="s">
        <v>258</v>
      </c>
      <c r="H85" s="102" t="s">
        <v>259</v>
      </c>
      <c r="I85" s="119" t="s">
        <v>260</v>
      </c>
      <c r="J85" s="104"/>
      <c r="K85" s="99"/>
      <c r="L85" s="99"/>
      <c r="M85" s="99"/>
      <c r="N85" s="99"/>
      <c r="O85" s="99"/>
      <c r="P85" s="99"/>
    </row>
    <row r="86" spans="2:16" ht="30" customHeight="1">
      <c r="B86" s="98"/>
      <c r="C86" s="99"/>
      <c r="D86" s="100"/>
      <c r="E86" s="106" t="s">
        <v>261</v>
      </c>
      <c r="F86" s="99"/>
      <c r="G86" s="120" t="s">
        <v>235</v>
      </c>
      <c r="H86" s="99"/>
      <c r="I86" s="103"/>
      <c r="J86" s="104"/>
      <c r="K86" s="99"/>
      <c r="L86" s="99"/>
      <c r="M86" s="99"/>
      <c r="N86" s="99"/>
      <c r="O86" s="99"/>
      <c r="P86" s="99"/>
    </row>
    <row r="87" spans="2:16" ht="30" customHeight="1">
      <c r="B87" s="98"/>
      <c r="C87" s="99"/>
      <c r="D87" s="100"/>
      <c r="E87" s="106" t="s">
        <v>262</v>
      </c>
      <c r="F87" s="99"/>
      <c r="G87" s="107"/>
      <c r="H87" s="99"/>
      <c r="I87" s="103"/>
      <c r="J87" s="104"/>
      <c r="K87" s="99"/>
      <c r="L87" s="99"/>
      <c r="M87" s="99"/>
      <c r="N87" s="99"/>
      <c r="O87" s="99"/>
      <c r="P87" s="99"/>
    </row>
    <row r="88" spans="2:16" ht="30" customHeight="1">
      <c r="B88" s="98"/>
      <c r="C88" s="99"/>
      <c r="D88" s="100"/>
      <c r="E88" s="121" t="s">
        <v>263</v>
      </c>
      <c r="F88" s="99"/>
      <c r="G88" s="107"/>
      <c r="H88" s="99"/>
      <c r="I88" s="103"/>
      <c r="J88" s="104"/>
      <c r="K88" s="99"/>
      <c r="L88" s="99"/>
      <c r="M88" s="99"/>
      <c r="N88" s="99"/>
      <c r="O88" s="99"/>
      <c r="P88" s="99"/>
    </row>
    <row r="89" spans="2:16" ht="30" customHeight="1">
      <c r="B89" s="98"/>
      <c r="C89" s="99"/>
      <c r="D89" s="105"/>
      <c r="E89" s="108" t="s">
        <v>264</v>
      </c>
      <c r="F89" s="99"/>
      <c r="G89" s="109" t="s">
        <v>265</v>
      </c>
      <c r="H89" s="99"/>
      <c r="I89" s="103"/>
      <c r="J89" s="104"/>
      <c r="K89" s="99"/>
      <c r="L89" s="99"/>
      <c r="M89" s="99"/>
      <c r="N89" s="99"/>
      <c r="O89" s="99"/>
      <c r="P89" s="99"/>
    </row>
    <row r="90" spans="2:16" ht="30" customHeight="1">
      <c r="B90" s="98"/>
      <c r="C90" s="99"/>
      <c r="D90" s="110"/>
      <c r="E90" s="108" t="s">
        <v>266</v>
      </c>
      <c r="F90" s="99"/>
      <c r="G90" s="111" t="s">
        <v>267</v>
      </c>
      <c r="H90" s="99"/>
      <c r="I90" s="103"/>
      <c r="J90" s="104"/>
      <c r="K90" s="99"/>
      <c r="L90" s="99"/>
      <c r="M90" s="99"/>
      <c r="N90" s="99"/>
      <c r="O90" s="99"/>
      <c r="P90" s="99"/>
    </row>
    <row r="91" spans="2:16" ht="30" customHeight="1">
      <c r="B91" s="98"/>
      <c r="C91" s="99"/>
      <c r="D91" s="112" t="str">
        <f>'2.Roofs'!N6</f>
        <v>RF11</v>
      </c>
      <c r="E91" s="113" t="str">
        <f>'2.Roofs'!F6</f>
        <v>H_RF_AR_B06_LW Conc(Slope)_XPS_Memb</v>
      </c>
      <c r="F91" s="99"/>
      <c r="G91" s="114" t="str">
        <f>'2.Roofs'!F93</f>
        <v>H_RF_AR_B07_Gutter_Steel_Eave _W740xH300_T0.7</v>
      </c>
      <c r="H91" s="99"/>
      <c r="I91" s="103"/>
      <c r="J91" s="104"/>
      <c r="K91" s="99"/>
      <c r="L91" s="99"/>
      <c r="M91" s="99"/>
      <c r="N91" s="99"/>
      <c r="O91" s="99"/>
      <c r="P91" s="99"/>
    </row>
    <row r="92" spans="2:16" ht="30" customHeight="1">
      <c r="B92" s="98"/>
      <c r="C92" s="99"/>
      <c r="D92" s="112" t="str">
        <f>'2.Roofs'!N11</f>
        <v>RF12</v>
      </c>
      <c r="E92" s="113" t="str">
        <f>'2.Roofs'!F11</f>
        <v>H_RF_AR_B06_Mortar(Slope)_XPS_Memb</v>
      </c>
      <c r="F92" s="99"/>
      <c r="G92" s="114" t="str">
        <f>'2.Roofs'!F95</f>
        <v>H_RF_AR_B07_Gutter_Steel_Valley_W300_T0.7</v>
      </c>
      <c r="H92" s="99"/>
      <c r="I92" s="103"/>
      <c r="J92" s="104"/>
      <c r="K92" s="99"/>
      <c r="L92" s="99"/>
      <c r="M92" s="99"/>
      <c r="N92" s="99"/>
      <c r="O92" s="99"/>
      <c r="P92" s="99"/>
    </row>
    <row r="93" spans="2:16" ht="30" customHeight="1">
      <c r="B93" s="98"/>
      <c r="C93" s="99"/>
      <c r="D93" s="112" t="str">
        <f>'2.Roofs'!N17</f>
        <v>RF13</v>
      </c>
      <c r="E93" s="113" t="str">
        <f>'2.Roofs'!F17</f>
        <v>H_RF_AR_B06_LW Conc(Slope)_XPS_Memb_Gravel</v>
      </c>
      <c r="F93" s="99"/>
      <c r="G93" s="114" t="str">
        <f>'2.Roofs'!F97</f>
        <v>H_RF_AR_B07_Gutter_AL_Eave_T1.2_W250xH300</v>
      </c>
      <c r="H93" s="99"/>
      <c r="I93" s="103"/>
      <c r="J93" s="104"/>
      <c r="K93" s="99"/>
      <c r="L93" s="99"/>
      <c r="M93" s="99"/>
      <c r="N93" s="99"/>
      <c r="O93" s="99"/>
      <c r="P93" s="99"/>
    </row>
    <row r="94" spans="2:16" ht="30" customHeight="1">
      <c r="B94" s="98"/>
      <c r="C94" s="99"/>
      <c r="D94" s="112"/>
      <c r="E94" s="116"/>
      <c r="F94" s="99"/>
      <c r="G94" s="114" t="str">
        <f>'2.Roofs'!F99</f>
        <v>H_RF_AR_B07_Gutter_AL_Valley_W300_T0.7</v>
      </c>
      <c r="H94" s="99"/>
      <c r="I94" s="103"/>
      <c r="J94" s="104"/>
      <c r="K94" s="99"/>
      <c r="L94" s="99"/>
      <c r="M94" s="99"/>
      <c r="N94" s="99"/>
      <c r="O94" s="99"/>
      <c r="P94" s="99"/>
    </row>
    <row r="95" spans="2:16" ht="30" customHeight="1">
      <c r="B95" s="98"/>
      <c r="C95" s="99"/>
      <c r="D95" s="112"/>
      <c r="E95" s="108" t="s">
        <v>264</v>
      </c>
      <c r="F95" s="99"/>
      <c r="G95" s="107"/>
      <c r="H95" s="99"/>
      <c r="I95" s="103"/>
      <c r="J95" s="104"/>
      <c r="K95" s="99"/>
      <c r="L95" s="99"/>
      <c r="M95" s="99"/>
      <c r="N95" s="99"/>
      <c r="O95" s="99"/>
      <c r="P95" s="99"/>
    </row>
    <row r="96" spans="2:16" ht="30" customHeight="1">
      <c r="B96" s="98"/>
      <c r="C96" s="99"/>
      <c r="D96" s="112"/>
      <c r="E96" s="108" t="s">
        <v>268</v>
      </c>
      <c r="F96" s="99"/>
      <c r="G96" s="107"/>
      <c r="H96" s="99"/>
      <c r="I96" s="103"/>
      <c r="J96" s="104"/>
      <c r="K96" s="99"/>
      <c r="L96" s="99"/>
      <c r="M96" s="99"/>
      <c r="N96" s="99"/>
      <c r="O96" s="99"/>
      <c r="P96" s="99"/>
    </row>
    <row r="97" spans="2:16" ht="30" customHeight="1">
      <c r="B97" s="98"/>
      <c r="C97" s="99"/>
      <c r="D97" s="112" t="str">
        <f>'2.Roofs'!N24</f>
        <v>RF21</v>
      </c>
      <c r="E97" s="113" t="str">
        <f>'2.Roofs'!F24</f>
        <v>H_RF_AR_B06_Memb_XPS_PE_Protective Conc</v>
      </c>
      <c r="F97" s="99"/>
      <c r="G97" s="107"/>
      <c r="H97" s="99"/>
      <c r="I97" s="103"/>
      <c r="J97" s="104"/>
      <c r="K97" s="99"/>
      <c r="L97" s="99"/>
      <c r="M97" s="99"/>
      <c r="N97" s="99"/>
      <c r="O97" s="99"/>
      <c r="P97" s="99"/>
    </row>
    <row r="98" spans="2:16" ht="30" customHeight="1">
      <c r="B98" s="98"/>
      <c r="C98" s="99"/>
      <c r="D98" s="112" t="str">
        <f>'2.Roofs'!N29</f>
        <v>RF22</v>
      </c>
      <c r="E98" s="113" t="str">
        <f>'2.Roofs'!F29</f>
        <v>H_RF_AR_B06_Memb_XPS_PE_Roof Tile</v>
      </c>
      <c r="F98" s="99"/>
      <c r="G98" s="107"/>
      <c r="H98" s="99"/>
      <c r="I98" s="103"/>
      <c r="J98" s="104"/>
      <c r="K98" s="99"/>
      <c r="L98" s="99"/>
      <c r="M98" s="99"/>
      <c r="N98" s="99"/>
      <c r="O98" s="99"/>
      <c r="P98" s="99"/>
    </row>
    <row r="99" spans="2:16" ht="30" customHeight="1">
      <c r="B99" s="98"/>
      <c r="C99" s="99"/>
      <c r="D99" s="112" t="str">
        <f>'2.Roofs'!N34</f>
        <v>RF23</v>
      </c>
      <c r="E99" s="113" t="str">
        <f>'2.Roofs'!F34</f>
        <v>H_RF_AR_B06_LW Conc(Slope)_Memb_XPS_Geot_Gravel</v>
      </c>
      <c r="F99" s="99"/>
      <c r="G99" s="107"/>
      <c r="H99" s="99"/>
      <c r="I99" s="103"/>
      <c r="J99" s="104"/>
      <c r="K99" s="99"/>
      <c r="L99" s="99"/>
      <c r="M99" s="99"/>
      <c r="N99" s="99"/>
      <c r="O99" s="99"/>
      <c r="P99" s="99"/>
    </row>
    <row r="100" spans="2:16" ht="30" customHeight="1">
      <c r="B100" s="98"/>
      <c r="C100" s="99"/>
      <c r="D100" s="112" t="str">
        <f>'2.Roofs'!N40</f>
        <v>RF24</v>
      </c>
      <c r="E100" s="113" t="str">
        <f>'2.Roofs'!F40</f>
        <v>H_RF_AR_B06_LW Conc(Slope)_Memb_XPS_Geot_Roof Tile</v>
      </c>
      <c r="F100" s="99"/>
      <c r="G100" s="107"/>
      <c r="H100" s="99"/>
      <c r="I100" s="103"/>
      <c r="J100" s="104"/>
      <c r="K100" s="99"/>
      <c r="L100" s="99"/>
      <c r="M100" s="99"/>
      <c r="N100" s="99"/>
      <c r="O100" s="99"/>
      <c r="P100" s="99"/>
    </row>
    <row r="101" spans="2:16" ht="30" customHeight="1">
      <c r="B101" s="98"/>
      <c r="C101" s="99"/>
      <c r="D101" s="112" t="str">
        <f>'2.Roofs'!N46</f>
        <v>RF25</v>
      </c>
      <c r="E101" s="113" t="str">
        <f>'2.Roofs'!F46</f>
        <v>H_RF_AR_B06_LW Conc(Slope)_Memb_XPS_PE_Roof Tile</v>
      </c>
      <c r="F101" s="99"/>
      <c r="G101" s="107"/>
      <c r="H101" s="99"/>
      <c r="I101" s="103"/>
      <c r="J101" s="104"/>
      <c r="K101" s="99"/>
      <c r="L101" s="99"/>
      <c r="M101" s="99"/>
      <c r="N101" s="99"/>
      <c r="O101" s="99"/>
      <c r="P101" s="99"/>
    </row>
    <row r="102" spans="2:16" ht="30" customHeight="1">
      <c r="B102" s="98"/>
      <c r="C102" s="99"/>
      <c r="D102" s="112" t="str">
        <f>'2.Roofs'!N52</f>
        <v>RF26</v>
      </c>
      <c r="E102" s="113" t="str">
        <f>'2.Roofs'!F52</f>
        <v>H_RF_AR_B06_LW Conc(Slope)_Memb_XPS_PE_Protective Conc</v>
      </c>
      <c r="F102" s="99"/>
      <c r="G102" s="107"/>
      <c r="H102" s="99"/>
      <c r="I102" s="103"/>
      <c r="J102" s="104"/>
      <c r="K102" s="99"/>
      <c r="L102" s="99"/>
      <c r="M102" s="99"/>
      <c r="N102" s="99"/>
      <c r="O102" s="99"/>
      <c r="P102" s="99"/>
    </row>
    <row r="103" spans="2:16" ht="30" customHeight="1">
      <c r="B103" s="98"/>
      <c r="C103" s="99"/>
      <c r="D103" s="110"/>
      <c r="E103" s="116"/>
      <c r="F103" s="99"/>
      <c r="G103" s="107"/>
      <c r="H103" s="99"/>
      <c r="I103" s="103"/>
      <c r="J103" s="104"/>
      <c r="K103" s="99"/>
      <c r="L103" s="99"/>
      <c r="M103" s="99"/>
      <c r="N103" s="99"/>
      <c r="O103" s="99"/>
      <c r="P103" s="99"/>
    </row>
    <row r="104" spans="2:16" ht="30" customHeight="1">
      <c r="B104" s="98"/>
      <c r="C104" s="99"/>
      <c r="D104" s="110"/>
      <c r="E104" s="108" t="s">
        <v>264</v>
      </c>
      <c r="F104" s="99"/>
      <c r="G104" s="107"/>
      <c r="H104" s="99"/>
      <c r="I104" s="103"/>
      <c r="J104" s="104"/>
      <c r="K104" s="99"/>
      <c r="L104" s="99"/>
      <c r="M104" s="99"/>
      <c r="N104" s="99"/>
      <c r="O104" s="99"/>
      <c r="P104" s="99"/>
    </row>
    <row r="105" spans="2:16" ht="30" customHeight="1">
      <c r="B105" s="98"/>
      <c r="C105" s="99"/>
      <c r="D105" s="110"/>
      <c r="E105" s="108" t="s">
        <v>269</v>
      </c>
      <c r="F105" s="99"/>
      <c r="G105" s="107"/>
      <c r="H105" s="99"/>
      <c r="I105" s="103"/>
      <c r="J105" s="104"/>
      <c r="K105" s="99"/>
      <c r="L105" s="99"/>
      <c r="M105" s="99"/>
      <c r="N105" s="99"/>
      <c r="O105" s="99"/>
      <c r="P105" s="99"/>
    </row>
    <row r="106" spans="2:16" ht="30" customHeight="1">
      <c r="B106" s="98"/>
      <c r="C106" s="99"/>
      <c r="D106" s="112" t="str">
        <f>'2.Roofs'!N59</f>
        <v>RF31</v>
      </c>
      <c r="E106" s="113" t="str">
        <f>'2.Roofs'!F59</f>
        <v>H_RF_AR_B06_Memb_XPS_PE_Protective Conc(Slope)</v>
      </c>
      <c r="F106" s="99"/>
      <c r="G106" s="107"/>
      <c r="H106" s="99"/>
      <c r="I106" s="103"/>
      <c r="J106" s="104"/>
      <c r="K106" s="99"/>
      <c r="L106" s="99"/>
      <c r="M106" s="99"/>
      <c r="N106" s="99"/>
      <c r="O106" s="99"/>
      <c r="P106" s="99"/>
    </row>
    <row r="107" spans="2:16" ht="30" customHeight="1">
      <c r="B107" s="98"/>
      <c r="C107" s="99"/>
      <c r="D107" s="112" t="str">
        <f>'2.Roofs'!N64</f>
        <v>RF32</v>
      </c>
      <c r="E107" s="113" t="str">
        <f>'2.Roofs'!F64</f>
        <v>H_RF_AR_B06_Memb_XPS_PE_LW Conc(Slope)</v>
      </c>
      <c r="F107" s="99"/>
      <c r="G107" s="107"/>
      <c r="H107" s="99"/>
      <c r="I107" s="103"/>
      <c r="J107" s="104"/>
      <c r="K107" s="99"/>
      <c r="L107" s="99"/>
      <c r="M107" s="99"/>
      <c r="N107" s="99"/>
      <c r="O107" s="99"/>
      <c r="P107" s="99"/>
    </row>
    <row r="108" spans="2:16" ht="30" customHeight="1">
      <c r="B108" s="98"/>
      <c r="C108" s="99"/>
      <c r="D108" s="112"/>
      <c r="E108" s="108"/>
      <c r="F108" s="99"/>
      <c r="G108" s="107"/>
      <c r="H108" s="99"/>
      <c r="I108" s="103"/>
      <c r="J108" s="104"/>
      <c r="K108" s="99"/>
      <c r="L108" s="99"/>
      <c r="M108" s="99"/>
      <c r="N108" s="99"/>
      <c r="O108" s="99"/>
      <c r="P108" s="99"/>
    </row>
    <row r="109" spans="2:16" ht="30" customHeight="1">
      <c r="B109" s="98"/>
      <c r="C109" s="99"/>
      <c r="D109" s="112"/>
      <c r="E109" s="108" t="s">
        <v>270</v>
      </c>
      <c r="F109" s="99"/>
      <c r="G109" s="107"/>
      <c r="H109" s="99"/>
      <c r="I109" s="103"/>
      <c r="J109" s="104"/>
      <c r="K109" s="99"/>
      <c r="L109" s="99"/>
      <c r="M109" s="99"/>
      <c r="N109" s="99"/>
      <c r="O109" s="99"/>
      <c r="P109" s="99"/>
    </row>
    <row r="110" spans="2:16" ht="30" customHeight="1">
      <c r="B110" s="98"/>
      <c r="C110" s="99"/>
      <c r="D110" s="110"/>
      <c r="E110" s="108" t="s">
        <v>271</v>
      </c>
      <c r="F110" s="99"/>
      <c r="G110" s="107"/>
      <c r="H110" s="99"/>
      <c r="I110" s="103"/>
      <c r="J110" s="104"/>
      <c r="K110" s="99"/>
      <c r="L110" s="99"/>
      <c r="M110" s="99"/>
      <c r="N110" s="99"/>
      <c r="O110" s="99"/>
      <c r="P110" s="99"/>
    </row>
    <row r="111" spans="2:16" ht="30" customHeight="1">
      <c r="B111" s="98"/>
      <c r="C111" s="99"/>
      <c r="D111" s="112" t="str">
        <f>'2.Roofs'!N71</f>
        <v>RF61</v>
      </c>
      <c r="E111" s="113" t="str">
        <f>'2.Roofs'!F71</f>
        <v>H_RF_AR_B05_Roof Panel Steel Mineral Wool T200</v>
      </c>
      <c r="F111" s="99"/>
      <c r="G111" s="107"/>
      <c r="H111" s="99"/>
      <c r="I111" s="103"/>
      <c r="J111" s="104"/>
      <c r="K111" s="99"/>
      <c r="L111" s="99"/>
      <c r="M111" s="99"/>
      <c r="N111" s="99"/>
      <c r="O111" s="99"/>
      <c r="P111" s="99"/>
    </row>
    <row r="112" spans="2:16" ht="30" customHeight="1">
      <c r="B112" s="98"/>
      <c r="C112" s="99"/>
      <c r="D112" s="112" t="str">
        <f>'2.Roofs'!N73</f>
        <v>RF62</v>
      </c>
      <c r="E112" s="113" t="str">
        <f>'2.Roofs'!F73</f>
        <v>H_RF_AR_B05_Roof Panel Steel Glass Wool T220</v>
      </c>
      <c r="F112" s="99"/>
      <c r="G112" s="99"/>
      <c r="H112" s="99"/>
      <c r="I112" s="103"/>
      <c r="J112" s="104"/>
      <c r="K112" s="99"/>
      <c r="L112" s="99"/>
      <c r="M112" s="99"/>
      <c r="N112" s="99"/>
      <c r="O112" s="99"/>
      <c r="P112" s="99"/>
    </row>
    <row r="113" spans="2:16" ht="30" customHeight="1">
      <c r="B113" s="98"/>
      <c r="C113" s="99"/>
      <c r="D113" s="112" t="str">
        <f>'2.Roofs'!N75</f>
        <v>RF63</v>
      </c>
      <c r="E113" s="113" t="str">
        <f>'2.Roofs'!F75</f>
        <v>H_RF_AR_B05_Roof Panel AL Mineral Wool T200</v>
      </c>
      <c r="F113" s="99"/>
      <c r="G113" s="99"/>
      <c r="H113" s="99"/>
      <c r="I113" s="103"/>
      <c r="J113" s="104"/>
      <c r="K113" s="99"/>
      <c r="L113" s="99"/>
      <c r="M113" s="99"/>
      <c r="N113" s="99"/>
      <c r="O113" s="99"/>
      <c r="P113" s="99"/>
    </row>
    <row r="114" spans="2:16" ht="30" customHeight="1">
      <c r="B114" s="98"/>
      <c r="C114" s="99"/>
      <c r="D114" s="112" t="str">
        <f>'2.Roofs'!N77</f>
        <v>RF64</v>
      </c>
      <c r="E114" s="113" t="str">
        <f>'2.Roofs'!F77</f>
        <v>H_RF_AR_B05_Roof Panel AL Glass Wool T200</v>
      </c>
      <c r="F114" s="99"/>
      <c r="G114" s="99"/>
      <c r="H114" s="99"/>
      <c r="I114" s="103"/>
      <c r="J114" s="104"/>
      <c r="K114" s="99"/>
      <c r="L114" s="99"/>
      <c r="M114" s="99"/>
      <c r="N114" s="99"/>
      <c r="O114" s="99"/>
      <c r="P114" s="99"/>
    </row>
    <row r="115" spans="2:16" ht="30" customHeight="1">
      <c r="B115" s="98"/>
      <c r="C115" s="99"/>
      <c r="D115" s="110"/>
      <c r="E115" s="116"/>
      <c r="F115" s="99"/>
      <c r="G115" s="99"/>
      <c r="H115" s="99"/>
      <c r="I115" s="103"/>
      <c r="J115" s="104"/>
      <c r="K115" s="99"/>
      <c r="L115" s="99"/>
      <c r="M115" s="99"/>
      <c r="N115" s="99"/>
      <c r="O115" s="99"/>
      <c r="P115" s="99"/>
    </row>
    <row r="116" spans="2:16" ht="30" customHeight="1">
      <c r="B116" s="98"/>
      <c r="C116" s="99"/>
      <c r="D116" s="112"/>
      <c r="E116" s="108" t="s">
        <v>270</v>
      </c>
      <c r="F116" s="99"/>
      <c r="G116" s="107"/>
      <c r="H116" s="99"/>
      <c r="I116" s="103"/>
      <c r="J116" s="104"/>
      <c r="K116" s="99"/>
      <c r="L116" s="99"/>
      <c r="M116" s="99"/>
      <c r="N116" s="99"/>
      <c r="O116" s="99"/>
      <c r="P116" s="99"/>
    </row>
    <row r="117" spans="2:16" ht="30" customHeight="1">
      <c r="B117" s="98"/>
      <c r="C117" s="99"/>
      <c r="D117" s="110"/>
      <c r="E117" s="108" t="s">
        <v>272</v>
      </c>
      <c r="F117" s="99"/>
      <c r="G117" s="107"/>
      <c r="H117" s="99"/>
      <c r="I117" s="103"/>
      <c r="J117" s="104"/>
      <c r="K117" s="99"/>
      <c r="L117" s="99"/>
      <c r="M117" s="99"/>
      <c r="N117" s="99"/>
      <c r="O117" s="99"/>
      <c r="P117" s="99"/>
    </row>
    <row r="118" spans="2:16" ht="30" customHeight="1">
      <c r="B118" s="98"/>
      <c r="C118" s="99"/>
      <c r="D118" s="112" t="str">
        <f>'2.Roofs'!N81</f>
        <v>RF71</v>
      </c>
      <c r="E118" s="113" t="str">
        <f>'2.Roofs'!F81</f>
        <v>H_RF_AR_B05_Roof Single Sheet Steel T0.7</v>
      </c>
      <c r="F118" s="99"/>
      <c r="G118" s="107"/>
      <c r="H118" s="99"/>
      <c r="I118" s="103"/>
      <c r="J118" s="104"/>
      <c r="K118" s="99"/>
      <c r="L118" s="99"/>
      <c r="M118" s="99"/>
      <c r="N118" s="99"/>
      <c r="O118" s="99"/>
      <c r="P118" s="99"/>
    </row>
    <row r="119" spans="2:16" ht="30" customHeight="1">
      <c r="B119" s="98"/>
      <c r="C119" s="99"/>
      <c r="D119" s="112" t="str">
        <f>'2.Roofs'!N83</f>
        <v>RF72</v>
      </c>
      <c r="E119" s="113" t="str">
        <f>'2.Roofs'!F83</f>
        <v>H_RF_AR_B05_Roof Single Sheet AL T0.7</v>
      </c>
      <c r="F119" s="99"/>
      <c r="G119" s="99"/>
      <c r="H119" s="99"/>
      <c r="I119" s="103"/>
      <c r="J119" s="104"/>
      <c r="K119" s="99"/>
      <c r="L119" s="99"/>
      <c r="M119" s="99"/>
      <c r="N119" s="99"/>
      <c r="O119" s="99"/>
      <c r="P119" s="99"/>
    </row>
    <row r="120" spans="2:16" ht="30" customHeight="1">
      <c r="B120" s="98"/>
      <c r="C120" s="99"/>
      <c r="D120" s="110"/>
      <c r="E120" s="113"/>
      <c r="F120" s="99"/>
      <c r="G120" s="99"/>
      <c r="H120" s="99"/>
      <c r="I120" s="103"/>
      <c r="J120" s="104"/>
      <c r="K120" s="104"/>
      <c r="L120" s="99"/>
      <c r="M120" s="99"/>
      <c r="N120" s="99"/>
      <c r="O120" s="99"/>
      <c r="P120" s="99"/>
    </row>
    <row r="121" spans="2:16" ht="30" customHeight="1">
      <c r="B121" s="92">
        <v>3</v>
      </c>
      <c r="C121" s="93" t="s">
        <v>273</v>
      </c>
      <c r="D121" s="94" t="s">
        <v>274</v>
      </c>
      <c r="E121" s="95"/>
      <c r="F121" s="96"/>
      <c r="G121" s="96"/>
      <c r="H121" s="96"/>
      <c r="I121" s="118"/>
      <c r="J121" s="97"/>
      <c r="K121" s="97"/>
      <c r="L121" s="96"/>
      <c r="M121" s="96"/>
      <c r="N121" s="96"/>
      <c r="O121" s="96"/>
      <c r="P121" s="96"/>
    </row>
    <row r="122" spans="2:16" ht="30" customHeight="1">
      <c r="B122" s="98"/>
      <c r="C122" s="99"/>
      <c r="D122" s="100" t="s">
        <v>229</v>
      </c>
      <c r="E122" s="101" t="s">
        <v>275</v>
      </c>
      <c r="F122" s="99"/>
      <c r="G122" s="102" t="s">
        <v>276</v>
      </c>
      <c r="H122" s="102" t="s">
        <v>277</v>
      </c>
      <c r="I122" s="103"/>
      <c r="J122" s="104"/>
      <c r="K122" s="99"/>
      <c r="L122" s="99"/>
      <c r="M122" s="99"/>
      <c r="N122" s="99"/>
      <c r="O122" s="99"/>
      <c r="P122" s="99"/>
    </row>
    <row r="123" spans="2:16" ht="30" customHeight="1">
      <c r="B123" s="98"/>
      <c r="C123" s="99"/>
      <c r="D123" s="100"/>
      <c r="E123" s="106" t="s">
        <v>278</v>
      </c>
      <c r="F123" s="99"/>
      <c r="G123" s="107"/>
      <c r="H123" s="99"/>
      <c r="I123" s="103"/>
      <c r="J123" s="104"/>
      <c r="K123" s="99"/>
      <c r="L123" s="99"/>
      <c r="M123" s="99"/>
      <c r="N123" s="99"/>
      <c r="O123" s="99"/>
      <c r="P123" s="99"/>
    </row>
    <row r="124" spans="2:16" ht="30" customHeight="1">
      <c r="B124" s="98"/>
      <c r="C124" s="99"/>
      <c r="D124" s="100"/>
      <c r="E124" s="106" t="s">
        <v>279</v>
      </c>
      <c r="F124" s="99"/>
      <c r="G124" s="107"/>
      <c r="H124" s="99"/>
      <c r="I124" s="103"/>
      <c r="J124" s="104"/>
      <c r="K124" s="99"/>
      <c r="L124" s="99"/>
      <c r="M124" s="99"/>
      <c r="N124" s="99"/>
      <c r="O124" s="99"/>
      <c r="P124" s="99"/>
    </row>
    <row r="125" spans="2:16" ht="30" customHeight="1">
      <c r="B125" s="98"/>
      <c r="C125" s="99"/>
      <c r="D125" s="100"/>
      <c r="E125" s="106" t="s">
        <v>236</v>
      </c>
      <c r="F125" s="99"/>
      <c r="G125" s="107"/>
      <c r="H125" s="99"/>
      <c r="I125" s="103"/>
      <c r="J125" s="104"/>
      <c r="K125" s="99"/>
      <c r="L125" s="99"/>
      <c r="M125" s="99"/>
      <c r="N125" s="99"/>
      <c r="O125" s="99"/>
      <c r="P125" s="99"/>
    </row>
    <row r="126" spans="2:16" ht="30" customHeight="1">
      <c r="B126" s="98"/>
      <c r="C126" s="99"/>
      <c r="D126" s="105"/>
      <c r="E126" s="108" t="s">
        <v>280</v>
      </c>
      <c r="F126" s="99"/>
      <c r="G126" s="99"/>
      <c r="H126" s="99"/>
      <c r="I126" s="103"/>
      <c r="J126" s="104"/>
      <c r="K126" s="99"/>
      <c r="L126" s="99"/>
      <c r="M126" s="99"/>
      <c r="N126" s="99"/>
      <c r="O126" s="99"/>
      <c r="P126" s="99"/>
    </row>
    <row r="127" spans="2:16" ht="27">
      <c r="B127" s="98"/>
      <c r="C127" s="99"/>
      <c r="D127" s="122"/>
      <c r="E127" s="123" t="s">
        <v>281</v>
      </c>
      <c r="F127" s="99"/>
      <c r="G127" s="107"/>
      <c r="H127" s="99"/>
      <c r="I127" s="103"/>
      <c r="J127" s="104"/>
      <c r="K127" s="99"/>
      <c r="L127" s="99"/>
      <c r="M127" s="99"/>
      <c r="N127" s="99"/>
      <c r="O127" s="99"/>
      <c r="P127" s="99"/>
    </row>
    <row r="128" spans="2:16" ht="30" customHeight="1">
      <c r="B128" s="98"/>
      <c r="C128" s="99"/>
      <c r="D128" s="112" t="str">
        <f>'3.Walls'!O6</f>
        <v>EW11</v>
      </c>
      <c r="E128" s="113" t="str">
        <f>'3.Walls'!G6</f>
        <v>H_WA_AR_B02_Ext Wall_1L Gypsum_Mineral Wool</v>
      </c>
      <c r="F128" s="117"/>
      <c r="G128" s="117"/>
      <c r="H128" s="99"/>
      <c r="I128" s="103"/>
      <c r="J128" s="104"/>
      <c r="K128" s="99"/>
      <c r="L128" s="99"/>
      <c r="M128" s="99"/>
      <c r="N128" s="99"/>
      <c r="O128" s="99"/>
      <c r="P128" s="99"/>
    </row>
    <row r="129" spans="2:16" ht="30" customHeight="1">
      <c r="B129" s="98"/>
      <c r="C129" s="99"/>
      <c r="D129" s="112" t="str">
        <f>'3.Walls'!O14</f>
        <v>EW12</v>
      </c>
      <c r="E129" s="113" t="str">
        <f>'3.Walls'!G14</f>
        <v>H_WA_AR_B02_Ext Wall_1L Gypsum_Glass Wool</v>
      </c>
      <c r="F129" s="117"/>
      <c r="G129" s="117"/>
      <c r="H129" s="99"/>
      <c r="I129" s="103"/>
      <c r="J129" s="104"/>
      <c r="K129" s="99"/>
      <c r="L129" s="99"/>
      <c r="M129" s="99"/>
      <c r="N129" s="99"/>
      <c r="O129" s="99"/>
      <c r="P129" s="99"/>
    </row>
    <row r="130" spans="2:16" ht="30" customHeight="1">
      <c r="B130" s="98"/>
      <c r="C130" s="99"/>
      <c r="D130" s="112" t="str">
        <f>'3.Walls'!O18</f>
        <v>EW12A</v>
      </c>
      <c r="E130" s="113" t="str">
        <f>'3.Walls'!G18</f>
        <v>H_WA_AR_B02_Ext Wall_2L Gypsum_Glass Wool</v>
      </c>
      <c r="F130" s="117"/>
      <c r="G130" s="117"/>
      <c r="H130" s="99"/>
      <c r="I130" s="103"/>
      <c r="J130" s="104"/>
      <c r="K130" s="99"/>
      <c r="L130" s="99"/>
      <c r="M130" s="99"/>
      <c r="N130" s="99"/>
      <c r="O130" s="99"/>
      <c r="P130" s="99"/>
    </row>
    <row r="131" spans="2:16" ht="30" customHeight="1">
      <c r="B131" s="98"/>
      <c r="C131" s="99"/>
      <c r="D131" s="112" t="str">
        <f>'3.Walls'!O23</f>
        <v>EW13</v>
      </c>
      <c r="E131" s="113" t="str">
        <f>'3.Walls'!G23</f>
        <v>H_WA_AR_B02_Ext Wall_1L Gypsum_Rigid Ins</v>
      </c>
      <c r="F131" s="117"/>
      <c r="G131" s="117"/>
      <c r="H131" s="99"/>
      <c r="I131" s="103"/>
      <c r="J131" s="104"/>
      <c r="K131" s="99"/>
      <c r="L131" s="99"/>
      <c r="M131" s="99"/>
      <c r="N131" s="99"/>
      <c r="O131" s="99"/>
      <c r="P131" s="99"/>
    </row>
    <row r="132" spans="2:16" ht="30" customHeight="1">
      <c r="B132" s="98"/>
      <c r="C132" s="99"/>
      <c r="D132" s="112"/>
      <c r="E132" s="113"/>
      <c r="F132" s="117"/>
      <c r="G132" s="117"/>
      <c r="H132" s="99"/>
      <c r="I132" s="103"/>
      <c r="J132" s="104"/>
      <c r="K132" s="99"/>
      <c r="L132" s="99"/>
      <c r="M132" s="99"/>
      <c r="N132" s="99"/>
      <c r="O132" s="99"/>
      <c r="P132" s="99"/>
    </row>
    <row r="133" spans="2:16" ht="30" customHeight="1">
      <c r="B133" s="98"/>
      <c r="C133" s="99"/>
      <c r="D133" s="124"/>
      <c r="E133" s="108" t="s">
        <v>280</v>
      </c>
      <c r="F133" s="99"/>
      <c r="G133" s="99"/>
      <c r="H133" s="99"/>
      <c r="I133" s="103"/>
      <c r="J133" s="104"/>
      <c r="K133" s="99"/>
      <c r="L133" s="99"/>
      <c r="M133" s="99"/>
      <c r="N133" s="99"/>
      <c r="O133" s="99"/>
      <c r="P133" s="99"/>
    </row>
    <row r="134" spans="2:16" ht="30" customHeight="1">
      <c r="B134" s="98"/>
      <c r="C134" s="99"/>
      <c r="D134" s="112"/>
      <c r="E134" s="108" t="s">
        <v>282</v>
      </c>
      <c r="F134" s="117"/>
      <c r="G134" s="117"/>
      <c r="H134" s="99"/>
      <c r="I134" s="103"/>
      <c r="J134" s="104"/>
      <c r="K134" s="99"/>
      <c r="L134" s="99"/>
      <c r="M134" s="99"/>
      <c r="N134" s="99"/>
      <c r="O134" s="99"/>
      <c r="P134" s="99"/>
    </row>
    <row r="135" spans="2:16" ht="30" customHeight="1">
      <c r="B135" s="98"/>
      <c r="C135" s="99"/>
      <c r="D135" s="112" t="str">
        <f>'3.Walls'!O28</f>
        <v>EW21</v>
      </c>
      <c r="E135" s="113" t="str">
        <f>'3.Walls'!G28</f>
        <v>H_WA_AR_B02_Ext Wall_1L Gypsum_T200 Block_Mineral Wool</v>
      </c>
      <c r="F135" s="117"/>
      <c r="G135" s="117"/>
      <c r="H135" s="99"/>
      <c r="I135" s="103"/>
      <c r="J135" s="104"/>
      <c r="K135" s="99"/>
      <c r="L135" s="99"/>
      <c r="M135" s="99"/>
      <c r="N135" s="99"/>
      <c r="O135" s="99"/>
      <c r="P135" s="99"/>
    </row>
    <row r="136" spans="2:16" ht="30" customHeight="1">
      <c r="B136" s="98"/>
      <c r="C136" s="99"/>
      <c r="D136" s="112" t="str">
        <f>'3.Walls'!O35</f>
        <v>EW22</v>
      </c>
      <c r="E136" s="113" t="str">
        <f>'3.Walls'!G35</f>
        <v>H_WA_AR_B02_Ext Wall_1L Gypsum_T200 Block_Glass Wool</v>
      </c>
      <c r="F136" s="117"/>
      <c r="G136" s="117"/>
      <c r="H136" s="99"/>
      <c r="I136" s="103"/>
      <c r="J136" s="104"/>
      <c r="K136" s="99"/>
      <c r="L136" s="99"/>
      <c r="M136" s="99"/>
      <c r="N136" s="99"/>
      <c r="O136" s="99"/>
      <c r="P136" s="99"/>
    </row>
    <row r="137" spans="2:16" ht="30" customHeight="1">
      <c r="B137" s="98"/>
      <c r="C137" s="99"/>
      <c r="D137" s="112" t="str">
        <f>'3.Walls'!O42</f>
        <v>EW23</v>
      </c>
      <c r="E137" s="113" t="str">
        <f>'3.Walls'!G42</f>
        <v>H_WA_AR_B02_Ext Wall_1L Gypsum_T200 Block_Rigid Ins</v>
      </c>
      <c r="F137" s="117"/>
      <c r="G137" s="117"/>
      <c r="H137" s="99"/>
      <c r="I137" s="103"/>
      <c r="J137" s="104"/>
      <c r="K137" s="99"/>
      <c r="L137" s="99"/>
      <c r="M137" s="99"/>
      <c r="N137" s="99"/>
      <c r="O137" s="99"/>
      <c r="P137" s="99"/>
    </row>
    <row r="138" spans="2:16" ht="30" customHeight="1">
      <c r="B138" s="98"/>
      <c r="C138" s="99"/>
      <c r="D138" s="112" t="str">
        <f>'3.Walls'!O49</f>
        <v>EW24</v>
      </c>
      <c r="E138" s="113" t="str">
        <f>'3.Walls'!G49</f>
        <v>H_WA_AR_B02_Ext Wall_1L Gypsum_1B Brick_Mineral Wool</v>
      </c>
      <c r="F138" s="117"/>
      <c r="G138" s="117"/>
      <c r="H138" s="99"/>
      <c r="I138" s="103"/>
      <c r="J138" s="104"/>
      <c r="K138" s="99"/>
      <c r="L138" s="99"/>
      <c r="M138" s="99"/>
      <c r="N138" s="99"/>
      <c r="O138" s="99"/>
      <c r="P138" s="99"/>
    </row>
    <row r="139" spans="2:16" ht="30" customHeight="1">
      <c r="B139" s="98"/>
      <c r="C139" s="99"/>
      <c r="D139" s="112" t="str">
        <f>'3.Walls'!O56</f>
        <v>EW25</v>
      </c>
      <c r="E139" s="113" t="str">
        <f>'3.Walls'!G56</f>
        <v>H_WA_AR_B02_Ext Wall_1L Gypsum_1B Brick_Glass Wool</v>
      </c>
      <c r="F139" s="117"/>
      <c r="G139" s="117"/>
      <c r="H139" s="99"/>
      <c r="I139" s="103"/>
      <c r="J139" s="104"/>
      <c r="K139" s="99"/>
      <c r="L139" s="99"/>
      <c r="M139" s="99"/>
      <c r="N139" s="99"/>
      <c r="O139" s="99"/>
      <c r="P139" s="99"/>
    </row>
    <row r="140" spans="2:16" ht="30" customHeight="1">
      <c r="B140" s="98"/>
      <c r="C140" s="99"/>
      <c r="D140" s="112" t="str">
        <f>'3.Walls'!O63</f>
        <v>EW26</v>
      </c>
      <c r="E140" s="113" t="str">
        <f>'3.Walls'!G63</f>
        <v>H_WA_AR_B02_Ext Wall_1L Gypsum_1B Brick_Rigid Ins</v>
      </c>
      <c r="F140" s="117"/>
      <c r="G140" s="117"/>
      <c r="H140" s="99"/>
      <c r="I140" s="103"/>
      <c r="J140" s="104"/>
      <c r="K140" s="99"/>
      <c r="L140" s="99"/>
      <c r="M140" s="99"/>
      <c r="N140" s="99"/>
      <c r="O140" s="99"/>
      <c r="P140" s="99"/>
    </row>
    <row r="141" spans="2:16" ht="30" customHeight="1">
      <c r="B141" s="98"/>
      <c r="C141" s="99"/>
      <c r="D141" s="112" t="str">
        <f>'3.Walls'!O70</f>
        <v>EW27</v>
      </c>
      <c r="E141" s="113" t="str">
        <f>'3.Walls'!G70</f>
        <v>H_WA_AR_B02_Ext Wall_1L Gypsum_1B Clay Brick_Mineral Wool</v>
      </c>
      <c r="F141" s="117"/>
      <c r="G141" s="117"/>
      <c r="H141" s="99"/>
      <c r="I141" s="103"/>
      <c r="J141" s="104"/>
      <c r="K141" s="99"/>
      <c r="L141" s="99"/>
      <c r="M141" s="99"/>
      <c r="N141" s="99"/>
      <c r="O141" s="99"/>
      <c r="P141" s="99"/>
    </row>
    <row r="142" spans="2:16" ht="30" customHeight="1">
      <c r="B142" s="98"/>
      <c r="C142" s="99"/>
      <c r="D142" s="112" t="str">
        <f>'3.Walls'!O77</f>
        <v>EW28</v>
      </c>
      <c r="E142" s="113" t="str">
        <f>'3.Walls'!G77</f>
        <v>H_WA_AR_B02_Ext Wall_1L Gypsum_1B Clay Brick_Glass Wool</v>
      </c>
      <c r="F142" s="117"/>
      <c r="G142" s="117"/>
      <c r="H142" s="99"/>
      <c r="I142" s="103"/>
      <c r="J142" s="104"/>
      <c r="K142" s="99"/>
      <c r="L142" s="99"/>
      <c r="M142" s="99"/>
      <c r="N142" s="99"/>
      <c r="O142" s="99"/>
      <c r="P142" s="99"/>
    </row>
    <row r="143" spans="2:16" ht="30" customHeight="1">
      <c r="B143" s="98"/>
      <c r="C143" s="99"/>
      <c r="D143" s="112" t="str">
        <f>'3.Walls'!O84</f>
        <v>EW29</v>
      </c>
      <c r="E143" s="125" t="str">
        <f>'3.Walls'!G84</f>
        <v>H_WA_AR_B02_Ext Wall_1L Gypsum_1B Clay Brick_Rigid Ins</v>
      </c>
      <c r="F143" s="99"/>
      <c r="G143" s="99"/>
      <c r="H143" s="99"/>
      <c r="I143" s="103"/>
      <c r="J143" s="104"/>
      <c r="K143" s="99"/>
      <c r="L143" s="99"/>
      <c r="M143" s="99"/>
      <c r="N143" s="99"/>
      <c r="O143" s="99"/>
      <c r="P143" s="99"/>
    </row>
    <row r="144" spans="2:16" ht="30" customHeight="1">
      <c r="B144" s="98"/>
      <c r="C144" s="99"/>
      <c r="D144" s="112"/>
      <c r="E144" s="115"/>
      <c r="F144" s="99"/>
      <c r="G144" s="99"/>
      <c r="H144" s="99"/>
      <c r="I144" s="103"/>
      <c r="J144" s="104"/>
      <c r="K144" s="99"/>
      <c r="L144" s="99"/>
      <c r="M144" s="99"/>
      <c r="N144" s="99"/>
      <c r="O144" s="99"/>
      <c r="P144" s="99"/>
    </row>
    <row r="145" spans="2:16" ht="30" customHeight="1">
      <c r="B145" s="98"/>
      <c r="C145" s="99"/>
      <c r="D145" s="112"/>
      <c r="E145" s="108" t="s">
        <v>280</v>
      </c>
      <c r="F145" s="99"/>
      <c r="G145" s="99"/>
      <c r="H145" s="99"/>
      <c r="I145" s="103"/>
      <c r="J145" s="104"/>
      <c r="K145" s="99"/>
      <c r="L145" s="99"/>
      <c r="M145" s="99"/>
      <c r="N145" s="99"/>
      <c r="O145" s="99"/>
      <c r="P145" s="99"/>
    </row>
    <row r="146" spans="2:16" ht="30" customHeight="1">
      <c r="B146" s="98"/>
      <c r="C146" s="99"/>
      <c r="D146" s="112"/>
      <c r="E146" s="108" t="s">
        <v>283</v>
      </c>
      <c r="F146" s="99"/>
      <c r="G146" s="107"/>
      <c r="H146" s="99"/>
      <c r="I146" s="103"/>
      <c r="J146" s="104"/>
      <c r="K146" s="99"/>
      <c r="L146" s="99"/>
      <c r="M146" s="99"/>
      <c r="N146" s="99"/>
      <c r="O146" s="99"/>
      <c r="P146" s="99"/>
    </row>
    <row r="147" spans="2:16" ht="30" customHeight="1">
      <c r="B147" s="98"/>
      <c r="C147" s="99"/>
      <c r="D147" s="112" t="str">
        <f>'3.Walls'!O92</f>
        <v>EW31</v>
      </c>
      <c r="E147" s="125" t="str">
        <f>'3.Walls'!G92</f>
        <v>H_WA_AR_B02_Ext Wall_T100 Block_T200 Block_Mineral Wool</v>
      </c>
      <c r="F147" s="99"/>
      <c r="G147" s="107"/>
      <c r="H147" s="99"/>
      <c r="I147" s="103"/>
      <c r="J147" s="104"/>
      <c r="K147" s="99"/>
      <c r="L147" s="99"/>
      <c r="M147" s="99"/>
      <c r="N147" s="99"/>
      <c r="O147" s="99"/>
      <c r="P147" s="99"/>
    </row>
    <row r="148" spans="2:16" ht="30" customHeight="1">
      <c r="B148" s="98"/>
      <c r="C148" s="99"/>
      <c r="D148" s="112" t="str">
        <f>'3.Walls'!O100</f>
        <v>EW32</v>
      </c>
      <c r="E148" s="125" t="str">
        <f>'3.Walls'!G100</f>
        <v>H_WA_AR_B02_Ext Wall_T100 Block_T200 Block_Galss Wool</v>
      </c>
      <c r="F148" s="99"/>
      <c r="G148" s="107"/>
      <c r="H148" s="99"/>
      <c r="I148" s="103"/>
      <c r="J148" s="104"/>
      <c r="K148" s="99"/>
      <c r="L148" s="99"/>
      <c r="M148" s="99"/>
      <c r="N148" s="99"/>
      <c r="O148" s="99"/>
      <c r="P148" s="99"/>
    </row>
    <row r="149" spans="2:16" ht="30" customHeight="1">
      <c r="B149" s="98"/>
      <c r="C149" s="99"/>
      <c r="D149" s="112" t="str">
        <f>'3.Walls'!O108</f>
        <v>EW33</v>
      </c>
      <c r="E149" s="125" t="str">
        <f>'3.Walls'!G108</f>
        <v>H_WA_AR_B02_Ext Wall_T100 Block_T200 Block_EPS Ins</v>
      </c>
      <c r="F149" s="99"/>
      <c r="G149" s="107"/>
      <c r="H149" s="99"/>
      <c r="I149" s="103"/>
      <c r="J149" s="104"/>
      <c r="K149" s="99"/>
      <c r="L149" s="99"/>
      <c r="M149" s="99"/>
      <c r="N149" s="99"/>
      <c r="O149" s="99"/>
      <c r="P149" s="99"/>
    </row>
    <row r="150" spans="2:16" ht="30" customHeight="1">
      <c r="B150" s="98"/>
      <c r="C150" s="99"/>
      <c r="D150" s="112" t="str">
        <f>'3.Walls'!O116</f>
        <v>EW34</v>
      </c>
      <c r="E150" s="125" t="str">
        <f>'3.Walls'!G116</f>
        <v>H_WA_AR_B02_Ext Wall_0.5B Brick_1B Brick_Mineral Wool</v>
      </c>
      <c r="F150" s="99"/>
      <c r="G150" s="107"/>
      <c r="H150" s="99"/>
      <c r="I150" s="103"/>
      <c r="J150" s="104"/>
      <c r="K150" s="99"/>
      <c r="L150" s="99"/>
      <c r="M150" s="99"/>
      <c r="N150" s="99"/>
      <c r="O150" s="99"/>
      <c r="P150" s="99"/>
    </row>
    <row r="151" spans="2:16" ht="30" customHeight="1">
      <c r="B151" s="98"/>
      <c r="C151" s="99"/>
      <c r="D151" s="112" t="str">
        <f>'3.Walls'!O124</f>
        <v>EW35</v>
      </c>
      <c r="E151" s="125" t="str">
        <f>'3.Walls'!G124</f>
        <v>H_WA_AR_B02_Ext Wall_0.5B Brick_1B Brick_Glass Wool</v>
      </c>
      <c r="F151" s="99"/>
      <c r="G151" s="107"/>
      <c r="H151" s="99"/>
      <c r="I151" s="103"/>
      <c r="J151" s="104"/>
      <c r="K151" s="99"/>
      <c r="L151" s="99"/>
      <c r="M151" s="99"/>
      <c r="N151" s="99"/>
      <c r="O151" s="99"/>
      <c r="P151" s="99"/>
    </row>
    <row r="152" spans="2:16" ht="30" customHeight="1">
      <c r="B152" s="98"/>
      <c r="C152" s="99"/>
      <c r="D152" s="112" t="str">
        <f>'3.Walls'!O132</f>
        <v>EW36</v>
      </c>
      <c r="E152" s="125" t="str">
        <f>'3.Walls'!G132</f>
        <v>H_WA_AR_B02_Ext Wall_0.5B Brick_1B Brick_EPS Ins</v>
      </c>
      <c r="F152" s="99"/>
      <c r="G152" s="107"/>
      <c r="H152" s="99"/>
      <c r="I152" s="103"/>
      <c r="J152" s="104"/>
      <c r="K152" s="99"/>
      <c r="L152" s="99"/>
      <c r="M152" s="99"/>
      <c r="N152" s="99"/>
      <c r="O152" s="99"/>
      <c r="P152" s="99"/>
    </row>
    <row r="153" spans="2:16" ht="30" customHeight="1">
      <c r="B153" s="98"/>
      <c r="C153" s="99"/>
      <c r="D153" s="112" t="str">
        <f>'3.Walls'!O140</f>
        <v>EW37</v>
      </c>
      <c r="E153" s="125" t="str">
        <f>'3.Walls'!G140</f>
        <v>H_WA_AR_B02_Ext Wall_0.5B Brick_1B Clay Brick_Mineral Wool</v>
      </c>
      <c r="F153" s="99"/>
      <c r="G153" s="107"/>
      <c r="H153" s="99"/>
      <c r="I153" s="103"/>
      <c r="J153" s="104"/>
      <c r="K153" s="99"/>
      <c r="L153" s="99"/>
      <c r="M153" s="99"/>
      <c r="N153" s="99"/>
      <c r="O153" s="99"/>
      <c r="P153" s="99"/>
    </row>
    <row r="154" spans="2:16" ht="30" customHeight="1">
      <c r="B154" s="98"/>
      <c r="C154" s="99"/>
      <c r="D154" s="112" t="str">
        <f>'3.Walls'!O148</f>
        <v>EW38</v>
      </c>
      <c r="E154" s="125" t="str">
        <f>'3.Walls'!G148</f>
        <v>H_WA_AR_B02_Ext Wall_0.5B Brick_1B Clay Brick_Glass Wool</v>
      </c>
      <c r="F154" s="117"/>
      <c r="G154" s="117"/>
      <c r="H154" s="99"/>
      <c r="I154" s="103"/>
      <c r="J154" s="104"/>
      <c r="K154" s="99"/>
      <c r="L154" s="99"/>
      <c r="M154" s="99"/>
      <c r="N154" s="99"/>
      <c r="O154" s="99"/>
      <c r="P154" s="99"/>
    </row>
    <row r="155" spans="2:16" ht="30" customHeight="1">
      <c r="B155" s="98"/>
      <c r="C155" s="99"/>
      <c r="D155" s="112" t="str">
        <f>'3.Walls'!O156</f>
        <v>EW39</v>
      </c>
      <c r="E155" s="125" t="str">
        <f>'3.Walls'!G156</f>
        <v>H_WA_AR_B02_Ext Wall_0.5B Brick_1B Clay Brick_EPS Ins</v>
      </c>
      <c r="F155" s="117"/>
      <c r="G155" s="99"/>
      <c r="H155" s="99"/>
      <c r="I155" s="103"/>
      <c r="J155" s="104"/>
      <c r="K155" s="99"/>
      <c r="L155" s="99"/>
      <c r="M155" s="99"/>
      <c r="N155" s="99"/>
      <c r="O155" s="99"/>
      <c r="P155" s="99"/>
    </row>
    <row r="156" spans="2:16" ht="30" customHeight="1">
      <c r="B156" s="98"/>
      <c r="C156" s="99"/>
      <c r="D156" s="112"/>
      <c r="E156" s="125"/>
      <c r="F156" s="117"/>
      <c r="G156" s="99"/>
      <c r="H156" s="99"/>
      <c r="I156" s="103"/>
      <c r="J156" s="104"/>
      <c r="K156" s="99"/>
      <c r="L156" s="99"/>
      <c r="M156" s="99"/>
      <c r="N156" s="99"/>
      <c r="O156" s="99"/>
      <c r="P156" s="99"/>
    </row>
    <row r="157" spans="2:16" ht="30" customHeight="1">
      <c r="B157" s="98"/>
      <c r="C157" s="99"/>
      <c r="D157" s="112"/>
      <c r="E157" s="108" t="s">
        <v>280</v>
      </c>
      <c r="F157" s="117"/>
      <c r="G157" s="99"/>
      <c r="H157" s="99"/>
      <c r="I157" s="103"/>
      <c r="J157" s="104"/>
      <c r="K157" s="99"/>
      <c r="L157" s="99"/>
      <c r="M157" s="99"/>
      <c r="N157" s="99"/>
      <c r="O157" s="99"/>
      <c r="P157" s="99"/>
    </row>
    <row r="158" spans="2:16" ht="30" customHeight="1">
      <c r="B158" s="98"/>
      <c r="C158" s="99"/>
      <c r="D158" s="112"/>
      <c r="E158" s="108" t="s">
        <v>284</v>
      </c>
      <c r="F158" s="117"/>
      <c r="G158" s="99"/>
      <c r="H158" s="99"/>
      <c r="I158" s="103"/>
      <c r="J158" s="104"/>
      <c r="K158" s="99"/>
      <c r="L158" s="99"/>
      <c r="M158" s="99"/>
      <c r="N158" s="99"/>
      <c r="O158" s="99"/>
      <c r="P158" s="99"/>
    </row>
    <row r="159" spans="2:16" ht="30" customHeight="1">
      <c r="B159" s="98"/>
      <c r="C159" s="99"/>
      <c r="D159" s="112" t="str">
        <f>'3.Walls'!O165</f>
        <v>EW41</v>
      </c>
      <c r="E159" s="125" t="str">
        <f>'3.Walls'!G165</f>
        <v>H_WA_AR_B02_Ext Wall_T100 Block_Mineral Wool</v>
      </c>
      <c r="F159" s="117"/>
      <c r="G159" s="99"/>
      <c r="H159" s="99"/>
      <c r="I159" s="103"/>
      <c r="J159" s="104"/>
      <c r="K159" s="99"/>
      <c r="L159" s="99"/>
      <c r="M159" s="99"/>
      <c r="N159" s="99"/>
      <c r="O159" s="99"/>
      <c r="P159" s="99"/>
    </row>
    <row r="160" spans="2:16" ht="30" customHeight="1">
      <c r="B160" s="98"/>
      <c r="C160" s="99"/>
      <c r="D160" s="112" t="str">
        <f>'3.Walls'!O170</f>
        <v>EW42</v>
      </c>
      <c r="E160" s="125" t="str">
        <f>'3.Walls'!G170</f>
        <v>H_WA_AR_B02_Ext Wall_T100 Block_Galss Wool</v>
      </c>
      <c r="F160" s="117"/>
      <c r="G160" s="99"/>
      <c r="H160" s="99"/>
      <c r="I160" s="103"/>
      <c r="J160" s="104"/>
      <c r="K160" s="99"/>
      <c r="L160" s="99"/>
      <c r="M160" s="99"/>
      <c r="N160" s="99"/>
      <c r="O160" s="99"/>
      <c r="P160" s="99"/>
    </row>
    <row r="161" spans="2:16" ht="30" customHeight="1">
      <c r="B161" s="98"/>
      <c r="C161" s="99"/>
      <c r="D161" s="112" t="str">
        <f>'3.Walls'!O175</f>
        <v>EW43</v>
      </c>
      <c r="E161" s="125" t="str">
        <f>'3.Walls'!G175</f>
        <v>H_WA_AR_B02_Ext Wall_T100 Block_EPS Ins</v>
      </c>
      <c r="F161" s="117"/>
      <c r="G161" s="99"/>
      <c r="H161" s="99"/>
      <c r="I161" s="103"/>
      <c r="J161" s="104"/>
      <c r="K161" s="99"/>
      <c r="L161" s="99"/>
      <c r="M161" s="99"/>
      <c r="N161" s="99"/>
      <c r="O161" s="99"/>
      <c r="P161" s="99"/>
    </row>
    <row r="162" spans="2:16" ht="30" customHeight="1">
      <c r="B162" s="98"/>
      <c r="C162" s="99"/>
      <c r="D162" s="112" t="str">
        <f>'3.Walls'!O180</f>
        <v>EW44</v>
      </c>
      <c r="E162" s="125" t="str">
        <f>'3.Walls'!G180</f>
        <v>H_WA_AR_B02_Ext Wall_0.5B Brick_Mineral Wool</v>
      </c>
      <c r="F162" s="117"/>
      <c r="G162" s="99"/>
      <c r="H162" s="99"/>
      <c r="I162" s="103"/>
      <c r="J162" s="104"/>
      <c r="K162" s="99"/>
      <c r="L162" s="99"/>
      <c r="M162" s="99"/>
      <c r="N162" s="99"/>
      <c r="O162" s="99"/>
      <c r="P162" s="99"/>
    </row>
    <row r="163" spans="2:16" ht="30" customHeight="1">
      <c r="B163" s="98"/>
      <c r="C163" s="99"/>
      <c r="D163" s="112" t="str">
        <f>'3.Walls'!O185</f>
        <v>EW45</v>
      </c>
      <c r="E163" s="125" t="str">
        <f>'3.Walls'!G185</f>
        <v>H_WA_AR_B02_Ext Wall_0.5B Brick_Galss Wool</v>
      </c>
      <c r="F163" s="117"/>
      <c r="G163" s="99"/>
      <c r="H163" s="99"/>
      <c r="I163" s="103"/>
      <c r="J163" s="104"/>
      <c r="K163" s="99"/>
      <c r="L163" s="99"/>
      <c r="M163" s="99"/>
      <c r="N163" s="99"/>
      <c r="O163" s="99"/>
      <c r="P163" s="99"/>
    </row>
    <row r="164" spans="2:16" ht="30" customHeight="1">
      <c r="B164" s="98"/>
      <c r="C164" s="99"/>
      <c r="D164" s="112" t="str">
        <f>'3.Walls'!O190</f>
        <v>EW46</v>
      </c>
      <c r="E164" s="125" t="str">
        <f>'3.Walls'!G190</f>
        <v>H_WA_AR_B02_Ext Wall_0.5B Brick_EPS Ins</v>
      </c>
      <c r="F164" s="117"/>
      <c r="G164" s="99"/>
      <c r="H164" s="99"/>
      <c r="I164" s="103"/>
      <c r="J164" s="104"/>
      <c r="K164" s="99"/>
      <c r="L164" s="99"/>
      <c r="M164" s="99"/>
      <c r="N164" s="99"/>
      <c r="O164" s="99"/>
      <c r="P164" s="99"/>
    </row>
    <row r="165" spans="2:16" ht="30" customHeight="1">
      <c r="B165" s="98"/>
      <c r="C165" s="99"/>
      <c r="D165" s="112"/>
      <c r="E165" s="125"/>
      <c r="F165" s="117"/>
      <c r="G165" s="99"/>
      <c r="H165" s="99"/>
      <c r="I165" s="103"/>
      <c r="J165" s="104"/>
      <c r="K165" s="99"/>
      <c r="L165" s="99"/>
      <c r="M165" s="99"/>
      <c r="N165" s="99"/>
      <c r="O165" s="99"/>
      <c r="P165" s="99"/>
    </row>
    <row r="166" spans="2:16" ht="30" customHeight="1">
      <c r="B166" s="98"/>
      <c r="C166" s="99"/>
      <c r="D166" s="112"/>
      <c r="E166" s="108" t="s">
        <v>280</v>
      </c>
      <c r="F166" s="117"/>
      <c r="G166" s="99"/>
      <c r="H166" s="99"/>
      <c r="I166" s="103"/>
      <c r="J166" s="104"/>
      <c r="K166" s="99"/>
      <c r="L166" s="99"/>
      <c r="M166" s="99"/>
      <c r="N166" s="99"/>
      <c r="O166" s="99"/>
      <c r="P166" s="99"/>
    </row>
    <row r="167" spans="2:16" ht="30" customHeight="1">
      <c r="B167" s="98"/>
      <c r="C167" s="99"/>
      <c r="D167" s="112"/>
      <c r="E167" s="108" t="s">
        <v>285</v>
      </c>
      <c r="F167" s="117"/>
      <c r="G167" s="99"/>
      <c r="H167" s="99"/>
      <c r="I167" s="103"/>
      <c r="J167" s="104"/>
      <c r="K167" s="99"/>
      <c r="L167" s="99"/>
      <c r="M167" s="99"/>
      <c r="N167" s="99"/>
      <c r="O167" s="99"/>
      <c r="P167" s="99"/>
    </row>
    <row r="168" spans="2:16" ht="30" customHeight="1">
      <c r="B168" s="98"/>
      <c r="C168" s="99"/>
      <c r="D168" s="112" t="str">
        <f>'3.Walls'!O196</f>
        <v>EW51</v>
      </c>
      <c r="E168" s="113" t="str">
        <f>'3.Walls'!G196</f>
        <v>H_WA_AR_B02_Ext Wall_RC T200</v>
      </c>
      <c r="F168" s="117"/>
      <c r="G168" s="99"/>
      <c r="H168" s="99"/>
      <c r="I168" s="103"/>
      <c r="J168" s="104"/>
      <c r="K168" s="99"/>
      <c r="L168" s="99"/>
      <c r="M168" s="99"/>
      <c r="N168" s="99"/>
      <c r="O168" s="99"/>
      <c r="P168" s="99"/>
    </row>
    <row r="169" spans="2:16" ht="30" customHeight="1">
      <c r="B169" s="98"/>
      <c r="C169" s="99"/>
      <c r="D169" s="112" t="str">
        <f>'3.Walls'!O201</f>
        <v>EW51</v>
      </c>
      <c r="E169" s="113" t="str">
        <f>'3.Walls'!G201</f>
        <v>H_WA_AR_B02_Ext Wall_RC_T200_Exposed</v>
      </c>
      <c r="F169" s="117"/>
      <c r="G169" s="99"/>
      <c r="H169" s="99"/>
      <c r="I169" s="103"/>
      <c r="J169" s="104"/>
      <c r="K169" s="99"/>
      <c r="L169" s="99"/>
      <c r="M169" s="99"/>
      <c r="N169" s="99"/>
      <c r="O169" s="99"/>
      <c r="P169" s="99"/>
    </row>
    <row r="170" spans="2:16" ht="30" customHeight="1">
      <c r="B170" s="98"/>
      <c r="C170" s="99"/>
      <c r="D170" s="112" t="str">
        <f>'3.Walls'!O206</f>
        <v>EW51</v>
      </c>
      <c r="E170" s="113" t="str">
        <f>'3.Walls'!G206</f>
        <v>H_WA_AR_B02_Ext Wall_RC T120_Parapet_Exposed</v>
      </c>
      <c r="F170" s="117"/>
      <c r="G170" s="99"/>
      <c r="H170" s="99"/>
      <c r="I170" s="103"/>
      <c r="J170" s="104"/>
      <c r="K170" s="99"/>
      <c r="L170" s="99"/>
      <c r="M170" s="99"/>
      <c r="N170" s="99"/>
      <c r="O170" s="99"/>
      <c r="P170" s="99"/>
    </row>
    <row r="171" spans="2:16" ht="30" customHeight="1">
      <c r="B171" s="98"/>
      <c r="C171" s="99"/>
      <c r="D171" s="112" t="str">
        <f>'3.Walls'!O211</f>
        <v>EW51A</v>
      </c>
      <c r="E171" s="113" t="str">
        <f>'3.Walls'!G211</f>
        <v>H_WA_AR_B02_Ext Wall_RC T200_Emulsion Paint</v>
      </c>
      <c r="F171" s="117"/>
      <c r="G171" s="99"/>
      <c r="H171" s="99"/>
      <c r="I171" s="103"/>
      <c r="J171" s="104"/>
      <c r="K171" s="99"/>
      <c r="L171" s="99"/>
      <c r="M171" s="99"/>
      <c r="N171" s="99"/>
      <c r="O171" s="99"/>
      <c r="P171" s="99"/>
    </row>
    <row r="172" spans="2:16" ht="30" customHeight="1">
      <c r="B172" s="98"/>
      <c r="C172" s="99"/>
      <c r="D172" s="112" t="str">
        <f>'3.Walls'!O217</f>
        <v>EW51B</v>
      </c>
      <c r="E172" s="113" t="str">
        <f>'3.Walls'!G217</f>
        <v>H_WA_AR_B02_Ext Wall_RC T150_UG_Bitumen</v>
      </c>
      <c r="F172" s="117"/>
      <c r="G172" s="99"/>
      <c r="H172" s="99"/>
      <c r="I172" s="103"/>
      <c r="J172" s="104"/>
      <c r="K172" s="99"/>
      <c r="L172" s="99"/>
      <c r="M172" s="99"/>
      <c r="N172" s="99"/>
      <c r="O172" s="99"/>
      <c r="P172" s="99"/>
    </row>
    <row r="173" spans="2:16" ht="30" customHeight="1">
      <c r="B173" s="98"/>
      <c r="C173" s="99"/>
      <c r="D173" s="112" t="str">
        <f>'3.Walls'!O223</f>
        <v>EW51C</v>
      </c>
      <c r="E173" s="113" t="str">
        <f>'3.Walls'!G223</f>
        <v>H_WA_AR_B08_Ext Wall_RC T200_UG_Pit_Bitumen_Epoxy</v>
      </c>
      <c r="F173" s="117"/>
      <c r="G173" s="99"/>
      <c r="H173" s="99"/>
      <c r="I173" s="103"/>
      <c r="J173" s="104"/>
      <c r="K173" s="99"/>
      <c r="L173" s="99"/>
      <c r="M173" s="99"/>
      <c r="N173" s="99"/>
      <c r="O173" s="99"/>
      <c r="P173" s="99"/>
    </row>
    <row r="174" spans="2:16" ht="30" customHeight="1">
      <c r="B174" s="98"/>
      <c r="C174" s="99"/>
      <c r="D174" s="112" t="str">
        <f>'3.Walls'!O230</f>
        <v>EW51C</v>
      </c>
      <c r="E174" s="113" t="str">
        <f>'3.Walls'!G230</f>
        <v>H_WA_AR_B08_Ext Wall_RC T200_UG_Trench_Bitumen_Epoxy</v>
      </c>
      <c r="F174" s="117"/>
      <c r="G174" s="99"/>
      <c r="H174" s="99"/>
      <c r="I174" s="103"/>
      <c r="J174" s="104"/>
      <c r="K174" s="99"/>
      <c r="L174" s="99"/>
      <c r="M174" s="99"/>
      <c r="N174" s="99"/>
      <c r="O174" s="99"/>
      <c r="P174" s="99"/>
    </row>
    <row r="175" spans="2:16" ht="30" customHeight="1">
      <c r="B175" s="98"/>
      <c r="C175" s="99"/>
      <c r="D175" s="112" t="str">
        <f>'3.Walls'!O237</f>
        <v>EW52</v>
      </c>
      <c r="E175" s="113" t="str">
        <f>'3.Walls'!G237</f>
        <v>H_WA_AR_B02_Ext Wall_Block T200_Emulsion</v>
      </c>
      <c r="F175" s="117"/>
      <c r="G175" s="99"/>
      <c r="H175" s="99"/>
      <c r="I175" s="103"/>
      <c r="J175" s="104"/>
      <c r="K175" s="99"/>
      <c r="L175" s="99"/>
      <c r="M175" s="99"/>
      <c r="N175" s="99"/>
      <c r="O175" s="99"/>
      <c r="P175" s="99"/>
    </row>
    <row r="176" spans="2:16" ht="30" customHeight="1">
      <c r="B176" s="98"/>
      <c r="C176" s="99"/>
      <c r="D176" s="112" t="str">
        <f>'3.Walls'!O242</f>
        <v>EW53</v>
      </c>
      <c r="E176" s="113" t="str">
        <f>'3.Walls'!G242</f>
        <v>H_WA_AR_B02_Ext Wall_1B Brick_Emulsion</v>
      </c>
      <c r="F176" s="117"/>
      <c r="G176" s="99"/>
      <c r="H176" s="99"/>
      <c r="I176" s="103"/>
      <c r="J176" s="104"/>
      <c r="K176" s="99"/>
      <c r="L176" s="99"/>
      <c r="M176" s="99"/>
      <c r="N176" s="99"/>
      <c r="O176" s="99"/>
      <c r="P176" s="99"/>
    </row>
    <row r="177" spans="2:16" ht="30" customHeight="1">
      <c r="B177" s="98"/>
      <c r="C177" s="99"/>
      <c r="D177" s="112" t="str">
        <f>'3.Walls'!O247</f>
        <v>EW54</v>
      </c>
      <c r="E177" s="113" t="str">
        <f>'3.Walls'!G247</f>
        <v>H_WA_AR_B02_Ext Wall_1B Clay Brick</v>
      </c>
      <c r="F177" s="117"/>
      <c r="G177" s="99"/>
      <c r="H177" s="99"/>
      <c r="I177" s="103"/>
      <c r="J177" s="104"/>
      <c r="K177" s="99"/>
      <c r="L177" s="99"/>
      <c r="M177" s="99"/>
      <c r="N177" s="99"/>
      <c r="O177" s="99"/>
      <c r="P177" s="99"/>
    </row>
    <row r="178" spans="2:16" ht="30" customHeight="1">
      <c r="B178" s="98"/>
      <c r="C178" s="99"/>
      <c r="D178" s="112" t="str">
        <f>'3.Walls'!O250</f>
        <v>EW55</v>
      </c>
      <c r="E178" s="113" t="str">
        <f>'3.Walls'!G250</f>
        <v>H_WA_AR_B02_Ext Wall_AAC Block T200</v>
      </c>
      <c r="F178" s="117"/>
      <c r="G178" s="99"/>
      <c r="H178" s="99"/>
      <c r="I178" s="103"/>
      <c r="J178" s="104"/>
      <c r="K178" s="99"/>
      <c r="L178" s="99"/>
      <c r="M178" s="99"/>
      <c r="N178" s="99"/>
      <c r="O178" s="99"/>
      <c r="P178" s="99"/>
    </row>
    <row r="179" spans="2:16" ht="30" customHeight="1">
      <c r="B179" s="98"/>
      <c r="C179" s="99"/>
      <c r="D179" s="112"/>
      <c r="E179" s="115"/>
      <c r="F179" s="117"/>
      <c r="G179" s="99"/>
      <c r="H179" s="99"/>
      <c r="I179" s="103"/>
      <c r="J179" s="104"/>
      <c r="K179" s="99"/>
      <c r="L179" s="99"/>
      <c r="M179" s="99"/>
      <c r="N179" s="99"/>
      <c r="O179" s="99"/>
      <c r="P179" s="99"/>
    </row>
    <row r="180" spans="2:16" ht="30" customHeight="1">
      <c r="B180" s="98"/>
      <c r="C180" s="99"/>
      <c r="D180" s="112"/>
      <c r="E180" s="108" t="s">
        <v>280</v>
      </c>
      <c r="F180" s="117"/>
      <c r="G180" s="99"/>
      <c r="H180" s="99"/>
      <c r="I180" s="103"/>
      <c r="J180" s="104"/>
      <c r="K180" s="99"/>
      <c r="L180" s="99"/>
      <c r="M180" s="99"/>
      <c r="N180" s="99"/>
      <c r="O180" s="99"/>
      <c r="P180" s="99"/>
    </row>
    <row r="181" spans="2:16" ht="30" customHeight="1">
      <c r="B181" s="98"/>
      <c r="C181" s="99"/>
      <c r="D181" s="112"/>
      <c r="E181" s="108" t="s">
        <v>286</v>
      </c>
      <c r="F181" s="117"/>
      <c r="G181" s="99"/>
      <c r="H181" s="99"/>
      <c r="I181" s="103"/>
      <c r="J181" s="104"/>
      <c r="K181" s="99"/>
      <c r="L181" s="99"/>
      <c r="M181" s="99"/>
      <c r="N181" s="99"/>
      <c r="O181" s="99"/>
      <c r="P181" s="99"/>
    </row>
    <row r="182" spans="2:16" ht="30" customHeight="1">
      <c r="B182" s="98"/>
      <c r="C182" s="99"/>
      <c r="D182" s="112" t="str">
        <f>'3.Walls'!O254</f>
        <v>EW61A</v>
      </c>
      <c r="E182" s="113" t="str">
        <f>'3.Walls'!G254</f>
        <v>H_WA_AR_B02_Ext Wall_Sandwich Panel_Steel_Mineral Wool T120</v>
      </c>
      <c r="F182" s="117"/>
      <c r="G182" s="99"/>
      <c r="H182" s="99"/>
      <c r="I182" s="103"/>
      <c r="J182" s="104"/>
      <c r="K182" s="99"/>
      <c r="L182" s="99"/>
      <c r="M182" s="99"/>
      <c r="N182" s="99"/>
      <c r="O182" s="99"/>
      <c r="P182" s="99"/>
    </row>
    <row r="183" spans="2:16" ht="30" customHeight="1">
      <c r="B183" s="98"/>
      <c r="C183" s="99"/>
      <c r="D183" s="112" t="str">
        <f>'3.Walls'!O257</f>
        <v>EW61B</v>
      </c>
      <c r="E183" s="113" t="str">
        <f>'3.Walls'!G257</f>
        <v>H_WA_AR_B02_Ext Wall_Sandwich Panel_Steel_Glass Wool T135</v>
      </c>
      <c r="F183" s="117"/>
      <c r="G183" s="99"/>
      <c r="H183" s="99"/>
      <c r="I183" s="103"/>
      <c r="J183" s="104"/>
      <c r="K183" s="99"/>
      <c r="L183" s="99"/>
      <c r="M183" s="99"/>
      <c r="N183" s="99"/>
      <c r="O183" s="99"/>
      <c r="P183" s="99"/>
    </row>
    <row r="184" spans="2:16" ht="30" customHeight="1">
      <c r="B184" s="98"/>
      <c r="C184" s="99"/>
      <c r="D184" s="112" t="str">
        <f>'3.Walls'!O260</f>
        <v>EW62</v>
      </c>
      <c r="E184" s="113" t="str">
        <f>'3.Walls'!G260</f>
        <v>H_WA_AR_B02_Ext Wall_Single Sheet_Steel T0.7</v>
      </c>
      <c r="F184" s="117"/>
      <c r="G184" s="99"/>
      <c r="H184" s="99"/>
      <c r="I184" s="103"/>
      <c r="J184" s="104"/>
      <c r="K184" s="99"/>
      <c r="L184" s="99"/>
      <c r="M184" s="99"/>
      <c r="N184" s="99"/>
      <c r="O184" s="99"/>
      <c r="P184" s="99"/>
    </row>
    <row r="185" spans="2:16" ht="30" customHeight="1">
      <c r="B185" s="98"/>
      <c r="C185" s="99"/>
      <c r="D185" s="112" t="str">
        <f>'3.Walls'!O263</f>
        <v>EW65A</v>
      </c>
      <c r="E185" s="113" t="str">
        <f>'3.Walls'!G263</f>
        <v>H_WA_AR_B02_Ext Wall_Sandwich Panel_AL_Mineral Wool T120</v>
      </c>
      <c r="F185" s="117"/>
      <c r="G185" s="99"/>
      <c r="H185" s="99"/>
      <c r="I185" s="103"/>
      <c r="J185" s="104"/>
      <c r="K185" s="99"/>
      <c r="L185" s="99"/>
      <c r="M185" s="99"/>
      <c r="N185" s="99"/>
      <c r="O185" s="99"/>
      <c r="P185" s="99"/>
    </row>
    <row r="186" spans="2:16" ht="30" customHeight="1">
      <c r="B186" s="98"/>
      <c r="C186" s="99"/>
      <c r="D186" s="112" t="str">
        <f>'3.Walls'!O266</f>
        <v>EW65B</v>
      </c>
      <c r="E186" s="113" t="str">
        <f>'3.Walls'!G266</f>
        <v>H_WA_AR_B02_Ext Wall_Sandwich Panel_AL_Glass Wool T120</v>
      </c>
      <c r="F186" s="117"/>
      <c r="G186" s="99"/>
      <c r="H186" s="99"/>
      <c r="I186" s="103"/>
      <c r="J186" s="104"/>
      <c r="K186" s="99"/>
      <c r="L186" s="99"/>
      <c r="M186" s="99"/>
      <c r="N186" s="99"/>
      <c r="O186" s="99"/>
      <c r="P186" s="99"/>
    </row>
    <row r="187" spans="2:16" ht="30" customHeight="1">
      <c r="B187" s="98"/>
      <c r="C187" s="99"/>
      <c r="D187" s="112"/>
      <c r="E187" s="126"/>
      <c r="F187" s="117"/>
      <c r="G187" s="99"/>
      <c r="H187" s="99"/>
      <c r="I187" s="103"/>
      <c r="J187" s="104"/>
      <c r="K187" s="99"/>
      <c r="L187" s="99"/>
      <c r="M187" s="99"/>
      <c r="N187" s="99"/>
      <c r="O187" s="99"/>
      <c r="P187" s="99"/>
    </row>
    <row r="188" spans="2:16" ht="30" customHeight="1">
      <c r="B188" s="98"/>
      <c r="C188" s="99"/>
      <c r="D188" s="112"/>
      <c r="E188" s="108" t="s">
        <v>280</v>
      </c>
      <c r="F188" s="117"/>
      <c r="G188" s="99"/>
      <c r="H188" s="99"/>
      <c r="I188" s="103"/>
      <c r="J188" s="104"/>
      <c r="K188" s="99"/>
      <c r="L188" s="99"/>
      <c r="M188" s="99"/>
      <c r="N188" s="99"/>
      <c r="O188" s="99"/>
      <c r="P188" s="99"/>
    </row>
    <row r="189" spans="2:16" ht="30" customHeight="1">
      <c r="B189" s="98"/>
      <c r="C189" s="99"/>
      <c r="D189" s="112"/>
      <c r="E189" s="108" t="s">
        <v>287</v>
      </c>
      <c r="F189" s="117"/>
      <c r="G189" s="99"/>
      <c r="H189" s="99"/>
      <c r="I189" s="103"/>
      <c r="J189" s="104"/>
      <c r="K189" s="99"/>
      <c r="L189" s="99"/>
      <c r="M189" s="99"/>
      <c r="N189" s="99"/>
      <c r="O189" s="99"/>
      <c r="P189" s="99"/>
    </row>
    <row r="190" spans="2:16" ht="30" customHeight="1">
      <c r="B190" s="98"/>
      <c r="C190" s="99"/>
      <c r="D190" s="112" t="str">
        <f>'3.Walls'!O270</f>
        <v>EW91</v>
      </c>
      <c r="E190" s="113" t="str">
        <f>'3.Walls'!G270</f>
        <v>H_WA_AR_B02_Ext Wall_Sandwich Panel_Steel_Mineral Wool T120_1L Gypsum</v>
      </c>
      <c r="F190" s="117"/>
      <c r="G190" s="99"/>
      <c r="H190" s="99"/>
      <c r="I190" s="103"/>
      <c r="J190" s="104"/>
      <c r="K190" s="99"/>
      <c r="L190" s="99"/>
      <c r="M190" s="99"/>
      <c r="N190" s="99"/>
      <c r="O190" s="99"/>
      <c r="P190" s="99"/>
    </row>
    <row r="191" spans="2:16" ht="30" customHeight="1">
      <c r="B191" s="98"/>
      <c r="C191" s="99"/>
      <c r="D191" s="112" t="str">
        <f>'3.Walls'!O274</f>
        <v>EW92</v>
      </c>
      <c r="E191" s="113" t="str">
        <f>'3.Walls'!G274</f>
        <v>H_WA_AR_B02_Ext Wall_Sandwich Panel_Steel_Mineral Wool T120_Block T100</v>
      </c>
      <c r="F191" s="117"/>
      <c r="G191" s="99"/>
      <c r="H191" s="99"/>
      <c r="I191" s="103"/>
      <c r="J191" s="104"/>
      <c r="K191" s="99"/>
      <c r="L191" s="99"/>
      <c r="M191" s="99"/>
      <c r="N191" s="99"/>
      <c r="O191" s="99"/>
      <c r="P191" s="99"/>
    </row>
    <row r="192" spans="2:16" ht="30" customHeight="1">
      <c r="B192" s="98"/>
      <c r="C192" s="99"/>
      <c r="D192" s="112" t="str">
        <f>'3.Walls'!O278</f>
        <v>EW93</v>
      </c>
      <c r="E192" s="113" t="str">
        <f>'3.Walls'!G278</f>
        <v>H_WA_AR_B02_Ext Wall_Sandwich Panel_Steel_Mineral Wool T120_Brick 1B</v>
      </c>
      <c r="F192" s="117"/>
      <c r="G192" s="99"/>
      <c r="H192" s="99"/>
      <c r="I192" s="103"/>
      <c r="J192" s="104"/>
      <c r="K192" s="99"/>
      <c r="L192" s="99"/>
      <c r="M192" s="99"/>
      <c r="N192" s="99"/>
      <c r="O192" s="99"/>
      <c r="P192" s="99"/>
    </row>
    <row r="193" spans="2:16" ht="30" customHeight="1">
      <c r="B193" s="98"/>
      <c r="C193" s="99"/>
      <c r="D193" s="112"/>
      <c r="E193" s="108"/>
      <c r="F193" s="117"/>
      <c r="G193" s="99"/>
      <c r="H193" s="99"/>
      <c r="I193" s="103"/>
      <c r="J193" s="104"/>
      <c r="K193" s="99"/>
      <c r="L193" s="99"/>
      <c r="M193" s="99"/>
      <c r="N193" s="99"/>
      <c r="O193" s="99"/>
      <c r="P193" s="99"/>
    </row>
    <row r="194" spans="2:16" ht="30" customHeight="1">
      <c r="B194" s="98"/>
      <c r="C194" s="99"/>
      <c r="D194" s="112"/>
      <c r="E194" s="108" t="s">
        <v>280</v>
      </c>
      <c r="F194" s="117"/>
      <c r="G194" s="99"/>
      <c r="H194" s="99"/>
      <c r="I194" s="103"/>
      <c r="J194" s="104"/>
      <c r="K194" s="99"/>
      <c r="L194" s="99"/>
      <c r="M194" s="99"/>
      <c r="N194" s="99"/>
      <c r="O194" s="99"/>
      <c r="P194" s="99"/>
    </row>
    <row r="195" spans="2:16" ht="30" customHeight="1">
      <c r="B195" s="98"/>
      <c r="C195" s="99"/>
      <c r="D195" s="112"/>
      <c r="E195" s="108" t="s">
        <v>288</v>
      </c>
      <c r="F195" s="117"/>
      <c r="G195" s="99"/>
      <c r="H195" s="99"/>
      <c r="I195" s="103"/>
      <c r="J195" s="104"/>
      <c r="K195" s="99"/>
      <c r="L195" s="99"/>
      <c r="M195" s="99"/>
      <c r="N195" s="99"/>
      <c r="O195" s="99"/>
      <c r="P195" s="99"/>
    </row>
    <row r="196" spans="2:16" ht="30" customHeight="1">
      <c r="B196" s="98"/>
      <c r="C196" s="99"/>
      <c r="D196" s="112" t="str">
        <f>'3.Walls'!O283</f>
        <v>EWF1</v>
      </c>
      <c r="E196" s="113" t="str">
        <f>'3.Walls'!G283</f>
        <v>H_WA_AR_B07_Ext Wall_Protection Board</v>
      </c>
      <c r="F196" s="117"/>
      <c r="G196" s="99"/>
      <c r="H196" s="99"/>
      <c r="I196" s="103"/>
      <c r="J196" s="104"/>
      <c r="K196" s="99"/>
      <c r="L196" s="99"/>
      <c r="M196" s="99"/>
      <c r="N196" s="99"/>
      <c r="O196" s="99"/>
      <c r="P196" s="99"/>
    </row>
    <row r="197" spans="2:16" ht="30" customHeight="1">
      <c r="B197" s="98"/>
      <c r="C197" s="99"/>
      <c r="D197" s="112"/>
      <c r="E197" s="108"/>
      <c r="F197" s="117"/>
      <c r="G197" s="99"/>
      <c r="H197" s="99"/>
      <c r="I197" s="103"/>
      <c r="J197" s="104"/>
      <c r="K197" s="99"/>
      <c r="L197" s="99"/>
      <c r="M197" s="99"/>
      <c r="N197" s="99"/>
      <c r="O197" s="99"/>
      <c r="P197" s="99"/>
    </row>
    <row r="198" spans="2:16" ht="30" customHeight="1">
      <c r="B198" s="98"/>
      <c r="C198" s="99"/>
      <c r="D198" s="112"/>
      <c r="E198" s="108" t="s">
        <v>289</v>
      </c>
      <c r="F198" s="117"/>
      <c r="G198" s="99"/>
      <c r="H198" s="99"/>
      <c r="I198" s="103"/>
      <c r="J198" s="104"/>
      <c r="K198" s="99"/>
      <c r="L198" s="99"/>
      <c r="M198" s="99"/>
      <c r="N198" s="99"/>
      <c r="O198" s="99"/>
      <c r="P198" s="99"/>
    </row>
    <row r="199" spans="2:16" ht="30" customHeight="1">
      <c r="B199" s="98"/>
      <c r="C199" s="99"/>
      <c r="D199" s="112"/>
      <c r="E199" s="108" t="s">
        <v>290</v>
      </c>
      <c r="F199" s="117"/>
      <c r="G199" s="99"/>
      <c r="H199" s="99"/>
      <c r="I199" s="103"/>
      <c r="J199" s="104"/>
      <c r="K199" s="99"/>
      <c r="L199" s="99"/>
      <c r="M199" s="99"/>
      <c r="N199" s="99"/>
      <c r="O199" s="99"/>
      <c r="P199" s="99"/>
    </row>
    <row r="200" spans="2:16" ht="30" customHeight="1">
      <c r="B200" s="98"/>
      <c r="C200" s="99"/>
      <c r="D200" s="112" t="str">
        <f>'3.Walls'!O289</f>
        <v>IW11</v>
      </c>
      <c r="E200" s="113" t="str">
        <f>'3.Walls'!G289</f>
        <v>H_WA_AR_B02_Int Wall_1L Gypsum_Mineral Wool T100</v>
      </c>
      <c r="F200" s="117"/>
      <c r="G200" s="99"/>
      <c r="H200" s="99"/>
      <c r="I200" s="103"/>
      <c r="J200" s="104"/>
      <c r="K200" s="99"/>
      <c r="L200" s="99"/>
      <c r="M200" s="99"/>
      <c r="N200" s="99"/>
      <c r="O200" s="99"/>
      <c r="P200" s="99"/>
    </row>
    <row r="201" spans="2:16" ht="30" customHeight="1">
      <c r="B201" s="98"/>
      <c r="C201" s="99"/>
      <c r="D201" s="112" t="str">
        <f>'3.Walls'!O292</f>
        <v>IW12</v>
      </c>
      <c r="E201" s="113" t="str">
        <f>'3.Walls'!G292</f>
        <v>H_WA_AR_B02_Int Wall_1L Gypsum_Glass Wool T100</v>
      </c>
      <c r="F201" s="117"/>
      <c r="G201" s="99"/>
      <c r="H201" s="99"/>
      <c r="I201" s="103"/>
      <c r="J201" s="104"/>
      <c r="K201" s="99"/>
      <c r="L201" s="99"/>
      <c r="M201" s="99"/>
      <c r="N201" s="99"/>
      <c r="O201" s="99"/>
      <c r="P201" s="99"/>
    </row>
    <row r="202" spans="2:16" ht="30" customHeight="1">
      <c r="B202" s="98"/>
      <c r="C202" s="99"/>
      <c r="D202" s="112" t="str">
        <f>'3.Walls'!O295</f>
        <v>IW13</v>
      </c>
      <c r="E202" s="113" t="str">
        <f>'3.Walls'!G295</f>
        <v>H_WA_AR_B02_Int Wall_1L Gypsum</v>
      </c>
      <c r="F202" s="117"/>
      <c r="G202" s="99"/>
      <c r="H202" s="99"/>
      <c r="I202" s="103"/>
      <c r="J202" s="104"/>
      <c r="K202" s="99"/>
      <c r="L202" s="99"/>
      <c r="M202" s="99"/>
      <c r="N202" s="99"/>
      <c r="O202" s="99"/>
      <c r="P202" s="99"/>
    </row>
    <row r="203" spans="2:16" ht="30" customHeight="1">
      <c r="B203" s="98"/>
      <c r="C203" s="99"/>
      <c r="D203" s="112" t="str">
        <f>'3.Walls'!O298</f>
        <v>IW14</v>
      </c>
      <c r="E203" s="113" t="str">
        <f>'3.Walls'!G298</f>
        <v>H_WA_AR_B02_Int Wall_2L Gypsum_Mineral Wool T100_FR 2H</v>
      </c>
      <c r="F203" s="117"/>
      <c r="G203" s="99"/>
      <c r="H203" s="99"/>
      <c r="I203" s="103"/>
      <c r="J203" s="104"/>
      <c r="K203" s="99"/>
      <c r="L203" s="99"/>
      <c r="M203" s="99"/>
      <c r="N203" s="99"/>
      <c r="O203" s="99"/>
      <c r="P203" s="99"/>
    </row>
    <row r="204" spans="2:16" ht="30" customHeight="1">
      <c r="B204" s="98"/>
      <c r="C204" s="99"/>
      <c r="D204" s="112" t="str">
        <f>'3.Walls'!O301</f>
        <v>IW15</v>
      </c>
      <c r="E204" s="113" t="str">
        <f>'3.Walls'!G301</f>
        <v>H_WA_AR_B02_Int Wall_2L Gypsum_Glass Wool T100_FR 2H</v>
      </c>
      <c r="F204" s="117"/>
      <c r="G204" s="99"/>
      <c r="H204" s="99"/>
      <c r="I204" s="103"/>
      <c r="J204" s="104"/>
      <c r="K204" s="99"/>
      <c r="L204" s="99"/>
      <c r="M204" s="99"/>
      <c r="N204" s="99"/>
      <c r="O204" s="99"/>
      <c r="P204" s="99"/>
    </row>
    <row r="205" spans="2:16" ht="30" customHeight="1">
      <c r="B205" s="98"/>
      <c r="C205" s="99"/>
      <c r="D205" s="112" t="str">
        <f>'3.Walls'!O304</f>
        <v>IW16</v>
      </c>
      <c r="E205" s="113" t="str">
        <f>'3.Walls'!G304</f>
        <v>H_WA_AR_B02_Int Wall_2L Gypsum</v>
      </c>
      <c r="F205" s="117"/>
      <c r="G205" s="99"/>
      <c r="H205" s="99"/>
      <c r="I205" s="103"/>
      <c r="J205" s="104"/>
      <c r="K205" s="99"/>
      <c r="L205" s="99"/>
      <c r="M205" s="99"/>
      <c r="N205" s="99"/>
      <c r="O205" s="99"/>
      <c r="P205" s="99"/>
    </row>
    <row r="206" spans="2:16" ht="30" customHeight="1">
      <c r="B206" s="98"/>
      <c r="C206" s="99"/>
      <c r="D206" s="112"/>
      <c r="E206" s="113"/>
      <c r="F206" s="117"/>
      <c r="G206" s="99"/>
      <c r="H206" s="99"/>
      <c r="I206" s="103"/>
      <c r="J206" s="104"/>
      <c r="K206" s="99"/>
      <c r="L206" s="99"/>
      <c r="M206" s="99"/>
      <c r="N206" s="99"/>
      <c r="O206" s="99"/>
      <c r="P206" s="99"/>
    </row>
    <row r="207" spans="2:16" ht="30" customHeight="1">
      <c r="B207" s="98"/>
      <c r="C207" s="99"/>
      <c r="D207" s="112"/>
      <c r="E207" s="108" t="s">
        <v>289</v>
      </c>
      <c r="F207" s="117"/>
      <c r="G207" s="99"/>
      <c r="H207" s="99"/>
      <c r="I207" s="103"/>
      <c r="J207" s="104"/>
      <c r="K207" s="99"/>
      <c r="L207" s="99"/>
      <c r="M207" s="99"/>
      <c r="N207" s="99"/>
      <c r="O207" s="99"/>
      <c r="P207" s="99"/>
    </row>
    <row r="208" spans="2:16" ht="30" customHeight="1">
      <c r="B208" s="98"/>
      <c r="C208" s="99"/>
      <c r="D208" s="112"/>
      <c r="E208" s="108" t="s">
        <v>291</v>
      </c>
      <c r="F208" s="117"/>
      <c r="G208" s="99"/>
      <c r="H208" s="99"/>
      <c r="I208" s="103"/>
      <c r="J208" s="104"/>
      <c r="K208" s="99"/>
      <c r="L208" s="99"/>
      <c r="M208" s="99"/>
      <c r="N208" s="99"/>
      <c r="O208" s="99"/>
      <c r="P208" s="99"/>
    </row>
    <row r="209" spans="2:16" ht="30" customHeight="1">
      <c r="B209" s="98"/>
      <c r="C209" s="99"/>
      <c r="D209" s="112" t="str">
        <f>'3.Walls'!O308</f>
        <v>IW21</v>
      </c>
      <c r="E209" s="113" t="str">
        <f>'3.Walls'!G308</f>
        <v xml:space="preserve">H_WA_AR_B02_Int Wall_Block T200 </v>
      </c>
      <c r="F209" s="117"/>
      <c r="G209" s="99"/>
      <c r="H209" s="99"/>
      <c r="I209" s="103"/>
      <c r="J209" s="104"/>
      <c r="K209" s="99"/>
      <c r="L209" s="99"/>
      <c r="M209" s="99"/>
      <c r="N209" s="99"/>
      <c r="O209" s="99"/>
      <c r="P209" s="99"/>
    </row>
    <row r="210" spans="2:16" ht="30" customHeight="1">
      <c r="B210" s="98"/>
      <c r="C210" s="99"/>
      <c r="D210" s="112" t="str">
        <f>'3.Walls'!O311</f>
        <v>IW22</v>
      </c>
      <c r="E210" s="113" t="str">
        <f>'3.Walls'!G311</f>
        <v xml:space="preserve">H_WA_AR_B02_Int Wall_Brick 1B </v>
      </c>
      <c r="F210" s="117"/>
      <c r="G210" s="99"/>
      <c r="H210" s="99"/>
      <c r="I210" s="103"/>
      <c r="J210" s="104"/>
      <c r="K210" s="99"/>
      <c r="L210" s="99"/>
      <c r="M210" s="99"/>
      <c r="N210" s="99"/>
      <c r="O210" s="99"/>
      <c r="P210" s="99"/>
    </row>
    <row r="211" spans="2:16" ht="30" customHeight="1">
      <c r="B211" s="98"/>
      <c r="C211" s="99"/>
      <c r="D211" s="112"/>
      <c r="E211" s="108"/>
      <c r="F211" s="117"/>
      <c r="G211" s="99"/>
      <c r="H211" s="99"/>
      <c r="I211" s="103"/>
      <c r="J211" s="104"/>
      <c r="K211" s="99"/>
      <c r="L211" s="99"/>
      <c r="M211" s="99"/>
      <c r="N211" s="99"/>
      <c r="O211" s="99"/>
      <c r="P211" s="99"/>
    </row>
    <row r="212" spans="2:16" ht="30" customHeight="1">
      <c r="B212" s="98"/>
      <c r="C212" s="99"/>
      <c r="D212" s="112"/>
      <c r="E212" s="108" t="s">
        <v>289</v>
      </c>
      <c r="F212" s="117"/>
      <c r="G212" s="99"/>
      <c r="H212" s="99"/>
      <c r="I212" s="103"/>
      <c r="J212" s="104"/>
      <c r="K212" s="99"/>
      <c r="L212" s="99"/>
      <c r="M212" s="99"/>
      <c r="N212" s="99"/>
      <c r="O212" s="99"/>
      <c r="P212" s="99"/>
    </row>
    <row r="213" spans="2:16" ht="30" customHeight="1">
      <c r="B213" s="98"/>
      <c r="C213" s="99"/>
      <c r="D213" s="112"/>
      <c r="E213" s="108" t="s">
        <v>292</v>
      </c>
      <c r="F213" s="117"/>
      <c r="G213" s="99"/>
      <c r="H213" s="99"/>
      <c r="I213" s="103"/>
      <c r="J213" s="104"/>
      <c r="K213" s="99"/>
      <c r="L213" s="99"/>
      <c r="M213" s="99"/>
      <c r="N213" s="99"/>
      <c r="O213" s="99"/>
      <c r="P213" s="99"/>
    </row>
    <row r="214" spans="2:16" ht="30" customHeight="1">
      <c r="B214" s="98"/>
      <c r="C214" s="99"/>
      <c r="D214" s="112" t="str">
        <f>'3.Walls'!O315</f>
        <v>IW31</v>
      </c>
      <c r="E214" s="113" t="str">
        <f>'3.Walls'!G315</f>
        <v>H_WA_AR_B02_Int Wall_RC T200</v>
      </c>
      <c r="F214" s="117"/>
      <c r="G214" s="99"/>
      <c r="H214" s="99"/>
      <c r="I214" s="103"/>
      <c r="J214" s="104"/>
      <c r="K214" s="99"/>
      <c r="L214" s="99"/>
      <c r="M214" s="99"/>
      <c r="N214" s="99"/>
      <c r="O214" s="99"/>
      <c r="P214" s="99"/>
    </row>
    <row r="215" spans="2:16" ht="30" customHeight="1">
      <c r="B215" s="98"/>
      <c r="C215" s="99"/>
      <c r="D215" s="112"/>
      <c r="E215" s="108"/>
      <c r="F215" s="117"/>
      <c r="G215" s="99"/>
      <c r="H215" s="99"/>
      <c r="I215" s="103"/>
      <c r="J215" s="104"/>
      <c r="K215" s="99"/>
      <c r="L215" s="99"/>
      <c r="M215" s="99"/>
      <c r="N215" s="99"/>
      <c r="O215" s="99"/>
      <c r="P215" s="99"/>
    </row>
    <row r="216" spans="2:16" ht="30" customHeight="1">
      <c r="B216" s="98"/>
      <c r="C216" s="99"/>
      <c r="D216" s="112"/>
      <c r="E216" s="108" t="s">
        <v>289</v>
      </c>
      <c r="F216" s="117"/>
      <c r="G216" s="99"/>
      <c r="H216" s="99"/>
      <c r="I216" s="103"/>
      <c r="J216" s="104"/>
      <c r="K216" s="99"/>
      <c r="L216" s="99"/>
      <c r="M216" s="99"/>
      <c r="N216" s="99"/>
      <c r="O216" s="99"/>
      <c r="P216" s="99"/>
    </row>
    <row r="217" spans="2:16" ht="30" customHeight="1">
      <c r="B217" s="98"/>
      <c r="C217" s="99"/>
      <c r="D217" s="112"/>
      <c r="E217" s="108" t="s">
        <v>293</v>
      </c>
      <c r="F217" s="117"/>
      <c r="G217" s="99"/>
      <c r="H217" s="99"/>
      <c r="I217" s="103"/>
      <c r="J217" s="104"/>
      <c r="K217" s="99"/>
      <c r="L217" s="99"/>
      <c r="M217" s="99"/>
      <c r="N217" s="99"/>
      <c r="O217" s="99"/>
      <c r="P217" s="99"/>
    </row>
    <row r="218" spans="2:16" ht="30" customHeight="1">
      <c r="B218" s="98"/>
      <c r="C218" s="99"/>
      <c r="D218" s="112" t="str">
        <f>'3.Walls'!O321</f>
        <v>IW41</v>
      </c>
      <c r="E218" s="113" t="str">
        <f>'3.Walls'!G321</f>
        <v xml:space="preserve">H_WA_AR_B02_Int Wall_Block T200_1L Gypsum_Mineral Wool </v>
      </c>
      <c r="F218" s="117"/>
      <c r="G218" s="99"/>
      <c r="H218" s="99"/>
      <c r="I218" s="103"/>
      <c r="J218" s="104"/>
      <c r="K218" s="99"/>
      <c r="L218" s="99"/>
      <c r="M218" s="99"/>
      <c r="N218" s="99"/>
      <c r="O218" s="99"/>
      <c r="P218" s="99"/>
    </row>
    <row r="219" spans="2:16" ht="30" customHeight="1">
      <c r="B219" s="98"/>
      <c r="C219" s="99"/>
      <c r="D219" s="112" t="str">
        <f>'3.Walls'!O326</f>
        <v>IW42</v>
      </c>
      <c r="E219" s="113" t="str">
        <f>'3.Walls'!G326</f>
        <v xml:space="preserve">H_WA_AR_B02_Int Wall_Brick 1B_1L Gypsum_Mineral Wool </v>
      </c>
      <c r="F219" s="117"/>
      <c r="G219" s="99"/>
      <c r="H219" s="99"/>
      <c r="I219" s="103"/>
      <c r="J219" s="104"/>
      <c r="K219" s="99"/>
      <c r="L219" s="99"/>
      <c r="M219" s="99"/>
      <c r="N219" s="99"/>
      <c r="O219" s="99"/>
      <c r="P219" s="99"/>
    </row>
    <row r="220" spans="2:16" ht="30" customHeight="1">
      <c r="B220" s="98"/>
      <c r="C220" s="99"/>
      <c r="D220" s="112" t="str">
        <f>'3.Walls'!O331</f>
        <v>IW46</v>
      </c>
      <c r="E220" s="113" t="str">
        <f>'3.Walls'!G331</f>
        <v xml:space="preserve">H_WA_AR_B02_Int Wall_Block T200_2L Gypsum_Mineral Wool </v>
      </c>
      <c r="F220" s="117"/>
      <c r="G220" s="99"/>
      <c r="H220" s="99"/>
      <c r="I220" s="103"/>
      <c r="J220" s="104"/>
      <c r="K220" s="99"/>
      <c r="L220" s="99"/>
      <c r="M220" s="99"/>
      <c r="N220" s="99"/>
      <c r="O220" s="99"/>
      <c r="P220" s="99"/>
    </row>
    <row r="221" spans="2:16" ht="30" customHeight="1">
      <c r="B221" s="98"/>
      <c r="C221" s="99"/>
      <c r="D221" s="112" t="str">
        <f>'3.Walls'!O336</f>
        <v>IW47</v>
      </c>
      <c r="E221" s="113" t="str">
        <f>'3.Walls'!G336</f>
        <v xml:space="preserve">H_WA_AR_B02_Int Wall_Brick 1B_2L Gypsum_Mineral Wool </v>
      </c>
      <c r="F221" s="117"/>
      <c r="G221" s="99"/>
      <c r="H221" s="99"/>
      <c r="I221" s="103"/>
      <c r="J221" s="104"/>
      <c r="K221" s="99"/>
      <c r="L221" s="99"/>
      <c r="M221" s="99"/>
      <c r="N221" s="99"/>
      <c r="O221" s="99"/>
      <c r="P221" s="99"/>
    </row>
    <row r="222" spans="2:16" ht="30" customHeight="1">
      <c r="B222" s="98"/>
      <c r="C222" s="99"/>
      <c r="D222" s="112"/>
      <c r="E222" s="108"/>
      <c r="F222" s="117"/>
      <c r="G222" s="99"/>
      <c r="H222" s="99"/>
      <c r="I222" s="103"/>
      <c r="J222" s="104"/>
      <c r="K222" s="99"/>
      <c r="L222" s="99"/>
      <c r="M222" s="99"/>
      <c r="N222" s="99"/>
      <c r="O222" s="99"/>
      <c r="P222" s="99"/>
    </row>
    <row r="223" spans="2:16" ht="30" customHeight="1">
      <c r="B223" s="98"/>
      <c r="C223" s="99"/>
      <c r="D223" s="112"/>
      <c r="E223" s="108" t="s">
        <v>289</v>
      </c>
      <c r="F223" s="117"/>
      <c r="G223" s="99"/>
      <c r="H223" s="99"/>
      <c r="I223" s="103"/>
      <c r="J223" s="104"/>
      <c r="K223" s="99"/>
      <c r="L223" s="99"/>
      <c r="M223" s="99"/>
      <c r="N223" s="99"/>
      <c r="O223" s="99"/>
      <c r="P223" s="99"/>
    </row>
    <row r="224" spans="2:16" ht="30" customHeight="1">
      <c r="B224" s="98"/>
      <c r="C224" s="99"/>
      <c r="D224" s="112"/>
      <c r="E224" s="108" t="s">
        <v>294</v>
      </c>
      <c r="F224" s="117"/>
      <c r="G224" s="99"/>
      <c r="H224" s="99"/>
      <c r="I224" s="103"/>
      <c r="J224" s="104"/>
      <c r="K224" s="99"/>
      <c r="L224" s="99"/>
      <c r="M224" s="99"/>
      <c r="N224" s="99"/>
      <c r="O224" s="99"/>
      <c r="P224" s="99"/>
    </row>
    <row r="225" spans="2:16" ht="30" customHeight="1">
      <c r="B225" s="98"/>
      <c r="C225" s="99"/>
      <c r="D225" s="112" t="str">
        <f>'3.Walls'!O342</f>
        <v>IWF1</v>
      </c>
      <c r="E225" s="113" t="str">
        <f>'3.Walls'!G342</f>
        <v>H_WA_AR_B07_Int Wall_Plaster T12</v>
      </c>
      <c r="F225" s="117"/>
      <c r="G225" s="99"/>
      <c r="H225" s="99"/>
      <c r="I225" s="103"/>
      <c r="J225" s="104"/>
      <c r="K225" s="99"/>
      <c r="L225" s="99"/>
      <c r="M225" s="99"/>
      <c r="N225" s="99"/>
      <c r="O225" s="99"/>
      <c r="P225" s="99"/>
    </row>
    <row r="226" spans="2:16" ht="30" customHeight="1">
      <c r="B226" s="98"/>
      <c r="C226" s="99"/>
      <c r="D226" s="112" t="str">
        <f>'3.Walls'!O345</f>
        <v>IWF2</v>
      </c>
      <c r="E226" s="113" t="str">
        <f>'3.Walls'!G345</f>
        <v>H_WA_AR_B07_Int Wall_Ceramic Tile</v>
      </c>
      <c r="F226" s="117"/>
      <c r="G226" s="99"/>
      <c r="H226" s="99"/>
      <c r="I226" s="103"/>
      <c r="J226" s="104"/>
      <c r="K226" s="99"/>
      <c r="L226" s="99"/>
      <c r="M226" s="99"/>
      <c r="N226" s="99"/>
      <c r="O226" s="99"/>
      <c r="P226" s="99"/>
    </row>
    <row r="227" spans="2:16" ht="30" customHeight="1">
      <c r="B227" s="98"/>
      <c r="C227" s="99"/>
      <c r="D227" s="112" t="str">
        <f>'3.Walls'!O348</f>
        <v>IWF2A</v>
      </c>
      <c r="E227" s="113" t="str">
        <f>'3.Walls'!G348</f>
        <v>H_WA_AR_B07_Int Wall_Ceramic Tile_L Waterproof</v>
      </c>
      <c r="F227" s="117"/>
      <c r="G227" s="99"/>
      <c r="H227" s="99"/>
      <c r="I227" s="103"/>
      <c r="J227" s="104"/>
      <c r="K227" s="99"/>
      <c r="L227" s="99"/>
      <c r="M227" s="99"/>
      <c r="N227" s="99"/>
      <c r="O227" s="99"/>
      <c r="P227" s="99"/>
    </row>
    <row r="228" spans="2:16" ht="30" customHeight="1">
      <c r="B228" s="98"/>
      <c r="C228" s="99"/>
      <c r="D228" s="112" t="str">
        <f>'3.Walls'!O352</f>
        <v>IWF2B</v>
      </c>
      <c r="E228" s="113" t="str">
        <f>'3.Walls'!G352</f>
        <v>H_WA_AR_B07_Int Wall_Ceramic Tile_Membrane</v>
      </c>
      <c r="F228" s="117"/>
      <c r="G228" s="99"/>
      <c r="H228" s="99"/>
      <c r="I228" s="103"/>
      <c r="J228" s="104"/>
      <c r="K228" s="99"/>
      <c r="L228" s="99"/>
      <c r="M228" s="99"/>
      <c r="N228" s="99"/>
      <c r="O228" s="99"/>
      <c r="P228" s="99"/>
    </row>
    <row r="229" spans="2:16" ht="30" customHeight="1">
      <c r="B229" s="98"/>
      <c r="C229" s="99"/>
      <c r="D229" s="112" t="str">
        <f>'3.Walls'!O356</f>
        <v>IWF3</v>
      </c>
      <c r="E229" s="113" t="str">
        <f>'3.Walls'!G356</f>
        <v>H_WA_AR_B07_Int Wall_Acid R Tile</v>
      </c>
      <c r="F229" s="117"/>
      <c r="G229" s="99"/>
      <c r="H229" s="99"/>
      <c r="I229" s="103"/>
      <c r="J229" s="104"/>
      <c r="K229" s="99"/>
      <c r="L229" s="99"/>
      <c r="M229" s="99"/>
      <c r="N229" s="99"/>
      <c r="O229" s="99"/>
      <c r="P229" s="99"/>
    </row>
    <row r="230" spans="2:16" ht="30" customHeight="1">
      <c r="B230" s="98"/>
      <c r="C230" s="99"/>
      <c r="D230" s="112" t="str">
        <f>'3.Walls'!O359</f>
        <v>IWF3A</v>
      </c>
      <c r="E230" s="113" t="str">
        <f>'3.Walls'!G359</f>
        <v>H_WA_AR_B07_Int Wall_Acid R Tile_L Waterproof</v>
      </c>
      <c r="F230" s="117"/>
      <c r="G230" s="99"/>
      <c r="H230" s="99"/>
      <c r="I230" s="103"/>
      <c r="J230" s="104"/>
      <c r="K230" s="99"/>
      <c r="L230" s="99"/>
      <c r="M230" s="99"/>
      <c r="N230" s="99"/>
      <c r="O230" s="99"/>
      <c r="P230" s="99"/>
    </row>
    <row r="231" spans="2:16" ht="30" customHeight="1">
      <c r="B231" s="98"/>
      <c r="C231" s="99"/>
      <c r="D231" s="112" t="str">
        <f>'3.Walls'!O363</f>
        <v>IWF4</v>
      </c>
      <c r="E231" s="113" t="str">
        <f>'3.Walls'!G363</f>
        <v>H_WA_AR_B07_Int Wall_Granite Tile</v>
      </c>
      <c r="F231" s="117"/>
      <c r="G231" s="99"/>
      <c r="H231" s="99"/>
      <c r="I231" s="103"/>
      <c r="J231" s="104"/>
      <c r="K231" s="99"/>
      <c r="L231" s="99"/>
      <c r="M231" s="99"/>
      <c r="N231" s="99"/>
      <c r="O231" s="99"/>
      <c r="P231" s="99"/>
    </row>
    <row r="232" spans="2:16" ht="30" customHeight="1">
      <c r="B232" s="98"/>
      <c r="C232" s="99"/>
      <c r="D232" s="112" t="str">
        <f>'3.Walls'!O366</f>
        <v>IWF5</v>
      </c>
      <c r="E232" s="113" t="str">
        <f>'3.Walls'!G366</f>
        <v>H_WA_AR_B07_Int Wall_Marble Tile</v>
      </c>
      <c r="F232" s="117"/>
      <c r="G232" s="99"/>
      <c r="H232" s="99"/>
      <c r="I232" s="103"/>
      <c r="J232" s="104"/>
      <c r="K232" s="99"/>
      <c r="L232" s="99"/>
      <c r="M232" s="99"/>
      <c r="N232" s="99"/>
      <c r="O232" s="99"/>
      <c r="P232" s="99"/>
    </row>
    <row r="233" spans="2:16" ht="30" customHeight="1">
      <c r="B233" s="98"/>
      <c r="C233" s="99"/>
      <c r="D233" s="112"/>
      <c r="E233" s="108"/>
      <c r="F233" s="117"/>
      <c r="G233" s="99"/>
      <c r="H233" s="99"/>
      <c r="I233" s="103"/>
      <c r="J233" s="104"/>
      <c r="K233" s="99"/>
      <c r="L233" s="99"/>
      <c r="M233" s="99"/>
      <c r="N233" s="99"/>
      <c r="O233" s="99"/>
      <c r="P233" s="99"/>
    </row>
    <row r="234" spans="2:16" ht="30" customHeight="1">
      <c r="B234" s="98"/>
      <c r="C234" s="99"/>
      <c r="D234" s="112"/>
      <c r="E234" s="113"/>
      <c r="F234" s="99"/>
      <c r="G234" s="99"/>
      <c r="H234" s="99"/>
      <c r="I234" s="103"/>
      <c r="J234" s="104"/>
      <c r="K234" s="99"/>
      <c r="L234" s="99"/>
      <c r="M234" s="99"/>
      <c r="N234" s="99"/>
      <c r="O234" s="99"/>
      <c r="P234" s="99"/>
    </row>
    <row r="235" spans="2:16" ht="30" customHeight="1">
      <c r="B235" s="92">
        <v>4</v>
      </c>
      <c r="C235" s="93" t="s">
        <v>295</v>
      </c>
      <c r="D235" s="94" t="s">
        <v>296</v>
      </c>
      <c r="E235" s="95"/>
      <c r="F235" s="96"/>
      <c r="G235" s="96"/>
      <c r="H235" s="96"/>
      <c r="I235" s="118"/>
      <c r="J235" s="97"/>
      <c r="K235" s="97"/>
      <c r="L235" s="96"/>
      <c r="M235" s="96"/>
      <c r="N235" s="96"/>
      <c r="O235" s="96"/>
      <c r="P235" s="96"/>
    </row>
    <row r="236" spans="2:16" ht="30" customHeight="1">
      <c r="B236" s="98"/>
      <c r="C236" s="117"/>
      <c r="D236" s="100" t="s">
        <v>229</v>
      </c>
      <c r="E236" s="101" t="s">
        <v>297</v>
      </c>
      <c r="F236" s="102" t="s">
        <v>298</v>
      </c>
      <c r="G236" s="99"/>
      <c r="H236" s="99"/>
      <c r="I236" s="103"/>
      <c r="J236" s="127" t="s">
        <v>299</v>
      </c>
      <c r="K236" s="128"/>
      <c r="L236" s="102" t="s">
        <v>300</v>
      </c>
      <c r="M236" s="99"/>
      <c r="N236" s="99"/>
      <c r="O236" s="99"/>
      <c r="P236" s="99"/>
    </row>
    <row r="237" spans="2:16" ht="30" customHeight="1">
      <c r="B237" s="98"/>
      <c r="C237" s="99"/>
      <c r="D237" s="100"/>
      <c r="E237" s="106" t="s">
        <v>301</v>
      </c>
      <c r="F237" s="99"/>
      <c r="G237" s="107"/>
      <c r="H237" s="99"/>
      <c r="I237" s="103"/>
      <c r="J237" s="106"/>
      <c r="K237" s="99"/>
      <c r="L237" s="99"/>
      <c r="M237" s="99"/>
      <c r="N237" s="99"/>
      <c r="O237" s="99"/>
      <c r="P237" s="99"/>
    </row>
    <row r="238" spans="2:16" ht="30" customHeight="1">
      <c r="B238" s="98"/>
      <c r="C238" s="117"/>
      <c r="D238" s="100"/>
      <c r="E238" s="106" t="s">
        <v>302</v>
      </c>
      <c r="F238" s="129"/>
      <c r="G238" s="99"/>
      <c r="H238" s="99"/>
      <c r="I238" s="103"/>
      <c r="J238" s="106" t="s">
        <v>303</v>
      </c>
      <c r="K238" s="128"/>
      <c r="L238" s="129"/>
      <c r="M238" s="99"/>
      <c r="N238" s="99"/>
      <c r="O238" s="99"/>
      <c r="P238" s="99"/>
    </row>
    <row r="239" spans="2:16" ht="30" customHeight="1">
      <c r="B239" s="98"/>
      <c r="C239" s="117"/>
      <c r="D239" s="100"/>
      <c r="E239" s="106" t="s">
        <v>304</v>
      </c>
      <c r="F239" s="129"/>
      <c r="G239" s="99"/>
      <c r="H239" s="99"/>
      <c r="I239" s="103"/>
      <c r="J239" s="106" t="s">
        <v>305</v>
      </c>
      <c r="K239" s="128"/>
      <c r="L239" s="129"/>
      <c r="M239" s="99"/>
      <c r="N239" s="99"/>
      <c r="O239" s="99"/>
      <c r="P239" s="99"/>
    </row>
    <row r="240" spans="2:16" ht="30" customHeight="1">
      <c r="B240" s="98"/>
      <c r="C240" s="117"/>
      <c r="D240" s="100"/>
      <c r="E240" s="106" t="s">
        <v>306</v>
      </c>
      <c r="F240" s="129"/>
      <c r="G240" s="99"/>
      <c r="H240" s="99"/>
      <c r="I240" s="103"/>
      <c r="J240" s="106"/>
      <c r="K240" s="128"/>
      <c r="L240" s="129"/>
      <c r="M240" s="99"/>
      <c r="N240" s="99"/>
      <c r="O240" s="99"/>
      <c r="P240" s="99"/>
    </row>
    <row r="241" spans="2:16" ht="30" customHeight="1">
      <c r="B241" s="98"/>
      <c r="C241" s="117"/>
      <c r="D241" s="117"/>
      <c r="E241" s="123" t="s">
        <v>307</v>
      </c>
      <c r="F241" s="99"/>
      <c r="G241" s="99"/>
      <c r="H241" s="99"/>
      <c r="I241" s="103"/>
      <c r="J241" s="130" t="s">
        <v>308</v>
      </c>
      <c r="K241" s="131"/>
      <c r="L241" s="132" t="s">
        <v>309</v>
      </c>
      <c r="M241" s="131"/>
      <c r="N241" s="117"/>
      <c r="O241" s="117"/>
      <c r="P241" s="117"/>
    </row>
    <row r="242" spans="2:16" ht="30" customHeight="1">
      <c r="B242" s="98"/>
      <c r="C242" s="99"/>
      <c r="D242" s="110"/>
      <c r="E242" s="113" t="str">
        <f>'4.St Fdn'!F6</f>
        <v>H_SF_AR_S18_MAT_T450_Bitumen</v>
      </c>
      <c r="F242" s="99"/>
      <c r="G242" s="99"/>
      <c r="H242" s="99"/>
      <c r="I242" s="103"/>
      <c r="J242" s="113" t="str">
        <f>'4.St Fdn'!F141</f>
        <v>H_SF_AR_S18_W2400xL2400xT500_Bitumen</v>
      </c>
      <c r="K242" s="133"/>
      <c r="L242" s="117" t="str">
        <f>'4.St Fdn'!F201</f>
        <v>H_SF_AR_S19_Steel Pile D508x12t_L10m</v>
      </c>
      <c r="M242" s="133"/>
      <c r="N242" s="117"/>
      <c r="O242" s="117"/>
      <c r="P242" s="117"/>
    </row>
    <row r="243" spans="2:16" ht="30" customHeight="1">
      <c r="B243" s="98"/>
      <c r="C243" s="99"/>
      <c r="D243" s="110"/>
      <c r="E243" s="113" t="str">
        <f>'4.St Fdn'!F15</f>
        <v>H_SF_AR_S18_MAT_T300_Bitumen</v>
      </c>
      <c r="F243" s="99"/>
      <c r="G243" s="99"/>
      <c r="H243" s="99"/>
      <c r="I243" s="103"/>
      <c r="J243" s="113" t="str">
        <f>'4.St Fdn'!F150</f>
        <v>H_SF_AR_S18_W2750xL3950xT1200_Bitumen</v>
      </c>
      <c r="K243" s="134"/>
      <c r="L243" s="117" t="str">
        <f>'4.St Fdn'!F205</f>
        <v>H_SF_AR_S19_PHC Pile D500_L30m_Driven</v>
      </c>
      <c r="M243" s="134"/>
      <c r="N243" s="117"/>
      <c r="O243" s="117"/>
      <c r="P243" s="117"/>
    </row>
    <row r="244" spans="2:16" ht="30" customHeight="1">
      <c r="B244" s="98"/>
      <c r="C244" s="99"/>
      <c r="D244" s="110"/>
      <c r="E244" s="123"/>
      <c r="F244" s="99"/>
      <c r="G244" s="99"/>
      <c r="H244" s="99"/>
      <c r="I244" s="103"/>
      <c r="J244" s="113" t="str">
        <f>'4.St Fdn'!F160</f>
        <v>H_SF_AR_S18_W2750xL3800xT1200_Bitumen</v>
      </c>
      <c r="K244" s="134"/>
      <c r="L244" s="117" t="str">
        <f>'4.St Fdn'!F210</f>
        <v>H_SF_AR_S19_PHC Pile D500_L30m_Pre-boring</v>
      </c>
      <c r="M244" s="117"/>
      <c r="N244" s="117"/>
      <c r="O244" s="117"/>
      <c r="P244" s="117"/>
    </row>
    <row r="245" spans="2:16" ht="30" customHeight="1">
      <c r="B245" s="98"/>
      <c r="C245" s="99"/>
      <c r="D245" s="110"/>
      <c r="E245" s="123" t="s">
        <v>310</v>
      </c>
      <c r="F245" s="99"/>
      <c r="G245" s="99"/>
      <c r="H245" s="99"/>
      <c r="I245" s="103"/>
      <c r="J245" s="113" t="str">
        <f>'4.St Fdn'!F170</f>
        <v>H_SF_AR_S18_W2750xL2600xT1000_Bitumen</v>
      </c>
      <c r="K245" s="134"/>
      <c r="L245" s="117"/>
      <c r="M245" s="117"/>
      <c r="N245" s="117"/>
      <c r="O245" s="117"/>
      <c r="P245" s="117"/>
    </row>
    <row r="246" spans="2:16" ht="30" customHeight="1">
      <c r="B246" s="98"/>
      <c r="C246" s="99"/>
      <c r="D246" s="110"/>
      <c r="E246" s="113" t="str">
        <f>'4.St Fdn'!F25</f>
        <v>H_SF_AR_B01_EQ FDN_T1000_Bitumen</v>
      </c>
      <c r="F246" s="99"/>
      <c r="G246" s="99"/>
      <c r="H246" s="99"/>
      <c r="I246" s="103"/>
      <c r="J246" s="113" t="str">
        <f>'4.St Fdn'!F180</f>
        <v>H_SF_AR_S18_W2750xL3800xT1200_Bitumen</v>
      </c>
      <c r="K246" s="133"/>
      <c r="L246" s="107"/>
      <c r="M246" s="117"/>
      <c r="N246" s="117"/>
      <c r="O246" s="117"/>
      <c r="P246" s="117"/>
    </row>
    <row r="247" spans="2:16" ht="30" customHeight="1">
      <c r="B247" s="98"/>
      <c r="C247" s="99"/>
      <c r="D247" s="110"/>
      <c r="E247" s="113" t="str">
        <f>'4.St Fdn'!F34</f>
        <v>H_SF_AR_B01_EQ FDN_T300_Bitumen</v>
      </c>
      <c r="F247" s="99"/>
      <c r="G247" s="99"/>
      <c r="H247" s="99"/>
      <c r="I247" s="103"/>
      <c r="J247" s="113" t="str">
        <f>'4.St Fdn'!F190</f>
        <v>H_SF_AR_S18_W1250xL1250xT600_Bitumen</v>
      </c>
      <c r="K247" s="133"/>
      <c r="L247" s="107"/>
      <c r="M247" s="117"/>
      <c r="N247" s="117"/>
      <c r="O247" s="117"/>
      <c r="P247" s="117"/>
    </row>
    <row r="248" spans="2:16" ht="30" customHeight="1">
      <c r="B248" s="98"/>
      <c r="C248" s="99"/>
      <c r="D248" s="110"/>
      <c r="E248" s="113" t="str">
        <f>'4.St Fdn'!F43</f>
        <v>H_SF_AR_B01_EQ FDN_T500(CEP Can)_Bitumen</v>
      </c>
      <c r="F248" s="99"/>
      <c r="G248" s="99"/>
      <c r="H248" s="99"/>
      <c r="I248" s="103"/>
      <c r="J248" s="113"/>
      <c r="K248" s="133"/>
      <c r="L248" s="107"/>
      <c r="M248" s="117"/>
      <c r="N248" s="117"/>
      <c r="O248" s="117"/>
      <c r="P248" s="117"/>
    </row>
    <row r="249" spans="2:16" ht="30" customHeight="1">
      <c r="B249" s="98"/>
      <c r="C249" s="99"/>
      <c r="D249" s="110"/>
      <c r="E249" s="113" t="str">
        <f>'4.St Fdn'!F53</f>
        <v>H_SF_AR_B01_EQ FDN_T800_Bitumen</v>
      </c>
      <c r="F249" s="99"/>
      <c r="G249" s="99"/>
      <c r="H249" s="99"/>
      <c r="I249" s="103"/>
      <c r="J249" s="113"/>
      <c r="K249" s="134"/>
      <c r="L249" s="107"/>
      <c r="M249" s="117"/>
      <c r="N249" s="117"/>
      <c r="O249" s="117"/>
      <c r="P249" s="117"/>
    </row>
    <row r="250" spans="2:16" ht="30" customHeight="1">
      <c r="B250" s="98"/>
      <c r="C250" s="99"/>
      <c r="D250" s="110"/>
      <c r="E250" s="113"/>
      <c r="F250" s="99"/>
      <c r="G250" s="99"/>
      <c r="H250" s="99"/>
      <c r="I250" s="103"/>
      <c r="J250" s="135"/>
      <c r="K250" s="134"/>
      <c r="L250" s="107"/>
      <c r="M250" s="117"/>
      <c r="N250" s="117"/>
      <c r="O250" s="117"/>
      <c r="P250" s="117"/>
    </row>
    <row r="251" spans="2:16" ht="30" customHeight="1">
      <c r="B251" s="98"/>
      <c r="C251" s="99"/>
      <c r="D251" s="110"/>
      <c r="E251" s="123" t="s">
        <v>311</v>
      </c>
      <c r="F251" s="99"/>
      <c r="G251" s="99"/>
      <c r="H251" s="99"/>
      <c r="I251" s="103"/>
      <c r="J251" s="135"/>
      <c r="K251" s="117"/>
      <c r="L251" s="117"/>
      <c r="M251" s="117"/>
      <c r="N251" s="117"/>
      <c r="O251" s="117"/>
      <c r="P251" s="117"/>
    </row>
    <row r="252" spans="2:16" ht="30" customHeight="1">
      <c r="B252" s="98"/>
      <c r="C252" s="99"/>
      <c r="D252" s="110"/>
      <c r="E252" s="113" t="str">
        <f>'4.St Fdn'!F63</f>
        <v>H_SF_AR_B01_Mass_T2500_Bitumen</v>
      </c>
      <c r="F252" s="99"/>
      <c r="G252" s="99"/>
      <c r="H252" s="99"/>
      <c r="I252" s="103"/>
      <c r="J252" s="104"/>
      <c r="K252" s="131"/>
      <c r="L252" s="99"/>
      <c r="M252" s="99"/>
      <c r="N252" s="117"/>
      <c r="O252" s="117"/>
      <c r="P252" s="117"/>
    </row>
    <row r="253" spans="2:16" ht="30" customHeight="1">
      <c r="B253" s="98"/>
      <c r="C253" s="99"/>
      <c r="D253" s="110"/>
      <c r="E253" s="116"/>
      <c r="F253" s="99"/>
      <c r="G253" s="99"/>
      <c r="H253" s="99"/>
      <c r="I253" s="103"/>
      <c r="J253" s="135"/>
      <c r="K253" s="117"/>
      <c r="L253" s="117"/>
      <c r="M253" s="117"/>
      <c r="N253" s="117"/>
      <c r="O253" s="117"/>
      <c r="P253" s="117"/>
    </row>
    <row r="254" spans="2:16" ht="30" customHeight="1">
      <c r="B254" s="98"/>
      <c r="C254" s="99"/>
      <c r="D254" s="110"/>
      <c r="E254" s="136" t="s">
        <v>312</v>
      </c>
      <c r="F254" s="99"/>
      <c r="G254" s="99"/>
      <c r="H254" s="99"/>
      <c r="I254" s="103"/>
      <c r="J254" s="137"/>
      <c r="K254" s="117"/>
      <c r="L254" s="117"/>
      <c r="M254" s="117"/>
      <c r="N254" s="117"/>
      <c r="O254" s="117"/>
      <c r="P254" s="117"/>
    </row>
    <row r="255" spans="2:16" ht="30" customHeight="1">
      <c r="B255" s="98"/>
      <c r="C255" s="99"/>
      <c r="D255" s="110"/>
      <c r="E255" s="113" t="str">
        <f>'4.St Fdn'!F74</f>
        <v>H_SF_AR_S17_SOG T200</v>
      </c>
      <c r="F255" s="99"/>
      <c r="G255" s="99"/>
      <c r="H255" s="99"/>
      <c r="I255" s="103"/>
      <c r="J255" s="104"/>
      <c r="K255" s="131"/>
      <c r="L255" s="99"/>
      <c r="M255" s="99"/>
      <c r="N255" s="117"/>
      <c r="O255" s="117"/>
      <c r="P255" s="117"/>
    </row>
    <row r="256" spans="2:16" ht="30" customHeight="1">
      <c r="B256" s="98"/>
      <c r="C256" s="99"/>
      <c r="D256" s="110"/>
      <c r="E256" s="113" t="str">
        <f>'4.St Fdn'!F83</f>
        <v>H_SF_AR_S17_SOG T300_S Trowel</v>
      </c>
      <c r="F256" s="99"/>
      <c r="G256" s="99"/>
      <c r="H256" s="99"/>
      <c r="I256" s="103"/>
      <c r="J256" s="104"/>
      <c r="K256" s="131"/>
      <c r="L256" s="99"/>
      <c r="M256" s="99"/>
      <c r="N256" s="117"/>
      <c r="O256" s="117"/>
      <c r="P256" s="117"/>
    </row>
    <row r="257" spans="2:16" ht="30" customHeight="1">
      <c r="B257" s="98"/>
      <c r="C257" s="99"/>
      <c r="D257" s="110"/>
      <c r="E257" s="113" t="str">
        <f>'4.St Fdn'!F93</f>
        <v>H_SF_AR_S17_SOG Edge</v>
      </c>
      <c r="F257" s="99"/>
      <c r="G257" s="99"/>
      <c r="H257" s="99"/>
      <c r="I257" s="103"/>
      <c r="J257" s="137"/>
      <c r="K257" s="117"/>
      <c r="L257" s="117"/>
      <c r="M257" s="117"/>
      <c r="N257" s="117"/>
      <c r="O257" s="117"/>
      <c r="P257" s="117"/>
    </row>
    <row r="258" spans="2:16" ht="30" customHeight="1">
      <c r="B258" s="98"/>
      <c r="C258" s="99"/>
      <c r="D258" s="110"/>
      <c r="E258" s="138"/>
      <c r="F258" s="99"/>
      <c r="G258" s="99"/>
      <c r="H258" s="99"/>
      <c r="I258" s="103"/>
      <c r="J258" s="137"/>
      <c r="K258" s="117"/>
      <c r="L258" s="117"/>
      <c r="M258" s="117"/>
      <c r="N258" s="117"/>
      <c r="O258" s="117"/>
      <c r="P258" s="117"/>
    </row>
    <row r="259" spans="2:16" ht="30" customHeight="1">
      <c r="B259" s="98"/>
      <c r="C259" s="99"/>
      <c r="D259" s="110"/>
      <c r="E259" s="123" t="s">
        <v>313</v>
      </c>
      <c r="F259" s="99"/>
      <c r="G259" s="99"/>
      <c r="H259" s="99"/>
      <c r="I259" s="103"/>
      <c r="J259" s="135"/>
      <c r="K259" s="117"/>
      <c r="L259" s="117"/>
      <c r="M259" s="117"/>
      <c r="N259" s="117"/>
      <c r="O259" s="117"/>
      <c r="P259" s="117"/>
    </row>
    <row r="260" spans="2:16" ht="30" customHeight="1">
      <c r="B260" s="98"/>
      <c r="C260" s="99"/>
      <c r="D260" s="139"/>
      <c r="E260" s="113" t="str">
        <f>'4.St Fdn'!F101</f>
        <v>H_SF_AR_B08_Stoop T200</v>
      </c>
      <c r="F260" s="99"/>
      <c r="G260" s="99"/>
      <c r="H260" s="99"/>
      <c r="I260" s="103"/>
      <c r="J260" s="137"/>
      <c r="K260" s="117"/>
      <c r="L260" s="117"/>
      <c r="M260" s="117"/>
      <c r="N260" s="117"/>
      <c r="O260" s="117"/>
      <c r="P260" s="117"/>
    </row>
    <row r="261" spans="2:16" ht="30" customHeight="1">
      <c r="B261" s="98"/>
      <c r="C261" s="99"/>
      <c r="D261" s="139"/>
      <c r="E261" s="113" t="str">
        <f>'4.St Fdn'!F106</f>
        <v>H_SF_AR_B08_ Ramp T200</v>
      </c>
      <c r="F261" s="99"/>
      <c r="G261" s="99"/>
      <c r="H261" s="99"/>
      <c r="I261" s="103"/>
      <c r="J261" s="137"/>
      <c r="K261" s="117"/>
      <c r="L261" s="117"/>
      <c r="M261" s="117"/>
      <c r="N261" s="117"/>
      <c r="O261" s="117"/>
      <c r="P261" s="117"/>
    </row>
    <row r="262" spans="2:16" ht="30" customHeight="1">
      <c r="B262" s="98"/>
      <c r="C262" s="99"/>
      <c r="D262" s="140"/>
      <c r="E262" s="116"/>
      <c r="F262" s="99"/>
      <c r="G262" s="99"/>
      <c r="H262" s="99"/>
      <c r="I262" s="103"/>
      <c r="J262" s="137"/>
      <c r="K262" s="117"/>
      <c r="L262" s="117"/>
      <c r="M262" s="117"/>
      <c r="N262" s="117"/>
      <c r="O262" s="117"/>
      <c r="P262" s="117"/>
    </row>
    <row r="263" spans="2:16" ht="30" customHeight="1">
      <c r="B263" s="98"/>
      <c r="C263" s="99"/>
      <c r="D263" s="110"/>
      <c r="E263" s="123" t="s">
        <v>314</v>
      </c>
      <c r="F263" s="99"/>
      <c r="G263" s="99"/>
      <c r="H263" s="99"/>
      <c r="I263" s="103"/>
      <c r="J263" s="137"/>
      <c r="K263" s="117"/>
      <c r="L263" s="117"/>
      <c r="M263" s="117"/>
      <c r="N263" s="117"/>
      <c r="O263" s="117"/>
      <c r="P263" s="117"/>
    </row>
    <row r="264" spans="2:16" ht="30" customHeight="1">
      <c r="B264" s="98"/>
      <c r="C264" s="99"/>
      <c r="D264" s="110"/>
      <c r="E264" s="113" t="str">
        <f>'4.St Fdn'!F112</f>
        <v>H_SF_AR_S18_Lean T50</v>
      </c>
      <c r="F264" s="99"/>
      <c r="G264" s="99"/>
      <c r="H264" s="99"/>
      <c r="I264" s="103"/>
      <c r="J264" s="104"/>
      <c r="K264" s="131"/>
      <c r="L264" s="99"/>
      <c r="M264" s="99"/>
      <c r="N264" s="117"/>
      <c r="O264" s="117"/>
      <c r="P264" s="117"/>
    </row>
    <row r="265" spans="2:16" ht="30" customHeight="1">
      <c r="B265" s="98"/>
      <c r="C265" s="99"/>
      <c r="D265" s="110"/>
      <c r="E265" s="113" t="str">
        <f>'4.St Fdn'!F114</f>
        <v>H_SF_AR_S18_Lean T50_Base</v>
      </c>
      <c r="F265" s="99"/>
      <c r="G265" s="99"/>
      <c r="H265" s="99"/>
      <c r="I265" s="103"/>
      <c r="J265" s="137"/>
      <c r="K265" s="117"/>
      <c r="L265" s="117"/>
      <c r="M265" s="117"/>
      <c r="N265" s="117"/>
      <c r="O265" s="117"/>
      <c r="P265" s="117"/>
    </row>
    <row r="266" spans="2:16" ht="30" customHeight="1">
      <c r="B266" s="98"/>
      <c r="C266" s="99"/>
      <c r="D266" s="110"/>
      <c r="E266" s="113" t="str">
        <f>'4.St Fdn'!F117</f>
        <v>H_SF_AR_S18_Lean T50_Base_Subbase</v>
      </c>
      <c r="F266" s="99"/>
      <c r="G266" s="99"/>
      <c r="H266" s="99"/>
      <c r="I266" s="103"/>
      <c r="J266" s="137"/>
      <c r="K266" s="117"/>
      <c r="L266" s="117"/>
      <c r="M266" s="117"/>
      <c r="N266" s="117"/>
      <c r="O266" s="117"/>
      <c r="P266" s="117"/>
    </row>
    <row r="267" spans="2:16" ht="30" customHeight="1">
      <c r="B267" s="98"/>
      <c r="C267" s="99"/>
      <c r="D267" s="110"/>
      <c r="E267" s="113" t="str">
        <f>'4.St Fdn'!F121</f>
        <v>H_SF_AR_S18_Lean_T50_Bitumen_PE_Base_Subbase</v>
      </c>
      <c r="F267" s="99"/>
      <c r="G267" s="99"/>
      <c r="H267" s="99"/>
      <c r="I267" s="103"/>
      <c r="J267" s="137"/>
      <c r="K267" s="117"/>
      <c r="L267" s="117"/>
      <c r="M267" s="117"/>
      <c r="N267" s="117"/>
      <c r="O267" s="117"/>
      <c r="P267" s="117"/>
    </row>
    <row r="268" spans="2:16" ht="30" customHeight="1">
      <c r="B268" s="98"/>
      <c r="C268" s="99"/>
      <c r="D268" s="110"/>
      <c r="E268" s="138"/>
      <c r="F268" s="99"/>
      <c r="G268" s="99"/>
      <c r="H268" s="99"/>
      <c r="I268" s="103"/>
      <c r="J268" s="137"/>
      <c r="K268" s="137"/>
      <c r="L268" s="117"/>
      <c r="M268" s="117"/>
      <c r="N268" s="117"/>
      <c r="O268" s="117"/>
      <c r="P268" s="117"/>
    </row>
    <row r="269" spans="2:16" ht="30" customHeight="1">
      <c r="B269" s="92">
        <v>5</v>
      </c>
      <c r="C269" s="93" t="s">
        <v>315</v>
      </c>
      <c r="D269" s="94" t="s">
        <v>316</v>
      </c>
      <c r="E269" s="95"/>
      <c r="F269" s="96"/>
      <c r="G269" s="96"/>
      <c r="H269" s="96"/>
      <c r="I269" s="118"/>
      <c r="J269" s="97"/>
      <c r="K269" s="97"/>
      <c r="L269" s="96"/>
      <c r="M269" s="96"/>
      <c r="N269" s="96"/>
      <c r="O269" s="96"/>
      <c r="P269" s="96"/>
    </row>
    <row r="270" spans="2:16" ht="30" customHeight="1">
      <c r="B270" s="98"/>
      <c r="C270" s="99"/>
      <c r="D270" s="100" t="s">
        <v>229</v>
      </c>
      <c r="E270" s="136"/>
      <c r="F270" s="99"/>
      <c r="G270" s="99"/>
      <c r="H270" s="99"/>
      <c r="I270" s="103"/>
      <c r="J270" s="127" t="s">
        <v>317</v>
      </c>
      <c r="K270" s="102" t="s">
        <v>318</v>
      </c>
      <c r="L270" s="102" t="s">
        <v>319</v>
      </c>
      <c r="M270" s="99"/>
      <c r="N270" s="99"/>
      <c r="O270" s="99"/>
      <c r="P270" s="99"/>
    </row>
    <row r="271" spans="2:16" ht="30" customHeight="1">
      <c r="B271" s="98"/>
      <c r="C271" s="99"/>
      <c r="D271" s="110"/>
      <c r="E271" s="136"/>
      <c r="F271" s="99"/>
      <c r="G271" s="99"/>
      <c r="H271" s="99"/>
      <c r="I271" s="103"/>
      <c r="J271" s="106" t="s">
        <v>320</v>
      </c>
      <c r="K271" s="141" t="s">
        <v>320</v>
      </c>
      <c r="L271" s="141" t="s">
        <v>320</v>
      </c>
      <c r="M271" s="117"/>
      <c r="N271" s="117"/>
      <c r="O271" s="117"/>
      <c r="P271" s="117"/>
    </row>
    <row r="272" spans="2:16" ht="30" customHeight="1">
      <c r="B272" s="98"/>
      <c r="C272" s="99"/>
      <c r="D272" s="110"/>
      <c r="E272" s="136"/>
      <c r="F272" s="99"/>
      <c r="G272" s="99"/>
      <c r="H272" s="99"/>
      <c r="I272" s="103"/>
      <c r="J272" s="113" t="str">
        <f>'5.St Col'!F5</f>
        <v>H_SC_AR_S15_UG PED_W800xL800_Bit</v>
      </c>
      <c r="K272" s="117" t="str">
        <f>'5.St Col'!F11</f>
        <v>H_SC_AR_S15_UG PED_W1000xL1800_Bit_Anchor</v>
      </c>
      <c r="L272" s="117" t="str">
        <f>'5.St Col'!F58</f>
        <v>H_SC_AR_S15_W300xL600</v>
      </c>
      <c r="M272" s="107"/>
      <c r="N272" s="107"/>
      <c r="O272" s="107"/>
      <c r="P272" s="107"/>
    </row>
    <row r="273" spans="2:16" ht="30" customHeight="1">
      <c r="B273" s="98"/>
      <c r="C273" s="99"/>
      <c r="D273" s="110"/>
      <c r="E273" s="136"/>
      <c r="F273" s="99"/>
      <c r="G273" s="99"/>
      <c r="H273" s="99"/>
      <c r="I273" s="103"/>
      <c r="J273" s="137"/>
      <c r="K273" s="137"/>
      <c r="L273" s="99"/>
      <c r="M273" s="107"/>
      <c r="N273" s="107"/>
      <c r="O273" s="107"/>
      <c r="P273" s="107"/>
    </row>
    <row r="274" spans="2:16" ht="30" customHeight="1">
      <c r="B274" s="98"/>
      <c r="C274" s="99"/>
      <c r="D274" s="110"/>
      <c r="E274" s="136"/>
      <c r="F274" s="99"/>
      <c r="G274" s="99"/>
      <c r="H274" s="99"/>
      <c r="I274" s="103"/>
      <c r="J274" s="137"/>
      <c r="K274" s="137"/>
      <c r="L274" s="99"/>
      <c r="M274" s="107"/>
      <c r="N274" s="107"/>
      <c r="O274" s="107"/>
      <c r="P274" s="107"/>
    </row>
    <row r="275" spans="2:16" ht="30" customHeight="1">
      <c r="B275" s="98"/>
      <c r="C275" s="99"/>
      <c r="D275" s="110"/>
      <c r="E275" s="136"/>
      <c r="F275" s="99"/>
      <c r="G275" s="99"/>
      <c r="H275" s="99"/>
      <c r="I275" s="103"/>
      <c r="J275" s="137"/>
      <c r="K275" s="137"/>
      <c r="L275" s="99"/>
      <c r="M275" s="117"/>
      <c r="N275" s="117"/>
      <c r="O275" s="117"/>
      <c r="P275" s="117"/>
    </row>
    <row r="276" spans="2:16" ht="30" customHeight="1">
      <c r="B276" s="98"/>
      <c r="C276" s="99"/>
      <c r="D276" s="110"/>
      <c r="E276" s="136"/>
      <c r="F276" s="99"/>
      <c r="G276" s="99"/>
      <c r="H276" s="99"/>
      <c r="I276" s="103"/>
      <c r="J276" s="127" t="s">
        <v>321</v>
      </c>
      <c r="K276" s="102" t="s">
        <v>322</v>
      </c>
      <c r="L276" s="102" t="s">
        <v>323</v>
      </c>
      <c r="M276" s="99"/>
      <c r="N276" s="102" t="s">
        <v>324</v>
      </c>
      <c r="O276" s="102" t="s">
        <v>325</v>
      </c>
      <c r="P276" s="102" t="s">
        <v>326</v>
      </c>
    </row>
    <row r="277" spans="2:16" ht="30" customHeight="1">
      <c r="B277" s="98"/>
      <c r="C277" s="99"/>
      <c r="D277" s="110"/>
      <c r="E277" s="136"/>
      <c r="F277" s="99"/>
      <c r="G277" s="99"/>
      <c r="H277" s="99"/>
      <c r="I277" s="103"/>
      <c r="J277" s="106" t="s">
        <v>327</v>
      </c>
      <c r="K277" s="141" t="s">
        <v>327</v>
      </c>
      <c r="L277" s="141" t="s">
        <v>327</v>
      </c>
      <c r="M277" s="117"/>
      <c r="N277" s="141" t="s">
        <v>327</v>
      </c>
      <c r="O277" s="141" t="s">
        <v>327</v>
      </c>
      <c r="P277" s="141" t="s">
        <v>327</v>
      </c>
    </row>
    <row r="278" spans="2:16" ht="30" customHeight="1">
      <c r="B278" s="98"/>
      <c r="C278" s="99"/>
      <c r="D278" s="110"/>
      <c r="E278" s="136"/>
      <c r="F278" s="99"/>
      <c r="G278" s="99"/>
      <c r="H278" s="99"/>
      <c r="I278" s="103"/>
      <c r="J278" s="113" t="str">
        <f>'5.St Col'!F65</f>
        <v>H_SC_AR_S01_W12x87(H-317.5x307.3x13.2x20.6)</v>
      </c>
      <c r="K278" s="117" t="str">
        <f>'5.St Col'!F71</f>
        <v>H_SC_AR_S01_H-200x200x8x12</v>
      </c>
      <c r="L278" s="117" t="str">
        <f>'5.St Col'!F97</f>
        <v>H_SC_AR_S01_BH_</v>
      </c>
      <c r="M278" s="107"/>
      <c r="N278" s="114" t="str">
        <f>'5.St Col'!F101</f>
        <v>H_SC_AR_S01_SHS_</v>
      </c>
      <c r="O278" s="114" t="str">
        <f>'5.St Col'!F105</f>
        <v>H_SC_AR_S01_RHS_</v>
      </c>
      <c r="P278" s="114" t="str">
        <f>'5.St Col'!F109</f>
        <v>H_SC_AR_S01_CHS_</v>
      </c>
    </row>
    <row r="279" spans="2:16" ht="30" customHeight="1">
      <c r="B279" s="98"/>
      <c r="C279" s="99"/>
      <c r="D279" s="110"/>
      <c r="E279" s="136"/>
      <c r="F279" s="99"/>
      <c r="G279" s="99"/>
      <c r="H279" s="99"/>
      <c r="I279" s="103"/>
      <c r="J279" s="137"/>
      <c r="K279" s="137"/>
      <c r="L279" s="99"/>
      <c r="M279" s="117"/>
      <c r="N279" s="117"/>
      <c r="O279" s="117"/>
      <c r="P279" s="117"/>
    </row>
    <row r="280" spans="2:16" ht="30" customHeight="1">
      <c r="B280" s="92">
        <v>6</v>
      </c>
      <c r="C280" s="93" t="s">
        <v>328</v>
      </c>
      <c r="D280" s="94" t="s">
        <v>329</v>
      </c>
      <c r="E280" s="95"/>
      <c r="F280" s="96"/>
      <c r="G280" s="96"/>
      <c r="H280" s="96"/>
      <c r="I280" s="118"/>
      <c r="J280" s="97"/>
      <c r="K280" s="97"/>
      <c r="L280" s="96"/>
      <c r="M280" s="96"/>
      <c r="N280" s="96"/>
      <c r="O280" s="96"/>
      <c r="P280" s="96"/>
    </row>
    <row r="281" spans="2:16" ht="30" customHeight="1">
      <c r="B281" s="98"/>
      <c r="C281" s="99"/>
      <c r="D281" s="100" t="s">
        <v>229</v>
      </c>
      <c r="E281" s="136"/>
      <c r="F281" s="99"/>
      <c r="G281" s="99"/>
      <c r="H281" s="99"/>
      <c r="I281" s="103"/>
      <c r="J281" s="127" t="s">
        <v>330</v>
      </c>
      <c r="K281" s="102" t="s">
        <v>331</v>
      </c>
      <c r="L281" s="99"/>
      <c r="M281" s="99"/>
      <c r="N281" s="99"/>
      <c r="O281" s="99"/>
      <c r="P281" s="99"/>
    </row>
    <row r="282" spans="2:16" ht="30" customHeight="1">
      <c r="B282" s="142"/>
      <c r="C282" s="117"/>
      <c r="D282" s="110"/>
      <c r="E282" s="113"/>
      <c r="F282" s="117"/>
      <c r="G282" s="117"/>
      <c r="H282" s="117"/>
      <c r="I282" s="143"/>
      <c r="J282" s="144" t="s">
        <v>332</v>
      </c>
      <c r="K282" s="144" t="s">
        <v>332</v>
      </c>
      <c r="L282" s="117"/>
      <c r="M282" s="117"/>
      <c r="N282" s="117"/>
      <c r="O282" s="117"/>
      <c r="P282" s="117"/>
    </row>
    <row r="283" spans="2:16" ht="30" customHeight="1">
      <c r="B283" s="98"/>
      <c r="C283" s="99"/>
      <c r="D283" s="110"/>
      <c r="E283" s="136"/>
      <c r="F283" s="99"/>
      <c r="G283" s="99"/>
      <c r="H283" s="99"/>
      <c r="I283" s="103"/>
      <c r="J283" s="145" t="str">
        <f>'6.St Framing'!F5</f>
        <v>H_SB_AR_S16_TG_B400xH600</v>
      </c>
      <c r="K283" s="145" t="str">
        <f>'6.St Framing'!F24</f>
        <v>H_SB_AR_S16_B300xH600</v>
      </c>
      <c r="L283" s="99"/>
      <c r="M283" s="107"/>
      <c r="N283" s="117"/>
      <c r="O283" s="117"/>
      <c r="P283" s="117"/>
    </row>
    <row r="284" spans="2:16" ht="30" customHeight="1">
      <c r="B284" s="98"/>
      <c r="C284" s="99"/>
      <c r="D284" s="110"/>
      <c r="E284" s="136"/>
      <c r="F284" s="99"/>
      <c r="G284" s="99"/>
      <c r="H284" s="99"/>
      <c r="I284" s="103"/>
      <c r="J284" s="137"/>
      <c r="K284" s="99"/>
      <c r="L284" s="99"/>
      <c r="M284" s="117"/>
      <c r="N284" s="117"/>
      <c r="O284" s="117"/>
      <c r="P284" s="117"/>
    </row>
    <row r="285" spans="2:16" ht="30" customHeight="1">
      <c r="B285" s="98"/>
      <c r="C285" s="99"/>
      <c r="D285" s="100" t="s">
        <v>229</v>
      </c>
      <c r="E285" s="136"/>
      <c r="F285" s="99"/>
      <c r="G285" s="99"/>
      <c r="H285" s="99"/>
      <c r="I285" s="103"/>
      <c r="J285" s="127" t="s">
        <v>333</v>
      </c>
      <c r="K285" s="102" t="s">
        <v>334</v>
      </c>
      <c r="L285" s="102" t="s">
        <v>335</v>
      </c>
      <c r="M285" s="99"/>
      <c r="N285" s="102" t="s">
        <v>336</v>
      </c>
      <c r="O285" s="102" t="s">
        <v>337</v>
      </c>
      <c r="P285" s="102" t="s">
        <v>338</v>
      </c>
    </row>
    <row r="286" spans="2:16" ht="30" customHeight="1">
      <c r="B286" s="98"/>
      <c r="C286" s="99"/>
      <c r="D286" s="110"/>
      <c r="E286" s="113"/>
      <c r="F286" s="117"/>
      <c r="G286" s="117"/>
      <c r="H286" s="117"/>
      <c r="I286" s="143"/>
      <c r="J286" s="120" t="s">
        <v>339</v>
      </c>
      <c r="K286" s="120" t="s">
        <v>339</v>
      </c>
      <c r="L286" s="120" t="s">
        <v>339</v>
      </c>
      <c r="M286" s="99"/>
      <c r="N286" s="120" t="s">
        <v>339</v>
      </c>
      <c r="O286" s="120" t="s">
        <v>339</v>
      </c>
      <c r="P286" s="120" t="s">
        <v>339</v>
      </c>
    </row>
    <row r="287" spans="2:16" ht="30" customHeight="1">
      <c r="B287" s="98"/>
      <c r="C287" s="99"/>
      <c r="D287" s="110"/>
      <c r="E287" s="136"/>
      <c r="F287" s="99"/>
      <c r="G287" s="99"/>
      <c r="H287" s="99"/>
      <c r="I287" s="103"/>
      <c r="J287" s="114" t="str">
        <f>'6.St Framing'!F38</f>
        <v>H_SB_AR_S02_W12x87(H-317.5x307.3x13.2x20.6)</v>
      </c>
      <c r="K287" s="114" t="str">
        <f>'6.St Framing'!F44</f>
        <v>H_SB_AR_S02_H-150x150x7x10</v>
      </c>
      <c r="L287" s="114" t="str">
        <f>'6.St Framing'!F120</f>
        <v>H_SB_AR_S02_BH-900x300x20x40</v>
      </c>
      <c r="M287" s="114"/>
      <c r="N287" s="114" t="str">
        <f>'6.St Framing'!F126</f>
        <v>H_SB_AR_S02_SHS-150x150x6</v>
      </c>
      <c r="O287" s="114" t="str">
        <f>'6.St Framing'!F137</f>
        <v>H_SB_AR_S02_RHS-150x100x6</v>
      </c>
      <c r="P287" s="114" t="str">
        <f>'6.St Framing'!F143</f>
        <v>H_SB_AR_S02_CHS-D190.7x5.3</v>
      </c>
    </row>
    <row r="288" spans="2:16" ht="30" customHeight="1">
      <c r="B288" s="98"/>
      <c r="C288" s="99"/>
      <c r="D288" s="110"/>
      <c r="E288" s="136"/>
      <c r="F288" s="99"/>
      <c r="G288" s="99"/>
      <c r="H288" s="99"/>
      <c r="I288" s="103"/>
      <c r="J288" s="117"/>
      <c r="K288" s="117"/>
      <c r="L288" s="117"/>
      <c r="M288" s="117"/>
      <c r="N288" s="117"/>
      <c r="O288" s="117"/>
      <c r="P288" s="117"/>
    </row>
    <row r="289" spans="2:16" ht="30" customHeight="1">
      <c r="B289" s="98"/>
      <c r="C289" s="99"/>
      <c r="D289" s="100" t="s">
        <v>229</v>
      </c>
      <c r="E289" s="136"/>
      <c r="F289" s="99"/>
      <c r="G289" s="99"/>
      <c r="H289" s="99"/>
      <c r="I289" s="103"/>
      <c r="J289" s="127" t="s">
        <v>340</v>
      </c>
      <c r="K289" s="102" t="s">
        <v>341</v>
      </c>
      <c r="L289" s="102" t="s">
        <v>342</v>
      </c>
      <c r="M289" s="102" t="s">
        <v>343</v>
      </c>
      <c r="N289" s="99"/>
      <c r="O289" s="99"/>
      <c r="P289" s="99"/>
    </row>
    <row r="290" spans="2:16" ht="30" customHeight="1">
      <c r="B290" s="98"/>
      <c r="C290" s="99"/>
      <c r="D290" s="110"/>
      <c r="E290" s="113"/>
      <c r="F290" s="117"/>
      <c r="G290" s="117"/>
      <c r="H290" s="117"/>
      <c r="I290" s="143"/>
      <c r="J290" s="120" t="s">
        <v>339</v>
      </c>
      <c r="K290" s="120" t="s">
        <v>339</v>
      </c>
      <c r="L290" s="120" t="s">
        <v>339</v>
      </c>
      <c r="M290" s="120" t="s">
        <v>339</v>
      </c>
      <c r="N290" s="117"/>
      <c r="O290" s="117"/>
      <c r="P290" s="117"/>
    </row>
    <row r="291" spans="2:16" ht="30" customHeight="1">
      <c r="B291" s="98"/>
      <c r="C291" s="99"/>
      <c r="D291" s="110"/>
      <c r="E291" s="136"/>
      <c r="F291" s="99"/>
      <c r="G291" s="99"/>
      <c r="H291" s="99"/>
      <c r="I291" s="103"/>
      <c r="J291" s="114" t="str">
        <f>'6.St Framing'!F149</f>
        <v>H_SB_AR_S02_C-</v>
      </c>
      <c r="K291" s="114" t="str">
        <f>'6.St Framing'!F153</f>
        <v>H_SB_AR_S02_L-</v>
      </c>
      <c r="L291" s="114" t="str">
        <f>'6.St Framing'!F157</f>
        <v>H_SB_AR_S02_CT-150x150x6.5x9</v>
      </c>
      <c r="M291" s="114" t="str">
        <f>'6.St Framing'!F163</f>
        <v>H_SB_AR_S02_LC-150x75x20x4.5</v>
      </c>
      <c r="N291" s="117"/>
      <c r="O291" s="117"/>
      <c r="P291" s="117"/>
    </row>
    <row r="292" spans="2:16" ht="30" customHeight="1">
      <c r="B292" s="98"/>
      <c r="C292" s="99"/>
      <c r="D292" s="110"/>
      <c r="E292" s="136"/>
      <c r="F292" s="99"/>
      <c r="G292" s="99"/>
      <c r="H292" s="99"/>
      <c r="I292" s="103"/>
      <c r="J292" s="117"/>
      <c r="K292" s="117"/>
      <c r="L292" s="117"/>
      <c r="M292" s="117"/>
      <c r="N292" s="117"/>
      <c r="O292" s="99"/>
      <c r="P292" s="117"/>
    </row>
    <row r="293" spans="2:16" ht="30" customHeight="1">
      <c r="B293" s="98"/>
      <c r="C293" s="99"/>
      <c r="D293" s="100" t="s">
        <v>229</v>
      </c>
      <c r="E293" s="136"/>
      <c r="F293" s="99"/>
      <c r="G293" s="99"/>
      <c r="H293" s="99"/>
      <c r="I293" s="103"/>
      <c r="J293" s="127" t="s">
        <v>344</v>
      </c>
      <c r="K293" s="102" t="s">
        <v>345</v>
      </c>
      <c r="L293" s="102" t="s">
        <v>346</v>
      </c>
      <c r="M293" s="102" t="s">
        <v>347</v>
      </c>
      <c r="N293" s="102" t="s">
        <v>348</v>
      </c>
      <c r="O293" s="102" t="s">
        <v>349</v>
      </c>
      <c r="P293" s="99"/>
    </row>
    <row r="294" spans="2:16" ht="30" customHeight="1">
      <c r="B294" s="98"/>
      <c r="C294" s="99"/>
      <c r="D294" s="110"/>
      <c r="E294" s="113"/>
      <c r="F294" s="117"/>
      <c r="G294" s="117"/>
      <c r="H294" s="117"/>
      <c r="I294" s="143"/>
      <c r="J294" s="120" t="s">
        <v>350</v>
      </c>
      <c r="K294" s="120" t="s">
        <v>351</v>
      </c>
      <c r="L294" s="120" t="s">
        <v>350</v>
      </c>
      <c r="M294" s="120" t="s">
        <v>351</v>
      </c>
      <c r="N294" s="120" t="s">
        <v>352</v>
      </c>
      <c r="O294" s="120" t="s">
        <v>353</v>
      </c>
      <c r="P294" s="117"/>
    </row>
    <row r="295" spans="2:16" ht="30" customHeight="1">
      <c r="B295" s="98"/>
      <c r="C295" s="99"/>
      <c r="D295" s="110"/>
      <c r="E295" s="136"/>
      <c r="F295" s="99"/>
      <c r="G295" s="99"/>
      <c r="H295" s="99"/>
      <c r="I295" s="103"/>
      <c r="J295" s="114" t="str">
        <f>'6.St Framing'!F169</f>
        <v>H_SB_AR_S03_L-</v>
      </c>
      <c r="K295" s="114" t="str">
        <f>'6.St Framing'!F173</f>
        <v>H_SB_AR_S04_L-</v>
      </c>
      <c r="L295" s="114" t="str">
        <f>'6.St Framing'!F177</f>
        <v>H_SB_AR_S03_CHS-D190.7x5.3</v>
      </c>
      <c r="M295" s="114" t="str">
        <f>'6.St Framing'!F183</f>
        <v>H_SB_AR_S04_CHS-D190.7x5.3</v>
      </c>
      <c r="N295" s="114" t="str">
        <f>'6.St Framing'!F189</f>
        <v>H_SB_AR_B03_LC-150x75x20x4.5</v>
      </c>
      <c r="O295" s="114" t="str">
        <f>'6.St Framing'!F195</f>
        <v>H_SB_AR_B04_LC-150x75x20x4.5</v>
      </c>
      <c r="P295" s="117"/>
    </row>
    <row r="296" spans="2:16" ht="30" customHeight="1">
      <c r="B296" s="98"/>
      <c r="C296" s="99"/>
      <c r="D296" s="110"/>
      <c r="E296" s="136"/>
      <c r="F296" s="99"/>
      <c r="G296" s="99"/>
      <c r="H296" s="99"/>
      <c r="I296" s="103"/>
      <c r="J296" s="104"/>
      <c r="K296" s="99"/>
      <c r="L296" s="99"/>
      <c r="M296" s="117"/>
      <c r="N296" s="99"/>
      <c r="O296" s="99"/>
      <c r="P296" s="99"/>
    </row>
    <row r="297" spans="2:16" ht="30" customHeight="1">
      <c r="B297" s="92">
        <v>7</v>
      </c>
      <c r="C297" s="93" t="s">
        <v>354</v>
      </c>
      <c r="D297" s="94" t="s">
        <v>355</v>
      </c>
      <c r="E297" s="95"/>
      <c r="F297" s="96"/>
      <c r="G297" s="96"/>
      <c r="H297" s="96"/>
      <c r="I297" s="118"/>
      <c r="J297" s="97"/>
      <c r="K297" s="97"/>
      <c r="L297" s="96"/>
      <c r="M297" s="96"/>
      <c r="N297" s="96"/>
      <c r="O297" s="96"/>
      <c r="P297" s="96"/>
    </row>
    <row r="298" spans="2:16" ht="30" customHeight="1">
      <c r="B298" s="98"/>
      <c r="C298" s="99"/>
      <c r="D298" s="100" t="s">
        <v>229</v>
      </c>
      <c r="E298" s="101" t="s">
        <v>356</v>
      </c>
      <c r="F298" s="102" t="s">
        <v>357</v>
      </c>
      <c r="G298" s="99"/>
      <c r="H298" s="99"/>
      <c r="I298" s="103"/>
      <c r="J298" s="104"/>
      <c r="K298" s="99"/>
      <c r="L298" s="99"/>
      <c r="M298" s="99"/>
      <c r="N298" s="99"/>
      <c r="O298" s="99"/>
      <c r="P298" s="99"/>
    </row>
    <row r="299" spans="2:16" ht="30" customHeight="1">
      <c r="B299" s="98"/>
      <c r="C299" s="117"/>
      <c r="D299" s="110"/>
      <c r="E299" s="136"/>
      <c r="F299" s="120" t="s">
        <v>358</v>
      </c>
      <c r="G299" s="99"/>
      <c r="H299" s="99"/>
      <c r="I299" s="103"/>
      <c r="J299" s="104"/>
      <c r="K299" s="131"/>
      <c r="L299" s="99"/>
      <c r="M299" s="99"/>
      <c r="N299" s="117"/>
      <c r="O299" s="117"/>
      <c r="P299" s="117"/>
    </row>
    <row r="300" spans="2:16" ht="30" customHeight="1">
      <c r="B300" s="98"/>
      <c r="C300" s="99"/>
      <c r="D300" s="110"/>
      <c r="E300" s="136"/>
      <c r="F300" s="114" t="str">
        <f>'7.Ceilings'!F9</f>
        <v>H_CE_AR_B09_Acoustic Ceiling_T Bar_600x600x9T</v>
      </c>
      <c r="G300" s="99"/>
      <c r="H300" s="99"/>
      <c r="I300" s="103"/>
      <c r="J300" s="137"/>
      <c r="K300" s="117"/>
      <c r="L300" s="117"/>
      <c r="M300" s="117"/>
      <c r="N300" s="117"/>
      <c r="O300" s="117"/>
      <c r="P300" s="117"/>
    </row>
    <row r="301" spans="2:16" ht="30" customHeight="1">
      <c r="B301" s="98"/>
      <c r="C301" s="99"/>
      <c r="D301" s="110"/>
      <c r="E301" s="136"/>
      <c r="F301" s="99"/>
      <c r="G301" s="99"/>
      <c r="H301" s="99"/>
      <c r="I301" s="103"/>
      <c r="J301" s="104"/>
      <c r="K301" s="99"/>
      <c r="L301" s="99"/>
      <c r="M301" s="117"/>
      <c r="N301" s="99"/>
      <c r="O301" s="99"/>
      <c r="P301" s="99"/>
    </row>
    <row r="302" spans="2:16" ht="30" customHeight="1">
      <c r="B302" s="98"/>
      <c r="C302" s="99"/>
      <c r="D302" s="110"/>
      <c r="E302" s="136"/>
      <c r="F302" s="99"/>
      <c r="G302" s="99"/>
      <c r="H302" s="99"/>
      <c r="I302" s="103"/>
      <c r="J302" s="104"/>
      <c r="K302" s="99"/>
      <c r="L302" s="99"/>
      <c r="M302" s="117"/>
      <c r="N302" s="99"/>
      <c r="O302" s="99"/>
      <c r="P302" s="99"/>
    </row>
    <row r="303" spans="2:16" ht="30" customHeight="1">
      <c r="B303" s="98"/>
      <c r="C303" s="99"/>
      <c r="D303" s="110"/>
      <c r="E303" s="136"/>
      <c r="F303" s="99"/>
      <c r="G303" s="99"/>
      <c r="H303" s="99"/>
      <c r="I303" s="103"/>
      <c r="J303" s="104"/>
      <c r="K303" s="99"/>
      <c r="L303" s="99"/>
      <c r="M303" s="117"/>
      <c r="N303" s="99"/>
      <c r="O303" s="99"/>
      <c r="P303" s="99"/>
    </row>
    <row r="304" spans="2:16" ht="30" customHeight="1">
      <c r="B304" s="92">
        <v>8</v>
      </c>
      <c r="C304" s="93" t="s">
        <v>359</v>
      </c>
      <c r="D304" s="94" t="s">
        <v>360</v>
      </c>
      <c r="E304" s="95"/>
      <c r="F304" s="96"/>
      <c r="G304" s="96"/>
      <c r="H304" s="96"/>
      <c r="I304" s="118"/>
      <c r="J304" s="95"/>
      <c r="K304" s="96"/>
      <c r="L304" s="96"/>
      <c r="M304" s="96"/>
      <c r="N304" s="96"/>
      <c r="O304" s="96"/>
      <c r="P304" s="96"/>
    </row>
    <row r="305" spans="2:16" ht="30" customHeight="1">
      <c r="B305" s="98"/>
      <c r="C305" s="99"/>
      <c r="D305" s="100" t="s">
        <v>229</v>
      </c>
      <c r="E305" s="136"/>
      <c r="F305" s="99"/>
      <c r="G305" s="99"/>
      <c r="H305" s="99"/>
      <c r="I305" s="103"/>
      <c r="J305" s="127" t="s">
        <v>361</v>
      </c>
      <c r="K305" s="99"/>
      <c r="L305" s="102" t="s">
        <v>362</v>
      </c>
      <c r="M305" s="99"/>
      <c r="N305" s="102" t="s">
        <v>363</v>
      </c>
      <c r="O305" s="99"/>
      <c r="P305" s="102" t="s">
        <v>364</v>
      </c>
    </row>
    <row r="306" spans="2:16" ht="30" customHeight="1">
      <c r="B306" s="98"/>
      <c r="C306" s="99"/>
      <c r="D306" s="110"/>
      <c r="E306" s="136"/>
      <c r="F306" s="99"/>
      <c r="G306" s="99"/>
      <c r="H306" s="99"/>
      <c r="I306" s="103"/>
      <c r="J306" s="146" t="s">
        <v>365</v>
      </c>
      <c r="K306" s="99"/>
      <c r="L306" s="120" t="s">
        <v>365</v>
      </c>
      <c r="M306" s="99"/>
      <c r="N306" s="120" t="s">
        <v>365</v>
      </c>
      <c r="O306" s="99"/>
      <c r="P306" s="120" t="s">
        <v>365</v>
      </c>
    </row>
    <row r="307" spans="2:16" ht="30" customHeight="1">
      <c r="B307" s="98"/>
      <c r="C307" s="99"/>
      <c r="D307" s="110"/>
      <c r="E307" s="136"/>
      <c r="F307" s="99"/>
      <c r="G307" s="99"/>
      <c r="H307" s="99"/>
      <c r="I307" s="103"/>
      <c r="J307" s="147" t="s">
        <v>366</v>
      </c>
      <c r="K307" s="99"/>
      <c r="L307" s="148" t="s">
        <v>367</v>
      </c>
      <c r="M307" s="99"/>
      <c r="N307" s="148" t="s">
        <v>367</v>
      </c>
      <c r="O307" s="99"/>
      <c r="P307" s="148" t="s">
        <v>364</v>
      </c>
    </row>
    <row r="308" spans="2:16" ht="30" customHeight="1">
      <c r="B308" s="98"/>
      <c r="C308" s="99"/>
      <c r="D308" s="110"/>
      <c r="E308" s="136"/>
      <c r="F308" s="99"/>
      <c r="G308" s="99"/>
      <c r="H308" s="99"/>
      <c r="I308" s="103"/>
      <c r="J308" s="149" t="s">
        <v>368</v>
      </c>
      <c r="K308" s="99"/>
      <c r="L308" s="99" t="s">
        <v>369</v>
      </c>
      <c r="M308" s="99"/>
      <c r="N308" s="150" t="s">
        <v>370</v>
      </c>
      <c r="O308" s="99"/>
      <c r="P308" s="150" t="s">
        <v>371</v>
      </c>
    </row>
    <row r="309" spans="2:16" ht="30" customHeight="1">
      <c r="B309" s="98"/>
      <c r="C309" s="99"/>
      <c r="D309" s="110"/>
      <c r="E309" s="136"/>
      <c r="F309" s="99"/>
      <c r="G309" s="99"/>
      <c r="H309" s="99"/>
      <c r="I309" s="103"/>
      <c r="J309" s="151" t="str">
        <f>'8.Doors'!F6</f>
        <v>H_DR_AR_B12_Single Door_Steel_W1000xH2100</v>
      </c>
      <c r="K309" s="111"/>
      <c r="L309" s="114" t="str">
        <f>'8.Doors'!F45</f>
        <v>H_DR_AR_B12_Double Door_Steel_W2000xH2100</v>
      </c>
      <c r="M309" s="111"/>
      <c r="N309" s="114" t="str">
        <f>'8.Doors'!F81</f>
        <v>H_DR_AR_B12_Double Door_Steel_W2000xH3000_Transsom</v>
      </c>
      <c r="O309" s="111"/>
      <c r="P309" s="114" t="str">
        <f>'8.Doors'!F97</f>
        <v>H_DR_AR_B12_Roll up Door_Steel_W5000xH6000_Manual</v>
      </c>
    </row>
    <row r="310" spans="2:16" ht="30" customHeight="1">
      <c r="B310" s="98"/>
      <c r="C310" s="99"/>
      <c r="D310" s="110"/>
      <c r="E310" s="136"/>
      <c r="F310" s="99"/>
      <c r="G310" s="99"/>
      <c r="H310" s="99"/>
      <c r="I310" s="103"/>
      <c r="J310" s="151" t="str">
        <f>'8.Doors'!F8</f>
        <v>H_DR_AR_B12_Single Door_Steel_W1000xH2100_Vision</v>
      </c>
      <c r="K310" s="114"/>
      <c r="L310" s="114" t="str">
        <f>'8.Doors'!F47</f>
        <v>H_DR_AR_B12_Double Door_Steel_W2000xH2100_Vision</v>
      </c>
      <c r="M310" s="114"/>
      <c r="N310" s="114" t="str">
        <f>'8.Doors'!F83</f>
        <v>H_DR_AR_B12_Double Door_Steel_W2000xH3000_Vision_Transsom</v>
      </c>
      <c r="O310" s="111"/>
      <c r="P310" s="114" t="str">
        <f>'8.Doors'!F99</f>
        <v>H_DR_AR_B12_Roll up Door_Steel_W5000xH6000_Motor</v>
      </c>
    </row>
    <row r="311" spans="2:16" ht="30" customHeight="1">
      <c r="B311" s="98"/>
      <c r="C311" s="99"/>
      <c r="D311" s="110"/>
      <c r="E311" s="136"/>
      <c r="F311" s="99"/>
      <c r="G311" s="99"/>
      <c r="H311" s="99"/>
      <c r="I311" s="103"/>
      <c r="J311" s="151" t="str">
        <f>'8.Doors'!F10</f>
        <v>H_DR_AR_B12_Single Door_Steel_W1000xH2100_Panic</v>
      </c>
      <c r="K311" s="114"/>
      <c r="L311" s="114" t="str">
        <f>'8.Doors'!F49</f>
        <v>H_DR_AR_B12_Double Door_Steel_W2000xH2100_Panic</v>
      </c>
      <c r="M311" s="114"/>
      <c r="N311" s="114" t="str">
        <f>'8.Doors'!F85</f>
        <v>H_DR_AR_B12_Double Door_Steel_W2000xH3000_Panic_Transsom</v>
      </c>
      <c r="O311" s="111"/>
      <c r="P311" s="114" t="str">
        <f>'8.Doors'!F101</f>
        <v>H_DR_AR_B12_Roll up Door_Blast Resistant _W5000xH6000_Manual</v>
      </c>
    </row>
    <row r="312" spans="2:16" ht="30" customHeight="1">
      <c r="B312" s="98"/>
      <c r="C312" s="99"/>
      <c r="D312" s="110"/>
      <c r="E312" s="136"/>
      <c r="F312" s="99"/>
      <c r="G312" s="99"/>
      <c r="H312" s="99"/>
      <c r="I312" s="103"/>
      <c r="J312" s="151" t="str">
        <f>'8.Doors'!F12</f>
        <v>H_DR_AR_B12_Single Door_Steel_W1000xH2100_Vision_Panic</v>
      </c>
      <c r="K312" s="114"/>
      <c r="L312" s="114" t="str">
        <f>'8.Doors'!F51</f>
        <v>H_DR_AR_B12_Double Door_Steel_W2000xH2100_Vision_Panic</v>
      </c>
      <c r="M312" s="114"/>
      <c r="N312" s="114" t="str">
        <f>'8.Doors'!F87</f>
        <v>H_DR_AR_B12_Double Door_Steel_W2000xH3000_Vision_Panic_Transsom</v>
      </c>
      <c r="O312" s="111"/>
      <c r="P312" s="114" t="str">
        <f>'8.Doors'!F103</f>
        <v>H_DR_AR_B12_Roll up Door_Blast Resistant _W5000xH6000_Motorl</v>
      </c>
    </row>
    <row r="313" spans="2:16" ht="40.15" customHeight="1">
      <c r="B313" s="98"/>
      <c r="C313" s="99"/>
      <c r="D313" s="110"/>
      <c r="E313" s="136"/>
      <c r="F313" s="99"/>
      <c r="G313" s="99"/>
      <c r="H313" s="99"/>
      <c r="I313" s="103"/>
      <c r="J313" s="151"/>
      <c r="K313" s="114"/>
      <c r="L313" s="114"/>
      <c r="M313" s="114"/>
      <c r="N313" s="111"/>
      <c r="O313" s="111"/>
      <c r="P313" s="114" t="str">
        <f>'8.Doors'!F105</f>
        <v>H_DR_AR_B12_Roll up Door_AL_W5000xH6000_Manual</v>
      </c>
    </row>
    <row r="314" spans="2:16" ht="30" customHeight="1">
      <c r="B314" s="98"/>
      <c r="C314" s="99"/>
      <c r="D314" s="110"/>
      <c r="E314" s="136"/>
      <c r="F314" s="99"/>
      <c r="G314" s="99"/>
      <c r="H314" s="99"/>
      <c r="I314" s="103"/>
      <c r="J314" s="152" t="s">
        <v>372</v>
      </c>
      <c r="K314" s="111"/>
      <c r="L314" s="153" t="s">
        <v>373</v>
      </c>
      <c r="M314" s="111"/>
      <c r="N314" s="153" t="s">
        <v>374</v>
      </c>
      <c r="O314" s="114"/>
      <c r="P314" s="114" t="str">
        <f>'8.Doors'!F107</f>
        <v>H_DR_AR_B12_Roll up Door_AL_W5000xH6000_Motor</v>
      </c>
    </row>
    <row r="315" spans="2:16" ht="30" customHeight="1">
      <c r="B315" s="98"/>
      <c r="C315" s="99"/>
      <c r="D315" s="110"/>
      <c r="E315" s="136"/>
      <c r="F315" s="99"/>
      <c r="G315" s="99"/>
      <c r="H315" s="99"/>
      <c r="I315" s="103"/>
      <c r="J315" s="151" t="str">
        <f>'8.Doors'!F15</f>
        <v>H_DR_AR_B12_Single Door_Blast_W1000xH2100</v>
      </c>
      <c r="K315" s="114"/>
      <c r="L315" s="114" t="str">
        <f>'8.Doors'!F54</f>
        <v>H_DR_AR_B12_Double Door_Blast_W2000xH2100</v>
      </c>
      <c r="M315" s="114"/>
      <c r="N315" s="114" t="str">
        <f>'8.Doors'!F90</f>
        <v>H_DR_AR_B12_Double Door_Blast_W2000xH3000_Transsom</v>
      </c>
      <c r="O315" s="114"/>
      <c r="P315" s="114"/>
    </row>
    <row r="316" spans="2:16" ht="30" customHeight="1">
      <c r="B316" s="98"/>
      <c r="C316" s="99"/>
      <c r="D316" s="110"/>
      <c r="E316" s="136"/>
      <c r="F316" s="99"/>
      <c r="G316" s="99"/>
      <c r="H316" s="99"/>
      <c r="I316" s="103"/>
      <c r="J316" s="151" t="str">
        <f>'8.Doors'!F17</f>
        <v>H_DR_AR_B12_Single Door_Blast_W1000xH2100_Panic</v>
      </c>
      <c r="K316" s="114"/>
      <c r="L316" s="114" t="str">
        <f>'8.Doors'!F56</f>
        <v>H_DR_AR_B12_Double Door_Blast_W2000xH2100_Panic</v>
      </c>
      <c r="M316" s="114"/>
      <c r="N316" s="114" t="str">
        <f>'8.Doors'!F92</f>
        <v>H_DR_AR_B12_Double Door_Blast_W2000xH3000_Panic_Transsom</v>
      </c>
      <c r="O316" s="114"/>
      <c r="P316" s="153" t="s">
        <v>375</v>
      </c>
    </row>
    <row r="317" spans="2:16" ht="30" customHeight="1">
      <c r="B317" s="98"/>
      <c r="C317" s="99"/>
      <c r="D317" s="110"/>
      <c r="E317" s="136"/>
      <c r="F317" s="99"/>
      <c r="G317" s="99"/>
      <c r="H317" s="99"/>
      <c r="I317" s="103"/>
      <c r="J317" s="154"/>
      <c r="K317" s="114"/>
      <c r="L317" s="114"/>
      <c r="M317" s="114"/>
      <c r="N317" s="114"/>
      <c r="O317" s="114"/>
      <c r="P317" s="114" t="str">
        <f>'8.Doors'!F110</f>
        <v>H_DR_AR_B12_Sliding Door_Steel_W5000xH6000_Manual</v>
      </c>
    </row>
    <row r="318" spans="2:16" ht="30" customHeight="1">
      <c r="B318" s="98"/>
      <c r="C318" s="99"/>
      <c r="D318" s="110"/>
      <c r="E318" s="136"/>
      <c r="F318" s="99"/>
      <c r="G318" s="99"/>
      <c r="H318" s="99"/>
      <c r="I318" s="103"/>
      <c r="J318" s="152" t="s">
        <v>376</v>
      </c>
      <c r="K318" s="111"/>
      <c r="L318" s="153" t="s">
        <v>377</v>
      </c>
      <c r="M318" s="111"/>
      <c r="N318" s="111"/>
      <c r="O318" s="114"/>
      <c r="P318" s="114" t="str">
        <f>'8.Doors'!F112</f>
        <v>H_DR_AR_B12_Sliding Door_Steel_W5000xH6000_Motor</v>
      </c>
    </row>
    <row r="319" spans="2:16" ht="30" customHeight="1">
      <c r="B319" s="98"/>
      <c r="C319" s="99"/>
      <c r="D319" s="110"/>
      <c r="E319" s="136"/>
      <c r="F319" s="99"/>
      <c r="G319" s="99"/>
      <c r="H319" s="99"/>
      <c r="I319" s="103"/>
      <c r="J319" s="151" t="str">
        <f>'8.Doors'!F20</f>
        <v>H_DR_AR_B12_Single Door_AL_W1000xH2100</v>
      </c>
      <c r="K319" s="114"/>
      <c r="L319" s="114" t="str">
        <f>'8.Doors'!F59</f>
        <v>H_DR_AR_B12_Double Door_AL_W2000xH2100</v>
      </c>
      <c r="M319" s="114"/>
      <c r="N319" s="111"/>
      <c r="O319" s="111"/>
      <c r="P319" s="114" t="str">
        <f>'8.Doors'!F114</f>
        <v>H_DR_AR_B12_Sliding Door_AL_W5000xH6000_Manual</v>
      </c>
    </row>
    <row r="320" spans="2:16" ht="30" customHeight="1">
      <c r="B320" s="98"/>
      <c r="C320" s="99"/>
      <c r="D320" s="110"/>
      <c r="E320" s="136"/>
      <c r="F320" s="99"/>
      <c r="G320" s="99"/>
      <c r="H320" s="99"/>
      <c r="I320" s="103"/>
      <c r="J320" s="151" t="str">
        <f>'8.Doors'!F22</f>
        <v>H_DR_AR_B12_Single Door_AL_W1000xH2100_Vision</v>
      </c>
      <c r="K320" s="114"/>
      <c r="L320" s="114" t="str">
        <f>'8.Doors'!F61</f>
        <v>H_DR_AR_B12_Double Door_AL_W2000xH2100_Vision</v>
      </c>
      <c r="M320" s="114"/>
      <c r="N320" s="111"/>
      <c r="O320" s="111"/>
      <c r="P320" s="114" t="str">
        <f>'8.Doors'!F116</f>
        <v>H_DR_AR_B12_Sliding Door_AL_W5000xH6000_Motor</v>
      </c>
    </row>
    <row r="321" spans="2:16" ht="30" customHeight="1">
      <c r="B321" s="98"/>
      <c r="C321" s="99"/>
      <c r="D321" s="110"/>
      <c r="E321" s="136"/>
      <c r="F321" s="99"/>
      <c r="G321" s="99"/>
      <c r="H321" s="99"/>
      <c r="I321" s="103"/>
      <c r="J321" s="151" t="str">
        <f>'8.Doors'!F24</f>
        <v>H_DR_AR_B12_Single Door_AL_W1000xH2100_Panic</v>
      </c>
      <c r="K321" s="114"/>
      <c r="L321" s="114" t="str">
        <f>'8.Doors'!F63</f>
        <v>H_DR_AR_B12_Double Door_AL_W2000xH2100_Panic</v>
      </c>
      <c r="M321" s="114"/>
      <c r="N321" s="111"/>
      <c r="O321" s="111"/>
      <c r="P321" s="114" t="str">
        <f>'8.Doors'!F118</f>
        <v>H_DR_AR_B12_Sliding Door_Glass_W1000xH2100_Manual</v>
      </c>
    </row>
    <row r="322" spans="2:16" ht="30" customHeight="1">
      <c r="B322" s="98"/>
      <c r="C322" s="99"/>
      <c r="D322" s="110"/>
      <c r="E322" s="136"/>
      <c r="F322" s="99"/>
      <c r="G322" s="99"/>
      <c r="H322" s="99"/>
      <c r="I322" s="103"/>
      <c r="J322" s="151" t="str">
        <f>'8.Doors'!F26</f>
        <v>H_DR_AR_B12_Single Door_AL_W1000xH2100_Vision_Panic</v>
      </c>
      <c r="K322" s="114"/>
      <c r="L322" s="114" t="str">
        <f>'8.Doors'!F65</f>
        <v>H_DR_AR_B12_Double Door_AL_W2000xH2100_Vision_Panic</v>
      </c>
      <c r="M322" s="114"/>
      <c r="N322" s="111"/>
      <c r="O322" s="111"/>
      <c r="P322" s="114" t="str">
        <f>'8.Doors'!F118</f>
        <v>H_DR_AR_B12_Sliding Door_Glass_W1000xH2100_Manual</v>
      </c>
    </row>
    <row r="323" spans="2:16" ht="30" customHeight="1">
      <c r="B323" s="98"/>
      <c r="C323" s="99"/>
      <c r="D323" s="110"/>
      <c r="E323" s="136"/>
      <c r="F323" s="99"/>
      <c r="G323" s="99"/>
      <c r="H323" s="99"/>
      <c r="I323" s="103"/>
      <c r="J323" s="114"/>
      <c r="K323" s="114"/>
      <c r="L323" s="114"/>
      <c r="M323" s="114"/>
      <c r="N323" s="114"/>
      <c r="O323" s="114"/>
      <c r="P323" s="114"/>
    </row>
    <row r="324" spans="2:16" ht="30" customHeight="1">
      <c r="B324" s="98"/>
      <c r="C324" s="99"/>
      <c r="D324" s="110"/>
      <c r="E324" s="136"/>
      <c r="F324" s="99"/>
      <c r="G324" s="99"/>
      <c r="H324" s="99"/>
      <c r="I324" s="103"/>
      <c r="J324" s="152" t="s">
        <v>378</v>
      </c>
      <c r="K324" s="111"/>
      <c r="L324" s="153" t="s">
        <v>379</v>
      </c>
      <c r="M324" s="114"/>
      <c r="N324" s="114"/>
      <c r="O324" s="114"/>
      <c r="P324" s="153" t="s">
        <v>380</v>
      </c>
    </row>
    <row r="325" spans="2:16" ht="30" customHeight="1">
      <c r="B325" s="98"/>
      <c r="C325" s="99"/>
      <c r="D325" s="110"/>
      <c r="E325" s="136"/>
      <c r="F325" s="99"/>
      <c r="G325" s="99"/>
      <c r="H325" s="99"/>
      <c r="I325" s="103"/>
      <c r="J325" s="114" t="str">
        <f>'8.Doors'!F29</f>
        <v>H_DR_AR_B12_Single Door_Glass_W1000xH2100</v>
      </c>
      <c r="K325" s="114"/>
      <c r="L325" s="114" t="str">
        <f>'8.Doors'!F68</f>
        <v>H_DR_AR_B12_Double Door_Glass_W2000xH2100</v>
      </c>
      <c r="M325" s="114"/>
      <c r="N325" s="114"/>
      <c r="O325" s="114"/>
      <c r="P325" s="114" t="str">
        <f>'8.Doors'!F123</f>
        <v>H_DR_AR_B12_Hanger Door_Steel_W5000xH6000</v>
      </c>
    </row>
    <row r="326" spans="2:16" ht="30" customHeight="1">
      <c r="B326" s="98"/>
      <c r="C326" s="99"/>
      <c r="D326" s="110"/>
      <c r="E326" s="136"/>
      <c r="F326" s="99"/>
      <c r="G326" s="99"/>
      <c r="H326" s="99"/>
      <c r="I326" s="103"/>
      <c r="J326" s="138"/>
      <c r="K326" s="114"/>
      <c r="L326" s="114"/>
      <c r="M326" s="114"/>
      <c r="N326" s="111"/>
      <c r="O326" s="111"/>
      <c r="P326" s="111"/>
    </row>
    <row r="327" spans="2:16" ht="30" customHeight="1">
      <c r="B327" s="98"/>
      <c r="C327" s="99"/>
      <c r="D327" s="110"/>
      <c r="E327" s="136"/>
      <c r="F327" s="99"/>
      <c r="G327" s="99"/>
      <c r="H327" s="99"/>
      <c r="I327" s="103"/>
      <c r="J327" s="152" t="s">
        <v>381</v>
      </c>
      <c r="K327" s="111"/>
      <c r="L327" s="153" t="s">
        <v>382</v>
      </c>
      <c r="M327" s="114"/>
      <c r="N327" s="114"/>
      <c r="O327" s="114"/>
      <c r="P327" s="153" t="s">
        <v>383</v>
      </c>
    </row>
    <row r="328" spans="2:16" ht="30" customHeight="1">
      <c r="B328" s="98"/>
      <c r="C328" s="99"/>
      <c r="D328" s="110"/>
      <c r="E328" s="136"/>
      <c r="F328" s="99"/>
      <c r="G328" s="99"/>
      <c r="H328" s="99"/>
      <c r="I328" s="103"/>
      <c r="J328" s="114" t="str">
        <f>'8.Doors'!F32</f>
        <v>H_DR_AR_B12_Single Door_SST_W1000xH2100</v>
      </c>
      <c r="K328" s="114"/>
      <c r="L328" s="114" t="str">
        <f>'8.Doors'!F71</f>
        <v>H_DR_AR_B12_Double Door_SST_W2000xH2100</v>
      </c>
      <c r="M328" s="114"/>
      <c r="N328" s="114"/>
      <c r="O328" s="114"/>
      <c r="P328" s="114" t="str">
        <f>'8.Doors'!F126</f>
        <v>H_DR_AR_B12_Swing Door_Steel_W5000xH6000</v>
      </c>
    </row>
    <row r="329" spans="2:16" ht="30" customHeight="1">
      <c r="B329" s="98"/>
      <c r="C329" s="99"/>
      <c r="D329" s="110"/>
      <c r="E329" s="136"/>
      <c r="F329" s="99"/>
      <c r="G329" s="99"/>
      <c r="H329" s="99"/>
      <c r="I329" s="103"/>
      <c r="J329" s="138"/>
      <c r="K329" s="114"/>
      <c r="L329" s="114"/>
      <c r="M329" s="114"/>
      <c r="N329" s="111"/>
      <c r="O329" s="111"/>
      <c r="P329" s="114" t="str">
        <f>'8.Doors'!F128</f>
        <v>H_DR_AR_B12_Swing Door_AL_W5000xH6000</v>
      </c>
    </row>
    <row r="330" spans="2:16" ht="30" customHeight="1">
      <c r="B330" s="98"/>
      <c r="C330" s="99"/>
      <c r="D330" s="110"/>
      <c r="E330" s="136"/>
      <c r="F330" s="99"/>
      <c r="G330" s="99"/>
      <c r="H330" s="99"/>
      <c r="I330" s="103"/>
      <c r="J330" s="152" t="s">
        <v>384</v>
      </c>
      <c r="K330" s="111"/>
      <c r="L330" s="153" t="s">
        <v>385</v>
      </c>
      <c r="M330" s="114"/>
      <c r="N330" s="114"/>
      <c r="O330" s="114"/>
      <c r="P330" s="114"/>
    </row>
    <row r="331" spans="2:16" ht="30" customHeight="1">
      <c r="B331" s="98"/>
      <c r="C331" s="99"/>
      <c r="D331" s="110"/>
      <c r="E331" s="136"/>
      <c r="F331" s="99"/>
      <c r="G331" s="99"/>
      <c r="H331" s="99"/>
      <c r="I331" s="103"/>
      <c r="J331" s="114" t="str">
        <f>'8.Doors'!F35</f>
        <v>H_DR_AR_B12_Single Door_Wood_W1000xH2100</v>
      </c>
      <c r="K331" s="114"/>
      <c r="L331" s="114" t="str">
        <f>'8.Doors'!F74</f>
        <v>H_DR_AR_B12_Double Door_Wood_W2000xH2100</v>
      </c>
      <c r="M331" s="114"/>
      <c r="N331" s="114"/>
      <c r="O331" s="114"/>
      <c r="P331" s="153" t="s">
        <v>386</v>
      </c>
    </row>
    <row r="332" spans="2:16" ht="30" customHeight="1">
      <c r="B332" s="98"/>
      <c r="C332" s="99"/>
      <c r="D332" s="110"/>
      <c r="E332" s="136"/>
      <c r="F332" s="99"/>
      <c r="G332" s="99"/>
      <c r="H332" s="99"/>
      <c r="I332" s="103"/>
      <c r="J332" s="114" t="str">
        <f>'8.Doors'!F37</f>
        <v>H_DR_AR_B12_Single Door_Wood_W1000xH2100_Vision</v>
      </c>
      <c r="K332" s="114"/>
      <c r="L332" s="114" t="str">
        <f>'8.Doors'!F76</f>
        <v>H_DR_AR_B12_Double Door_Wood_W2000xH2100_Vision</v>
      </c>
      <c r="M332" s="114"/>
      <c r="N332" s="114"/>
      <c r="O332" s="114"/>
      <c r="P332" s="114" t="str">
        <f>'8.Doors'!F131</f>
        <v>H_DR_AR_B12_Revolving Door_W5000xH6000_Manual</v>
      </c>
    </row>
    <row r="333" spans="2:16" ht="30" customHeight="1">
      <c r="B333" s="98"/>
      <c r="C333" s="99"/>
      <c r="D333" s="110"/>
      <c r="E333" s="136"/>
      <c r="F333" s="99"/>
      <c r="G333" s="99"/>
      <c r="H333" s="99"/>
      <c r="I333" s="103"/>
      <c r="J333" s="138"/>
      <c r="K333" s="114"/>
      <c r="L333" s="114"/>
      <c r="M333" s="114"/>
      <c r="N333" s="111"/>
      <c r="O333" s="111"/>
      <c r="P333" s="114" t="str">
        <f>'8.Doors'!F133</f>
        <v>H_DR_AR_B12_Revolving Door_W5000xH6000_Auto</v>
      </c>
    </row>
    <row r="334" spans="2:16" ht="30" customHeight="1">
      <c r="B334" s="98"/>
      <c r="C334" s="99"/>
      <c r="D334" s="110"/>
      <c r="E334" s="136"/>
      <c r="F334" s="99"/>
      <c r="G334" s="99"/>
      <c r="H334" s="99"/>
      <c r="I334" s="103"/>
      <c r="J334" s="152" t="s">
        <v>387</v>
      </c>
      <c r="K334" s="111"/>
      <c r="L334" s="153"/>
      <c r="M334" s="114"/>
      <c r="N334" s="114"/>
      <c r="O334" s="114"/>
      <c r="P334" s="114"/>
    </row>
    <row r="335" spans="2:16" ht="30" customHeight="1">
      <c r="B335" s="98"/>
      <c r="C335" s="99"/>
      <c r="D335" s="110"/>
      <c r="E335" s="136"/>
      <c r="F335" s="99"/>
      <c r="G335" s="99"/>
      <c r="H335" s="99"/>
      <c r="I335" s="103"/>
      <c r="J335" s="114" t="str">
        <f>'8.Doors'!F40</f>
        <v>H_DR_AR_B12_Single Door_uPVC_W1000xH2100</v>
      </c>
      <c r="K335" s="114"/>
      <c r="L335" s="114"/>
      <c r="M335" s="114"/>
      <c r="N335" s="114"/>
      <c r="O335" s="114"/>
      <c r="P335" s="153" t="s">
        <v>388</v>
      </c>
    </row>
    <row r="336" spans="2:16" ht="30" customHeight="1">
      <c r="B336" s="98"/>
      <c r="C336" s="99"/>
      <c r="D336" s="110"/>
      <c r="E336" s="136"/>
      <c r="F336" s="99"/>
      <c r="G336" s="99"/>
      <c r="H336" s="99"/>
      <c r="I336" s="103"/>
      <c r="J336" s="145"/>
      <c r="K336" s="114"/>
      <c r="L336" s="114"/>
      <c r="M336" s="114"/>
      <c r="N336" s="114"/>
      <c r="O336" s="114"/>
      <c r="P336" s="114" t="str">
        <f>'8.Doors'!F136</f>
        <v>H_DR_AR_B12_Folding Door_Steel_W5000xH6000_Manual</v>
      </c>
    </row>
    <row r="337" spans="2:16" ht="30" customHeight="1">
      <c r="B337" s="98"/>
      <c r="C337" s="99"/>
      <c r="D337" s="110"/>
      <c r="E337" s="136"/>
      <c r="F337" s="99"/>
      <c r="G337" s="99"/>
      <c r="H337" s="99"/>
      <c r="I337" s="103"/>
      <c r="J337" s="145"/>
      <c r="K337" s="114"/>
      <c r="L337" s="114"/>
      <c r="M337" s="114"/>
      <c r="N337" s="114"/>
      <c r="O337" s="114"/>
      <c r="P337" s="114" t="str">
        <f>'8.Doors'!F138</f>
        <v>H_DR_AR_B12_Folding Door_Steel_W5000xH6000_Motor</v>
      </c>
    </row>
    <row r="338" spans="2:16" ht="30" customHeight="1">
      <c r="B338" s="98"/>
      <c r="C338" s="99"/>
      <c r="D338" s="110"/>
      <c r="E338" s="136"/>
      <c r="F338" s="99"/>
      <c r="G338" s="99"/>
      <c r="H338" s="99"/>
      <c r="I338" s="103"/>
      <c r="J338" s="145"/>
      <c r="K338" s="114"/>
      <c r="L338" s="114"/>
      <c r="M338" s="114"/>
      <c r="N338" s="114"/>
      <c r="O338" s="114"/>
      <c r="P338" s="114" t="str">
        <f>'8.Doors'!F140</f>
        <v>H_DR_AR_B12_Folding Door_AL_W5000xH6000_Manual</v>
      </c>
    </row>
    <row r="339" spans="2:16" ht="30" customHeight="1">
      <c r="B339" s="98"/>
      <c r="C339" s="99"/>
      <c r="D339" s="110"/>
      <c r="E339" s="136"/>
      <c r="F339" s="99"/>
      <c r="G339" s="99"/>
      <c r="H339" s="99"/>
      <c r="I339" s="103"/>
      <c r="J339" s="145"/>
      <c r="K339" s="114"/>
      <c r="L339" s="114"/>
      <c r="M339" s="114"/>
      <c r="N339" s="114"/>
      <c r="O339" s="114"/>
      <c r="P339" s="114" t="str">
        <f>'8.Doors'!F142</f>
        <v>H_DR_AR_B12_Folding Door_AL_W5000xH6000_Motor</v>
      </c>
    </row>
    <row r="340" spans="2:16" ht="30" customHeight="1">
      <c r="B340" s="98"/>
      <c r="C340" s="99"/>
      <c r="D340" s="110"/>
      <c r="E340" s="136"/>
      <c r="F340" s="99"/>
      <c r="G340" s="99"/>
      <c r="H340" s="99"/>
      <c r="I340" s="103"/>
      <c r="J340" s="145"/>
      <c r="K340" s="114"/>
      <c r="L340" s="114"/>
      <c r="M340" s="114"/>
      <c r="N340" s="114"/>
      <c r="O340" s="114"/>
      <c r="P340" s="114" t="str">
        <f>'8.Doors'!F144</f>
        <v>H_DR_AR_B12_Folding Door_PVC_W5000xH6000_Manual</v>
      </c>
    </row>
    <row r="341" spans="2:16" ht="30" customHeight="1">
      <c r="B341" s="98"/>
      <c r="C341" s="99"/>
      <c r="D341" s="110"/>
      <c r="E341" s="136"/>
      <c r="F341" s="99"/>
      <c r="G341" s="99"/>
      <c r="H341" s="99"/>
      <c r="I341" s="103"/>
      <c r="J341" s="138"/>
      <c r="K341" s="114"/>
      <c r="L341" s="111"/>
      <c r="M341" s="114"/>
      <c r="N341" s="111"/>
      <c r="O341" s="111"/>
      <c r="P341" s="114" t="str">
        <f>'8.Doors'!F146</f>
        <v>H_DR_AR_B12_Folding Door_Glass_W5000xH6000_Manual</v>
      </c>
    </row>
    <row r="342" spans="2:16" ht="30" customHeight="1">
      <c r="B342" s="98"/>
      <c r="C342" s="99"/>
      <c r="D342" s="110"/>
      <c r="E342" s="136"/>
      <c r="F342" s="99"/>
      <c r="G342" s="99"/>
      <c r="H342" s="99"/>
      <c r="I342" s="103"/>
      <c r="J342" s="138"/>
      <c r="K342" s="114"/>
      <c r="L342" s="111"/>
      <c r="M342" s="114"/>
      <c r="N342" s="111"/>
      <c r="O342" s="111"/>
      <c r="P342" s="111"/>
    </row>
    <row r="343" spans="2:16" ht="30" customHeight="1">
      <c r="B343" s="92">
        <v>9</v>
      </c>
      <c r="C343" s="93" t="s">
        <v>389</v>
      </c>
      <c r="D343" s="94" t="s">
        <v>390</v>
      </c>
      <c r="E343" s="95"/>
      <c r="F343" s="96"/>
      <c r="G343" s="96"/>
      <c r="H343" s="96"/>
      <c r="I343" s="118"/>
      <c r="J343" s="155"/>
      <c r="K343" s="156"/>
      <c r="L343" s="156"/>
      <c r="M343" s="156"/>
      <c r="N343" s="156"/>
      <c r="O343" s="156"/>
      <c r="P343" s="156"/>
    </row>
    <row r="344" spans="2:16" ht="30" customHeight="1">
      <c r="B344" s="98"/>
      <c r="C344" s="99"/>
      <c r="D344" s="100" t="s">
        <v>229</v>
      </c>
      <c r="E344" s="136"/>
      <c r="F344" s="99"/>
      <c r="G344" s="99"/>
      <c r="H344" s="99"/>
      <c r="I344" s="103"/>
      <c r="J344" s="157" t="s">
        <v>391</v>
      </c>
      <c r="K344" s="158" t="s">
        <v>392</v>
      </c>
      <c r="L344" s="158" t="s">
        <v>393</v>
      </c>
      <c r="M344" s="157" t="s">
        <v>394</v>
      </c>
      <c r="N344" s="157" t="s">
        <v>395</v>
      </c>
      <c r="O344" s="157" t="s">
        <v>396</v>
      </c>
      <c r="P344" s="158" t="s">
        <v>397</v>
      </c>
    </row>
    <row r="345" spans="2:16" ht="30" customHeight="1">
      <c r="B345" s="98"/>
      <c r="C345" s="99"/>
      <c r="D345" s="110"/>
      <c r="E345" s="136"/>
      <c r="F345" s="99"/>
      <c r="G345" s="99"/>
      <c r="H345" s="99"/>
      <c r="I345" s="103"/>
      <c r="J345" s="159" t="s">
        <v>398</v>
      </c>
      <c r="K345" s="160" t="s">
        <v>398</v>
      </c>
      <c r="L345" s="160" t="s">
        <v>398</v>
      </c>
      <c r="M345" s="160" t="s">
        <v>398</v>
      </c>
      <c r="N345" s="160" t="s">
        <v>398</v>
      </c>
      <c r="O345" s="160" t="s">
        <v>398</v>
      </c>
      <c r="P345" s="160" t="s">
        <v>398</v>
      </c>
    </row>
    <row r="346" spans="2:16" ht="30" customHeight="1">
      <c r="B346" s="98"/>
      <c r="C346" s="99"/>
      <c r="D346" s="110"/>
      <c r="E346" s="136"/>
      <c r="F346" s="99"/>
      <c r="G346" s="99"/>
      <c r="H346" s="99"/>
      <c r="I346" s="103"/>
      <c r="J346" s="159" t="s">
        <v>399</v>
      </c>
      <c r="K346" s="160" t="s">
        <v>399</v>
      </c>
      <c r="L346" s="160" t="s">
        <v>399</v>
      </c>
      <c r="M346" s="160" t="s">
        <v>399</v>
      </c>
      <c r="N346" s="160" t="s">
        <v>399</v>
      </c>
      <c r="O346" s="160" t="s">
        <v>399</v>
      </c>
      <c r="P346" s="160" t="s">
        <v>399</v>
      </c>
    </row>
    <row r="347" spans="2:16" ht="30" customHeight="1">
      <c r="B347" s="98"/>
      <c r="C347" s="99"/>
      <c r="D347" s="110"/>
      <c r="E347" s="136"/>
      <c r="F347" s="99"/>
      <c r="G347" s="99"/>
      <c r="H347" s="99"/>
      <c r="I347" s="103"/>
      <c r="J347" s="161" t="s">
        <v>400</v>
      </c>
      <c r="K347" s="153" t="s">
        <v>401</v>
      </c>
      <c r="L347" s="153" t="s">
        <v>402</v>
      </c>
      <c r="M347" s="153" t="s">
        <v>403</v>
      </c>
      <c r="N347" s="153" t="s">
        <v>404</v>
      </c>
      <c r="O347" s="153" t="s">
        <v>405</v>
      </c>
      <c r="P347" s="153" t="s">
        <v>406</v>
      </c>
    </row>
    <row r="348" spans="2:16" ht="30" customHeight="1">
      <c r="B348" s="98"/>
      <c r="C348" s="99"/>
      <c r="D348" s="110"/>
      <c r="E348" s="136"/>
      <c r="F348" s="99"/>
      <c r="G348" s="99"/>
      <c r="H348" s="99"/>
      <c r="I348" s="103"/>
      <c r="J348" s="138" t="str">
        <f>'9.Windows'!F6</f>
        <v>H_WD_AR_B11_Sliding_Steel Window_SG_W2000xH1000</v>
      </c>
      <c r="K348" s="114" t="str">
        <f>'9.Windows'!F29</f>
        <v>H_WD_AR_B11_Awning_Steel Window_SG_W2000xH1000</v>
      </c>
      <c r="L348" s="114" t="str">
        <f>'9.Windows'!F52</f>
        <v>H_WD_AR_B11_Fix_Steel Window_SG_W2000xH1000</v>
      </c>
      <c r="M348" s="114" t="str">
        <f>'9.Windows'!F75</f>
        <v>H_WD_AR_B11_Fix_Awning_Steel Window_SG_W2000xH1000</v>
      </c>
      <c r="N348" s="114" t="str">
        <f>'9.Windows'!F92</f>
        <v>H_WD_AR_B11_Skylight_FRP_W1000xL1000</v>
      </c>
      <c r="O348" s="114" t="str">
        <f>'9.Windows'!F100</f>
        <v>H_WD_AR_B11_Casement_AL Window_DG_W2000xH1000</v>
      </c>
      <c r="P348" s="114" t="str">
        <f>'9.Windows'!F118</f>
        <v>H_WD_AR_B11_Steel Louver_W4000xH1000</v>
      </c>
    </row>
    <row r="349" spans="2:16" ht="30" customHeight="1">
      <c r="B349" s="98"/>
      <c r="C349" s="99"/>
      <c r="D349" s="110"/>
      <c r="E349" s="136"/>
      <c r="F349" s="99"/>
      <c r="G349" s="99"/>
      <c r="H349" s="99"/>
      <c r="I349" s="103"/>
      <c r="J349" s="138" t="str">
        <f>'9.Windows'!F8</f>
        <v>H_WD_AR_B11_Sliding_Steel Window_DG_W2000xH1000</v>
      </c>
      <c r="K349" s="114" t="str">
        <f>'9.Windows'!F31</f>
        <v>H_WD_AR_B11_Awning_Steel Window_DG_W2000xH1000</v>
      </c>
      <c r="L349" s="114" t="str">
        <f>'9.Windows'!F54</f>
        <v>H_WD_AR_B11_Fix_Steel Window_DG_W2000xH1000</v>
      </c>
      <c r="M349" s="114" t="str">
        <f>'9.Windows'!F77</f>
        <v>H_WD_AR_B11_Fix_Awning_Steel Window_DG_W2000xH1000</v>
      </c>
      <c r="N349" s="111"/>
      <c r="O349" s="111"/>
      <c r="P349" s="111"/>
    </row>
    <row r="350" spans="2:16" ht="30" customHeight="1">
      <c r="B350" s="98"/>
      <c r="C350" s="99"/>
      <c r="D350" s="110"/>
      <c r="E350" s="136"/>
      <c r="F350" s="99"/>
      <c r="G350" s="99"/>
      <c r="H350" s="99"/>
      <c r="I350" s="103"/>
      <c r="J350" s="138"/>
      <c r="K350" s="114"/>
      <c r="L350" s="114"/>
      <c r="M350" s="111"/>
      <c r="N350" s="111"/>
      <c r="O350" s="111"/>
      <c r="P350" s="111"/>
    </row>
    <row r="351" spans="2:16" ht="30" customHeight="1">
      <c r="B351" s="162"/>
      <c r="C351" s="163"/>
      <c r="D351" s="110"/>
      <c r="E351" s="136"/>
      <c r="F351" s="99"/>
      <c r="G351" s="99"/>
      <c r="H351" s="99"/>
      <c r="I351" s="103"/>
      <c r="J351" s="161" t="s">
        <v>407</v>
      </c>
      <c r="K351" s="153" t="s">
        <v>408</v>
      </c>
      <c r="L351" s="153" t="s">
        <v>409</v>
      </c>
      <c r="M351" s="153" t="s">
        <v>410</v>
      </c>
      <c r="N351" s="153" t="s">
        <v>411</v>
      </c>
      <c r="O351" s="153" t="s">
        <v>412</v>
      </c>
      <c r="P351" s="153" t="s">
        <v>413</v>
      </c>
    </row>
    <row r="352" spans="2:16" ht="30" customHeight="1">
      <c r="B352" s="162"/>
      <c r="C352" s="163"/>
      <c r="D352" s="164"/>
      <c r="E352" s="136"/>
      <c r="F352" s="99"/>
      <c r="G352" s="99"/>
      <c r="H352" s="99"/>
      <c r="I352" s="103"/>
      <c r="J352" s="138" t="str">
        <f>'9.Windows'!F11</f>
        <v>H_WD_AR_B11_Sliding_AL Window_SG_W4000xH1200</v>
      </c>
      <c r="K352" s="114" t="str">
        <f>'9.Windows'!F34</f>
        <v>H_WD_AR_B11_Awning_AL Window_SG_W2000xH1000</v>
      </c>
      <c r="L352" s="114" t="str">
        <f>'9.Windows'!F57</f>
        <v>H_WD_AR_B11_Fix_AL Window_SG_W2000xH1000</v>
      </c>
      <c r="M352" s="114" t="str">
        <f>'9.Windows'!F80</f>
        <v>H_WD_AR_B11_Fix_Awning_AL Window_SG_W2000xH1000</v>
      </c>
      <c r="N352" s="114" t="str">
        <f>'9.Windows'!F95</f>
        <v>H_WD_AR_B11_Skylight_Acrylic_W1000xL3000</v>
      </c>
      <c r="O352" s="114" t="str">
        <f>'9.Windows'!F103</f>
        <v>H_WD_AR_B11_Single Hung_AL Window_DG_W2000xH1000</v>
      </c>
      <c r="P352" s="114" t="str">
        <f>'9.Windows'!F121</f>
        <v>H_WD_AR_B11_AL Louver_W600xH600</v>
      </c>
    </row>
    <row r="353" spans="2:16" ht="30" customHeight="1">
      <c r="B353" s="162"/>
      <c r="C353" s="163"/>
      <c r="D353" s="164"/>
      <c r="E353" s="136"/>
      <c r="F353" s="99"/>
      <c r="G353" s="99"/>
      <c r="H353" s="99"/>
      <c r="I353" s="103"/>
      <c r="J353" s="138" t="str">
        <f>'9.Windows'!F13</f>
        <v>H_WD_AR_B11_Sliding_AL Window_DG_W2000xH1000</v>
      </c>
      <c r="K353" s="114" t="str">
        <f>'9.Windows'!F36</f>
        <v>H_WD_AR_B11_Awning_AL Window_DG_W2000xH1000</v>
      </c>
      <c r="L353" s="114" t="str">
        <f>'9.Windows'!F59</f>
        <v>H_WD_AR_B11_Fix_AL Window_DG_W2000xH1000</v>
      </c>
      <c r="M353" s="114" t="str">
        <f>'9.Windows'!F82</f>
        <v>H_WD_AR_B11_Fix_Awning_AL Window_DG_W2000xH1000</v>
      </c>
      <c r="N353" s="111"/>
      <c r="O353" s="114" t="str">
        <f>'9.Windows'!F105</f>
        <v>H_WD_AR_B11_Single Hung_AL Window_DG_Low E_W2000xH1000</v>
      </c>
      <c r="P353" s="111"/>
    </row>
    <row r="354" spans="2:16" ht="30" customHeight="1">
      <c r="B354" s="162"/>
      <c r="C354" s="163"/>
      <c r="D354" s="164"/>
      <c r="E354" s="136"/>
      <c r="F354" s="99"/>
      <c r="G354" s="99"/>
      <c r="H354" s="99"/>
      <c r="I354" s="103"/>
      <c r="J354" s="165"/>
      <c r="K354" s="111"/>
      <c r="L354" s="111"/>
      <c r="M354" s="111"/>
      <c r="N354" s="111"/>
      <c r="O354" s="114" t="str">
        <f>'9.Windows'!F107</f>
        <v>H_WD_AR_B11_Double Hung_AL Window_DG_W2000xH1000</v>
      </c>
      <c r="P354" s="111"/>
    </row>
    <row r="355" spans="2:16" ht="30" customHeight="1">
      <c r="B355" s="162"/>
      <c r="C355" s="163"/>
      <c r="D355" s="164"/>
      <c r="E355" s="136"/>
      <c r="F355" s="99"/>
      <c r="G355" s="99"/>
      <c r="H355" s="99"/>
      <c r="I355" s="103"/>
      <c r="J355" s="161" t="s">
        <v>414</v>
      </c>
      <c r="K355" s="153" t="s">
        <v>415</v>
      </c>
      <c r="L355" s="153" t="s">
        <v>416</v>
      </c>
      <c r="M355" s="153" t="s">
        <v>417</v>
      </c>
      <c r="N355" s="111"/>
      <c r="O355" s="153" t="s">
        <v>418</v>
      </c>
      <c r="P355" s="111"/>
    </row>
    <row r="356" spans="2:16" ht="30" customHeight="1">
      <c r="B356" s="162"/>
      <c r="C356" s="163"/>
      <c r="D356" s="164"/>
      <c r="E356" s="136"/>
      <c r="F356" s="99"/>
      <c r="G356" s="99"/>
      <c r="H356" s="99"/>
      <c r="I356" s="103"/>
      <c r="J356" s="138" t="str">
        <f>'9.Windows'!F16</f>
        <v>H_WD_AR_B11_Sliding_uPVC Window_SG_W2000xH1000</v>
      </c>
      <c r="K356" s="114" t="str">
        <f>'9.Windows'!F39</f>
        <v>H_WD_AR_B11_Awning_uPVC Window_SG_W2000xH1000</v>
      </c>
      <c r="L356" s="114" t="str">
        <f>'9.Windows'!F62</f>
        <v>H_WD_AR_B11_Fix_uPVC Window_SG_W2000xH1000</v>
      </c>
      <c r="M356" s="114" t="str">
        <f>'9.Windows'!F85</f>
        <v>H_WD_AR_B11_Fix_Awning_uPVC Window_SG_W2000xH1000</v>
      </c>
      <c r="N356" s="111"/>
      <c r="O356" s="114" t="str">
        <f>'9.Windows'!F110</f>
        <v>H_WD_AR_B11_Tilt_AL Window_DG_W2000xH1000</v>
      </c>
      <c r="P356" s="111"/>
    </row>
    <row r="357" spans="2:16" ht="30" customHeight="1">
      <c r="B357" s="162"/>
      <c r="C357" s="163"/>
      <c r="D357" s="164"/>
      <c r="E357" s="136"/>
      <c r="F357" s="99"/>
      <c r="G357" s="99"/>
      <c r="H357" s="99"/>
      <c r="I357" s="103"/>
      <c r="J357" s="138" t="str">
        <f>'9.Windows'!F18</f>
        <v>H_WD_AR_B11_Sliding_uPVC Window_DG_W2000xH1000</v>
      </c>
      <c r="K357" s="114" t="str">
        <f>'9.Windows'!F41</f>
        <v>H_WD_AR_B11_Awning_uPVC Window_DG_W2000xH1000</v>
      </c>
      <c r="L357" s="114" t="str">
        <f>'9.Windows'!F64</f>
        <v>H_WD_AR_B11_Fix_uPVC Window_DG_W2000xH1000</v>
      </c>
      <c r="M357" s="114" t="str">
        <f>'9.Windows'!F87</f>
        <v>H_WD_AR_B11_Fix_Awning_uPVC Window_DG_W2000xH1000</v>
      </c>
      <c r="N357" s="111"/>
      <c r="O357" s="111"/>
      <c r="P357" s="111"/>
    </row>
    <row r="358" spans="2:16" ht="30" customHeight="1">
      <c r="B358" s="162"/>
      <c r="C358" s="163"/>
      <c r="D358" s="164"/>
      <c r="E358" s="136"/>
      <c r="F358" s="99"/>
      <c r="G358" s="99"/>
      <c r="H358" s="99"/>
      <c r="I358" s="103"/>
      <c r="J358" s="165"/>
      <c r="K358" s="111"/>
      <c r="L358" s="111"/>
      <c r="M358" s="111"/>
      <c r="N358" s="111"/>
      <c r="O358" s="111"/>
      <c r="P358" s="111"/>
    </row>
    <row r="359" spans="2:16" ht="30" customHeight="1">
      <c r="B359" s="162"/>
      <c r="C359" s="163"/>
      <c r="D359" s="164"/>
      <c r="E359" s="136"/>
      <c r="F359" s="99"/>
      <c r="G359" s="99"/>
      <c r="H359" s="99"/>
      <c r="I359" s="103"/>
      <c r="J359" s="161" t="s">
        <v>419</v>
      </c>
      <c r="K359" s="111" t="s">
        <v>420</v>
      </c>
      <c r="L359" s="111" t="s">
        <v>421</v>
      </c>
      <c r="M359" s="111"/>
      <c r="N359" s="111"/>
      <c r="O359" s="153" t="s">
        <v>422</v>
      </c>
      <c r="P359" s="111"/>
    </row>
    <row r="360" spans="2:16" ht="30" customHeight="1">
      <c r="B360" s="162"/>
      <c r="C360" s="163"/>
      <c r="D360" s="164"/>
      <c r="E360" s="136"/>
      <c r="F360" s="99"/>
      <c r="G360" s="99"/>
      <c r="H360" s="99"/>
      <c r="I360" s="103"/>
      <c r="J360" s="138" t="str">
        <f>'9.Windows'!F21</f>
        <v>H_WD_AR_B11_Sliding_Blast R Window_W2000xH1000</v>
      </c>
      <c r="K360" s="114" t="str">
        <f>'9.Windows'!F44</f>
        <v>H_WD_AR_B11_Awning_Blast R Window_W2000xH1000</v>
      </c>
      <c r="L360" s="114" t="str">
        <f>'9.Windows'!F67</f>
        <v>H_WD_AR_B11_Fix_Blast R Window_W2000xH1000</v>
      </c>
      <c r="M360" s="111"/>
      <c r="N360" s="111"/>
      <c r="O360" s="114" t="str">
        <f>'9.Windows'!F113</f>
        <v>H_WD_AR_B11_Center Pivot_AL Window_DG_W2000xH1000</v>
      </c>
      <c r="P360" s="111"/>
    </row>
    <row r="361" spans="2:16" ht="30" customHeight="1">
      <c r="B361" s="162"/>
      <c r="C361" s="163"/>
      <c r="D361" s="164"/>
      <c r="E361" s="136"/>
      <c r="F361" s="99"/>
      <c r="G361" s="99"/>
      <c r="H361" s="99"/>
      <c r="I361" s="103"/>
      <c r="J361" s="165"/>
      <c r="K361" s="111"/>
      <c r="L361" s="111"/>
      <c r="M361" s="111"/>
      <c r="N361" s="111"/>
      <c r="O361" s="111"/>
      <c r="P361" s="111"/>
    </row>
    <row r="362" spans="2:16" ht="30" customHeight="1">
      <c r="B362" s="162"/>
      <c r="C362" s="163"/>
      <c r="D362" s="164"/>
      <c r="E362" s="136"/>
      <c r="F362" s="99"/>
      <c r="G362" s="99"/>
      <c r="H362" s="99"/>
      <c r="I362" s="103"/>
      <c r="J362" s="161" t="s">
        <v>423</v>
      </c>
      <c r="K362" s="111" t="s">
        <v>424</v>
      </c>
      <c r="L362" s="111" t="s">
        <v>425</v>
      </c>
      <c r="M362" s="111"/>
      <c r="N362" s="111"/>
      <c r="O362" s="111"/>
      <c r="P362" s="111"/>
    </row>
    <row r="363" spans="2:16" ht="30" customHeight="1">
      <c r="B363" s="162"/>
      <c r="C363" s="163"/>
      <c r="D363" s="164"/>
      <c r="E363" s="136"/>
      <c r="F363" s="99"/>
      <c r="G363" s="99"/>
      <c r="H363" s="99"/>
      <c r="I363" s="103"/>
      <c r="J363" s="138" t="str">
        <f>'9.Windows'!F24</f>
        <v>H_WD_AR_B11_Sliding_Bullet-Proof Steel Window_W2000xH1000</v>
      </c>
      <c r="K363" s="114" t="str">
        <f>'9.Windows'!F47</f>
        <v>H_WD_AR_B11_Awning_Bullet-Proof Steel Window_W2000xH1000</v>
      </c>
      <c r="L363" s="114" t="str">
        <f>'9.Windows'!F70</f>
        <v>H_WD_AR_B11_Fix_Bullet-Proof Steel Window_W2000xH1000</v>
      </c>
      <c r="M363" s="111"/>
      <c r="N363" s="111"/>
      <c r="O363" s="111"/>
      <c r="P363" s="111"/>
    </row>
    <row r="364" spans="2:16" ht="30" customHeight="1">
      <c r="B364" s="162"/>
      <c r="C364" s="163"/>
      <c r="D364" s="164"/>
      <c r="E364" s="136"/>
      <c r="F364" s="99"/>
      <c r="G364" s="99"/>
      <c r="H364" s="99"/>
      <c r="I364" s="103"/>
      <c r="J364" s="165"/>
      <c r="K364" s="111"/>
      <c r="L364" s="111"/>
      <c r="M364" s="111"/>
      <c r="N364" s="111"/>
      <c r="O364" s="111"/>
      <c r="P364" s="111"/>
    </row>
    <row r="365" spans="2:16" ht="30" customHeight="1">
      <c r="B365" s="92">
        <v>10</v>
      </c>
      <c r="C365" s="93" t="s">
        <v>426</v>
      </c>
      <c r="D365" s="94" t="s">
        <v>427</v>
      </c>
      <c r="E365" s="95"/>
      <c r="F365" s="96"/>
      <c r="G365" s="96"/>
      <c r="H365" s="96"/>
      <c r="I365" s="118"/>
      <c r="J365" s="95"/>
      <c r="K365" s="96"/>
      <c r="L365" s="96"/>
      <c r="M365" s="96"/>
      <c r="N365" s="96"/>
      <c r="O365" s="96"/>
      <c r="P365" s="96"/>
    </row>
    <row r="366" spans="2:16" ht="30" customHeight="1">
      <c r="B366" s="162"/>
      <c r="C366" s="163"/>
      <c r="D366" s="100" t="s">
        <v>229</v>
      </c>
      <c r="E366" s="101" t="s">
        <v>428</v>
      </c>
      <c r="F366" s="158" t="s">
        <v>429</v>
      </c>
      <c r="G366" s="158" t="s">
        <v>430</v>
      </c>
      <c r="H366" s="158" t="s">
        <v>431</v>
      </c>
      <c r="I366" s="158" t="s">
        <v>432</v>
      </c>
      <c r="J366" s="136"/>
      <c r="K366" s="99"/>
      <c r="L366" s="99"/>
      <c r="M366" s="99"/>
      <c r="N366" s="99"/>
      <c r="O366" s="99"/>
      <c r="P366" s="99"/>
    </row>
    <row r="367" spans="2:16" ht="30" customHeight="1">
      <c r="B367" s="98"/>
      <c r="C367" s="99"/>
      <c r="D367" s="166"/>
      <c r="E367" s="146" t="s">
        <v>433</v>
      </c>
      <c r="F367" s="99"/>
      <c r="G367" s="120" t="s">
        <v>434</v>
      </c>
      <c r="H367" s="99"/>
      <c r="I367" s="103"/>
      <c r="J367" s="137"/>
      <c r="K367" s="117"/>
      <c r="L367" s="117"/>
      <c r="M367" s="99"/>
      <c r="N367" s="99"/>
      <c r="O367" s="99"/>
      <c r="P367" s="99"/>
    </row>
    <row r="368" spans="2:16" ht="30" customHeight="1">
      <c r="B368" s="162"/>
      <c r="C368" s="163"/>
      <c r="D368" s="166"/>
      <c r="E368" s="145" t="str">
        <f>'10.Stairs'!F5</f>
        <v>H_SR_AR_S09_Steel Stair_W1000</v>
      </c>
      <c r="F368" s="111"/>
      <c r="G368" s="114" t="str">
        <f>'10.Stairs'!F13</f>
        <v>H_SR_AR_B08_Concrete Stair_Outdoor_W1000</v>
      </c>
      <c r="H368" s="99"/>
      <c r="I368" s="103"/>
      <c r="J368" s="137"/>
      <c r="K368" s="117"/>
      <c r="L368" s="117"/>
      <c r="M368" s="99"/>
      <c r="N368" s="99"/>
      <c r="O368" s="99"/>
      <c r="P368" s="99"/>
    </row>
    <row r="369" spans="2:16" ht="30" customHeight="1">
      <c r="B369" s="162"/>
      <c r="C369" s="163"/>
      <c r="D369" s="167"/>
      <c r="E369" s="104"/>
      <c r="F369" s="99"/>
      <c r="G369" s="99"/>
      <c r="H369" s="99"/>
      <c r="I369" s="103"/>
      <c r="J369" s="137"/>
      <c r="K369" s="117"/>
      <c r="L369" s="117"/>
      <c r="M369" s="99"/>
      <c r="N369" s="99"/>
      <c r="O369" s="99"/>
      <c r="P369" s="99"/>
    </row>
    <row r="370" spans="2:16" ht="30" customHeight="1">
      <c r="B370" s="162"/>
      <c r="C370" s="163"/>
      <c r="D370" s="100" t="s">
        <v>229</v>
      </c>
      <c r="E370" s="101" t="s">
        <v>435</v>
      </c>
      <c r="F370" s="158" t="s">
        <v>436</v>
      </c>
      <c r="G370" s="158" t="s">
        <v>437</v>
      </c>
      <c r="H370" s="158" t="s">
        <v>438</v>
      </c>
      <c r="I370" s="158" t="s">
        <v>439</v>
      </c>
      <c r="J370" s="136"/>
      <c r="K370" s="99"/>
      <c r="L370" s="99"/>
      <c r="M370" s="99"/>
      <c r="N370" s="99"/>
      <c r="O370" s="99"/>
      <c r="P370" s="99"/>
    </row>
    <row r="371" spans="2:16" ht="30" customHeight="1">
      <c r="B371" s="162"/>
      <c r="C371" s="163"/>
      <c r="D371" s="164"/>
      <c r="E371" s="136"/>
      <c r="F371" s="99"/>
      <c r="G371" s="99"/>
      <c r="H371" s="99"/>
      <c r="I371" s="103"/>
      <c r="J371" s="104"/>
      <c r="K371" s="99"/>
      <c r="L371" s="99"/>
      <c r="M371" s="99"/>
      <c r="N371" s="99"/>
      <c r="O371" s="99"/>
      <c r="P371" s="99"/>
    </row>
    <row r="372" spans="2:16" ht="30" customHeight="1">
      <c r="B372" s="162"/>
      <c r="C372" s="163"/>
      <c r="D372" s="164"/>
      <c r="E372" s="136"/>
      <c r="F372" s="99"/>
      <c r="G372" s="99"/>
      <c r="H372" s="99"/>
      <c r="I372" s="103"/>
      <c r="J372" s="104"/>
      <c r="K372" s="99"/>
      <c r="L372" s="99"/>
      <c r="M372" s="99"/>
      <c r="N372" s="99"/>
      <c r="O372" s="99"/>
      <c r="P372" s="99"/>
    </row>
    <row r="373" spans="2:16" ht="30" customHeight="1">
      <c r="B373" s="162"/>
      <c r="C373" s="163"/>
      <c r="D373" s="100" t="s">
        <v>229</v>
      </c>
      <c r="E373" s="101" t="s">
        <v>440</v>
      </c>
      <c r="F373" s="99"/>
      <c r="G373" s="99"/>
      <c r="H373" s="99"/>
      <c r="I373" s="103"/>
      <c r="J373" s="136"/>
      <c r="K373" s="99"/>
      <c r="L373" s="99"/>
      <c r="M373" s="99"/>
      <c r="N373" s="99"/>
      <c r="O373" s="99"/>
      <c r="P373" s="99"/>
    </row>
    <row r="374" spans="2:16" ht="30" customHeight="1">
      <c r="B374" s="162"/>
      <c r="C374" s="163"/>
      <c r="D374" s="164"/>
      <c r="E374" s="136"/>
      <c r="F374" s="99"/>
      <c r="G374" s="99"/>
      <c r="H374" s="99"/>
      <c r="I374" s="103"/>
      <c r="J374" s="104"/>
      <c r="K374" s="99"/>
      <c r="L374" s="99"/>
      <c r="M374" s="99"/>
      <c r="N374" s="99"/>
      <c r="O374" s="99"/>
      <c r="P374" s="99"/>
    </row>
    <row r="375" spans="2:16" ht="30" customHeight="1">
      <c r="B375" s="162"/>
      <c r="C375" s="163"/>
      <c r="D375" s="164"/>
      <c r="E375" s="136"/>
      <c r="F375" s="99"/>
      <c r="G375" s="99"/>
      <c r="H375" s="99"/>
      <c r="I375" s="103"/>
      <c r="J375" s="104"/>
      <c r="K375" s="99"/>
      <c r="L375" s="99"/>
      <c r="M375" s="99"/>
      <c r="N375" s="99"/>
      <c r="O375" s="99"/>
      <c r="P375" s="99"/>
    </row>
    <row r="376" spans="2:16" ht="30" customHeight="1">
      <c r="B376" s="92">
        <v>11</v>
      </c>
      <c r="C376" s="93" t="s">
        <v>441</v>
      </c>
      <c r="D376" s="94" t="s">
        <v>442</v>
      </c>
      <c r="E376" s="95"/>
      <c r="F376" s="96"/>
      <c r="G376" s="96"/>
      <c r="H376" s="96"/>
      <c r="I376" s="118"/>
      <c r="J376" s="95"/>
      <c r="K376" s="96"/>
      <c r="L376" s="96"/>
      <c r="M376" s="96"/>
      <c r="N376" s="96"/>
      <c r="O376" s="96"/>
      <c r="P376" s="96"/>
    </row>
    <row r="377" spans="2:16" ht="30" customHeight="1">
      <c r="B377" s="162"/>
      <c r="C377" s="163"/>
      <c r="D377" s="100" t="s">
        <v>229</v>
      </c>
      <c r="E377" s="101" t="s">
        <v>443</v>
      </c>
      <c r="F377" s="158" t="s">
        <v>441</v>
      </c>
      <c r="G377" s="158" t="s">
        <v>444</v>
      </c>
      <c r="H377" s="99"/>
      <c r="I377" s="103"/>
      <c r="J377" s="104"/>
      <c r="K377" s="99"/>
      <c r="L377" s="99"/>
      <c r="M377" s="99"/>
      <c r="N377" s="99"/>
      <c r="O377" s="99"/>
      <c r="P377" s="99"/>
    </row>
    <row r="378" spans="2:16" ht="30" customHeight="1">
      <c r="B378" s="98"/>
      <c r="C378" s="99"/>
      <c r="D378" s="166"/>
      <c r="E378" s="136"/>
      <c r="F378" s="120" t="s">
        <v>445</v>
      </c>
      <c r="G378" s="99"/>
      <c r="H378" s="99"/>
      <c r="I378" s="103"/>
      <c r="J378" s="104"/>
      <c r="K378" s="99"/>
      <c r="L378" s="99"/>
      <c r="M378" s="99"/>
      <c r="N378" s="99"/>
      <c r="O378" s="99"/>
      <c r="P378" s="99"/>
    </row>
    <row r="379" spans="2:16" ht="30" customHeight="1">
      <c r="B379" s="162"/>
      <c r="C379" s="163"/>
      <c r="D379" s="166"/>
      <c r="E379" s="135"/>
      <c r="F379" s="114" t="str">
        <f>'11.Railings'!F10</f>
        <v>H_RL_AR_S10_Steel Handrail_H1100</v>
      </c>
      <c r="G379" s="107"/>
      <c r="H379" s="99"/>
      <c r="I379" s="103"/>
      <c r="J379" s="137"/>
      <c r="K379" s="117"/>
      <c r="L379" s="117"/>
      <c r="M379" s="99"/>
      <c r="N379" s="99"/>
      <c r="O379" s="99"/>
      <c r="P379" s="99"/>
    </row>
    <row r="380" spans="2:16" ht="30" customHeight="1">
      <c r="B380" s="162"/>
      <c r="C380" s="163"/>
      <c r="D380" s="164"/>
      <c r="E380" s="136"/>
      <c r="F380" s="99"/>
      <c r="G380" s="99"/>
      <c r="H380" s="99"/>
      <c r="I380" s="103"/>
      <c r="J380" s="104"/>
      <c r="K380" s="99"/>
      <c r="L380" s="99"/>
      <c r="M380" s="99"/>
      <c r="N380" s="99"/>
      <c r="O380" s="99"/>
      <c r="P380" s="99"/>
    </row>
    <row r="381" spans="2:16" ht="30" customHeight="1">
      <c r="B381" s="98"/>
      <c r="C381" s="99"/>
      <c r="D381" s="166"/>
      <c r="E381" s="136"/>
      <c r="F381" s="120" t="s">
        <v>446</v>
      </c>
      <c r="G381" s="99"/>
      <c r="H381" s="99"/>
      <c r="I381" s="103"/>
      <c r="J381" s="104"/>
      <c r="K381" s="99"/>
      <c r="L381" s="99"/>
      <c r="M381" s="99"/>
      <c r="N381" s="99"/>
      <c r="O381" s="99"/>
      <c r="P381" s="99"/>
    </row>
    <row r="382" spans="2:16" ht="30" customHeight="1">
      <c r="B382" s="162"/>
      <c r="C382" s="163"/>
      <c r="D382" s="166"/>
      <c r="E382" s="135"/>
      <c r="F382" s="114" t="str">
        <f>'11.Railings'!F20</f>
        <v>H_RL_AR_S11_Steel Removable Handrail_H1100</v>
      </c>
      <c r="G382" s="107"/>
      <c r="H382" s="99"/>
      <c r="I382" s="103"/>
      <c r="J382" s="137"/>
      <c r="K382" s="117"/>
      <c r="L382" s="117"/>
      <c r="M382" s="99"/>
      <c r="N382" s="99"/>
      <c r="O382" s="99"/>
      <c r="P382" s="99"/>
    </row>
    <row r="383" spans="2:16" ht="30" customHeight="1">
      <c r="B383" s="162"/>
      <c r="C383" s="163"/>
      <c r="D383" s="164"/>
      <c r="E383" s="136"/>
      <c r="F383" s="99"/>
      <c r="G383" s="99"/>
      <c r="H383" s="99"/>
      <c r="I383" s="103"/>
      <c r="J383" s="104"/>
      <c r="K383" s="99"/>
      <c r="L383" s="99"/>
      <c r="M383" s="99"/>
      <c r="N383" s="99"/>
      <c r="O383" s="99"/>
      <c r="P383" s="99"/>
    </row>
    <row r="384" spans="2:16" ht="30" customHeight="1">
      <c r="B384" s="92">
        <v>12</v>
      </c>
      <c r="C384" s="93" t="s">
        <v>447</v>
      </c>
      <c r="D384" s="94" t="s">
        <v>448</v>
      </c>
      <c r="E384" s="95"/>
      <c r="F384" s="96"/>
      <c r="G384" s="96"/>
      <c r="H384" s="96"/>
      <c r="I384" s="118"/>
      <c r="J384" s="95"/>
      <c r="K384" s="96"/>
      <c r="L384" s="96"/>
      <c r="M384" s="96"/>
      <c r="N384" s="96"/>
      <c r="O384" s="96"/>
      <c r="P384" s="96"/>
    </row>
    <row r="385" spans="2:16" ht="30" customHeight="1">
      <c r="B385" s="162"/>
      <c r="C385" s="163"/>
      <c r="D385" s="100" t="s">
        <v>229</v>
      </c>
      <c r="E385" s="101" t="s">
        <v>449</v>
      </c>
      <c r="F385" s="99"/>
      <c r="G385" s="99"/>
      <c r="H385" s="99"/>
      <c r="I385" s="103"/>
      <c r="J385" s="104"/>
      <c r="K385" s="99"/>
      <c r="L385" s="99"/>
      <c r="M385" s="99"/>
      <c r="N385" s="99"/>
      <c r="O385" s="99"/>
      <c r="P385" s="99"/>
    </row>
    <row r="386" spans="2:16" ht="30" customHeight="1">
      <c r="B386" s="162"/>
      <c r="C386" s="163"/>
      <c r="D386" s="164"/>
      <c r="E386" s="136"/>
      <c r="F386" s="99"/>
      <c r="G386" s="99"/>
      <c r="H386" s="99"/>
      <c r="I386" s="103"/>
      <c r="J386" s="104"/>
      <c r="K386" s="99"/>
      <c r="L386" s="99"/>
      <c r="M386" s="99"/>
      <c r="N386" s="99"/>
      <c r="O386" s="99"/>
      <c r="P386" s="99"/>
    </row>
    <row r="387" spans="2:16" ht="30" customHeight="1">
      <c r="B387" s="162"/>
      <c r="C387" s="163"/>
      <c r="D387" s="164"/>
      <c r="E387" s="136"/>
      <c r="F387" s="99"/>
      <c r="G387" s="99"/>
      <c r="H387" s="99"/>
      <c r="I387" s="103"/>
      <c r="J387" s="104"/>
      <c r="K387" s="99"/>
      <c r="L387" s="99"/>
      <c r="M387" s="99"/>
      <c r="N387" s="99"/>
      <c r="O387" s="99"/>
      <c r="P387" s="99"/>
    </row>
    <row r="388" spans="2:16" ht="30" customHeight="1">
      <c r="B388" s="162"/>
      <c r="C388" s="163"/>
      <c r="D388" s="164"/>
      <c r="E388" s="136"/>
      <c r="F388" s="99"/>
      <c r="G388" s="99"/>
      <c r="H388" s="99"/>
      <c r="I388" s="103"/>
      <c r="J388" s="104"/>
      <c r="K388" s="99"/>
      <c r="L388" s="99"/>
      <c r="M388" s="99"/>
      <c r="N388" s="99"/>
      <c r="O388" s="99"/>
      <c r="P388" s="99"/>
    </row>
    <row r="389" spans="2:16" ht="30" customHeight="1">
      <c r="B389" s="162"/>
      <c r="C389" s="163"/>
      <c r="D389" s="164"/>
      <c r="E389" s="136"/>
      <c r="F389" s="99"/>
      <c r="G389" s="99"/>
      <c r="H389" s="99"/>
      <c r="I389" s="103"/>
      <c r="J389" s="104"/>
      <c r="K389" s="99"/>
      <c r="L389" s="99"/>
      <c r="M389" s="99"/>
      <c r="N389" s="99"/>
      <c r="O389" s="99"/>
      <c r="P389" s="99"/>
    </row>
    <row r="390" spans="2:16" ht="30" customHeight="1">
      <c r="B390" s="92">
        <v>13</v>
      </c>
      <c r="C390" s="93" t="s">
        <v>450</v>
      </c>
      <c r="D390" s="94" t="s">
        <v>451</v>
      </c>
      <c r="E390" s="95"/>
      <c r="F390" s="96"/>
      <c r="G390" s="96"/>
      <c r="H390" s="96"/>
      <c r="I390" s="118"/>
      <c r="J390" s="95"/>
      <c r="K390" s="96"/>
      <c r="L390" s="96"/>
      <c r="M390" s="96"/>
      <c r="N390" s="96"/>
      <c r="O390" s="96"/>
      <c r="P390" s="96"/>
    </row>
    <row r="391" spans="2:16" ht="30" customHeight="1">
      <c r="B391" s="162"/>
      <c r="C391" s="163"/>
      <c r="D391" s="100" t="s">
        <v>229</v>
      </c>
      <c r="E391" s="136"/>
      <c r="F391" s="99"/>
      <c r="G391" s="99"/>
      <c r="H391" s="99"/>
      <c r="I391" s="103"/>
      <c r="J391" s="101" t="s">
        <v>190</v>
      </c>
      <c r="K391" s="158" t="s">
        <v>452</v>
      </c>
      <c r="L391" s="158" t="s">
        <v>453</v>
      </c>
      <c r="M391" s="158" t="s">
        <v>185</v>
      </c>
      <c r="N391" s="158" t="s">
        <v>139</v>
      </c>
      <c r="O391" s="158" t="s">
        <v>454</v>
      </c>
      <c r="P391" s="99"/>
    </row>
    <row r="392" spans="2:16" ht="30" customHeight="1">
      <c r="B392" s="98"/>
      <c r="C392" s="99"/>
      <c r="D392" s="110"/>
      <c r="E392" s="136"/>
      <c r="F392" s="99"/>
      <c r="G392" s="99"/>
      <c r="H392" s="99"/>
      <c r="I392" s="103"/>
      <c r="J392" s="168" t="s">
        <v>455</v>
      </c>
      <c r="K392" s="148" t="s">
        <v>456</v>
      </c>
      <c r="L392" s="148" t="s">
        <v>456</v>
      </c>
      <c r="M392" s="148" t="s">
        <v>456</v>
      </c>
      <c r="N392" s="148" t="s">
        <v>456</v>
      </c>
      <c r="O392" s="148" t="s">
        <v>456</v>
      </c>
      <c r="P392" s="99"/>
    </row>
    <row r="393" spans="2:16" ht="30" customHeight="1">
      <c r="B393" s="98"/>
      <c r="C393" s="99"/>
      <c r="D393" s="110"/>
      <c r="E393" s="136"/>
      <c r="F393" s="99"/>
      <c r="G393" s="99"/>
      <c r="H393" s="99"/>
      <c r="I393" s="103"/>
      <c r="J393" s="169" t="s">
        <v>457</v>
      </c>
      <c r="K393" s="170" t="s">
        <v>458</v>
      </c>
      <c r="L393" s="170" t="s">
        <v>459</v>
      </c>
      <c r="M393" s="170" t="s">
        <v>460</v>
      </c>
      <c r="N393" s="171" t="s">
        <v>461</v>
      </c>
      <c r="O393" s="171" t="s">
        <v>462</v>
      </c>
      <c r="P393" s="117"/>
    </row>
    <row r="394" spans="2:16" ht="30" customHeight="1">
      <c r="B394" s="98"/>
      <c r="C394" s="99"/>
      <c r="D394" s="110"/>
      <c r="E394" s="136"/>
      <c r="F394" s="99"/>
      <c r="G394" s="99"/>
      <c r="H394" s="99"/>
      <c r="I394" s="103"/>
      <c r="J394" s="151" t="str">
        <f>'13.Generic'!F5</f>
        <v>H_GM_AR_S08_Caged Ladder_Bracket Set 150</v>
      </c>
      <c r="K394" s="114" t="str">
        <f>'13.Generic'!F10</f>
        <v>H_GM_AR_B07_Steel Bollard</v>
      </c>
      <c r="L394" s="114" t="str">
        <f>'13.Generic'!F14</f>
        <v>H_GM_AR_B07_Roof Drain</v>
      </c>
      <c r="M394" s="114" t="str">
        <f>'13.Generic'!F18</f>
        <v>H_GM_AR_B07_Steel Downspout D150</v>
      </c>
      <c r="N394" s="114" t="str">
        <f>'13.Generic'!F25</f>
        <v>H_GM_AR_B07_Grouting_T50</v>
      </c>
      <c r="O394" s="114" t="str">
        <f>'13.Generic'!F29</f>
        <v>H_GM_AR_B07_Room Signage</v>
      </c>
      <c r="P394" s="99"/>
    </row>
    <row r="395" spans="2:16" ht="30" customHeight="1">
      <c r="B395" s="162"/>
      <c r="C395" s="163"/>
      <c r="D395" s="164"/>
      <c r="E395" s="136"/>
      <c r="F395" s="99"/>
      <c r="G395" s="99"/>
      <c r="H395" s="99"/>
      <c r="I395" s="103"/>
      <c r="J395" s="172"/>
      <c r="K395" s="111"/>
      <c r="L395" s="111"/>
      <c r="M395" s="111"/>
      <c r="N395" s="111"/>
      <c r="O395" s="111"/>
      <c r="P395" s="99"/>
    </row>
    <row r="396" spans="2:16" ht="30" customHeight="1">
      <c r="B396" s="98"/>
      <c r="C396" s="99"/>
      <c r="D396" s="110"/>
      <c r="E396" s="136"/>
      <c r="F396" s="99"/>
      <c r="G396" s="99"/>
      <c r="H396" s="99"/>
      <c r="I396" s="103"/>
      <c r="J396" s="165" t="s">
        <v>463</v>
      </c>
      <c r="K396" s="114"/>
      <c r="L396" s="114"/>
      <c r="M396" s="173" t="s">
        <v>464</v>
      </c>
      <c r="N396" s="114"/>
      <c r="O396" s="114"/>
      <c r="P396" s="117"/>
    </row>
    <row r="397" spans="2:16" ht="30" customHeight="1">
      <c r="B397" s="98"/>
      <c r="C397" s="99"/>
      <c r="D397" s="110"/>
      <c r="E397" s="136"/>
      <c r="F397" s="99"/>
      <c r="G397" s="99"/>
      <c r="H397" s="99"/>
      <c r="I397" s="103"/>
      <c r="J397" s="138" t="s">
        <v>465</v>
      </c>
      <c r="K397" s="114"/>
      <c r="L397" s="114"/>
      <c r="M397" s="114" t="str">
        <f>'13.Generic'!F21</f>
        <v>H_GM_AR_B07_Splash Block</v>
      </c>
      <c r="N397" s="111"/>
      <c r="O397" s="111"/>
      <c r="P397" s="99"/>
    </row>
    <row r="398" spans="2:16" ht="30" customHeight="1">
      <c r="B398" s="162"/>
      <c r="C398" s="163"/>
      <c r="D398" s="164"/>
      <c r="E398" s="136"/>
      <c r="F398" s="99"/>
      <c r="G398" s="99"/>
      <c r="H398" s="99"/>
      <c r="I398" s="103"/>
      <c r="J398" s="172"/>
      <c r="K398" s="111"/>
      <c r="L398" s="111"/>
      <c r="M398" s="111"/>
      <c r="N398" s="111"/>
      <c r="O398" s="111"/>
      <c r="P398" s="99"/>
    </row>
    <row r="399" spans="2:16" ht="30" customHeight="1">
      <c r="B399" s="92">
        <v>14</v>
      </c>
      <c r="C399" s="93" t="s">
        <v>466</v>
      </c>
      <c r="D399" s="94"/>
      <c r="E399" s="95"/>
      <c r="F399" s="96"/>
      <c r="G399" s="96"/>
      <c r="H399" s="96"/>
      <c r="I399" s="118"/>
      <c r="J399" s="95"/>
      <c r="K399" s="96"/>
      <c r="L399" s="96"/>
      <c r="M399" s="96"/>
      <c r="N399" s="96"/>
      <c r="O399" s="96"/>
      <c r="P399" s="96"/>
    </row>
    <row r="400" spans="2:16" ht="30" customHeight="1">
      <c r="B400" s="162"/>
      <c r="C400" s="163"/>
      <c r="D400" s="164"/>
      <c r="E400" s="101" t="s">
        <v>467</v>
      </c>
      <c r="F400" s="158" t="s">
        <v>468</v>
      </c>
      <c r="G400" s="158" t="s">
        <v>469</v>
      </c>
      <c r="H400" s="99"/>
      <c r="I400" s="103"/>
      <c r="J400" s="104"/>
      <c r="K400" s="99"/>
      <c r="L400" s="99"/>
      <c r="M400" s="99"/>
      <c r="N400" s="99"/>
      <c r="O400" s="99"/>
      <c r="P400" s="99"/>
    </row>
    <row r="401" spans="2:16" ht="30" customHeight="1">
      <c r="B401" s="162"/>
      <c r="C401" s="163"/>
      <c r="D401" s="164"/>
      <c r="E401" s="136"/>
      <c r="F401" s="99"/>
      <c r="G401" s="99"/>
      <c r="H401" s="99"/>
      <c r="I401" s="103"/>
      <c r="J401" s="104"/>
      <c r="K401" s="99"/>
      <c r="L401" s="99"/>
      <c r="M401" s="99"/>
      <c r="N401" s="99"/>
      <c r="O401" s="99"/>
      <c r="P401" s="99"/>
    </row>
    <row r="402" spans="2:16" ht="30" customHeight="1">
      <c r="B402" s="162"/>
      <c r="C402" s="163"/>
      <c r="D402" s="164"/>
      <c r="E402" s="136"/>
      <c r="F402" s="99"/>
      <c r="G402" s="99"/>
      <c r="H402" s="99"/>
      <c r="I402" s="103"/>
      <c r="J402" s="104"/>
      <c r="K402" s="99"/>
      <c r="L402" s="99"/>
      <c r="M402" s="99"/>
      <c r="N402" s="99"/>
      <c r="O402" s="99"/>
      <c r="P402" s="99"/>
    </row>
    <row r="403" spans="2:16" ht="30" customHeight="1">
      <c r="B403" s="92">
        <v>15</v>
      </c>
      <c r="C403" s="93" t="s">
        <v>470</v>
      </c>
      <c r="D403" s="94"/>
      <c r="E403" s="95"/>
      <c r="F403" s="96"/>
      <c r="G403" s="96"/>
      <c r="H403" s="96"/>
      <c r="I403" s="118"/>
      <c r="J403" s="95"/>
      <c r="K403" s="96"/>
      <c r="L403" s="96"/>
      <c r="M403" s="96"/>
      <c r="N403" s="96"/>
      <c r="O403" s="96"/>
      <c r="P403" s="96"/>
    </row>
    <row r="404" spans="2:16" ht="30" customHeight="1">
      <c r="B404" s="162"/>
      <c r="C404" s="163"/>
      <c r="D404" s="164"/>
      <c r="E404" s="136"/>
      <c r="F404" s="99"/>
      <c r="G404" s="99"/>
      <c r="H404" s="99"/>
      <c r="I404" s="103"/>
      <c r="J404" s="104"/>
      <c r="K404" s="99"/>
      <c r="L404" s="99"/>
      <c r="M404" s="99"/>
      <c r="N404" s="99"/>
      <c r="O404" s="99"/>
      <c r="P404" s="99"/>
    </row>
    <row r="405" spans="2:16" ht="30" customHeight="1">
      <c r="B405" s="162"/>
      <c r="C405" s="163"/>
      <c r="D405" s="164"/>
      <c r="E405" s="136"/>
      <c r="F405" s="99"/>
      <c r="G405" s="99"/>
      <c r="H405" s="99"/>
      <c r="I405" s="103"/>
      <c r="J405" s="104"/>
      <c r="K405" s="99"/>
      <c r="L405" s="99"/>
      <c r="M405" s="99"/>
      <c r="N405" s="99"/>
      <c r="O405" s="99"/>
      <c r="P405" s="99"/>
    </row>
    <row r="406" spans="2:16" ht="30" customHeight="1">
      <c r="B406" s="92">
        <v>16</v>
      </c>
      <c r="C406" s="93" t="s">
        <v>471</v>
      </c>
      <c r="D406" s="94"/>
      <c r="E406" s="95"/>
      <c r="F406" s="96"/>
      <c r="G406" s="96"/>
      <c r="H406" s="96"/>
      <c r="I406" s="118"/>
      <c r="J406" s="95"/>
      <c r="K406" s="96"/>
      <c r="L406" s="96"/>
      <c r="M406" s="96"/>
      <c r="N406" s="96"/>
      <c r="O406" s="96"/>
      <c r="P406" s="96"/>
    </row>
    <row r="407" spans="2:16" ht="30" customHeight="1">
      <c r="B407" s="162"/>
      <c r="C407" s="163"/>
      <c r="D407" s="164"/>
      <c r="E407" s="136"/>
      <c r="F407" s="99"/>
      <c r="G407" s="99"/>
      <c r="H407" s="99"/>
      <c r="I407" s="103"/>
      <c r="J407" s="104"/>
      <c r="K407" s="99"/>
      <c r="L407" s="99"/>
      <c r="M407" s="99"/>
      <c r="N407" s="99"/>
      <c r="O407" s="99"/>
      <c r="P407" s="99"/>
    </row>
    <row r="408" spans="2:16" ht="30" customHeight="1">
      <c r="B408" s="162"/>
      <c r="C408" s="163"/>
      <c r="D408" s="164"/>
      <c r="E408" s="136"/>
      <c r="F408" s="99"/>
      <c r="G408" s="99"/>
      <c r="H408" s="99"/>
      <c r="I408" s="103"/>
      <c r="J408" s="104"/>
      <c r="K408" s="99"/>
      <c r="L408" s="99"/>
      <c r="M408" s="99"/>
      <c r="N408" s="99"/>
      <c r="O408" s="99"/>
      <c r="P408" s="99"/>
    </row>
    <row r="409" spans="2:16" ht="30" customHeight="1">
      <c r="B409" s="92">
        <v>17</v>
      </c>
      <c r="C409" s="93" t="s">
        <v>472</v>
      </c>
      <c r="D409" s="94"/>
      <c r="E409" s="95"/>
      <c r="F409" s="96"/>
      <c r="G409" s="96"/>
      <c r="H409" s="96"/>
      <c r="I409" s="118"/>
      <c r="J409" s="95"/>
      <c r="K409" s="96"/>
      <c r="L409" s="96"/>
      <c r="M409" s="96"/>
      <c r="N409" s="96"/>
      <c r="O409" s="96"/>
      <c r="P409" s="96"/>
    </row>
    <row r="410" spans="2:16" ht="30" customHeight="1">
      <c r="B410" s="162"/>
      <c r="C410" s="163"/>
      <c r="D410" s="164"/>
      <c r="E410" s="136"/>
      <c r="F410" s="99"/>
      <c r="G410" s="99"/>
      <c r="H410" s="99"/>
      <c r="I410" s="103"/>
      <c r="J410" s="104"/>
      <c r="K410" s="99"/>
      <c r="L410" s="99"/>
      <c r="M410" s="99"/>
      <c r="N410" s="99"/>
      <c r="O410" s="99"/>
      <c r="P410" s="99"/>
    </row>
    <row r="411" spans="2:16" ht="30" customHeight="1">
      <c r="B411" s="162"/>
      <c r="C411" s="163"/>
      <c r="D411" s="164"/>
      <c r="E411" s="136"/>
      <c r="F411" s="99"/>
      <c r="G411" s="99"/>
      <c r="H411" s="99"/>
      <c r="I411" s="103"/>
      <c r="J411" s="104"/>
      <c r="K411" s="99"/>
      <c r="L411" s="99"/>
      <c r="M411" s="99"/>
      <c r="N411" s="99"/>
      <c r="O411" s="99"/>
      <c r="P411" s="99"/>
    </row>
    <row r="412" spans="2:16" ht="30" customHeight="1">
      <c r="B412" s="92">
        <v>18</v>
      </c>
      <c r="C412" s="93" t="s">
        <v>473</v>
      </c>
      <c r="D412" s="94"/>
      <c r="E412" s="95"/>
      <c r="F412" s="96"/>
      <c r="G412" s="96"/>
      <c r="H412" s="96"/>
      <c r="I412" s="118"/>
      <c r="J412" s="95"/>
      <c r="K412" s="96"/>
      <c r="L412" s="96"/>
      <c r="M412" s="96"/>
      <c r="N412" s="96"/>
      <c r="O412" s="96"/>
      <c r="P412" s="96"/>
    </row>
    <row r="413" spans="2:16" ht="30" customHeight="1">
      <c r="B413" s="162"/>
      <c r="C413" s="163"/>
      <c r="D413" s="164"/>
      <c r="E413" s="136"/>
      <c r="F413" s="99"/>
      <c r="G413" s="99"/>
      <c r="H413" s="99"/>
      <c r="I413" s="103"/>
      <c r="J413" s="104"/>
      <c r="K413" s="99"/>
      <c r="L413" s="99"/>
      <c r="M413" s="99"/>
      <c r="N413" s="99"/>
      <c r="O413" s="99"/>
      <c r="P413" s="99"/>
    </row>
    <row r="414" spans="2:16" ht="30" customHeight="1">
      <c r="B414" s="162"/>
      <c r="C414" s="163"/>
      <c r="D414" s="164"/>
      <c r="E414" s="136"/>
      <c r="F414" s="99"/>
      <c r="G414" s="99"/>
      <c r="H414" s="99"/>
      <c r="I414" s="103"/>
      <c r="J414" s="104"/>
      <c r="K414" s="99"/>
      <c r="L414" s="99"/>
      <c r="M414" s="99"/>
      <c r="N414" s="99"/>
      <c r="O414" s="99"/>
      <c r="P414" s="99"/>
    </row>
    <row r="415" spans="2:16" ht="31.5">
      <c r="B415" s="92">
        <v>19</v>
      </c>
      <c r="C415" s="93" t="s">
        <v>474</v>
      </c>
      <c r="D415" s="94"/>
      <c r="E415" s="95"/>
      <c r="F415" s="96"/>
      <c r="G415" s="96"/>
      <c r="H415" s="96"/>
      <c r="I415" s="118"/>
      <c r="J415" s="95"/>
      <c r="K415" s="96"/>
      <c r="L415" s="96"/>
      <c r="M415" s="96"/>
      <c r="N415" s="96"/>
      <c r="O415" s="96"/>
      <c r="P415" s="96"/>
    </row>
    <row r="416" spans="2:16">
      <c r="B416" s="98"/>
      <c r="C416" s="99"/>
      <c r="D416" s="110"/>
      <c r="E416" s="136"/>
      <c r="F416" s="99"/>
      <c r="G416" s="99"/>
      <c r="H416" s="99"/>
      <c r="I416" s="103"/>
      <c r="J416" s="104"/>
      <c r="K416" s="99"/>
      <c r="L416" s="99"/>
      <c r="M416" s="99"/>
      <c r="N416" s="99"/>
      <c r="O416" s="99"/>
      <c r="P416" s="99"/>
    </row>
    <row r="417" spans="2:16">
      <c r="B417" s="98"/>
      <c r="C417" s="99"/>
      <c r="D417" s="110"/>
      <c r="E417" s="136"/>
      <c r="F417" s="99"/>
      <c r="G417" s="99"/>
      <c r="H417" s="99"/>
      <c r="I417" s="103"/>
      <c r="J417" s="104"/>
      <c r="K417" s="99"/>
      <c r="L417" s="99"/>
      <c r="M417" s="99"/>
      <c r="N417" s="99"/>
      <c r="O417" s="99"/>
      <c r="P417" s="99"/>
    </row>
    <row r="418" spans="2:16" ht="31.5">
      <c r="B418" s="92">
        <v>20</v>
      </c>
      <c r="C418" s="93" t="s">
        <v>475</v>
      </c>
      <c r="D418" s="94"/>
      <c r="E418" s="95"/>
      <c r="F418" s="96"/>
      <c r="G418" s="96"/>
      <c r="H418" s="96"/>
      <c r="I418" s="118"/>
      <c r="J418" s="95"/>
      <c r="K418" s="96"/>
      <c r="L418" s="96"/>
      <c r="M418" s="96"/>
      <c r="N418" s="96"/>
      <c r="O418" s="96"/>
      <c r="P418" s="96"/>
    </row>
    <row r="419" spans="2:16">
      <c r="B419" s="162"/>
      <c r="C419" s="163"/>
      <c r="D419" s="164"/>
      <c r="E419" s="136"/>
      <c r="F419" s="99"/>
      <c r="G419" s="99"/>
      <c r="H419" s="99"/>
      <c r="I419" s="103"/>
      <c r="J419" s="104"/>
      <c r="K419" s="99"/>
      <c r="L419" s="99"/>
      <c r="M419" s="99"/>
      <c r="N419" s="99"/>
      <c r="O419" s="99"/>
      <c r="P419" s="99"/>
    </row>
    <row r="420" spans="2:16">
      <c r="B420" s="98"/>
      <c r="C420" s="104"/>
      <c r="D420" s="167"/>
      <c r="E420" s="136"/>
      <c r="F420" s="99"/>
      <c r="G420" s="99"/>
      <c r="H420" s="99"/>
      <c r="I420" s="103"/>
      <c r="J420" s="104"/>
      <c r="K420" s="99"/>
      <c r="L420" s="99"/>
      <c r="M420" s="99"/>
      <c r="N420" s="99"/>
      <c r="O420" s="99"/>
      <c r="P420" s="99"/>
    </row>
  </sheetData>
  <mergeCells count="2">
    <mergeCell ref="E4:I4"/>
    <mergeCell ref="J4:P4"/>
  </mergeCells>
  <phoneticPr fontId="4" type="noConversion"/>
  <pageMargins left="0.7" right="0.7" top="0.75" bottom="0.75" header="0.3" footer="0.3"/>
  <pageSetup paperSize="9" orientation="portrait" horizontalDpi="1200" verticalDpi="1200" r:id="rId1"/>
  <headerFooter>
    <oddHeader>&amp;L&amp;"Calibri"&amp;8&amp;K000000 대외비(Restricted)&amp;1#_x000D_</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E9E1-312C-49B2-9DAD-554070840DC9}">
  <dimension ref="B2:AY418"/>
  <sheetViews>
    <sheetView zoomScaleNormal="100" workbookViewId="0">
      <pane ySplit="5" topLeftCell="A63" activePane="bottomLeft" state="frozen"/>
      <selection pane="bottomLeft" activeCell="E72" sqref="E72"/>
    </sheetView>
  </sheetViews>
  <sheetFormatPr defaultColWidth="8.75" defaultRowHeight="16.5"/>
  <cols>
    <col min="1" max="1" width="2.25" style="78" customWidth="1"/>
    <col min="2" max="3" width="10.625" style="78" customWidth="1"/>
    <col min="4" max="4" width="4.125" style="604" bestFit="1" customWidth="1"/>
    <col min="5" max="5" width="32.875" style="604" bestFit="1" customWidth="1"/>
    <col min="6" max="6" width="5.625" style="633" customWidth="1"/>
    <col min="7" max="7" width="4.125" style="604" bestFit="1" customWidth="1"/>
    <col min="8" max="8" width="45.125" style="604" bestFit="1" customWidth="1"/>
    <col min="9" max="9" width="5.625" style="633" customWidth="1"/>
    <col min="10" max="10" width="4.125" style="604" bestFit="1" customWidth="1"/>
    <col min="11" max="11" width="49.875" style="604" bestFit="1" customWidth="1"/>
    <col min="12" max="12" width="5.625" style="633" customWidth="1"/>
    <col min="13" max="13" width="4.125" style="604" bestFit="1" customWidth="1"/>
    <col min="14" max="14" width="43" style="604" bestFit="1" customWidth="1"/>
    <col min="15" max="15" width="5.625" style="633" customWidth="1"/>
    <col min="16" max="16" width="4.125" style="604" bestFit="1" customWidth="1"/>
    <col min="17" max="17" width="38.25" style="604" bestFit="1" customWidth="1"/>
    <col min="18" max="18" width="5.625" style="633" customWidth="1"/>
    <col min="19" max="19" width="4.125" style="604" bestFit="1" customWidth="1"/>
    <col min="20" max="20" width="27.625" style="604" bestFit="1" customWidth="1"/>
    <col min="21" max="21" width="5.625" style="633" customWidth="1"/>
    <col min="22" max="22" width="4.125" style="604" bestFit="1" customWidth="1"/>
    <col min="23" max="23" width="22.25" style="604" bestFit="1" customWidth="1"/>
    <col min="24" max="24" width="5.625" style="633" customWidth="1"/>
    <col min="25" max="25" width="4.125" style="604" bestFit="1" customWidth="1"/>
    <col min="26" max="26" width="23.625" style="604" bestFit="1" customWidth="1"/>
    <col min="27" max="27" width="5.625" style="633" customWidth="1"/>
    <col min="28" max="28" width="4.125" style="604" bestFit="1" customWidth="1"/>
    <col min="29" max="29" width="34.5" style="604" bestFit="1" customWidth="1"/>
    <col min="30" max="30" width="5.625" style="633" customWidth="1"/>
    <col min="31" max="31" width="4.125" style="604" bestFit="1" customWidth="1"/>
    <col min="32" max="32" width="34" style="604" bestFit="1" customWidth="1"/>
    <col min="33" max="33" width="5.625" style="633" customWidth="1"/>
    <col min="34" max="34" width="4.125" style="604" bestFit="1" customWidth="1"/>
    <col min="35" max="35" width="40.375" style="604" bestFit="1" customWidth="1"/>
    <col min="36" max="36" width="5.625" style="633" customWidth="1"/>
    <col min="37" max="37" width="4.125" style="604" bestFit="1" customWidth="1"/>
    <col min="38" max="38" width="35.375" style="604" bestFit="1" customWidth="1"/>
    <col min="39" max="39" width="4.125" style="604" bestFit="1" customWidth="1"/>
    <col min="40" max="40" width="5.625" style="633" customWidth="1"/>
    <col min="41" max="41" width="37.125" style="604" bestFit="1" customWidth="1"/>
    <col min="42" max="42" width="5.625" style="633" customWidth="1"/>
    <col min="43" max="43" width="4.125" style="604" bestFit="1" customWidth="1"/>
    <col min="44" max="44" width="28.375" style="604" bestFit="1" customWidth="1"/>
    <col min="45" max="45" width="5.625" style="633" customWidth="1"/>
    <col min="46" max="46" width="4.125" style="604" bestFit="1" customWidth="1"/>
    <col min="47" max="47" width="29.875" style="604" bestFit="1" customWidth="1"/>
    <col min="48" max="48" width="5.625" style="633" customWidth="1"/>
    <col min="49" max="49" width="4.125" style="604" bestFit="1" customWidth="1"/>
    <col min="50" max="50" width="26.375" style="604" bestFit="1" customWidth="1"/>
    <col min="51" max="51" width="5.625" style="633" customWidth="1"/>
    <col min="52" max="16384" width="8.75" style="78"/>
  </cols>
  <sheetData>
    <row r="2" spans="2:51" ht="25.5">
      <c r="B2" s="77" t="s">
        <v>221</v>
      </c>
      <c r="D2" s="77"/>
      <c r="G2" s="604" t="s">
        <v>6953</v>
      </c>
    </row>
    <row r="3" spans="2:51">
      <c r="G3" s="604" t="s">
        <v>6954</v>
      </c>
    </row>
    <row r="4" spans="2:51" s="604" customFormat="1" ht="16.5" customHeight="1">
      <c r="B4" s="718" t="s">
        <v>489</v>
      </c>
      <c r="C4" s="720"/>
      <c r="D4" s="718" t="s">
        <v>508</v>
      </c>
      <c r="E4" s="719"/>
      <c r="F4" s="720"/>
      <c r="G4" s="718" t="s">
        <v>523</v>
      </c>
      <c r="H4" s="719"/>
      <c r="I4" s="720"/>
      <c r="J4" s="718" t="s">
        <v>538</v>
      </c>
      <c r="K4" s="719"/>
      <c r="L4" s="719"/>
      <c r="M4" s="719"/>
      <c r="N4" s="719"/>
      <c r="O4" s="720"/>
      <c r="P4" s="718" t="s">
        <v>547</v>
      </c>
      <c r="Q4" s="719"/>
      <c r="R4" s="720"/>
      <c r="S4" s="718" t="s">
        <v>629</v>
      </c>
      <c r="T4" s="719"/>
      <c r="U4" s="720"/>
      <c r="V4" s="718" t="s">
        <v>658</v>
      </c>
      <c r="W4" s="719"/>
      <c r="X4" s="719"/>
      <c r="Y4" s="719"/>
      <c r="Z4" s="719"/>
      <c r="AA4" s="720"/>
      <c r="AB4" s="718" t="s">
        <v>685</v>
      </c>
      <c r="AC4" s="719"/>
      <c r="AD4" s="720"/>
      <c r="AE4" s="718" t="s">
        <v>687</v>
      </c>
      <c r="AF4" s="719"/>
      <c r="AG4" s="719"/>
      <c r="AH4" s="719"/>
      <c r="AI4" s="719"/>
      <c r="AJ4" s="720"/>
      <c r="AK4" s="718" t="s">
        <v>691</v>
      </c>
      <c r="AL4" s="719"/>
      <c r="AM4" s="719"/>
      <c r="AN4" s="719"/>
      <c r="AO4" s="719"/>
      <c r="AP4" s="720"/>
      <c r="AQ4" s="718" t="s">
        <v>696</v>
      </c>
      <c r="AR4" s="719"/>
      <c r="AS4" s="720"/>
      <c r="AT4" s="718" t="s">
        <v>711</v>
      </c>
      <c r="AU4" s="719"/>
      <c r="AV4" s="720"/>
      <c r="AW4" s="717" t="s">
        <v>713</v>
      </c>
      <c r="AX4" s="717"/>
      <c r="AY4" s="717"/>
    </row>
    <row r="5" spans="2:51" s="638" customFormat="1" ht="27">
      <c r="B5" s="427"/>
      <c r="C5" s="427"/>
      <c r="D5" s="635" t="s">
        <v>1104</v>
      </c>
      <c r="E5" s="636"/>
      <c r="F5" s="637" t="s">
        <v>6924</v>
      </c>
      <c r="G5" s="635" t="s">
        <v>1104</v>
      </c>
      <c r="H5" s="636"/>
      <c r="I5" s="637" t="s">
        <v>6924</v>
      </c>
      <c r="J5" s="635" t="s">
        <v>1104</v>
      </c>
      <c r="K5" s="636"/>
      <c r="L5" s="637" t="s">
        <v>6924</v>
      </c>
      <c r="M5" s="635" t="s">
        <v>1104</v>
      </c>
      <c r="N5" s="636"/>
      <c r="O5" s="637" t="s">
        <v>6924</v>
      </c>
      <c r="P5" s="635" t="s">
        <v>1104</v>
      </c>
      <c r="Q5" s="636"/>
      <c r="R5" s="637" t="s">
        <v>6924</v>
      </c>
      <c r="S5" s="635" t="s">
        <v>1104</v>
      </c>
      <c r="T5" s="636"/>
      <c r="U5" s="637" t="s">
        <v>6924</v>
      </c>
      <c r="V5" s="635" t="s">
        <v>1104</v>
      </c>
      <c r="W5" s="636"/>
      <c r="X5" s="637" t="s">
        <v>6924</v>
      </c>
      <c r="Y5" s="635" t="s">
        <v>1104</v>
      </c>
      <c r="Z5" s="636"/>
      <c r="AA5" s="637" t="s">
        <v>6924</v>
      </c>
      <c r="AB5" s="635" t="s">
        <v>1104</v>
      </c>
      <c r="AC5" s="636"/>
      <c r="AD5" s="637" t="s">
        <v>6924</v>
      </c>
      <c r="AE5" s="635" t="s">
        <v>1104</v>
      </c>
      <c r="AF5" s="636"/>
      <c r="AG5" s="637" t="s">
        <v>6924</v>
      </c>
      <c r="AH5" s="635" t="s">
        <v>1104</v>
      </c>
      <c r="AI5" s="636"/>
      <c r="AJ5" s="637" t="s">
        <v>6924</v>
      </c>
      <c r="AK5" s="635" t="s">
        <v>1104</v>
      </c>
      <c r="AL5" s="636"/>
      <c r="AM5" s="635" t="s">
        <v>1104</v>
      </c>
      <c r="AN5" s="637" t="s">
        <v>6924</v>
      </c>
      <c r="AO5" s="636"/>
      <c r="AP5" s="637" t="s">
        <v>6924</v>
      </c>
      <c r="AQ5" s="635" t="s">
        <v>1104</v>
      </c>
      <c r="AR5" s="636"/>
      <c r="AS5" s="637" t="s">
        <v>6924</v>
      </c>
      <c r="AT5" s="635" t="s">
        <v>1104</v>
      </c>
      <c r="AU5" s="636"/>
      <c r="AV5" s="637" t="s">
        <v>6924</v>
      </c>
      <c r="AW5" s="635" t="s">
        <v>1104</v>
      </c>
      <c r="AX5" s="636"/>
      <c r="AY5" s="637" t="s">
        <v>6924</v>
      </c>
    </row>
    <row r="6" spans="2:51">
      <c r="B6" s="349"/>
      <c r="C6" s="349"/>
      <c r="D6" s="621">
        <v>1.1000000000000001</v>
      </c>
      <c r="E6" s="614" t="s">
        <v>227</v>
      </c>
      <c r="F6" s="630"/>
      <c r="G6" s="613">
        <v>2.1</v>
      </c>
      <c r="H6" s="614" t="s">
        <v>6449</v>
      </c>
      <c r="I6" s="630"/>
      <c r="J6" s="613">
        <v>3.1</v>
      </c>
      <c r="K6" s="614" t="s">
        <v>275</v>
      </c>
      <c r="L6" s="630"/>
      <c r="M6" s="613">
        <v>3.1</v>
      </c>
      <c r="N6" s="614" t="s">
        <v>275</v>
      </c>
      <c r="O6" s="630"/>
      <c r="P6" s="613">
        <v>4.0999999999999996</v>
      </c>
      <c r="Q6" s="614" t="s">
        <v>6568</v>
      </c>
      <c r="R6" s="630"/>
      <c r="S6" s="613">
        <v>5.0999999999999996</v>
      </c>
      <c r="T6" s="614" t="s">
        <v>6598</v>
      </c>
      <c r="U6" s="630"/>
      <c r="V6" s="613">
        <v>6.1</v>
      </c>
      <c r="W6" s="614" t="s">
        <v>1512</v>
      </c>
      <c r="X6" s="630"/>
      <c r="Y6" s="613">
        <v>6.3</v>
      </c>
      <c r="Z6" s="614" t="s">
        <v>6638</v>
      </c>
      <c r="AA6" s="630"/>
      <c r="AB6" s="613">
        <v>7.1</v>
      </c>
      <c r="AC6" s="614" t="s">
        <v>354</v>
      </c>
      <c r="AD6" s="630"/>
      <c r="AE6" s="613">
        <v>8.1</v>
      </c>
      <c r="AF6" s="614" t="s">
        <v>361</v>
      </c>
      <c r="AG6" s="630"/>
      <c r="AH6" s="613">
        <v>8.3000000000000007</v>
      </c>
      <c r="AI6" s="614" t="s">
        <v>363</v>
      </c>
      <c r="AJ6" s="630"/>
      <c r="AK6" s="613">
        <v>9.1</v>
      </c>
      <c r="AL6" s="614" t="s">
        <v>6816</v>
      </c>
      <c r="AM6" s="613">
        <v>9.4</v>
      </c>
      <c r="AN6" s="630"/>
      <c r="AO6" s="614" t="s">
        <v>6858</v>
      </c>
      <c r="AP6" s="630"/>
      <c r="AQ6" s="613">
        <v>10.1</v>
      </c>
      <c r="AR6" s="614" t="s">
        <v>428</v>
      </c>
      <c r="AS6" s="630"/>
      <c r="AT6" s="613">
        <v>11.1</v>
      </c>
      <c r="AU6" s="614" t="s">
        <v>441</v>
      </c>
      <c r="AV6" s="630"/>
      <c r="AW6" s="613">
        <v>13.1</v>
      </c>
      <c r="AX6" s="614" t="s">
        <v>6900</v>
      </c>
      <c r="AY6" s="630"/>
    </row>
    <row r="7" spans="2:51">
      <c r="B7" s="349"/>
      <c r="C7" s="349"/>
      <c r="D7" s="610"/>
      <c r="E7" s="606" t="s">
        <v>6425</v>
      </c>
      <c r="F7" s="631"/>
      <c r="G7" s="610"/>
      <c r="H7" s="606" t="s">
        <v>6450</v>
      </c>
      <c r="I7" s="631"/>
      <c r="J7" s="610"/>
      <c r="K7" s="606" t="s">
        <v>6476</v>
      </c>
      <c r="L7" s="631"/>
      <c r="M7" s="603"/>
      <c r="N7" s="606" t="s">
        <v>6533</v>
      </c>
      <c r="O7" s="631"/>
      <c r="P7" s="603"/>
      <c r="Q7" s="606" t="s">
        <v>6569</v>
      </c>
      <c r="R7" s="631"/>
      <c r="S7" s="603"/>
      <c r="T7" s="606" t="s">
        <v>6592</v>
      </c>
      <c r="U7" s="631"/>
      <c r="V7" s="603"/>
      <c r="W7" s="606" t="s">
        <v>6613</v>
      </c>
      <c r="X7" s="631"/>
      <c r="Y7" s="603"/>
      <c r="Z7" s="606" t="s">
        <v>6636</v>
      </c>
      <c r="AA7" s="631"/>
      <c r="AB7" s="603"/>
      <c r="AC7" s="606" t="s">
        <v>6656</v>
      </c>
      <c r="AD7" s="631"/>
      <c r="AE7" s="603"/>
      <c r="AF7" s="606" t="s">
        <v>6673</v>
      </c>
      <c r="AG7" s="631"/>
      <c r="AH7" s="603"/>
      <c r="AI7" s="606" t="s">
        <v>6688</v>
      </c>
      <c r="AJ7" s="631"/>
      <c r="AK7" s="603"/>
      <c r="AL7" s="606" t="s">
        <v>6817</v>
      </c>
      <c r="AM7" s="603"/>
      <c r="AN7" s="631"/>
      <c r="AO7" s="606" t="s">
        <v>6859</v>
      </c>
      <c r="AP7" s="631"/>
      <c r="AQ7" s="603"/>
      <c r="AR7" s="606" t="s">
        <v>6890</v>
      </c>
      <c r="AS7" s="631"/>
      <c r="AT7" s="603"/>
      <c r="AU7" s="606" t="s">
        <v>6896</v>
      </c>
      <c r="AV7" s="631"/>
      <c r="AW7" s="603"/>
      <c r="AX7" s="606" t="s">
        <v>6901</v>
      </c>
      <c r="AY7" s="631"/>
    </row>
    <row r="8" spans="2:51">
      <c r="B8" s="349"/>
      <c r="C8" s="349"/>
      <c r="D8" s="611"/>
      <c r="E8" s="624" t="s">
        <v>6712</v>
      </c>
      <c r="F8" s="628" t="s">
        <v>519</v>
      </c>
      <c r="G8" s="611"/>
      <c r="H8" s="624" t="s">
        <v>6725</v>
      </c>
      <c r="I8" s="628"/>
      <c r="J8" s="611"/>
      <c r="K8" s="625" t="s">
        <v>6737</v>
      </c>
      <c r="L8" s="628"/>
      <c r="M8" s="603"/>
      <c r="N8" s="624" t="s">
        <v>6742</v>
      </c>
      <c r="O8" s="628"/>
      <c r="P8" s="603"/>
      <c r="Q8" s="624" t="s">
        <v>6750</v>
      </c>
      <c r="R8" s="628"/>
      <c r="S8" s="603"/>
      <c r="T8" s="624" t="s">
        <v>6761</v>
      </c>
      <c r="U8" s="628"/>
      <c r="V8" s="603"/>
      <c r="W8" s="624" t="s">
        <v>6769</v>
      </c>
      <c r="X8" s="628"/>
      <c r="Y8" s="603"/>
      <c r="Z8" s="624" t="s">
        <v>6781</v>
      </c>
      <c r="AA8" s="628"/>
      <c r="AB8" s="603"/>
      <c r="AC8" s="624" t="s">
        <v>6787</v>
      </c>
      <c r="AD8" s="628"/>
      <c r="AE8" s="603"/>
      <c r="AF8" s="624" t="s">
        <v>6789</v>
      </c>
      <c r="AG8" s="628"/>
      <c r="AH8" s="603"/>
      <c r="AI8" s="624" t="s">
        <v>6818</v>
      </c>
      <c r="AJ8" s="628"/>
      <c r="AK8" s="603"/>
      <c r="AL8" s="624" t="s">
        <v>6820</v>
      </c>
      <c r="AM8" s="603"/>
      <c r="AN8" s="628"/>
      <c r="AO8" s="624" t="s">
        <v>6820</v>
      </c>
      <c r="AP8" s="628"/>
      <c r="AQ8" s="603"/>
      <c r="AR8" s="624" t="s">
        <v>6891</v>
      </c>
      <c r="AS8" s="628"/>
      <c r="AT8" s="603"/>
      <c r="AU8" s="624" t="s">
        <v>6897</v>
      </c>
      <c r="AV8" s="628"/>
      <c r="AW8" s="603"/>
      <c r="AX8" s="624" t="s">
        <v>6902</v>
      </c>
      <c r="AY8" s="628"/>
    </row>
    <row r="9" spans="2:51">
      <c r="B9" s="349"/>
      <c r="C9" s="349"/>
      <c r="D9" s="603"/>
      <c r="E9" s="605" t="s">
        <v>6408</v>
      </c>
      <c r="F9" s="629"/>
      <c r="G9" s="603"/>
      <c r="H9" s="605" t="s">
        <v>6451</v>
      </c>
      <c r="I9" s="629"/>
      <c r="J9" s="603"/>
      <c r="K9" s="605" t="s">
        <v>6477</v>
      </c>
      <c r="L9" s="629"/>
      <c r="M9" s="603"/>
      <c r="N9" s="605"/>
      <c r="O9" s="629"/>
      <c r="P9" s="603"/>
      <c r="Q9" s="605" t="s">
        <v>6570</v>
      </c>
      <c r="R9" s="629"/>
      <c r="S9" s="603"/>
      <c r="T9" s="605" t="s">
        <v>6593</v>
      </c>
      <c r="U9" s="629"/>
      <c r="V9" s="603"/>
      <c r="W9" s="605" t="s">
        <v>6612</v>
      </c>
      <c r="X9" s="629"/>
      <c r="Y9" s="603"/>
      <c r="Z9" s="605" t="s">
        <v>6637</v>
      </c>
      <c r="AA9" s="629"/>
      <c r="AB9" s="603"/>
      <c r="AC9" s="605" t="s">
        <v>6655</v>
      </c>
      <c r="AD9" s="629"/>
      <c r="AE9" s="603"/>
      <c r="AF9" s="605" t="s">
        <v>6657</v>
      </c>
      <c r="AG9" s="629"/>
      <c r="AH9" s="603"/>
      <c r="AI9" s="605" t="s">
        <v>6689</v>
      </c>
      <c r="AJ9" s="629"/>
      <c r="AK9" s="603"/>
      <c r="AL9" s="605" t="s">
        <v>6821</v>
      </c>
      <c r="AM9" s="603"/>
      <c r="AN9" s="629"/>
      <c r="AO9" s="605" t="s">
        <v>6860</v>
      </c>
      <c r="AP9" s="629"/>
      <c r="AQ9" s="603"/>
      <c r="AR9" s="605" t="s">
        <v>6892</v>
      </c>
      <c r="AS9" s="629"/>
      <c r="AT9" s="603"/>
      <c r="AU9" s="605" t="s">
        <v>6898</v>
      </c>
      <c r="AV9" s="629"/>
      <c r="AW9" s="603"/>
      <c r="AX9" s="605" t="s">
        <v>6903</v>
      </c>
      <c r="AY9" s="629"/>
    </row>
    <row r="10" spans="2:51">
      <c r="B10" s="349"/>
      <c r="C10" s="349"/>
      <c r="D10" s="603"/>
      <c r="E10" s="603"/>
      <c r="F10" s="629"/>
      <c r="G10" s="603"/>
      <c r="H10" s="605" t="s">
        <v>6452</v>
      </c>
      <c r="I10" s="629"/>
      <c r="J10" s="603"/>
      <c r="K10" s="605" t="s">
        <v>6478</v>
      </c>
      <c r="L10" s="629"/>
      <c r="M10" s="603"/>
      <c r="N10" s="605" t="s">
        <v>6534</v>
      </c>
      <c r="O10" s="629"/>
      <c r="P10" s="603"/>
      <c r="Q10" s="607"/>
      <c r="R10" s="629"/>
      <c r="S10" s="603"/>
      <c r="T10" s="605" t="s">
        <v>6594</v>
      </c>
      <c r="U10" s="629"/>
      <c r="V10" s="603"/>
      <c r="W10" s="603"/>
      <c r="X10" s="629"/>
      <c r="Y10" s="603"/>
      <c r="Z10" s="603"/>
      <c r="AA10" s="629"/>
      <c r="AB10" s="603"/>
      <c r="AC10" s="603"/>
      <c r="AD10" s="629"/>
      <c r="AE10" s="603"/>
      <c r="AF10" s="605" t="s">
        <v>6658</v>
      </c>
      <c r="AG10" s="629"/>
      <c r="AH10" s="603"/>
      <c r="AI10" s="605" t="s">
        <v>6690</v>
      </c>
      <c r="AJ10" s="629"/>
      <c r="AK10" s="603"/>
      <c r="AL10" s="605" t="s">
        <v>6822</v>
      </c>
      <c r="AM10" s="603"/>
      <c r="AN10" s="629"/>
      <c r="AO10" s="605" t="s">
        <v>6861</v>
      </c>
      <c r="AP10" s="629"/>
      <c r="AQ10" s="603"/>
      <c r="AR10" s="603"/>
      <c r="AS10" s="629"/>
      <c r="AT10" s="603"/>
      <c r="AU10" s="605" t="s">
        <v>6899</v>
      </c>
      <c r="AV10" s="629"/>
      <c r="AW10" s="603"/>
      <c r="AX10" s="603"/>
      <c r="AY10" s="629"/>
    </row>
    <row r="11" spans="2:51">
      <c r="B11" s="349"/>
      <c r="C11" s="349"/>
      <c r="D11" s="603" t="s">
        <v>6431</v>
      </c>
      <c r="E11" s="624" t="s">
        <v>6713</v>
      </c>
      <c r="F11" s="628" t="s">
        <v>519</v>
      </c>
      <c r="G11" s="603"/>
      <c r="H11" s="605" t="s">
        <v>6453</v>
      </c>
      <c r="I11" s="628"/>
      <c r="J11" s="603"/>
      <c r="K11" s="605" t="s">
        <v>6479</v>
      </c>
      <c r="L11" s="628"/>
      <c r="M11" s="603"/>
      <c r="N11" s="605" t="s">
        <v>6535</v>
      </c>
      <c r="O11" s="628"/>
      <c r="P11" s="603"/>
      <c r="Q11" s="624" t="s">
        <v>6751</v>
      </c>
      <c r="R11" s="628"/>
      <c r="S11" s="603"/>
      <c r="T11" s="605" t="s">
        <v>6595</v>
      </c>
      <c r="U11" s="628"/>
      <c r="V11" s="603"/>
      <c r="W11" s="624" t="s">
        <v>6770</v>
      </c>
      <c r="X11" s="628"/>
      <c r="Y11" s="615"/>
      <c r="Z11" s="606" t="s">
        <v>6639</v>
      </c>
      <c r="AA11" s="628"/>
      <c r="AB11" s="615"/>
      <c r="AC11" s="606" t="s">
        <v>6652</v>
      </c>
      <c r="AD11" s="628"/>
      <c r="AE11" s="615"/>
      <c r="AF11" s="605" t="s">
        <v>6659</v>
      </c>
      <c r="AG11" s="628"/>
      <c r="AH11" s="615"/>
      <c r="AI11" s="605" t="s">
        <v>6691</v>
      </c>
      <c r="AJ11" s="628"/>
      <c r="AK11" s="615"/>
      <c r="AL11" s="603"/>
      <c r="AM11" s="615"/>
      <c r="AN11" s="628"/>
      <c r="AO11" s="603"/>
      <c r="AP11" s="628"/>
      <c r="AQ11" s="615"/>
      <c r="AR11" s="603"/>
      <c r="AS11" s="628"/>
      <c r="AT11" s="615"/>
      <c r="AU11" s="603"/>
      <c r="AV11" s="628"/>
      <c r="AW11" s="615"/>
      <c r="AX11" s="603"/>
      <c r="AY11" s="628"/>
    </row>
    <row r="12" spans="2:51">
      <c r="B12" s="349"/>
      <c r="C12" s="349"/>
      <c r="D12" s="603"/>
      <c r="E12" s="605" t="s">
        <v>6409</v>
      </c>
      <c r="F12" s="629"/>
      <c r="G12" s="603"/>
      <c r="H12" s="603"/>
      <c r="I12" s="629"/>
      <c r="J12" s="603"/>
      <c r="K12" s="605" t="s">
        <v>6480</v>
      </c>
      <c r="L12" s="629"/>
      <c r="M12" s="603"/>
      <c r="N12" s="605" t="s">
        <v>6536</v>
      </c>
      <c r="O12" s="629"/>
      <c r="P12" s="603"/>
      <c r="Q12" s="605" t="s">
        <v>6571</v>
      </c>
      <c r="R12" s="629"/>
      <c r="S12" s="603"/>
      <c r="T12" s="603"/>
      <c r="U12" s="629"/>
      <c r="V12" s="603"/>
      <c r="W12" s="605" t="s">
        <v>6614</v>
      </c>
      <c r="X12" s="629"/>
      <c r="Y12" s="603"/>
      <c r="Z12" s="624" t="s">
        <v>6782</v>
      </c>
      <c r="AA12" s="629"/>
      <c r="AB12" s="603"/>
      <c r="AC12" s="624" t="s">
        <v>6788</v>
      </c>
      <c r="AD12" s="629"/>
      <c r="AE12" s="603"/>
      <c r="AF12" s="605" t="s">
        <v>6660</v>
      </c>
      <c r="AG12" s="629"/>
      <c r="AH12" s="603"/>
      <c r="AI12" s="605" t="s">
        <v>6692</v>
      </c>
      <c r="AJ12" s="629"/>
      <c r="AK12" s="603"/>
      <c r="AL12" s="603"/>
      <c r="AM12" s="603"/>
      <c r="AN12" s="629"/>
      <c r="AO12" s="603"/>
      <c r="AP12" s="629"/>
      <c r="AQ12" s="613">
        <v>10.199999999999999</v>
      </c>
      <c r="AR12" s="614" t="s">
        <v>437</v>
      </c>
      <c r="AS12" s="629"/>
      <c r="AT12" s="615"/>
      <c r="AU12" s="603"/>
      <c r="AV12" s="629"/>
      <c r="AW12" s="615"/>
      <c r="AX12" s="624" t="s">
        <v>6904</v>
      </c>
      <c r="AY12" s="629"/>
    </row>
    <row r="13" spans="2:51">
      <c r="B13" s="349"/>
      <c r="C13" s="349"/>
      <c r="D13" s="603"/>
      <c r="E13" s="603"/>
      <c r="F13" s="629"/>
      <c r="G13" s="603"/>
      <c r="H13" s="624" t="s">
        <v>6726</v>
      </c>
      <c r="I13" s="629"/>
      <c r="J13" s="603"/>
      <c r="K13" s="603"/>
      <c r="L13" s="629"/>
      <c r="M13" s="603"/>
      <c r="N13" s="605"/>
      <c r="O13" s="629"/>
      <c r="P13" s="603"/>
      <c r="Q13" s="605" t="s">
        <v>6572</v>
      </c>
      <c r="R13" s="629"/>
      <c r="S13" s="603"/>
      <c r="T13" s="606" t="s">
        <v>6596</v>
      </c>
      <c r="U13" s="629"/>
      <c r="V13" s="603"/>
      <c r="W13" s="603"/>
      <c r="X13" s="629"/>
      <c r="Y13" s="603"/>
      <c r="Z13" s="605" t="s">
        <v>6640</v>
      </c>
      <c r="AA13" s="629"/>
      <c r="AB13" s="603"/>
      <c r="AC13" s="605" t="s">
        <v>6653</v>
      </c>
      <c r="AD13" s="629"/>
      <c r="AE13" s="603"/>
      <c r="AF13" s="603"/>
      <c r="AG13" s="629"/>
      <c r="AH13" s="603"/>
      <c r="AI13" s="603"/>
      <c r="AJ13" s="629"/>
      <c r="AK13" s="603"/>
      <c r="AL13" s="624" t="s">
        <v>6823</v>
      </c>
      <c r="AM13" s="603"/>
      <c r="AN13" s="629"/>
      <c r="AO13" s="624" t="s">
        <v>6823</v>
      </c>
      <c r="AP13" s="629"/>
      <c r="AQ13" s="603"/>
      <c r="AR13" s="606" t="s">
        <v>6893</v>
      </c>
      <c r="AS13" s="629"/>
      <c r="AT13" s="603"/>
      <c r="AU13" s="603"/>
      <c r="AV13" s="629"/>
      <c r="AW13" s="603"/>
      <c r="AX13" s="605" t="s">
        <v>6905</v>
      </c>
      <c r="AY13" s="629"/>
    </row>
    <row r="14" spans="2:51">
      <c r="B14" s="349"/>
      <c r="C14" s="349"/>
      <c r="D14" s="603"/>
      <c r="E14" s="624" t="s">
        <v>6714</v>
      </c>
      <c r="F14" s="628" t="s">
        <v>519</v>
      </c>
      <c r="G14" s="603"/>
      <c r="H14" s="605" t="s">
        <v>6454</v>
      </c>
      <c r="I14" s="628"/>
      <c r="J14" s="603"/>
      <c r="K14" s="624" t="s">
        <v>6734</v>
      </c>
      <c r="L14" s="628"/>
      <c r="M14" s="603"/>
      <c r="N14" s="605" t="s">
        <v>6537</v>
      </c>
      <c r="O14" s="628"/>
      <c r="P14" s="603"/>
      <c r="Q14" s="603"/>
      <c r="R14" s="628"/>
      <c r="S14" s="603"/>
      <c r="T14" s="624" t="s">
        <v>6762</v>
      </c>
      <c r="U14" s="628"/>
      <c r="V14" s="603"/>
      <c r="W14" s="603"/>
      <c r="X14" s="628"/>
      <c r="Y14" s="603"/>
      <c r="Z14" s="603"/>
      <c r="AA14" s="628"/>
      <c r="AB14" s="603"/>
      <c r="AC14" s="605" t="s">
        <v>6654</v>
      </c>
      <c r="AD14" s="628"/>
      <c r="AE14" s="603"/>
      <c r="AF14" s="607"/>
      <c r="AG14" s="628"/>
      <c r="AH14" s="603"/>
      <c r="AI14" s="607"/>
      <c r="AJ14" s="628"/>
      <c r="AK14" s="603"/>
      <c r="AL14" s="605" t="s">
        <v>6824</v>
      </c>
      <c r="AM14" s="603"/>
      <c r="AN14" s="628"/>
      <c r="AO14" s="605" t="s">
        <v>6862</v>
      </c>
      <c r="AP14" s="628"/>
      <c r="AQ14" s="603"/>
      <c r="AR14" s="624" t="s">
        <v>6895</v>
      </c>
      <c r="AS14" s="628"/>
      <c r="AT14" s="603"/>
      <c r="AU14" s="603"/>
      <c r="AV14" s="628"/>
      <c r="AW14" s="603"/>
      <c r="AX14" s="603"/>
      <c r="AY14" s="628"/>
    </row>
    <row r="15" spans="2:51">
      <c r="B15" s="349"/>
      <c r="C15" s="349"/>
      <c r="D15" s="603"/>
      <c r="E15" s="605" t="s">
        <v>6427</v>
      </c>
      <c r="F15" s="629"/>
      <c r="G15" s="603"/>
      <c r="H15" s="605" t="s">
        <v>6455</v>
      </c>
      <c r="I15" s="629"/>
      <c r="J15" s="603"/>
      <c r="K15" s="616" t="s">
        <v>6504</v>
      </c>
      <c r="L15" s="629"/>
      <c r="M15" s="603"/>
      <c r="N15" s="605" t="s">
        <v>6538</v>
      </c>
      <c r="O15" s="629"/>
      <c r="P15" s="603"/>
      <c r="Q15" s="624" t="s">
        <v>6752</v>
      </c>
      <c r="R15" s="629"/>
      <c r="S15" s="603"/>
      <c r="T15" s="605" t="s">
        <v>6597</v>
      </c>
      <c r="U15" s="629"/>
      <c r="V15" s="603"/>
      <c r="W15" s="603"/>
      <c r="X15" s="629"/>
      <c r="Y15" s="603"/>
      <c r="Z15" s="603"/>
      <c r="AA15" s="629"/>
      <c r="AB15" s="603"/>
      <c r="AC15" s="603"/>
      <c r="AD15" s="629"/>
      <c r="AE15" s="603"/>
      <c r="AF15" s="624" t="s">
        <v>6790</v>
      </c>
      <c r="AG15" s="629"/>
      <c r="AH15" s="603"/>
      <c r="AI15" s="624" t="s">
        <v>6819</v>
      </c>
      <c r="AJ15" s="629"/>
      <c r="AK15" s="603"/>
      <c r="AL15" s="605" t="s">
        <v>6825</v>
      </c>
      <c r="AM15" s="603"/>
      <c r="AN15" s="629"/>
      <c r="AO15" s="605" t="s">
        <v>6863</v>
      </c>
      <c r="AP15" s="629"/>
      <c r="AQ15" s="603"/>
      <c r="AR15" s="605" t="s">
        <v>6894</v>
      </c>
      <c r="AS15" s="629"/>
      <c r="AT15" s="603"/>
      <c r="AU15" s="603"/>
      <c r="AV15" s="629"/>
      <c r="AW15" s="603"/>
      <c r="AX15" s="603"/>
      <c r="AY15" s="629"/>
    </row>
    <row r="16" spans="2:51">
      <c r="B16" s="349"/>
      <c r="C16" s="349"/>
      <c r="D16" s="603"/>
      <c r="E16" s="605" t="s">
        <v>6429</v>
      </c>
      <c r="F16" s="629"/>
      <c r="G16" s="603"/>
      <c r="H16" s="605" t="s">
        <v>6456</v>
      </c>
      <c r="I16" s="629"/>
      <c r="J16" s="603"/>
      <c r="K16" s="605" t="s">
        <v>6481</v>
      </c>
      <c r="L16" s="629"/>
      <c r="M16" s="603"/>
      <c r="N16" s="603"/>
      <c r="O16" s="629"/>
      <c r="P16" s="603"/>
      <c r="Q16" s="605" t="s">
        <v>6573</v>
      </c>
      <c r="R16" s="629"/>
      <c r="S16" s="603"/>
      <c r="T16" s="603"/>
      <c r="U16" s="629"/>
      <c r="V16" s="603"/>
      <c r="W16" s="603"/>
      <c r="X16" s="629"/>
      <c r="Y16" s="613">
        <v>6.4</v>
      </c>
      <c r="Z16" s="614" t="s">
        <v>6641</v>
      </c>
      <c r="AA16" s="629"/>
      <c r="AB16" s="615"/>
      <c r="AC16" s="603"/>
      <c r="AD16" s="629"/>
      <c r="AE16" s="615"/>
      <c r="AF16" s="605" t="s">
        <v>6661</v>
      </c>
      <c r="AG16" s="629"/>
      <c r="AH16" s="615"/>
      <c r="AI16" s="605" t="s">
        <v>6693</v>
      </c>
      <c r="AJ16" s="629"/>
      <c r="AK16" s="615"/>
      <c r="AL16" s="603"/>
      <c r="AM16" s="615"/>
      <c r="AN16" s="629"/>
      <c r="AO16" s="603"/>
      <c r="AP16" s="629"/>
      <c r="AQ16" s="615"/>
      <c r="AR16" s="603"/>
      <c r="AS16" s="629"/>
      <c r="AT16" s="615"/>
      <c r="AU16" s="603"/>
      <c r="AV16" s="629"/>
      <c r="AW16" s="613">
        <v>13.2</v>
      </c>
      <c r="AX16" s="614" t="s">
        <v>6906</v>
      </c>
      <c r="AY16" s="629"/>
    </row>
    <row r="17" spans="2:51">
      <c r="B17" s="349"/>
      <c r="C17" s="349"/>
      <c r="D17" s="603"/>
      <c r="E17" s="603"/>
      <c r="F17" s="629"/>
      <c r="G17" s="603"/>
      <c r="H17" s="605" t="s">
        <v>6457</v>
      </c>
      <c r="I17" s="629"/>
      <c r="J17" s="603"/>
      <c r="K17" s="605" t="s">
        <v>6482</v>
      </c>
      <c r="L17" s="629"/>
      <c r="M17" s="603"/>
      <c r="N17" s="605" t="s">
        <v>6539</v>
      </c>
      <c r="O17" s="629"/>
      <c r="P17" s="603"/>
      <c r="Q17" s="603"/>
      <c r="R17" s="629"/>
      <c r="S17" s="603"/>
      <c r="T17" s="603"/>
      <c r="U17" s="629"/>
      <c r="V17" s="603"/>
      <c r="W17" s="603"/>
      <c r="X17" s="629"/>
      <c r="Y17" s="603"/>
      <c r="Z17" s="606" t="s">
        <v>6642</v>
      </c>
      <c r="AA17" s="629"/>
      <c r="AB17" s="603"/>
      <c r="AC17" s="603"/>
      <c r="AD17" s="629"/>
      <c r="AE17" s="603"/>
      <c r="AF17" s="605" t="s">
        <v>6662</v>
      </c>
      <c r="AG17" s="629"/>
      <c r="AH17" s="603"/>
      <c r="AI17" s="605" t="s">
        <v>6694</v>
      </c>
      <c r="AJ17" s="629"/>
      <c r="AK17" s="603"/>
      <c r="AL17" s="603"/>
      <c r="AM17" s="603"/>
      <c r="AN17" s="629"/>
      <c r="AO17" s="603"/>
      <c r="AP17" s="629"/>
      <c r="AQ17" s="603"/>
      <c r="AR17" s="603"/>
      <c r="AS17" s="629"/>
      <c r="AT17" s="603"/>
      <c r="AU17" s="603"/>
      <c r="AV17" s="629"/>
      <c r="AW17" s="603"/>
      <c r="AX17" s="606" t="s">
        <v>6907</v>
      </c>
      <c r="AY17" s="629"/>
    </row>
    <row r="18" spans="2:51">
      <c r="B18" s="349"/>
      <c r="C18" s="349"/>
      <c r="D18" s="603"/>
      <c r="E18" s="624" t="s">
        <v>6715</v>
      </c>
      <c r="F18" s="628"/>
      <c r="G18" s="603"/>
      <c r="H18" s="605" t="s">
        <v>6458</v>
      </c>
      <c r="I18" s="628"/>
      <c r="J18" s="603"/>
      <c r="K18" s="605" t="s">
        <v>6483</v>
      </c>
      <c r="L18" s="628"/>
      <c r="M18" s="603"/>
      <c r="N18" s="603"/>
      <c r="O18" s="628"/>
      <c r="P18" s="603"/>
      <c r="Q18" s="624" t="s">
        <v>6753</v>
      </c>
      <c r="R18" s="628"/>
      <c r="S18" s="613">
        <v>5.2</v>
      </c>
      <c r="T18" s="614" t="s">
        <v>6599</v>
      </c>
      <c r="U18" s="628"/>
      <c r="V18" s="613">
        <v>6.2</v>
      </c>
      <c r="W18" s="614" t="s">
        <v>6615</v>
      </c>
      <c r="X18" s="628"/>
      <c r="Y18" s="603"/>
      <c r="Z18" s="624" t="s">
        <v>6783</v>
      </c>
      <c r="AA18" s="628"/>
      <c r="AB18" s="603"/>
      <c r="AC18" s="603"/>
      <c r="AD18" s="628"/>
      <c r="AE18" s="603"/>
      <c r="AF18" s="603"/>
      <c r="AG18" s="628"/>
      <c r="AH18" s="603"/>
      <c r="AI18" s="603"/>
      <c r="AJ18" s="628"/>
      <c r="AK18" s="603"/>
      <c r="AL18" s="624" t="s">
        <v>6826</v>
      </c>
      <c r="AM18" s="603"/>
      <c r="AN18" s="628"/>
      <c r="AO18" s="624" t="s">
        <v>6826</v>
      </c>
      <c r="AP18" s="628"/>
      <c r="AQ18" s="603"/>
      <c r="AR18" s="603"/>
      <c r="AS18" s="628"/>
      <c r="AT18" s="603"/>
      <c r="AU18" s="603"/>
      <c r="AV18" s="628"/>
      <c r="AW18" s="603"/>
      <c r="AX18" s="624" t="s">
        <v>6908</v>
      </c>
      <c r="AY18" s="628"/>
    </row>
    <row r="19" spans="2:51">
      <c r="B19" s="349"/>
      <c r="C19" s="349"/>
      <c r="D19" s="603"/>
      <c r="E19" s="605" t="s">
        <v>6430</v>
      </c>
      <c r="F19" s="629"/>
      <c r="G19" s="603"/>
      <c r="H19" s="605" t="s">
        <v>6459</v>
      </c>
      <c r="I19" s="629"/>
      <c r="J19" s="603"/>
      <c r="K19" s="616" t="s">
        <v>6505</v>
      </c>
      <c r="L19" s="629"/>
      <c r="M19" s="603"/>
      <c r="N19" s="624" t="s">
        <v>6743</v>
      </c>
      <c r="O19" s="629"/>
      <c r="P19" s="603"/>
      <c r="Q19" s="605" t="s">
        <v>6574</v>
      </c>
      <c r="R19" s="629"/>
      <c r="S19" s="603"/>
      <c r="T19" s="606" t="s">
        <v>6600</v>
      </c>
      <c r="U19" s="629"/>
      <c r="V19" s="603"/>
      <c r="W19" s="606" t="s">
        <v>6616</v>
      </c>
      <c r="X19" s="629"/>
      <c r="Y19" s="603"/>
      <c r="Z19" s="605" t="s">
        <v>6643</v>
      </c>
      <c r="AA19" s="629"/>
      <c r="AB19" s="603"/>
      <c r="AC19" s="603"/>
      <c r="AD19" s="629"/>
      <c r="AE19" s="603"/>
      <c r="AF19" s="607"/>
      <c r="AG19" s="629"/>
      <c r="AH19" s="603"/>
      <c r="AI19" s="607"/>
      <c r="AJ19" s="629"/>
      <c r="AK19" s="603"/>
      <c r="AL19" s="605" t="s">
        <v>6827</v>
      </c>
      <c r="AM19" s="603"/>
      <c r="AN19" s="629"/>
      <c r="AO19" s="605" t="s">
        <v>6864</v>
      </c>
      <c r="AP19" s="629"/>
      <c r="AQ19" s="603"/>
      <c r="AR19" s="603"/>
      <c r="AS19" s="629"/>
      <c r="AT19" s="603"/>
      <c r="AU19" s="603"/>
      <c r="AV19" s="629"/>
      <c r="AW19" s="603"/>
      <c r="AX19" s="605" t="s">
        <v>6909</v>
      </c>
      <c r="AY19" s="629"/>
    </row>
    <row r="20" spans="2:51">
      <c r="B20" s="349"/>
      <c r="C20" s="349"/>
      <c r="D20" s="603"/>
      <c r="E20" s="603"/>
      <c r="F20" s="629"/>
      <c r="G20" s="603"/>
      <c r="H20" s="603"/>
      <c r="I20" s="629"/>
      <c r="J20" s="603"/>
      <c r="K20" s="605" t="s">
        <v>6484</v>
      </c>
      <c r="L20" s="629"/>
      <c r="M20" s="603"/>
      <c r="N20" s="605" t="s">
        <v>6540</v>
      </c>
      <c r="O20" s="629"/>
      <c r="P20" s="603"/>
      <c r="Q20" s="605" t="s">
        <v>6575</v>
      </c>
      <c r="R20" s="629"/>
      <c r="S20" s="603"/>
      <c r="T20" s="624" t="s">
        <v>6763</v>
      </c>
      <c r="U20" s="629"/>
      <c r="V20" s="603"/>
      <c r="W20" s="624" t="s">
        <v>6771</v>
      </c>
      <c r="X20" s="629"/>
      <c r="Y20" s="603"/>
      <c r="Z20" s="603"/>
      <c r="AA20" s="629"/>
      <c r="AB20" s="603"/>
      <c r="AC20" s="603"/>
      <c r="AD20" s="629"/>
      <c r="AE20" s="603"/>
      <c r="AF20" s="624" t="s">
        <v>6791</v>
      </c>
      <c r="AG20" s="629"/>
      <c r="AH20" s="613">
        <v>8.4</v>
      </c>
      <c r="AI20" s="614" t="s">
        <v>6695</v>
      </c>
      <c r="AJ20" s="629"/>
      <c r="AK20" s="615"/>
      <c r="AL20" s="605" t="s">
        <v>6828</v>
      </c>
      <c r="AM20" s="615"/>
      <c r="AN20" s="629"/>
      <c r="AO20" s="605" t="s">
        <v>6865</v>
      </c>
      <c r="AP20" s="629"/>
      <c r="AQ20" s="615"/>
      <c r="AR20" s="603"/>
      <c r="AS20" s="629"/>
      <c r="AT20" s="615"/>
      <c r="AU20" s="603"/>
      <c r="AV20" s="629"/>
      <c r="AW20" s="615"/>
      <c r="AX20" s="603"/>
      <c r="AY20" s="629"/>
    </row>
    <row r="21" spans="2:51">
      <c r="B21" s="349"/>
      <c r="C21" s="349"/>
      <c r="D21" s="603"/>
      <c r="E21" s="624" t="s">
        <v>6716</v>
      </c>
      <c r="F21" s="628" t="s">
        <v>519</v>
      </c>
      <c r="G21" s="603"/>
      <c r="H21" s="624" t="s">
        <v>6727</v>
      </c>
      <c r="I21" s="628" t="s">
        <v>519</v>
      </c>
      <c r="J21" s="603"/>
      <c r="K21" s="605" t="s">
        <v>6485</v>
      </c>
      <c r="L21" s="628"/>
      <c r="M21" s="603"/>
      <c r="N21" s="605" t="s">
        <v>6541</v>
      </c>
      <c r="O21" s="628"/>
      <c r="P21" s="603"/>
      <c r="Q21" s="603"/>
      <c r="R21" s="628"/>
      <c r="S21" s="603"/>
      <c r="T21" s="605" t="s">
        <v>6601</v>
      </c>
      <c r="U21" s="628"/>
      <c r="V21" s="603"/>
      <c r="W21" s="605" t="s">
        <v>6617</v>
      </c>
      <c r="X21" s="628"/>
      <c r="Y21" s="603"/>
      <c r="Z21" s="606" t="s">
        <v>6644</v>
      </c>
      <c r="AA21" s="628"/>
      <c r="AB21" s="603"/>
      <c r="AC21" s="603"/>
      <c r="AD21" s="628"/>
      <c r="AE21" s="603"/>
      <c r="AF21" s="605" t="s">
        <v>6663</v>
      </c>
      <c r="AG21" s="628"/>
      <c r="AH21" s="603"/>
      <c r="AI21" s="606" t="s">
        <v>6696</v>
      </c>
      <c r="AJ21" s="628"/>
      <c r="AK21" s="603"/>
      <c r="AL21" s="603"/>
      <c r="AM21" s="603"/>
      <c r="AN21" s="628"/>
      <c r="AO21" s="603"/>
      <c r="AP21" s="628"/>
      <c r="AQ21" s="603"/>
      <c r="AR21" s="603"/>
      <c r="AS21" s="628"/>
      <c r="AT21" s="603"/>
      <c r="AU21" s="603"/>
      <c r="AV21" s="628"/>
      <c r="AW21" s="603"/>
      <c r="AX21" s="603"/>
      <c r="AY21" s="628"/>
    </row>
    <row r="22" spans="2:51">
      <c r="B22" s="349"/>
      <c r="C22" s="349"/>
      <c r="D22" s="603"/>
      <c r="E22" s="605" t="s">
        <v>6410</v>
      </c>
      <c r="F22" s="629"/>
      <c r="G22" s="603"/>
      <c r="H22" s="605" t="s">
        <v>6460</v>
      </c>
      <c r="I22" s="629"/>
      <c r="J22" s="603"/>
      <c r="K22" s="605" t="s">
        <v>6486</v>
      </c>
      <c r="L22" s="629"/>
      <c r="M22" s="603"/>
      <c r="N22" s="603"/>
      <c r="O22" s="629"/>
      <c r="P22" s="603"/>
      <c r="Q22" s="605" t="s">
        <v>6576</v>
      </c>
      <c r="R22" s="629"/>
      <c r="S22" s="603"/>
      <c r="T22" s="603"/>
      <c r="U22" s="629"/>
      <c r="V22" s="603"/>
      <c r="W22" s="603"/>
      <c r="X22" s="629"/>
      <c r="Y22" s="603"/>
      <c r="Z22" s="624" t="s">
        <v>6784</v>
      </c>
      <c r="AA22" s="629"/>
      <c r="AB22" s="603"/>
      <c r="AC22" s="603"/>
      <c r="AD22" s="629"/>
      <c r="AE22" s="603"/>
      <c r="AF22" s="605" t="s">
        <v>6664</v>
      </c>
      <c r="AG22" s="629"/>
      <c r="AH22" s="603"/>
      <c r="AI22" s="624" t="s">
        <v>6802</v>
      </c>
      <c r="AJ22" s="629"/>
      <c r="AK22" s="603"/>
      <c r="AL22" s="603"/>
      <c r="AM22" s="603"/>
      <c r="AN22" s="629"/>
      <c r="AO22" s="603"/>
      <c r="AP22" s="629"/>
      <c r="AQ22" s="603"/>
      <c r="AR22" s="603"/>
      <c r="AS22" s="629"/>
      <c r="AT22" s="603"/>
      <c r="AU22" s="603"/>
      <c r="AV22" s="629"/>
      <c r="AW22" s="613">
        <v>13.3</v>
      </c>
      <c r="AX22" s="614" t="s">
        <v>6913</v>
      </c>
      <c r="AY22" s="629"/>
    </row>
    <row r="23" spans="2:51">
      <c r="B23" s="349"/>
      <c r="C23" s="349"/>
      <c r="D23" s="603"/>
      <c r="E23" s="603"/>
      <c r="F23" s="629"/>
      <c r="G23" s="603"/>
      <c r="H23" s="605" t="s">
        <v>6461</v>
      </c>
      <c r="I23" s="629"/>
      <c r="J23" s="603"/>
      <c r="K23" s="616" t="s">
        <v>6506</v>
      </c>
      <c r="L23" s="629"/>
      <c r="M23" s="603"/>
      <c r="N23" s="624" t="s">
        <v>6744</v>
      </c>
      <c r="O23" s="629"/>
      <c r="P23" s="603"/>
      <c r="Q23" s="603"/>
      <c r="R23" s="629"/>
      <c r="S23" s="603"/>
      <c r="T23" s="606" t="s">
        <v>6602</v>
      </c>
      <c r="U23" s="629"/>
      <c r="V23" s="603"/>
      <c r="W23" s="606" t="s">
        <v>6618</v>
      </c>
      <c r="X23" s="629"/>
      <c r="Y23" s="603"/>
      <c r="Z23" s="605" t="s">
        <v>6645</v>
      </c>
      <c r="AA23" s="629"/>
      <c r="AB23" s="603"/>
      <c r="AC23" s="603"/>
      <c r="AD23" s="629"/>
      <c r="AE23" s="603"/>
      <c r="AF23" s="605" t="s">
        <v>6665</v>
      </c>
      <c r="AG23" s="629"/>
      <c r="AH23" s="603"/>
      <c r="AI23" s="605"/>
      <c r="AJ23" s="629"/>
      <c r="AK23" s="603"/>
      <c r="AL23" s="624" t="s">
        <v>6829</v>
      </c>
      <c r="AM23" s="613">
        <v>9.5</v>
      </c>
      <c r="AN23" s="629"/>
      <c r="AO23" s="614" t="s">
        <v>6866</v>
      </c>
      <c r="AP23" s="629"/>
      <c r="AQ23" s="613">
        <v>9.5</v>
      </c>
      <c r="AR23" s="603"/>
      <c r="AS23" s="629"/>
      <c r="AT23" s="615"/>
      <c r="AU23" s="603"/>
      <c r="AV23" s="629"/>
      <c r="AW23" s="603"/>
      <c r="AX23" s="606" t="s">
        <v>6910</v>
      </c>
      <c r="AY23" s="629"/>
    </row>
    <row r="24" spans="2:51">
      <c r="B24" s="349"/>
      <c r="C24" s="349"/>
      <c r="D24" s="603" t="s">
        <v>6431</v>
      </c>
      <c r="E24" s="624" t="s">
        <v>6717</v>
      </c>
      <c r="F24" s="628" t="s">
        <v>519</v>
      </c>
      <c r="G24" s="603"/>
      <c r="H24" s="603"/>
      <c r="I24" s="628"/>
      <c r="J24" s="603"/>
      <c r="K24" s="605" t="s">
        <v>6487</v>
      </c>
      <c r="L24" s="628"/>
      <c r="M24" s="603"/>
      <c r="N24" s="605" t="s">
        <v>6544</v>
      </c>
      <c r="O24" s="628"/>
      <c r="P24" s="603"/>
      <c r="Q24" s="624" t="s">
        <v>6754</v>
      </c>
      <c r="R24" s="628"/>
      <c r="S24" s="603"/>
      <c r="T24" s="624" t="s">
        <v>6764</v>
      </c>
      <c r="U24" s="628"/>
      <c r="V24" s="603"/>
      <c r="W24" s="624" t="s">
        <v>6772</v>
      </c>
      <c r="X24" s="628"/>
      <c r="Y24" s="603"/>
      <c r="Z24" s="603"/>
      <c r="AA24" s="628"/>
      <c r="AB24" s="603"/>
      <c r="AC24" s="603"/>
      <c r="AD24" s="628"/>
      <c r="AE24" s="603"/>
      <c r="AF24" s="605" t="s">
        <v>6666</v>
      </c>
      <c r="AG24" s="628"/>
      <c r="AH24" s="603"/>
      <c r="AI24" s="605" t="s">
        <v>6697</v>
      </c>
      <c r="AJ24" s="628"/>
      <c r="AK24" s="603"/>
      <c r="AL24" s="605" t="s">
        <v>6830</v>
      </c>
      <c r="AM24" s="603"/>
      <c r="AN24" s="628"/>
      <c r="AO24" s="606" t="s">
        <v>6867</v>
      </c>
      <c r="AP24" s="628"/>
      <c r="AQ24" s="603"/>
      <c r="AR24" s="603"/>
      <c r="AS24" s="628"/>
      <c r="AT24" s="603"/>
      <c r="AU24" s="603"/>
      <c r="AV24" s="628"/>
      <c r="AW24" s="603"/>
      <c r="AX24" s="624" t="s">
        <v>6911</v>
      </c>
      <c r="AY24" s="628"/>
    </row>
    <row r="25" spans="2:51">
      <c r="B25" s="349"/>
      <c r="C25" s="349"/>
      <c r="D25" s="603"/>
      <c r="E25" s="605" t="s">
        <v>6412</v>
      </c>
      <c r="F25" s="629"/>
      <c r="G25" s="603"/>
      <c r="H25" s="603"/>
      <c r="I25" s="629"/>
      <c r="J25" s="603"/>
      <c r="K25" s="605" t="s">
        <v>6488</v>
      </c>
      <c r="L25" s="629"/>
      <c r="M25" s="603"/>
      <c r="N25" s="603"/>
      <c r="O25" s="629"/>
      <c r="P25" s="603"/>
      <c r="Q25" s="605"/>
      <c r="R25" s="629"/>
      <c r="S25" s="603"/>
      <c r="T25" s="605" t="s">
        <v>6603</v>
      </c>
      <c r="U25" s="629"/>
      <c r="V25" s="603"/>
      <c r="W25" s="605" t="s">
        <v>6619</v>
      </c>
      <c r="X25" s="629"/>
      <c r="Y25" s="603"/>
      <c r="Z25" s="603"/>
      <c r="AA25" s="629"/>
      <c r="AB25" s="603"/>
      <c r="AC25" s="603"/>
      <c r="AD25" s="629"/>
      <c r="AE25" s="603"/>
      <c r="AF25" s="603"/>
      <c r="AG25" s="629"/>
      <c r="AH25" s="603"/>
      <c r="AI25" s="605" t="s">
        <v>6698</v>
      </c>
      <c r="AJ25" s="629"/>
      <c r="AK25" s="603"/>
      <c r="AL25" s="603"/>
      <c r="AM25" s="603"/>
      <c r="AN25" s="629"/>
      <c r="AO25" s="624" t="s">
        <v>6868</v>
      </c>
      <c r="AP25" s="629"/>
      <c r="AQ25" s="603"/>
      <c r="AR25" s="603"/>
      <c r="AS25" s="629"/>
      <c r="AT25" s="603"/>
      <c r="AU25" s="603"/>
      <c r="AV25" s="629"/>
      <c r="AW25" s="603"/>
      <c r="AX25" s="605" t="s">
        <v>6912</v>
      </c>
      <c r="AY25" s="629"/>
    </row>
    <row r="26" spans="2:51">
      <c r="B26" s="349"/>
      <c r="C26" s="349"/>
      <c r="D26" s="603"/>
      <c r="E26" s="603"/>
      <c r="F26" s="629"/>
      <c r="G26" s="603"/>
      <c r="H26" s="606" t="s">
        <v>6462</v>
      </c>
      <c r="I26" s="629"/>
      <c r="J26" s="603"/>
      <c r="K26" s="605" t="s">
        <v>6489</v>
      </c>
      <c r="L26" s="629"/>
      <c r="M26" s="603"/>
      <c r="N26" s="624" t="s">
        <v>6745</v>
      </c>
      <c r="O26" s="629"/>
      <c r="P26" s="603"/>
      <c r="Q26" s="605" t="s">
        <v>6577</v>
      </c>
      <c r="R26" s="629"/>
      <c r="S26" s="603"/>
      <c r="T26" s="603"/>
      <c r="U26" s="629"/>
      <c r="V26" s="603"/>
      <c r="W26" s="603"/>
      <c r="X26" s="629"/>
      <c r="Y26" s="613">
        <v>6.5</v>
      </c>
      <c r="Z26" s="614" t="s">
        <v>6646</v>
      </c>
      <c r="AA26" s="629"/>
      <c r="AB26" s="615"/>
      <c r="AC26" s="603"/>
      <c r="AD26" s="629"/>
      <c r="AE26" s="615"/>
      <c r="AF26" s="603"/>
      <c r="AG26" s="629"/>
      <c r="AH26" s="615"/>
      <c r="AI26" s="605"/>
      <c r="AJ26" s="629"/>
      <c r="AK26" s="615"/>
      <c r="AL26" s="603"/>
      <c r="AM26" s="615"/>
      <c r="AN26" s="629"/>
      <c r="AO26" s="605" t="s">
        <v>6869</v>
      </c>
      <c r="AP26" s="629"/>
      <c r="AQ26" s="615"/>
      <c r="AR26" s="603"/>
      <c r="AS26" s="629"/>
      <c r="AT26" s="615"/>
      <c r="AU26" s="603"/>
      <c r="AV26" s="629"/>
      <c r="AW26" s="615"/>
      <c r="AX26" s="603"/>
      <c r="AY26" s="629"/>
    </row>
    <row r="27" spans="2:51">
      <c r="B27" s="349"/>
      <c r="C27" s="349"/>
      <c r="D27" s="603"/>
      <c r="E27" s="606" t="s">
        <v>6432</v>
      </c>
      <c r="F27" s="629"/>
      <c r="G27" s="603"/>
      <c r="H27" s="624" t="s">
        <v>6728</v>
      </c>
      <c r="I27" s="629"/>
      <c r="J27" s="603"/>
      <c r="K27" s="605"/>
      <c r="L27" s="629"/>
      <c r="M27" s="603"/>
      <c r="N27" s="605"/>
      <c r="O27" s="629"/>
      <c r="P27" s="603"/>
      <c r="Q27" s="603"/>
      <c r="R27" s="629"/>
      <c r="S27" s="603"/>
      <c r="T27" s="606" t="s">
        <v>6604</v>
      </c>
      <c r="U27" s="629"/>
      <c r="V27" s="603"/>
      <c r="W27" s="606" t="s">
        <v>6620</v>
      </c>
      <c r="X27" s="629"/>
      <c r="Y27" s="603"/>
      <c r="Z27" s="606" t="s">
        <v>6647</v>
      </c>
      <c r="AA27" s="629"/>
      <c r="AB27" s="603"/>
      <c r="AC27" s="603"/>
      <c r="AD27" s="629"/>
      <c r="AE27" s="603"/>
      <c r="AF27" s="624" t="s">
        <v>6792</v>
      </c>
      <c r="AG27" s="629"/>
      <c r="AH27" s="603"/>
      <c r="AI27" s="605" t="s">
        <v>6699</v>
      </c>
      <c r="AJ27" s="629"/>
      <c r="AK27" s="603"/>
      <c r="AL27" s="624" t="s">
        <v>6831</v>
      </c>
      <c r="AM27" s="603"/>
      <c r="AN27" s="629"/>
      <c r="AO27" s="624"/>
      <c r="AP27" s="629"/>
      <c r="AQ27" s="603"/>
      <c r="AR27" s="603"/>
      <c r="AS27" s="629"/>
      <c r="AT27" s="603"/>
      <c r="AU27" s="603"/>
      <c r="AV27" s="629"/>
      <c r="AW27" s="603"/>
      <c r="AX27" s="603"/>
      <c r="AY27" s="629"/>
    </row>
    <row r="28" spans="2:51">
      <c r="B28" s="349"/>
      <c r="C28" s="349"/>
      <c r="D28" s="603"/>
      <c r="E28" s="620" t="s">
        <v>6718</v>
      </c>
      <c r="F28" s="629"/>
      <c r="G28" s="603"/>
      <c r="H28" s="605" t="s">
        <v>6463</v>
      </c>
      <c r="I28" s="629"/>
      <c r="J28" s="603"/>
      <c r="K28" s="624" t="s">
        <v>6735</v>
      </c>
      <c r="L28" s="629"/>
      <c r="M28" s="603"/>
      <c r="N28" s="605" t="s">
        <v>6542</v>
      </c>
      <c r="O28" s="629"/>
      <c r="P28" s="603"/>
      <c r="Q28" s="605" t="s">
        <v>6578</v>
      </c>
      <c r="R28" s="629"/>
      <c r="S28" s="603"/>
      <c r="T28" s="624" t="s">
        <v>6765</v>
      </c>
      <c r="U28" s="629"/>
      <c r="V28" s="603"/>
      <c r="W28" s="624" t="s">
        <v>6773</v>
      </c>
      <c r="X28" s="629"/>
      <c r="Y28" s="603"/>
      <c r="Z28" s="624" t="s">
        <v>6785</v>
      </c>
      <c r="AA28" s="629"/>
      <c r="AB28" s="603"/>
      <c r="AC28" s="603"/>
      <c r="AD28" s="629"/>
      <c r="AE28" s="603"/>
      <c r="AF28" s="605" t="s">
        <v>6667</v>
      </c>
      <c r="AG28" s="629"/>
      <c r="AH28" s="603"/>
      <c r="AI28" s="605" t="s">
        <v>6700</v>
      </c>
      <c r="AJ28" s="629"/>
      <c r="AK28" s="603"/>
      <c r="AL28" s="605" t="s">
        <v>6832</v>
      </c>
      <c r="AM28" s="603"/>
      <c r="AN28" s="629"/>
      <c r="AO28" s="605"/>
      <c r="AP28" s="629"/>
      <c r="AQ28" s="603"/>
      <c r="AR28" s="603"/>
      <c r="AS28" s="629"/>
      <c r="AT28" s="603"/>
      <c r="AU28" s="603"/>
      <c r="AV28" s="629"/>
      <c r="AW28" s="603"/>
      <c r="AX28" s="606" t="s">
        <v>6914</v>
      </c>
      <c r="AY28" s="629"/>
    </row>
    <row r="29" spans="2:51">
      <c r="B29" s="349"/>
      <c r="C29" s="349"/>
      <c r="D29" s="603"/>
      <c r="E29" s="605" t="s">
        <v>6414</v>
      </c>
      <c r="F29" s="629"/>
      <c r="G29" s="603"/>
      <c r="H29" s="605" t="s">
        <v>6464</v>
      </c>
      <c r="I29" s="629"/>
      <c r="J29" s="603"/>
      <c r="K29" s="616" t="s">
        <v>6507</v>
      </c>
      <c r="L29" s="629"/>
      <c r="M29" s="603"/>
      <c r="N29" s="605" t="s">
        <v>6543</v>
      </c>
      <c r="O29" s="629"/>
      <c r="P29" s="603"/>
      <c r="Q29" s="603"/>
      <c r="R29" s="629"/>
      <c r="S29" s="603"/>
      <c r="T29" s="605" t="s">
        <v>6605</v>
      </c>
      <c r="U29" s="629"/>
      <c r="V29" s="603"/>
      <c r="W29" s="605" t="s">
        <v>6621</v>
      </c>
      <c r="X29" s="629"/>
      <c r="Y29" s="603"/>
      <c r="Z29" s="605" t="s">
        <v>6648</v>
      </c>
      <c r="AA29" s="629"/>
      <c r="AB29" s="603"/>
      <c r="AC29" s="603"/>
      <c r="AD29" s="629"/>
      <c r="AE29" s="603"/>
      <c r="AF29" s="603"/>
      <c r="AG29" s="629"/>
      <c r="AH29" s="603"/>
      <c r="AI29" s="605"/>
      <c r="AJ29" s="629"/>
      <c r="AK29" s="603"/>
      <c r="AL29" s="603"/>
      <c r="AM29" s="603"/>
      <c r="AN29" s="629"/>
      <c r="AO29" s="624" t="s">
        <v>6870</v>
      </c>
      <c r="AP29" s="629"/>
      <c r="AQ29" s="603"/>
      <c r="AR29" s="603"/>
      <c r="AS29" s="629"/>
      <c r="AT29" s="603"/>
      <c r="AU29" s="603"/>
      <c r="AV29" s="629"/>
      <c r="AW29" s="603"/>
      <c r="AX29" s="603"/>
      <c r="AY29" s="629"/>
    </row>
    <row r="30" spans="2:51">
      <c r="B30" s="349"/>
      <c r="C30" s="349"/>
      <c r="D30" s="603"/>
      <c r="E30" s="603"/>
      <c r="F30" s="629"/>
      <c r="G30" s="603"/>
      <c r="H30" s="605" t="s">
        <v>6465</v>
      </c>
      <c r="I30" s="629"/>
      <c r="J30" s="603"/>
      <c r="K30" s="605" t="s">
        <v>6490</v>
      </c>
      <c r="L30" s="629"/>
      <c r="M30" s="603"/>
      <c r="N30" s="603"/>
      <c r="O30" s="629"/>
      <c r="P30" s="603"/>
      <c r="Q30" s="627" t="s">
        <v>6755</v>
      </c>
      <c r="R30" s="629"/>
      <c r="S30" s="603"/>
      <c r="T30" s="603"/>
      <c r="U30" s="629"/>
      <c r="V30" s="603"/>
      <c r="W30" s="603"/>
      <c r="X30" s="629"/>
      <c r="Y30" s="603"/>
      <c r="Z30" s="603"/>
      <c r="AA30" s="629"/>
      <c r="AB30" s="603"/>
      <c r="AC30" s="603"/>
      <c r="AD30" s="629"/>
      <c r="AE30" s="603"/>
      <c r="AF30" s="603"/>
      <c r="AG30" s="629"/>
      <c r="AH30" s="603"/>
      <c r="AI30" s="605" t="s">
        <v>6701</v>
      </c>
      <c r="AJ30" s="629"/>
      <c r="AK30" s="603"/>
      <c r="AL30" s="603"/>
      <c r="AM30" s="603"/>
      <c r="AN30" s="629"/>
      <c r="AO30" s="605" t="s">
        <v>6871</v>
      </c>
      <c r="AP30" s="629"/>
      <c r="AQ30" s="603"/>
      <c r="AR30" s="603"/>
      <c r="AS30" s="629"/>
      <c r="AT30" s="603"/>
      <c r="AU30" s="603"/>
      <c r="AV30" s="629"/>
      <c r="AW30" s="603"/>
      <c r="AX30" s="624" t="s">
        <v>6916</v>
      </c>
      <c r="AY30" s="629"/>
    </row>
    <row r="31" spans="2:51">
      <c r="B31" s="349"/>
      <c r="C31" s="349"/>
      <c r="D31" s="603"/>
      <c r="E31" s="620" t="s">
        <v>6719</v>
      </c>
      <c r="F31" s="629"/>
      <c r="G31" s="603"/>
      <c r="H31" s="605" t="s">
        <v>6466</v>
      </c>
      <c r="I31" s="629"/>
      <c r="J31" s="603"/>
      <c r="K31" s="605" t="s">
        <v>6491</v>
      </c>
      <c r="L31" s="629"/>
      <c r="M31" s="603"/>
      <c r="N31" s="605" t="s">
        <v>6545</v>
      </c>
      <c r="O31" s="629"/>
      <c r="P31" s="603"/>
      <c r="Q31" s="605" t="s">
        <v>6579</v>
      </c>
      <c r="R31" s="629"/>
      <c r="S31" s="603"/>
      <c r="T31" s="606" t="s">
        <v>6606</v>
      </c>
      <c r="U31" s="629"/>
      <c r="V31" s="603"/>
      <c r="W31" s="606" t="s">
        <v>6622</v>
      </c>
      <c r="X31" s="629"/>
      <c r="Y31" s="603"/>
      <c r="Z31" s="618"/>
      <c r="AA31" s="629"/>
      <c r="AB31" s="603"/>
      <c r="AC31" s="603"/>
      <c r="AD31" s="629"/>
      <c r="AE31" s="603"/>
      <c r="AF31" s="624" t="s">
        <v>6793</v>
      </c>
      <c r="AG31" s="629"/>
      <c r="AH31" s="603"/>
      <c r="AI31" s="605" t="s">
        <v>6702</v>
      </c>
      <c r="AJ31" s="629"/>
      <c r="AK31" s="613">
        <v>9.1999999999999993</v>
      </c>
      <c r="AL31" s="614" t="s">
        <v>6833</v>
      </c>
      <c r="AM31" s="615"/>
      <c r="AN31" s="629"/>
      <c r="AO31" s="617"/>
      <c r="AP31" s="629"/>
      <c r="AQ31" s="615"/>
      <c r="AR31" s="603"/>
      <c r="AS31" s="629"/>
      <c r="AT31" s="615"/>
      <c r="AU31" s="603"/>
      <c r="AV31" s="629"/>
      <c r="AW31" s="615"/>
      <c r="AX31" s="605" t="s">
        <v>6915</v>
      </c>
      <c r="AY31" s="629"/>
    </row>
    <row r="32" spans="2:51">
      <c r="B32" s="349"/>
      <c r="C32" s="349"/>
      <c r="D32" s="603"/>
      <c r="E32" s="605" t="s">
        <v>6416</v>
      </c>
      <c r="F32" s="629"/>
      <c r="G32" s="603"/>
      <c r="H32" s="603"/>
      <c r="I32" s="629"/>
      <c r="J32" s="603"/>
      <c r="K32" s="605" t="s">
        <v>6492</v>
      </c>
      <c r="L32" s="629"/>
      <c r="M32" s="603"/>
      <c r="N32" s="605" t="s">
        <v>6546</v>
      </c>
      <c r="O32" s="629"/>
      <c r="P32" s="603"/>
      <c r="Q32" s="605" t="s">
        <v>6580</v>
      </c>
      <c r="R32" s="629"/>
      <c r="S32" s="603"/>
      <c r="T32" s="624" t="s">
        <v>6766</v>
      </c>
      <c r="U32" s="629"/>
      <c r="V32" s="603"/>
      <c r="W32" s="624" t="s">
        <v>6774</v>
      </c>
      <c r="X32" s="629"/>
      <c r="Y32" s="613">
        <v>6.5</v>
      </c>
      <c r="Z32" s="614" t="s">
        <v>6649</v>
      </c>
      <c r="AA32" s="629"/>
      <c r="AB32" s="615"/>
      <c r="AC32" s="603"/>
      <c r="AD32" s="629"/>
      <c r="AE32" s="615"/>
      <c r="AF32" s="605" t="s">
        <v>6668</v>
      </c>
      <c r="AG32" s="629"/>
      <c r="AH32" s="615"/>
      <c r="AI32" s="605"/>
      <c r="AJ32" s="629"/>
      <c r="AK32" s="603"/>
      <c r="AL32" s="606" t="s">
        <v>6834</v>
      </c>
      <c r="AM32" s="603"/>
      <c r="AN32" s="629"/>
      <c r="AO32" s="618"/>
      <c r="AP32" s="629"/>
      <c r="AQ32" s="603"/>
      <c r="AR32" s="603"/>
      <c r="AS32" s="629"/>
      <c r="AT32" s="603"/>
      <c r="AU32" s="603"/>
      <c r="AV32" s="629"/>
      <c r="AW32" s="603"/>
      <c r="AX32" s="603"/>
      <c r="AY32" s="629"/>
    </row>
    <row r="33" spans="2:51">
      <c r="B33" s="349"/>
      <c r="C33" s="349"/>
      <c r="D33" s="603"/>
      <c r="E33" s="603"/>
      <c r="F33" s="629"/>
      <c r="G33" s="603"/>
      <c r="H33" s="624" t="s">
        <v>6729</v>
      </c>
      <c r="I33" s="629"/>
      <c r="J33" s="603"/>
      <c r="K33" s="616" t="s">
        <v>6508</v>
      </c>
      <c r="L33" s="629"/>
      <c r="M33" s="603"/>
      <c r="N33" s="603"/>
      <c r="O33" s="629"/>
      <c r="P33" s="603"/>
      <c r="Q33" s="605" t="s">
        <v>6581</v>
      </c>
      <c r="R33" s="629"/>
      <c r="S33" s="603"/>
      <c r="T33" s="605" t="s">
        <v>6607</v>
      </c>
      <c r="U33" s="629"/>
      <c r="V33" s="603"/>
      <c r="W33" s="605" t="s">
        <v>6623</v>
      </c>
      <c r="X33" s="629"/>
      <c r="Y33" s="603"/>
      <c r="Z33" s="606" t="s">
        <v>6650</v>
      </c>
      <c r="AA33" s="629"/>
      <c r="AB33" s="603"/>
      <c r="AC33" s="603"/>
      <c r="AD33" s="629"/>
      <c r="AE33" s="603"/>
      <c r="AF33" s="603"/>
      <c r="AG33" s="629"/>
      <c r="AH33" s="603"/>
      <c r="AI33" s="603"/>
      <c r="AJ33" s="629"/>
      <c r="AK33" s="603"/>
      <c r="AL33" s="624" t="s">
        <v>6820</v>
      </c>
      <c r="AM33" s="613">
        <v>9.6</v>
      </c>
      <c r="AN33" s="629"/>
      <c r="AO33" s="614" t="s">
        <v>6872</v>
      </c>
      <c r="AP33" s="629"/>
      <c r="AQ33" s="613">
        <v>9.6</v>
      </c>
      <c r="AR33" s="603"/>
      <c r="AS33" s="629"/>
      <c r="AT33" s="615"/>
      <c r="AU33" s="603"/>
      <c r="AV33" s="629"/>
      <c r="AW33" s="615"/>
      <c r="AX33" s="624"/>
      <c r="AY33" s="629"/>
    </row>
    <row r="34" spans="2:51">
      <c r="B34" s="349"/>
      <c r="C34" s="349"/>
      <c r="D34" s="603"/>
      <c r="E34" s="620" t="s">
        <v>6720</v>
      </c>
      <c r="F34" s="629"/>
      <c r="G34" s="603"/>
      <c r="H34" s="605" t="s">
        <v>6467</v>
      </c>
      <c r="I34" s="629"/>
      <c r="J34" s="603"/>
      <c r="K34" s="605" t="s">
        <v>6493</v>
      </c>
      <c r="L34" s="629"/>
      <c r="M34" s="603"/>
      <c r="N34" s="606" t="s">
        <v>6548</v>
      </c>
      <c r="O34" s="629"/>
      <c r="P34" s="603"/>
      <c r="Q34" s="603"/>
      <c r="R34" s="629"/>
      <c r="S34" s="603"/>
      <c r="T34" s="603"/>
      <c r="U34" s="629"/>
      <c r="V34" s="603"/>
      <c r="W34" s="603"/>
      <c r="X34" s="629"/>
      <c r="Y34" s="603"/>
      <c r="Z34" s="624" t="s">
        <v>6786</v>
      </c>
      <c r="AA34" s="629"/>
      <c r="AB34" s="603"/>
      <c r="AC34" s="603"/>
      <c r="AD34" s="629"/>
      <c r="AE34" s="603"/>
      <c r="AF34" s="603"/>
      <c r="AG34" s="629"/>
      <c r="AH34" s="603"/>
      <c r="AI34" s="624" t="s">
        <v>6803</v>
      </c>
      <c r="AJ34" s="629"/>
      <c r="AK34" s="603"/>
      <c r="AL34" s="605" t="s">
        <v>6835</v>
      </c>
      <c r="AM34" s="603"/>
      <c r="AN34" s="629"/>
      <c r="AO34" s="606" t="s">
        <v>6873</v>
      </c>
      <c r="AP34" s="629"/>
      <c r="AQ34" s="603"/>
      <c r="AR34" s="603"/>
      <c r="AS34" s="629"/>
      <c r="AT34" s="603"/>
      <c r="AU34" s="603"/>
      <c r="AV34" s="629"/>
      <c r="AW34" s="603"/>
      <c r="AX34" s="624" t="s">
        <v>6917</v>
      </c>
      <c r="AY34" s="629"/>
    </row>
    <row r="35" spans="2:51">
      <c r="B35" s="349"/>
      <c r="C35" s="349"/>
      <c r="D35" s="603"/>
      <c r="E35" s="605" t="s">
        <v>6418</v>
      </c>
      <c r="F35" s="629"/>
      <c r="G35" s="603"/>
      <c r="H35" s="605" t="s">
        <v>6468</v>
      </c>
      <c r="I35" s="629"/>
      <c r="J35" s="603"/>
      <c r="K35" s="605" t="s">
        <v>6494</v>
      </c>
      <c r="L35" s="629"/>
      <c r="M35" s="603"/>
      <c r="N35" s="620" t="s">
        <v>6547</v>
      </c>
      <c r="O35" s="629"/>
      <c r="P35" s="603"/>
      <c r="Q35" s="603"/>
      <c r="R35" s="629"/>
      <c r="S35" s="603"/>
      <c r="T35" s="606" t="s">
        <v>6608</v>
      </c>
      <c r="U35" s="629"/>
      <c r="V35" s="603"/>
      <c r="W35" s="606" t="s">
        <v>6624</v>
      </c>
      <c r="X35" s="629"/>
      <c r="Y35" s="603"/>
      <c r="Z35" s="605" t="s">
        <v>6651</v>
      </c>
      <c r="AA35" s="629"/>
      <c r="AB35" s="603"/>
      <c r="AC35" s="603"/>
      <c r="AD35" s="629"/>
      <c r="AE35" s="603"/>
      <c r="AF35" s="624" t="s">
        <v>6794</v>
      </c>
      <c r="AG35" s="629"/>
      <c r="AH35" s="603"/>
      <c r="AI35" s="605"/>
      <c r="AJ35" s="629"/>
      <c r="AK35" s="603"/>
      <c r="AL35" s="605" t="s">
        <v>6836</v>
      </c>
      <c r="AM35" s="603"/>
      <c r="AN35" s="629"/>
      <c r="AO35" s="624" t="s">
        <v>6874</v>
      </c>
      <c r="AP35" s="629"/>
      <c r="AQ35" s="603"/>
      <c r="AR35" s="603"/>
      <c r="AS35" s="629"/>
      <c r="AT35" s="603"/>
      <c r="AU35" s="603"/>
      <c r="AV35" s="629"/>
      <c r="AW35" s="603"/>
      <c r="AX35" s="605" t="s">
        <v>1874</v>
      </c>
      <c r="AY35" s="629"/>
    </row>
    <row r="36" spans="2:51">
      <c r="B36" s="349"/>
      <c r="C36" s="349"/>
      <c r="D36" s="603"/>
      <c r="E36" s="603"/>
      <c r="F36" s="629"/>
      <c r="G36" s="603"/>
      <c r="H36" s="603"/>
      <c r="I36" s="629"/>
      <c r="J36" s="603"/>
      <c r="K36" s="605" t="s">
        <v>6495</v>
      </c>
      <c r="L36" s="629"/>
      <c r="M36" s="603"/>
      <c r="N36" s="605"/>
      <c r="O36" s="629"/>
      <c r="P36" s="613">
        <v>4.2</v>
      </c>
      <c r="Q36" s="612" t="s">
        <v>6582</v>
      </c>
      <c r="R36" s="629"/>
      <c r="S36" s="615"/>
      <c r="T36" s="624" t="s">
        <v>6767</v>
      </c>
      <c r="U36" s="629"/>
      <c r="V36" s="615"/>
      <c r="W36" s="624" t="s">
        <v>6775</v>
      </c>
      <c r="X36" s="629"/>
      <c r="Y36" s="615"/>
      <c r="Z36" s="607"/>
      <c r="AA36" s="629"/>
      <c r="AB36" s="615"/>
      <c r="AC36" s="603"/>
      <c r="AD36" s="629"/>
      <c r="AE36" s="615"/>
      <c r="AF36" s="605" t="s">
        <v>6669</v>
      </c>
      <c r="AG36" s="629"/>
      <c r="AH36" s="615"/>
      <c r="AI36" s="605" t="s">
        <v>6703</v>
      </c>
      <c r="AJ36" s="629"/>
      <c r="AK36" s="615"/>
      <c r="AL36" s="603"/>
      <c r="AM36" s="615"/>
      <c r="AN36" s="629"/>
      <c r="AO36" s="605" t="s">
        <v>6875</v>
      </c>
      <c r="AP36" s="629"/>
      <c r="AQ36" s="615"/>
      <c r="AR36" s="603"/>
      <c r="AS36" s="629"/>
      <c r="AT36" s="615"/>
      <c r="AU36" s="603"/>
      <c r="AV36" s="629"/>
      <c r="AW36" s="615"/>
      <c r="AX36" s="603"/>
      <c r="AY36" s="629"/>
    </row>
    <row r="37" spans="2:51">
      <c r="B37" s="349"/>
      <c r="C37" s="349"/>
      <c r="D37" s="603"/>
      <c r="E37" s="608" t="s">
        <v>939</v>
      </c>
      <c r="F37" s="632"/>
      <c r="G37" s="603"/>
      <c r="H37" s="603"/>
      <c r="I37" s="632"/>
      <c r="J37" s="603"/>
      <c r="K37" s="616" t="s">
        <v>6509</v>
      </c>
      <c r="L37" s="632"/>
      <c r="M37" s="603"/>
      <c r="N37" s="605" t="s">
        <v>6549</v>
      </c>
      <c r="O37" s="632"/>
      <c r="P37" s="603"/>
      <c r="Q37" s="606" t="s">
        <v>6760</v>
      </c>
      <c r="R37" s="632"/>
      <c r="S37" s="603"/>
      <c r="T37" s="605" t="s">
        <v>6609</v>
      </c>
      <c r="U37" s="632"/>
      <c r="V37" s="603"/>
      <c r="W37" s="605" t="s">
        <v>6625</v>
      </c>
      <c r="X37" s="632"/>
      <c r="Y37" s="603"/>
      <c r="Z37" s="605"/>
      <c r="AA37" s="632"/>
      <c r="AB37" s="603"/>
      <c r="AC37" s="603"/>
      <c r="AD37" s="632"/>
      <c r="AE37" s="603"/>
      <c r="AF37" s="605" t="s">
        <v>6670</v>
      </c>
      <c r="AG37" s="632"/>
      <c r="AH37" s="603"/>
      <c r="AI37" s="605" t="s">
        <v>6704</v>
      </c>
      <c r="AJ37" s="632"/>
      <c r="AK37" s="603"/>
      <c r="AL37" s="603"/>
      <c r="AM37" s="603"/>
      <c r="AN37" s="632"/>
      <c r="AO37" s="603"/>
      <c r="AP37" s="632"/>
      <c r="AQ37" s="603"/>
      <c r="AR37" s="603"/>
      <c r="AS37" s="632"/>
      <c r="AT37" s="603"/>
      <c r="AU37" s="603"/>
      <c r="AV37" s="632"/>
      <c r="AW37" s="603"/>
      <c r="AX37" s="603"/>
      <c r="AY37" s="632"/>
    </row>
    <row r="38" spans="2:51">
      <c r="B38" s="349"/>
      <c r="C38" s="349"/>
      <c r="D38" s="603"/>
      <c r="E38" s="620" t="s">
        <v>6433</v>
      </c>
      <c r="F38" s="629"/>
      <c r="G38" s="613">
        <v>2.2000000000000002</v>
      </c>
      <c r="H38" s="614" t="s">
        <v>257</v>
      </c>
      <c r="I38" s="629"/>
      <c r="J38" s="615"/>
      <c r="K38" s="605" t="s">
        <v>6496</v>
      </c>
      <c r="L38" s="629"/>
      <c r="M38" s="603"/>
      <c r="N38" s="605"/>
      <c r="O38" s="629"/>
      <c r="P38" s="603"/>
      <c r="Q38" s="627" t="s">
        <v>6756</v>
      </c>
      <c r="R38" s="629"/>
      <c r="S38" s="603"/>
      <c r="T38" s="603"/>
      <c r="U38" s="629"/>
      <c r="V38" s="603"/>
      <c r="W38" s="603"/>
      <c r="X38" s="629"/>
      <c r="Y38" s="603"/>
      <c r="Z38" s="603"/>
      <c r="AA38" s="629"/>
      <c r="AB38" s="603"/>
      <c r="AC38" s="603"/>
      <c r="AD38" s="629"/>
      <c r="AE38" s="603"/>
      <c r="AF38" s="603"/>
      <c r="AG38" s="629"/>
      <c r="AH38" s="603"/>
      <c r="AI38" s="605"/>
      <c r="AJ38" s="629"/>
      <c r="AK38" s="603"/>
      <c r="AL38" s="624" t="s">
        <v>6823</v>
      </c>
      <c r="AM38" s="603"/>
      <c r="AN38" s="629"/>
      <c r="AO38" s="624"/>
      <c r="AP38" s="629"/>
      <c r="AQ38" s="603"/>
      <c r="AR38" s="603"/>
      <c r="AS38" s="629"/>
      <c r="AT38" s="603"/>
      <c r="AU38" s="603"/>
      <c r="AV38" s="629"/>
      <c r="AW38" s="613">
        <v>13.4</v>
      </c>
      <c r="AX38" s="614" t="s">
        <v>139</v>
      </c>
      <c r="AY38" s="629"/>
    </row>
    <row r="39" spans="2:51">
      <c r="B39" s="349"/>
      <c r="C39" s="349"/>
      <c r="D39" s="603"/>
      <c r="E39" s="616" t="s">
        <v>6558</v>
      </c>
      <c r="F39" s="634"/>
      <c r="G39" s="603"/>
      <c r="H39" s="624" t="s">
        <v>6730</v>
      </c>
      <c r="I39" s="634"/>
      <c r="J39" s="603"/>
      <c r="K39" s="605" t="s">
        <v>6497</v>
      </c>
      <c r="L39" s="634"/>
      <c r="M39" s="603"/>
      <c r="N39" s="605" t="s">
        <v>6550</v>
      </c>
      <c r="O39" s="634"/>
      <c r="P39" s="603"/>
      <c r="Q39" s="605" t="s">
        <v>6583</v>
      </c>
      <c r="R39" s="634"/>
      <c r="S39" s="603"/>
      <c r="T39" s="606" t="s">
        <v>6610</v>
      </c>
      <c r="U39" s="634"/>
      <c r="V39" s="603"/>
      <c r="W39" s="606" t="s">
        <v>6626</v>
      </c>
      <c r="X39" s="634"/>
      <c r="Y39" s="603"/>
      <c r="Z39" s="618"/>
      <c r="AA39" s="634"/>
      <c r="AB39" s="603"/>
      <c r="AC39" s="603"/>
      <c r="AD39" s="634"/>
      <c r="AE39" s="603"/>
      <c r="AF39" s="603"/>
      <c r="AG39" s="634"/>
      <c r="AH39" s="603"/>
      <c r="AI39" s="605" t="s">
        <v>6705</v>
      </c>
      <c r="AJ39" s="634"/>
      <c r="AK39" s="603"/>
      <c r="AL39" s="605" t="s">
        <v>6837</v>
      </c>
      <c r="AM39" s="603"/>
      <c r="AN39" s="634"/>
      <c r="AO39" s="624" t="s">
        <v>6876</v>
      </c>
      <c r="AP39" s="634"/>
      <c r="AQ39" s="603"/>
      <c r="AR39" s="603"/>
      <c r="AS39" s="634"/>
      <c r="AT39" s="603"/>
      <c r="AU39" s="603"/>
      <c r="AV39" s="634"/>
      <c r="AW39" s="603"/>
      <c r="AX39" s="606" t="s">
        <v>6919</v>
      </c>
      <c r="AY39" s="634"/>
    </row>
    <row r="40" spans="2:51">
      <c r="B40" s="349"/>
      <c r="C40" s="349"/>
      <c r="D40" s="603"/>
      <c r="E40" s="605" t="s">
        <v>6434</v>
      </c>
      <c r="F40" s="629"/>
      <c r="G40" s="603"/>
      <c r="H40" s="605" t="s">
        <v>6469</v>
      </c>
      <c r="I40" s="629"/>
      <c r="J40" s="603"/>
      <c r="K40" s="605" t="s">
        <v>6498</v>
      </c>
      <c r="L40" s="629"/>
      <c r="M40" s="603"/>
      <c r="N40" s="605" t="s">
        <v>6551</v>
      </c>
      <c r="O40" s="629"/>
      <c r="P40" s="603"/>
      <c r="Q40" s="603"/>
      <c r="R40" s="629"/>
      <c r="S40" s="603"/>
      <c r="T40" s="624" t="s">
        <v>6768</v>
      </c>
      <c r="U40" s="629"/>
      <c r="V40" s="603"/>
      <c r="W40" s="624" t="s">
        <v>6776</v>
      </c>
      <c r="X40" s="629"/>
      <c r="Y40" s="603"/>
      <c r="Z40" s="607"/>
      <c r="AA40" s="629"/>
      <c r="AB40" s="603"/>
      <c r="AC40" s="603"/>
      <c r="AD40" s="629"/>
      <c r="AE40" s="603"/>
      <c r="AF40" s="624" t="s">
        <v>6795</v>
      </c>
      <c r="AG40" s="629"/>
      <c r="AH40" s="603"/>
      <c r="AI40" s="605" t="s">
        <v>6706</v>
      </c>
      <c r="AJ40" s="629"/>
      <c r="AK40" s="603"/>
      <c r="AL40" s="605" t="s">
        <v>6838</v>
      </c>
      <c r="AM40" s="603"/>
      <c r="AN40" s="629"/>
      <c r="AO40" s="605" t="s">
        <v>6877</v>
      </c>
      <c r="AP40" s="629"/>
      <c r="AQ40" s="603"/>
      <c r="AR40" s="603"/>
      <c r="AS40" s="629"/>
      <c r="AT40" s="603"/>
      <c r="AU40" s="603"/>
      <c r="AV40" s="629"/>
      <c r="AW40" s="603"/>
      <c r="AX40" s="624" t="s">
        <v>6920</v>
      </c>
      <c r="AY40" s="629"/>
    </row>
    <row r="41" spans="2:51">
      <c r="B41" s="349"/>
      <c r="C41" s="349"/>
      <c r="D41" s="603"/>
      <c r="E41" s="605" t="s">
        <v>6435</v>
      </c>
      <c r="F41" s="629"/>
      <c r="G41" s="603"/>
      <c r="H41" s="603"/>
      <c r="I41" s="629"/>
      <c r="J41" s="603"/>
      <c r="K41" s="605"/>
      <c r="L41" s="629"/>
      <c r="M41" s="603"/>
      <c r="N41" s="605" t="s">
        <v>6552</v>
      </c>
      <c r="O41" s="629"/>
      <c r="P41" s="613">
        <v>4.3</v>
      </c>
      <c r="Q41" s="612" t="s">
        <v>277</v>
      </c>
      <c r="R41" s="629"/>
      <c r="S41" s="615"/>
      <c r="T41" s="605" t="s">
        <v>6611</v>
      </c>
      <c r="U41" s="629"/>
      <c r="V41" s="615"/>
      <c r="W41" s="605" t="s">
        <v>6627</v>
      </c>
      <c r="X41" s="629"/>
      <c r="Y41" s="615"/>
      <c r="Z41" s="605"/>
      <c r="AA41" s="629"/>
      <c r="AB41" s="615"/>
      <c r="AC41" s="603"/>
      <c r="AD41" s="629"/>
      <c r="AE41" s="615"/>
      <c r="AF41" s="605" t="s">
        <v>6671</v>
      </c>
      <c r="AG41" s="629"/>
      <c r="AH41" s="615"/>
      <c r="AI41" s="605"/>
      <c r="AJ41" s="629"/>
      <c r="AK41" s="615"/>
      <c r="AL41" s="603"/>
      <c r="AM41" s="615"/>
      <c r="AN41" s="629"/>
      <c r="AO41" s="605" t="s">
        <v>6878</v>
      </c>
      <c r="AP41" s="629"/>
      <c r="AQ41" s="615"/>
      <c r="AR41" s="603"/>
      <c r="AS41" s="629"/>
      <c r="AT41" s="615"/>
      <c r="AU41" s="603"/>
      <c r="AV41" s="629"/>
      <c r="AW41" s="615"/>
      <c r="AX41" s="605" t="s">
        <v>6918</v>
      </c>
      <c r="AY41" s="629"/>
    </row>
    <row r="42" spans="2:51">
      <c r="B42" s="349"/>
      <c r="C42" s="349"/>
      <c r="D42" s="603"/>
      <c r="E42" s="605" t="s">
        <v>6436</v>
      </c>
      <c r="F42" s="629"/>
      <c r="G42" s="603"/>
      <c r="H42" s="603"/>
      <c r="I42" s="629"/>
      <c r="J42" s="603"/>
      <c r="K42" s="626" t="s">
        <v>6736</v>
      </c>
      <c r="L42" s="629"/>
      <c r="M42" s="603"/>
      <c r="N42" s="603"/>
      <c r="O42" s="629"/>
      <c r="P42" s="603"/>
      <c r="Q42" s="606" t="s">
        <v>6748</v>
      </c>
      <c r="R42" s="629"/>
      <c r="S42" s="603"/>
      <c r="T42" s="618"/>
      <c r="U42" s="629"/>
      <c r="V42" s="603"/>
      <c r="W42" s="603"/>
      <c r="X42" s="629"/>
      <c r="Y42" s="603"/>
      <c r="Z42" s="603"/>
      <c r="AA42" s="629"/>
      <c r="AB42" s="603"/>
      <c r="AC42" s="603"/>
      <c r="AD42" s="629"/>
      <c r="AE42" s="603"/>
      <c r="AF42" s="603"/>
      <c r="AG42" s="629"/>
      <c r="AH42" s="603"/>
      <c r="AI42" s="605" t="s">
        <v>6707</v>
      </c>
      <c r="AJ42" s="629"/>
      <c r="AK42" s="603"/>
      <c r="AL42" s="603"/>
      <c r="AM42" s="603"/>
      <c r="AN42" s="629"/>
      <c r="AO42" s="605" t="s">
        <v>6879</v>
      </c>
      <c r="AP42" s="629"/>
      <c r="AQ42" s="603"/>
      <c r="AR42" s="603"/>
      <c r="AS42" s="629"/>
      <c r="AT42" s="603"/>
      <c r="AU42" s="603"/>
      <c r="AV42" s="629"/>
      <c r="AW42" s="603"/>
      <c r="AX42" s="603"/>
      <c r="AY42" s="629"/>
    </row>
    <row r="43" spans="2:51">
      <c r="B43" s="349"/>
      <c r="C43" s="349"/>
      <c r="D43" s="603"/>
      <c r="E43" s="616" t="s">
        <v>6560</v>
      </c>
      <c r="F43" s="634"/>
      <c r="G43" s="613">
        <v>2.2999999999999998</v>
      </c>
      <c r="H43" s="614" t="s">
        <v>258</v>
      </c>
      <c r="I43" s="634"/>
      <c r="J43" s="615"/>
      <c r="K43" s="616" t="s">
        <v>6510</v>
      </c>
      <c r="L43" s="634"/>
      <c r="M43" s="603"/>
      <c r="N43" s="605" t="s">
        <v>6553</v>
      </c>
      <c r="O43" s="634"/>
      <c r="P43" s="603"/>
      <c r="Q43" s="627" t="s">
        <v>6757</v>
      </c>
      <c r="R43" s="634"/>
      <c r="S43" s="603"/>
      <c r="T43" s="618"/>
      <c r="U43" s="634"/>
      <c r="V43" s="603"/>
      <c r="W43" s="606" t="s">
        <v>6628</v>
      </c>
      <c r="X43" s="634"/>
      <c r="Y43" s="603"/>
      <c r="Z43" s="618"/>
      <c r="AA43" s="634"/>
      <c r="AB43" s="603"/>
      <c r="AC43" s="603"/>
      <c r="AD43" s="634"/>
      <c r="AE43" s="603"/>
      <c r="AF43" s="603"/>
      <c r="AG43" s="634"/>
      <c r="AH43" s="603"/>
      <c r="AI43" s="605" t="s">
        <v>6708</v>
      </c>
      <c r="AJ43" s="634"/>
      <c r="AK43" s="603"/>
      <c r="AL43" s="624" t="s">
        <v>6839</v>
      </c>
      <c r="AM43" s="603"/>
      <c r="AN43" s="634"/>
      <c r="AO43" s="624"/>
      <c r="AP43" s="634"/>
      <c r="AQ43" s="603"/>
      <c r="AR43" s="603"/>
      <c r="AS43" s="634"/>
      <c r="AT43" s="603"/>
      <c r="AU43" s="603"/>
      <c r="AV43" s="634"/>
      <c r="AW43" s="603"/>
      <c r="AX43" s="603"/>
      <c r="AY43" s="634"/>
    </row>
    <row r="44" spans="2:51">
      <c r="B44" s="349"/>
      <c r="C44" s="349"/>
      <c r="D44" s="603"/>
      <c r="E44" s="605" t="s">
        <v>6437</v>
      </c>
      <c r="F44" s="629"/>
      <c r="G44" s="603"/>
      <c r="H44" s="624" t="s">
        <v>6731</v>
      </c>
      <c r="I44" s="629"/>
      <c r="J44" s="603"/>
      <c r="K44" s="605" t="s">
        <v>6499</v>
      </c>
      <c r="L44" s="629"/>
      <c r="M44" s="603"/>
      <c r="N44" s="605" t="s">
        <v>6554</v>
      </c>
      <c r="O44" s="629"/>
      <c r="P44" s="603"/>
      <c r="Q44" s="605" t="s">
        <v>6584</v>
      </c>
      <c r="R44" s="629"/>
      <c r="S44" s="603"/>
      <c r="T44" s="607"/>
      <c r="U44" s="629"/>
      <c r="V44" s="603"/>
      <c r="W44" s="624" t="s">
        <v>6777</v>
      </c>
      <c r="X44" s="629"/>
      <c r="Y44" s="603"/>
      <c r="Z44" s="607"/>
      <c r="AA44" s="629"/>
      <c r="AB44" s="603"/>
      <c r="AC44" s="603"/>
      <c r="AD44" s="629"/>
      <c r="AE44" s="613">
        <v>8.1999999999999993</v>
      </c>
      <c r="AF44" s="622" t="s">
        <v>362</v>
      </c>
      <c r="AG44" s="629"/>
      <c r="AH44" s="615"/>
      <c r="AI44" s="623"/>
      <c r="AJ44" s="629"/>
      <c r="AK44" s="615"/>
      <c r="AL44" s="605" t="s">
        <v>6840</v>
      </c>
      <c r="AM44" s="615"/>
      <c r="AN44" s="629"/>
      <c r="AO44" s="605"/>
      <c r="AP44" s="629"/>
      <c r="AQ44" s="615"/>
      <c r="AR44" s="603"/>
      <c r="AS44" s="629"/>
      <c r="AT44" s="615"/>
      <c r="AU44" s="603"/>
      <c r="AV44" s="629"/>
      <c r="AW44" s="613">
        <v>13.5</v>
      </c>
      <c r="AX44" s="614" t="s">
        <v>454</v>
      </c>
      <c r="AY44" s="629"/>
    </row>
    <row r="45" spans="2:51">
      <c r="B45" s="349"/>
      <c r="C45" s="349"/>
      <c r="D45" s="603"/>
      <c r="E45" s="605" t="s">
        <v>6438</v>
      </c>
      <c r="F45" s="629"/>
      <c r="G45" s="603"/>
      <c r="H45" s="605" t="s">
        <v>6470</v>
      </c>
      <c r="I45" s="629"/>
      <c r="J45" s="603"/>
      <c r="K45" s="605" t="s">
        <v>6500</v>
      </c>
      <c r="L45" s="629"/>
      <c r="M45" s="603"/>
      <c r="N45" s="603"/>
      <c r="O45" s="629"/>
      <c r="P45" s="603"/>
      <c r="Q45" s="603"/>
      <c r="R45" s="629"/>
      <c r="S45" s="603"/>
      <c r="T45" s="603"/>
      <c r="U45" s="629"/>
      <c r="V45" s="603"/>
      <c r="W45" s="605" t="s">
        <v>6629</v>
      </c>
      <c r="X45" s="629"/>
      <c r="Y45" s="603"/>
      <c r="Z45" s="605"/>
      <c r="AA45" s="629"/>
      <c r="AB45" s="603"/>
      <c r="AC45" s="603"/>
      <c r="AD45" s="629"/>
      <c r="AE45" s="603"/>
      <c r="AF45" s="606" t="s">
        <v>6672</v>
      </c>
      <c r="AG45" s="629"/>
      <c r="AH45" s="603"/>
      <c r="AI45" s="618"/>
      <c r="AJ45" s="629"/>
      <c r="AK45" s="603"/>
      <c r="AL45" s="605" t="s">
        <v>6841</v>
      </c>
      <c r="AM45" s="603"/>
      <c r="AN45" s="629"/>
      <c r="AO45" s="624" t="s">
        <v>6880</v>
      </c>
      <c r="AP45" s="629"/>
      <c r="AQ45" s="603"/>
      <c r="AR45" s="603"/>
      <c r="AS45" s="629"/>
      <c r="AT45" s="603"/>
      <c r="AU45" s="603"/>
      <c r="AV45" s="629"/>
      <c r="AW45" s="603"/>
      <c r="AX45" s="606" t="s">
        <v>6921</v>
      </c>
      <c r="AY45" s="629"/>
    </row>
    <row r="46" spans="2:51">
      <c r="B46" s="349"/>
      <c r="C46" s="349"/>
      <c r="D46" s="603"/>
      <c r="E46" s="616" t="s">
        <v>6561</v>
      </c>
      <c r="F46" s="634"/>
      <c r="G46" s="603"/>
      <c r="H46" s="605" t="s">
        <v>6471</v>
      </c>
      <c r="I46" s="634"/>
      <c r="J46" s="603"/>
      <c r="K46" s="605" t="s">
        <v>6501</v>
      </c>
      <c r="L46" s="634"/>
      <c r="M46" s="603"/>
      <c r="N46" s="605" t="s">
        <v>6555</v>
      </c>
      <c r="O46" s="634"/>
      <c r="P46" s="613">
        <v>4.4000000000000004</v>
      </c>
      <c r="Q46" s="612" t="s">
        <v>6586</v>
      </c>
      <c r="R46" s="634"/>
      <c r="S46" s="615"/>
      <c r="T46" s="603"/>
      <c r="U46" s="634"/>
      <c r="V46" s="615"/>
      <c r="W46" s="603"/>
      <c r="X46" s="634"/>
      <c r="Y46" s="615"/>
      <c r="Z46" s="603"/>
      <c r="AA46" s="634"/>
      <c r="AB46" s="615"/>
      <c r="AC46" s="603"/>
      <c r="AD46" s="634"/>
      <c r="AE46" s="615"/>
      <c r="AF46" s="624" t="s">
        <v>6796</v>
      </c>
      <c r="AG46" s="634"/>
      <c r="AH46" s="615"/>
      <c r="AI46" s="624" t="s">
        <v>6804</v>
      </c>
      <c r="AJ46" s="634"/>
      <c r="AK46" s="615"/>
      <c r="AL46" s="603"/>
      <c r="AM46" s="615"/>
      <c r="AN46" s="634"/>
      <c r="AO46" s="605" t="s">
        <v>6881</v>
      </c>
      <c r="AP46" s="634"/>
      <c r="AQ46" s="615"/>
      <c r="AR46" s="603"/>
      <c r="AS46" s="634"/>
      <c r="AT46" s="615"/>
      <c r="AU46" s="603"/>
      <c r="AV46" s="634"/>
      <c r="AW46" s="603"/>
      <c r="AX46" s="624" t="s">
        <v>6922</v>
      </c>
      <c r="AY46" s="634"/>
    </row>
    <row r="47" spans="2:51">
      <c r="B47" s="349"/>
      <c r="C47" s="349"/>
      <c r="D47" s="603"/>
      <c r="E47" s="605" t="s">
        <v>6439</v>
      </c>
      <c r="F47" s="629"/>
      <c r="G47" s="603"/>
      <c r="H47" s="605" t="s">
        <v>6472</v>
      </c>
      <c r="I47" s="629"/>
      <c r="J47" s="603"/>
      <c r="K47" s="616" t="s">
        <v>6511</v>
      </c>
      <c r="L47" s="629"/>
      <c r="M47" s="603"/>
      <c r="N47" s="605" t="s">
        <v>6556</v>
      </c>
      <c r="O47" s="629"/>
      <c r="P47" s="603"/>
      <c r="Q47" s="606" t="s">
        <v>6585</v>
      </c>
      <c r="R47" s="629"/>
      <c r="S47" s="603"/>
      <c r="T47" s="603"/>
      <c r="U47" s="629"/>
      <c r="V47" s="603"/>
      <c r="W47" s="606" t="s">
        <v>6630</v>
      </c>
      <c r="X47" s="629"/>
      <c r="Y47" s="603"/>
      <c r="Z47" s="618"/>
      <c r="AA47" s="629"/>
      <c r="AB47" s="603"/>
      <c r="AC47" s="603"/>
      <c r="AD47" s="629"/>
      <c r="AE47" s="603"/>
      <c r="AF47" s="605" t="s">
        <v>6674</v>
      </c>
      <c r="AG47" s="629"/>
      <c r="AH47" s="603"/>
      <c r="AI47" s="605" t="s">
        <v>6709</v>
      </c>
      <c r="AJ47" s="629"/>
      <c r="AK47" s="603"/>
      <c r="AL47" s="603"/>
      <c r="AM47" s="603"/>
      <c r="AN47" s="629"/>
      <c r="AO47" s="603"/>
      <c r="AP47" s="629"/>
      <c r="AQ47" s="603"/>
      <c r="AR47" s="603"/>
      <c r="AS47" s="629"/>
      <c r="AT47" s="603"/>
      <c r="AU47" s="603"/>
      <c r="AV47" s="629"/>
      <c r="AW47" s="603"/>
      <c r="AX47" s="605" t="s">
        <v>6923</v>
      </c>
      <c r="AY47" s="629"/>
    </row>
    <row r="48" spans="2:51">
      <c r="B48" s="349"/>
      <c r="C48" s="349"/>
      <c r="D48" s="603"/>
      <c r="E48" s="605" t="s">
        <v>6440</v>
      </c>
      <c r="F48" s="629"/>
      <c r="G48" s="603"/>
      <c r="H48" s="605" t="s">
        <v>6473</v>
      </c>
      <c r="I48" s="629"/>
      <c r="J48" s="603"/>
      <c r="K48" s="605" t="s">
        <v>1197</v>
      </c>
      <c r="L48" s="629"/>
      <c r="M48" s="603"/>
      <c r="N48" s="605"/>
      <c r="O48" s="629"/>
      <c r="P48" s="603"/>
      <c r="Q48" s="624" t="s">
        <v>6758</v>
      </c>
      <c r="R48" s="629"/>
      <c r="S48" s="603"/>
      <c r="T48" s="603"/>
      <c r="U48" s="629"/>
      <c r="V48" s="603"/>
      <c r="W48" s="624" t="s">
        <v>6778</v>
      </c>
      <c r="X48" s="629"/>
      <c r="Y48" s="603"/>
      <c r="Z48" s="607"/>
      <c r="AA48" s="629"/>
      <c r="AB48" s="603"/>
      <c r="AC48" s="603"/>
      <c r="AD48" s="629"/>
      <c r="AE48" s="603"/>
      <c r="AF48" s="605" t="s">
        <v>6675</v>
      </c>
      <c r="AG48" s="629"/>
      <c r="AH48" s="603"/>
      <c r="AI48" s="605"/>
      <c r="AJ48" s="629"/>
      <c r="AK48" s="603"/>
      <c r="AL48" s="624" t="s">
        <v>6842</v>
      </c>
      <c r="AM48" s="603"/>
      <c r="AN48" s="629"/>
      <c r="AO48" s="624"/>
      <c r="AP48" s="629"/>
      <c r="AQ48" s="603"/>
      <c r="AR48" s="603"/>
      <c r="AS48" s="629"/>
      <c r="AT48" s="603"/>
      <c r="AU48" s="603"/>
      <c r="AV48" s="629"/>
      <c r="AW48" s="603"/>
      <c r="AX48" s="603"/>
      <c r="AY48" s="629"/>
    </row>
    <row r="49" spans="2:51">
      <c r="B49" s="349"/>
      <c r="C49" s="349"/>
      <c r="D49" s="603"/>
      <c r="E49" s="605" t="s">
        <v>6441</v>
      </c>
      <c r="F49" s="629"/>
      <c r="G49" s="603"/>
      <c r="H49" s="603"/>
      <c r="I49" s="629"/>
      <c r="J49" s="603"/>
      <c r="K49" s="605" t="s">
        <v>6502</v>
      </c>
      <c r="L49" s="629"/>
      <c r="M49" s="603"/>
      <c r="N49" s="605"/>
      <c r="O49" s="629"/>
      <c r="P49" s="603"/>
      <c r="Q49" s="609" t="s">
        <v>6587</v>
      </c>
      <c r="R49" s="629"/>
      <c r="S49" s="603"/>
      <c r="T49" s="603"/>
      <c r="U49" s="629"/>
      <c r="V49" s="603"/>
      <c r="W49" s="605" t="s">
        <v>6631</v>
      </c>
      <c r="X49" s="629"/>
      <c r="Y49" s="603"/>
      <c r="Z49" s="605"/>
      <c r="AA49" s="629"/>
      <c r="AB49" s="603"/>
      <c r="AC49" s="603"/>
      <c r="AD49" s="629"/>
      <c r="AE49" s="603"/>
      <c r="AF49" s="605" t="s">
        <v>6676</v>
      </c>
      <c r="AG49" s="629"/>
      <c r="AH49" s="603"/>
      <c r="AI49" s="605"/>
      <c r="AJ49" s="629"/>
      <c r="AK49" s="603"/>
      <c r="AL49" s="605" t="s">
        <v>6843</v>
      </c>
      <c r="AM49" s="603"/>
      <c r="AN49" s="629"/>
      <c r="AO49" s="624" t="s">
        <v>6882</v>
      </c>
      <c r="AP49" s="629"/>
      <c r="AQ49" s="603"/>
      <c r="AR49" s="603"/>
      <c r="AS49" s="629"/>
      <c r="AT49" s="603"/>
      <c r="AU49" s="603"/>
      <c r="AV49" s="629"/>
      <c r="AW49" s="603"/>
      <c r="AX49" s="603"/>
      <c r="AY49" s="629"/>
    </row>
    <row r="50" spans="2:51">
      <c r="B50" s="349"/>
      <c r="C50" s="349"/>
      <c r="D50" s="603"/>
      <c r="E50" s="616" t="s">
        <v>6563</v>
      </c>
      <c r="F50" s="634"/>
      <c r="G50" s="603"/>
      <c r="H50" s="603"/>
      <c r="I50" s="634"/>
      <c r="J50" s="603"/>
      <c r="K50" s="605" t="s">
        <v>6503</v>
      </c>
      <c r="L50" s="634"/>
      <c r="M50" s="613">
        <v>3.2</v>
      </c>
      <c r="N50" s="614" t="s">
        <v>276</v>
      </c>
      <c r="O50" s="634"/>
      <c r="P50" s="615"/>
      <c r="Q50" s="603"/>
      <c r="R50" s="634"/>
      <c r="S50" s="615"/>
      <c r="T50" s="603"/>
      <c r="U50" s="634"/>
      <c r="V50" s="615"/>
      <c r="W50" s="603"/>
      <c r="X50" s="634"/>
      <c r="Y50" s="615"/>
      <c r="Z50" s="603"/>
      <c r="AA50" s="634"/>
      <c r="AB50" s="615"/>
      <c r="AC50" s="603"/>
      <c r="AD50" s="634"/>
      <c r="AE50" s="615"/>
      <c r="AF50" s="605" t="s">
        <v>6677</v>
      </c>
      <c r="AG50" s="634"/>
      <c r="AH50" s="615"/>
      <c r="AI50" s="624" t="s">
        <v>6805</v>
      </c>
      <c r="AJ50" s="634"/>
      <c r="AK50" s="615"/>
      <c r="AL50" s="603"/>
      <c r="AM50" s="615"/>
      <c r="AN50" s="634"/>
      <c r="AO50" s="605" t="s">
        <v>6883</v>
      </c>
      <c r="AP50" s="634"/>
      <c r="AQ50" s="615"/>
      <c r="AR50" s="603"/>
      <c r="AS50" s="634"/>
      <c r="AT50" s="615"/>
      <c r="AU50" s="603"/>
      <c r="AV50" s="634"/>
      <c r="AW50" s="615"/>
      <c r="AX50" s="603"/>
      <c r="AY50" s="634"/>
    </row>
    <row r="51" spans="2:51">
      <c r="B51" s="349"/>
      <c r="C51" s="349"/>
      <c r="D51" s="603"/>
      <c r="E51" s="605" t="s">
        <v>6442</v>
      </c>
      <c r="F51" s="629"/>
      <c r="G51" s="613">
        <v>2.4</v>
      </c>
      <c r="H51" s="614" t="s">
        <v>259</v>
      </c>
      <c r="I51" s="629"/>
      <c r="J51" s="615"/>
      <c r="K51" s="605"/>
      <c r="L51" s="629"/>
      <c r="M51" s="603"/>
      <c r="N51" s="606" t="s">
        <v>6747</v>
      </c>
      <c r="O51" s="629"/>
      <c r="P51" s="603"/>
      <c r="Q51" s="603"/>
      <c r="R51" s="629"/>
      <c r="S51" s="603"/>
      <c r="T51" s="603"/>
      <c r="U51" s="629"/>
      <c r="V51" s="603"/>
      <c r="W51" s="606" t="s">
        <v>6632</v>
      </c>
      <c r="X51" s="629"/>
      <c r="Y51" s="603"/>
      <c r="Z51" s="618"/>
      <c r="AA51" s="629"/>
      <c r="AB51" s="603"/>
      <c r="AC51" s="603"/>
      <c r="AD51" s="629"/>
      <c r="AE51" s="603"/>
      <c r="AF51" s="603"/>
      <c r="AG51" s="629"/>
      <c r="AH51" s="603"/>
      <c r="AI51" s="605" t="s">
        <v>6710</v>
      </c>
      <c r="AJ51" s="629"/>
      <c r="AK51" s="603"/>
      <c r="AL51" s="603"/>
      <c r="AM51" s="603"/>
      <c r="AN51" s="629"/>
      <c r="AO51" s="603"/>
      <c r="AP51" s="629"/>
      <c r="AQ51" s="603"/>
      <c r="AR51" s="603"/>
      <c r="AS51" s="629"/>
      <c r="AT51" s="603"/>
      <c r="AU51" s="603"/>
      <c r="AV51" s="629"/>
      <c r="AW51" s="603"/>
      <c r="AX51" s="603"/>
      <c r="AY51" s="629"/>
    </row>
    <row r="52" spans="2:51">
      <c r="B52" s="349"/>
      <c r="C52" s="349"/>
      <c r="D52" s="603"/>
      <c r="E52" s="605" t="s">
        <v>6443</v>
      </c>
      <c r="F52" s="629"/>
      <c r="G52" s="603"/>
      <c r="H52" s="624" t="s">
        <v>6732</v>
      </c>
      <c r="I52" s="629"/>
      <c r="J52" s="603"/>
      <c r="K52" s="624" t="s">
        <v>6738</v>
      </c>
      <c r="L52" s="629"/>
      <c r="M52" s="603"/>
      <c r="N52" s="624" t="s">
        <v>6746</v>
      </c>
      <c r="O52" s="629"/>
      <c r="P52" s="613">
        <v>4.5</v>
      </c>
      <c r="Q52" s="612" t="s">
        <v>6588</v>
      </c>
      <c r="R52" s="629"/>
      <c r="S52" s="615"/>
      <c r="T52" s="603"/>
      <c r="U52" s="629"/>
      <c r="V52" s="615"/>
      <c r="W52" s="624" t="s">
        <v>6779</v>
      </c>
      <c r="X52" s="629"/>
      <c r="Y52" s="615"/>
      <c r="Z52" s="607"/>
      <c r="AA52" s="629"/>
      <c r="AB52" s="615"/>
      <c r="AC52" s="603"/>
      <c r="AD52" s="629"/>
      <c r="AE52" s="615"/>
      <c r="AF52" s="603"/>
      <c r="AG52" s="629"/>
      <c r="AH52" s="615"/>
      <c r="AI52" s="605" t="s">
        <v>6711</v>
      </c>
      <c r="AJ52" s="629"/>
      <c r="AK52" s="615"/>
      <c r="AL52" s="624" t="s">
        <v>6844</v>
      </c>
      <c r="AM52" s="615"/>
      <c r="AN52" s="629"/>
      <c r="AO52" s="624"/>
      <c r="AP52" s="629"/>
      <c r="AQ52" s="615"/>
      <c r="AR52" s="603"/>
      <c r="AS52" s="629"/>
      <c r="AT52" s="615"/>
      <c r="AU52" s="603"/>
      <c r="AV52" s="629"/>
      <c r="AW52" s="615"/>
      <c r="AX52" s="603"/>
      <c r="AY52" s="629"/>
    </row>
    <row r="53" spans="2:51">
      <c r="B53" s="349"/>
      <c r="C53" s="349"/>
      <c r="D53" s="603"/>
      <c r="E53" s="605" t="s">
        <v>6444</v>
      </c>
      <c r="F53" s="629"/>
      <c r="G53" s="603"/>
      <c r="H53" s="605" t="s">
        <v>6474</v>
      </c>
      <c r="I53" s="629"/>
      <c r="J53" s="603"/>
      <c r="K53" s="607"/>
      <c r="L53" s="629"/>
      <c r="M53" s="603"/>
      <c r="N53" s="605" t="s">
        <v>6564</v>
      </c>
      <c r="O53" s="629"/>
      <c r="P53" s="603"/>
      <c r="Q53" s="606" t="s">
        <v>6759</v>
      </c>
      <c r="R53" s="629"/>
      <c r="S53" s="603"/>
      <c r="T53" s="603"/>
      <c r="U53" s="629"/>
      <c r="V53" s="603"/>
      <c r="W53" s="605" t="s">
        <v>6633</v>
      </c>
      <c r="X53" s="629"/>
      <c r="Y53" s="603"/>
      <c r="Z53" s="605"/>
      <c r="AA53" s="629"/>
      <c r="AB53" s="603"/>
      <c r="AC53" s="603"/>
      <c r="AD53" s="629"/>
      <c r="AE53" s="603"/>
      <c r="AF53" s="624" t="s">
        <v>6797</v>
      </c>
      <c r="AG53" s="629"/>
      <c r="AH53" s="603"/>
      <c r="AI53" s="607"/>
      <c r="AJ53" s="629"/>
      <c r="AK53" s="603"/>
      <c r="AL53" s="605" t="s">
        <v>6845</v>
      </c>
      <c r="AM53" s="613">
        <v>9.6999999999999993</v>
      </c>
      <c r="AN53" s="629"/>
      <c r="AO53" s="614" t="s">
        <v>6884</v>
      </c>
      <c r="AP53" s="629"/>
      <c r="AQ53" s="613">
        <v>9.6999999999999993</v>
      </c>
      <c r="AR53" s="603"/>
      <c r="AS53" s="629"/>
      <c r="AT53" s="615"/>
      <c r="AU53" s="603"/>
      <c r="AV53" s="629"/>
      <c r="AW53" s="615"/>
      <c r="AX53" s="603"/>
      <c r="AY53" s="629"/>
    </row>
    <row r="54" spans="2:51">
      <c r="B54" s="349"/>
      <c r="C54" s="349"/>
      <c r="D54" s="603"/>
      <c r="E54" s="605" t="s">
        <v>6951</v>
      </c>
      <c r="F54" s="629"/>
      <c r="G54" s="603"/>
      <c r="H54" s="603"/>
      <c r="I54" s="629"/>
      <c r="J54" s="603"/>
      <c r="K54" s="605" t="s">
        <v>6512</v>
      </c>
      <c r="L54" s="629"/>
      <c r="M54" s="603"/>
      <c r="N54" s="605" t="s">
        <v>6565</v>
      </c>
      <c r="O54" s="629"/>
      <c r="P54" s="603"/>
      <c r="Q54" s="627" t="s">
        <v>309</v>
      </c>
      <c r="R54" s="629"/>
      <c r="S54" s="603"/>
      <c r="T54" s="603"/>
      <c r="U54" s="629"/>
      <c r="V54" s="603"/>
      <c r="W54" s="603"/>
      <c r="X54" s="629"/>
      <c r="Y54" s="603"/>
      <c r="Z54" s="603"/>
      <c r="AA54" s="629"/>
      <c r="AB54" s="603"/>
      <c r="AC54" s="603"/>
      <c r="AD54" s="629"/>
      <c r="AE54" s="603"/>
      <c r="AF54" s="605" t="s">
        <v>6678</v>
      </c>
      <c r="AG54" s="629"/>
      <c r="AH54" s="603"/>
      <c r="AI54" s="605"/>
      <c r="AJ54" s="629"/>
      <c r="AK54" s="603"/>
      <c r="AL54" s="603"/>
      <c r="AM54" s="603"/>
      <c r="AN54" s="629"/>
      <c r="AO54" s="606" t="s">
        <v>6885</v>
      </c>
      <c r="AP54" s="629"/>
      <c r="AQ54" s="603"/>
      <c r="AR54" s="603"/>
      <c r="AS54" s="629"/>
      <c r="AT54" s="603"/>
      <c r="AU54" s="603"/>
      <c r="AV54" s="629"/>
      <c r="AW54" s="603"/>
      <c r="AX54" s="603"/>
      <c r="AY54" s="629"/>
    </row>
    <row r="55" spans="2:51">
      <c r="B55" s="349"/>
      <c r="C55" s="349"/>
      <c r="D55" s="603"/>
      <c r="E55" s="605" t="s">
        <v>6952</v>
      </c>
      <c r="F55" s="629"/>
      <c r="G55" s="603"/>
      <c r="H55" s="603"/>
      <c r="I55" s="629"/>
      <c r="J55" s="603"/>
      <c r="K55" s="605" t="s">
        <v>6513</v>
      </c>
      <c r="L55" s="629"/>
      <c r="M55" s="603"/>
      <c r="N55" s="605" t="s">
        <v>6566</v>
      </c>
      <c r="O55" s="629"/>
      <c r="P55" s="603"/>
      <c r="Q55" s="605" t="s">
        <v>6589</v>
      </c>
      <c r="R55" s="629"/>
      <c r="S55" s="603"/>
      <c r="T55" s="603"/>
      <c r="U55" s="629"/>
      <c r="V55" s="603"/>
      <c r="W55" s="606" t="s">
        <v>6634</v>
      </c>
      <c r="X55" s="629"/>
      <c r="Y55" s="603"/>
      <c r="Z55" s="618"/>
      <c r="AA55" s="629"/>
      <c r="AB55" s="603"/>
      <c r="AC55" s="603"/>
      <c r="AD55" s="629"/>
      <c r="AE55" s="603"/>
      <c r="AF55" s="605" t="s">
        <v>6679</v>
      </c>
      <c r="AG55" s="629"/>
      <c r="AH55" s="603"/>
      <c r="AI55" s="624" t="s">
        <v>6806</v>
      </c>
      <c r="AJ55" s="629"/>
      <c r="AK55" s="603"/>
      <c r="AL55" s="603"/>
      <c r="AM55" s="603"/>
      <c r="AN55" s="629"/>
      <c r="AO55" s="624" t="s">
        <v>6886</v>
      </c>
      <c r="AP55" s="629"/>
      <c r="AQ55" s="603"/>
      <c r="AR55" s="603"/>
      <c r="AS55" s="629"/>
      <c r="AT55" s="603"/>
      <c r="AU55" s="603"/>
      <c r="AV55" s="629"/>
      <c r="AW55" s="603"/>
      <c r="AX55" s="603"/>
      <c r="AY55" s="629"/>
    </row>
    <row r="56" spans="2:51">
      <c r="B56" s="349"/>
      <c r="C56" s="349"/>
      <c r="D56" s="603"/>
      <c r="E56" s="605"/>
      <c r="F56" s="629"/>
      <c r="G56" s="613">
        <v>2.5</v>
      </c>
      <c r="H56" s="614" t="s">
        <v>260</v>
      </c>
      <c r="I56" s="629"/>
      <c r="J56" s="615"/>
      <c r="K56" s="605" t="s">
        <v>6514</v>
      </c>
      <c r="L56" s="629"/>
      <c r="M56" s="615"/>
      <c r="N56" s="605"/>
      <c r="O56" s="629"/>
      <c r="P56" s="615"/>
      <c r="Q56" s="605" t="s">
        <v>6590</v>
      </c>
      <c r="R56" s="629"/>
      <c r="S56" s="615"/>
      <c r="T56" s="603"/>
      <c r="U56" s="629"/>
      <c r="V56" s="615"/>
      <c r="W56" s="624" t="s">
        <v>6780</v>
      </c>
      <c r="X56" s="629"/>
      <c r="Y56" s="615"/>
      <c r="Z56" s="607"/>
      <c r="AA56" s="629"/>
      <c r="AB56" s="615"/>
      <c r="AC56" s="603"/>
      <c r="AD56" s="629"/>
      <c r="AE56" s="615"/>
      <c r="AF56" s="603"/>
      <c r="AG56" s="629"/>
      <c r="AH56" s="615"/>
      <c r="AI56" s="605" t="s">
        <v>6807</v>
      </c>
      <c r="AJ56" s="629"/>
      <c r="AK56" s="613">
        <v>9.3000000000000007</v>
      </c>
      <c r="AL56" s="614" t="s">
        <v>6846</v>
      </c>
      <c r="AM56" s="615"/>
      <c r="AN56" s="629"/>
      <c r="AO56" s="605" t="s">
        <v>6887</v>
      </c>
      <c r="AP56" s="629"/>
      <c r="AQ56" s="615"/>
      <c r="AR56" s="603"/>
      <c r="AS56" s="629"/>
      <c r="AT56" s="615"/>
      <c r="AU56" s="603"/>
      <c r="AV56" s="629"/>
      <c r="AW56" s="615"/>
      <c r="AX56" s="603"/>
      <c r="AY56" s="629"/>
    </row>
    <row r="57" spans="2:51">
      <c r="B57" s="349"/>
      <c r="C57" s="349"/>
      <c r="D57" s="603"/>
      <c r="E57" s="624" t="s">
        <v>6721</v>
      </c>
      <c r="F57" s="628"/>
      <c r="G57" s="603"/>
      <c r="H57" s="624" t="s">
        <v>6733</v>
      </c>
      <c r="I57" s="628"/>
      <c r="J57" s="603"/>
      <c r="K57" s="603"/>
      <c r="L57" s="628"/>
      <c r="M57" s="603"/>
      <c r="N57" s="603"/>
      <c r="O57" s="628"/>
      <c r="P57" s="603"/>
      <c r="Q57" s="605" t="s">
        <v>6591</v>
      </c>
      <c r="R57" s="628"/>
      <c r="S57" s="603"/>
      <c r="T57" s="603"/>
      <c r="U57" s="628"/>
      <c r="V57" s="603"/>
      <c r="W57" s="605" t="s">
        <v>6635</v>
      </c>
      <c r="X57" s="628"/>
      <c r="Y57" s="603"/>
      <c r="Z57" s="605"/>
      <c r="AA57" s="628"/>
      <c r="AB57" s="603"/>
      <c r="AC57" s="603"/>
      <c r="AD57" s="628"/>
      <c r="AE57" s="603"/>
      <c r="AF57" s="603"/>
      <c r="AG57" s="628"/>
      <c r="AH57" s="603"/>
      <c r="AI57" s="605" t="s">
        <v>6808</v>
      </c>
      <c r="AJ57" s="628"/>
      <c r="AK57" s="603"/>
      <c r="AL57" s="606" t="s">
        <v>6847</v>
      </c>
      <c r="AM57" s="603"/>
      <c r="AN57" s="628"/>
      <c r="AO57" s="618"/>
      <c r="AP57" s="628"/>
      <c r="AQ57" s="603"/>
      <c r="AR57" s="603"/>
      <c r="AS57" s="628"/>
      <c r="AT57" s="603"/>
      <c r="AU57" s="603"/>
      <c r="AV57" s="628"/>
      <c r="AW57" s="603"/>
      <c r="AX57" s="603"/>
      <c r="AY57" s="628"/>
    </row>
    <row r="58" spans="2:51">
      <c r="B58" s="349"/>
      <c r="C58" s="349"/>
      <c r="D58" s="603"/>
      <c r="E58" s="605" t="s">
        <v>6445</v>
      </c>
      <c r="F58" s="629"/>
      <c r="G58" s="603"/>
      <c r="H58" s="605" t="s">
        <v>6475</v>
      </c>
      <c r="I58" s="629"/>
      <c r="J58" s="603"/>
      <c r="K58" s="605" t="s">
        <v>6515</v>
      </c>
      <c r="L58" s="629"/>
      <c r="M58" s="613">
        <v>3.3</v>
      </c>
      <c r="N58" s="614" t="s">
        <v>277</v>
      </c>
      <c r="O58" s="629"/>
      <c r="P58" s="615"/>
      <c r="Q58" s="603"/>
      <c r="R58" s="629"/>
      <c r="S58" s="615"/>
      <c r="T58" s="603"/>
      <c r="U58" s="629"/>
      <c r="V58" s="615"/>
      <c r="W58" s="603"/>
      <c r="X58" s="629"/>
      <c r="Y58" s="615"/>
      <c r="Z58" s="603"/>
      <c r="AA58" s="629"/>
      <c r="AB58" s="615"/>
      <c r="AC58" s="603"/>
      <c r="AD58" s="629"/>
      <c r="AE58" s="615"/>
      <c r="AF58" s="624" t="s">
        <v>6798</v>
      </c>
      <c r="AG58" s="629"/>
      <c r="AH58" s="615"/>
      <c r="AI58" s="607"/>
      <c r="AJ58" s="629"/>
      <c r="AK58" s="615"/>
      <c r="AL58" s="624" t="s">
        <v>6848</v>
      </c>
      <c r="AM58" s="615"/>
      <c r="AN58" s="629"/>
      <c r="AO58" s="624"/>
      <c r="AP58" s="629"/>
      <c r="AQ58" s="615"/>
      <c r="AR58" s="603"/>
      <c r="AS58" s="629"/>
      <c r="AT58" s="615"/>
      <c r="AU58" s="603"/>
      <c r="AV58" s="629"/>
      <c r="AW58" s="615"/>
      <c r="AX58" s="603"/>
      <c r="AY58" s="629"/>
    </row>
    <row r="59" spans="2:51">
      <c r="B59" s="349"/>
      <c r="C59" s="349"/>
      <c r="D59" s="603"/>
      <c r="E59" s="605" t="s">
        <v>6446</v>
      </c>
      <c r="F59" s="629"/>
      <c r="G59" s="603"/>
      <c r="H59" s="603"/>
      <c r="I59" s="629"/>
      <c r="J59" s="603"/>
      <c r="K59" s="605" t="s">
        <v>6516</v>
      </c>
      <c r="L59" s="629"/>
      <c r="M59" s="603"/>
      <c r="N59" s="606" t="s">
        <v>6748</v>
      </c>
      <c r="O59" s="629"/>
      <c r="P59" s="603"/>
      <c r="Q59" s="603"/>
      <c r="R59" s="629"/>
      <c r="S59" s="603"/>
      <c r="T59" s="603"/>
      <c r="U59" s="629"/>
      <c r="V59" s="603"/>
      <c r="W59" s="603"/>
      <c r="X59" s="629"/>
      <c r="Y59" s="603"/>
      <c r="Z59" s="603"/>
      <c r="AA59" s="629"/>
      <c r="AB59" s="603"/>
      <c r="AC59" s="603"/>
      <c r="AD59" s="629"/>
      <c r="AE59" s="603"/>
      <c r="AF59" s="605" t="s">
        <v>6680</v>
      </c>
      <c r="AG59" s="629"/>
      <c r="AH59" s="603"/>
      <c r="AI59" s="605"/>
      <c r="AJ59" s="629"/>
      <c r="AK59" s="603"/>
      <c r="AL59" s="605" t="s">
        <v>6849</v>
      </c>
      <c r="AM59" s="603"/>
      <c r="AN59" s="629"/>
      <c r="AO59" s="624" t="s">
        <v>6888</v>
      </c>
      <c r="AP59" s="629"/>
      <c r="AQ59" s="603"/>
      <c r="AR59" s="603"/>
      <c r="AS59" s="629"/>
      <c r="AT59" s="603"/>
      <c r="AU59" s="603"/>
      <c r="AV59" s="629"/>
      <c r="AW59" s="603"/>
      <c r="AX59" s="603"/>
      <c r="AY59" s="629"/>
    </row>
    <row r="60" spans="2:51">
      <c r="B60" s="349"/>
      <c r="C60" s="349"/>
      <c r="D60" s="603"/>
      <c r="E60" s="605" t="s">
        <v>6447</v>
      </c>
      <c r="F60" s="629"/>
      <c r="G60" s="603"/>
      <c r="H60" s="603"/>
      <c r="I60" s="629"/>
      <c r="J60" s="603"/>
      <c r="K60" s="605" t="s">
        <v>6517</v>
      </c>
      <c r="L60" s="629"/>
      <c r="M60" s="603"/>
      <c r="N60" s="624" t="s">
        <v>6749</v>
      </c>
      <c r="O60" s="629"/>
      <c r="P60" s="603"/>
      <c r="Q60" s="603"/>
      <c r="R60" s="629"/>
      <c r="S60" s="603"/>
      <c r="T60" s="603"/>
      <c r="U60" s="629"/>
      <c r="V60" s="615"/>
      <c r="W60" s="617"/>
      <c r="X60" s="629"/>
      <c r="Y60" s="615"/>
      <c r="Z60" s="617"/>
      <c r="AA60" s="629"/>
      <c r="AB60" s="615"/>
      <c r="AC60" s="603"/>
      <c r="AD60" s="629"/>
      <c r="AE60" s="615"/>
      <c r="AF60" s="605" t="s">
        <v>6681</v>
      </c>
      <c r="AG60" s="629"/>
      <c r="AH60" s="615"/>
      <c r="AI60" s="624" t="s">
        <v>6809</v>
      </c>
      <c r="AJ60" s="629"/>
      <c r="AK60" s="615"/>
      <c r="AL60" s="605" t="s">
        <v>6850</v>
      </c>
      <c r="AM60" s="615"/>
      <c r="AN60" s="629"/>
      <c r="AO60" s="605" t="s">
        <v>6889</v>
      </c>
      <c r="AP60" s="629"/>
      <c r="AQ60" s="615"/>
      <c r="AR60" s="603"/>
      <c r="AS60" s="629"/>
      <c r="AT60" s="615"/>
      <c r="AU60" s="603"/>
      <c r="AV60" s="629"/>
      <c r="AW60" s="615"/>
      <c r="AX60" s="603"/>
      <c r="AY60" s="629"/>
    </row>
    <row r="61" spans="2:51">
      <c r="B61" s="349"/>
      <c r="C61" s="349"/>
      <c r="D61" s="603"/>
      <c r="E61" s="603"/>
      <c r="F61" s="629"/>
      <c r="G61" s="603"/>
      <c r="H61" s="603"/>
      <c r="I61" s="629"/>
      <c r="J61" s="603"/>
      <c r="K61" s="605" t="s">
        <v>6518</v>
      </c>
      <c r="L61" s="629"/>
      <c r="M61" s="603"/>
      <c r="N61" s="605" t="s">
        <v>6567</v>
      </c>
      <c r="O61" s="629"/>
      <c r="P61" s="603"/>
      <c r="Q61" s="603"/>
      <c r="R61" s="629"/>
      <c r="S61" s="603"/>
      <c r="T61" s="603"/>
      <c r="U61" s="629"/>
      <c r="V61" s="603"/>
      <c r="W61" s="618"/>
      <c r="X61" s="629"/>
      <c r="Y61" s="603"/>
      <c r="Z61" s="618"/>
      <c r="AA61" s="629"/>
      <c r="AB61" s="603"/>
      <c r="AC61" s="603"/>
      <c r="AD61" s="629"/>
      <c r="AE61" s="603"/>
      <c r="AF61" s="605" t="s">
        <v>6682</v>
      </c>
      <c r="AG61" s="629"/>
      <c r="AH61" s="603"/>
      <c r="AI61" s="605"/>
      <c r="AJ61" s="629"/>
      <c r="AK61" s="603"/>
      <c r="AL61" s="603"/>
      <c r="AM61" s="603"/>
      <c r="AN61" s="629"/>
      <c r="AO61" s="603"/>
      <c r="AP61" s="629"/>
      <c r="AQ61" s="603"/>
      <c r="AR61" s="603"/>
      <c r="AS61" s="629"/>
      <c r="AT61" s="603"/>
      <c r="AU61" s="603"/>
      <c r="AV61" s="629"/>
      <c r="AW61" s="603"/>
      <c r="AX61" s="603"/>
      <c r="AY61" s="629"/>
    </row>
    <row r="62" spans="2:51">
      <c r="B62" s="349"/>
      <c r="C62" s="349"/>
      <c r="D62" s="603"/>
      <c r="E62" s="624" t="s">
        <v>6722</v>
      </c>
      <c r="F62" s="628"/>
      <c r="G62" s="603"/>
      <c r="H62" s="603"/>
      <c r="I62" s="628"/>
      <c r="J62" s="603"/>
      <c r="K62" s="605" t="s">
        <v>6519</v>
      </c>
      <c r="L62" s="628"/>
      <c r="M62" s="603"/>
      <c r="N62" s="605"/>
      <c r="O62" s="628"/>
      <c r="P62" s="603"/>
      <c r="Q62" s="603"/>
      <c r="R62" s="628"/>
      <c r="S62" s="603"/>
      <c r="T62" s="603"/>
      <c r="U62" s="628"/>
      <c r="V62" s="603"/>
      <c r="W62" s="607"/>
      <c r="X62" s="628"/>
      <c r="Y62" s="603"/>
      <c r="Z62" s="607"/>
      <c r="AA62" s="628"/>
      <c r="AB62" s="603"/>
      <c r="AC62" s="603"/>
      <c r="AD62" s="628"/>
      <c r="AE62" s="603"/>
      <c r="AF62" s="605" t="s">
        <v>6683</v>
      </c>
      <c r="AG62" s="628"/>
      <c r="AH62" s="603"/>
      <c r="AI62" s="605" t="s">
        <v>6810</v>
      </c>
      <c r="AJ62" s="628"/>
      <c r="AK62" s="603"/>
      <c r="AL62" s="603"/>
      <c r="AM62" s="603"/>
      <c r="AN62" s="628"/>
      <c r="AO62" s="603"/>
      <c r="AP62" s="628"/>
      <c r="AQ62" s="603"/>
      <c r="AR62" s="603"/>
      <c r="AS62" s="628"/>
      <c r="AT62" s="603"/>
      <c r="AU62" s="603"/>
      <c r="AV62" s="628"/>
      <c r="AW62" s="603"/>
      <c r="AX62" s="603"/>
      <c r="AY62" s="628"/>
    </row>
    <row r="63" spans="2:51">
      <c r="B63" s="349"/>
      <c r="C63" s="349"/>
      <c r="D63" s="603"/>
      <c r="E63" s="609" t="s">
        <v>6958</v>
      </c>
      <c r="G63" s="603"/>
      <c r="H63" s="603"/>
      <c r="J63" s="603"/>
      <c r="K63" s="605" t="s">
        <v>6520</v>
      </c>
      <c r="M63" s="603"/>
      <c r="N63" s="605"/>
      <c r="P63" s="603"/>
      <c r="Q63" s="603"/>
      <c r="S63" s="603"/>
      <c r="T63" s="603"/>
      <c r="V63" s="603"/>
      <c r="W63" s="605"/>
      <c r="Y63" s="603"/>
      <c r="Z63" s="605"/>
      <c r="AB63" s="603"/>
      <c r="AC63" s="603"/>
      <c r="AE63" s="603"/>
      <c r="AF63" s="603"/>
      <c r="AH63" s="603"/>
      <c r="AI63" s="605" t="s">
        <v>6811</v>
      </c>
      <c r="AK63" s="603"/>
      <c r="AL63" s="624" t="s">
        <v>6851</v>
      </c>
      <c r="AM63" s="603"/>
      <c r="AO63" s="624"/>
      <c r="AQ63" s="603"/>
      <c r="AR63" s="603"/>
      <c r="AT63" s="603"/>
      <c r="AU63" s="603"/>
      <c r="AW63" s="603"/>
      <c r="AX63" s="603"/>
    </row>
    <row r="64" spans="2:51">
      <c r="B64" s="349"/>
      <c r="C64" s="349"/>
      <c r="D64" s="603"/>
      <c r="E64" s="605"/>
      <c r="F64" s="629"/>
      <c r="G64" s="603"/>
      <c r="H64" s="603"/>
      <c r="I64" s="629"/>
      <c r="J64" s="603"/>
      <c r="K64" s="605" t="s">
        <v>6521</v>
      </c>
      <c r="L64" s="629"/>
      <c r="M64" s="603"/>
      <c r="N64" s="605"/>
      <c r="O64" s="629"/>
      <c r="P64" s="603"/>
      <c r="Q64" s="603"/>
      <c r="R64" s="629"/>
      <c r="S64" s="603"/>
      <c r="T64" s="603"/>
      <c r="U64" s="629"/>
      <c r="V64" s="603"/>
      <c r="W64" s="603"/>
      <c r="X64" s="629"/>
      <c r="Y64" s="603"/>
      <c r="Z64" s="603"/>
      <c r="AA64" s="629"/>
      <c r="AB64" s="603"/>
      <c r="AC64" s="603"/>
      <c r="AD64" s="629"/>
      <c r="AE64" s="603"/>
      <c r="AF64" s="603"/>
      <c r="AG64" s="629"/>
      <c r="AH64" s="603"/>
      <c r="AI64" s="605"/>
      <c r="AJ64" s="629"/>
      <c r="AK64" s="603"/>
      <c r="AL64" s="605" t="s">
        <v>6852</v>
      </c>
      <c r="AM64" s="603"/>
      <c r="AN64" s="629"/>
      <c r="AO64" s="605"/>
      <c r="AP64" s="629"/>
      <c r="AQ64" s="603"/>
      <c r="AR64" s="603"/>
      <c r="AS64" s="629"/>
      <c r="AT64" s="603"/>
      <c r="AU64" s="603"/>
      <c r="AV64" s="629"/>
      <c r="AW64" s="603"/>
      <c r="AX64" s="603"/>
      <c r="AY64" s="629"/>
    </row>
    <row r="65" spans="2:51">
      <c r="B65" s="349"/>
      <c r="C65" s="349"/>
      <c r="D65" s="615"/>
      <c r="E65" s="624" t="s">
        <v>6723</v>
      </c>
      <c r="F65" s="628"/>
      <c r="G65" s="615"/>
      <c r="H65" s="603"/>
      <c r="I65" s="628"/>
      <c r="J65" s="615"/>
      <c r="K65" s="605" t="s">
        <v>6522</v>
      </c>
      <c r="L65" s="628"/>
      <c r="M65" s="615"/>
      <c r="N65" s="605"/>
      <c r="O65" s="628"/>
      <c r="P65" s="615"/>
      <c r="Q65" s="603"/>
      <c r="R65" s="628"/>
      <c r="S65" s="615"/>
      <c r="T65" s="603"/>
      <c r="U65" s="628"/>
      <c r="V65" s="615"/>
      <c r="W65" s="618"/>
      <c r="X65" s="628"/>
      <c r="Y65" s="615"/>
      <c r="Z65" s="618"/>
      <c r="AA65" s="628"/>
      <c r="AB65" s="615"/>
      <c r="AC65" s="603"/>
      <c r="AD65" s="628"/>
      <c r="AE65" s="615"/>
      <c r="AF65" s="624" t="s">
        <v>6799</v>
      </c>
      <c r="AG65" s="628"/>
      <c r="AH65" s="615"/>
      <c r="AI65" s="605" t="s">
        <v>6812</v>
      </c>
      <c r="AJ65" s="628"/>
      <c r="AK65" s="615"/>
      <c r="AL65" s="605" t="s">
        <v>6853</v>
      </c>
      <c r="AM65" s="615"/>
      <c r="AN65" s="628"/>
      <c r="AO65" s="605"/>
      <c r="AP65" s="628"/>
      <c r="AQ65" s="615"/>
      <c r="AR65" s="603"/>
      <c r="AS65" s="628"/>
      <c r="AT65" s="615"/>
      <c r="AU65" s="603"/>
      <c r="AV65" s="628"/>
      <c r="AW65" s="615"/>
      <c r="AX65" s="603"/>
      <c r="AY65" s="628"/>
    </row>
    <row r="66" spans="2:51">
      <c r="B66" s="349"/>
      <c r="C66" s="349"/>
      <c r="D66" s="603"/>
      <c r="E66" s="605" t="s">
        <v>1000</v>
      </c>
      <c r="F66" s="629"/>
      <c r="G66" s="603"/>
      <c r="H66" s="603"/>
      <c r="I66" s="629"/>
      <c r="J66" s="603"/>
      <c r="K66" s="603"/>
      <c r="L66" s="629"/>
      <c r="M66" s="603"/>
      <c r="N66" s="603"/>
      <c r="O66" s="629"/>
      <c r="P66" s="603"/>
      <c r="Q66" s="603"/>
      <c r="R66" s="629"/>
      <c r="S66" s="603"/>
      <c r="T66" s="603"/>
      <c r="U66" s="629"/>
      <c r="V66" s="603"/>
      <c r="W66" s="607"/>
      <c r="X66" s="629"/>
      <c r="Y66" s="603"/>
      <c r="Z66" s="607"/>
      <c r="AA66" s="629"/>
      <c r="AB66" s="603"/>
      <c r="AC66" s="603"/>
      <c r="AD66" s="629"/>
      <c r="AE66" s="603"/>
      <c r="AF66" s="605" t="s">
        <v>6684</v>
      </c>
      <c r="AG66" s="629"/>
      <c r="AH66" s="603"/>
      <c r="AI66" s="605" t="s">
        <v>6813</v>
      </c>
      <c r="AJ66" s="629"/>
      <c r="AK66" s="603"/>
      <c r="AL66" s="603"/>
      <c r="AM66" s="603"/>
      <c r="AN66" s="629"/>
      <c r="AO66" s="603"/>
      <c r="AP66" s="629"/>
      <c r="AQ66" s="603"/>
      <c r="AR66" s="603"/>
      <c r="AS66" s="629"/>
      <c r="AT66" s="603"/>
      <c r="AU66" s="603"/>
      <c r="AV66" s="629"/>
      <c r="AW66" s="603"/>
      <c r="AX66" s="603"/>
      <c r="AY66" s="629"/>
    </row>
    <row r="67" spans="2:51">
      <c r="B67" s="349"/>
      <c r="C67" s="349"/>
      <c r="D67" s="603"/>
      <c r="E67" s="603"/>
      <c r="F67" s="629"/>
      <c r="G67" s="603"/>
      <c r="H67" s="603"/>
      <c r="I67" s="629"/>
      <c r="J67" s="603"/>
      <c r="K67" s="624" t="s">
        <v>6739</v>
      </c>
      <c r="L67" s="629"/>
      <c r="M67" s="603"/>
      <c r="N67" s="607"/>
      <c r="O67" s="629"/>
      <c r="P67" s="603"/>
      <c r="Q67" s="603"/>
      <c r="R67" s="629"/>
      <c r="S67" s="603"/>
      <c r="T67" s="603"/>
      <c r="U67" s="629"/>
      <c r="V67" s="603"/>
      <c r="W67" s="605"/>
      <c r="X67" s="629"/>
      <c r="Y67" s="603"/>
      <c r="Z67" s="605"/>
      <c r="AA67" s="629"/>
      <c r="AB67" s="603"/>
      <c r="AC67" s="603"/>
      <c r="AD67" s="629"/>
      <c r="AE67" s="603"/>
      <c r="AF67" s="603"/>
      <c r="AG67" s="629"/>
      <c r="AH67" s="603"/>
      <c r="AI67" s="605"/>
      <c r="AJ67" s="629"/>
      <c r="AK67" s="603"/>
      <c r="AL67" s="603"/>
      <c r="AM67" s="603"/>
      <c r="AN67" s="629"/>
      <c r="AO67" s="603"/>
      <c r="AP67" s="629"/>
      <c r="AQ67" s="603"/>
      <c r="AR67" s="603"/>
      <c r="AS67" s="629"/>
      <c r="AT67" s="603"/>
      <c r="AU67" s="603"/>
      <c r="AV67" s="629"/>
      <c r="AW67" s="603"/>
      <c r="AX67" s="603"/>
      <c r="AY67" s="629"/>
    </row>
    <row r="68" spans="2:51">
      <c r="B68" s="349"/>
      <c r="C68" s="349"/>
      <c r="D68" s="603"/>
      <c r="E68" s="603"/>
      <c r="F68" s="629"/>
      <c r="G68" s="603"/>
      <c r="H68" s="603"/>
      <c r="I68" s="629"/>
      <c r="J68" s="603"/>
      <c r="K68" s="605" t="s">
        <v>6523</v>
      </c>
      <c r="L68" s="629"/>
      <c r="M68" s="603"/>
      <c r="N68" s="605"/>
      <c r="O68" s="629"/>
      <c r="P68" s="603"/>
      <c r="Q68" s="603"/>
      <c r="R68" s="629"/>
      <c r="S68" s="603"/>
      <c r="T68" s="603"/>
      <c r="U68" s="629"/>
      <c r="V68" s="603"/>
      <c r="W68" s="603"/>
      <c r="X68" s="629"/>
      <c r="Y68" s="603"/>
      <c r="Z68" s="603"/>
      <c r="AA68" s="629"/>
      <c r="AB68" s="603"/>
      <c r="AC68" s="603"/>
      <c r="AD68" s="629"/>
      <c r="AE68" s="603"/>
      <c r="AF68" s="603"/>
      <c r="AG68" s="629"/>
      <c r="AH68" s="603"/>
      <c r="AI68" s="605" t="s">
        <v>6814</v>
      </c>
      <c r="AJ68" s="629"/>
      <c r="AK68" s="603"/>
      <c r="AL68" s="624" t="s">
        <v>6839</v>
      </c>
      <c r="AM68" s="603"/>
      <c r="AN68" s="629"/>
      <c r="AO68" s="624"/>
      <c r="AP68" s="629"/>
      <c r="AQ68" s="603"/>
      <c r="AR68" s="603"/>
      <c r="AS68" s="629"/>
      <c r="AT68" s="603"/>
      <c r="AU68" s="603"/>
      <c r="AV68" s="629"/>
      <c r="AW68" s="603"/>
      <c r="AX68" s="603"/>
      <c r="AY68" s="629"/>
    </row>
    <row r="69" spans="2:51">
      <c r="B69" s="349"/>
      <c r="C69" s="349"/>
      <c r="D69" s="613">
        <v>1.2</v>
      </c>
      <c r="E69" s="614" t="s">
        <v>231</v>
      </c>
      <c r="F69" s="629"/>
      <c r="G69" s="603"/>
      <c r="H69" s="603"/>
      <c r="I69" s="629"/>
      <c r="J69" s="603"/>
      <c r="K69" s="605" t="s">
        <v>6524</v>
      </c>
      <c r="L69" s="629"/>
      <c r="M69" s="603"/>
      <c r="N69" s="605"/>
      <c r="O69" s="629"/>
      <c r="P69" s="603"/>
      <c r="Q69" s="603"/>
      <c r="R69" s="629"/>
      <c r="S69" s="603"/>
      <c r="T69" s="603"/>
      <c r="U69" s="629"/>
      <c r="V69" s="603"/>
      <c r="W69" s="603"/>
      <c r="X69" s="629"/>
      <c r="Y69" s="603"/>
      <c r="Z69" s="603"/>
      <c r="AA69" s="629"/>
      <c r="AB69" s="603"/>
      <c r="AC69" s="603"/>
      <c r="AD69" s="629"/>
      <c r="AE69" s="603"/>
      <c r="AF69" s="624" t="s">
        <v>6800</v>
      </c>
      <c r="AG69" s="629"/>
      <c r="AH69" s="603"/>
      <c r="AI69" s="605" t="s">
        <v>6815</v>
      </c>
      <c r="AJ69" s="629"/>
      <c r="AK69" s="603"/>
      <c r="AL69" s="605" t="s">
        <v>6854</v>
      </c>
      <c r="AM69" s="603"/>
      <c r="AN69" s="629"/>
      <c r="AO69" s="605"/>
      <c r="AP69" s="629"/>
      <c r="AQ69" s="603"/>
      <c r="AR69" s="603"/>
      <c r="AS69" s="629"/>
      <c r="AT69" s="603"/>
      <c r="AU69" s="603"/>
      <c r="AV69" s="629"/>
      <c r="AW69" s="603"/>
      <c r="AX69" s="603"/>
      <c r="AY69" s="629"/>
    </row>
    <row r="70" spans="2:51">
      <c r="B70" s="349"/>
      <c r="C70" s="349"/>
      <c r="D70" s="603"/>
      <c r="E70" s="608" t="s">
        <v>6968</v>
      </c>
      <c r="F70" s="628"/>
      <c r="G70" s="603"/>
      <c r="H70" s="603"/>
      <c r="I70" s="628"/>
      <c r="J70" s="603"/>
      <c r="K70" s="605" t="s">
        <v>6525</v>
      </c>
      <c r="L70" s="628"/>
      <c r="M70" s="603"/>
      <c r="N70" s="605"/>
      <c r="O70" s="628"/>
      <c r="P70" s="603"/>
      <c r="Q70" s="603"/>
      <c r="R70" s="628"/>
      <c r="S70" s="603"/>
      <c r="T70" s="603"/>
      <c r="U70" s="628"/>
      <c r="V70" s="615"/>
      <c r="W70" s="617"/>
      <c r="X70" s="628"/>
      <c r="Y70" s="615"/>
      <c r="Z70" s="617"/>
      <c r="AA70" s="628"/>
      <c r="AB70" s="615"/>
      <c r="AC70" s="603"/>
      <c r="AD70" s="628"/>
      <c r="AE70" s="615"/>
      <c r="AF70" s="605" t="s">
        <v>6685</v>
      </c>
      <c r="AG70" s="628"/>
      <c r="AH70" s="615"/>
      <c r="AI70" s="605"/>
      <c r="AJ70" s="628"/>
      <c r="AK70" s="615"/>
      <c r="AL70" s="605" t="s">
        <v>6855</v>
      </c>
      <c r="AM70" s="615"/>
      <c r="AN70" s="628"/>
      <c r="AO70" s="605"/>
      <c r="AP70" s="628"/>
      <c r="AQ70" s="615"/>
      <c r="AR70" s="603"/>
      <c r="AS70" s="628"/>
      <c r="AT70" s="615"/>
      <c r="AU70" s="603"/>
      <c r="AV70" s="628"/>
      <c r="AW70" s="615"/>
      <c r="AX70" s="603"/>
      <c r="AY70" s="628"/>
    </row>
    <row r="71" spans="2:51">
      <c r="B71" s="349"/>
      <c r="C71" s="349"/>
      <c r="D71" s="603"/>
      <c r="E71" s="624" t="s">
        <v>6724</v>
      </c>
      <c r="F71" s="629"/>
      <c r="G71" s="603"/>
      <c r="H71" s="603"/>
      <c r="I71" s="629"/>
      <c r="J71" s="603"/>
      <c r="K71" s="605" t="s">
        <v>6526</v>
      </c>
      <c r="L71" s="629"/>
      <c r="M71" s="603"/>
      <c r="N71" s="605"/>
      <c r="O71" s="629"/>
      <c r="P71" s="603"/>
      <c r="Q71" s="603"/>
      <c r="R71" s="629"/>
      <c r="S71" s="603"/>
      <c r="T71" s="603"/>
      <c r="U71" s="629"/>
      <c r="V71" s="603"/>
      <c r="W71" s="618"/>
      <c r="X71" s="629"/>
      <c r="Y71" s="603"/>
      <c r="Z71" s="618"/>
      <c r="AA71" s="629"/>
      <c r="AB71" s="603"/>
      <c r="AC71" s="603"/>
      <c r="AD71" s="629"/>
      <c r="AE71" s="603"/>
      <c r="AF71" s="603"/>
      <c r="AG71" s="629"/>
      <c r="AH71" s="603"/>
      <c r="AI71" s="603"/>
      <c r="AJ71" s="629"/>
      <c r="AK71" s="603"/>
      <c r="AL71" s="603"/>
      <c r="AM71" s="603"/>
      <c r="AN71" s="629"/>
      <c r="AO71" s="603"/>
      <c r="AP71" s="629"/>
      <c r="AQ71" s="603"/>
      <c r="AR71" s="603"/>
      <c r="AS71" s="629"/>
      <c r="AT71" s="603"/>
      <c r="AU71" s="603"/>
      <c r="AV71" s="629"/>
      <c r="AW71" s="603"/>
      <c r="AX71" s="603"/>
      <c r="AY71" s="629"/>
    </row>
    <row r="72" spans="2:51">
      <c r="B72" s="349"/>
      <c r="C72" s="349"/>
      <c r="D72" s="603"/>
      <c r="E72" s="605" t="s">
        <v>6448</v>
      </c>
      <c r="F72" s="629"/>
      <c r="G72" s="603"/>
      <c r="H72" s="603"/>
      <c r="I72" s="629"/>
      <c r="J72" s="603"/>
      <c r="K72" s="605" t="s">
        <v>6527</v>
      </c>
      <c r="L72" s="629"/>
      <c r="M72" s="603"/>
      <c r="N72" s="605"/>
      <c r="O72" s="629"/>
      <c r="P72" s="603"/>
      <c r="Q72" s="603"/>
      <c r="R72" s="629"/>
      <c r="S72" s="603"/>
      <c r="T72" s="603"/>
      <c r="U72" s="629"/>
      <c r="V72" s="603"/>
      <c r="W72" s="607"/>
      <c r="X72" s="629"/>
      <c r="Y72" s="603"/>
      <c r="Z72" s="607"/>
      <c r="AA72" s="629"/>
      <c r="AB72" s="603"/>
      <c r="AC72" s="603"/>
      <c r="AD72" s="629"/>
      <c r="AE72" s="603"/>
      <c r="AF72" s="603"/>
      <c r="AG72" s="629"/>
      <c r="AH72" s="603"/>
      <c r="AI72" s="603"/>
      <c r="AJ72" s="629"/>
      <c r="AK72" s="603"/>
      <c r="AL72" s="603"/>
      <c r="AM72" s="603"/>
      <c r="AN72" s="629"/>
      <c r="AO72" s="603"/>
      <c r="AP72" s="629"/>
      <c r="AQ72" s="603"/>
      <c r="AR72" s="603"/>
      <c r="AS72" s="629"/>
      <c r="AT72" s="603"/>
      <c r="AU72" s="603"/>
      <c r="AV72" s="629"/>
      <c r="AW72" s="603"/>
      <c r="AX72" s="603"/>
      <c r="AY72" s="629"/>
    </row>
    <row r="73" spans="2:51">
      <c r="B73" s="349"/>
      <c r="C73" s="349"/>
      <c r="D73" s="603"/>
      <c r="E73" s="603"/>
      <c r="F73" s="629"/>
      <c r="G73" s="603"/>
      <c r="H73" s="603"/>
      <c r="I73" s="629"/>
      <c r="J73" s="603"/>
      <c r="K73" s="603"/>
      <c r="L73" s="629"/>
      <c r="M73" s="603"/>
      <c r="N73" s="603"/>
      <c r="O73" s="629"/>
      <c r="P73" s="603"/>
      <c r="Q73" s="603"/>
      <c r="R73" s="629"/>
      <c r="S73" s="603"/>
      <c r="T73" s="603"/>
      <c r="U73" s="629"/>
      <c r="V73" s="603"/>
      <c r="W73" s="605"/>
      <c r="X73" s="629"/>
      <c r="Y73" s="603"/>
      <c r="Z73" s="605"/>
      <c r="AA73" s="629"/>
      <c r="AB73" s="603"/>
      <c r="AC73" s="603"/>
      <c r="AD73" s="629"/>
      <c r="AE73" s="603"/>
      <c r="AF73" s="624" t="s">
        <v>6801</v>
      </c>
      <c r="AG73" s="629"/>
      <c r="AH73" s="603"/>
      <c r="AI73" s="607"/>
      <c r="AJ73" s="629"/>
      <c r="AK73" s="603"/>
      <c r="AL73" s="624" t="s">
        <v>6842</v>
      </c>
      <c r="AM73" s="603"/>
      <c r="AN73" s="629"/>
      <c r="AO73" s="624"/>
      <c r="AP73" s="629"/>
      <c r="AQ73" s="603"/>
      <c r="AR73" s="603"/>
      <c r="AS73" s="629"/>
      <c r="AT73" s="603"/>
      <c r="AU73" s="603"/>
      <c r="AV73" s="629"/>
      <c r="AW73" s="603"/>
      <c r="AX73" s="603"/>
      <c r="AY73" s="629"/>
    </row>
    <row r="74" spans="2:51">
      <c r="B74" s="349"/>
      <c r="C74" s="349"/>
      <c r="D74" s="603"/>
      <c r="E74" s="617"/>
      <c r="F74" s="629"/>
      <c r="G74" s="603"/>
      <c r="H74" s="603"/>
      <c r="I74" s="629"/>
      <c r="J74" s="603"/>
      <c r="K74" s="624" t="s">
        <v>6740</v>
      </c>
      <c r="L74" s="629"/>
      <c r="M74" s="603"/>
      <c r="N74" s="607"/>
      <c r="O74" s="629"/>
      <c r="P74" s="603"/>
      <c r="Q74" s="603"/>
      <c r="R74" s="629"/>
      <c r="S74" s="603"/>
      <c r="T74" s="603"/>
      <c r="U74" s="629"/>
      <c r="V74" s="603"/>
      <c r="W74" s="603"/>
      <c r="X74" s="629"/>
      <c r="Y74" s="603"/>
      <c r="Z74" s="603"/>
      <c r="AA74" s="629"/>
      <c r="AB74" s="603"/>
      <c r="AC74" s="603"/>
      <c r="AD74" s="629"/>
      <c r="AE74" s="603"/>
      <c r="AF74" s="605" t="s">
        <v>6686</v>
      </c>
      <c r="AG74" s="629"/>
      <c r="AH74" s="603"/>
      <c r="AI74" s="605"/>
      <c r="AJ74" s="629"/>
      <c r="AK74" s="603"/>
      <c r="AL74" s="605" t="s">
        <v>6856</v>
      </c>
      <c r="AM74" s="603"/>
      <c r="AN74" s="629"/>
      <c r="AO74" s="605"/>
      <c r="AP74" s="629"/>
      <c r="AQ74" s="603"/>
      <c r="AR74" s="603"/>
      <c r="AS74" s="629"/>
      <c r="AT74" s="603"/>
      <c r="AU74" s="603"/>
      <c r="AV74" s="629"/>
      <c r="AW74" s="603"/>
      <c r="AX74" s="603"/>
      <c r="AY74" s="629"/>
    </row>
    <row r="75" spans="2:51">
      <c r="B75" s="349"/>
      <c r="C75" s="349"/>
      <c r="D75" s="603"/>
      <c r="E75" s="607"/>
      <c r="F75" s="628"/>
      <c r="G75" s="603"/>
      <c r="H75" s="603"/>
      <c r="I75" s="628"/>
      <c r="J75" s="603"/>
      <c r="K75" s="605" t="s">
        <v>6528</v>
      </c>
      <c r="L75" s="628"/>
      <c r="M75" s="603"/>
      <c r="N75" s="605"/>
      <c r="O75" s="628"/>
      <c r="P75" s="603"/>
      <c r="Q75" s="603"/>
      <c r="R75" s="628"/>
      <c r="S75" s="603"/>
      <c r="T75" s="603"/>
      <c r="U75" s="628"/>
      <c r="V75" s="603"/>
      <c r="W75" s="618"/>
      <c r="X75" s="628"/>
      <c r="Y75" s="603"/>
      <c r="Z75" s="618"/>
      <c r="AA75" s="628"/>
      <c r="AB75" s="603"/>
      <c r="AC75" s="603"/>
      <c r="AD75" s="628"/>
      <c r="AE75" s="603"/>
      <c r="AF75" s="605" t="s">
        <v>6687</v>
      </c>
      <c r="AG75" s="628"/>
      <c r="AH75" s="603"/>
      <c r="AI75" s="605"/>
      <c r="AJ75" s="628"/>
      <c r="AK75" s="603"/>
      <c r="AL75" s="603"/>
      <c r="AM75" s="603"/>
      <c r="AN75" s="628"/>
      <c r="AO75" s="603"/>
      <c r="AP75" s="628"/>
      <c r="AQ75" s="603"/>
      <c r="AR75" s="603"/>
      <c r="AS75" s="628"/>
      <c r="AT75" s="603"/>
      <c r="AU75" s="603"/>
      <c r="AV75" s="628"/>
      <c r="AW75" s="603"/>
      <c r="AX75" s="603"/>
      <c r="AY75" s="628"/>
    </row>
    <row r="76" spans="2:51">
      <c r="B76" s="349"/>
      <c r="C76" s="349"/>
      <c r="D76" s="603"/>
      <c r="E76" s="605"/>
      <c r="F76" s="629"/>
      <c r="G76" s="603"/>
      <c r="H76" s="603"/>
      <c r="I76" s="629"/>
      <c r="J76" s="603"/>
      <c r="K76" s="605" t="s">
        <v>6529</v>
      </c>
      <c r="L76" s="629"/>
      <c r="M76" s="603"/>
      <c r="N76" s="605"/>
      <c r="O76" s="629"/>
      <c r="P76" s="603"/>
      <c r="Q76" s="603"/>
      <c r="R76" s="629"/>
      <c r="S76" s="603"/>
      <c r="T76" s="603"/>
      <c r="U76" s="629"/>
      <c r="V76" s="603"/>
      <c r="W76" s="607"/>
      <c r="X76" s="629"/>
      <c r="Y76" s="603"/>
      <c r="Z76" s="607"/>
      <c r="AA76" s="629"/>
      <c r="AB76" s="603"/>
      <c r="AC76" s="603"/>
      <c r="AD76" s="629"/>
      <c r="AE76" s="603"/>
      <c r="AF76" s="603"/>
      <c r="AG76" s="629"/>
      <c r="AH76" s="603"/>
      <c r="AI76" s="603"/>
      <c r="AJ76" s="629"/>
      <c r="AK76" s="603"/>
      <c r="AL76" s="603"/>
      <c r="AM76" s="603"/>
      <c r="AN76" s="629"/>
      <c r="AO76" s="603"/>
      <c r="AP76" s="629"/>
      <c r="AQ76" s="603"/>
      <c r="AR76" s="603"/>
      <c r="AS76" s="629"/>
      <c r="AT76" s="603"/>
      <c r="AU76" s="603"/>
      <c r="AV76" s="629"/>
      <c r="AW76" s="603"/>
      <c r="AX76" s="603"/>
      <c r="AY76" s="629"/>
    </row>
    <row r="77" spans="2:51">
      <c r="B77" s="349"/>
      <c r="C77" s="349"/>
      <c r="D77" s="603"/>
      <c r="E77" s="603"/>
      <c r="F77" s="629"/>
      <c r="G77" s="603"/>
      <c r="H77" s="603"/>
      <c r="I77" s="629"/>
      <c r="J77" s="603"/>
      <c r="K77" s="605" t="s">
        <v>6530</v>
      </c>
      <c r="L77" s="629"/>
      <c r="M77" s="603"/>
      <c r="N77" s="605"/>
      <c r="O77" s="629"/>
      <c r="P77" s="603"/>
      <c r="Q77" s="603"/>
      <c r="R77" s="629"/>
      <c r="S77" s="603"/>
      <c r="T77" s="603"/>
      <c r="U77" s="629"/>
      <c r="V77" s="603"/>
      <c r="W77" s="605"/>
      <c r="X77" s="629"/>
      <c r="Y77" s="603"/>
      <c r="Z77" s="605"/>
      <c r="AA77" s="629"/>
      <c r="AB77" s="603"/>
      <c r="AC77" s="603"/>
      <c r="AD77" s="629"/>
      <c r="AE77" s="603"/>
      <c r="AF77" s="603"/>
      <c r="AG77" s="629"/>
      <c r="AH77" s="603"/>
      <c r="AI77" s="603"/>
      <c r="AJ77" s="629"/>
      <c r="AK77" s="603"/>
      <c r="AL77" s="624" t="s">
        <v>6844</v>
      </c>
      <c r="AM77" s="603"/>
      <c r="AN77" s="629"/>
      <c r="AO77" s="624"/>
      <c r="AP77" s="629"/>
      <c r="AQ77" s="603"/>
      <c r="AR77" s="603"/>
      <c r="AS77" s="629"/>
      <c r="AT77" s="603"/>
      <c r="AU77" s="603"/>
      <c r="AV77" s="629"/>
      <c r="AW77" s="603"/>
      <c r="AX77" s="603"/>
      <c r="AY77" s="629"/>
    </row>
    <row r="78" spans="2:51">
      <c r="B78" s="349"/>
      <c r="C78" s="349"/>
      <c r="D78" s="603"/>
      <c r="E78" s="603"/>
      <c r="F78" s="629"/>
      <c r="G78" s="603"/>
      <c r="H78" s="603"/>
      <c r="I78" s="629"/>
      <c r="J78" s="603"/>
      <c r="K78" s="603"/>
      <c r="L78" s="629"/>
      <c r="M78" s="603"/>
      <c r="N78" s="603"/>
      <c r="O78" s="629"/>
      <c r="P78" s="603"/>
      <c r="Q78" s="603"/>
      <c r="R78" s="629"/>
      <c r="S78" s="603"/>
      <c r="T78" s="603"/>
      <c r="U78" s="629"/>
      <c r="V78" s="603"/>
      <c r="W78" s="603"/>
      <c r="X78" s="629"/>
      <c r="Y78" s="603"/>
      <c r="Z78" s="603"/>
      <c r="AA78" s="629"/>
      <c r="AB78" s="603"/>
      <c r="AC78" s="603"/>
      <c r="AD78" s="629"/>
      <c r="AE78" s="603"/>
      <c r="AF78" s="603"/>
      <c r="AG78" s="629"/>
      <c r="AH78" s="603"/>
      <c r="AI78" s="603"/>
      <c r="AJ78" s="629"/>
      <c r="AK78" s="603"/>
      <c r="AL78" s="605" t="s">
        <v>6857</v>
      </c>
      <c r="AM78" s="603"/>
      <c r="AN78" s="629"/>
      <c r="AO78" s="605"/>
      <c r="AP78" s="629"/>
      <c r="AQ78" s="603"/>
      <c r="AR78" s="603"/>
      <c r="AS78" s="629"/>
      <c r="AT78" s="603"/>
      <c r="AU78" s="603"/>
      <c r="AV78" s="629"/>
      <c r="AW78" s="603"/>
      <c r="AX78" s="603"/>
      <c r="AY78" s="629"/>
    </row>
    <row r="79" spans="2:51">
      <c r="B79" s="349"/>
      <c r="C79" s="349"/>
      <c r="D79" s="603"/>
      <c r="E79" s="603"/>
      <c r="F79" s="629"/>
      <c r="G79" s="603"/>
      <c r="H79" s="603"/>
      <c r="I79" s="629"/>
      <c r="J79" s="603"/>
      <c r="K79" s="606" t="s">
        <v>6532</v>
      </c>
      <c r="L79" s="629"/>
      <c r="M79" s="603"/>
      <c r="N79" s="618"/>
      <c r="O79" s="629"/>
      <c r="P79" s="603"/>
      <c r="Q79" s="603"/>
      <c r="R79" s="629"/>
      <c r="S79" s="603"/>
      <c r="T79" s="603"/>
      <c r="U79" s="629"/>
      <c r="V79" s="603"/>
      <c r="W79" s="603"/>
      <c r="X79" s="629"/>
      <c r="Y79" s="603"/>
      <c r="Z79" s="603"/>
      <c r="AA79" s="629"/>
      <c r="AB79" s="603"/>
      <c r="AC79" s="603"/>
      <c r="AD79" s="629"/>
      <c r="AE79" s="603"/>
      <c r="AF79" s="603"/>
      <c r="AG79" s="629"/>
      <c r="AH79" s="603"/>
      <c r="AI79" s="603"/>
      <c r="AJ79" s="629"/>
      <c r="AK79" s="603"/>
      <c r="AL79" s="603"/>
      <c r="AM79" s="603"/>
      <c r="AN79" s="629"/>
      <c r="AO79" s="603"/>
      <c r="AP79" s="629"/>
      <c r="AQ79" s="603"/>
      <c r="AR79" s="603"/>
      <c r="AS79" s="629"/>
      <c r="AT79" s="603"/>
      <c r="AU79" s="603"/>
      <c r="AV79" s="629"/>
      <c r="AW79" s="603"/>
      <c r="AX79" s="603"/>
      <c r="AY79" s="629"/>
    </row>
    <row r="80" spans="2:51">
      <c r="B80" s="349"/>
      <c r="C80" s="349"/>
      <c r="D80" s="603"/>
      <c r="E80" s="603"/>
      <c r="F80" s="629"/>
      <c r="G80" s="603"/>
      <c r="H80" s="603"/>
      <c r="I80" s="629"/>
      <c r="J80" s="603"/>
      <c r="K80" s="624" t="s">
        <v>6741</v>
      </c>
      <c r="L80" s="629"/>
      <c r="M80" s="603"/>
      <c r="N80" s="607"/>
      <c r="O80" s="629"/>
      <c r="P80" s="603"/>
      <c r="Q80" s="603"/>
      <c r="R80" s="629"/>
      <c r="S80" s="603"/>
      <c r="T80" s="603"/>
      <c r="U80" s="629"/>
      <c r="V80" s="615"/>
      <c r="W80" s="617"/>
      <c r="X80" s="629"/>
      <c r="Y80" s="615"/>
      <c r="Z80" s="617"/>
      <c r="AA80" s="629"/>
      <c r="AB80" s="615"/>
      <c r="AC80" s="603"/>
      <c r="AD80" s="629"/>
      <c r="AE80" s="615"/>
      <c r="AF80" s="603"/>
      <c r="AG80" s="629"/>
      <c r="AH80" s="615"/>
      <c r="AI80" s="603"/>
      <c r="AJ80" s="629"/>
      <c r="AK80" s="615"/>
      <c r="AL80" s="603"/>
      <c r="AM80" s="615"/>
      <c r="AN80" s="629"/>
      <c r="AO80" s="603"/>
      <c r="AP80" s="629"/>
      <c r="AQ80" s="615"/>
      <c r="AR80" s="603"/>
      <c r="AS80" s="629"/>
      <c r="AT80" s="615"/>
      <c r="AU80" s="603"/>
      <c r="AV80" s="629"/>
      <c r="AW80" s="615"/>
      <c r="AX80" s="603"/>
      <c r="AY80" s="629"/>
    </row>
    <row r="81" spans="2:51">
      <c r="B81" s="349"/>
      <c r="C81" s="349"/>
      <c r="D81" s="603"/>
      <c r="E81" s="603"/>
      <c r="F81" s="629"/>
      <c r="G81" s="603"/>
      <c r="H81" s="603"/>
      <c r="I81" s="629"/>
      <c r="J81" s="603"/>
      <c r="K81" s="605" t="s">
        <v>6531</v>
      </c>
      <c r="L81" s="629"/>
      <c r="M81" s="603"/>
      <c r="N81" s="605"/>
      <c r="O81" s="629"/>
      <c r="P81" s="603"/>
      <c r="Q81" s="603"/>
      <c r="R81" s="629"/>
      <c r="S81" s="603"/>
      <c r="T81" s="603"/>
      <c r="U81" s="629"/>
      <c r="V81" s="603"/>
      <c r="W81" s="618"/>
      <c r="X81" s="629"/>
      <c r="Y81" s="603"/>
      <c r="Z81" s="618"/>
      <c r="AA81" s="629"/>
      <c r="AB81" s="603"/>
      <c r="AC81" s="603"/>
      <c r="AD81" s="629"/>
      <c r="AE81" s="603"/>
      <c r="AF81" s="603"/>
      <c r="AG81" s="629"/>
      <c r="AH81" s="603"/>
      <c r="AI81" s="603"/>
      <c r="AJ81" s="629"/>
      <c r="AK81" s="603"/>
      <c r="AL81" s="603"/>
      <c r="AM81" s="603"/>
      <c r="AN81" s="629"/>
      <c r="AO81" s="603"/>
      <c r="AP81" s="629"/>
      <c r="AQ81" s="603"/>
      <c r="AR81" s="603"/>
      <c r="AS81" s="629"/>
      <c r="AT81" s="603"/>
      <c r="AU81" s="603"/>
      <c r="AV81" s="629"/>
      <c r="AW81" s="603"/>
      <c r="AX81" s="603"/>
      <c r="AY81" s="629"/>
    </row>
    <row r="82" spans="2:51">
      <c r="B82" s="349"/>
      <c r="C82" s="349"/>
      <c r="D82" s="603"/>
      <c r="E82" s="603"/>
      <c r="F82" s="629"/>
      <c r="G82" s="603"/>
      <c r="H82" s="603"/>
      <c r="I82" s="629"/>
      <c r="J82" s="603"/>
      <c r="K82" s="603"/>
      <c r="L82" s="629"/>
      <c r="M82" s="603"/>
      <c r="N82" s="603"/>
      <c r="O82" s="629"/>
      <c r="P82" s="603"/>
      <c r="Q82" s="603"/>
      <c r="R82" s="629"/>
      <c r="S82" s="603"/>
      <c r="T82" s="603"/>
      <c r="U82" s="629"/>
      <c r="V82" s="603"/>
      <c r="W82" s="603"/>
      <c r="X82" s="629"/>
      <c r="Y82" s="603"/>
      <c r="Z82" s="603"/>
      <c r="AA82" s="629"/>
      <c r="AB82" s="603"/>
      <c r="AC82" s="603"/>
      <c r="AD82" s="629"/>
      <c r="AE82" s="603"/>
      <c r="AF82" s="603"/>
      <c r="AG82" s="629"/>
      <c r="AH82" s="603"/>
      <c r="AI82" s="603"/>
      <c r="AJ82" s="629"/>
      <c r="AK82" s="603"/>
      <c r="AL82" s="603"/>
      <c r="AM82" s="603"/>
      <c r="AN82" s="629"/>
      <c r="AO82" s="603"/>
      <c r="AP82" s="629"/>
      <c r="AQ82" s="603"/>
      <c r="AR82" s="603"/>
      <c r="AS82" s="629"/>
      <c r="AT82" s="603"/>
      <c r="AU82" s="603"/>
      <c r="AV82" s="629"/>
      <c r="AW82" s="603"/>
      <c r="AX82" s="603"/>
      <c r="AY82" s="629"/>
    </row>
    <row r="83" spans="2:51">
      <c r="B83" s="349"/>
      <c r="C83" s="349"/>
      <c r="D83" s="603"/>
      <c r="E83" s="603"/>
      <c r="F83" s="629"/>
      <c r="G83" s="603"/>
      <c r="H83" s="603"/>
      <c r="I83" s="629"/>
      <c r="J83" s="603"/>
      <c r="K83" s="603"/>
      <c r="L83" s="629"/>
      <c r="M83" s="603"/>
      <c r="N83" s="603"/>
      <c r="O83" s="629"/>
      <c r="P83" s="603"/>
      <c r="Q83" s="603"/>
      <c r="R83" s="629"/>
      <c r="S83" s="603"/>
      <c r="T83" s="603"/>
      <c r="U83" s="629"/>
      <c r="V83" s="603"/>
      <c r="W83" s="603"/>
      <c r="X83" s="629"/>
      <c r="Y83" s="603"/>
      <c r="Z83" s="603"/>
      <c r="AA83" s="629"/>
      <c r="AB83" s="603"/>
      <c r="AC83" s="603"/>
      <c r="AD83" s="629"/>
      <c r="AE83" s="603"/>
      <c r="AF83" s="603"/>
      <c r="AG83" s="629"/>
      <c r="AH83" s="603"/>
      <c r="AI83" s="603"/>
      <c r="AJ83" s="629"/>
      <c r="AK83" s="603"/>
      <c r="AL83" s="603"/>
      <c r="AM83" s="603"/>
      <c r="AN83" s="629"/>
      <c r="AO83" s="603"/>
      <c r="AP83" s="629"/>
      <c r="AQ83" s="603"/>
      <c r="AR83" s="603"/>
      <c r="AS83" s="629"/>
      <c r="AT83" s="603"/>
      <c r="AU83" s="603"/>
      <c r="AV83" s="629"/>
      <c r="AW83" s="603"/>
      <c r="AX83" s="603"/>
      <c r="AY83" s="629"/>
    </row>
    <row r="84" spans="2:51">
      <c r="B84" s="349"/>
      <c r="C84" s="349"/>
      <c r="D84" s="603"/>
      <c r="E84" s="603"/>
      <c r="F84" s="629"/>
      <c r="G84" s="603"/>
      <c r="H84" s="603"/>
      <c r="I84" s="629"/>
      <c r="J84" s="603"/>
      <c r="K84" s="618"/>
      <c r="L84" s="629"/>
      <c r="M84" s="603"/>
      <c r="N84" s="618"/>
      <c r="O84" s="629"/>
      <c r="P84" s="603"/>
      <c r="Q84" s="603"/>
      <c r="R84" s="629"/>
      <c r="S84" s="603"/>
      <c r="T84" s="603"/>
      <c r="U84" s="629"/>
      <c r="V84" s="603"/>
      <c r="W84" s="603"/>
      <c r="X84" s="629"/>
      <c r="Y84" s="603"/>
      <c r="Z84" s="603"/>
      <c r="AA84" s="629"/>
      <c r="AB84" s="603"/>
      <c r="AC84" s="603"/>
      <c r="AD84" s="629"/>
      <c r="AE84" s="603"/>
      <c r="AF84" s="603"/>
      <c r="AG84" s="629"/>
      <c r="AH84" s="603"/>
      <c r="AI84" s="603"/>
      <c r="AJ84" s="629"/>
      <c r="AK84" s="603"/>
      <c r="AL84" s="603"/>
      <c r="AM84" s="603"/>
      <c r="AN84" s="629"/>
      <c r="AO84" s="603"/>
      <c r="AP84" s="629"/>
      <c r="AQ84" s="603"/>
      <c r="AR84" s="603"/>
      <c r="AS84" s="629"/>
      <c r="AT84" s="603"/>
      <c r="AU84" s="603"/>
      <c r="AV84" s="629"/>
      <c r="AW84" s="603"/>
      <c r="AX84" s="603"/>
      <c r="AY84" s="629"/>
    </row>
    <row r="85" spans="2:51">
      <c r="B85" s="349"/>
      <c r="C85" s="349"/>
      <c r="D85" s="603"/>
      <c r="E85" s="603"/>
      <c r="F85" s="629"/>
      <c r="G85" s="603"/>
      <c r="H85" s="603"/>
      <c r="I85" s="629"/>
      <c r="J85" s="603"/>
      <c r="K85" s="607"/>
      <c r="L85" s="629"/>
      <c r="M85" s="603"/>
      <c r="N85" s="607"/>
      <c r="O85" s="629"/>
      <c r="P85" s="603"/>
      <c r="Q85" s="603"/>
      <c r="R85" s="629"/>
      <c r="S85" s="603"/>
      <c r="T85" s="603"/>
      <c r="U85" s="629"/>
      <c r="V85" s="603"/>
      <c r="W85" s="603"/>
      <c r="X85" s="629"/>
      <c r="Y85" s="603"/>
      <c r="Z85" s="603"/>
      <c r="AA85" s="629"/>
      <c r="AB85" s="603"/>
      <c r="AC85" s="603"/>
      <c r="AD85" s="629"/>
      <c r="AE85" s="603"/>
      <c r="AF85" s="603"/>
      <c r="AG85" s="629"/>
      <c r="AH85" s="603"/>
      <c r="AI85" s="603"/>
      <c r="AJ85" s="629"/>
      <c r="AK85" s="603"/>
      <c r="AL85" s="603"/>
      <c r="AM85" s="603"/>
      <c r="AN85" s="629"/>
      <c r="AO85" s="603"/>
      <c r="AP85" s="629"/>
      <c r="AQ85" s="603"/>
      <c r="AR85" s="603"/>
      <c r="AS85" s="629"/>
      <c r="AT85" s="603"/>
      <c r="AU85" s="603"/>
      <c r="AV85" s="629"/>
      <c r="AW85" s="603"/>
      <c r="AX85" s="603"/>
      <c r="AY85" s="629"/>
    </row>
    <row r="86" spans="2:51">
      <c r="B86" s="349"/>
      <c r="C86" s="349"/>
      <c r="D86" s="603"/>
      <c r="E86" s="603"/>
      <c r="F86" s="629"/>
      <c r="G86" s="603"/>
      <c r="H86" s="603"/>
      <c r="I86" s="629"/>
      <c r="J86" s="603"/>
      <c r="K86" s="605"/>
      <c r="L86" s="629"/>
      <c r="M86" s="603"/>
      <c r="N86" s="605"/>
      <c r="O86" s="629"/>
      <c r="P86" s="603"/>
      <c r="Q86" s="603"/>
      <c r="R86" s="629"/>
      <c r="S86" s="603"/>
      <c r="T86" s="603"/>
      <c r="U86" s="629"/>
      <c r="V86" s="603"/>
      <c r="W86" s="603"/>
      <c r="X86" s="629"/>
      <c r="Y86" s="603"/>
      <c r="Z86" s="603"/>
      <c r="AA86" s="629"/>
      <c r="AB86" s="603"/>
      <c r="AC86" s="603"/>
      <c r="AD86" s="629"/>
      <c r="AE86" s="603"/>
      <c r="AF86" s="603"/>
      <c r="AG86" s="629"/>
      <c r="AH86" s="603"/>
      <c r="AI86" s="603"/>
      <c r="AJ86" s="629"/>
      <c r="AK86" s="603"/>
      <c r="AL86" s="603"/>
      <c r="AM86" s="603"/>
      <c r="AN86" s="629"/>
      <c r="AO86" s="603"/>
      <c r="AP86" s="629"/>
      <c r="AQ86" s="603"/>
      <c r="AR86" s="603"/>
      <c r="AS86" s="629"/>
      <c r="AT86" s="603"/>
      <c r="AU86" s="603"/>
      <c r="AV86" s="629"/>
      <c r="AW86" s="603"/>
      <c r="AX86" s="603"/>
      <c r="AY86" s="629"/>
    </row>
    <row r="87" spans="2:51">
      <c r="B87" s="349"/>
      <c r="C87" s="349"/>
      <c r="D87" s="603"/>
      <c r="E87" s="603"/>
      <c r="F87" s="629"/>
      <c r="G87" s="603"/>
      <c r="H87" s="603"/>
      <c r="I87" s="629"/>
      <c r="J87" s="603"/>
      <c r="K87" s="605"/>
      <c r="L87" s="629"/>
      <c r="M87" s="603"/>
      <c r="N87" s="605"/>
      <c r="O87" s="629"/>
      <c r="P87" s="603"/>
      <c r="Q87" s="603"/>
      <c r="R87" s="629"/>
      <c r="S87" s="603"/>
      <c r="T87" s="603"/>
      <c r="U87" s="629"/>
      <c r="V87" s="603"/>
      <c r="W87" s="603"/>
      <c r="X87" s="629"/>
      <c r="Y87" s="603"/>
      <c r="Z87" s="603"/>
      <c r="AA87" s="629"/>
      <c r="AB87" s="603"/>
      <c r="AC87" s="603"/>
      <c r="AD87" s="629"/>
      <c r="AE87" s="603"/>
      <c r="AF87" s="603"/>
      <c r="AG87" s="629"/>
      <c r="AH87" s="603"/>
      <c r="AI87" s="603"/>
      <c r="AJ87" s="629"/>
      <c r="AK87" s="603"/>
      <c r="AL87" s="603"/>
      <c r="AM87" s="603"/>
      <c r="AN87" s="629"/>
      <c r="AO87" s="603"/>
      <c r="AP87" s="629"/>
      <c r="AQ87" s="603"/>
      <c r="AR87" s="603"/>
      <c r="AS87" s="629"/>
      <c r="AT87" s="603"/>
      <c r="AU87" s="603"/>
      <c r="AV87" s="629"/>
      <c r="AW87" s="603"/>
      <c r="AX87" s="603"/>
      <c r="AY87" s="629"/>
    </row>
    <row r="88" spans="2:51">
      <c r="B88" s="349"/>
      <c r="C88" s="349"/>
      <c r="D88" s="603"/>
      <c r="E88" s="603"/>
      <c r="F88" s="629"/>
      <c r="G88" s="603"/>
      <c r="H88" s="603"/>
      <c r="I88" s="629"/>
      <c r="J88" s="603"/>
      <c r="K88" s="605"/>
      <c r="L88" s="629"/>
      <c r="M88" s="603"/>
      <c r="N88" s="605"/>
      <c r="O88" s="629"/>
      <c r="P88" s="603"/>
      <c r="Q88" s="603"/>
      <c r="R88" s="629"/>
      <c r="S88" s="603"/>
      <c r="T88" s="603"/>
      <c r="U88" s="629"/>
      <c r="V88" s="603"/>
      <c r="W88" s="603"/>
      <c r="X88" s="629"/>
      <c r="Y88" s="603"/>
      <c r="Z88" s="603"/>
      <c r="AA88" s="629"/>
      <c r="AB88" s="603"/>
      <c r="AC88" s="603"/>
      <c r="AD88" s="629"/>
      <c r="AE88" s="603"/>
      <c r="AF88" s="603"/>
      <c r="AG88" s="629"/>
      <c r="AH88" s="603"/>
      <c r="AI88" s="603"/>
      <c r="AJ88" s="629"/>
      <c r="AK88" s="603"/>
      <c r="AL88" s="603"/>
      <c r="AM88" s="603"/>
      <c r="AN88" s="629"/>
      <c r="AO88" s="603"/>
      <c r="AP88" s="629"/>
      <c r="AQ88" s="603"/>
      <c r="AR88" s="603"/>
      <c r="AS88" s="629"/>
      <c r="AT88" s="603"/>
      <c r="AU88" s="603"/>
      <c r="AV88" s="629"/>
      <c r="AW88" s="603"/>
      <c r="AX88" s="603"/>
      <c r="AY88" s="629"/>
    </row>
    <row r="89" spans="2:51">
      <c r="B89" s="349"/>
      <c r="C89" s="349"/>
      <c r="D89" s="603"/>
      <c r="E89" s="603"/>
      <c r="F89" s="629"/>
      <c r="G89" s="603"/>
      <c r="H89" s="603"/>
      <c r="I89" s="629"/>
      <c r="J89" s="603"/>
      <c r="K89" s="605"/>
      <c r="L89" s="629"/>
      <c r="M89" s="603"/>
      <c r="N89" s="605"/>
      <c r="O89" s="629"/>
      <c r="P89" s="603"/>
      <c r="Q89" s="603"/>
      <c r="R89" s="629"/>
      <c r="S89" s="603"/>
      <c r="T89" s="603"/>
      <c r="U89" s="629"/>
      <c r="V89" s="603"/>
      <c r="W89" s="603"/>
      <c r="X89" s="629"/>
      <c r="Y89" s="603"/>
      <c r="Z89" s="603"/>
      <c r="AA89" s="629"/>
      <c r="AB89" s="603"/>
      <c r="AC89" s="603"/>
      <c r="AD89" s="629"/>
      <c r="AE89" s="603"/>
      <c r="AF89" s="603"/>
      <c r="AG89" s="629"/>
      <c r="AH89" s="603"/>
      <c r="AI89" s="603"/>
      <c r="AJ89" s="629"/>
      <c r="AK89" s="603"/>
      <c r="AL89" s="603"/>
      <c r="AM89" s="603"/>
      <c r="AN89" s="629"/>
      <c r="AO89" s="603"/>
      <c r="AP89" s="629"/>
      <c r="AQ89" s="603"/>
      <c r="AR89" s="603"/>
      <c r="AS89" s="629"/>
      <c r="AT89" s="603"/>
      <c r="AU89" s="603"/>
      <c r="AV89" s="629"/>
      <c r="AW89" s="603"/>
      <c r="AX89" s="603"/>
      <c r="AY89" s="629"/>
    </row>
    <row r="90" spans="2:51">
      <c r="B90" s="349"/>
      <c r="C90" s="349"/>
      <c r="D90" s="603"/>
      <c r="E90" s="603"/>
      <c r="F90" s="629"/>
      <c r="G90" s="603"/>
      <c r="H90" s="603"/>
      <c r="I90" s="629"/>
      <c r="J90" s="603"/>
      <c r="K90" s="605"/>
      <c r="L90" s="629"/>
      <c r="M90" s="603"/>
      <c r="N90" s="605"/>
      <c r="O90" s="629"/>
      <c r="P90" s="603"/>
      <c r="Q90" s="603"/>
      <c r="R90" s="629"/>
      <c r="S90" s="603"/>
      <c r="T90" s="603"/>
      <c r="U90" s="629"/>
      <c r="V90" s="603"/>
      <c r="W90" s="603"/>
      <c r="X90" s="629"/>
      <c r="Y90" s="603"/>
      <c r="Z90" s="603"/>
      <c r="AA90" s="629"/>
      <c r="AB90" s="603"/>
      <c r="AC90" s="603"/>
      <c r="AD90" s="629"/>
      <c r="AE90" s="603"/>
      <c r="AF90" s="603"/>
      <c r="AG90" s="629"/>
      <c r="AH90" s="603"/>
      <c r="AI90" s="603"/>
      <c r="AJ90" s="629"/>
      <c r="AK90" s="603"/>
      <c r="AL90" s="603"/>
      <c r="AM90" s="603"/>
      <c r="AN90" s="629"/>
      <c r="AO90" s="603"/>
      <c r="AP90" s="629"/>
      <c r="AQ90" s="603"/>
      <c r="AR90" s="603"/>
      <c r="AS90" s="629"/>
      <c r="AT90" s="603"/>
      <c r="AU90" s="603"/>
      <c r="AV90" s="629"/>
      <c r="AW90" s="603"/>
      <c r="AX90" s="603"/>
      <c r="AY90" s="629"/>
    </row>
    <row r="91" spans="2:51">
      <c r="B91" s="349"/>
      <c r="C91" s="349"/>
      <c r="D91" s="603"/>
      <c r="E91" s="603"/>
      <c r="F91" s="629"/>
      <c r="G91" s="603"/>
      <c r="H91" s="603"/>
      <c r="I91" s="629"/>
      <c r="J91" s="603"/>
      <c r="K91" s="605"/>
      <c r="L91" s="629"/>
      <c r="M91" s="603"/>
      <c r="N91" s="605"/>
      <c r="O91" s="629"/>
      <c r="P91" s="603"/>
      <c r="Q91" s="603"/>
      <c r="R91" s="629"/>
      <c r="S91" s="603"/>
      <c r="T91" s="603"/>
      <c r="U91" s="629"/>
      <c r="V91" s="603"/>
      <c r="W91" s="603"/>
      <c r="X91" s="629"/>
      <c r="Y91" s="603"/>
      <c r="Z91" s="603"/>
      <c r="AA91" s="629"/>
      <c r="AB91" s="603"/>
      <c r="AC91" s="603"/>
      <c r="AD91" s="629"/>
      <c r="AE91" s="603"/>
      <c r="AF91" s="603"/>
      <c r="AG91" s="629"/>
      <c r="AH91" s="603"/>
      <c r="AI91" s="603"/>
      <c r="AJ91" s="629"/>
      <c r="AK91" s="603"/>
      <c r="AL91" s="603"/>
      <c r="AM91" s="603"/>
      <c r="AN91" s="629"/>
      <c r="AO91" s="603"/>
      <c r="AP91" s="629"/>
      <c r="AQ91" s="603"/>
      <c r="AR91" s="603"/>
      <c r="AS91" s="629"/>
      <c r="AT91" s="603"/>
      <c r="AU91" s="603"/>
      <c r="AV91" s="629"/>
      <c r="AW91" s="603"/>
      <c r="AX91" s="603"/>
      <c r="AY91" s="629"/>
    </row>
    <row r="92" spans="2:51">
      <c r="B92" s="349"/>
      <c r="C92" s="349"/>
      <c r="D92" s="603"/>
      <c r="E92" s="603"/>
      <c r="F92" s="629"/>
      <c r="G92" s="603"/>
      <c r="H92" s="603"/>
      <c r="I92" s="629"/>
      <c r="J92" s="603"/>
      <c r="K92" s="605"/>
      <c r="L92" s="629"/>
      <c r="M92" s="603"/>
      <c r="N92" s="605"/>
      <c r="O92" s="629"/>
      <c r="P92" s="603"/>
      <c r="Q92" s="603"/>
      <c r="R92" s="629"/>
      <c r="S92" s="603"/>
      <c r="T92" s="603"/>
      <c r="U92" s="629"/>
      <c r="V92" s="603"/>
      <c r="W92" s="603"/>
      <c r="X92" s="629"/>
      <c r="Y92" s="603"/>
      <c r="Z92" s="603"/>
      <c r="AA92" s="629"/>
      <c r="AB92" s="603"/>
      <c r="AC92" s="603"/>
      <c r="AD92" s="629"/>
      <c r="AE92" s="603"/>
      <c r="AF92" s="603"/>
      <c r="AG92" s="629"/>
      <c r="AH92" s="603"/>
      <c r="AI92" s="603"/>
      <c r="AJ92" s="629"/>
      <c r="AK92" s="603"/>
      <c r="AL92" s="603"/>
      <c r="AM92" s="603"/>
      <c r="AN92" s="629"/>
      <c r="AO92" s="603"/>
      <c r="AP92" s="629"/>
      <c r="AQ92" s="603"/>
      <c r="AR92" s="603"/>
      <c r="AS92" s="629"/>
      <c r="AT92" s="603"/>
      <c r="AU92" s="603"/>
      <c r="AV92" s="629"/>
      <c r="AW92" s="603"/>
      <c r="AX92" s="603"/>
      <c r="AY92" s="629"/>
    </row>
    <row r="93" spans="2:51">
      <c r="B93" s="349"/>
      <c r="C93" s="349"/>
      <c r="D93" s="603"/>
      <c r="E93" s="603"/>
      <c r="F93" s="629"/>
      <c r="G93" s="603"/>
      <c r="H93" s="603"/>
      <c r="I93" s="629"/>
      <c r="J93" s="603"/>
      <c r="K93" s="603"/>
      <c r="L93" s="629"/>
      <c r="M93" s="603"/>
      <c r="N93" s="603"/>
      <c r="O93" s="629"/>
      <c r="P93" s="603"/>
      <c r="Q93" s="603"/>
      <c r="R93" s="629"/>
      <c r="S93" s="603"/>
      <c r="T93" s="603"/>
      <c r="U93" s="629"/>
      <c r="V93" s="603"/>
      <c r="W93" s="603"/>
      <c r="X93" s="629"/>
      <c r="Y93" s="603"/>
      <c r="Z93" s="603"/>
      <c r="AA93" s="629"/>
      <c r="AB93" s="603"/>
      <c r="AC93" s="603"/>
      <c r="AD93" s="629"/>
      <c r="AE93" s="603"/>
      <c r="AF93" s="603"/>
      <c r="AG93" s="629"/>
      <c r="AH93" s="603"/>
      <c r="AI93" s="603"/>
      <c r="AJ93" s="629"/>
      <c r="AK93" s="603"/>
      <c r="AL93" s="603"/>
      <c r="AM93" s="603"/>
      <c r="AN93" s="629"/>
      <c r="AO93" s="603"/>
      <c r="AP93" s="629"/>
      <c r="AQ93" s="603"/>
      <c r="AR93" s="603"/>
      <c r="AS93" s="629"/>
      <c r="AT93" s="603"/>
      <c r="AU93" s="603"/>
      <c r="AV93" s="629"/>
      <c r="AW93" s="603"/>
      <c r="AX93" s="603"/>
      <c r="AY93" s="629"/>
    </row>
    <row r="94" spans="2:51">
      <c r="B94" s="349"/>
      <c r="C94" s="349"/>
      <c r="D94" s="603"/>
      <c r="E94" s="603"/>
      <c r="F94" s="629"/>
      <c r="G94" s="603"/>
      <c r="H94" s="603"/>
      <c r="I94" s="629"/>
      <c r="J94" s="603"/>
      <c r="K94" s="605"/>
      <c r="L94" s="629"/>
      <c r="M94" s="603"/>
      <c r="N94" s="605"/>
      <c r="O94" s="629"/>
      <c r="P94" s="603"/>
      <c r="Q94" s="603"/>
      <c r="R94" s="629"/>
      <c r="S94" s="603"/>
      <c r="T94" s="603"/>
      <c r="U94" s="629"/>
      <c r="V94" s="603"/>
      <c r="W94" s="603"/>
      <c r="X94" s="629"/>
      <c r="Y94" s="603"/>
      <c r="Z94" s="603"/>
      <c r="AA94" s="629"/>
      <c r="AB94" s="603"/>
      <c r="AC94" s="603"/>
      <c r="AD94" s="629"/>
      <c r="AE94" s="603"/>
      <c r="AF94" s="603"/>
      <c r="AG94" s="629"/>
      <c r="AH94" s="603"/>
      <c r="AI94" s="603"/>
      <c r="AJ94" s="629"/>
      <c r="AK94" s="603"/>
      <c r="AL94" s="603"/>
      <c r="AM94" s="603"/>
      <c r="AN94" s="629"/>
      <c r="AO94" s="603"/>
      <c r="AP94" s="629"/>
      <c r="AQ94" s="603"/>
      <c r="AR94" s="603"/>
      <c r="AS94" s="629"/>
      <c r="AT94" s="603"/>
      <c r="AU94" s="603"/>
      <c r="AV94" s="629"/>
      <c r="AW94" s="603"/>
      <c r="AX94" s="603"/>
      <c r="AY94" s="629"/>
    </row>
    <row r="95" spans="2:51">
      <c r="B95" s="349"/>
      <c r="C95" s="349"/>
      <c r="D95" s="603"/>
      <c r="E95" s="603"/>
      <c r="F95" s="629"/>
      <c r="G95" s="603"/>
      <c r="H95" s="603"/>
      <c r="I95" s="629"/>
      <c r="J95" s="603"/>
      <c r="K95" s="603"/>
      <c r="L95" s="629"/>
      <c r="M95" s="603"/>
      <c r="N95" s="603"/>
      <c r="O95" s="629"/>
      <c r="P95" s="603"/>
      <c r="Q95" s="603"/>
      <c r="R95" s="629"/>
      <c r="S95" s="603"/>
      <c r="T95" s="603"/>
      <c r="U95" s="629"/>
      <c r="V95" s="603"/>
      <c r="W95" s="603"/>
      <c r="X95" s="629"/>
      <c r="Y95" s="603"/>
      <c r="Z95" s="603"/>
      <c r="AA95" s="629"/>
      <c r="AB95" s="603"/>
      <c r="AC95" s="603"/>
      <c r="AD95" s="629"/>
      <c r="AE95" s="603"/>
      <c r="AF95" s="603"/>
      <c r="AG95" s="629"/>
      <c r="AH95" s="603"/>
      <c r="AI95" s="603"/>
      <c r="AJ95" s="629"/>
      <c r="AK95" s="603"/>
      <c r="AL95" s="603"/>
      <c r="AM95" s="603"/>
      <c r="AN95" s="629"/>
      <c r="AO95" s="603"/>
      <c r="AP95" s="629"/>
      <c r="AQ95" s="603"/>
      <c r="AR95" s="603"/>
      <c r="AS95" s="629"/>
      <c r="AT95" s="603"/>
      <c r="AU95" s="603"/>
      <c r="AV95" s="629"/>
      <c r="AW95" s="603"/>
      <c r="AX95" s="603"/>
      <c r="AY95" s="629"/>
    </row>
    <row r="96" spans="2:51">
      <c r="B96" s="349"/>
      <c r="C96" s="349"/>
      <c r="D96" s="603"/>
      <c r="E96" s="603"/>
      <c r="F96" s="629"/>
      <c r="G96" s="603"/>
      <c r="H96" s="603"/>
      <c r="I96" s="629"/>
      <c r="J96" s="603"/>
      <c r="K96" s="607"/>
      <c r="L96" s="629"/>
      <c r="M96" s="603"/>
      <c r="N96" s="607"/>
      <c r="O96" s="629"/>
      <c r="P96" s="603"/>
      <c r="Q96" s="603"/>
      <c r="R96" s="629"/>
      <c r="S96" s="603"/>
      <c r="T96" s="603"/>
      <c r="U96" s="629"/>
      <c r="V96" s="603"/>
      <c r="W96" s="603"/>
      <c r="X96" s="629"/>
      <c r="Y96" s="603"/>
      <c r="Z96" s="603"/>
      <c r="AA96" s="629"/>
      <c r="AB96" s="603"/>
      <c r="AC96" s="603"/>
      <c r="AD96" s="629"/>
      <c r="AE96" s="603"/>
      <c r="AF96" s="603"/>
      <c r="AG96" s="629"/>
      <c r="AH96" s="603"/>
      <c r="AI96" s="603"/>
      <c r="AJ96" s="629"/>
      <c r="AK96" s="603"/>
      <c r="AL96" s="603"/>
      <c r="AM96" s="603"/>
      <c r="AN96" s="629"/>
      <c r="AO96" s="603"/>
      <c r="AP96" s="629"/>
      <c r="AQ96" s="603"/>
      <c r="AR96" s="603"/>
      <c r="AS96" s="629"/>
      <c r="AT96" s="603"/>
      <c r="AU96" s="603"/>
      <c r="AV96" s="629"/>
      <c r="AW96" s="603"/>
      <c r="AX96" s="603"/>
      <c r="AY96" s="629"/>
    </row>
    <row r="97" spans="2:51">
      <c r="B97" s="349"/>
      <c r="C97" s="349"/>
      <c r="D97" s="603"/>
      <c r="E97" s="603"/>
      <c r="F97" s="629"/>
      <c r="G97" s="603"/>
      <c r="H97" s="603"/>
      <c r="I97" s="629"/>
      <c r="J97" s="603"/>
      <c r="K97" s="605"/>
      <c r="L97" s="629"/>
      <c r="M97" s="603"/>
      <c r="N97" s="605"/>
      <c r="O97" s="629"/>
      <c r="P97" s="603"/>
      <c r="Q97" s="603"/>
      <c r="R97" s="629"/>
      <c r="S97" s="603"/>
      <c r="T97" s="603"/>
      <c r="U97" s="629"/>
      <c r="V97" s="603"/>
      <c r="W97" s="603"/>
      <c r="X97" s="629"/>
      <c r="Y97" s="603"/>
      <c r="Z97" s="603"/>
      <c r="AA97" s="629"/>
      <c r="AB97" s="603"/>
      <c r="AC97" s="603"/>
      <c r="AD97" s="629"/>
      <c r="AE97" s="603"/>
      <c r="AF97" s="603"/>
      <c r="AG97" s="629"/>
      <c r="AH97" s="603"/>
      <c r="AI97" s="603"/>
      <c r="AJ97" s="629"/>
      <c r="AK97" s="603"/>
      <c r="AL97" s="603"/>
      <c r="AM97" s="603"/>
      <c r="AN97" s="629"/>
      <c r="AO97" s="603"/>
      <c r="AP97" s="629"/>
      <c r="AQ97" s="603"/>
      <c r="AR97" s="603"/>
      <c r="AS97" s="629"/>
      <c r="AT97" s="603"/>
      <c r="AU97" s="603"/>
      <c r="AV97" s="629"/>
      <c r="AW97" s="603"/>
      <c r="AX97" s="603"/>
      <c r="AY97" s="629"/>
    </row>
    <row r="98" spans="2:51">
      <c r="B98" s="349"/>
      <c r="C98" s="349"/>
      <c r="D98" s="603"/>
      <c r="E98" s="603"/>
      <c r="F98" s="629"/>
      <c r="G98" s="603"/>
      <c r="H98" s="603"/>
      <c r="I98" s="629"/>
      <c r="J98" s="603"/>
      <c r="K98" s="605"/>
      <c r="L98" s="629"/>
      <c r="M98" s="603"/>
      <c r="N98" s="605"/>
      <c r="O98" s="629"/>
      <c r="P98" s="603"/>
      <c r="Q98" s="603"/>
      <c r="R98" s="629"/>
      <c r="S98" s="603"/>
      <c r="T98" s="603"/>
      <c r="U98" s="629"/>
      <c r="V98" s="603"/>
      <c r="W98" s="603"/>
      <c r="X98" s="629"/>
      <c r="Y98" s="603"/>
      <c r="Z98" s="603"/>
      <c r="AA98" s="629"/>
      <c r="AB98" s="603"/>
      <c r="AC98" s="603"/>
      <c r="AD98" s="629"/>
      <c r="AE98" s="603"/>
      <c r="AF98" s="603"/>
      <c r="AG98" s="629"/>
      <c r="AH98" s="603"/>
      <c r="AI98" s="603"/>
      <c r="AJ98" s="629"/>
      <c r="AK98" s="603"/>
      <c r="AL98" s="603"/>
      <c r="AM98" s="603"/>
      <c r="AN98" s="629"/>
      <c r="AO98" s="603"/>
      <c r="AP98" s="629"/>
      <c r="AQ98" s="603"/>
      <c r="AR98" s="603"/>
      <c r="AS98" s="629"/>
      <c r="AT98" s="603"/>
      <c r="AU98" s="603"/>
      <c r="AV98" s="629"/>
      <c r="AW98" s="603"/>
      <c r="AX98" s="603"/>
      <c r="AY98" s="629"/>
    </row>
    <row r="99" spans="2:51">
      <c r="B99" s="349"/>
      <c r="C99" s="349"/>
      <c r="D99" s="603"/>
      <c r="E99" s="603"/>
      <c r="F99" s="629"/>
      <c r="G99" s="603"/>
      <c r="H99" s="603"/>
      <c r="I99" s="629"/>
      <c r="J99" s="603"/>
      <c r="K99" s="603"/>
      <c r="L99" s="629"/>
      <c r="M99" s="603"/>
      <c r="N99" s="603"/>
      <c r="O99" s="629"/>
      <c r="P99" s="603"/>
      <c r="Q99" s="603"/>
      <c r="R99" s="629"/>
      <c r="S99" s="603"/>
      <c r="T99" s="603"/>
      <c r="U99" s="629"/>
      <c r="V99" s="603"/>
      <c r="W99" s="603"/>
      <c r="X99" s="629"/>
      <c r="Y99" s="603"/>
      <c r="Z99" s="603"/>
      <c r="AA99" s="629"/>
      <c r="AB99" s="603"/>
      <c r="AC99" s="603"/>
      <c r="AD99" s="629"/>
      <c r="AE99" s="603"/>
      <c r="AF99" s="603"/>
      <c r="AG99" s="629"/>
      <c r="AH99" s="603"/>
      <c r="AI99" s="603"/>
      <c r="AJ99" s="629"/>
      <c r="AK99" s="603"/>
      <c r="AL99" s="603"/>
      <c r="AM99" s="603"/>
      <c r="AN99" s="629"/>
      <c r="AO99" s="603"/>
      <c r="AP99" s="629"/>
      <c r="AQ99" s="603"/>
      <c r="AR99" s="603"/>
      <c r="AS99" s="629"/>
      <c r="AT99" s="603"/>
      <c r="AU99" s="603"/>
      <c r="AV99" s="629"/>
      <c r="AW99" s="603"/>
      <c r="AX99" s="603"/>
      <c r="AY99" s="629"/>
    </row>
    <row r="100" spans="2:51">
      <c r="B100" s="349"/>
      <c r="C100" s="349"/>
      <c r="D100" s="603"/>
      <c r="E100" s="603"/>
      <c r="F100" s="629"/>
      <c r="G100" s="603"/>
      <c r="H100" s="603"/>
      <c r="I100" s="629"/>
      <c r="J100" s="603"/>
      <c r="K100" s="607"/>
      <c r="L100" s="629"/>
      <c r="M100" s="603"/>
      <c r="N100" s="607"/>
      <c r="O100" s="629"/>
      <c r="P100" s="603"/>
      <c r="Q100" s="603"/>
      <c r="R100" s="629"/>
      <c r="S100" s="603"/>
      <c r="T100" s="603"/>
      <c r="U100" s="629"/>
      <c r="V100" s="603"/>
      <c r="W100" s="603"/>
      <c r="X100" s="629"/>
      <c r="Y100" s="603"/>
      <c r="Z100" s="603"/>
      <c r="AA100" s="629"/>
      <c r="AB100" s="603"/>
      <c r="AC100" s="603"/>
      <c r="AD100" s="629"/>
      <c r="AE100" s="603"/>
      <c r="AF100" s="603"/>
      <c r="AG100" s="629"/>
      <c r="AH100" s="603"/>
      <c r="AI100" s="603"/>
      <c r="AJ100" s="629"/>
      <c r="AK100" s="603"/>
      <c r="AL100" s="603"/>
      <c r="AM100" s="603"/>
      <c r="AN100" s="629"/>
      <c r="AO100" s="603"/>
      <c r="AP100" s="629"/>
      <c r="AQ100" s="603"/>
      <c r="AR100" s="603"/>
      <c r="AS100" s="629"/>
      <c r="AT100" s="603"/>
      <c r="AU100" s="603"/>
      <c r="AV100" s="629"/>
      <c r="AW100" s="603"/>
      <c r="AX100" s="603"/>
      <c r="AY100" s="629"/>
    </row>
    <row r="101" spans="2:51">
      <c r="B101" s="349"/>
      <c r="C101" s="349"/>
      <c r="D101" s="603"/>
      <c r="E101" s="603"/>
      <c r="F101" s="629"/>
      <c r="G101" s="603"/>
      <c r="H101" s="603"/>
      <c r="I101" s="629"/>
      <c r="J101" s="603"/>
      <c r="K101" s="605"/>
      <c r="L101" s="629"/>
      <c r="M101" s="603"/>
      <c r="N101" s="605"/>
      <c r="O101" s="629"/>
      <c r="P101" s="603"/>
      <c r="Q101" s="603"/>
      <c r="R101" s="629"/>
      <c r="S101" s="603"/>
      <c r="T101" s="603"/>
      <c r="U101" s="629"/>
      <c r="V101" s="603"/>
      <c r="W101" s="603"/>
      <c r="X101" s="629"/>
      <c r="Y101" s="603"/>
      <c r="Z101" s="603"/>
      <c r="AA101" s="629"/>
      <c r="AB101" s="603"/>
      <c r="AC101" s="603"/>
      <c r="AD101" s="629"/>
      <c r="AE101" s="603"/>
      <c r="AF101" s="603"/>
      <c r="AG101" s="629"/>
      <c r="AH101" s="603"/>
      <c r="AI101" s="603"/>
      <c r="AJ101" s="629"/>
      <c r="AK101" s="603"/>
      <c r="AL101" s="603"/>
      <c r="AM101" s="603"/>
      <c r="AN101" s="629"/>
      <c r="AO101" s="603"/>
      <c r="AP101" s="629"/>
      <c r="AQ101" s="603"/>
      <c r="AR101" s="603"/>
      <c r="AS101" s="629"/>
      <c r="AT101" s="603"/>
      <c r="AU101" s="603"/>
      <c r="AV101" s="629"/>
      <c r="AW101" s="603"/>
      <c r="AX101" s="603"/>
      <c r="AY101" s="629"/>
    </row>
    <row r="102" spans="2:51">
      <c r="B102" s="349"/>
      <c r="C102" s="349"/>
      <c r="D102" s="603"/>
      <c r="E102" s="603"/>
      <c r="F102" s="629"/>
      <c r="G102" s="603"/>
      <c r="H102" s="603"/>
      <c r="I102" s="629"/>
      <c r="J102" s="603"/>
      <c r="K102" s="603"/>
      <c r="L102" s="629"/>
      <c r="M102" s="603"/>
      <c r="N102" s="603"/>
      <c r="O102" s="629"/>
      <c r="P102" s="603"/>
      <c r="Q102" s="603"/>
      <c r="R102" s="629"/>
      <c r="S102" s="603"/>
      <c r="T102" s="603"/>
      <c r="U102" s="629"/>
      <c r="V102" s="603"/>
      <c r="W102" s="603"/>
      <c r="X102" s="629"/>
      <c r="Y102" s="603"/>
      <c r="Z102" s="603"/>
      <c r="AA102" s="629"/>
      <c r="AB102" s="603"/>
      <c r="AC102" s="603"/>
      <c r="AD102" s="629"/>
      <c r="AE102" s="603"/>
      <c r="AF102" s="603"/>
      <c r="AG102" s="629"/>
      <c r="AH102" s="603"/>
      <c r="AI102" s="603"/>
      <c r="AJ102" s="629"/>
      <c r="AK102" s="603"/>
      <c r="AL102" s="603"/>
      <c r="AM102" s="603"/>
      <c r="AN102" s="629"/>
      <c r="AO102" s="603"/>
      <c r="AP102" s="629"/>
      <c r="AQ102" s="603"/>
      <c r="AR102" s="603"/>
      <c r="AS102" s="629"/>
      <c r="AT102" s="603"/>
      <c r="AU102" s="603"/>
      <c r="AV102" s="629"/>
      <c r="AW102" s="603"/>
      <c r="AX102" s="603"/>
      <c r="AY102" s="629"/>
    </row>
    <row r="103" spans="2:51">
      <c r="B103" s="349"/>
      <c r="C103" s="349"/>
      <c r="D103" s="603"/>
      <c r="E103" s="603"/>
      <c r="F103" s="629"/>
      <c r="G103" s="603"/>
      <c r="H103" s="603"/>
      <c r="I103" s="629"/>
      <c r="J103" s="603"/>
      <c r="K103" s="607"/>
      <c r="L103" s="629"/>
      <c r="M103" s="603"/>
      <c r="N103" s="607"/>
      <c r="O103" s="629"/>
      <c r="P103" s="603"/>
      <c r="Q103" s="603"/>
      <c r="R103" s="629"/>
      <c r="S103" s="603"/>
      <c r="T103" s="603"/>
      <c r="U103" s="629"/>
      <c r="V103" s="603"/>
      <c r="W103" s="603"/>
      <c r="X103" s="629"/>
      <c r="Y103" s="603"/>
      <c r="Z103" s="603"/>
      <c r="AA103" s="629"/>
      <c r="AB103" s="603"/>
      <c r="AC103" s="603"/>
      <c r="AD103" s="629"/>
      <c r="AE103" s="603"/>
      <c r="AF103" s="603"/>
      <c r="AG103" s="629"/>
      <c r="AH103" s="603"/>
      <c r="AI103" s="603"/>
      <c r="AJ103" s="629"/>
      <c r="AK103" s="603"/>
      <c r="AL103" s="603"/>
      <c r="AM103" s="603"/>
      <c r="AN103" s="629"/>
      <c r="AO103" s="603"/>
      <c r="AP103" s="629"/>
      <c r="AQ103" s="603"/>
      <c r="AR103" s="603"/>
      <c r="AS103" s="629"/>
      <c r="AT103" s="603"/>
      <c r="AU103" s="603"/>
      <c r="AV103" s="629"/>
      <c r="AW103" s="603"/>
      <c r="AX103" s="603"/>
      <c r="AY103" s="629"/>
    </row>
    <row r="104" spans="2:51">
      <c r="B104" s="349"/>
      <c r="C104" s="349"/>
      <c r="D104" s="603"/>
      <c r="E104" s="603"/>
      <c r="F104" s="629"/>
      <c r="G104" s="603"/>
      <c r="H104" s="603"/>
      <c r="I104" s="629"/>
      <c r="J104" s="603"/>
      <c r="K104" s="605"/>
      <c r="L104" s="629"/>
      <c r="M104" s="603"/>
      <c r="N104" s="605"/>
      <c r="O104" s="629"/>
      <c r="P104" s="603"/>
      <c r="Q104" s="603"/>
      <c r="R104" s="629"/>
      <c r="S104" s="603"/>
      <c r="T104" s="603"/>
      <c r="U104" s="629"/>
      <c r="V104" s="603"/>
      <c r="W104" s="603"/>
      <c r="X104" s="629"/>
      <c r="Y104" s="603"/>
      <c r="Z104" s="603"/>
      <c r="AA104" s="629"/>
      <c r="AB104" s="603"/>
      <c r="AC104" s="603"/>
      <c r="AD104" s="629"/>
      <c r="AE104" s="603"/>
      <c r="AF104" s="603"/>
      <c r="AG104" s="629"/>
      <c r="AH104" s="603"/>
      <c r="AI104" s="603"/>
      <c r="AJ104" s="629"/>
      <c r="AK104" s="603"/>
      <c r="AL104" s="603"/>
      <c r="AM104" s="603"/>
      <c r="AN104" s="629"/>
      <c r="AO104" s="603"/>
      <c r="AP104" s="629"/>
      <c r="AQ104" s="603"/>
      <c r="AR104" s="603"/>
      <c r="AS104" s="629"/>
      <c r="AT104" s="603"/>
      <c r="AU104" s="603"/>
      <c r="AV104" s="629"/>
      <c r="AW104" s="603"/>
      <c r="AX104" s="603"/>
      <c r="AY104" s="629"/>
    </row>
    <row r="105" spans="2:51">
      <c r="B105" s="349"/>
      <c r="C105" s="349"/>
      <c r="D105" s="603"/>
      <c r="E105" s="603"/>
      <c r="F105" s="629"/>
      <c r="G105" s="603"/>
      <c r="H105" s="603"/>
      <c r="I105" s="629"/>
      <c r="J105" s="603"/>
      <c r="K105" s="605"/>
      <c r="L105" s="629"/>
      <c r="M105" s="603"/>
      <c r="N105" s="605"/>
      <c r="O105" s="629"/>
      <c r="P105" s="603"/>
      <c r="Q105" s="603"/>
      <c r="R105" s="629"/>
      <c r="S105" s="603"/>
      <c r="T105" s="603"/>
      <c r="U105" s="629"/>
      <c r="V105" s="603"/>
      <c r="W105" s="603"/>
      <c r="X105" s="629"/>
      <c r="Y105" s="603"/>
      <c r="Z105" s="603"/>
      <c r="AA105" s="629"/>
      <c r="AB105" s="603"/>
      <c r="AC105" s="603"/>
      <c r="AD105" s="629"/>
      <c r="AE105" s="603"/>
      <c r="AF105" s="603"/>
      <c r="AG105" s="629"/>
      <c r="AH105" s="603"/>
      <c r="AI105" s="603"/>
      <c r="AJ105" s="629"/>
      <c r="AK105" s="603"/>
      <c r="AL105" s="603"/>
      <c r="AM105" s="603"/>
      <c r="AN105" s="629"/>
      <c r="AO105" s="603"/>
      <c r="AP105" s="629"/>
      <c r="AQ105" s="603"/>
      <c r="AR105" s="603"/>
      <c r="AS105" s="629"/>
      <c r="AT105" s="603"/>
      <c r="AU105" s="603"/>
      <c r="AV105" s="629"/>
      <c r="AW105" s="603"/>
      <c r="AX105" s="603"/>
      <c r="AY105" s="629"/>
    </row>
    <row r="106" spans="2:51">
      <c r="B106" s="349"/>
      <c r="C106" s="349"/>
      <c r="D106" s="603"/>
      <c r="E106" s="603"/>
      <c r="F106" s="629"/>
      <c r="G106" s="603"/>
      <c r="H106" s="603"/>
      <c r="I106" s="629"/>
      <c r="J106" s="603"/>
      <c r="K106" s="605"/>
      <c r="L106" s="629"/>
      <c r="M106" s="603"/>
      <c r="N106" s="605"/>
      <c r="O106" s="629"/>
      <c r="P106" s="603"/>
      <c r="Q106" s="603"/>
      <c r="R106" s="629"/>
      <c r="S106" s="603"/>
      <c r="T106" s="603"/>
      <c r="U106" s="629"/>
      <c r="V106" s="603"/>
      <c r="W106" s="603"/>
      <c r="X106" s="629"/>
      <c r="Y106" s="603"/>
      <c r="Z106" s="603"/>
      <c r="AA106" s="629"/>
      <c r="AB106" s="603"/>
      <c r="AC106" s="603"/>
      <c r="AD106" s="629"/>
      <c r="AE106" s="603"/>
      <c r="AF106" s="603"/>
      <c r="AG106" s="629"/>
      <c r="AH106" s="603"/>
      <c r="AI106" s="603"/>
      <c r="AJ106" s="629"/>
      <c r="AK106" s="603"/>
      <c r="AL106" s="603"/>
      <c r="AM106" s="603"/>
      <c r="AN106" s="629"/>
      <c r="AO106" s="603"/>
      <c r="AP106" s="629"/>
      <c r="AQ106" s="603"/>
      <c r="AR106" s="603"/>
      <c r="AS106" s="629"/>
      <c r="AT106" s="603"/>
      <c r="AU106" s="603"/>
      <c r="AV106" s="629"/>
      <c r="AW106" s="603"/>
      <c r="AX106" s="603"/>
      <c r="AY106" s="629"/>
    </row>
    <row r="107" spans="2:51">
      <c r="B107" s="349"/>
      <c r="C107" s="349"/>
      <c r="D107" s="603"/>
      <c r="E107" s="603"/>
      <c r="F107" s="629"/>
      <c r="G107" s="603"/>
      <c r="H107" s="603"/>
      <c r="I107" s="629"/>
      <c r="J107" s="603"/>
      <c r="K107" s="603"/>
      <c r="L107" s="629"/>
      <c r="M107" s="603"/>
      <c r="N107" s="603"/>
      <c r="O107" s="629"/>
      <c r="P107" s="603"/>
      <c r="Q107" s="603"/>
      <c r="R107" s="629"/>
      <c r="S107" s="603"/>
      <c r="T107" s="603"/>
      <c r="U107" s="629"/>
      <c r="V107" s="603"/>
      <c r="W107" s="603"/>
      <c r="X107" s="629"/>
      <c r="Y107" s="603"/>
      <c r="Z107" s="603"/>
      <c r="AA107" s="629"/>
      <c r="AB107" s="603"/>
      <c r="AC107" s="603"/>
      <c r="AD107" s="629"/>
      <c r="AE107" s="603"/>
      <c r="AF107" s="603"/>
      <c r="AG107" s="629"/>
      <c r="AH107" s="603"/>
      <c r="AI107" s="603"/>
      <c r="AJ107" s="629"/>
      <c r="AK107" s="603"/>
      <c r="AL107" s="603"/>
      <c r="AM107" s="603"/>
      <c r="AN107" s="629"/>
      <c r="AO107" s="603"/>
      <c r="AP107" s="629"/>
      <c r="AQ107" s="603"/>
      <c r="AR107" s="603"/>
      <c r="AS107" s="629"/>
      <c r="AT107" s="603"/>
      <c r="AU107" s="603"/>
      <c r="AV107" s="629"/>
      <c r="AW107" s="603"/>
      <c r="AX107" s="603"/>
      <c r="AY107" s="629"/>
    </row>
    <row r="108" spans="2:51">
      <c r="B108" s="349"/>
      <c r="C108" s="349"/>
      <c r="D108" s="603"/>
      <c r="E108" s="603"/>
      <c r="F108" s="629"/>
      <c r="G108" s="603"/>
      <c r="H108" s="603"/>
      <c r="I108" s="629"/>
      <c r="J108" s="603"/>
      <c r="K108" s="605"/>
      <c r="L108" s="629"/>
      <c r="M108" s="603"/>
      <c r="N108" s="605"/>
      <c r="O108" s="629"/>
      <c r="P108" s="603"/>
      <c r="Q108" s="603"/>
      <c r="R108" s="629"/>
      <c r="S108" s="603"/>
      <c r="T108" s="603"/>
      <c r="U108" s="629"/>
      <c r="V108" s="603"/>
      <c r="W108" s="603"/>
      <c r="X108" s="629"/>
      <c r="Y108" s="603"/>
      <c r="Z108" s="603"/>
      <c r="AA108" s="629"/>
      <c r="AB108" s="603"/>
      <c r="AC108" s="603"/>
      <c r="AD108" s="629"/>
      <c r="AE108" s="603"/>
      <c r="AF108" s="603"/>
      <c r="AG108" s="629"/>
      <c r="AH108" s="603"/>
      <c r="AI108" s="603"/>
      <c r="AJ108" s="629"/>
      <c r="AK108" s="603"/>
      <c r="AL108" s="603"/>
      <c r="AM108" s="603"/>
      <c r="AN108" s="629"/>
      <c r="AO108" s="603"/>
      <c r="AP108" s="629"/>
      <c r="AQ108" s="603"/>
      <c r="AR108" s="603"/>
      <c r="AS108" s="629"/>
      <c r="AT108" s="603"/>
      <c r="AU108" s="603"/>
      <c r="AV108" s="629"/>
      <c r="AW108" s="603"/>
      <c r="AX108" s="603"/>
      <c r="AY108" s="629"/>
    </row>
    <row r="109" spans="2:51">
      <c r="B109" s="349"/>
      <c r="C109" s="349"/>
      <c r="D109" s="603"/>
      <c r="E109" s="603"/>
      <c r="F109" s="629"/>
      <c r="G109" s="603"/>
      <c r="H109" s="603"/>
      <c r="I109" s="629"/>
      <c r="J109" s="603"/>
      <c r="K109" s="605"/>
      <c r="L109" s="629"/>
      <c r="M109" s="603"/>
      <c r="N109" s="605"/>
      <c r="O109" s="629"/>
      <c r="P109" s="603"/>
      <c r="Q109" s="603"/>
      <c r="R109" s="629"/>
      <c r="S109" s="603"/>
      <c r="T109" s="603"/>
      <c r="U109" s="629"/>
      <c r="V109" s="603"/>
      <c r="W109" s="603"/>
      <c r="X109" s="629"/>
      <c r="Y109" s="603"/>
      <c r="Z109" s="603"/>
      <c r="AA109" s="629"/>
      <c r="AB109" s="603"/>
      <c r="AC109" s="603"/>
      <c r="AD109" s="629"/>
      <c r="AE109" s="603"/>
      <c r="AF109" s="603"/>
      <c r="AG109" s="629"/>
      <c r="AH109" s="603"/>
      <c r="AI109" s="603"/>
      <c r="AJ109" s="629"/>
      <c r="AK109" s="603"/>
      <c r="AL109" s="603"/>
      <c r="AM109" s="603"/>
      <c r="AN109" s="629"/>
      <c r="AO109" s="603"/>
      <c r="AP109" s="629"/>
      <c r="AQ109" s="603"/>
      <c r="AR109" s="603"/>
      <c r="AS109" s="629"/>
      <c r="AT109" s="603"/>
      <c r="AU109" s="603"/>
      <c r="AV109" s="629"/>
      <c r="AW109" s="603"/>
      <c r="AX109" s="603"/>
      <c r="AY109" s="629"/>
    </row>
    <row r="110" spans="2:51">
      <c r="B110" s="349"/>
      <c r="C110" s="349"/>
      <c r="D110" s="603"/>
      <c r="E110" s="603"/>
      <c r="F110" s="629"/>
      <c r="G110" s="603"/>
      <c r="H110" s="603"/>
      <c r="I110" s="629"/>
      <c r="J110" s="603"/>
      <c r="K110" s="603"/>
      <c r="L110" s="629"/>
      <c r="M110" s="603"/>
      <c r="N110" s="603"/>
      <c r="O110" s="629"/>
      <c r="P110" s="603"/>
      <c r="Q110" s="603"/>
      <c r="R110" s="629"/>
      <c r="S110" s="603"/>
      <c r="T110" s="603"/>
      <c r="U110" s="629"/>
      <c r="V110" s="603"/>
      <c r="W110" s="603"/>
      <c r="X110" s="629"/>
      <c r="Y110" s="603"/>
      <c r="Z110" s="603"/>
      <c r="AA110" s="629"/>
      <c r="AB110" s="603"/>
      <c r="AC110" s="603"/>
      <c r="AD110" s="629"/>
      <c r="AE110" s="603"/>
      <c r="AF110" s="603"/>
      <c r="AG110" s="629"/>
      <c r="AH110" s="603"/>
      <c r="AI110" s="603"/>
      <c r="AJ110" s="629"/>
      <c r="AK110" s="603"/>
      <c r="AL110" s="603"/>
      <c r="AM110" s="603"/>
      <c r="AN110" s="629"/>
      <c r="AO110" s="603"/>
      <c r="AP110" s="629"/>
      <c r="AQ110" s="603"/>
      <c r="AR110" s="603"/>
      <c r="AS110" s="629"/>
      <c r="AT110" s="603"/>
      <c r="AU110" s="603"/>
      <c r="AV110" s="629"/>
      <c r="AW110" s="603"/>
      <c r="AX110" s="603"/>
      <c r="AY110" s="629"/>
    </row>
    <row r="111" spans="2:51">
      <c r="B111" s="349"/>
      <c r="C111" s="349"/>
      <c r="D111" s="603"/>
      <c r="E111" s="603"/>
      <c r="F111" s="629"/>
      <c r="G111" s="603"/>
      <c r="H111" s="603"/>
      <c r="I111" s="629"/>
      <c r="J111" s="603"/>
      <c r="K111" s="618"/>
      <c r="L111" s="629"/>
      <c r="M111" s="603"/>
      <c r="N111" s="618"/>
      <c r="O111" s="629"/>
      <c r="P111" s="603"/>
      <c r="Q111" s="603"/>
      <c r="R111" s="629"/>
      <c r="S111" s="603"/>
      <c r="T111" s="603"/>
      <c r="U111" s="629"/>
      <c r="V111" s="603"/>
      <c r="W111" s="603"/>
      <c r="X111" s="629"/>
      <c r="Y111" s="603"/>
      <c r="Z111" s="603"/>
      <c r="AA111" s="629"/>
      <c r="AB111" s="603"/>
      <c r="AC111" s="603"/>
      <c r="AD111" s="629"/>
      <c r="AE111" s="603"/>
      <c r="AF111" s="603"/>
      <c r="AG111" s="629"/>
      <c r="AH111" s="603"/>
      <c r="AI111" s="603"/>
      <c r="AJ111" s="629"/>
      <c r="AK111" s="603"/>
      <c r="AL111" s="603"/>
      <c r="AM111" s="603"/>
      <c r="AN111" s="629"/>
      <c r="AO111" s="603"/>
      <c r="AP111" s="629"/>
      <c r="AQ111" s="603"/>
      <c r="AR111" s="603"/>
      <c r="AS111" s="629"/>
      <c r="AT111" s="603"/>
      <c r="AU111" s="603"/>
      <c r="AV111" s="629"/>
      <c r="AW111" s="603"/>
      <c r="AX111" s="603"/>
      <c r="AY111" s="629"/>
    </row>
    <row r="112" spans="2:51">
      <c r="B112" s="349"/>
      <c r="C112" s="349"/>
      <c r="D112" s="603"/>
      <c r="E112" s="603"/>
      <c r="F112" s="629"/>
      <c r="G112" s="603"/>
      <c r="H112" s="603"/>
      <c r="I112" s="629"/>
      <c r="J112" s="603"/>
      <c r="K112" s="619"/>
      <c r="L112" s="629"/>
      <c r="M112" s="603"/>
      <c r="N112" s="619"/>
      <c r="O112" s="629"/>
      <c r="P112" s="603"/>
      <c r="Q112" s="603"/>
      <c r="R112" s="629"/>
      <c r="S112" s="603"/>
      <c r="T112" s="603"/>
      <c r="U112" s="629"/>
      <c r="V112" s="603"/>
      <c r="W112" s="603"/>
      <c r="X112" s="629"/>
      <c r="Y112" s="603"/>
      <c r="Z112" s="603"/>
      <c r="AA112" s="629"/>
      <c r="AB112" s="603"/>
      <c r="AC112" s="603"/>
      <c r="AD112" s="629"/>
      <c r="AE112" s="603"/>
      <c r="AF112" s="603"/>
      <c r="AG112" s="629"/>
      <c r="AH112" s="603"/>
      <c r="AI112" s="603"/>
      <c r="AJ112" s="629"/>
      <c r="AK112" s="603"/>
      <c r="AL112" s="603"/>
      <c r="AM112" s="603"/>
      <c r="AN112" s="629"/>
      <c r="AO112" s="603"/>
      <c r="AP112" s="629"/>
      <c r="AQ112" s="603"/>
      <c r="AR112" s="603"/>
      <c r="AS112" s="629"/>
      <c r="AT112" s="603"/>
      <c r="AU112" s="603"/>
      <c r="AV112" s="629"/>
      <c r="AW112" s="603"/>
      <c r="AX112" s="603"/>
      <c r="AY112" s="629"/>
    </row>
    <row r="113" spans="2:51">
      <c r="B113" s="349"/>
      <c r="C113" s="349"/>
      <c r="D113" s="603"/>
      <c r="E113" s="603"/>
      <c r="F113" s="629"/>
      <c r="G113" s="603"/>
      <c r="H113" s="603"/>
      <c r="I113" s="629"/>
      <c r="J113" s="603"/>
      <c r="K113" s="605"/>
      <c r="L113" s="629"/>
      <c r="M113" s="603"/>
      <c r="N113" s="605"/>
      <c r="O113" s="629"/>
      <c r="P113" s="603"/>
      <c r="Q113" s="603"/>
      <c r="R113" s="629"/>
      <c r="S113" s="603"/>
      <c r="T113" s="603"/>
      <c r="U113" s="629"/>
      <c r="V113" s="603"/>
      <c r="W113" s="603"/>
      <c r="X113" s="629"/>
      <c r="Y113" s="603"/>
      <c r="Z113" s="603"/>
      <c r="AA113" s="629"/>
      <c r="AB113" s="603"/>
      <c r="AC113" s="603"/>
      <c r="AD113" s="629"/>
      <c r="AE113" s="603"/>
      <c r="AF113" s="603"/>
      <c r="AG113" s="629"/>
      <c r="AH113" s="603"/>
      <c r="AI113" s="603"/>
      <c r="AJ113" s="629"/>
      <c r="AK113" s="603"/>
      <c r="AL113" s="603"/>
      <c r="AM113" s="603"/>
      <c r="AN113" s="629"/>
      <c r="AO113" s="603"/>
      <c r="AP113" s="629"/>
      <c r="AQ113" s="603"/>
      <c r="AR113" s="603"/>
      <c r="AS113" s="629"/>
      <c r="AT113" s="603"/>
      <c r="AU113" s="603"/>
      <c r="AV113" s="629"/>
      <c r="AW113" s="603"/>
      <c r="AX113" s="603"/>
      <c r="AY113" s="629"/>
    </row>
    <row r="114" spans="2:51">
      <c r="B114" s="349"/>
      <c r="C114" s="349"/>
      <c r="D114" s="603"/>
      <c r="E114" s="603"/>
      <c r="F114" s="629"/>
      <c r="G114" s="603"/>
      <c r="H114" s="603"/>
      <c r="I114" s="629"/>
      <c r="J114" s="603"/>
      <c r="K114" s="605"/>
      <c r="L114" s="629"/>
      <c r="M114" s="603"/>
      <c r="N114" s="605"/>
      <c r="O114" s="629"/>
      <c r="P114" s="603"/>
      <c r="Q114" s="603"/>
      <c r="R114" s="629"/>
      <c r="S114" s="603"/>
      <c r="T114" s="603"/>
      <c r="U114" s="629"/>
      <c r="V114" s="603"/>
      <c r="W114" s="603"/>
      <c r="X114" s="629"/>
      <c r="Y114" s="603"/>
      <c r="Z114" s="603"/>
      <c r="AA114" s="629"/>
      <c r="AB114" s="603"/>
      <c r="AC114" s="603"/>
      <c r="AD114" s="629"/>
      <c r="AE114" s="603"/>
      <c r="AF114" s="603"/>
      <c r="AG114" s="629"/>
      <c r="AH114" s="603"/>
      <c r="AI114" s="603"/>
      <c r="AJ114" s="629"/>
      <c r="AK114" s="603"/>
      <c r="AL114" s="603"/>
      <c r="AM114" s="603"/>
      <c r="AN114" s="629"/>
      <c r="AO114" s="603"/>
      <c r="AP114" s="629"/>
      <c r="AQ114" s="603"/>
      <c r="AR114" s="603"/>
      <c r="AS114" s="629"/>
      <c r="AT114" s="603"/>
      <c r="AU114" s="603"/>
      <c r="AV114" s="629"/>
      <c r="AW114" s="603"/>
      <c r="AX114" s="603"/>
      <c r="AY114" s="629"/>
    </row>
    <row r="115" spans="2:51">
      <c r="B115" s="349"/>
      <c r="C115" s="349"/>
      <c r="D115" s="603"/>
      <c r="E115" s="603"/>
      <c r="F115" s="629"/>
      <c r="G115" s="603"/>
      <c r="H115" s="603"/>
      <c r="I115" s="629"/>
      <c r="J115" s="603"/>
      <c r="K115" s="605"/>
      <c r="L115" s="629"/>
      <c r="M115" s="603"/>
      <c r="N115" s="605"/>
      <c r="O115" s="629"/>
      <c r="P115" s="603"/>
      <c r="Q115" s="603"/>
      <c r="R115" s="629"/>
      <c r="S115" s="603"/>
      <c r="T115" s="603"/>
      <c r="U115" s="629"/>
      <c r="V115" s="603"/>
      <c r="W115" s="603"/>
      <c r="X115" s="629"/>
      <c r="Y115" s="603"/>
      <c r="Z115" s="603"/>
      <c r="AA115" s="629"/>
      <c r="AB115" s="603"/>
      <c r="AC115" s="603"/>
      <c r="AD115" s="629"/>
      <c r="AE115" s="603"/>
      <c r="AF115" s="603"/>
      <c r="AG115" s="629"/>
      <c r="AH115" s="603"/>
      <c r="AI115" s="603"/>
      <c r="AJ115" s="629"/>
      <c r="AK115" s="603"/>
      <c r="AL115" s="603"/>
      <c r="AM115" s="603"/>
      <c r="AN115" s="629"/>
      <c r="AO115" s="603"/>
      <c r="AP115" s="629"/>
      <c r="AQ115" s="603"/>
      <c r="AR115" s="603"/>
      <c r="AS115" s="629"/>
      <c r="AT115" s="603"/>
      <c r="AU115" s="603"/>
      <c r="AV115" s="629"/>
      <c r="AW115" s="603"/>
      <c r="AX115" s="603"/>
      <c r="AY115" s="629"/>
    </row>
    <row r="116" spans="2:51">
      <c r="B116" s="349"/>
      <c r="C116" s="349"/>
      <c r="D116" s="603"/>
      <c r="E116" s="603"/>
      <c r="F116" s="629"/>
      <c r="G116" s="603"/>
      <c r="H116" s="603"/>
      <c r="I116" s="629"/>
      <c r="J116" s="603"/>
      <c r="K116" s="605"/>
      <c r="L116" s="629"/>
      <c r="M116" s="603"/>
      <c r="N116" s="605"/>
      <c r="O116" s="629"/>
      <c r="P116" s="603"/>
      <c r="Q116" s="603"/>
      <c r="R116" s="629"/>
      <c r="S116" s="603"/>
      <c r="T116" s="603"/>
      <c r="U116" s="629"/>
      <c r="V116" s="603"/>
      <c r="W116" s="603"/>
      <c r="X116" s="629"/>
      <c r="Y116" s="603"/>
      <c r="Z116" s="603"/>
      <c r="AA116" s="629"/>
      <c r="AB116" s="603"/>
      <c r="AC116" s="603"/>
      <c r="AD116" s="629"/>
      <c r="AE116" s="603"/>
      <c r="AF116" s="603"/>
      <c r="AG116" s="629"/>
      <c r="AH116" s="603"/>
      <c r="AI116" s="603"/>
      <c r="AJ116" s="629"/>
      <c r="AK116" s="603"/>
      <c r="AL116" s="603"/>
      <c r="AM116" s="603"/>
      <c r="AN116" s="629"/>
      <c r="AO116" s="603"/>
      <c r="AP116" s="629"/>
      <c r="AQ116" s="603"/>
      <c r="AR116" s="603"/>
      <c r="AS116" s="629"/>
      <c r="AT116" s="603"/>
      <c r="AU116" s="603"/>
      <c r="AV116" s="629"/>
      <c r="AW116" s="603"/>
      <c r="AX116" s="603"/>
      <c r="AY116" s="629"/>
    </row>
    <row r="117" spans="2:51">
      <c r="B117" s="349"/>
      <c r="C117" s="349"/>
      <c r="D117" s="603"/>
      <c r="E117" s="603"/>
      <c r="F117" s="629"/>
      <c r="G117" s="603"/>
      <c r="H117" s="603"/>
      <c r="I117" s="629"/>
      <c r="J117" s="603"/>
      <c r="K117" s="605"/>
      <c r="L117" s="629"/>
      <c r="M117" s="603"/>
      <c r="N117" s="605"/>
      <c r="O117" s="629"/>
      <c r="P117" s="603"/>
      <c r="Q117" s="603"/>
      <c r="R117" s="629"/>
      <c r="S117" s="603"/>
      <c r="T117" s="603"/>
      <c r="U117" s="629"/>
      <c r="V117" s="603"/>
      <c r="W117" s="603"/>
      <c r="X117" s="629"/>
      <c r="Y117" s="603"/>
      <c r="Z117" s="603"/>
      <c r="AA117" s="629"/>
      <c r="AB117" s="603"/>
      <c r="AC117" s="603"/>
      <c r="AD117" s="629"/>
      <c r="AE117" s="603"/>
      <c r="AF117" s="603"/>
      <c r="AG117" s="629"/>
      <c r="AH117" s="603"/>
      <c r="AI117" s="603"/>
      <c r="AJ117" s="629"/>
      <c r="AK117" s="603"/>
      <c r="AL117" s="603"/>
      <c r="AM117" s="603"/>
      <c r="AN117" s="629"/>
      <c r="AO117" s="603"/>
      <c r="AP117" s="629"/>
      <c r="AQ117" s="603"/>
      <c r="AR117" s="603"/>
      <c r="AS117" s="629"/>
      <c r="AT117" s="603"/>
      <c r="AU117" s="603"/>
      <c r="AV117" s="629"/>
      <c r="AW117" s="603"/>
      <c r="AX117" s="603"/>
      <c r="AY117" s="629"/>
    </row>
    <row r="118" spans="2:51">
      <c r="B118" s="349"/>
      <c r="C118" s="349"/>
      <c r="D118" s="603"/>
      <c r="E118" s="603"/>
      <c r="F118" s="629"/>
      <c r="G118" s="603"/>
      <c r="H118" s="603"/>
      <c r="I118" s="629"/>
      <c r="J118" s="603"/>
      <c r="K118" s="605"/>
      <c r="L118" s="629"/>
      <c r="M118" s="603"/>
      <c r="N118" s="605"/>
      <c r="O118" s="629"/>
      <c r="P118" s="603"/>
      <c r="Q118" s="603"/>
      <c r="R118" s="629"/>
      <c r="S118" s="603"/>
      <c r="T118" s="603"/>
      <c r="U118" s="629"/>
      <c r="V118" s="603"/>
      <c r="W118" s="603"/>
      <c r="X118" s="629"/>
      <c r="Y118" s="603"/>
      <c r="Z118" s="603"/>
      <c r="AA118" s="629"/>
      <c r="AB118" s="603"/>
      <c r="AC118" s="603"/>
      <c r="AD118" s="629"/>
      <c r="AE118" s="603"/>
      <c r="AF118" s="603"/>
      <c r="AG118" s="629"/>
      <c r="AH118" s="603"/>
      <c r="AI118" s="603"/>
      <c r="AJ118" s="629"/>
      <c r="AK118" s="603"/>
      <c r="AL118" s="603"/>
      <c r="AM118" s="603"/>
      <c r="AN118" s="629"/>
      <c r="AO118" s="603"/>
      <c r="AP118" s="629"/>
      <c r="AQ118" s="603"/>
      <c r="AR118" s="603"/>
      <c r="AS118" s="629"/>
      <c r="AT118" s="603"/>
      <c r="AU118" s="603"/>
      <c r="AV118" s="629"/>
      <c r="AW118" s="603"/>
      <c r="AX118" s="603"/>
      <c r="AY118" s="629"/>
    </row>
    <row r="119" spans="2:51">
      <c r="B119" s="349"/>
      <c r="C119" s="349"/>
      <c r="D119" s="603"/>
      <c r="E119" s="603"/>
      <c r="F119" s="629"/>
      <c r="G119" s="603"/>
      <c r="H119" s="603"/>
      <c r="I119" s="629"/>
      <c r="J119" s="603"/>
      <c r="K119" s="603"/>
      <c r="L119" s="629"/>
      <c r="M119" s="603"/>
      <c r="N119" s="603"/>
      <c r="O119" s="629"/>
      <c r="P119" s="603"/>
      <c r="Q119" s="603"/>
      <c r="R119" s="629"/>
      <c r="S119" s="603"/>
      <c r="T119" s="603"/>
      <c r="U119" s="629"/>
      <c r="V119" s="603"/>
      <c r="W119" s="603"/>
      <c r="X119" s="629"/>
      <c r="Y119" s="603"/>
      <c r="Z119" s="603"/>
      <c r="AA119" s="629"/>
      <c r="AB119" s="603"/>
      <c r="AC119" s="603"/>
      <c r="AD119" s="629"/>
      <c r="AE119" s="603"/>
      <c r="AF119" s="603"/>
      <c r="AG119" s="629"/>
      <c r="AH119" s="603"/>
      <c r="AI119" s="603"/>
      <c r="AJ119" s="629"/>
      <c r="AK119" s="603"/>
      <c r="AL119" s="603"/>
      <c r="AM119" s="603"/>
      <c r="AN119" s="629"/>
      <c r="AO119" s="603"/>
      <c r="AP119" s="629"/>
      <c r="AQ119" s="603"/>
      <c r="AR119" s="603"/>
      <c r="AS119" s="629"/>
      <c r="AT119" s="603"/>
      <c r="AU119" s="603"/>
      <c r="AV119" s="629"/>
      <c r="AW119" s="603"/>
      <c r="AX119" s="603"/>
      <c r="AY119" s="629"/>
    </row>
    <row r="120" spans="2:51">
      <c r="B120" s="349"/>
      <c r="C120" s="349"/>
      <c r="D120" s="603"/>
      <c r="E120" s="603"/>
      <c r="F120" s="629"/>
      <c r="G120" s="603"/>
      <c r="H120" s="603"/>
      <c r="I120" s="629"/>
      <c r="J120" s="603"/>
      <c r="K120" s="605"/>
      <c r="L120" s="629"/>
      <c r="M120" s="603"/>
      <c r="N120" s="605"/>
      <c r="O120" s="629"/>
      <c r="P120" s="603"/>
      <c r="Q120" s="603"/>
      <c r="R120" s="629"/>
      <c r="S120" s="603"/>
      <c r="T120" s="603"/>
      <c r="U120" s="629"/>
      <c r="V120" s="603"/>
      <c r="W120" s="603"/>
      <c r="X120" s="629"/>
      <c r="Y120" s="603"/>
      <c r="Z120" s="603"/>
      <c r="AA120" s="629"/>
      <c r="AB120" s="603"/>
      <c r="AC120" s="603"/>
      <c r="AD120" s="629"/>
      <c r="AE120" s="603"/>
      <c r="AF120" s="603"/>
      <c r="AG120" s="629"/>
      <c r="AH120" s="603"/>
      <c r="AI120" s="603"/>
      <c r="AJ120" s="629"/>
      <c r="AK120" s="603"/>
      <c r="AL120" s="603"/>
      <c r="AM120" s="603"/>
      <c r="AN120" s="629"/>
      <c r="AO120" s="603"/>
      <c r="AP120" s="629"/>
      <c r="AQ120" s="603"/>
      <c r="AR120" s="603"/>
      <c r="AS120" s="629"/>
      <c r="AT120" s="603"/>
      <c r="AU120" s="603"/>
      <c r="AV120" s="629"/>
      <c r="AW120" s="603"/>
      <c r="AX120" s="603"/>
      <c r="AY120" s="629"/>
    </row>
    <row r="121" spans="2:51">
      <c r="B121" s="349"/>
      <c r="C121" s="349"/>
      <c r="D121" s="603"/>
      <c r="E121" s="603"/>
      <c r="F121" s="629"/>
      <c r="G121" s="603"/>
      <c r="H121" s="603"/>
      <c r="I121" s="629"/>
      <c r="J121" s="603"/>
      <c r="K121" s="605"/>
      <c r="L121" s="629"/>
      <c r="M121" s="603"/>
      <c r="N121" s="605"/>
      <c r="O121" s="629"/>
      <c r="P121" s="603"/>
      <c r="Q121" s="603"/>
      <c r="R121" s="629"/>
      <c r="S121" s="603"/>
      <c r="T121" s="603"/>
      <c r="U121" s="629"/>
      <c r="V121" s="603"/>
      <c r="W121" s="603"/>
      <c r="X121" s="629"/>
      <c r="Y121" s="603"/>
      <c r="Z121" s="603"/>
      <c r="AA121" s="629"/>
      <c r="AB121" s="603"/>
      <c r="AC121" s="603"/>
      <c r="AD121" s="629"/>
      <c r="AE121" s="603"/>
      <c r="AF121" s="603"/>
      <c r="AG121" s="629"/>
      <c r="AH121" s="603"/>
      <c r="AI121" s="603"/>
      <c r="AJ121" s="629"/>
      <c r="AK121" s="603"/>
      <c r="AL121" s="603"/>
      <c r="AM121" s="603"/>
      <c r="AN121" s="629"/>
      <c r="AO121" s="603"/>
      <c r="AP121" s="629"/>
      <c r="AQ121" s="603"/>
      <c r="AR121" s="603"/>
      <c r="AS121" s="629"/>
      <c r="AT121" s="603"/>
      <c r="AU121" s="603"/>
      <c r="AV121" s="629"/>
      <c r="AW121" s="603"/>
      <c r="AX121" s="603"/>
      <c r="AY121" s="629"/>
    </row>
    <row r="122" spans="2:51">
      <c r="B122" s="349"/>
      <c r="C122" s="349"/>
      <c r="D122" s="603"/>
      <c r="E122" s="603"/>
      <c r="F122" s="629"/>
      <c r="G122" s="603"/>
      <c r="H122" s="603"/>
      <c r="I122" s="629"/>
      <c r="J122" s="603"/>
      <c r="K122" s="603"/>
      <c r="L122" s="629"/>
      <c r="M122" s="603"/>
      <c r="N122" s="603"/>
      <c r="O122" s="629"/>
      <c r="P122" s="603"/>
      <c r="Q122" s="603"/>
      <c r="R122" s="629"/>
      <c r="S122" s="603"/>
      <c r="T122" s="603"/>
      <c r="U122" s="629"/>
      <c r="V122" s="603"/>
      <c r="W122" s="603"/>
      <c r="X122" s="629"/>
      <c r="Y122" s="603"/>
      <c r="Z122" s="603"/>
      <c r="AA122" s="629"/>
      <c r="AB122" s="603"/>
      <c r="AC122" s="603"/>
      <c r="AD122" s="629"/>
      <c r="AE122" s="603"/>
      <c r="AF122" s="603"/>
      <c r="AG122" s="629"/>
      <c r="AH122" s="603"/>
      <c r="AI122" s="603"/>
      <c r="AJ122" s="629"/>
      <c r="AK122" s="603"/>
      <c r="AL122" s="603"/>
      <c r="AM122" s="603"/>
      <c r="AN122" s="629"/>
      <c r="AO122" s="603"/>
      <c r="AP122" s="629"/>
      <c r="AQ122" s="603"/>
      <c r="AR122" s="603"/>
      <c r="AS122" s="629"/>
      <c r="AT122" s="603"/>
      <c r="AU122" s="603"/>
      <c r="AV122" s="629"/>
      <c r="AW122" s="603"/>
      <c r="AX122" s="603"/>
      <c r="AY122" s="629"/>
    </row>
    <row r="123" spans="2:51">
      <c r="B123" s="349"/>
      <c r="C123" s="349"/>
      <c r="D123" s="603"/>
      <c r="E123" s="603"/>
      <c r="F123" s="629"/>
      <c r="G123" s="603"/>
      <c r="H123" s="603"/>
      <c r="I123" s="629"/>
      <c r="J123" s="603"/>
      <c r="K123" s="605"/>
      <c r="L123" s="629"/>
      <c r="M123" s="603"/>
      <c r="N123" s="605"/>
      <c r="O123" s="629"/>
      <c r="P123" s="603"/>
      <c r="Q123" s="603"/>
      <c r="R123" s="629"/>
      <c r="S123" s="603"/>
      <c r="T123" s="603"/>
      <c r="U123" s="629"/>
      <c r="V123" s="603"/>
      <c r="W123" s="603"/>
      <c r="X123" s="629"/>
      <c r="Y123" s="603"/>
      <c r="Z123" s="603"/>
      <c r="AA123" s="629"/>
      <c r="AB123" s="603"/>
      <c r="AC123" s="603"/>
      <c r="AD123" s="629"/>
      <c r="AE123" s="603"/>
      <c r="AF123" s="603"/>
      <c r="AG123" s="629"/>
      <c r="AH123" s="603"/>
      <c r="AI123" s="603"/>
      <c r="AJ123" s="629"/>
      <c r="AK123" s="603"/>
      <c r="AL123" s="603"/>
      <c r="AM123" s="603"/>
      <c r="AN123" s="629"/>
      <c r="AO123" s="603"/>
      <c r="AP123" s="629"/>
      <c r="AQ123" s="603"/>
      <c r="AR123" s="603"/>
      <c r="AS123" s="629"/>
      <c r="AT123" s="603"/>
      <c r="AU123" s="603"/>
      <c r="AV123" s="629"/>
      <c r="AW123" s="603"/>
      <c r="AX123" s="603"/>
      <c r="AY123" s="629"/>
    </row>
    <row r="124" spans="2:51">
      <c r="B124" s="349"/>
      <c r="C124" s="349"/>
      <c r="D124" s="603"/>
      <c r="E124" s="603"/>
      <c r="F124" s="629"/>
      <c r="G124" s="603"/>
      <c r="H124" s="603"/>
      <c r="I124" s="629"/>
      <c r="J124" s="603"/>
      <c r="K124" s="605"/>
      <c r="L124" s="629"/>
      <c r="M124" s="603"/>
      <c r="N124" s="605"/>
      <c r="O124" s="629"/>
      <c r="P124" s="603"/>
      <c r="Q124" s="603"/>
      <c r="R124" s="629"/>
      <c r="S124" s="603"/>
      <c r="T124" s="603"/>
      <c r="U124" s="629"/>
      <c r="V124" s="603"/>
      <c r="W124" s="603"/>
      <c r="X124" s="629"/>
      <c r="Y124" s="603"/>
      <c r="Z124" s="603"/>
      <c r="AA124" s="629"/>
      <c r="AB124" s="603"/>
      <c r="AC124" s="603"/>
      <c r="AD124" s="629"/>
      <c r="AE124" s="603"/>
      <c r="AF124" s="603"/>
      <c r="AG124" s="629"/>
      <c r="AH124" s="603"/>
      <c r="AI124" s="603"/>
      <c r="AJ124" s="629"/>
      <c r="AK124" s="603"/>
      <c r="AL124" s="603"/>
      <c r="AM124" s="603"/>
      <c r="AN124" s="629"/>
      <c r="AO124" s="603"/>
      <c r="AP124" s="629"/>
      <c r="AQ124" s="603"/>
      <c r="AR124" s="603"/>
      <c r="AS124" s="629"/>
      <c r="AT124" s="603"/>
      <c r="AU124" s="603"/>
      <c r="AV124" s="629"/>
      <c r="AW124" s="603"/>
      <c r="AX124" s="603"/>
      <c r="AY124" s="629"/>
    </row>
    <row r="125" spans="2:51">
      <c r="B125" s="349"/>
      <c r="C125" s="349"/>
      <c r="D125" s="603"/>
      <c r="E125" s="603"/>
      <c r="F125" s="629"/>
      <c r="G125" s="603"/>
      <c r="H125" s="603"/>
      <c r="I125" s="629"/>
      <c r="J125" s="603"/>
      <c r="K125" s="603"/>
      <c r="L125" s="629"/>
      <c r="M125" s="603"/>
      <c r="N125" s="603"/>
      <c r="O125" s="629"/>
      <c r="P125" s="603"/>
      <c r="Q125" s="603"/>
      <c r="R125" s="629"/>
      <c r="S125" s="603"/>
      <c r="T125" s="603"/>
      <c r="U125" s="629"/>
      <c r="V125" s="603"/>
      <c r="W125" s="603"/>
      <c r="X125" s="629"/>
      <c r="Y125" s="603"/>
      <c r="Z125" s="603"/>
      <c r="AA125" s="629"/>
      <c r="AB125" s="603"/>
      <c r="AC125" s="603"/>
      <c r="AD125" s="629"/>
      <c r="AE125" s="603"/>
      <c r="AF125" s="603"/>
      <c r="AG125" s="629"/>
      <c r="AH125" s="603"/>
      <c r="AI125" s="603"/>
      <c r="AJ125" s="629"/>
      <c r="AK125" s="603"/>
      <c r="AL125" s="603"/>
      <c r="AM125" s="603"/>
      <c r="AN125" s="629"/>
      <c r="AO125" s="603"/>
      <c r="AP125" s="629"/>
      <c r="AQ125" s="603"/>
      <c r="AR125" s="603"/>
      <c r="AS125" s="629"/>
      <c r="AT125" s="603"/>
      <c r="AU125" s="603"/>
      <c r="AV125" s="629"/>
      <c r="AW125" s="603"/>
      <c r="AX125" s="603"/>
      <c r="AY125" s="629"/>
    </row>
    <row r="126" spans="2:51">
      <c r="B126" s="349"/>
      <c r="C126" s="349"/>
      <c r="D126" s="603"/>
      <c r="E126" s="603"/>
      <c r="F126" s="629"/>
      <c r="G126" s="603"/>
      <c r="H126" s="603"/>
      <c r="I126" s="629"/>
      <c r="J126" s="603"/>
      <c r="K126" s="603"/>
      <c r="L126" s="629"/>
      <c r="M126" s="603"/>
      <c r="N126" s="603"/>
      <c r="O126" s="629"/>
      <c r="P126" s="603"/>
      <c r="Q126" s="603"/>
      <c r="R126" s="629"/>
      <c r="S126" s="603"/>
      <c r="T126" s="603"/>
      <c r="U126" s="629"/>
      <c r="V126" s="603"/>
      <c r="W126" s="603"/>
      <c r="X126" s="629"/>
      <c r="Y126" s="603"/>
      <c r="Z126" s="603"/>
      <c r="AA126" s="629"/>
      <c r="AB126" s="603"/>
      <c r="AC126" s="603"/>
      <c r="AD126" s="629"/>
      <c r="AE126" s="603"/>
      <c r="AF126" s="603"/>
      <c r="AG126" s="629"/>
      <c r="AH126" s="603"/>
      <c r="AI126" s="603"/>
      <c r="AJ126" s="629"/>
      <c r="AK126" s="603"/>
      <c r="AL126" s="603"/>
      <c r="AM126" s="603"/>
      <c r="AN126" s="629"/>
      <c r="AO126" s="603"/>
      <c r="AP126" s="629"/>
      <c r="AQ126" s="603"/>
      <c r="AR126" s="603"/>
      <c r="AS126" s="629"/>
      <c r="AT126" s="603"/>
      <c r="AU126" s="603"/>
      <c r="AV126" s="629"/>
      <c r="AW126" s="603"/>
      <c r="AX126" s="603"/>
      <c r="AY126" s="629"/>
    </row>
    <row r="127" spans="2:51">
      <c r="B127" s="349"/>
      <c r="C127" s="349"/>
      <c r="D127" s="603"/>
      <c r="E127" s="603"/>
      <c r="F127" s="629"/>
      <c r="G127" s="603"/>
      <c r="H127" s="603"/>
      <c r="I127" s="629"/>
      <c r="J127" s="603"/>
      <c r="K127" s="603"/>
      <c r="L127" s="629"/>
      <c r="M127" s="603"/>
      <c r="N127" s="603"/>
      <c r="O127" s="629"/>
      <c r="P127" s="603"/>
      <c r="Q127" s="603"/>
      <c r="R127" s="629"/>
      <c r="S127" s="603"/>
      <c r="T127" s="603"/>
      <c r="U127" s="629"/>
      <c r="V127" s="603"/>
      <c r="W127" s="603"/>
      <c r="X127" s="629"/>
      <c r="Y127" s="603"/>
      <c r="Z127" s="603"/>
      <c r="AA127" s="629"/>
      <c r="AB127" s="603"/>
      <c r="AC127" s="603"/>
      <c r="AD127" s="629"/>
      <c r="AE127" s="603"/>
      <c r="AF127" s="603"/>
      <c r="AG127" s="629"/>
      <c r="AH127" s="603"/>
      <c r="AI127" s="603"/>
      <c r="AJ127" s="629"/>
      <c r="AK127" s="603"/>
      <c r="AL127" s="603"/>
      <c r="AM127" s="603"/>
      <c r="AN127" s="629"/>
      <c r="AO127" s="603"/>
      <c r="AP127" s="629"/>
      <c r="AQ127" s="603"/>
      <c r="AR127" s="603"/>
      <c r="AS127" s="629"/>
      <c r="AT127" s="603"/>
      <c r="AU127" s="603"/>
      <c r="AV127" s="629"/>
      <c r="AW127" s="603"/>
      <c r="AX127" s="603"/>
      <c r="AY127" s="629"/>
    </row>
    <row r="128" spans="2:51">
      <c r="B128" s="349"/>
      <c r="C128" s="349"/>
      <c r="D128" s="603"/>
      <c r="E128" s="603"/>
      <c r="F128" s="629"/>
      <c r="G128" s="603"/>
      <c r="H128" s="603"/>
      <c r="I128" s="629"/>
      <c r="J128" s="603"/>
      <c r="K128" s="603"/>
      <c r="L128" s="629"/>
      <c r="M128" s="603"/>
      <c r="N128" s="603"/>
      <c r="O128" s="629"/>
      <c r="P128" s="603"/>
      <c r="Q128" s="603"/>
      <c r="R128" s="629"/>
      <c r="S128" s="603"/>
      <c r="T128" s="603"/>
      <c r="U128" s="629"/>
      <c r="V128" s="603"/>
      <c r="W128" s="603"/>
      <c r="X128" s="629"/>
      <c r="Y128" s="603"/>
      <c r="Z128" s="603"/>
      <c r="AA128" s="629"/>
      <c r="AB128" s="603"/>
      <c r="AC128" s="603"/>
      <c r="AD128" s="629"/>
      <c r="AE128" s="603"/>
      <c r="AF128" s="603"/>
      <c r="AG128" s="629"/>
      <c r="AH128" s="603"/>
      <c r="AI128" s="603"/>
      <c r="AJ128" s="629"/>
      <c r="AK128" s="603"/>
      <c r="AL128" s="603"/>
      <c r="AM128" s="603"/>
      <c r="AN128" s="629"/>
      <c r="AO128" s="603"/>
      <c r="AP128" s="629"/>
      <c r="AQ128" s="603"/>
      <c r="AR128" s="603"/>
      <c r="AS128" s="629"/>
      <c r="AT128" s="603"/>
      <c r="AU128" s="603"/>
      <c r="AV128" s="629"/>
      <c r="AW128" s="603"/>
      <c r="AX128" s="603"/>
      <c r="AY128" s="629"/>
    </row>
    <row r="129" spans="2:51">
      <c r="B129" s="349"/>
      <c r="C129" s="349"/>
      <c r="D129" s="603"/>
      <c r="E129" s="603"/>
      <c r="F129" s="629"/>
      <c r="G129" s="603"/>
      <c r="H129" s="603"/>
      <c r="I129" s="629"/>
      <c r="J129" s="603"/>
      <c r="K129" s="603"/>
      <c r="L129" s="629"/>
      <c r="M129" s="603"/>
      <c r="N129" s="603"/>
      <c r="O129" s="629"/>
      <c r="P129" s="603"/>
      <c r="Q129" s="603"/>
      <c r="R129" s="629"/>
      <c r="S129" s="603"/>
      <c r="T129" s="603"/>
      <c r="U129" s="629"/>
      <c r="V129" s="603"/>
      <c r="W129" s="603"/>
      <c r="X129" s="629"/>
      <c r="Y129" s="603"/>
      <c r="Z129" s="603"/>
      <c r="AA129" s="629"/>
      <c r="AB129" s="603"/>
      <c r="AC129" s="603"/>
      <c r="AD129" s="629"/>
      <c r="AE129" s="603"/>
      <c r="AF129" s="603"/>
      <c r="AG129" s="629"/>
      <c r="AH129" s="603"/>
      <c r="AI129" s="603"/>
      <c r="AJ129" s="629"/>
      <c r="AK129" s="603"/>
      <c r="AL129" s="603"/>
      <c r="AM129" s="603"/>
      <c r="AN129" s="629"/>
      <c r="AO129" s="603"/>
      <c r="AP129" s="629"/>
      <c r="AQ129" s="603"/>
      <c r="AR129" s="603"/>
      <c r="AS129" s="629"/>
      <c r="AT129" s="603"/>
      <c r="AU129" s="603"/>
      <c r="AV129" s="629"/>
      <c r="AW129" s="603"/>
      <c r="AX129" s="603"/>
      <c r="AY129" s="629"/>
    </row>
    <row r="130" spans="2:51">
      <c r="B130" s="349"/>
      <c r="C130" s="349"/>
      <c r="D130" s="603"/>
      <c r="E130" s="603"/>
      <c r="F130" s="629"/>
      <c r="G130" s="603"/>
      <c r="H130" s="603"/>
      <c r="I130" s="629"/>
      <c r="J130" s="603"/>
      <c r="K130" s="603"/>
      <c r="L130" s="629"/>
      <c r="M130" s="603"/>
      <c r="N130" s="603"/>
      <c r="O130" s="629"/>
      <c r="P130" s="603"/>
      <c r="Q130" s="603"/>
      <c r="R130" s="629"/>
      <c r="S130" s="603"/>
      <c r="T130" s="603"/>
      <c r="U130" s="629"/>
      <c r="V130" s="603"/>
      <c r="W130" s="603"/>
      <c r="X130" s="629"/>
      <c r="Y130" s="603"/>
      <c r="Z130" s="603"/>
      <c r="AA130" s="629"/>
      <c r="AB130" s="603"/>
      <c r="AC130" s="603"/>
      <c r="AD130" s="629"/>
      <c r="AE130" s="603"/>
      <c r="AF130" s="603"/>
      <c r="AG130" s="629"/>
      <c r="AH130" s="603"/>
      <c r="AI130" s="603"/>
      <c r="AJ130" s="629"/>
      <c r="AK130" s="603"/>
      <c r="AL130" s="603"/>
      <c r="AM130" s="603"/>
      <c r="AN130" s="629"/>
      <c r="AO130" s="603"/>
      <c r="AP130" s="629"/>
      <c r="AQ130" s="603"/>
      <c r="AR130" s="603"/>
      <c r="AS130" s="629"/>
      <c r="AT130" s="603"/>
      <c r="AU130" s="603"/>
      <c r="AV130" s="629"/>
      <c r="AW130" s="603"/>
      <c r="AX130" s="603"/>
      <c r="AY130" s="629"/>
    </row>
    <row r="131" spans="2:51">
      <c r="B131" s="349"/>
      <c r="C131" s="349"/>
      <c r="D131" s="603"/>
      <c r="E131" s="603"/>
      <c r="F131" s="629"/>
      <c r="G131" s="603"/>
      <c r="H131" s="603"/>
      <c r="I131" s="629"/>
      <c r="J131" s="603"/>
      <c r="K131" s="603"/>
      <c r="L131" s="629"/>
      <c r="M131" s="603"/>
      <c r="N131" s="603"/>
      <c r="O131" s="629"/>
      <c r="P131" s="603"/>
      <c r="Q131" s="603"/>
      <c r="R131" s="629"/>
      <c r="S131" s="603"/>
      <c r="T131" s="603"/>
      <c r="U131" s="629"/>
      <c r="V131" s="603"/>
      <c r="W131" s="603"/>
      <c r="X131" s="629"/>
      <c r="Y131" s="603"/>
      <c r="Z131" s="603"/>
      <c r="AA131" s="629"/>
      <c r="AB131" s="603"/>
      <c r="AC131" s="603"/>
      <c r="AD131" s="629"/>
      <c r="AE131" s="603"/>
      <c r="AF131" s="603"/>
      <c r="AG131" s="629"/>
      <c r="AH131" s="603"/>
      <c r="AI131" s="603"/>
      <c r="AJ131" s="629"/>
      <c r="AK131" s="603"/>
      <c r="AL131" s="603"/>
      <c r="AM131" s="603"/>
      <c r="AN131" s="629"/>
      <c r="AO131" s="603"/>
      <c r="AP131" s="629"/>
      <c r="AQ131" s="603"/>
      <c r="AR131" s="603"/>
      <c r="AS131" s="629"/>
      <c r="AT131" s="603"/>
      <c r="AU131" s="603"/>
      <c r="AV131" s="629"/>
      <c r="AW131" s="603"/>
      <c r="AX131" s="603"/>
      <c r="AY131" s="629"/>
    </row>
    <row r="132" spans="2:51">
      <c r="B132" s="349"/>
      <c r="C132" s="349"/>
      <c r="D132" s="603"/>
      <c r="E132" s="603"/>
      <c r="F132" s="629"/>
      <c r="G132" s="603"/>
      <c r="H132" s="603"/>
      <c r="I132" s="629"/>
      <c r="J132" s="603"/>
      <c r="K132" s="603"/>
      <c r="L132" s="629"/>
      <c r="M132" s="603"/>
      <c r="N132" s="603"/>
      <c r="O132" s="629"/>
      <c r="P132" s="603"/>
      <c r="Q132" s="603"/>
      <c r="R132" s="629"/>
      <c r="S132" s="603"/>
      <c r="T132" s="603"/>
      <c r="U132" s="629"/>
      <c r="V132" s="603"/>
      <c r="W132" s="603"/>
      <c r="X132" s="629"/>
      <c r="Y132" s="603"/>
      <c r="Z132" s="603"/>
      <c r="AA132" s="629"/>
      <c r="AB132" s="603"/>
      <c r="AC132" s="603"/>
      <c r="AD132" s="629"/>
      <c r="AE132" s="603"/>
      <c r="AF132" s="603"/>
      <c r="AG132" s="629"/>
      <c r="AH132" s="603"/>
      <c r="AI132" s="603"/>
      <c r="AJ132" s="629"/>
      <c r="AK132" s="603"/>
      <c r="AL132" s="603"/>
      <c r="AM132" s="603"/>
      <c r="AN132" s="629"/>
      <c r="AO132" s="603"/>
      <c r="AP132" s="629"/>
      <c r="AQ132" s="603"/>
      <c r="AR132" s="603"/>
      <c r="AS132" s="629"/>
      <c r="AT132" s="603"/>
      <c r="AU132" s="603"/>
      <c r="AV132" s="629"/>
      <c r="AW132" s="603"/>
      <c r="AX132" s="603"/>
      <c r="AY132" s="629"/>
    </row>
    <row r="133" spans="2:51">
      <c r="B133" s="349"/>
      <c r="C133" s="349"/>
      <c r="D133" s="603"/>
      <c r="E133" s="603"/>
      <c r="F133" s="629"/>
      <c r="G133" s="603"/>
      <c r="H133" s="603"/>
      <c r="I133" s="629"/>
      <c r="J133" s="603"/>
      <c r="K133" s="603"/>
      <c r="L133" s="629"/>
      <c r="M133" s="603"/>
      <c r="N133" s="603"/>
      <c r="O133" s="629"/>
      <c r="P133" s="603"/>
      <c r="Q133" s="603"/>
      <c r="R133" s="629"/>
      <c r="S133" s="603"/>
      <c r="T133" s="603"/>
      <c r="U133" s="629"/>
      <c r="V133" s="603"/>
      <c r="W133" s="603"/>
      <c r="X133" s="629"/>
      <c r="Y133" s="603"/>
      <c r="Z133" s="603"/>
      <c r="AA133" s="629"/>
      <c r="AB133" s="603"/>
      <c r="AC133" s="603"/>
      <c r="AD133" s="629"/>
      <c r="AE133" s="603"/>
      <c r="AF133" s="603"/>
      <c r="AG133" s="629"/>
      <c r="AH133" s="603"/>
      <c r="AI133" s="603"/>
      <c r="AJ133" s="629"/>
      <c r="AK133" s="603"/>
      <c r="AL133" s="603"/>
      <c r="AM133" s="603"/>
      <c r="AN133" s="629"/>
      <c r="AO133" s="603"/>
      <c r="AP133" s="629"/>
      <c r="AQ133" s="603"/>
      <c r="AR133" s="603"/>
      <c r="AS133" s="629"/>
      <c r="AT133" s="603"/>
      <c r="AU133" s="603"/>
      <c r="AV133" s="629"/>
      <c r="AW133" s="603"/>
      <c r="AX133" s="603"/>
      <c r="AY133" s="629"/>
    </row>
    <row r="134" spans="2:51">
      <c r="B134" s="349"/>
      <c r="C134" s="349"/>
      <c r="D134" s="603"/>
      <c r="E134" s="603"/>
      <c r="F134" s="629"/>
      <c r="G134" s="603"/>
      <c r="H134" s="603"/>
      <c r="I134" s="629"/>
      <c r="J134" s="603"/>
      <c r="K134" s="603"/>
      <c r="L134" s="629"/>
      <c r="M134" s="603"/>
      <c r="N134" s="603"/>
      <c r="O134" s="629"/>
      <c r="P134" s="603"/>
      <c r="Q134" s="603"/>
      <c r="R134" s="629"/>
      <c r="S134" s="603"/>
      <c r="T134" s="603"/>
      <c r="U134" s="629"/>
      <c r="V134" s="603"/>
      <c r="W134" s="603"/>
      <c r="X134" s="629"/>
      <c r="Y134" s="603"/>
      <c r="Z134" s="603"/>
      <c r="AA134" s="629"/>
      <c r="AB134" s="603"/>
      <c r="AC134" s="603"/>
      <c r="AD134" s="629"/>
      <c r="AE134" s="603"/>
      <c r="AF134" s="603"/>
      <c r="AG134" s="629"/>
      <c r="AH134" s="603"/>
      <c r="AI134" s="603"/>
      <c r="AJ134" s="629"/>
      <c r="AK134" s="603"/>
      <c r="AL134" s="603"/>
      <c r="AM134" s="603"/>
      <c r="AN134" s="629"/>
      <c r="AO134" s="603"/>
      <c r="AP134" s="629"/>
      <c r="AQ134" s="603"/>
      <c r="AR134" s="603"/>
      <c r="AS134" s="629"/>
      <c r="AT134" s="603"/>
      <c r="AU134" s="603"/>
      <c r="AV134" s="629"/>
      <c r="AW134" s="603"/>
      <c r="AX134" s="603"/>
      <c r="AY134" s="629"/>
    </row>
    <row r="135" spans="2:51">
      <c r="B135" s="349"/>
      <c r="C135" s="349"/>
      <c r="D135" s="603"/>
      <c r="E135" s="603"/>
      <c r="F135" s="629"/>
      <c r="G135" s="603"/>
      <c r="H135" s="603"/>
      <c r="I135" s="629"/>
      <c r="J135" s="603"/>
      <c r="K135" s="603"/>
      <c r="L135" s="629"/>
      <c r="M135" s="603"/>
      <c r="N135" s="603"/>
      <c r="O135" s="629"/>
      <c r="P135" s="603"/>
      <c r="Q135" s="603"/>
      <c r="R135" s="629"/>
      <c r="S135" s="603"/>
      <c r="T135" s="603"/>
      <c r="U135" s="629"/>
      <c r="V135" s="603"/>
      <c r="W135" s="603"/>
      <c r="X135" s="629"/>
      <c r="Y135" s="603"/>
      <c r="Z135" s="603"/>
      <c r="AA135" s="629"/>
      <c r="AB135" s="603"/>
      <c r="AC135" s="603"/>
      <c r="AD135" s="629"/>
      <c r="AE135" s="603"/>
      <c r="AF135" s="603"/>
      <c r="AG135" s="629"/>
      <c r="AH135" s="603"/>
      <c r="AI135" s="603"/>
      <c r="AJ135" s="629"/>
      <c r="AK135" s="603"/>
      <c r="AL135" s="603"/>
      <c r="AM135" s="603"/>
      <c r="AN135" s="629"/>
      <c r="AO135" s="603"/>
      <c r="AP135" s="629"/>
      <c r="AQ135" s="603"/>
      <c r="AR135" s="603"/>
      <c r="AS135" s="629"/>
      <c r="AT135" s="603"/>
      <c r="AU135" s="603"/>
      <c r="AV135" s="629"/>
      <c r="AW135" s="603"/>
      <c r="AX135" s="603"/>
      <c r="AY135" s="629"/>
    </row>
    <row r="136" spans="2:51">
      <c r="B136" s="349"/>
      <c r="C136" s="349"/>
      <c r="D136" s="603"/>
      <c r="E136" s="603"/>
      <c r="F136" s="629"/>
      <c r="G136" s="603"/>
      <c r="H136" s="603"/>
      <c r="I136" s="629"/>
      <c r="J136" s="603"/>
      <c r="K136" s="603"/>
      <c r="L136" s="629"/>
      <c r="M136" s="603"/>
      <c r="N136" s="603"/>
      <c r="O136" s="629"/>
      <c r="P136" s="603"/>
      <c r="Q136" s="603"/>
      <c r="R136" s="629"/>
      <c r="S136" s="603"/>
      <c r="T136" s="603"/>
      <c r="U136" s="629"/>
      <c r="V136" s="603"/>
      <c r="W136" s="603"/>
      <c r="X136" s="629"/>
      <c r="Y136" s="603"/>
      <c r="Z136" s="603"/>
      <c r="AA136" s="629"/>
      <c r="AB136" s="603"/>
      <c r="AC136" s="603"/>
      <c r="AD136" s="629"/>
      <c r="AE136" s="603"/>
      <c r="AF136" s="603"/>
      <c r="AG136" s="629"/>
      <c r="AH136" s="603"/>
      <c r="AI136" s="603"/>
      <c r="AJ136" s="629"/>
      <c r="AK136" s="603"/>
      <c r="AL136" s="603"/>
      <c r="AM136" s="603"/>
      <c r="AN136" s="629"/>
      <c r="AO136" s="603"/>
      <c r="AP136" s="629"/>
      <c r="AQ136" s="603"/>
      <c r="AR136" s="603"/>
      <c r="AS136" s="629"/>
      <c r="AT136" s="603"/>
      <c r="AU136" s="603"/>
      <c r="AV136" s="629"/>
      <c r="AW136" s="603"/>
      <c r="AX136" s="603"/>
      <c r="AY136" s="629"/>
    </row>
    <row r="137" spans="2:51">
      <c r="B137" s="349"/>
      <c r="C137" s="349"/>
      <c r="D137" s="603"/>
      <c r="E137" s="603"/>
      <c r="F137" s="629"/>
      <c r="G137" s="603"/>
      <c r="H137" s="603"/>
      <c r="I137" s="629"/>
      <c r="J137" s="603"/>
      <c r="K137" s="603"/>
      <c r="L137" s="629"/>
      <c r="M137" s="603"/>
      <c r="N137" s="603"/>
      <c r="O137" s="629"/>
      <c r="P137" s="603"/>
      <c r="Q137" s="603"/>
      <c r="R137" s="629"/>
      <c r="S137" s="603"/>
      <c r="T137" s="603"/>
      <c r="U137" s="629"/>
      <c r="V137" s="603"/>
      <c r="W137" s="603"/>
      <c r="X137" s="629"/>
      <c r="Y137" s="603"/>
      <c r="Z137" s="603"/>
      <c r="AA137" s="629"/>
      <c r="AB137" s="603"/>
      <c r="AC137" s="603"/>
      <c r="AD137" s="629"/>
      <c r="AE137" s="603"/>
      <c r="AF137" s="603"/>
      <c r="AG137" s="629"/>
      <c r="AH137" s="603"/>
      <c r="AI137" s="603"/>
      <c r="AJ137" s="629"/>
      <c r="AK137" s="603"/>
      <c r="AL137" s="603"/>
      <c r="AM137" s="603"/>
      <c r="AN137" s="629"/>
      <c r="AO137" s="603"/>
      <c r="AP137" s="629"/>
      <c r="AQ137" s="603"/>
      <c r="AR137" s="603"/>
      <c r="AS137" s="629"/>
      <c r="AT137" s="603"/>
      <c r="AU137" s="603"/>
      <c r="AV137" s="629"/>
      <c r="AW137" s="603"/>
      <c r="AX137" s="603"/>
      <c r="AY137" s="629"/>
    </row>
    <row r="138" spans="2:51">
      <c r="B138" s="349"/>
      <c r="C138" s="349"/>
      <c r="D138" s="603"/>
      <c r="E138" s="603"/>
      <c r="F138" s="629"/>
      <c r="G138" s="603"/>
      <c r="H138" s="603"/>
      <c r="I138" s="629"/>
      <c r="J138" s="603"/>
      <c r="K138" s="603"/>
      <c r="L138" s="629"/>
      <c r="M138" s="603"/>
      <c r="N138" s="603"/>
      <c r="O138" s="629"/>
      <c r="P138" s="603"/>
      <c r="Q138" s="603"/>
      <c r="R138" s="629"/>
      <c r="S138" s="603"/>
      <c r="T138" s="603"/>
      <c r="U138" s="629"/>
      <c r="V138" s="603"/>
      <c r="W138" s="603"/>
      <c r="X138" s="629"/>
      <c r="Y138" s="603"/>
      <c r="Z138" s="603"/>
      <c r="AA138" s="629"/>
      <c r="AB138" s="603"/>
      <c r="AC138" s="603"/>
      <c r="AD138" s="629"/>
      <c r="AE138" s="603"/>
      <c r="AF138" s="603"/>
      <c r="AG138" s="629"/>
      <c r="AH138" s="603"/>
      <c r="AI138" s="603"/>
      <c r="AJ138" s="629"/>
      <c r="AK138" s="603"/>
      <c r="AL138" s="603"/>
      <c r="AM138" s="603"/>
      <c r="AN138" s="629"/>
      <c r="AO138" s="603"/>
      <c r="AP138" s="629"/>
      <c r="AQ138" s="603"/>
      <c r="AR138" s="603"/>
      <c r="AS138" s="629"/>
      <c r="AT138" s="603"/>
      <c r="AU138" s="603"/>
      <c r="AV138" s="629"/>
      <c r="AW138" s="603"/>
      <c r="AX138" s="603"/>
      <c r="AY138" s="629"/>
    </row>
    <row r="139" spans="2:51">
      <c r="B139" s="349"/>
      <c r="C139" s="349"/>
      <c r="D139" s="603"/>
      <c r="E139" s="603"/>
      <c r="F139" s="629"/>
      <c r="G139" s="603"/>
      <c r="H139" s="603"/>
      <c r="I139" s="629"/>
      <c r="J139" s="603"/>
      <c r="K139" s="603"/>
      <c r="L139" s="629"/>
      <c r="M139" s="603"/>
      <c r="N139" s="603"/>
      <c r="O139" s="629"/>
      <c r="P139" s="603"/>
      <c r="Q139" s="603"/>
      <c r="R139" s="629"/>
      <c r="S139" s="603"/>
      <c r="T139" s="603"/>
      <c r="U139" s="629"/>
      <c r="V139" s="603"/>
      <c r="W139" s="603"/>
      <c r="X139" s="629"/>
      <c r="Y139" s="603"/>
      <c r="Z139" s="603"/>
      <c r="AA139" s="629"/>
      <c r="AB139" s="603"/>
      <c r="AC139" s="603"/>
      <c r="AD139" s="629"/>
      <c r="AE139" s="603"/>
      <c r="AF139" s="603"/>
      <c r="AG139" s="629"/>
      <c r="AH139" s="603"/>
      <c r="AI139" s="603"/>
      <c r="AJ139" s="629"/>
      <c r="AK139" s="603"/>
      <c r="AL139" s="603"/>
      <c r="AM139" s="603"/>
      <c r="AN139" s="629"/>
      <c r="AO139" s="603"/>
      <c r="AP139" s="629"/>
      <c r="AQ139" s="603"/>
      <c r="AR139" s="603"/>
      <c r="AS139" s="629"/>
      <c r="AT139" s="603"/>
      <c r="AU139" s="603"/>
      <c r="AV139" s="629"/>
      <c r="AW139" s="603"/>
      <c r="AX139" s="603"/>
      <c r="AY139" s="629"/>
    </row>
    <row r="140" spans="2:51">
      <c r="B140" s="349"/>
      <c r="C140" s="349"/>
      <c r="D140" s="603"/>
      <c r="E140" s="603"/>
      <c r="F140" s="629"/>
      <c r="G140" s="603"/>
      <c r="H140" s="603"/>
      <c r="I140" s="629"/>
      <c r="J140" s="603"/>
      <c r="K140" s="603"/>
      <c r="L140" s="629"/>
      <c r="M140" s="603"/>
      <c r="N140" s="603"/>
      <c r="O140" s="629"/>
      <c r="P140" s="603"/>
      <c r="Q140" s="603"/>
      <c r="R140" s="629"/>
      <c r="S140" s="603"/>
      <c r="T140" s="603"/>
      <c r="U140" s="629"/>
      <c r="V140" s="603"/>
      <c r="W140" s="603"/>
      <c r="X140" s="629"/>
      <c r="Y140" s="603"/>
      <c r="Z140" s="603"/>
      <c r="AA140" s="629"/>
      <c r="AB140" s="603"/>
      <c r="AC140" s="603"/>
      <c r="AD140" s="629"/>
      <c r="AE140" s="603"/>
      <c r="AF140" s="603"/>
      <c r="AG140" s="629"/>
      <c r="AH140" s="603"/>
      <c r="AI140" s="603"/>
      <c r="AJ140" s="629"/>
      <c r="AK140" s="603"/>
      <c r="AL140" s="603"/>
      <c r="AM140" s="603"/>
      <c r="AN140" s="629"/>
      <c r="AO140" s="603"/>
      <c r="AP140" s="629"/>
      <c r="AQ140" s="603"/>
      <c r="AR140" s="603"/>
      <c r="AS140" s="629"/>
      <c r="AT140" s="603"/>
      <c r="AU140" s="603"/>
      <c r="AV140" s="629"/>
      <c r="AW140" s="603"/>
      <c r="AX140" s="603"/>
      <c r="AY140" s="629"/>
    </row>
    <row r="141" spans="2:51">
      <c r="B141" s="349"/>
      <c r="C141" s="349"/>
      <c r="D141" s="603"/>
      <c r="E141" s="603"/>
      <c r="F141" s="629"/>
      <c r="G141" s="603"/>
      <c r="H141" s="603"/>
      <c r="I141" s="629"/>
      <c r="J141" s="603"/>
      <c r="K141" s="603"/>
      <c r="L141" s="629"/>
      <c r="M141" s="603"/>
      <c r="N141" s="603"/>
      <c r="O141" s="629"/>
      <c r="P141" s="603"/>
      <c r="Q141" s="603"/>
      <c r="R141" s="629"/>
      <c r="S141" s="603"/>
      <c r="T141" s="603"/>
      <c r="U141" s="629"/>
      <c r="V141" s="603"/>
      <c r="W141" s="603"/>
      <c r="X141" s="629"/>
      <c r="Y141" s="603"/>
      <c r="Z141" s="603"/>
      <c r="AA141" s="629"/>
      <c r="AB141" s="603"/>
      <c r="AC141" s="603"/>
      <c r="AD141" s="629"/>
      <c r="AE141" s="603"/>
      <c r="AF141" s="603"/>
      <c r="AG141" s="629"/>
      <c r="AH141" s="603"/>
      <c r="AI141" s="603"/>
      <c r="AJ141" s="629"/>
      <c r="AK141" s="603"/>
      <c r="AL141" s="603"/>
      <c r="AM141" s="603"/>
      <c r="AN141" s="629"/>
      <c r="AO141" s="603"/>
      <c r="AP141" s="629"/>
      <c r="AQ141" s="603"/>
      <c r="AR141" s="603"/>
      <c r="AS141" s="629"/>
      <c r="AT141" s="603"/>
      <c r="AU141" s="603"/>
      <c r="AV141" s="629"/>
      <c r="AW141" s="603"/>
      <c r="AX141" s="603"/>
      <c r="AY141" s="629"/>
    </row>
    <row r="142" spans="2:51">
      <c r="B142" s="349"/>
      <c r="C142" s="349"/>
      <c r="D142" s="603"/>
      <c r="E142" s="603"/>
      <c r="F142" s="629"/>
      <c r="G142" s="603"/>
      <c r="H142" s="603"/>
      <c r="I142" s="629"/>
      <c r="J142" s="603"/>
      <c r="K142" s="603"/>
      <c r="L142" s="629"/>
      <c r="M142" s="603"/>
      <c r="N142" s="603"/>
      <c r="O142" s="629"/>
      <c r="P142" s="603"/>
      <c r="Q142" s="603"/>
      <c r="R142" s="629"/>
      <c r="S142" s="603"/>
      <c r="T142" s="603"/>
      <c r="U142" s="629"/>
      <c r="V142" s="603"/>
      <c r="W142" s="603"/>
      <c r="X142" s="629"/>
      <c r="Y142" s="603"/>
      <c r="Z142" s="603"/>
      <c r="AA142" s="629"/>
      <c r="AB142" s="603"/>
      <c r="AC142" s="603"/>
      <c r="AD142" s="629"/>
      <c r="AE142" s="603"/>
      <c r="AF142" s="603"/>
      <c r="AG142" s="629"/>
      <c r="AH142" s="603"/>
      <c r="AI142" s="603"/>
      <c r="AJ142" s="629"/>
      <c r="AK142" s="603"/>
      <c r="AL142" s="603"/>
      <c r="AM142" s="603"/>
      <c r="AN142" s="629"/>
      <c r="AO142" s="603"/>
      <c r="AP142" s="629"/>
      <c r="AQ142" s="603"/>
      <c r="AR142" s="603"/>
      <c r="AS142" s="629"/>
      <c r="AT142" s="603"/>
      <c r="AU142" s="603"/>
      <c r="AV142" s="629"/>
      <c r="AW142" s="603"/>
      <c r="AX142" s="603"/>
      <c r="AY142" s="629"/>
    </row>
    <row r="143" spans="2:51">
      <c r="B143" s="349"/>
      <c r="C143" s="349"/>
      <c r="D143" s="603"/>
      <c r="E143" s="603"/>
      <c r="F143" s="629"/>
      <c r="G143" s="603"/>
      <c r="H143" s="603"/>
      <c r="I143" s="629"/>
      <c r="J143" s="603"/>
      <c r="K143" s="603"/>
      <c r="L143" s="629"/>
      <c r="M143" s="603"/>
      <c r="N143" s="603"/>
      <c r="O143" s="629"/>
      <c r="P143" s="603"/>
      <c r="Q143" s="603"/>
      <c r="R143" s="629"/>
      <c r="S143" s="603"/>
      <c r="T143" s="603"/>
      <c r="U143" s="629"/>
      <c r="V143" s="603"/>
      <c r="W143" s="603"/>
      <c r="X143" s="629"/>
      <c r="Y143" s="603"/>
      <c r="Z143" s="603"/>
      <c r="AA143" s="629"/>
      <c r="AB143" s="603"/>
      <c r="AC143" s="603"/>
      <c r="AD143" s="629"/>
      <c r="AE143" s="603"/>
      <c r="AF143" s="603"/>
      <c r="AG143" s="629"/>
      <c r="AH143" s="603"/>
      <c r="AI143" s="603"/>
      <c r="AJ143" s="629"/>
      <c r="AK143" s="603"/>
      <c r="AL143" s="603"/>
      <c r="AM143" s="603"/>
      <c r="AN143" s="629"/>
      <c r="AO143" s="603"/>
      <c r="AP143" s="629"/>
      <c r="AQ143" s="603"/>
      <c r="AR143" s="603"/>
      <c r="AS143" s="629"/>
      <c r="AT143" s="603"/>
      <c r="AU143" s="603"/>
      <c r="AV143" s="629"/>
      <c r="AW143" s="603"/>
      <c r="AX143" s="603"/>
      <c r="AY143" s="629"/>
    </row>
    <row r="144" spans="2:51">
      <c r="B144" s="349"/>
      <c r="C144" s="349"/>
      <c r="D144" s="603"/>
      <c r="E144" s="603"/>
      <c r="F144" s="629"/>
      <c r="G144" s="603"/>
      <c r="H144" s="603"/>
      <c r="I144" s="629"/>
      <c r="J144" s="603"/>
      <c r="K144" s="603"/>
      <c r="L144" s="629"/>
      <c r="M144" s="603"/>
      <c r="N144" s="603"/>
      <c r="O144" s="629"/>
      <c r="P144" s="603"/>
      <c r="Q144" s="603"/>
      <c r="R144" s="629"/>
      <c r="S144" s="603"/>
      <c r="T144" s="603"/>
      <c r="U144" s="629"/>
      <c r="V144" s="603"/>
      <c r="W144" s="603"/>
      <c r="X144" s="629"/>
      <c r="Y144" s="603"/>
      <c r="Z144" s="603"/>
      <c r="AA144" s="629"/>
      <c r="AB144" s="603"/>
      <c r="AC144" s="603"/>
      <c r="AD144" s="629"/>
      <c r="AE144" s="603"/>
      <c r="AF144" s="603"/>
      <c r="AG144" s="629"/>
      <c r="AH144" s="603"/>
      <c r="AI144" s="603"/>
      <c r="AJ144" s="629"/>
      <c r="AK144" s="603"/>
      <c r="AL144" s="603"/>
      <c r="AM144" s="603"/>
      <c r="AN144" s="629"/>
      <c r="AO144" s="603"/>
      <c r="AP144" s="629"/>
      <c r="AQ144" s="603"/>
      <c r="AR144" s="603"/>
      <c r="AS144" s="629"/>
      <c r="AT144" s="603"/>
      <c r="AU144" s="603"/>
      <c r="AV144" s="629"/>
      <c r="AW144" s="603"/>
      <c r="AX144" s="603"/>
      <c r="AY144" s="629"/>
    </row>
    <row r="145" spans="2:51">
      <c r="B145" s="349"/>
      <c r="C145" s="349"/>
      <c r="D145" s="603"/>
      <c r="E145" s="603"/>
      <c r="F145" s="629"/>
      <c r="G145" s="603"/>
      <c r="H145" s="603"/>
      <c r="I145" s="629"/>
      <c r="J145" s="603"/>
      <c r="K145" s="603"/>
      <c r="L145" s="629"/>
      <c r="M145" s="603"/>
      <c r="N145" s="603"/>
      <c r="O145" s="629"/>
      <c r="P145" s="603"/>
      <c r="Q145" s="603"/>
      <c r="R145" s="629"/>
      <c r="S145" s="603"/>
      <c r="T145" s="603"/>
      <c r="U145" s="629"/>
      <c r="V145" s="603"/>
      <c r="W145" s="603"/>
      <c r="X145" s="629"/>
      <c r="Y145" s="603"/>
      <c r="Z145" s="603"/>
      <c r="AA145" s="629"/>
      <c r="AB145" s="603"/>
      <c r="AC145" s="603"/>
      <c r="AD145" s="629"/>
      <c r="AE145" s="603"/>
      <c r="AF145" s="603"/>
      <c r="AG145" s="629"/>
      <c r="AH145" s="603"/>
      <c r="AI145" s="603"/>
      <c r="AJ145" s="629"/>
      <c r="AK145" s="603"/>
      <c r="AL145" s="603"/>
      <c r="AM145" s="603"/>
      <c r="AN145" s="629"/>
      <c r="AO145" s="603"/>
      <c r="AP145" s="629"/>
      <c r="AQ145" s="603"/>
      <c r="AR145" s="603"/>
      <c r="AS145" s="629"/>
      <c r="AT145" s="603"/>
      <c r="AU145" s="603"/>
      <c r="AV145" s="629"/>
      <c r="AW145" s="603"/>
      <c r="AX145" s="603"/>
      <c r="AY145" s="629"/>
    </row>
    <row r="146" spans="2:51">
      <c r="B146" s="349"/>
      <c r="C146" s="349"/>
      <c r="D146" s="603"/>
      <c r="E146" s="603"/>
      <c r="F146" s="629"/>
      <c r="G146" s="603"/>
      <c r="H146" s="603"/>
      <c r="I146" s="629"/>
      <c r="J146" s="603"/>
      <c r="K146" s="603"/>
      <c r="L146" s="629"/>
      <c r="M146" s="603"/>
      <c r="N146" s="603"/>
      <c r="O146" s="629"/>
      <c r="P146" s="603"/>
      <c r="Q146" s="603"/>
      <c r="R146" s="629"/>
      <c r="S146" s="603"/>
      <c r="T146" s="603"/>
      <c r="U146" s="629"/>
      <c r="V146" s="603"/>
      <c r="W146" s="603"/>
      <c r="X146" s="629"/>
      <c r="Y146" s="603"/>
      <c r="Z146" s="603"/>
      <c r="AA146" s="629"/>
      <c r="AB146" s="603"/>
      <c r="AC146" s="603"/>
      <c r="AD146" s="629"/>
      <c r="AE146" s="603"/>
      <c r="AF146" s="603"/>
      <c r="AG146" s="629"/>
      <c r="AH146" s="603"/>
      <c r="AI146" s="603"/>
      <c r="AJ146" s="629"/>
      <c r="AK146" s="603"/>
      <c r="AL146" s="603"/>
      <c r="AM146" s="603"/>
      <c r="AN146" s="629"/>
      <c r="AO146" s="603"/>
      <c r="AP146" s="629"/>
      <c r="AQ146" s="603"/>
      <c r="AR146" s="603"/>
      <c r="AS146" s="629"/>
      <c r="AT146" s="603"/>
      <c r="AU146" s="603"/>
      <c r="AV146" s="629"/>
      <c r="AW146" s="603"/>
      <c r="AX146" s="603"/>
      <c r="AY146" s="629"/>
    </row>
    <row r="147" spans="2:51">
      <c r="B147" s="349"/>
      <c r="C147" s="349"/>
      <c r="D147" s="603"/>
      <c r="E147" s="603"/>
      <c r="F147" s="629"/>
      <c r="G147" s="603"/>
      <c r="H147" s="603"/>
      <c r="I147" s="629"/>
      <c r="J147" s="603"/>
      <c r="K147" s="603"/>
      <c r="L147" s="629"/>
      <c r="M147" s="603"/>
      <c r="N147" s="603"/>
      <c r="O147" s="629"/>
      <c r="P147" s="603"/>
      <c r="Q147" s="603"/>
      <c r="R147" s="629"/>
      <c r="S147" s="603"/>
      <c r="T147" s="603"/>
      <c r="U147" s="629"/>
      <c r="V147" s="603"/>
      <c r="W147" s="603"/>
      <c r="X147" s="629"/>
      <c r="Y147" s="603"/>
      <c r="Z147" s="603"/>
      <c r="AA147" s="629"/>
      <c r="AB147" s="603"/>
      <c r="AC147" s="603"/>
      <c r="AD147" s="629"/>
      <c r="AE147" s="603"/>
      <c r="AF147" s="603"/>
      <c r="AG147" s="629"/>
      <c r="AH147" s="603"/>
      <c r="AI147" s="603"/>
      <c r="AJ147" s="629"/>
      <c r="AK147" s="603"/>
      <c r="AL147" s="603"/>
      <c r="AM147" s="603"/>
      <c r="AN147" s="629"/>
      <c r="AO147" s="603"/>
      <c r="AP147" s="629"/>
      <c r="AQ147" s="603"/>
      <c r="AR147" s="603"/>
      <c r="AS147" s="629"/>
      <c r="AT147" s="603"/>
      <c r="AU147" s="603"/>
      <c r="AV147" s="629"/>
      <c r="AW147" s="603"/>
      <c r="AX147" s="603"/>
      <c r="AY147" s="629"/>
    </row>
    <row r="148" spans="2:51">
      <c r="B148" s="349"/>
      <c r="C148" s="349"/>
      <c r="D148" s="603"/>
      <c r="E148" s="603"/>
      <c r="F148" s="629"/>
      <c r="G148" s="603"/>
      <c r="H148" s="603"/>
      <c r="I148" s="629"/>
      <c r="J148" s="603"/>
      <c r="K148" s="603"/>
      <c r="L148" s="629"/>
      <c r="M148" s="603"/>
      <c r="N148" s="603"/>
      <c r="O148" s="629"/>
      <c r="P148" s="603"/>
      <c r="Q148" s="603"/>
      <c r="R148" s="629"/>
      <c r="S148" s="603"/>
      <c r="T148" s="603"/>
      <c r="U148" s="629"/>
      <c r="V148" s="603"/>
      <c r="W148" s="603"/>
      <c r="X148" s="629"/>
      <c r="Y148" s="603"/>
      <c r="Z148" s="603"/>
      <c r="AA148" s="629"/>
      <c r="AB148" s="603"/>
      <c r="AC148" s="603"/>
      <c r="AD148" s="629"/>
      <c r="AE148" s="603"/>
      <c r="AF148" s="603"/>
      <c r="AG148" s="629"/>
      <c r="AH148" s="603"/>
      <c r="AI148" s="603"/>
      <c r="AJ148" s="629"/>
      <c r="AK148" s="603"/>
      <c r="AL148" s="603"/>
      <c r="AM148" s="603"/>
      <c r="AN148" s="629"/>
      <c r="AO148" s="603"/>
      <c r="AP148" s="629"/>
      <c r="AQ148" s="603"/>
      <c r="AR148" s="603"/>
      <c r="AS148" s="629"/>
      <c r="AT148" s="603"/>
      <c r="AU148" s="603"/>
      <c r="AV148" s="629"/>
      <c r="AW148" s="603"/>
      <c r="AX148" s="603"/>
      <c r="AY148" s="629"/>
    </row>
    <row r="149" spans="2:51">
      <c r="B149" s="349"/>
      <c r="C149" s="349"/>
      <c r="D149" s="603"/>
      <c r="E149" s="603"/>
      <c r="F149" s="629"/>
      <c r="G149" s="603"/>
      <c r="H149" s="603"/>
      <c r="I149" s="629"/>
      <c r="J149" s="603"/>
      <c r="K149" s="603"/>
      <c r="L149" s="629"/>
      <c r="M149" s="603"/>
      <c r="N149" s="603"/>
      <c r="O149" s="629"/>
      <c r="P149" s="603"/>
      <c r="Q149" s="603"/>
      <c r="R149" s="629"/>
      <c r="S149" s="603"/>
      <c r="T149" s="603"/>
      <c r="U149" s="629"/>
      <c r="V149" s="603"/>
      <c r="W149" s="603"/>
      <c r="X149" s="629"/>
      <c r="Y149" s="603"/>
      <c r="Z149" s="603"/>
      <c r="AA149" s="629"/>
      <c r="AB149" s="603"/>
      <c r="AC149" s="603"/>
      <c r="AD149" s="629"/>
      <c r="AE149" s="603"/>
      <c r="AF149" s="603"/>
      <c r="AG149" s="629"/>
      <c r="AH149" s="603"/>
      <c r="AI149" s="603"/>
      <c r="AJ149" s="629"/>
      <c r="AK149" s="603"/>
      <c r="AL149" s="603"/>
      <c r="AM149" s="603"/>
      <c r="AN149" s="629"/>
      <c r="AO149" s="603"/>
      <c r="AP149" s="629"/>
      <c r="AQ149" s="603"/>
      <c r="AR149" s="603"/>
      <c r="AS149" s="629"/>
      <c r="AT149" s="603"/>
      <c r="AU149" s="603"/>
      <c r="AV149" s="629"/>
      <c r="AW149" s="603"/>
      <c r="AX149" s="603"/>
      <c r="AY149" s="629"/>
    </row>
    <row r="150" spans="2:51">
      <c r="B150" s="349"/>
      <c r="C150" s="349"/>
      <c r="D150" s="603"/>
      <c r="E150" s="603"/>
      <c r="F150" s="629"/>
      <c r="G150" s="603"/>
      <c r="H150" s="603"/>
      <c r="I150" s="629"/>
      <c r="J150" s="603"/>
      <c r="K150" s="603"/>
      <c r="L150" s="629"/>
      <c r="M150" s="603"/>
      <c r="N150" s="603"/>
      <c r="O150" s="629"/>
      <c r="P150" s="603"/>
      <c r="Q150" s="603"/>
      <c r="R150" s="629"/>
      <c r="S150" s="603"/>
      <c r="T150" s="603"/>
      <c r="U150" s="629"/>
      <c r="V150" s="603"/>
      <c r="W150" s="603"/>
      <c r="X150" s="629"/>
      <c r="Y150" s="603"/>
      <c r="Z150" s="603"/>
      <c r="AA150" s="629"/>
      <c r="AB150" s="603"/>
      <c r="AC150" s="603"/>
      <c r="AD150" s="629"/>
      <c r="AE150" s="603"/>
      <c r="AF150" s="603"/>
      <c r="AG150" s="629"/>
      <c r="AH150" s="603"/>
      <c r="AI150" s="603"/>
      <c r="AJ150" s="629"/>
      <c r="AK150" s="603"/>
      <c r="AL150" s="603"/>
      <c r="AM150" s="603"/>
      <c r="AN150" s="629"/>
      <c r="AO150" s="603"/>
      <c r="AP150" s="629"/>
      <c r="AQ150" s="603"/>
      <c r="AR150" s="603"/>
      <c r="AS150" s="629"/>
      <c r="AT150" s="603"/>
      <c r="AU150" s="603"/>
      <c r="AV150" s="629"/>
      <c r="AW150" s="603"/>
      <c r="AX150" s="603"/>
      <c r="AY150" s="629"/>
    </row>
    <row r="151" spans="2:51">
      <c r="B151" s="349"/>
      <c r="C151" s="349"/>
      <c r="D151" s="603"/>
      <c r="E151" s="603"/>
      <c r="F151" s="629"/>
      <c r="G151" s="603"/>
      <c r="H151" s="603"/>
      <c r="I151" s="629"/>
      <c r="J151" s="603"/>
      <c r="K151" s="603"/>
      <c r="L151" s="629"/>
      <c r="M151" s="603"/>
      <c r="N151" s="603"/>
      <c r="O151" s="629"/>
      <c r="P151" s="603"/>
      <c r="Q151" s="603"/>
      <c r="R151" s="629"/>
      <c r="S151" s="603"/>
      <c r="T151" s="603"/>
      <c r="U151" s="629"/>
      <c r="V151" s="603"/>
      <c r="W151" s="603"/>
      <c r="X151" s="629"/>
      <c r="Y151" s="603"/>
      <c r="Z151" s="603"/>
      <c r="AA151" s="629"/>
      <c r="AB151" s="603"/>
      <c r="AC151" s="603"/>
      <c r="AD151" s="629"/>
      <c r="AE151" s="603"/>
      <c r="AF151" s="603"/>
      <c r="AG151" s="629"/>
      <c r="AH151" s="603"/>
      <c r="AI151" s="603"/>
      <c r="AJ151" s="629"/>
      <c r="AK151" s="603"/>
      <c r="AL151" s="603"/>
      <c r="AM151" s="603"/>
      <c r="AN151" s="629"/>
      <c r="AO151" s="603"/>
      <c r="AP151" s="629"/>
      <c r="AQ151" s="603"/>
      <c r="AR151" s="603"/>
      <c r="AS151" s="629"/>
      <c r="AT151" s="603"/>
      <c r="AU151" s="603"/>
      <c r="AV151" s="629"/>
      <c r="AW151" s="603"/>
      <c r="AX151" s="603"/>
      <c r="AY151" s="629"/>
    </row>
    <row r="152" spans="2:51">
      <c r="B152" s="349"/>
      <c r="C152" s="349"/>
      <c r="D152" s="603"/>
      <c r="E152" s="603"/>
      <c r="F152" s="629"/>
      <c r="G152" s="603"/>
      <c r="H152" s="603"/>
      <c r="I152" s="629"/>
      <c r="J152" s="603"/>
      <c r="K152" s="603"/>
      <c r="L152" s="629"/>
      <c r="M152" s="603"/>
      <c r="N152" s="603"/>
      <c r="O152" s="629"/>
      <c r="P152" s="603"/>
      <c r="Q152" s="603"/>
      <c r="R152" s="629"/>
      <c r="S152" s="603"/>
      <c r="T152" s="603"/>
      <c r="U152" s="629"/>
      <c r="V152" s="603"/>
      <c r="W152" s="603"/>
      <c r="X152" s="629"/>
      <c r="Y152" s="603"/>
      <c r="Z152" s="603"/>
      <c r="AA152" s="629"/>
      <c r="AB152" s="603"/>
      <c r="AC152" s="603"/>
      <c r="AD152" s="629"/>
      <c r="AE152" s="603"/>
      <c r="AF152" s="603"/>
      <c r="AG152" s="629"/>
      <c r="AH152" s="603"/>
      <c r="AI152" s="603"/>
      <c r="AJ152" s="629"/>
      <c r="AK152" s="603"/>
      <c r="AL152" s="603"/>
      <c r="AM152" s="603"/>
      <c r="AN152" s="629"/>
      <c r="AO152" s="603"/>
      <c r="AP152" s="629"/>
      <c r="AQ152" s="603"/>
      <c r="AR152" s="603"/>
      <c r="AS152" s="629"/>
      <c r="AT152" s="603"/>
      <c r="AU152" s="603"/>
      <c r="AV152" s="629"/>
      <c r="AW152" s="603"/>
      <c r="AX152" s="603"/>
      <c r="AY152" s="629"/>
    </row>
    <row r="153" spans="2:51">
      <c r="B153" s="349"/>
      <c r="C153" s="349"/>
      <c r="D153" s="603"/>
      <c r="E153" s="603"/>
      <c r="F153" s="629"/>
      <c r="G153" s="603"/>
      <c r="H153" s="603"/>
      <c r="I153" s="629"/>
      <c r="J153" s="603"/>
      <c r="K153" s="603"/>
      <c r="L153" s="629"/>
      <c r="M153" s="603"/>
      <c r="N153" s="603"/>
      <c r="O153" s="629"/>
      <c r="P153" s="603"/>
      <c r="Q153" s="603"/>
      <c r="R153" s="629"/>
      <c r="S153" s="603"/>
      <c r="T153" s="603"/>
      <c r="U153" s="629"/>
      <c r="V153" s="603"/>
      <c r="W153" s="603"/>
      <c r="X153" s="629"/>
      <c r="Y153" s="603"/>
      <c r="Z153" s="603"/>
      <c r="AA153" s="629"/>
      <c r="AB153" s="603"/>
      <c r="AC153" s="603"/>
      <c r="AD153" s="629"/>
      <c r="AE153" s="603"/>
      <c r="AF153" s="603"/>
      <c r="AG153" s="629"/>
      <c r="AH153" s="603"/>
      <c r="AI153" s="603"/>
      <c r="AJ153" s="629"/>
      <c r="AK153" s="603"/>
      <c r="AL153" s="603"/>
      <c r="AM153" s="603"/>
      <c r="AN153" s="629"/>
      <c r="AO153" s="603"/>
      <c r="AP153" s="629"/>
      <c r="AQ153" s="603"/>
      <c r="AR153" s="603"/>
      <c r="AS153" s="629"/>
      <c r="AT153" s="603"/>
      <c r="AU153" s="603"/>
      <c r="AV153" s="629"/>
      <c r="AW153" s="603"/>
      <c r="AX153" s="603"/>
      <c r="AY153" s="629"/>
    </row>
    <row r="154" spans="2:51">
      <c r="B154" s="349"/>
      <c r="C154" s="349"/>
      <c r="D154" s="603"/>
      <c r="E154" s="603"/>
      <c r="F154" s="629"/>
      <c r="G154" s="603"/>
      <c r="H154" s="603"/>
      <c r="I154" s="629"/>
      <c r="J154" s="603"/>
      <c r="K154" s="603"/>
      <c r="L154" s="629"/>
      <c r="M154" s="603"/>
      <c r="N154" s="603"/>
      <c r="O154" s="629"/>
      <c r="P154" s="603"/>
      <c r="Q154" s="603"/>
      <c r="R154" s="629"/>
      <c r="S154" s="603"/>
      <c r="T154" s="603"/>
      <c r="U154" s="629"/>
      <c r="V154" s="603"/>
      <c r="W154" s="603"/>
      <c r="X154" s="629"/>
      <c r="Y154" s="603"/>
      <c r="Z154" s="603"/>
      <c r="AA154" s="629"/>
      <c r="AB154" s="603"/>
      <c r="AC154" s="603"/>
      <c r="AD154" s="629"/>
      <c r="AE154" s="603"/>
      <c r="AF154" s="603"/>
      <c r="AG154" s="629"/>
      <c r="AH154" s="603"/>
      <c r="AI154" s="603"/>
      <c r="AJ154" s="629"/>
      <c r="AK154" s="603"/>
      <c r="AL154" s="603"/>
      <c r="AM154" s="603"/>
      <c r="AN154" s="629"/>
      <c r="AO154" s="603"/>
      <c r="AP154" s="629"/>
      <c r="AQ154" s="603"/>
      <c r="AR154" s="603"/>
      <c r="AS154" s="629"/>
      <c r="AT154" s="603"/>
      <c r="AU154" s="603"/>
      <c r="AV154" s="629"/>
      <c r="AW154" s="603"/>
      <c r="AX154" s="603"/>
      <c r="AY154" s="629"/>
    </row>
    <row r="155" spans="2:51">
      <c r="B155" s="349"/>
      <c r="C155" s="349"/>
      <c r="D155" s="603"/>
      <c r="E155" s="603"/>
      <c r="F155" s="629"/>
      <c r="G155" s="603"/>
      <c r="H155" s="603"/>
      <c r="I155" s="629"/>
      <c r="J155" s="603"/>
      <c r="K155" s="603"/>
      <c r="L155" s="629"/>
      <c r="M155" s="603"/>
      <c r="N155" s="603"/>
      <c r="O155" s="629"/>
      <c r="P155" s="603"/>
      <c r="Q155" s="603"/>
      <c r="R155" s="629"/>
      <c r="S155" s="603"/>
      <c r="T155" s="603"/>
      <c r="U155" s="629"/>
      <c r="V155" s="603"/>
      <c r="W155" s="603"/>
      <c r="X155" s="629"/>
      <c r="Y155" s="603"/>
      <c r="Z155" s="603"/>
      <c r="AA155" s="629"/>
      <c r="AB155" s="603"/>
      <c r="AC155" s="603"/>
      <c r="AD155" s="629"/>
      <c r="AE155" s="603"/>
      <c r="AF155" s="603"/>
      <c r="AG155" s="629"/>
      <c r="AH155" s="603"/>
      <c r="AI155" s="603"/>
      <c r="AJ155" s="629"/>
      <c r="AK155" s="603"/>
      <c r="AL155" s="603"/>
      <c r="AM155" s="603"/>
      <c r="AN155" s="629"/>
      <c r="AO155" s="603"/>
      <c r="AP155" s="629"/>
      <c r="AQ155" s="603"/>
      <c r="AR155" s="603"/>
      <c r="AS155" s="629"/>
      <c r="AT155" s="603"/>
      <c r="AU155" s="603"/>
      <c r="AV155" s="629"/>
      <c r="AW155" s="603"/>
      <c r="AX155" s="603"/>
      <c r="AY155" s="629"/>
    </row>
    <row r="156" spans="2:51">
      <c r="B156" s="349"/>
      <c r="C156" s="349"/>
      <c r="D156" s="603"/>
      <c r="E156" s="603"/>
      <c r="F156" s="629"/>
      <c r="G156" s="603"/>
      <c r="H156" s="603"/>
      <c r="I156" s="629"/>
      <c r="J156" s="603"/>
      <c r="K156" s="603"/>
      <c r="L156" s="629"/>
      <c r="M156" s="603"/>
      <c r="N156" s="603"/>
      <c r="O156" s="629"/>
      <c r="P156" s="603"/>
      <c r="Q156" s="603"/>
      <c r="R156" s="629"/>
      <c r="S156" s="603"/>
      <c r="T156" s="603"/>
      <c r="U156" s="629"/>
      <c r="V156" s="603"/>
      <c r="W156" s="603"/>
      <c r="X156" s="629"/>
      <c r="Y156" s="603"/>
      <c r="Z156" s="603"/>
      <c r="AA156" s="629"/>
      <c r="AB156" s="603"/>
      <c r="AC156" s="603"/>
      <c r="AD156" s="629"/>
      <c r="AE156" s="603"/>
      <c r="AF156" s="603"/>
      <c r="AG156" s="629"/>
      <c r="AH156" s="603"/>
      <c r="AI156" s="603"/>
      <c r="AJ156" s="629"/>
      <c r="AK156" s="603"/>
      <c r="AL156" s="603"/>
      <c r="AM156" s="603"/>
      <c r="AN156" s="629"/>
      <c r="AO156" s="603"/>
      <c r="AP156" s="629"/>
      <c r="AQ156" s="603"/>
      <c r="AR156" s="603"/>
      <c r="AS156" s="629"/>
      <c r="AT156" s="603"/>
      <c r="AU156" s="603"/>
      <c r="AV156" s="629"/>
      <c r="AW156" s="603"/>
      <c r="AX156" s="603"/>
      <c r="AY156" s="629"/>
    </row>
    <row r="157" spans="2:51">
      <c r="B157" s="349"/>
      <c r="C157" s="349"/>
      <c r="D157" s="603"/>
      <c r="E157" s="603"/>
      <c r="F157" s="629"/>
      <c r="G157" s="603"/>
      <c r="H157" s="603"/>
      <c r="I157" s="629"/>
      <c r="J157" s="603"/>
      <c r="K157" s="603"/>
      <c r="L157" s="629"/>
      <c r="M157" s="603"/>
      <c r="N157" s="603"/>
      <c r="O157" s="629"/>
      <c r="P157" s="603"/>
      <c r="Q157" s="603"/>
      <c r="R157" s="629"/>
      <c r="S157" s="603"/>
      <c r="T157" s="603"/>
      <c r="U157" s="629"/>
      <c r="V157" s="603"/>
      <c r="W157" s="603"/>
      <c r="X157" s="629"/>
      <c r="Y157" s="603"/>
      <c r="Z157" s="603"/>
      <c r="AA157" s="629"/>
      <c r="AB157" s="603"/>
      <c r="AC157" s="603"/>
      <c r="AD157" s="629"/>
      <c r="AE157" s="603"/>
      <c r="AF157" s="603"/>
      <c r="AG157" s="629"/>
      <c r="AH157" s="603"/>
      <c r="AI157" s="603"/>
      <c r="AJ157" s="629"/>
      <c r="AK157" s="603"/>
      <c r="AL157" s="603"/>
      <c r="AM157" s="603"/>
      <c r="AN157" s="629"/>
      <c r="AO157" s="603"/>
      <c r="AP157" s="629"/>
      <c r="AQ157" s="603"/>
      <c r="AR157" s="603"/>
      <c r="AS157" s="629"/>
      <c r="AT157" s="603"/>
      <c r="AU157" s="603"/>
      <c r="AV157" s="629"/>
      <c r="AW157" s="603"/>
      <c r="AX157" s="603"/>
      <c r="AY157" s="629"/>
    </row>
    <row r="158" spans="2:51">
      <c r="B158" s="349"/>
      <c r="C158" s="349"/>
      <c r="D158" s="603"/>
      <c r="E158" s="603"/>
      <c r="F158" s="629"/>
      <c r="G158" s="603"/>
      <c r="H158" s="603"/>
      <c r="I158" s="629"/>
      <c r="J158" s="603"/>
      <c r="K158" s="603"/>
      <c r="L158" s="629"/>
      <c r="M158" s="603"/>
      <c r="N158" s="603"/>
      <c r="O158" s="629"/>
      <c r="P158" s="603"/>
      <c r="Q158" s="603"/>
      <c r="R158" s="629"/>
      <c r="S158" s="603"/>
      <c r="T158" s="603"/>
      <c r="U158" s="629"/>
      <c r="V158" s="603"/>
      <c r="W158" s="603"/>
      <c r="X158" s="629"/>
      <c r="Y158" s="603"/>
      <c r="Z158" s="603"/>
      <c r="AA158" s="629"/>
      <c r="AB158" s="603"/>
      <c r="AC158" s="603"/>
      <c r="AD158" s="629"/>
      <c r="AE158" s="603"/>
      <c r="AF158" s="603"/>
      <c r="AG158" s="629"/>
      <c r="AH158" s="603"/>
      <c r="AI158" s="603"/>
      <c r="AJ158" s="629"/>
      <c r="AK158" s="603"/>
      <c r="AL158" s="603"/>
      <c r="AM158" s="603"/>
      <c r="AN158" s="629"/>
      <c r="AO158" s="603"/>
      <c r="AP158" s="629"/>
      <c r="AQ158" s="603"/>
      <c r="AR158" s="603"/>
      <c r="AS158" s="629"/>
      <c r="AT158" s="603"/>
      <c r="AU158" s="603"/>
      <c r="AV158" s="629"/>
      <c r="AW158" s="603"/>
      <c r="AX158" s="603"/>
      <c r="AY158" s="629"/>
    </row>
    <row r="159" spans="2:51">
      <c r="B159" s="349"/>
      <c r="C159" s="349"/>
      <c r="D159" s="603"/>
      <c r="E159" s="603"/>
      <c r="F159" s="629"/>
      <c r="G159" s="603"/>
      <c r="H159" s="603"/>
      <c r="I159" s="629"/>
      <c r="J159" s="603"/>
      <c r="K159" s="603"/>
      <c r="L159" s="629"/>
      <c r="M159" s="603"/>
      <c r="N159" s="603"/>
      <c r="O159" s="629"/>
      <c r="P159" s="603"/>
      <c r="Q159" s="603"/>
      <c r="R159" s="629"/>
      <c r="S159" s="603"/>
      <c r="T159" s="603"/>
      <c r="U159" s="629"/>
      <c r="V159" s="603"/>
      <c r="W159" s="603"/>
      <c r="X159" s="629"/>
      <c r="Y159" s="603"/>
      <c r="Z159" s="603"/>
      <c r="AA159" s="629"/>
      <c r="AB159" s="603"/>
      <c r="AC159" s="603"/>
      <c r="AD159" s="629"/>
      <c r="AE159" s="603"/>
      <c r="AF159" s="603"/>
      <c r="AG159" s="629"/>
      <c r="AH159" s="603"/>
      <c r="AI159" s="603"/>
      <c r="AJ159" s="629"/>
      <c r="AK159" s="603"/>
      <c r="AL159" s="603"/>
      <c r="AM159" s="603"/>
      <c r="AN159" s="629"/>
      <c r="AO159" s="603"/>
      <c r="AP159" s="629"/>
      <c r="AQ159" s="603"/>
      <c r="AR159" s="603"/>
      <c r="AS159" s="629"/>
      <c r="AT159" s="603"/>
      <c r="AU159" s="603"/>
      <c r="AV159" s="629"/>
      <c r="AW159" s="603"/>
      <c r="AX159" s="603"/>
      <c r="AY159" s="629"/>
    </row>
    <row r="160" spans="2:51">
      <c r="B160" s="349"/>
      <c r="C160" s="349"/>
      <c r="D160" s="603"/>
      <c r="E160" s="603"/>
      <c r="F160" s="629"/>
      <c r="G160" s="603"/>
      <c r="H160" s="603"/>
      <c r="I160" s="629"/>
      <c r="J160" s="603"/>
      <c r="K160" s="603"/>
      <c r="L160" s="629"/>
      <c r="M160" s="603"/>
      <c r="N160" s="603"/>
      <c r="O160" s="629"/>
      <c r="P160" s="603"/>
      <c r="Q160" s="603"/>
      <c r="R160" s="629"/>
      <c r="S160" s="603"/>
      <c r="T160" s="603"/>
      <c r="U160" s="629"/>
      <c r="V160" s="603"/>
      <c r="W160" s="603"/>
      <c r="X160" s="629"/>
      <c r="Y160" s="603"/>
      <c r="Z160" s="603"/>
      <c r="AA160" s="629"/>
      <c r="AB160" s="603"/>
      <c r="AC160" s="603"/>
      <c r="AD160" s="629"/>
      <c r="AE160" s="603"/>
      <c r="AF160" s="603"/>
      <c r="AG160" s="629"/>
      <c r="AH160" s="603"/>
      <c r="AI160" s="603"/>
      <c r="AJ160" s="629"/>
      <c r="AK160" s="603"/>
      <c r="AL160" s="603"/>
      <c r="AM160" s="603"/>
      <c r="AN160" s="629"/>
      <c r="AO160" s="603"/>
      <c r="AP160" s="629"/>
      <c r="AQ160" s="603"/>
      <c r="AR160" s="603"/>
      <c r="AS160" s="629"/>
      <c r="AT160" s="603"/>
      <c r="AU160" s="603"/>
      <c r="AV160" s="629"/>
      <c r="AW160" s="603"/>
      <c r="AX160" s="603"/>
      <c r="AY160" s="629"/>
    </row>
    <row r="161" spans="2:51">
      <c r="B161" s="349"/>
      <c r="C161" s="349"/>
      <c r="D161" s="603"/>
      <c r="E161" s="603"/>
      <c r="F161" s="629"/>
      <c r="G161" s="603"/>
      <c r="H161" s="603"/>
      <c r="I161" s="629"/>
      <c r="J161" s="603"/>
      <c r="K161" s="603"/>
      <c r="L161" s="629"/>
      <c r="M161" s="603"/>
      <c r="N161" s="603"/>
      <c r="O161" s="629"/>
      <c r="P161" s="603"/>
      <c r="Q161" s="603"/>
      <c r="R161" s="629"/>
      <c r="S161" s="603"/>
      <c r="T161" s="603"/>
      <c r="U161" s="629"/>
      <c r="V161" s="603"/>
      <c r="W161" s="603"/>
      <c r="X161" s="629"/>
      <c r="Y161" s="603"/>
      <c r="Z161" s="603"/>
      <c r="AA161" s="629"/>
      <c r="AB161" s="603"/>
      <c r="AC161" s="603"/>
      <c r="AD161" s="629"/>
      <c r="AE161" s="603"/>
      <c r="AF161" s="603"/>
      <c r="AG161" s="629"/>
      <c r="AH161" s="603"/>
      <c r="AI161" s="603"/>
      <c r="AJ161" s="629"/>
      <c r="AK161" s="603"/>
      <c r="AL161" s="603"/>
      <c r="AM161" s="603"/>
      <c r="AN161" s="629"/>
      <c r="AO161" s="603"/>
      <c r="AP161" s="629"/>
      <c r="AQ161" s="603"/>
      <c r="AR161" s="603"/>
      <c r="AS161" s="629"/>
      <c r="AT161" s="603"/>
      <c r="AU161" s="603"/>
      <c r="AV161" s="629"/>
      <c r="AW161" s="603"/>
      <c r="AX161" s="603"/>
      <c r="AY161" s="629"/>
    </row>
    <row r="162" spans="2:51">
      <c r="B162" s="349"/>
      <c r="C162" s="349"/>
      <c r="D162" s="603"/>
      <c r="E162" s="603"/>
      <c r="F162" s="629"/>
      <c r="G162" s="603"/>
      <c r="H162" s="603"/>
      <c r="I162" s="629"/>
      <c r="J162" s="603"/>
      <c r="K162" s="603"/>
      <c r="L162" s="629"/>
      <c r="M162" s="603"/>
      <c r="N162" s="603"/>
      <c r="O162" s="629"/>
      <c r="P162" s="603"/>
      <c r="Q162" s="603"/>
      <c r="R162" s="629"/>
      <c r="S162" s="603"/>
      <c r="T162" s="603"/>
      <c r="U162" s="629"/>
      <c r="V162" s="603"/>
      <c r="W162" s="603"/>
      <c r="X162" s="629"/>
      <c r="Y162" s="603"/>
      <c r="Z162" s="603"/>
      <c r="AA162" s="629"/>
      <c r="AB162" s="603"/>
      <c r="AC162" s="603"/>
      <c r="AD162" s="629"/>
      <c r="AE162" s="603"/>
      <c r="AF162" s="603"/>
      <c r="AG162" s="629"/>
      <c r="AH162" s="603"/>
      <c r="AI162" s="603"/>
      <c r="AJ162" s="629"/>
      <c r="AK162" s="603"/>
      <c r="AL162" s="603"/>
      <c r="AM162" s="603"/>
      <c r="AN162" s="629"/>
      <c r="AO162" s="603"/>
      <c r="AP162" s="629"/>
      <c r="AQ162" s="603"/>
      <c r="AR162" s="603"/>
      <c r="AS162" s="629"/>
      <c r="AT162" s="603"/>
      <c r="AU162" s="603"/>
      <c r="AV162" s="629"/>
      <c r="AW162" s="603"/>
      <c r="AX162" s="603"/>
      <c r="AY162" s="629"/>
    </row>
    <row r="163" spans="2:51">
      <c r="B163" s="349"/>
      <c r="C163" s="349"/>
      <c r="D163" s="603"/>
      <c r="E163" s="603"/>
      <c r="F163" s="629"/>
      <c r="G163" s="603"/>
      <c r="H163" s="603"/>
      <c r="I163" s="629"/>
      <c r="J163" s="603"/>
      <c r="K163" s="603"/>
      <c r="L163" s="629"/>
      <c r="M163" s="603"/>
      <c r="N163" s="603"/>
      <c r="O163" s="629"/>
      <c r="P163" s="603"/>
      <c r="Q163" s="603"/>
      <c r="R163" s="629"/>
      <c r="S163" s="603"/>
      <c r="T163" s="603"/>
      <c r="U163" s="629"/>
      <c r="V163" s="603"/>
      <c r="W163" s="603"/>
      <c r="X163" s="629"/>
      <c r="Y163" s="603"/>
      <c r="Z163" s="603"/>
      <c r="AA163" s="629"/>
      <c r="AB163" s="603"/>
      <c r="AC163" s="603"/>
      <c r="AD163" s="629"/>
      <c r="AE163" s="603"/>
      <c r="AF163" s="603"/>
      <c r="AG163" s="629"/>
      <c r="AH163" s="603"/>
      <c r="AI163" s="603"/>
      <c r="AJ163" s="629"/>
      <c r="AK163" s="603"/>
      <c r="AL163" s="603"/>
      <c r="AM163" s="603"/>
      <c r="AN163" s="629"/>
      <c r="AO163" s="603"/>
      <c r="AP163" s="629"/>
      <c r="AQ163" s="603"/>
      <c r="AR163" s="603"/>
      <c r="AS163" s="629"/>
      <c r="AT163" s="603"/>
      <c r="AU163" s="603"/>
      <c r="AV163" s="629"/>
      <c r="AW163" s="603"/>
      <c r="AX163" s="603"/>
      <c r="AY163" s="629"/>
    </row>
    <row r="164" spans="2:51">
      <c r="B164" s="349"/>
      <c r="C164" s="349"/>
      <c r="D164" s="603"/>
      <c r="E164" s="603"/>
      <c r="F164" s="629"/>
      <c r="G164" s="603"/>
      <c r="H164" s="603"/>
      <c r="I164" s="629"/>
      <c r="J164" s="603"/>
      <c r="K164" s="603"/>
      <c r="L164" s="629"/>
      <c r="M164" s="603"/>
      <c r="N164" s="603"/>
      <c r="O164" s="629"/>
      <c r="P164" s="603"/>
      <c r="Q164" s="603"/>
      <c r="R164" s="629"/>
      <c r="S164" s="603"/>
      <c r="T164" s="603"/>
      <c r="U164" s="629"/>
      <c r="V164" s="603"/>
      <c r="W164" s="603"/>
      <c r="X164" s="629"/>
      <c r="Y164" s="603"/>
      <c r="Z164" s="603"/>
      <c r="AA164" s="629"/>
      <c r="AB164" s="603"/>
      <c r="AC164" s="603"/>
      <c r="AD164" s="629"/>
      <c r="AE164" s="603"/>
      <c r="AF164" s="603"/>
      <c r="AG164" s="629"/>
      <c r="AH164" s="603"/>
      <c r="AI164" s="603"/>
      <c r="AJ164" s="629"/>
      <c r="AK164" s="603"/>
      <c r="AL164" s="603"/>
      <c r="AM164" s="603"/>
      <c r="AN164" s="629"/>
      <c r="AO164" s="603"/>
      <c r="AP164" s="629"/>
      <c r="AQ164" s="603"/>
      <c r="AR164" s="603"/>
      <c r="AS164" s="629"/>
      <c r="AT164" s="603"/>
      <c r="AU164" s="603"/>
      <c r="AV164" s="629"/>
      <c r="AW164" s="603"/>
      <c r="AX164" s="603"/>
      <c r="AY164" s="629"/>
    </row>
    <row r="165" spans="2:51">
      <c r="B165" s="349"/>
      <c r="C165" s="349"/>
      <c r="D165" s="603"/>
      <c r="E165" s="603"/>
      <c r="F165" s="629"/>
      <c r="G165" s="603"/>
      <c r="H165" s="603"/>
      <c r="I165" s="629"/>
      <c r="J165" s="603"/>
      <c r="K165" s="603"/>
      <c r="L165" s="629"/>
      <c r="M165" s="603"/>
      <c r="N165" s="603"/>
      <c r="O165" s="629"/>
      <c r="P165" s="603"/>
      <c r="Q165" s="603"/>
      <c r="R165" s="629"/>
      <c r="S165" s="603"/>
      <c r="T165" s="603"/>
      <c r="U165" s="629"/>
      <c r="V165" s="603"/>
      <c r="W165" s="603"/>
      <c r="X165" s="629"/>
      <c r="Y165" s="603"/>
      <c r="Z165" s="603"/>
      <c r="AA165" s="629"/>
      <c r="AB165" s="603"/>
      <c r="AC165" s="603"/>
      <c r="AD165" s="629"/>
      <c r="AE165" s="603"/>
      <c r="AF165" s="603"/>
      <c r="AG165" s="629"/>
      <c r="AH165" s="603"/>
      <c r="AI165" s="603"/>
      <c r="AJ165" s="629"/>
      <c r="AK165" s="603"/>
      <c r="AL165" s="603"/>
      <c r="AM165" s="603"/>
      <c r="AN165" s="629"/>
      <c r="AO165" s="603"/>
      <c r="AP165" s="629"/>
      <c r="AQ165" s="603"/>
      <c r="AR165" s="603"/>
      <c r="AS165" s="629"/>
      <c r="AT165" s="603"/>
      <c r="AU165" s="603"/>
      <c r="AV165" s="629"/>
      <c r="AW165" s="603"/>
      <c r="AX165" s="603"/>
      <c r="AY165" s="629"/>
    </row>
    <row r="166" spans="2:51">
      <c r="B166" s="349"/>
      <c r="C166" s="349"/>
      <c r="D166" s="603"/>
      <c r="E166" s="603"/>
      <c r="F166" s="629"/>
      <c r="G166" s="603"/>
      <c r="H166" s="603"/>
      <c r="I166" s="629"/>
      <c r="J166" s="603"/>
      <c r="K166" s="603"/>
      <c r="L166" s="629"/>
      <c r="M166" s="603"/>
      <c r="N166" s="603"/>
      <c r="O166" s="629"/>
      <c r="P166" s="603"/>
      <c r="Q166" s="603"/>
      <c r="R166" s="629"/>
      <c r="S166" s="603"/>
      <c r="T166" s="603"/>
      <c r="U166" s="629"/>
      <c r="V166" s="603"/>
      <c r="W166" s="603"/>
      <c r="X166" s="629"/>
      <c r="Y166" s="603"/>
      <c r="Z166" s="603"/>
      <c r="AA166" s="629"/>
      <c r="AB166" s="603"/>
      <c r="AC166" s="603"/>
      <c r="AD166" s="629"/>
      <c r="AE166" s="603"/>
      <c r="AF166" s="603"/>
      <c r="AG166" s="629"/>
      <c r="AH166" s="603"/>
      <c r="AI166" s="603"/>
      <c r="AJ166" s="629"/>
      <c r="AK166" s="603"/>
      <c r="AL166" s="603"/>
      <c r="AM166" s="603"/>
      <c r="AN166" s="629"/>
      <c r="AO166" s="603"/>
      <c r="AP166" s="629"/>
      <c r="AQ166" s="603"/>
      <c r="AR166" s="603"/>
      <c r="AS166" s="629"/>
      <c r="AT166" s="603"/>
      <c r="AU166" s="603"/>
      <c r="AV166" s="629"/>
      <c r="AW166" s="603"/>
      <c r="AX166" s="603"/>
      <c r="AY166" s="629"/>
    </row>
    <row r="167" spans="2:51">
      <c r="B167" s="349"/>
      <c r="C167" s="349"/>
      <c r="D167" s="603"/>
      <c r="E167" s="603"/>
      <c r="F167" s="629"/>
      <c r="G167" s="603"/>
      <c r="H167" s="603"/>
      <c r="I167" s="629"/>
      <c r="J167" s="603"/>
      <c r="K167" s="603"/>
      <c r="L167" s="629"/>
      <c r="M167" s="603"/>
      <c r="N167" s="603"/>
      <c r="O167" s="629"/>
      <c r="P167" s="603"/>
      <c r="Q167" s="603"/>
      <c r="R167" s="629"/>
      <c r="S167" s="603"/>
      <c r="T167" s="603"/>
      <c r="U167" s="629"/>
      <c r="V167" s="603"/>
      <c r="W167" s="603"/>
      <c r="X167" s="629"/>
      <c r="Y167" s="603"/>
      <c r="Z167" s="603"/>
      <c r="AA167" s="629"/>
      <c r="AB167" s="603"/>
      <c r="AC167" s="603"/>
      <c r="AD167" s="629"/>
      <c r="AE167" s="603"/>
      <c r="AF167" s="603"/>
      <c r="AG167" s="629"/>
      <c r="AH167" s="603"/>
      <c r="AI167" s="603"/>
      <c r="AJ167" s="629"/>
      <c r="AK167" s="603"/>
      <c r="AL167" s="603"/>
      <c r="AM167" s="603"/>
      <c r="AN167" s="629"/>
      <c r="AO167" s="603"/>
      <c r="AP167" s="629"/>
      <c r="AQ167" s="603"/>
      <c r="AR167" s="603"/>
      <c r="AS167" s="629"/>
      <c r="AT167" s="603"/>
      <c r="AU167" s="603"/>
      <c r="AV167" s="629"/>
      <c r="AW167" s="603"/>
      <c r="AX167" s="603"/>
      <c r="AY167" s="629"/>
    </row>
    <row r="168" spans="2:51">
      <c r="B168" s="349"/>
      <c r="C168" s="349"/>
      <c r="D168" s="603"/>
      <c r="E168" s="603"/>
      <c r="F168" s="629"/>
      <c r="G168" s="603"/>
      <c r="H168" s="603"/>
      <c r="I168" s="629"/>
      <c r="J168" s="603"/>
      <c r="K168" s="603"/>
      <c r="L168" s="629"/>
      <c r="M168" s="603"/>
      <c r="N168" s="603"/>
      <c r="O168" s="629"/>
      <c r="P168" s="603"/>
      <c r="Q168" s="603"/>
      <c r="R168" s="629"/>
      <c r="S168" s="603"/>
      <c r="T168" s="603"/>
      <c r="U168" s="629"/>
      <c r="V168" s="603"/>
      <c r="W168" s="603"/>
      <c r="X168" s="629"/>
      <c r="Y168" s="603"/>
      <c r="Z168" s="603"/>
      <c r="AA168" s="629"/>
      <c r="AB168" s="603"/>
      <c r="AC168" s="603"/>
      <c r="AD168" s="629"/>
      <c r="AE168" s="603"/>
      <c r="AF168" s="603"/>
      <c r="AG168" s="629"/>
      <c r="AH168" s="603"/>
      <c r="AI168" s="603"/>
      <c r="AJ168" s="629"/>
      <c r="AK168" s="603"/>
      <c r="AL168" s="603"/>
      <c r="AM168" s="603"/>
      <c r="AN168" s="629"/>
      <c r="AO168" s="603"/>
      <c r="AP168" s="629"/>
      <c r="AQ168" s="603"/>
      <c r="AR168" s="603"/>
      <c r="AS168" s="629"/>
      <c r="AT168" s="603"/>
      <c r="AU168" s="603"/>
      <c r="AV168" s="629"/>
      <c r="AW168" s="603"/>
      <c r="AX168" s="603"/>
      <c r="AY168" s="629"/>
    </row>
    <row r="169" spans="2:51">
      <c r="B169" s="349"/>
      <c r="C169" s="349"/>
      <c r="D169" s="603"/>
      <c r="E169" s="603"/>
      <c r="F169" s="629"/>
      <c r="G169" s="603"/>
      <c r="H169" s="603"/>
      <c r="I169" s="629"/>
      <c r="J169" s="603"/>
      <c r="K169" s="603"/>
      <c r="L169" s="629"/>
      <c r="M169" s="603"/>
      <c r="N169" s="603"/>
      <c r="O169" s="629"/>
      <c r="P169" s="603"/>
      <c r="Q169" s="603"/>
      <c r="R169" s="629"/>
      <c r="S169" s="603"/>
      <c r="T169" s="603"/>
      <c r="U169" s="629"/>
      <c r="V169" s="603"/>
      <c r="W169" s="603"/>
      <c r="X169" s="629"/>
      <c r="Y169" s="603"/>
      <c r="Z169" s="603"/>
      <c r="AA169" s="629"/>
      <c r="AB169" s="603"/>
      <c r="AC169" s="603"/>
      <c r="AD169" s="629"/>
      <c r="AE169" s="603"/>
      <c r="AF169" s="603"/>
      <c r="AG169" s="629"/>
      <c r="AH169" s="603"/>
      <c r="AI169" s="603"/>
      <c r="AJ169" s="629"/>
      <c r="AK169" s="603"/>
      <c r="AL169" s="603"/>
      <c r="AM169" s="603"/>
      <c r="AN169" s="629"/>
      <c r="AO169" s="603"/>
      <c r="AP169" s="629"/>
      <c r="AQ169" s="603"/>
      <c r="AR169" s="603"/>
      <c r="AS169" s="629"/>
      <c r="AT169" s="603"/>
      <c r="AU169" s="603"/>
      <c r="AV169" s="629"/>
      <c r="AW169" s="603"/>
      <c r="AX169" s="603"/>
      <c r="AY169" s="629"/>
    </row>
    <row r="170" spans="2:51">
      <c r="B170" s="349"/>
      <c r="C170" s="349"/>
      <c r="D170" s="603"/>
      <c r="E170" s="603"/>
      <c r="F170" s="629"/>
      <c r="G170" s="603"/>
      <c r="H170" s="603"/>
      <c r="I170" s="629"/>
      <c r="J170" s="603"/>
      <c r="K170" s="603"/>
      <c r="L170" s="629"/>
      <c r="M170" s="603"/>
      <c r="N170" s="603"/>
      <c r="O170" s="629"/>
      <c r="P170" s="603"/>
      <c r="Q170" s="603"/>
      <c r="R170" s="629"/>
      <c r="S170" s="603"/>
      <c r="T170" s="603"/>
      <c r="U170" s="629"/>
      <c r="V170" s="603"/>
      <c r="W170" s="603"/>
      <c r="X170" s="629"/>
      <c r="Y170" s="603"/>
      <c r="Z170" s="603"/>
      <c r="AA170" s="629"/>
      <c r="AB170" s="603"/>
      <c r="AC170" s="603"/>
      <c r="AD170" s="629"/>
      <c r="AE170" s="603"/>
      <c r="AF170" s="603"/>
      <c r="AG170" s="629"/>
      <c r="AH170" s="603"/>
      <c r="AI170" s="603"/>
      <c r="AJ170" s="629"/>
      <c r="AK170" s="603"/>
      <c r="AL170" s="603"/>
      <c r="AM170" s="603"/>
      <c r="AN170" s="629"/>
      <c r="AO170" s="603"/>
      <c r="AP170" s="629"/>
      <c r="AQ170" s="603"/>
      <c r="AR170" s="603"/>
      <c r="AS170" s="629"/>
      <c r="AT170" s="603"/>
      <c r="AU170" s="603"/>
      <c r="AV170" s="629"/>
      <c r="AW170" s="603"/>
      <c r="AX170" s="603"/>
      <c r="AY170" s="629"/>
    </row>
    <row r="171" spans="2:51">
      <c r="B171" s="349"/>
      <c r="C171" s="349"/>
      <c r="D171" s="603"/>
      <c r="E171" s="603"/>
      <c r="F171" s="629"/>
      <c r="G171" s="603"/>
      <c r="H171" s="603"/>
      <c r="I171" s="629"/>
      <c r="J171" s="603"/>
      <c r="K171" s="603"/>
      <c r="L171" s="629"/>
      <c r="M171" s="603"/>
      <c r="N171" s="603"/>
      <c r="O171" s="629"/>
      <c r="P171" s="603"/>
      <c r="Q171" s="603"/>
      <c r="R171" s="629"/>
      <c r="S171" s="603"/>
      <c r="T171" s="603"/>
      <c r="U171" s="629"/>
      <c r="V171" s="603"/>
      <c r="W171" s="603"/>
      <c r="X171" s="629"/>
      <c r="Y171" s="603"/>
      <c r="Z171" s="603"/>
      <c r="AA171" s="629"/>
      <c r="AB171" s="603"/>
      <c r="AC171" s="603"/>
      <c r="AD171" s="629"/>
      <c r="AE171" s="603"/>
      <c r="AF171" s="603"/>
      <c r="AG171" s="629"/>
      <c r="AH171" s="603"/>
      <c r="AI171" s="603"/>
      <c r="AJ171" s="629"/>
      <c r="AK171" s="603"/>
      <c r="AL171" s="603"/>
      <c r="AM171" s="603"/>
      <c r="AN171" s="629"/>
      <c r="AO171" s="603"/>
      <c r="AP171" s="629"/>
      <c r="AQ171" s="603"/>
      <c r="AR171" s="603"/>
      <c r="AS171" s="629"/>
      <c r="AT171" s="603"/>
      <c r="AU171" s="603"/>
      <c r="AV171" s="629"/>
      <c r="AW171" s="603"/>
      <c r="AX171" s="603"/>
      <c r="AY171" s="629"/>
    </row>
    <row r="172" spans="2:51">
      <c r="B172" s="349"/>
      <c r="C172" s="349"/>
      <c r="D172" s="603"/>
      <c r="E172" s="603"/>
      <c r="F172" s="629"/>
      <c r="G172" s="603"/>
      <c r="H172" s="603"/>
      <c r="I172" s="629"/>
      <c r="J172" s="603"/>
      <c r="K172" s="603"/>
      <c r="L172" s="629"/>
      <c r="M172" s="603"/>
      <c r="N172" s="603"/>
      <c r="O172" s="629"/>
      <c r="P172" s="603"/>
      <c r="Q172" s="603"/>
      <c r="R172" s="629"/>
      <c r="S172" s="603"/>
      <c r="T172" s="603"/>
      <c r="U172" s="629"/>
      <c r="V172" s="603"/>
      <c r="W172" s="603"/>
      <c r="X172" s="629"/>
      <c r="Y172" s="603"/>
      <c r="Z172" s="603"/>
      <c r="AA172" s="629"/>
      <c r="AB172" s="603"/>
      <c r="AC172" s="603"/>
      <c r="AD172" s="629"/>
      <c r="AE172" s="603"/>
      <c r="AF172" s="603"/>
      <c r="AG172" s="629"/>
      <c r="AH172" s="603"/>
      <c r="AI172" s="603"/>
      <c r="AJ172" s="629"/>
      <c r="AK172" s="603"/>
      <c r="AL172" s="603"/>
      <c r="AM172" s="603"/>
      <c r="AN172" s="629"/>
      <c r="AO172" s="603"/>
      <c r="AP172" s="629"/>
      <c r="AQ172" s="603"/>
      <c r="AR172" s="603"/>
      <c r="AS172" s="629"/>
      <c r="AT172" s="603"/>
      <c r="AU172" s="603"/>
      <c r="AV172" s="629"/>
      <c r="AW172" s="603"/>
      <c r="AX172" s="603"/>
      <c r="AY172" s="629"/>
    </row>
    <row r="173" spans="2:51">
      <c r="B173" s="349"/>
      <c r="C173" s="349"/>
      <c r="D173" s="603"/>
      <c r="E173" s="603"/>
      <c r="F173" s="629"/>
      <c r="G173" s="603"/>
      <c r="H173" s="603"/>
      <c r="I173" s="629"/>
      <c r="J173" s="603"/>
      <c r="K173" s="603"/>
      <c r="L173" s="629"/>
      <c r="M173" s="603"/>
      <c r="N173" s="603"/>
      <c r="O173" s="629"/>
      <c r="P173" s="603"/>
      <c r="Q173" s="603"/>
      <c r="R173" s="629"/>
      <c r="S173" s="603"/>
      <c r="T173" s="603"/>
      <c r="U173" s="629"/>
      <c r="V173" s="603"/>
      <c r="W173" s="603"/>
      <c r="X173" s="629"/>
      <c r="Y173" s="603"/>
      <c r="Z173" s="603"/>
      <c r="AA173" s="629"/>
      <c r="AB173" s="603"/>
      <c r="AC173" s="603"/>
      <c r="AD173" s="629"/>
      <c r="AE173" s="603"/>
      <c r="AF173" s="603"/>
      <c r="AG173" s="629"/>
      <c r="AH173" s="603"/>
      <c r="AI173" s="603"/>
      <c r="AJ173" s="629"/>
      <c r="AK173" s="603"/>
      <c r="AL173" s="603"/>
      <c r="AM173" s="603"/>
      <c r="AN173" s="629"/>
      <c r="AO173" s="603"/>
      <c r="AP173" s="629"/>
      <c r="AQ173" s="603"/>
      <c r="AR173" s="603"/>
      <c r="AS173" s="629"/>
      <c r="AT173" s="603"/>
      <c r="AU173" s="603"/>
      <c r="AV173" s="629"/>
      <c r="AW173" s="603"/>
      <c r="AX173" s="603"/>
      <c r="AY173" s="629"/>
    </row>
    <row r="174" spans="2:51">
      <c r="B174" s="349"/>
      <c r="C174" s="349"/>
      <c r="D174" s="603"/>
      <c r="E174" s="603"/>
      <c r="F174" s="629"/>
      <c r="G174" s="603"/>
      <c r="H174" s="603"/>
      <c r="I174" s="629"/>
      <c r="J174" s="603"/>
      <c r="K174" s="603"/>
      <c r="L174" s="629"/>
      <c r="M174" s="603"/>
      <c r="N174" s="603"/>
      <c r="O174" s="629"/>
      <c r="P174" s="603"/>
      <c r="Q174" s="603"/>
      <c r="R174" s="629"/>
      <c r="S174" s="603"/>
      <c r="T174" s="603"/>
      <c r="U174" s="629"/>
      <c r="V174" s="603"/>
      <c r="W174" s="603"/>
      <c r="X174" s="629"/>
      <c r="Y174" s="603"/>
      <c r="Z174" s="603"/>
      <c r="AA174" s="629"/>
      <c r="AB174" s="603"/>
      <c r="AC174" s="603"/>
      <c r="AD174" s="629"/>
      <c r="AE174" s="603"/>
      <c r="AF174" s="603"/>
      <c r="AG174" s="629"/>
      <c r="AH174" s="603"/>
      <c r="AI174" s="603"/>
      <c r="AJ174" s="629"/>
      <c r="AK174" s="603"/>
      <c r="AL174" s="603"/>
      <c r="AM174" s="603"/>
      <c r="AN174" s="629"/>
      <c r="AO174" s="603"/>
      <c r="AP174" s="629"/>
      <c r="AQ174" s="603"/>
      <c r="AR174" s="603"/>
      <c r="AS174" s="629"/>
      <c r="AT174" s="603"/>
      <c r="AU174" s="603"/>
      <c r="AV174" s="629"/>
      <c r="AW174" s="603"/>
      <c r="AX174" s="603"/>
      <c r="AY174" s="629"/>
    </row>
    <row r="175" spans="2:51">
      <c r="B175" s="349"/>
      <c r="C175" s="349"/>
      <c r="D175" s="603"/>
      <c r="E175" s="603"/>
      <c r="F175" s="629"/>
      <c r="G175" s="603"/>
      <c r="H175" s="603"/>
      <c r="I175" s="629"/>
      <c r="J175" s="603"/>
      <c r="K175" s="603"/>
      <c r="L175" s="629"/>
      <c r="M175" s="603"/>
      <c r="N175" s="603"/>
      <c r="O175" s="629"/>
      <c r="P175" s="603"/>
      <c r="Q175" s="603"/>
      <c r="R175" s="629"/>
      <c r="S175" s="603"/>
      <c r="T175" s="603"/>
      <c r="U175" s="629"/>
      <c r="V175" s="603"/>
      <c r="W175" s="603"/>
      <c r="X175" s="629"/>
      <c r="Y175" s="603"/>
      <c r="Z175" s="603"/>
      <c r="AA175" s="629"/>
      <c r="AB175" s="603"/>
      <c r="AC175" s="603"/>
      <c r="AD175" s="629"/>
      <c r="AE175" s="603"/>
      <c r="AF175" s="603"/>
      <c r="AG175" s="629"/>
      <c r="AH175" s="603"/>
      <c r="AI175" s="603"/>
      <c r="AJ175" s="629"/>
      <c r="AK175" s="603"/>
      <c r="AL175" s="603"/>
      <c r="AM175" s="603"/>
      <c r="AN175" s="629"/>
      <c r="AO175" s="603"/>
      <c r="AP175" s="629"/>
      <c r="AQ175" s="603"/>
      <c r="AR175" s="603"/>
      <c r="AS175" s="629"/>
      <c r="AT175" s="603"/>
      <c r="AU175" s="603"/>
      <c r="AV175" s="629"/>
      <c r="AW175" s="603"/>
      <c r="AX175" s="603"/>
      <c r="AY175" s="629"/>
    </row>
    <row r="176" spans="2:51">
      <c r="B176" s="349"/>
      <c r="C176" s="349"/>
      <c r="D176" s="603"/>
      <c r="E176" s="603"/>
      <c r="F176" s="629"/>
      <c r="G176" s="603"/>
      <c r="H176" s="603"/>
      <c r="I176" s="629"/>
      <c r="J176" s="603"/>
      <c r="K176" s="603"/>
      <c r="L176" s="629"/>
      <c r="M176" s="603"/>
      <c r="N176" s="603"/>
      <c r="O176" s="629"/>
      <c r="P176" s="603"/>
      <c r="Q176" s="603"/>
      <c r="R176" s="629"/>
      <c r="S176" s="603"/>
      <c r="T176" s="603"/>
      <c r="U176" s="629"/>
      <c r="V176" s="603"/>
      <c r="W176" s="603"/>
      <c r="X176" s="629"/>
      <c r="Y176" s="603"/>
      <c r="Z176" s="603"/>
      <c r="AA176" s="629"/>
      <c r="AB176" s="603"/>
      <c r="AC176" s="603"/>
      <c r="AD176" s="629"/>
      <c r="AE176" s="603"/>
      <c r="AF176" s="603"/>
      <c r="AG176" s="629"/>
      <c r="AH176" s="603"/>
      <c r="AI176" s="603"/>
      <c r="AJ176" s="629"/>
      <c r="AK176" s="603"/>
      <c r="AL176" s="603"/>
      <c r="AM176" s="603"/>
      <c r="AN176" s="629"/>
      <c r="AO176" s="603"/>
      <c r="AP176" s="629"/>
      <c r="AQ176" s="603"/>
      <c r="AR176" s="603"/>
      <c r="AS176" s="629"/>
      <c r="AT176" s="603"/>
      <c r="AU176" s="603"/>
      <c r="AV176" s="629"/>
      <c r="AW176" s="603"/>
      <c r="AX176" s="603"/>
      <c r="AY176" s="629"/>
    </row>
    <row r="177" spans="2:51">
      <c r="B177" s="349"/>
      <c r="C177" s="349"/>
      <c r="D177" s="603"/>
      <c r="E177" s="603"/>
      <c r="F177" s="629"/>
      <c r="G177" s="603"/>
      <c r="H177" s="603"/>
      <c r="I177" s="629"/>
      <c r="J177" s="603"/>
      <c r="K177" s="603"/>
      <c r="L177" s="629"/>
      <c r="M177" s="603"/>
      <c r="N177" s="603"/>
      <c r="O177" s="629"/>
      <c r="P177" s="603"/>
      <c r="Q177" s="603"/>
      <c r="R177" s="629"/>
      <c r="S177" s="603"/>
      <c r="T177" s="603"/>
      <c r="U177" s="629"/>
      <c r="V177" s="603"/>
      <c r="W177" s="603"/>
      <c r="X177" s="629"/>
      <c r="Y177" s="603"/>
      <c r="Z177" s="603"/>
      <c r="AA177" s="629"/>
      <c r="AB177" s="603"/>
      <c r="AC177" s="603"/>
      <c r="AD177" s="629"/>
      <c r="AE177" s="603"/>
      <c r="AF177" s="603"/>
      <c r="AG177" s="629"/>
      <c r="AH177" s="603"/>
      <c r="AI177" s="603"/>
      <c r="AJ177" s="629"/>
      <c r="AK177" s="603"/>
      <c r="AL177" s="603"/>
      <c r="AM177" s="603"/>
      <c r="AN177" s="629"/>
      <c r="AO177" s="603"/>
      <c r="AP177" s="629"/>
      <c r="AQ177" s="603"/>
      <c r="AR177" s="603"/>
      <c r="AS177" s="629"/>
      <c r="AT177" s="603"/>
      <c r="AU177" s="603"/>
      <c r="AV177" s="629"/>
      <c r="AW177" s="603"/>
      <c r="AX177" s="603"/>
      <c r="AY177" s="629"/>
    </row>
    <row r="178" spans="2:51">
      <c r="B178" s="349"/>
      <c r="C178" s="349"/>
      <c r="D178" s="603"/>
      <c r="E178" s="603"/>
      <c r="F178" s="629"/>
      <c r="G178" s="603"/>
      <c r="H178" s="603"/>
      <c r="I178" s="629"/>
      <c r="J178" s="603"/>
      <c r="K178" s="603"/>
      <c r="L178" s="629"/>
      <c r="M178" s="603"/>
      <c r="N178" s="603"/>
      <c r="O178" s="629"/>
      <c r="P178" s="603"/>
      <c r="Q178" s="603"/>
      <c r="R178" s="629"/>
      <c r="S178" s="603"/>
      <c r="T178" s="603"/>
      <c r="U178" s="629"/>
      <c r="V178" s="603"/>
      <c r="W178" s="603"/>
      <c r="X178" s="629"/>
      <c r="Y178" s="603"/>
      <c r="Z178" s="603"/>
      <c r="AA178" s="629"/>
      <c r="AB178" s="603"/>
      <c r="AC178" s="603"/>
      <c r="AD178" s="629"/>
      <c r="AE178" s="603"/>
      <c r="AF178" s="603"/>
      <c r="AG178" s="629"/>
      <c r="AH178" s="603"/>
      <c r="AI178" s="603"/>
      <c r="AJ178" s="629"/>
      <c r="AK178" s="603"/>
      <c r="AL178" s="603"/>
      <c r="AM178" s="603"/>
      <c r="AN178" s="629"/>
      <c r="AO178" s="603"/>
      <c r="AP178" s="629"/>
      <c r="AQ178" s="603"/>
      <c r="AR178" s="603"/>
      <c r="AS178" s="629"/>
      <c r="AT178" s="603"/>
      <c r="AU178" s="603"/>
      <c r="AV178" s="629"/>
      <c r="AW178" s="603"/>
      <c r="AX178" s="603"/>
      <c r="AY178" s="629"/>
    </row>
    <row r="179" spans="2:51">
      <c r="B179" s="349"/>
      <c r="C179" s="349"/>
      <c r="D179" s="603"/>
      <c r="E179" s="603"/>
      <c r="F179" s="629"/>
      <c r="G179" s="603"/>
      <c r="H179" s="603"/>
      <c r="I179" s="629"/>
      <c r="J179" s="603"/>
      <c r="K179" s="603"/>
      <c r="L179" s="629"/>
      <c r="M179" s="603"/>
      <c r="N179" s="603"/>
      <c r="O179" s="629"/>
      <c r="P179" s="603"/>
      <c r="Q179" s="603"/>
      <c r="R179" s="629"/>
      <c r="S179" s="603"/>
      <c r="T179" s="603"/>
      <c r="U179" s="629"/>
      <c r="V179" s="603"/>
      <c r="W179" s="603"/>
      <c r="X179" s="629"/>
      <c r="Y179" s="603"/>
      <c r="Z179" s="603"/>
      <c r="AA179" s="629"/>
      <c r="AB179" s="603"/>
      <c r="AC179" s="603"/>
      <c r="AD179" s="629"/>
      <c r="AE179" s="603"/>
      <c r="AF179" s="603"/>
      <c r="AG179" s="629"/>
      <c r="AH179" s="603"/>
      <c r="AI179" s="603"/>
      <c r="AJ179" s="629"/>
      <c r="AK179" s="603"/>
      <c r="AL179" s="603"/>
      <c r="AM179" s="603"/>
      <c r="AN179" s="629"/>
      <c r="AO179" s="603"/>
      <c r="AP179" s="629"/>
      <c r="AQ179" s="603"/>
      <c r="AR179" s="603"/>
      <c r="AS179" s="629"/>
      <c r="AT179" s="603"/>
      <c r="AU179" s="603"/>
      <c r="AV179" s="629"/>
      <c r="AW179" s="603"/>
      <c r="AX179" s="603"/>
      <c r="AY179" s="629"/>
    </row>
    <row r="180" spans="2:51">
      <c r="B180" s="349"/>
      <c r="C180" s="349"/>
      <c r="D180" s="603"/>
      <c r="E180" s="603"/>
      <c r="F180" s="629"/>
      <c r="G180" s="603"/>
      <c r="H180" s="603"/>
      <c r="I180" s="629"/>
      <c r="J180" s="603"/>
      <c r="K180" s="603"/>
      <c r="L180" s="629"/>
      <c r="M180" s="603"/>
      <c r="N180" s="603"/>
      <c r="O180" s="629"/>
      <c r="P180" s="603"/>
      <c r="Q180" s="603"/>
      <c r="R180" s="629"/>
      <c r="S180" s="603"/>
      <c r="T180" s="603"/>
      <c r="U180" s="629"/>
      <c r="V180" s="603"/>
      <c r="W180" s="603"/>
      <c r="X180" s="629"/>
      <c r="Y180" s="603"/>
      <c r="Z180" s="603"/>
      <c r="AA180" s="629"/>
      <c r="AB180" s="603"/>
      <c r="AC180" s="603"/>
      <c r="AD180" s="629"/>
      <c r="AE180" s="603"/>
      <c r="AF180" s="603"/>
      <c r="AG180" s="629"/>
      <c r="AH180" s="603"/>
      <c r="AI180" s="603"/>
      <c r="AJ180" s="629"/>
      <c r="AK180" s="603"/>
      <c r="AL180" s="603"/>
      <c r="AM180" s="603"/>
      <c r="AN180" s="629"/>
      <c r="AO180" s="603"/>
      <c r="AP180" s="629"/>
      <c r="AQ180" s="603"/>
      <c r="AR180" s="603"/>
      <c r="AS180" s="629"/>
      <c r="AT180" s="603"/>
      <c r="AU180" s="603"/>
      <c r="AV180" s="629"/>
      <c r="AW180" s="603"/>
      <c r="AX180" s="603"/>
      <c r="AY180" s="629"/>
    </row>
    <row r="181" spans="2:51">
      <c r="B181" s="349"/>
      <c r="C181" s="349"/>
      <c r="D181" s="603"/>
      <c r="E181" s="603"/>
      <c r="F181" s="629"/>
      <c r="G181" s="603"/>
      <c r="H181" s="603"/>
      <c r="I181" s="629"/>
      <c r="J181" s="603"/>
      <c r="K181" s="603"/>
      <c r="L181" s="629"/>
      <c r="M181" s="603"/>
      <c r="N181" s="603"/>
      <c r="O181" s="629"/>
      <c r="P181" s="603"/>
      <c r="Q181" s="603"/>
      <c r="R181" s="629"/>
      <c r="S181" s="603"/>
      <c r="T181" s="603"/>
      <c r="U181" s="629"/>
      <c r="V181" s="603"/>
      <c r="W181" s="603"/>
      <c r="X181" s="629"/>
      <c r="Y181" s="603"/>
      <c r="Z181" s="603"/>
      <c r="AA181" s="629"/>
      <c r="AB181" s="603"/>
      <c r="AC181" s="603"/>
      <c r="AD181" s="629"/>
      <c r="AE181" s="603"/>
      <c r="AF181" s="603"/>
      <c r="AG181" s="629"/>
      <c r="AH181" s="603"/>
      <c r="AI181" s="603"/>
      <c r="AJ181" s="629"/>
      <c r="AK181" s="603"/>
      <c r="AL181" s="603"/>
      <c r="AM181" s="603"/>
      <c r="AN181" s="629"/>
      <c r="AO181" s="603"/>
      <c r="AP181" s="629"/>
      <c r="AQ181" s="603"/>
      <c r="AR181" s="603"/>
      <c r="AS181" s="629"/>
      <c r="AT181" s="603"/>
      <c r="AU181" s="603"/>
      <c r="AV181" s="629"/>
      <c r="AW181" s="603"/>
      <c r="AX181" s="603"/>
      <c r="AY181" s="629"/>
    </row>
    <row r="182" spans="2:51">
      <c r="B182" s="349"/>
      <c r="C182" s="349"/>
      <c r="D182" s="603"/>
      <c r="E182" s="603"/>
      <c r="F182" s="629"/>
      <c r="G182" s="603"/>
      <c r="H182" s="603"/>
      <c r="I182" s="629"/>
      <c r="J182" s="603"/>
      <c r="K182" s="603"/>
      <c r="L182" s="629"/>
      <c r="M182" s="603"/>
      <c r="N182" s="603"/>
      <c r="O182" s="629"/>
      <c r="P182" s="603"/>
      <c r="Q182" s="603"/>
      <c r="R182" s="629"/>
      <c r="S182" s="603"/>
      <c r="T182" s="603"/>
      <c r="U182" s="629"/>
      <c r="V182" s="603"/>
      <c r="W182" s="603"/>
      <c r="X182" s="629"/>
      <c r="Y182" s="603"/>
      <c r="Z182" s="603"/>
      <c r="AA182" s="629"/>
      <c r="AB182" s="603"/>
      <c r="AC182" s="603"/>
      <c r="AD182" s="629"/>
      <c r="AE182" s="603"/>
      <c r="AF182" s="603"/>
      <c r="AG182" s="629"/>
      <c r="AH182" s="603"/>
      <c r="AI182" s="603"/>
      <c r="AJ182" s="629"/>
      <c r="AK182" s="603"/>
      <c r="AL182" s="603"/>
      <c r="AM182" s="603"/>
      <c r="AN182" s="629"/>
      <c r="AO182" s="603"/>
      <c r="AP182" s="629"/>
      <c r="AQ182" s="603"/>
      <c r="AR182" s="603"/>
      <c r="AS182" s="629"/>
      <c r="AT182" s="603"/>
      <c r="AU182" s="603"/>
      <c r="AV182" s="629"/>
      <c r="AW182" s="603"/>
      <c r="AX182" s="603"/>
      <c r="AY182" s="629"/>
    </row>
    <row r="183" spans="2:51">
      <c r="B183" s="349"/>
      <c r="C183" s="349"/>
      <c r="D183" s="603"/>
      <c r="E183" s="603"/>
      <c r="F183" s="629"/>
      <c r="G183" s="603"/>
      <c r="H183" s="603"/>
      <c r="I183" s="629"/>
      <c r="J183" s="603"/>
      <c r="K183" s="603"/>
      <c r="L183" s="629"/>
      <c r="M183" s="603"/>
      <c r="N183" s="603"/>
      <c r="O183" s="629"/>
      <c r="P183" s="603"/>
      <c r="Q183" s="603"/>
      <c r="R183" s="629"/>
      <c r="S183" s="603"/>
      <c r="T183" s="603"/>
      <c r="U183" s="629"/>
      <c r="V183" s="603"/>
      <c r="W183" s="603"/>
      <c r="X183" s="629"/>
      <c r="Y183" s="603"/>
      <c r="Z183" s="603"/>
      <c r="AA183" s="629"/>
      <c r="AB183" s="603"/>
      <c r="AC183" s="603"/>
      <c r="AD183" s="629"/>
      <c r="AE183" s="603"/>
      <c r="AF183" s="603"/>
      <c r="AG183" s="629"/>
      <c r="AH183" s="603"/>
      <c r="AI183" s="603"/>
      <c r="AJ183" s="629"/>
      <c r="AK183" s="603"/>
      <c r="AL183" s="603"/>
      <c r="AM183" s="603"/>
      <c r="AN183" s="629"/>
      <c r="AO183" s="603"/>
      <c r="AP183" s="629"/>
      <c r="AQ183" s="603"/>
      <c r="AR183" s="603"/>
      <c r="AS183" s="629"/>
      <c r="AT183" s="603"/>
      <c r="AU183" s="603"/>
      <c r="AV183" s="629"/>
      <c r="AW183" s="603"/>
      <c r="AX183" s="603"/>
      <c r="AY183" s="629"/>
    </row>
    <row r="184" spans="2:51">
      <c r="B184" s="349"/>
      <c r="C184" s="349"/>
      <c r="D184" s="603"/>
      <c r="E184" s="603"/>
      <c r="F184" s="629"/>
      <c r="G184" s="603"/>
      <c r="H184" s="603"/>
      <c r="I184" s="629"/>
      <c r="J184" s="603"/>
      <c r="K184" s="603"/>
      <c r="L184" s="629"/>
      <c r="M184" s="603"/>
      <c r="N184" s="603"/>
      <c r="O184" s="629"/>
      <c r="P184" s="603"/>
      <c r="Q184" s="603"/>
      <c r="R184" s="629"/>
      <c r="S184" s="603"/>
      <c r="T184" s="603"/>
      <c r="U184" s="629"/>
      <c r="V184" s="603"/>
      <c r="W184" s="603"/>
      <c r="X184" s="629"/>
      <c r="Y184" s="603"/>
      <c r="Z184" s="603"/>
      <c r="AA184" s="629"/>
      <c r="AB184" s="603"/>
      <c r="AC184" s="603"/>
      <c r="AD184" s="629"/>
      <c r="AE184" s="603"/>
      <c r="AF184" s="603"/>
      <c r="AG184" s="629"/>
      <c r="AH184" s="603"/>
      <c r="AI184" s="603"/>
      <c r="AJ184" s="629"/>
      <c r="AK184" s="603"/>
      <c r="AL184" s="603"/>
      <c r="AM184" s="603"/>
      <c r="AN184" s="629"/>
      <c r="AO184" s="603"/>
      <c r="AP184" s="629"/>
      <c r="AQ184" s="603"/>
      <c r="AR184" s="603"/>
      <c r="AS184" s="629"/>
      <c r="AT184" s="603"/>
      <c r="AU184" s="603"/>
      <c r="AV184" s="629"/>
      <c r="AW184" s="603"/>
      <c r="AX184" s="603"/>
      <c r="AY184" s="629"/>
    </row>
    <row r="185" spans="2:51">
      <c r="B185" s="349"/>
      <c r="C185" s="349"/>
      <c r="D185" s="603"/>
      <c r="E185" s="603"/>
      <c r="F185" s="629"/>
      <c r="G185" s="603"/>
      <c r="H185" s="603"/>
      <c r="I185" s="629"/>
      <c r="J185" s="603"/>
      <c r="K185" s="603"/>
      <c r="L185" s="629"/>
      <c r="M185" s="603"/>
      <c r="N185" s="603"/>
      <c r="O185" s="629"/>
      <c r="P185" s="603"/>
      <c r="Q185" s="603"/>
      <c r="R185" s="629"/>
      <c r="S185" s="603"/>
      <c r="T185" s="603"/>
      <c r="U185" s="629"/>
      <c r="V185" s="603"/>
      <c r="W185" s="603"/>
      <c r="X185" s="629"/>
      <c r="Y185" s="603"/>
      <c r="Z185" s="603"/>
      <c r="AA185" s="629"/>
      <c r="AB185" s="603"/>
      <c r="AC185" s="603"/>
      <c r="AD185" s="629"/>
      <c r="AE185" s="603"/>
      <c r="AF185" s="603"/>
      <c r="AG185" s="629"/>
      <c r="AH185" s="603"/>
      <c r="AI185" s="603"/>
      <c r="AJ185" s="629"/>
      <c r="AK185" s="603"/>
      <c r="AL185" s="603"/>
      <c r="AM185" s="603"/>
      <c r="AN185" s="629"/>
      <c r="AO185" s="603"/>
      <c r="AP185" s="629"/>
      <c r="AQ185" s="603"/>
      <c r="AR185" s="603"/>
      <c r="AS185" s="629"/>
      <c r="AT185" s="603"/>
      <c r="AU185" s="603"/>
      <c r="AV185" s="629"/>
      <c r="AW185" s="603"/>
      <c r="AX185" s="603"/>
      <c r="AY185" s="629"/>
    </row>
    <row r="186" spans="2:51">
      <c r="B186" s="349"/>
      <c r="C186" s="349"/>
      <c r="D186" s="603"/>
      <c r="E186" s="603"/>
      <c r="F186" s="629"/>
      <c r="G186" s="603"/>
      <c r="H186" s="603"/>
      <c r="I186" s="629"/>
      <c r="J186" s="603"/>
      <c r="K186" s="603"/>
      <c r="L186" s="629"/>
      <c r="M186" s="603"/>
      <c r="N186" s="603"/>
      <c r="O186" s="629"/>
      <c r="P186" s="603"/>
      <c r="Q186" s="603"/>
      <c r="R186" s="629"/>
      <c r="S186" s="603"/>
      <c r="T186" s="603"/>
      <c r="U186" s="629"/>
      <c r="V186" s="603"/>
      <c r="W186" s="603"/>
      <c r="X186" s="629"/>
      <c r="Y186" s="603"/>
      <c r="Z186" s="603"/>
      <c r="AA186" s="629"/>
      <c r="AB186" s="603"/>
      <c r="AC186" s="603"/>
      <c r="AD186" s="629"/>
      <c r="AE186" s="603"/>
      <c r="AF186" s="603"/>
      <c r="AG186" s="629"/>
      <c r="AH186" s="603"/>
      <c r="AI186" s="603"/>
      <c r="AJ186" s="629"/>
      <c r="AK186" s="603"/>
      <c r="AL186" s="603"/>
      <c r="AM186" s="603"/>
      <c r="AN186" s="629"/>
      <c r="AO186" s="603"/>
      <c r="AP186" s="629"/>
      <c r="AQ186" s="603"/>
      <c r="AR186" s="603"/>
      <c r="AS186" s="629"/>
      <c r="AT186" s="603"/>
      <c r="AU186" s="603"/>
      <c r="AV186" s="629"/>
      <c r="AW186" s="603"/>
      <c r="AX186" s="603"/>
      <c r="AY186" s="629"/>
    </row>
    <row r="187" spans="2:51">
      <c r="B187" s="349"/>
      <c r="C187" s="349"/>
      <c r="D187" s="603"/>
      <c r="E187" s="603"/>
      <c r="F187" s="629"/>
      <c r="G187" s="603"/>
      <c r="H187" s="603"/>
      <c r="I187" s="629"/>
      <c r="J187" s="603"/>
      <c r="K187" s="603"/>
      <c r="L187" s="629"/>
      <c r="M187" s="603"/>
      <c r="N187" s="603"/>
      <c r="O187" s="629"/>
      <c r="P187" s="603"/>
      <c r="Q187" s="603"/>
      <c r="R187" s="629"/>
      <c r="S187" s="603"/>
      <c r="T187" s="603"/>
      <c r="U187" s="629"/>
      <c r="V187" s="603"/>
      <c r="W187" s="603"/>
      <c r="X187" s="629"/>
      <c r="Y187" s="603"/>
      <c r="Z187" s="603"/>
      <c r="AA187" s="629"/>
      <c r="AB187" s="603"/>
      <c r="AC187" s="603"/>
      <c r="AD187" s="629"/>
      <c r="AE187" s="603"/>
      <c r="AF187" s="603"/>
      <c r="AG187" s="629"/>
      <c r="AH187" s="603"/>
      <c r="AI187" s="603"/>
      <c r="AJ187" s="629"/>
      <c r="AK187" s="603"/>
      <c r="AL187" s="603"/>
      <c r="AM187" s="603"/>
      <c r="AN187" s="629"/>
      <c r="AO187" s="603"/>
      <c r="AP187" s="629"/>
      <c r="AQ187" s="603"/>
      <c r="AR187" s="603"/>
      <c r="AS187" s="629"/>
      <c r="AT187" s="603"/>
      <c r="AU187" s="603"/>
      <c r="AV187" s="629"/>
      <c r="AW187" s="603"/>
      <c r="AX187" s="603"/>
      <c r="AY187" s="629"/>
    </row>
    <row r="188" spans="2:51">
      <c r="B188" s="349"/>
      <c r="C188" s="349"/>
      <c r="D188" s="603"/>
      <c r="E188" s="603"/>
      <c r="F188" s="629"/>
      <c r="G188" s="603"/>
      <c r="H188" s="603"/>
      <c r="I188" s="629"/>
      <c r="J188" s="603"/>
      <c r="K188" s="603"/>
      <c r="L188" s="629"/>
      <c r="M188" s="603"/>
      <c r="N188" s="603"/>
      <c r="O188" s="629"/>
      <c r="P188" s="603"/>
      <c r="Q188" s="603"/>
      <c r="R188" s="629"/>
      <c r="S188" s="603"/>
      <c r="T188" s="603"/>
      <c r="U188" s="629"/>
      <c r="V188" s="603"/>
      <c r="W188" s="603"/>
      <c r="X188" s="629"/>
      <c r="Y188" s="603"/>
      <c r="Z188" s="603"/>
      <c r="AA188" s="629"/>
      <c r="AB188" s="603"/>
      <c r="AC188" s="603"/>
      <c r="AD188" s="629"/>
      <c r="AE188" s="603"/>
      <c r="AF188" s="603"/>
      <c r="AG188" s="629"/>
      <c r="AH188" s="603"/>
      <c r="AI188" s="603"/>
      <c r="AJ188" s="629"/>
      <c r="AK188" s="603"/>
      <c r="AL188" s="603"/>
      <c r="AM188" s="603"/>
      <c r="AN188" s="629"/>
      <c r="AO188" s="603"/>
      <c r="AP188" s="629"/>
      <c r="AQ188" s="603"/>
      <c r="AR188" s="603"/>
      <c r="AS188" s="629"/>
      <c r="AT188" s="603"/>
      <c r="AU188" s="603"/>
      <c r="AV188" s="629"/>
      <c r="AW188" s="603"/>
      <c r="AX188" s="603"/>
      <c r="AY188" s="629"/>
    </row>
    <row r="189" spans="2:51">
      <c r="B189" s="349"/>
      <c r="C189" s="349"/>
      <c r="D189" s="603"/>
      <c r="E189" s="603"/>
      <c r="F189" s="629"/>
      <c r="G189" s="603"/>
      <c r="H189" s="603"/>
      <c r="I189" s="629"/>
      <c r="J189" s="603"/>
      <c r="K189" s="603"/>
      <c r="L189" s="629"/>
      <c r="M189" s="603"/>
      <c r="N189" s="603"/>
      <c r="O189" s="629"/>
      <c r="P189" s="603"/>
      <c r="Q189" s="603"/>
      <c r="R189" s="629"/>
      <c r="S189" s="603"/>
      <c r="T189" s="603"/>
      <c r="U189" s="629"/>
      <c r="V189" s="603"/>
      <c r="W189" s="603"/>
      <c r="X189" s="629"/>
      <c r="Y189" s="603"/>
      <c r="Z189" s="603"/>
      <c r="AA189" s="629"/>
      <c r="AB189" s="603"/>
      <c r="AC189" s="603"/>
      <c r="AD189" s="629"/>
      <c r="AE189" s="603"/>
      <c r="AF189" s="603"/>
      <c r="AG189" s="629"/>
      <c r="AH189" s="603"/>
      <c r="AI189" s="603"/>
      <c r="AJ189" s="629"/>
      <c r="AK189" s="603"/>
      <c r="AL189" s="603"/>
      <c r="AM189" s="603"/>
      <c r="AN189" s="629"/>
      <c r="AO189" s="603"/>
      <c r="AP189" s="629"/>
      <c r="AQ189" s="603"/>
      <c r="AR189" s="603"/>
      <c r="AS189" s="629"/>
      <c r="AT189" s="603"/>
      <c r="AU189" s="603"/>
      <c r="AV189" s="629"/>
      <c r="AW189" s="603"/>
      <c r="AX189" s="603"/>
      <c r="AY189" s="629"/>
    </row>
    <row r="190" spans="2:51">
      <c r="B190" s="349"/>
      <c r="C190" s="349"/>
      <c r="D190" s="603"/>
      <c r="E190" s="603"/>
      <c r="F190" s="629"/>
      <c r="G190" s="603"/>
      <c r="H190" s="603"/>
      <c r="I190" s="629"/>
      <c r="J190" s="603"/>
      <c r="K190" s="603"/>
      <c r="L190" s="629"/>
      <c r="M190" s="603"/>
      <c r="N190" s="603"/>
      <c r="O190" s="629"/>
      <c r="P190" s="603"/>
      <c r="Q190" s="603"/>
      <c r="R190" s="629"/>
      <c r="S190" s="603"/>
      <c r="T190" s="603"/>
      <c r="U190" s="629"/>
      <c r="V190" s="603"/>
      <c r="W190" s="603"/>
      <c r="X190" s="629"/>
      <c r="Y190" s="603"/>
      <c r="Z190" s="603"/>
      <c r="AA190" s="629"/>
      <c r="AB190" s="603"/>
      <c r="AC190" s="603"/>
      <c r="AD190" s="629"/>
      <c r="AE190" s="603"/>
      <c r="AF190" s="603"/>
      <c r="AG190" s="629"/>
      <c r="AH190" s="603"/>
      <c r="AI190" s="603"/>
      <c r="AJ190" s="629"/>
      <c r="AK190" s="603"/>
      <c r="AL190" s="603"/>
      <c r="AM190" s="603"/>
      <c r="AN190" s="629"/>
      <c r="AO190" s="603"/>
      <c r="AP190" s="629"/>
      <c r="AQ190" s="603"/>
      <c r="AR190" s="603"/>
      <c r="AS190" s="629"/>
      <c r="AT190" s="603"/>
      <c r="AU190" s="603"/>
      <c r="AV190" s="629"/>
      <c r="AW190" s="603"/>
      <c r="AX190" s="603"/>
      <c r="AY190" s="629"/>
    </row>
    <row r="191" spans="2:51">
      <c r="B191" s="349"/>
      <c r="C191" s="349"/>
      <c r="D191" s="603"/>
      <c r="E191" s="603"/>
      <c r="F191" s="629"/>
      <c r="G191" s="603"/>
      <c r="H191" s="603"/>
      <c r="I191" s="629"/>
      <c r="J191" s="603"/>
      <c r="K191" s="603"/>
      <c r="L191" s="629"/>
      <c r="M191" s="603"/>
      <c r="N191" s="603"/>
      <c r="O191" s="629"/>
      <c r="P191" s="603"/>
      <c r="Q191" s="603"/>
      <c r="R191" s="629"/>
      <c r="S191" s="603"/>
      <c r="T191" s="603"/>
      <c r="U191" s="629"/>
      <c r="V191" s="603"/>
      <c r="W191" s="603"/>
      <c r="X191" s="629"/>
      <c r="Y191" s="603"/>
      <c r="Z191" s="603"/>
      <c r="AA191" s="629"/>
      <c r="AB191" s="603"/>
      <c r="AC191" s="603"/>
      <c r="AD191" s="629"/>
      <c r="AE191" s="603"/>
      <c r="AF191" s="603"/>
      <c r="AG191" s="629"/>
      <c r="AH191" s="603"/>
      <c r="AI191" s="603"/>
      <c r="AJ191" s="629"/>
      <c r="AK191" s="603"/>
      <c r="AL191" s="603"/>
      <c r="AM191" s="603"/>
      <c r="AN191" s="629"/>
      <c r="AO191" s="603"/>
      <c r="AP191" s="629"/>
      <c r="AQ191" s="603"/>
      <c r="AR191" s="603"/>
      <c r="AS191" s="629"/>
      <c r="AT191" s="603"/>
      <c r="AU191" s="603"/>
      <c r="AV191" s="629"/>
      <c r="AW191" s="603"/>
      <c r="AX191" s="603"/>
      <c r="AY191" s="629"/>
    </row>
    <row r="192" spans="2:51">
      <c r="B192" s="349"/>
      <c r="C192" s="349"/>
      <c r="D192" s="603"/>
      <c r="E192" s="603"/>
      <c r="F192" s="629"/>
      <c r="G192" s="603"/>
      <c r="H192" s="603"/>
      <c r="I192" s="629"/>
      <c r="J192" s="603"/>
      <c r="K192" s="603"/>
      <c r="L192" s="629"/>
      <c r="M192" s="603"/>
      <c r="N192" s="603"/>
      <c r="O192" s="629"/>
      <c r="P192" s="603"/>
      <c r="Q192" s="603"/>
      <c r="R192" s="629"/>
      <c r="S192" s="603"/>
      <c r="T192" s="603"/>
      <c r="U192" s="629"/>
      <c r="V192" s="603"/>
      <c r="W192" s="603"/>
      <c r="X192" s="629"/>
      <c r="Y192" s="603"/>
      <c r="Z192" s="603"/>
      <c r="AA192" s="629"/>
      <c r="AB192" s="603"/>
      <c r="AC192" s="603"/>
      <c r="AD192" s="629"/>
      <c r="AE192" s="603"/>
      <c r="AF192" s="603"/>
      <c r="AG192" s="629"/>
      <c r="AH192" s="603"/>
      <c r="AI192" s="603"/>
      <c r="AJ192" s="629"/>
      <c r="AK192" s="603"/>
      <c r="AL192" s="603"/>
      <c r="AM192" s="603"/>
      <c r="AN192" s="629"/>
      <c r="AO192" s="603"/>
      <c r="AP192" s="629"/>
      <c r="AQ192" s="603"/>
      <c r="AR192" s="603"/>
      <c r="AS192" s="629"/>
      <c r="AT192" s="603"/>
      <c r="AU192" s="603"/>
      <c r="AV192" s="629"/>
      <c r="AW192" s="603"/>
      <c r="AX192" s="603"/>
      <c r="AY192" s="629"/>
    </row>
    <row r="193" spans="2:51">
      <c r="B193" s="349"/>
      <c r="C193" s="349"/>
      <c r="D193" s="603"/>
      <c r="E193" s="603"/>
      <c r="F193" s="629"/>
      <c r="G193" s="603"/>
      <c r="H193" s="603"/>
      <c r="I193" s="629"/>
      <c r="J193" s="603"/>
      <c r="K193" s="603"/>
      <c r="L193" s="629"/>
      <c r="M193" s="603"/>
      <c r="N193" s="603"/>
      <c r="O193" s="629"/>
      <c r="P193" s="603"/>
      <c r="Q193" s="603"/>
      <c r="R193" s="629"/>
      <c r="S193" s="603"/>
      <c r="T193" s="603"/>
      <c r="U193" s="629"/>
      <c r="V193" s="603"/>
      <c r="W193" s="603"/>
      <c r="X193" s="629"/>
      <c r="Y193" s="603"/>
      <c r="Z193" s="603"/>
      <c r="AA193" s="629"/>
      <c r="AB193" s="603"/>
      <c r="AC193" s="603"/>
      <c r="AD193" s="629"/>
      <c r="AE193" s="603"/>
      <c r="AF193" s="603"/>
      <c r="AG193" s="629"/>
      <c r="AH193" s="603"/>
      <c r="AI193" s="603"/>
      <c r="AJ193" s="629"/>
      <c r="AK193" s="603"/>
      <c r="AL193" s="603"/>
      <c r="AM193" s="603"/>
      <c r="AN193" s="629"/>
      <c r="AO193" s="603"/>
      <c r="AP193" s="629"/>
      <c r="AQ193" s="603"/>
      <c r="AR193" s="603"/>
      <c r="AS193" s="629"/>
      <c r="AT193" s="603"/>
      <c r="AU193" s="603"/>
      <c r="AV193" s="629"/>
      <c r="AW193" s="603"/>
      <c r="AX193" s="603"/>
      <c r="AY193" s="629"/>
    </row>
    <row r="194" spans="2:51">
      <c r="B194" s="349"/>
      <c r="C194" s="349"/>
      <c r="D194" s="603"/>
      <c r="E194" s="603"/>
      <c r="F194" s="629"/>
      <c r="G194" s="603"/>
      <c r="H194" s="603"/>
      <c r="I194" s="629"/>
      <c r="J194" s="603"/>
      <c r="K194" s="603"/>
      <c r="L194" s="629"/>
      <c r="M194" s="603"/>
      <c r="N194" s="603"/>
      <c r="O194" s="629"/>
      <c r="P194" s="603"/>
      <c r="Q194" s="603"/>
      <c r="R194" s="629"/>
      <c r="S194" s="603"/>
      <c r="T194" s="603"/>
      <c r="U194" s="629"/>
      <c r="V194" s="603"/>
      <c r="W194" s="603"/>
      <c r="X194" s="629"/>
      <c r="Y194" s="603"/>
      <c r="Z194" s="603"/>
      <c r="AA194" s="629"/>
      <c r="AB194" s="603"/>
      <c r="AC194" s="603"/>
      <c r="AD194" s="629"/>
      <c r="AE194" s="603"/>
      <c r="AF194" s="603"/>
      <c r="AG194" s="629"/>
      <c r="AH194" s="603"/>
      <c r="AI194" s="603"/>
      <c r="AJ194" s="629"/>
      <c r="AK194" s="603"/>
      <c r="AL194" s="603"/>
      <c r="AM194" s="603"/>
      <c r="AN194" s="629"/>
      <c r="AO194" s="603"/>
      <c r="AP194" s="629"/>
      <c r="AQ194" s="603"/>
      <c r="AR194" s="603"/>
      <c r="AS194" s="629"/>
      <c r="AT194" s="603"/>
      <c r="AU194" s="603"/>
      <c r="AV194" s="629"/>
      <c r="AW194" s="603"/>
      <c r="AX194" s="603"/>
      <c r="AY194" s="629"/>
    </row>
    <row r="195" spans="2:51">
      <c r="B195" s="349"/>
      <c r="C195" s="349"/>
      <c r="D195" s="603"/>
      <c r="E195" s="603"/>
      <c r="F195" s="629"/>
      <c r="G195" s="603"/>
      <c r="H195" s="603"/>
      <c r="I195" s="629"/>
      <c r="J195" s="603"/>
      <c r="K195" s="603"/>
      <c r="L195" s="629"/>
      <c r="M195" s="603"/>
      <c r="N195" s="603"/>
      <c r="O195" s="629"/>
      <c r="P195" s="603"/>
      <c r="Q195" s="603"/>
      <c r="R195" s="629"/>
      <c r="S195" s="603"/>
      <c r="T195" s="603"/>
      <c r="U195" s="629"/>
      <c r="V195" s="603"/>
      <c r="W195" s="603"/>
      <c r="X195" s="629"/>
      <c r="Y195" s="603"/>
      <c r="Z195" s="603"/>
      <c r="AA195" s="629"/>
      <c r="AB195" s="603"/>
      <c r="AC195" s="603"/>
      <c r="AD195" s="629"/>
      <c r="AE195" s="603"/>
      <c r="AF195" s="603"/>
      <c r="AG195" s="629"/>
      <c r="AH195" s="603"/>
      <c r="AI195" s="603"/>
      <c r="AJ195" s="629"/>
      <c r="AK195" s="603"/>
      <c r="AL195" s="603"/>
      <c r="AM195" s="603"/>
      <c r="AN195" s="629"/>
      <c r="AO195" s="603"/>
      <c r="AP195" s="629"/>
      <c r="AQ195" s="603"/>
      <c r="AR195" s="603"/>
      <c r="AS195" s="629"/>
      <c r="AT195" s="603"/>
      <c r="AU195" s="603"/>
      <c r="AV195" s="629"/>
      <c r="AW195" s="603"/>
      <c r="AX195" s="603"/>
      <c r="AY195" s="629"/>
    </row>
    <row r="196" spans="2:51">
      <c r="B196" s="349"/>
      <c r="C196" s="349"/>
      <c r="D196" s="603"/>
      <c r="E196" s="603"/>
      <c r="F196" s="629"/>
      <c r="G196" s="603"/>
      <c r="H196" s="603"/>
      <c r="I196" s="629"/>
      <c r="J196" s="603"/>
      <c r="K196" s="603"/>
      <c r="L196" s="629"/>
      <c r="M196" s="603"/>
      <c r="N196" s="603"/>
      <c r="O196" s="629"/>
      <c r="P196" s="603"/>
      <c r="Q196" s="603"/>
      <c r="R196" s="629"/>
      <c r="S196" s="603"/>
      <c r="T196" s="603"/>
      <c r="U196" s="629"/>
      <c r="V196" s="603"/>
      <c r="W196" s="603"/>
      <c r="X196" s="629"/>
      <c r="Y196" s="603"/>
      <c r="Z196" s="603"/>
      <c r="AA196" s="629"/>
      <c r="AB196" s="603"/>
      <c r="AC196" s="603"/>
      <c r="AD196" s="629"/>
      <c r="AE196" s="603"/>
      <c r="AF196" s="603"/>
      <c r="AG196" s="629"/>
      <c r="AH196" s="603"/>
      <c r="AI196" s="603"/>
      <c r="AJ196" s="629"/>
      <c r="AK196" s="603"/>
      <c r="AL196" s="603"/>
      <c r="AM196" s="603"/>
      <c r="AN196" s="629"/>
      <c r="AO196" s="603"/>
      <c r="AP196" s="629"/>
      <c r="AQ196" s="603"/>
      <c r="AR196" s="603"/>
      <c r="AS196" s="629"/>
      <c r="AT196" s="603"/>
      <c r="AU196" s="603"/>
      <c r="AV196" s="629"/>
      <c r="AW196" s="603"/>
      <c r="AX196" s="603"/>
      <c r="AY196" s="629"/>
    </row>
    <row r="197" spans="2:51">
      <c r="B197" s="349"/>
      <c r="C197" s="349"/>
      <c r="D197" s="603"/>
      <c r="E197" s="603"/>
      <c r="F197" s="629"/>
      <c r="G197" s="603"/>
      <c r="H197" s="603"/>
      <c r="I197" s="629"/>
      <c r="J197" s="603"/>
      <c r="K197" s="603"/>
      <c r="L197" s="629"/>
      <c r="M197" s="603"/>
      <c r="N197" s="603"/>
      <c r="O197" s="629"/>
      <c r="P197" s="603"/>
      <c r="Q197" s="603"/>
      <c r="R197" s="629"/>
      <c r="S197" s="603"/>
      <c r="T197" s="603"/>
      <c r="U197" s="629"/>
      <c r="V197" s="603"/>
      <c r="W197" s="603"/>
      <c r="X197" s="629"/>
      <c r="Y197" s="603"/>
      <c r="Z197" s="603"/>
      <c r="AA197" s="629"/>
      <c r="AB197" s="603"/>
      <c r="AC197" s="603"/>
      <c r="AD197" s="629"/>
      <c r="AE197" s="603"/>
      <c r="AF197" s="603"/>
      <c r="AG197" s="629"/>
      <c r="AH197" s="603"/>
      <c r="AI197" s="603"/>
      <c r="AJ197" s="629"/>
      <c r="AK197" s="603"/>
      <c r="AL197" s="603"/>
      <c r="AM197" s="603"/>
      <c r="AN197" s="629"/>
      <c r="AO197" s="603"/>
      <c r="AP197" s="629"/>
      <c r="AQ197" s="603"/>
      <c r="AR197" s="603"/>
      <c r="AS197" s="629"/>
      <c r="AT197" s="603"/>
      <c r="AU197" s="603"/>
      <c r="AV197" s="629"/>
      <c r="AW197" s="603"/>
      <c r="AX197" s="603"/>
      <c r="AY197" s="629"/>
    </row>
    <row r="198" spans="2:51">
      <c r="B198" s="349"/>
      <c r="C198" s="349"/>
      <c r="D198" s="603"/>
      <c r="E198" s="603"/>
      <c r="F198" s="629"/>
      <c r="G198" s="603"/>
      <c r="H198" s="603"/>
      <c r="I198" s="629"/>
      <c r="J198" s="603"/>
      <c r="K198" s="603"/>
      <c r="L198" s="629"/>
      <c r="M198" s="603"/>
      <c r="N198" s="603"/>
      <c r="O198" s="629"/>
      <c r="P198" s="603"/>
      <c r="Q198" s="603"/>
      <c r="R198" s="629"/>
      <c r="S198" s="603"/>
      <c r="T198" s="603"/>
      <c r="U198" s="629"/>
      <c r="V198" s="603"/>
      <c r="W198" s="603"/>
      <c r="X198" s="629"/>
      <c r="Y198" s="603"/>
      <c r="Z198" s="603"/>
      <c r="AA198" s="629"/>
      <c r="AB198" s="603"/>
      <c r="AC198" s="603"/>
      <c r="AD198" s="629"/>
      <c r="AE198" s="603"/>
      <c r="AF198" s="603"/>
      <c r="AG198" s="629"/>
      <c r="AH198" s="603"/>
      <c r="AI198" s="603"/>
      <c r="AJ198" s="629"/>
      <c r="AK198" s="603"/>
      <c r="AL198" s="603"/>
      <c r="AM198" s="603"/>
      <c r="AN198" s="629"/>
      <c r="AO198" s="603"/>
      <c r="AP198" s="629"/>
      <c r="AQ198" s="603"/>
      <c r="AR198" s="603"/>
      <c r="AS198" s="629"/>
      <c r="AT198" s="603"/>
      <c r="AU198" s="603"/>
      <c r="AV198" s="629"/>
      <c r="AW198" s="603"/>
      <c r="AX198" s="603"/>
      <c r="AY198" s="629"/>
    </row>
    <row r="199" spans="2:51">
      <c r="B199" s="349"/>
      <c r="C199" s="349"/>
      <c r="D199" s="603"/>
      <c r="E199" s="603"/>
      <c r="F199" s="629"/>
      <c r="G199" s="603"/>
      <c r="H199" s="603"/>
      <c r="I199" s="629"/>
      <c r="J199" s="603"/>
      <c r="K199" s="603"/>
      <c r="L199" s="629"/>
      <c r="M199" s="603"/>
      <c r="N199" s="603"/>
      <c r="O199" s="629"/>
      <c r="P199" s="603"/>
      <c r="Q199" s="603"/>
      <c r="R199" s="629"/>
      <c r="S199" s="603"/>
      <c r="T199" s="603"/>
      <c r="U199" s="629"/>
      <c r="V199" s="603"/>
      <c r="W199" s="603"/>
      <c r="X199" s="629"/>
      <c r="Y199" s="603"/>
      <c r="Z199" s="603"/>
      <c r="AA199" s="629"/>
      <c r="AB199" s="603"/>
      <c r="AC199" s="603"/>
      <c r="AD199" s="629"/>
      <c r="AE199" s="603"/>
      <c r="AF199" s="603"/>
      <c r="AG199" s="629"/>
      <c r="AH199" s="603"/>
      <c r="AI199" s="603"/>
      <c r="AJ199" s="629"/>
      <c r="AK199" s="603"/>
      <c r="AL199" s="603"/>
      <c r="AM199" s="603"/>
      <c r="AN199" s="629"/>
      <c r="AO199" s="603"/>
      <c r="AP199" s="629"/>
      <c r="AQ199" s="603"/>
      <c r="AR199" s="603"/>
      <c r="AS199" s="629"/>
      <c r="AT199" s="603"/>
      <c r="AU199" s="603"/>
      <c r="AV199" s="629"/>
      <c r="AW199" s="603"/>
      <c r="AX199" s="603"/>
      <c r="AY199" s="629"/>
    </row>
    <row r="200" spans="2:51">
      <c r="B200" s="349"/>
      <c r="C200" s="349"/>
      <c r="D200" s="603"/>
      <c r="E200" s="603"/>
      <c r="F200" s="629"/>
      <c r="G200" s="603"/>
      <c r="H200" s="603"/>
      <c r="I200" s="629"/>
      <c r="J200" s="603"/>
      <c r="K200" s="603"/>
      <c r="L200" s="629"/>
      <c r="M200" s="603"/>
      <c r="N200" s="603"/>
      <c r="O200" s="629"/>
      <c r="P200" s="603"/>
      <c r="Q200" s="603"/>
      <c r="R200" s="629"/>
      <c r="S200" s="603"/>
      <c r="T200" s="603"/>
      <c r="U200" s="629"/>
      <c r="V200" s="603"/>
      <c r="W200" s="603"/>
      <c r="X200" s="629"/>
      <c r="Y200" s="603"/>
      <c r="Z200" s="603"/>
      <c r="AA200" s="629"/>
      <c r="AB200" s="603"/>
      <c r="AC200" s="603"/>
      <c r="AD200" s="629"/>
      <c r="AE200" s="603"/>
      <c r="AF200" s="603"/>
      <c r="AG200" s="629"/>
      <c r="AH200" s="603"/>
      <c r="AI200" s="603"/>
      <c r="AJ200" s="629"/>
      <c r="AK200" s="603"/>
      <c r="AL200" s="603"/>
      <c r="AM200" s="603"/>
      <c r="AN200" s="629"/>
      <c r="AO200" s="603"/>
      <c r="AP200" s="629"/>
      <c r="AQ200" s="603"/>
      <c r="AR200" s="603"/>
      <c r="AS200" s="629"/>
      <c r="AT200" s="603"/>
      <c r="AU200" s="603"/>
      <c r="AV200" s="629"/>
      <c r="AW200" s="603"/>
      <c r="AX200" s="603"/>
      <c r="AY200" s="629"/>
    </row>
    <row r="201" spans="2:51">
      <c r="B201" s="349"/>
      <c r="C201" s="349"/>
      <c r="D201" s="603"/>
      <c r="E201" s="603"/>
      <c r="F201" s="629"/>
      <c r="G201" s="603"/>
      <c r="H201" s="603"/>
      <c r="I201" s="629"/>
      <c r="J201" s="603"/>
      <c r="K201" s="603"/>
      <c r="L201" s="629"/>
      <c r="M201" s="603"/>
      <c r="N201" s="603"/>
      <c r="O201" s="629"/>
      <c r="P201" s="603"/>
      <c r="Q201" s="603"/>
      <c r="R201" s="629"/>
      <c r="S201" s="603"/>
      <c r="T201" s="603"/>
      <c r="U201" s="629"/>
      <c r="V201" s="603"/>
      <c r="W201" s="603"/>
      <c r="X201" s="629"/>
      <c r="Y201" s="603"/>
      <c r="Z201" s="603"/>
      <c r="AA201" s="629"/>
      <c r="AB201" s="603"/>
      <c r="AC201" s="603"/>
      <c r="AD201" s="629"/>
      <c r="AE201" s="603"/>
      <c r="AF201" s="603"/>
      <c r="AG201" s="629"/>
      <c r="AH201" s="603"/>
      <c r="AI201" s="603"/>
      <c r="AJ201" s="629"/>
      <c r="AK201" s="603"/>
      <c r="AL201" s="603"/>
      <c r="AM201" s="603"/>
      <c r="AN201" s="629"/>
      <c r="AO201" s="603"/>
      <c r="AP201" s="629"/>
      <c r="AQ201" s="603"/>
      <c r="AR201" s="603"/>
      <c r="AS201" s="629"/>
      <c r="AT201" s="603"/>
      <c r="AU201" s="603"/>
      <c r="AV201" s="629"/>
      <c r="AW201" s="603"/>
      <c r="AX201" s="603"/>
      <c r="AY201" s="629"/>
    </row>
    <row r="202" spans="2:51">
      <c r="B202" s="349"/>
      <c r="C202" s="349"/>
      <c r="D202" s="603"/>
      <c r="E202" s="603"/>
      <c r="F202" s="629"/>
      <c r="G202" s="603"/>
      <c r="H202" s="603"/>
      <c r="I202" s="629"/>
      <c r="J202" s="603"/>
      <c r="K202" s="603"/>
      <c r="L202" s="629"/>
      <c r="M202" s="603"/>
      <c r="N202" s="603"/>
      <c r="O202" s="629"/>
      <c r="P202" s="603"/>
      <c r="Q202" s="603"/>
      <c r="R202" s="629"/>
      <c r="S202" s="603"/>
      <c r="T202" s="603"/>
      <c r="U202" s="629"/>
      <c r="V202" s="603"/>
      <c r="W202" s="603"/>
      <c r="X202" s="629"/>
      <c r="Y202" s="603"/>
      <c r="Z202" s="603"/>
      <c r="AA202" s="629"/>
      <c r="AB202" s="603"/>
      <c r="AC202" s="603"/>
      <c r="AD202" s="629"/>
      <c r="AE202" s="603"/>
      <c r="AF202" s="603"/>
      <c r="AG202" s="629"/>
      <c r="AH202" s="603"/>
      <c r="AI202" s="603"/>
      <c r="AJ202" s="629"/>
      <c r="AK202" s="603"/>
      <c r="AL202" s="603"/>
      <c r="AM202" s="603"/>
      <c r="AN202" s="629"/>
      <c r="AO202" s="603"/>
      <c r="AP202" s="629"/>
      <c r="AQ202" s="603"/>
      <c r="AR202" s="603"/>
      <c r="AS202" s="629"/>
      <c r="AT202" s="603"/>
      <c r="AU202" s="603"/>
      <c r="AV202" s="629"/>
      <c r="AW202" s="603"/>
      <c r="AX202" s="603"/>
      <c r="AY202" s="629"/>
    </row>
    <row r="203" spans="2:51">
      <c r="B203" s="349"/>
      <c r="C203" s="349"/>
      <c r="D203" s="603"/>
      <c r="E203" s="603"/>
      <c r="F203" s="629"/>
      <c r="G203" s="603"/>
      <c r="H203" s="603"/>
      <c r="I203" s="629"/>
      <c r="J203" s="603"/>
      <c r="K203" s="603"/>
      <c r="L203" s="629"/>
      <c r="M203" s="603"/>
      <c r="N203" s="603"/>
      <c r="O203" s="629"/>
      <c r="P203" s="603"/>
      <c r="Q203" s="603"/>
      <c r="R203" s="629"/>
      <c r="S203" s="603"/>
      <c r="T203" s="603"/>
      <c r="U203" s="629"/>
      <c r="V203" s="603"/>
      <c r="W203" s="603"/>
      <c r="X203" s="629"/>
      <c r="Y203" s="603"/>
      <c r="Z203" s="603"/>
      <c r="AA203" s="629"/>
      <c r="AB203" s="603"/>
      <c r="AC203" s="603"/>
      <c r="AD203" s="629"/>
      <c r="AE203" s="603"/>
      <c r="AF203" s="603"/>
      <c r="AG203" s="629"/>
      <c r="AH203" s="603"/>
      <c r="AI203" s="603"/>
      <c r="AJ203" s="629"/>
      <c r="AK203" s="603"/>
      <c r="AL203" s="603"/>
      <c r="AM203" s="603"/>
      <c r="AN203" s="629"/>
      <c r="AO203" s="603"/>
      <c r="AP203" s="629"/>
      <c r="AQ203" s="603"/>
      <c r="AR203" s="603"/>
      <c r="AS203" s="629"/>
      <c r="AT203" s="603"/>
      <c r="AU203" s="603"/>
      <c r="AV203" s="629"/>
      <c r="AW203" s="603"/>
      <c r="AX203" s="603"/>
      <c r="AY203" s="629"/>
    </row>
    <row r="204" spans="2:51">
      <c r="B204" s="349"/>
      <c r="C204" s="349"/>
      <c r="D204" s="603"/>
      <c r="E204" s="603"/>
      <c r="F204" s="629"/>
      <c r="G204" s="603"/>
      <c r="H204" s="603"/>
      <c r="I204" s="629"/>
      <c r="J204" s="603"/>
      <c r="K204" s="603"/>
      <c r="L204" s="629"/>
      <c r="M204" s="603"/>
      <c r="N204" s="603"/>
      <c r="O204" s="629"/>
      <c r="P204" s="603"/>
      <c r="Q204" s="603"/>
      <c r="R204" s="629"/>
      <c r="S204" s="603"/>
      <c r="T204" s="603"/>
      <c r="U204" s="629"/>
      <c r="V204" s="603"/>
      <c r="W204" s="603"/>
      <c r="X204" s="629"/>
      <c r="Y204" s="603"/>
      <c r="Z204" s="603"/>
      <c r="AA204" s="629"/>
      <c r="AB204" s="603"/>
      <c r="AC204" s="603"/>
      <c r="AD204" s="629"/>
      <c r="AE204" s="603"/>
      <c r="AF204" s="603"/>
      <c r="AG204" s="629"/>
      <c r="AH204" s="603"/>
      <c r="AI204" s="603"/>
      <c r="AJ204" s="629"/>
      <c r="AK204" s="603"/>
      <c r="AL204" s="603"/>
      <c r="AM204" s="603"/>
      <c r="AN204" s="629"/>
      <c r="AO204" s="603"/>
      <c r="AP204" s="629"/>
      <c r="AQ204" s="603"/>
      <c r="AR204" s="603"/>
      <c r="AS204" s="629"/>
      <c r="AT204" s="603"/>
      <c r="AU204" s="603"/>
      <c r="AV204" s="629"/>
      <c r="AW204" s="603"/>
      <c r="AX204" s="603"/>
      <c r="AY204" s="629"/>
    </row>
    <row r="205" spans="2:51">
      <c r="B205" s="349"/>
      <c r="C205" s="349"/>
      <c r="D205" s="603"/>
      <c r="E205" s="603"/>
      <c r="F205" s="629"/>
      <c r="G205" s="603"/>
      <c r="H205" s="603"/>
      <c r="I205" s="629"/>
      <c r="J205" s="603"/>
      <c r="K205" s="603"/>
      <c r="L205" s="629"/>
      <c r="M205" s="603"/>
      <c r="N205" s="603"/>
      <c r="O205" s="629"/>
      <c r="P205" s="603"/>
      <c r="Q205" s="603"/>
      <c r="R205" s="629"/>
      <c r="S205" s="603"/>
      <c r="T205" s="603"/>
      <c r="U205" s="629"/>
      <c r="V205" s="603"/>
      <c r="W205" s="603"/>
      <c r="X205" s="629"/>
      <c r="Y205" s="603"/>
      <c r="Z205" s="603"/>
      <c r="AA205" s="629"/>
      <c r="AB205" s="603"/>
      <c r="AC205" s="603"/>
      <c r="AD205" s="629"/>
      <c r="AE205" s="603"/>
      <c r="AF205" s="603"/>
      <c r="AG205" s="629"/>
      <c r="AH205" s="603"/>
      <c r="AI205" s="603"/>
      <c r="AJ205" s="629"/>
      <c r="AK205" s="603"/>
      <c r="AL205" s="603"/>
      <c r="AM205" s="603"/>
      <c r="AN205" s="629"/>
      <c r="AO205" s="603"/>
      <c r="AP205" s="629"/>
      <c r="AQ205" s="603"/>
      <c r="AR205" s="603"/>
      <c r="AS205" s="629"/>
      <c r="AT205" s="603"/>
      <c r="AU205" s="603"/>
      <c r="AV205" s="629"/>
      <c r="AW205" s="603"/>
      <c r="AX205" s="603"/>
      <c r="AY205" s="629"/>
    </row>
    <row r="206" spans="2:51">
      <c r="B206" s="349"/>
      <c r="C206" s="349"/>
      <c r="D206" s="603"/>
      <c r="E206" s="603"/>
      <c r="F206" s="629"/>
      <c r="G206" s="603"/>
      <c r="H206" s="603"/>
      <c r="I206" s="629"/>
      <c r="J206" s="603"/>
      <c r="K206" s="603"/>
      <c r="L206" s="629"/>
      <c r="M206" s="603"/>
      <c r="N206" s="603"/>
      <c r="O206" s="629"/>
      <c r="P206" s="603"/>
      <c r="Q206" s="603"/>
      <c r="R206" s="629"/>
      <c r="S206" s="603"/>
      <c r="T206" s="603"/>
      <c r="U206" s="629"/>
      <c r="V206" s="603"/>
      <c r="W206" s="603"/>
      <c r="X206" s="629"/>
      <c r="Y206" s="603"/>
      <c r="Z206" s="603"/>
      <c r="AA206" s="629"/>
      <c r="AB206" s="603"/>
      <c r="AC206" s="603"/>
      <c r="AD206" s="629"/>
      <c r="AE206" s="603"/>
      <c r="AF206" s="603"/>
      <c r="AG206" s="629"/>
      <c r="AH206" s="603"/>
      <c r="AI206" s="603"/>
      <c r="AJ206" s="629"/>
      <c r="AK206" s="603"/>
      <c r="AL206" s="603"/>
      <c r="AM206" s="603"/>
      <c r="AN206" s="629"/>
      <c r="AO206" s="603"/>
      <c r="AP206" s="629"/>
      <c r="AQ206" s="603"/>
      <c r="AR206" s="603"/>
      <c r="AS206" s="629"/>
      <c r="AT206" s="603"/>
      <c r="AU206" s="603"/>
      <c r="AV206" s="629"/>
      <c r="AW206" s="603"/>
      <c r="AX206" s="603"/>
      <c r="AY206" s="629"/>
    </row>
    <row r="207" spans="2:51">
      <c r="B207" s="349"/>
      <c r="C207" s="349"/>
      <c r="D207" s="603"/>
      <c r="E207" s="603"/>
      <c r="F207" s="629"/>
      <c r="G207" s="603"/>
      <c r="H207" s="603"/>
      <c r="I207" s="629"/>
      <c r="J207" s="603"/>
      <c r="K207" s="603"/>
      <c r="L207" s="629"/>
      <c r="M207" s="603"/>
      <c r="N207" s="603"/>
      <c r="O207" s="629"/>
      <c r="P207" s="603"/>
      <c r="Q207" s="603"/>
      <c r="R207" s="629"/>
      <c r="S207" s="603"/>
      <c r="T207" s="603"/>
      <c r="U207" s="629"/>
      <c r="V207" s="603"/>
      <c r="W207" s="603"/>
      <c r="X207" s="629"/>
      <c r="Y207" s="603"/>
      <c r="Z207" s="603"/>
      <c r="AA207" s="629"/>
      <c r="AB207" s="603"/>
      <c r="AC207" s="603"/>
      <c r="AD207" s="629"/>
      <c r="AE207" s="603"/>
      <c r="AF207" s="603"/>
      <c r="AG207" s="629"/>
      <c r="AH207" s="603"/>
      <c r="AI207" s="603"/>
      <c r="AJ207" s="629"/>
      <c r="AK207" s="603"/>
      <c r="AL207" s="603"/>
      <c r="AM207" s="603"/>
      <c r="AN207" s="629"/>
      <c r="AO207" s="603"/>
      <c r="AP207" s="629"/>
      <c r="AQ207" s="603"/>
      <c r="AR207" s="603"/>
      <c r="AS207" s="629"/>
      <c r="AT207" s="603"/>
      <c r="AU207" s="603"/>
      <c r="AV207" s="629"/>
      <c r="AW207" s="603"/>
      <c r="AX207" s="603"/>
      <c r="AY207" s="629"/>
    </row>
    <row r="208" spans="2:51">
      <c r="B208" s="349"/>
      <c r="C208" s="349"/>
      <c r="D208" s="603"/>
      <c r="E208" s="603"/>
      <c r="F208" s="629"/>
      <c r="G208" s="603"/>
      <c r="H208" s="603"/>
      <c r="I208" s="629"/>
      <c r="J208" s="603"/>
      <c r="K208" s="603"/>
      <c r="L208" s="629"/>
      <c r="M208" s="603"/>
      <c r="N208" s="603"/>
      <c r="O208" s="629"/>
      <c r="P208" s="603"/>
      <c r="Q208" s="603"/>
      <c r="R208" s="629"/>
      <c r="S208" s="603"/>
      <c r="T208" s="603"/>
      <c r="U208" s="629"/>
      <c r="V208" s="603"/>
      <c r="W208" s="603"/>
      <c r="X208" s="629"/>
      <c r="Y208" s="603"/>
      <c r="Z208" s="603"/>
      <c r="AA208" s="629"/>
      <c r="AB208" s="603"/>
      <c r="AC208" s="603"/>
      <c r="AD208" s="629"/>
      <c r="AE208" s="603"/>
      <c r="AF208" s="603"/>
      <c r="AG208" s="629"/>
      <c r="AH208" s="603"/>
      <c r="AI208" s="603"/>
      <c r="AJ208" s="629"/>
      <c r="AK208" s="603"/>
      <c r="AL208" s="603"/>
      <c r="AM208" s="603"/>
      <c r="AN208" s="629"/>
      <c r="AO208" s="603"/>
      <c r="AP208" s="629"/>
      <c r="AQ208" s="603"/>
      <c r="AR208" s="603"/>
      <c r="AS208" s="629"/>
      <c r="AT208" s="603"/>
      <c r="AU208" s="603"/>
      <c r="AV208" s="629"/>
      <c r="AW208" s="603"/>
      <c r="AX208" s="603"/>
      <c r="AY208" s="629"/>
    </row>
    <row r="209" spans="2:51">
      <c r="B209" s="349"/>
      <c r="C209" s="349"/>
      <c r="D209" s="603"/>
      <c r="E209" s="603"/>
      <c r="F209" s="629"/>
      <c r="G209" s="603"/>
      <c r="H209" s="603"/>
      <c r="I209" s="629"/>
      <c r="J209" s="603"/>
      <c r="K209" s="603"/>
      <c r="L209" s="629"/>
      <c r="M209" s="603"/>
      <c r="N209" s="603"/>
      <c r="O209" s="629"/>
      <c r="P209" s="603"/>
      <c r="Q209" s="603"/>
      <c r="R209" s="629"/>
      <c r="S209" s="603"/>
      <c r="T209" s="603"/>
      <c r="U209" s="629"/>
      <c r="V209" s="603"/>
      <c r="W209" s="603"/>
      <c r="X209" s="629"/>
      <c r="Y209" s="603"/>
      <c r="Z209" s="603"/>
      <c r="AA209" s="629"/>
      <c r="AB209" s="603"/>
      <c r="AC209" s="603"/>
      <c r="AD209" s="629"/>
      <c r="AE209" s="603"/>
      <c r="AF209" s="603"/>
      <c r="AG209" s="629"/>
      <c r="AH209" s="603"/>
      <c r="AI209" s="603"/>
      <c r="AJ209" s="629"/>
      <c r="AK209" s="603"/>
      <c r="AL209" s="603"/>
      <c r="AM209" s="603"/>
      <c r="AN209" s="629"/>
      <c r="AO209" s="603"/>
      <c r="AP209" s="629"/>
      <c r="AQ209" s="603"/>
      <c r="AR209" s="603"/>
      <c r="AS209" s="629"/>
      <c r="AT209" s="603"/>
      <c r="AU209" s="603"/>
      <c r="AV209" s="629"/>
      <c r="AW209" s="603"/>
      <c r="AX209" s="603"/>
      <c r="AY209" s="629"/>
    </row>
    <row r="210" spans="2:51">
      <c r="B210" s="349"/>
      <c r="C210" s="349"/>
      <c r="D210" s="603"/>
      <c r="E210" s="603"/>
      <c r="F210" s="629"/>
      <c r="G210" s="603"/>
      <c r="H210" s="603"/>
      <c r="I210" s="629"/>
      <c r="J210" s="603"/>
      <c r="K210" s="603"/>
      <c r="L210" s="629"/>
      <c r="M210" s="603"/>
      <c r="N210" s="603"/>
      <c r="O210" s="629"/>
      <c r="P210" s="603"/>
      <c r="Q210" s="603"/>
      <c r="R210" s="629"/>
      <c r="S210" s="603"/>
      <c r="T210" s="603"/>
      <c r="U210" s="629"/>
      <c r="V210" s="603"/>
      <c r="W210" s="603"/>
      <c r="X210" s="629"/>
      <c r="Y210" s="603"/>
      <c r="Z210" s="603"/>
      <c r="AA210" s="629"/>
      <c r="AB210" s="603"/>
      <c r="AC210" s="603"/>
      <c r="AD210" s="629"/>
      <c r="AE210" s="603"/>
      <c r="AF210" s="603"/>
      <c r="AG210" s="629"/>
      <c r="AH210" s="603"/>
      <c r="AI210" s="603"/>
      <c r="AJ210" s="629"/>
      <c r="AK210" s="603"/>
      <c r="AL210" s="603"/>
      <c r="AM210" s="603"/>
      <c r="AN210" s="629"/>
      <c r="AO210" s="603"/>
      <c r="AP210" s="629"/>
      <c r="AQ210" s="603"/>
      <c r="AR210" s="603"/>
      <c r="AS210" s="629"/>
      <c r="AT210" s="603"/>
      <c r="AU210" s="603"/>
      <c r="AV210" s="629"/>
      <c r="AW210" s="603"/>
      <c r="AX210" s="603"/>
      <c r="AY210" s="629"/>
    </row>
    <row r="211" spans="2:51">
      <c r="B211" s="349"/>
      <c r="C211" s="349"/>
      <c r="D211" s="603"/>
      <c r="E211" s="603"/>
      <c r="F211" s="629"/>
      <c r="G211" s="603"/>
      <c r="H211" s="603"/>
      <c r="I211" s="629"/>
      <c r="J211" s="603"/>
      <c r="K211" s="603"/>
      <c r="L211" s="629"/>
      <c r="M211" s="603"/>
      <c r="N211" s="603"/>
      <c r="O211" s="629"/>
      <c r="P211" s="603"/>
      <c r="Q211" s="603"/>
      <c r="R211" s="629"/>
      <c r="S211" s="603"/>
      <c r="T211" s="603"/>
      <c r="U211" s="629"/>
      <c r="V211" s="603"/>
      <c r="W211" s="603"/>
      <c r="X211" s="629"/>
      <c r="Y211" s="603"/>
      <c r="Z211" s="603"/>
      <c r="AA211" s="629"/>
      <c r="AB211" s="603"/>
      <c r="AC211" s="603"/>
      <c r="AD211" s="629"/>
      <c r="AE211" s="603"/>
      <c r="AF211" s="603"/>
      <c r="AG211" s="629"/>
      <c r="AH211" s="603"/>
      <c r="AI211" s="603"/>
      <c r="AJ211" s="629"/>
      <c r="AK211" s="603"/>
      <c r="AL211" s="603"/>
      <c r="AM211" s="603"/>
      <c r="AN211" s="629"/>
      <c r="AO211" s="603"/>
      <c r="AP211" s="629"/>
      <c r="AQ211" s="603"/>
      <c r="AR211" s="603"/>
      <c r="AS211" s="629"/>
      <c r="AT211" s="603"/>
      <c r="AU211" s="603"/>
      <c r="AV211" s="629"/>
      <c r="AW211" s="603"/>
      <c r="AX211" s="603"/>
      <c r="AY211" s="629"/>
    </row>
    <row r="212" spans="2:51">
      <c r="B212" s="349"/>
      <c r="C212" s="349"/>
      <c r="D212" s="603"/>
      <c r="E212" s="603"/>
      <c r="F212" s="629"/>
      <c r="G212" s="603"/>
      <c r="H212" s="603"/>
      <c r="I212" s="629"/>
      <c r="J212" s="603"/>
      <c r="K212" s="603"/>
      <c r="L212" s="629"/>
      <c r="M212" s="603"/>
      <c r="N212" s="603"/>
      <c r="O212" s="629"/>
      <c r="P212" s="603"/>
      <c r="Q212" s="603"/>
      <c r="R212" s="629"/>
      <c r="S212" s="603"/>
      <c r="T212" s="603"/>
      <c r="U212" s="629"/>
      <c r="V212" s="603"/>
      <c r="W212" s="603"/>
      <c r="X212" s="629"/>
      <c r="Y212" s="603"/>
      <c r="Z212" s="603"/>
      <c r="AA212" s="629"/>
      <c r="AB212" s="603"/>
      <c r="AC212" s="603"/>
      <c r="AD212" s="629"/>
      <c r="AE212" s="603"/>
      <c r="AF212" s="603"/>
      <c r="AG212" s="629"/>
      <c r="AH212" s="603"/>
      <c r="AI212" s="603"/>
      <c r="AJ212" s="629"/>
      <c r="AK212" s="603"/>
      <c r="AL212" s="603"/>
      <c r="AM212" s="603"/>
      <c r="AN212" s="629"/>
      <c r="AO212" s="603"/>
      <c r="AP212" s="629"/>
      <c r="AQ212" s="603"/>
      <c r="AR212" s="603"/>
      <c r="AS212" s="629"/>
      <c r="AT212" s="603"/>
      <c r="AU212" s="603"/>
      <c r="AV212" s="629"/>
      <c r="AW212" s="603"/>
      <c r="AX212" s="603"/>
      <c r="AY212" s="629"/>
    </row>
    <row r="213" spans="2:51">
      <c r="B213" s="349"/>
      <c r="C213" s="349"/>
      <c r="D213" s="603"/>
      <c r="E213" s="603"/>
      <c r="F213" s="629"/>
      <c r="G213" s="603"/>
      <c r="H213" s="603"/>
      <c r="I213" s="629"/>
      <c r="J213" s="603"/>
      <c r="K213" s="603"/>
      <c r="L213" s="629"/>
      <c r="M213" s="603"/>
      <c r="N213" s="603"/>
      <c r="O213" s="629"/>
      <c r="P213" s="603"/>
      <c r="Q213" s="603"/>
      <c r="R213" s="629"/>
      <c r="S213" s="603"/>
      <c r="T213" s="603"/>
      <c r="U213" s="629"/>
      <c r="V213" s="603"/>
      <c r="W213" s="603"/>
      <c r="X213" s="629"/>
      <c r="Y213" s="603"/>
      <c r="Z213" s="603"/>
      <c r="AA213" s="629"/>
      <c r="AB213" s="603"/>
      <c r="AC213" s="603"/>
      <c r="AD213" s="629"/>
      <c r="AE213" s="603"/>
      <c r="AF213" s="603"/>
      <c r="AG213" s="629"/>
      <c r="AH213" s="603"/>
      <c r="AI213" s="603"/>
      <c r="AJ213" s="629"/>
      <c r="AK213" s="603"/>
      <c r="AL213" s="603"/>
      <c r="AM213" s="603"/>
      <c r="AN213" s="629"/>
      <c r="AO213" s="603"/>
      <c r="AP213" s="629"/>
      <c r="AQ213" s="603"/>
      <c r="AR213" s="603"/>
      <c r="AS213" s="629"/>
      <c r="AT213" s="603"/>
      <c r="AU213" s="603"/>
      <c r="AV213" s="629"/>
      <c r="AW213" s="603"/>
      <c r="AX213" s="603"/>
      <c r="AY213" s="629"/>
    </row>
    <row r="214" spans="2:51">
      <c r="B214" s="349"/>
      <c r="C214" s="349"/>
      <c r="D214" s="603"/>
      <c r="E214" s="603"/>
      <c r="F214" s="629"/>
      <c r="G214" s="603"/>
      <c r="H214" s="603"/>
      <c r="I214" s="629"/>
      <c r="J214" s="603"/>
      <c r="K214" s="603"/>
      <c r="L214" s="629"/>
      <c r="M214" s="603"/>
      <c r="N214" s="603"/>
      <c r="O214" s="629"/>
      <c r="P214" s="603"/>
      <c r="Q214" s="603"/>
      <c r="R214" s="629"/>
      <c r="S214" s="603"/>
      <c r="T214" s="603"/>
      <c r="U214" s="629"/>
      <c r="V214" s="603"/>
      <c r="W214" s="603"/>
      <c r="X214" s="629"/>
      <c r="Y214" s="603"/>
      <c r="Z214" s="603"/>
      <c r="AA214" s="629"/>
      <c r="AB214" s="603"/>
      <c r="AC214" s="603"/>
      <c r="AD214" s="629"/>
      <c r="AE214" s="603"/>
      <c r="AF214" s="603"/>
      <c r="AG214" s="629"/>
      <c r="AH214" s="603"/>
      <c r="AI214" s="603"/>
      <c r="AJ214" s="629"/>
      <c r="AK214" s="603"/>
      <c r="AL214" s="603"/>
      <c r="AM214" s="603"/>
      <c r="AN214" s="629"/>
      <c r="AO214" s="603"/>
      <c r="AP214" s="629"/>
      <c r="AQ214" s="603"/>
      <c r="AR214" s="603"/>
      <c r="AS214" s="629"/>
      <c r="AT214" s="603"/>
      <c r="AU214" s="603"/>
      <c r="AV214" s="629"/>
      <c r="AW214" s="603"/>
      <c r="AX214" s="603"/>
      <c r="AY214" s="629"/>
    </row>
    <row r="215" spans="2:51">
      <c r="B215" s="349"/>
      <c r="C215" s="349"/>
      <c r="D215" s="603"/>
      <c r="E215" s="603"/>
      <c r="F215" s="629"/>
      <c r="G215" s="603"/>
      <c r="H215" s="603"/>
      <c r="I215" s="629"/>
      <c r="J215" s="603"/>
      <c r="K215" s="603"/>
      <c r="L215" s="629"/>
      <c r="M215" s="603"/>
      <c r="N215" s="603"/>
      <c r="O215" s="629"/>
      <c r="P215" s="603"/>
      <c r="Q215" s="603"/>
      <c r="R215" s="629"/>
      <c r="S215" s="603"/>
      <c r="T215" s="603"/>
      <c r="U215" s="629"/>
      <c r="V215" s="603"/>
      <c r="W215" s="603"/>
      <c r="X215" s="629"/>
      <c r="Y215" s="603"/>
      <c r="Z215" s="603"/>
      <c r="AA215" s="629"/>
      <c r="AB215" s="603"/>
      <c r="AC215" s="603"/>
      <c r="AD215" s="629"/>
      <c r="AE215" s="603"/>
      <c r="AF215" s="603"/>
      <c r="AG215" s="629"/>
      <c r="AH215" s="603"/>
      <c r="AI215" s="603"/>
      <c r="AJ215" s="629"/>
      <c r="AK215" s="603"/>
      <c r="AL215" s="603"/>
      <c r="AM215" s="603"/>
      <c r="AN215" s="629"/>
      <c r="AO215" s="603"/>
      <c r="AP215" s="629"/>
      <c r="AQ215" s="603"/>
      <c r="AR215" s="603"/>
      <c r="AS215" s="629"/>
      <c r="AT215" s="603"/>
      <c r="AU215" s="603"/>
      <c r="AV215" s="629"/>
      <c r="AW215" s="603"/>
      <c r="AX215" s="603"/>
      <c r="AY215" s="629"/>
    </row>
    <row r="216" spans="2:51">
      <c r="B216" s="349"/>
      <c r="C216" s="349"/>
      <c r="D216" s="603"/>
      <c r="E216" s="603"/>
      <c r="F216" s="629"/>
      <c r="G216" s="603"/>
      <c r="H216" s="603"/>
      <c r="I216" s="629"/>
      <c r="J216" s="603"/>
      <c r="K216" s="603"/>
      <c r="L216" s="629"/>
      <c r="M216" s="603"/>
      <c r="N216" s="603"/>
      <c r="O216" s="629"/>
      <c r="P216" s="603"/>
      <c r="Q216" s="603"/>
      <c r="R216" s="629"/>
      <c r="S216" s="603"/>
      <c r="T216" s="603"/>
      <c r="U216" s="629"/>
      <c r="V216" s="603"/>
      <c r="W216" s="603"/>
      <c r="X216" s="629"/>
      <c r="Y216" s="603"/>
      <c r="Z216" s="603"/>
      <c r="AA216" s="629"/>
      <c r="AB216" s="603"/>
      <c r="AC216" s="603"/>
      <c r="AD216" s="629"/>
      <c r="AE216" s="603"/>
      <c r="AF216" s="603"/>
      <c r="AG216" s="629"/>
      <c r="AH216" s="603"/>
      <c r="AI216" s="603"/>
      <c r="AJ216" s="629"/>
      <c r="AK216" s="603"/>
      <c r="AL216" s="603"/>
      <c r="AM216" s="603"/>
      <c r="AN216" s="629"/>
      <c r="AO216" s="603"/>
      <c r="AP216" s="629"/>
      <c r="AQ216" s="603"/>
      <c r="AR216" s="603"/>
      <c r="AS216" s="629"/>
      <c r="AT216" s="603"/>
      <c r="AU216" s="603"/>
      <c r="AV216" s="629"/>
      <c r="AW216" s="603"/>
      <c r="AX216" s="603"/>
      <c r="AY216" s="629"/>
    </row>
    <row r="217" spans="2:51">
      <c r="B217" s="349"/>
      <c r="C217" s="349"/>
      <c r="D217" s="603"/>
      <c r="E217" s="603"/>
      <c r="F217" s="629"/>
      <c r="G217" s="603"/>
      <c r="H217" s="603"/>
      <c r="I217" s="629"/>
      <c r="J217" s="603"/>
      <c r="K217" s="603"/>
      <c r="L217" s="629"/>
      <c r="M217" s="603"/>
      <c r="N217" s="603"/>
      <c r="O217" s="629"/>
      <c r="P217" s="603"/>
      <c r="Q217" s="603"/>
      <c r="R217" s="629"/>
      <c r="S217" s="603"/>
      <c r="T217" s="603"/>
      <c r="U217" s="629"/>
      <c r="V217" s="603"/>
      <c r="W217" s="603"/>
      <c r="X217" s="629"/>
      <c r="Y217" s="603"/>
      <c r="Z217" s="603"/>
      <c r="AA217" s="629"/>
      <c r="AB217" s="603"/>
      <c r="AC217" s="603"/>
      <c r="AD217" s="629"/>
      <c r="AE217" s="603"/>
      <c r="AF217" s="603"/>
      <c r="AG217" s="629"/>
      <c r="AH217" s="603"/>
      <c r="AI217" s="603"/>
      <c r="AJ217" s="629"/>
      <c r="AK217" s="603"/>
      <c r="AL217" s="603"/>
      <c r="AM217" s="603"/>
      <c r="AN217" s="629"/>
      <c r="AO217" s="603"/>
      <c r="AP217" s="629"/>
      <c r="AQ217" s="603"/>
      <c r="AR217" s="603"/>
      <c r="AS217" s="629"/>
      <c r="AT217" s="603"/>
      <c r="AU217" s="603"/>
      <c r="AV217" s="629"/>
      <c r="AW217" s="603"/>
      <c r="AX217" s="603"/>
      <c r="AY217" s="629"/>
    </row>
    <row r="218" spans="2:51">
      <c r="B218" s="349"/>
      <c r="C218" s="349"/>
      <c r="D218" s="603"/>
      <c r="E218" s="603"/>
      <c r="F218" s="629"/>
      <c r="G218" s="603"/>
      <c r="H218" s="603"/>
      <c r="I218" s="629"/>
      <c r="J218" s="603"/>
      <c r="K218" s="603"/>
      <c r="L218" s="629"/>
      <c r="M218" s="603"/>
      <c r="N218" s="603"/>
      <c r="O218" s="629"/>
      <c r="P218" s="603"/>
      <c r="Q218" s="603"/>
      <c r="R218" s="629"/>
      <c r="S218" s="603"/>
      <c r="T218" s="603"/>
      <c r="U218" s="629"/>
      <c r="V218" s="603"/>
      <c r="W218" s="603"/>
      <c r="X218" s="629"/>
      <c r="Y218" s="603"/>
      <c r="Z218" s="603"/>
      <c r="AA218" s="629"/>
      <c r="AB218" s="603"/>
      <c r="AC218" s="603"/>
      <c r="AD218" s="629"/>
      <c r="AE218" s="603"/>
      <c r="AF218" s="603"/>
      <c r="AG218" s="629"/>
      <c r="AH218" s="603"/>
      <c r="AI218" s="603"/>
      <c r="AJ218" s="629"/>
      <c r="AK218" s="603"/>
      <c r="AL218" s="603"/>
      <c r="AM218" s="603"/>
      <c r="AN218" s="629"/>
      <c r="AO218" s="603"/>
      <c r="AP218" s="629"/>
      <c r="AQ218" s="603"/>
      <c r="AR218" s="603"/>
      <c r="AS218" s="629"/>
      <c r="AT218" s="603"/>
      <c r="AU218" s="603"/>
      <c r="AV218" s="629"/>
      <c r="AW218" s="603"/>
      <c r="AX218" s="603"/>
      <c r="AY218" s="629"/>
    </row>
    <row r="219" spans="2:51">
      <c r="B219" s="349"/>
      <c r="C219" s="349"/>
      <c r="D219" s="603"/>
      <c r="E219" s="603"/>
      <c r="F219" s="629"/>
      <c r="G219" s="603"/>
      <c r="H219" s="603"/>
      <c r="I219" s="629"/>
      <c r="J219" s="603"/>
      <c r="K219" s="603"/>
      <c r="L219" s="629"/>
      <c r="M219" s="603"/>
      <c r="N219" s="603"/>
      <c r="O219" s="629"/>
      <c r="P219" s="603"/>
      <c r="Q219" s="603"/>
      <c r="R219" s="629"/>
      <c r="S219" s="603"/>
      <c r="T219" s="603"/>
      <c r="U219" s="629"/>
      <c r="V219" s="603"/>
      <c r="W219" s="603"/>
      <c r="X219" s="629"/>
      <c r="Y219" s="603"/>
      <c r="Z219" s="603"/>
      <c r="AA219" s="629"/>
      <c r="AB219" s="603"/>
      <c r="AC219" s="603"/>
      <c r="AD219" s="629"/>
      <c r="AE219" s="603"/>
      <c r="AF219" s="603"/>
      <c r="AG219" s="629"/>
      <c r="AH219" s="603"/>
      <c r="AI219" s="603"/>
      <c r="AJ219" s="629"/>
      <c r="AK219" s="603"/>
      <c r="AL219" s="603"/>
      <c r="AM219" s="603"/>
      <c r="AN219" s="629"/>
      <c r="AO219" s="603"/>
      <c r="AP219" s="629"/>
      <c r="AQ219" s="603"/>
      <c r="AR219" s="603"/>
      <c r="AS219" s="629"/>
      <c r="AT219" s="603"/>
      <c r="AU219" s="603"/>
      <c r="AV219" s="629"/>
      <c r="AW219" s="603"/>
      <c r="AX219" s="603"/>
      <c r="AY219" s="629"/>
    </row>
    <row r="220" spans="2:51">
      <c r="B220" s="349"/>
      <c r="C220" s="349"/>
      <c r="D220" s="603"/>
      <c r="E220" s="603"/>
      <c r="F220" s="629"/>
      <c r="G220" s="603"/>
      <c r="H220" s="603"/>
      <c r="I220" s="629"/>
      <c r="J220" s="603"/>
      <c r="K220" s="603"/>
      <c r="L220" s="629"/>
      <c r="M220" s="603"/>
      <c r="N220" s="603"/>
      <c r="O220" s="629"/>
      <c r="P220" s="603"/>
      <c r="Q220" s="603"/>
      <c r="R220" s="629"/>
      <c r="S220" s="603"/>
      <c r="T220" s="603"/>
      <c r="U220" s="629"/>
      <c r="V220" s="603"/>
      <c r="W220" s="603"/>
      <c r="X220" s="629"/>
      <c r="Y220" s="603"/>
      <c r="Z220" s="603"/>
      <c r="AA220" s="629"/>
      <c r="AB220" s="603"/>
      <c r="AC220" s="603"/>
      <c r="AD220" s="629"/>
      <c r="AE220" s="603"/>
      <c r="AF220" s="603"/>
      <c r="AG220" s="629"/>
      <c r="AH220" s="603"/>
      <c r="AI220" s="603"/>
      <c r="AJ220" s="629"/>
      <c r="AK220" s="603"/>
      <c r="AL220" s="603"/>
      <c r="AM220" s="603"/>
      <c r="AN220" s="629"/>
      <c r="AO220" s="603"/>
      <c r="AP220" s="629"/>
      <c r="AQ220" s="603"/>
      <c r="AR220" s="603"/>
      <c r="AS220" s="629"/>
      <c r="AT220" s="603"/>
      <c r="AU220" s="603"/>
      <c r="AV220" s="629"/>
      <c r="AW220" s="603"/>
      <c r="AX220" s="603"/>
      <c r="AY220" s="629"/>
    </row>
    <row r="221" spans="2:51">
      <c r="B221" s="349"/>
      <c r="C221" s="349"/>
      <c r="D221" s="603"/>
      <c r="E221" s="603"/>
      <c r="F221" s="629"/>
      <c r="G221" s="603"/>
      <c r="H221" s="603"/>
      <c r="I221" s="629"/>
      <c r="J221" s="603"/>
      <c r="K221" s="603"/>
      <c r="L221" s="629"/>
      <c r="M221" s="603"/>
      <c r="N221" s="603"/>
      <c r="O221" s="629"/>
      <c r="P221" s="603"/>
      <c r="Q221" s="603"/>
      <c r="R221" s="629"/>
      <c r="S221" s="603"/>
      <c r="T221" s="603"/>
      <c r="U221" s="629"/>
      <c r="V221" s="603"/>
      <c r="W221" s="603"/>
      <c r="X221" s="629"/>
      <c r="Y221" s="603"/>
      <c r="Z221" s="603"/>
      <c r="AA221" s="629"/>
      <c r="AB221" s="603"/>
      <c r="AC221" s="603"/>
      <c r="AD221" s="629"/>
      <c r="AE221" s="603"/>
      <c r="AF221" s="603"/>
      <c r="AG221" s="629"/>
      <c r="AH221" s="603"/>
      <c r="AI221" s="603"/>
      <c r="AJ221" s="629"/>
      <c r="AK221" s="603"/>
      <c r="AL221" s="603"/>
      <c r="AM221" s="603"/>
      <c r="AN221" s="629"/>
      <c r="AO221" s="603"/>
      <c r="AP221" s="629"/>
      <c r="AQ221" s="603"/>
      <c r="AR221" s="603"/>
      <c r="AS221" s="629"/>
      <c r="AT221" s="603"/>
      <c r="AU221" s="603"/>
      <c r="AV221" s="629"/>
      <c r="AW221" s="603"/>
      <c r="AX221" s="603"/>
      <c r="AY221" s="629"/>
    </row>
    <row r="222" spans="2:51">
      <c r="B222" s="349"/>
      <c r="C222" s="349"/>
      <c r="D222" s="603"/>
      <c r="E222" s="603"/>
      <c r="F222" s="629"/>
      <c r="G222" s="603"/>
      <c r="H222" s="603"/>
      <c r="I222" s="629"/>
      <c r="J222" s="603"/>
      <c r="K222" s="603"/>
      <c r="L222" s="629"/>
      <c r="M222" s="603"/>
      <c r="N222" s="603"/>
      <c r="O222" s="629"/>
      <c r="P222" s="603"/>
      <c r="Q222" s="603"/>
      <c r="R222" s="629"/>
      <c r="S222" s="603"/>
      <c r="T222" s="603"/>
      <c r="U222" s="629"/>
      <c r="V222" s="603"/>
      <c r="W222" s="603"/>
      <c r="X222" s="629"/>
      <c r="Y222" s="603"/>
      <c r="Z222" s="603"/>
      <c r="AA222" s="629"/>
      <c r="AB222" s="603"/>
      <c r="AC222" s="603"/>
      <c r="AD222" s="629"/>
      <c r="AE222" s="603"/>
      <c r="AF222" s="603"/>
      <c r="AG222" s="629"/>
      <c r="AH222" s="603"/>
      <c r="AI222" s="603"/>
      <c r="AJ222" s="629"/>
      <c r="AK222" s="603"/>
      <c r="AL222" s="603"/>
      <c r="AM222" s="603"/>
      <c r="AN222" s="629"/>
      <c r="AO222" s="603"/>
      <c r="AP222" s="629"/>
      <c r="AQ222" s="603"/>
      <c r="AR222" s="603"/>
      <c r="AS222" s="629"/>
      <c r="AT222" s="603"/>
      <c r="AU222" s="603"/>
      <c r="AV222" s="629"/>
      <c r="AW222" s="603"/>
      <c r="AX222" s="603"/>
      <c r="AY222" s="629"/>
    </row>
    <row r="223" spans="2:51">
      <c r="B223" s="349"/>
      <c r="C223" s="349"/>
      <c r="D223" s="603"/>
      <c r="E223" s="603"/>
      <c r="F223" s="629"/>
      <c r="G223" s="603"/>
      <c r="H223" s="603"/>
      <c r="I223" s="629"/>
      <c r="J223" s="603"/>
      <c r="K223" s="603"/>
      <c r="L223" s="629"/>
      <c r="M223" s="603"/>
      <c r="N223" s="603"/>
      <c r="O223" s="629"/>
      <c r="P223" s="603"/>
      <c r="Q223" s="603"/>
      <c r="R223" s="629"/>
      <c r="S223" s="603"/>
      <c r="T223" s="603"/>
      <c r="U223" s="629"/>
      <c r="V223" s="603"/>
      <c r="W223" s="603"/>
      <c r="X223" s="629"/>
      <c r="Y223" s="603"/>
      <c r="Z223" s="603"/>
      <c r="AA223" s="629"/>
      <c r="AB223" s="603"/>
      <c r="AC223" s="603"/>
      <c r="AD223" s="629"/>
      <c r="AE223" s="603"/>
      <c r="AF223" s="603"/>
      <c r="AG223" s="629"/>
      <c r="AH223" s="603"/>
      <c r="AI223" s="603"/>
      <c r="AJ223" s="629"/>
      <c r="AK223" s="603"/>
      <c r="AL223" s="603"/>
      <c r="AM223" s="603"/>
      <c r="AN223" s="629"/>
      <c r="AO223" s="603"/>
      <c r="AP223" s="629"/>
      <c r="AQ223" s="603"/>
      <c r="AR223" s="603"/>
      <c r="AS223" s="629"/>
      <c r="AT223" s="603"/>
      <c r="AU223" s="603"/>
      <c r="AV223" s="629"/>
      <c r="AW223" s="603"/>
      <c r="AX223" s="603"/>
      <c r="AY223" s="629"/>
    </row>
    <row r="224" spans="2:51">
      <c r="B224" s="349"/>
      <c r="C224" s="349"/>
      <c r="D224" s="603"/>
      <c r="E224" s="603"/>
      <c r="F224" s="629"/>
      <c r="G224" s="603"/>
      <c r="H224" s="603"/>
      <c r="I224" s="629"/>
      <c r="J224" s="603"/>
      <c r="K224" s="603"/>
      <c r="L224" s="629"/>
      <c r="M224" s="603"/>
      <c r="N224" s="603"/>
      <c r="O224" s="629"/>
      <c r="P224" s="603"/>
      <c r="Q224" s="603"/>
      <c r="R224" s="629"/>
      <c r="S224" s="603"/>
      <c r="T224" s="603"/>
      <c r="U224" s="629"/>
      <c r="V224" s="603"/>
      <c r="W224" s="603"/>
      <c r="X224" s="629"/>
      <c r="Y224" s="603"/>
      <c r="Z224" s="603"/>
      <c r="AA224" s="629"/>
      <c r="AB224" s="603"/>
      <c r="AC224" s="603"/>
      <c r="AD224" s="629"/>
      <c r="AE224" s="603"/>
      <c r="AF224" s="603"/>
      <c r="AG224" s="629"/>
      <c r="AH224" s="603"/>
      <c r="AI224" s="603"/>
      <c r="AJ224" s="629"/>
      <c r="AK224" s="603"/>
      <c r="AL224" s="603"/>
      <c r="AM224" s="603"/>
      <c r="AN224" s="629"/>
      <c r="AO224" s="603"/>
      <c r="AP224" s="629"/>
      <c r="AQ224" s="603"/>
      <c r="AR224" s="603"/>
      <c r="AS224" s="629"/>
      <c r="AT224" s="603"/>
      <c r="AU224" s="603"/>
      <c r="AV224" s="629"/>
      <c r="AW224" s="603"/>
      <c r="AX224" s="603"/>
      <c r="AY224" s="629"/>
    </row>
    <row r="225" spans="2:51">
      <c r="B225" s="349"/>
      <c r="C225" s="349"/>
      <c r="D225" s="603"/>
      <c r="E225" s="603"/>
      <c r="F225" s="629"/>
      <c r="G225" s="603"/>
      <c r="H225" s="603"/>
      <c r="I225" s="629"/>
      <c r="J225" s="603"/>
      <c r="K225" s="603"/>
      <c r="L225" s="629"/>
      <c r="M225" s="603"/>
      <c r="N225" s="603"/>
      <c r="O225" s="629"/>
      <c r="P225" s="603"/>
      <c r="Q225" s="603"/>
      <c r="R225" s="629"/>
      <c r="S225" s="603"/>
      <c r="T225" s="603"/>
      <c r="U225" s="629"/>
      <c r="V225" s="603"/>
      <c r="W225" s="603"/>
      <c r="X225" s="629"/>
      <c r="Y225" s="603"/>
      <c r="Z225" s="603"/>
      <c r="AA225" s="629"/>
      <c r="AB225" s="603"/>
      <c r="AC225" s="603"/>
      <c r="AD225" s="629"/>
      <c r="AE225" s="603"/>
      <c r="AF225" s="603"/>
      <c r="AG225" s="629"/>
      <c r="AH225" s="603"/>
      <c r="AI225" s="603"/>
      <c r="AJ225" s="629"/>
      <c r="AK225" s="603"/>
      <c r="AL225" s="603"/>
      <c r="AM225" s="603"/>
      <c r="AN225" s="629"/>
      <c r="AO225" s="603"/>
      <c r="AP225" s="629"/>
      <c r="AQ225" s="603"/>
      <c r="AR225" s="603"/>
      <c r="AS225" s="629"/>
      <c r="AT225" s="603"/>
      <c r="AU225" s="603"/>
      <c r="AV225" s="629"/>
      <c r="AW225" s="603"/>
      <c r="AX225" s="603"/>
      <c r="AY225" s="629"/>
    </row>
    <row r="226" spans="2:51">
      <c r="B226" s="349"/>
      <c r="C226" s="349"/>
      <c r="D226" s="603"/>
      <c r="E226" s="603"/>
      <c r="F226" s="629"/>
      <c r="G226" s="603"/>
      <c r="H226" s="603"/>
      <c r="I226" s="629"/>
      <c r="J226" s="603"/>
      <c r="K226" s="603"/>
      <c r="L226" s="629"/>
      <c r="M226" s="603"/>
      <c r="N226" s="603"/>
      <c r="O226" s="629"/>
      <c r="P226" s="603"/>
      <c r="Q226" s="603"/>
      <c r="R226" s="629"/>
      <c r="S226" s="603"/>
      <c r="T226" s="603"/>
      <c r="U226" s="629"/>
      <c r="V226" s="603"/>
      <c r="W226" s="603"/>
      <c r="X226" s="629"/>
      <c r="Y226" s="603"/>
      <c r="Z226" s="603"/>
      <c r="AA226" s="629"/>
      <c r="AB226" s="603"/>
      <c r="AC226" s="603"/>
      <c r="AD226" s="629"/>
      <c r="AE226" s="603"/>
      <c r="AF226" s="603"/>
      <c r="AG226" s="629"/>
      <c r="AH226" s="603"/>
      <c r="AI226" s="603"/>
      <c r="AJ226" s="629"/>
      <c r="AK226" s="603"/>
      <c r="AL226" s="603"/>
      <c r="AM226" s="603"/>
      <c r="AN226" s="629"/>
      <c r="AO226" s="603"/>
      <c r="AP226" s="629"/>
      <c r="AQ226" s="603"/>
      <c r="AR226" s="603"/>
      <c r="AS226" s="629"/>
      <c r="AT226" s="603"/>
      <c r="AU226" s="603"/>
      <c r="AV226" s="629"/>
      <c r="AW226" s="603"/>
      <c r="AX226" s="603"/>
      <c r="AY226" s="629"/>
    </row>
    <row r="227" spans="2:51">
      <c r="B227" s="349"/>
      <c r="C227" s="349"/>
      <c r="D227" s="603"/>
      <c r="E227" s="603"/>
      <c r="F227" s="629"/>
      <c r="G227" s="603"/>
      <c r="H227" s="603"/>
      <c r="I227" s="629"/>
      <c r="J227" s="603"/>
      <c r="K227" s="603"/>
      <c r="L227" s="629"/>
      <c r="M227" s="603"/>
      <c r="N227" s="603"/>
      <c r="O227" s="629"/>
      <c r="P227" s="603"/>
      <c r="Q227" s="603"/>
      <c r="R227" s="629"/>
      <c r="S227" s="603"/>
      <c r="T227" s="603"/>
      <c r="U227" s="629"/>
      <c r="V227" s="603"/>
      <c r="W227" s="603"/>
      <c r="X227" s="629"/>
      <c r="Y227" s="603"/>
      <c r="Z227" s="603"/>
      <c r="AA227" s="629"/>
      <c r="AB227" s="603"/>
      <c r="AC227" s="603"/>
      <c r="AD227" s="629"/>
      <c r="AE227" s="603"/>
      <c r="AF227" s="603"/>
      <c r="AG227" s="629"/>
      <c r="AH227" s="603"/>
      <c r="AI227" s="603"/>
      <c r="AJ227" s="629"/>
      <c r="AK227" s="603"/>
      <c r="AL227" s="603"/>
      <c r="AM227" s="603"/>
      <c r="AN227" s="629"/>
      <c r="AO227" s="603"/>
      <c r="AP227" s="629"/>
      <c r="AQ227" s="603"/>
      <c r="AR227" s="603"/>
      <c r="AS227" s="629"/>
      <c r="AT227" s="603"/>
      <c r="AU227" s="603"/>
      <c r="AV227" s="629"/>
      <c r="AW227" s="603"/>
      <c r="AX227" s="603"/>
      <c r="AY227" s="629"/>
    </row>
    <row r="228" spans="2:51">
      <c r="B228" s="349"/>
      <c r="C228" s="349"/>
      <c r="D228" s="603"/>
      <c r="E228" s="603"/>
      <c r="F228" s="629"/>
      <c r="G228" s="603"/>
      <c r="H228" s="603"/>
      <c r="I228" s="629"/>
      <c r="J228" s="603"/>
      <c r="K228" s="603"/>
      <c r="L228" s="629"/>
      <c r="M228" s="603"/>
      <c r="N228" s="603"/>
      <c r="O228" s="629"/>
      <c r="P228" s="603"/>
      <c r="Q228" s="603"/>
      <c r="R228" s="629"/>
      <c r="S228" s="603"/>
      <c r="T228" s="603"/>
      <c r="U228" s="629"/>
      <c r="V228" s="603"/>
      <c r="W228" s="603"/>
      <c r="X228" s="629"/>
      <c r="Y228" s="603"/>
      <c r="Z228" s="603"/>
      <c r="AA228" s="629"/>
      <c r="AB228" s="603"/>
      <c r="AC228" s="603"/>
      <c r="AD228" s="629"/>
      <c r="AE228" s="603"/>
      <c r="AF228" s="603"/>
      <c r="AG228" s="629"/>
      <c r="AH228" s="603"/>
      <c r="AI228" s="603"/>
      <c r="AJ228" s="629"/>
      <c r="AK228" s="603"/>
      <c r="AL228" s="603"/>
      <c r="AM228" s="603"/>
      <c r="AN228" s="629"/>
      <c r="AO228" s="603"/>
      <c r="AP228" s="629"/>
      <c r="AQ228" s="603"/>
      <c r="AR228" s="603"/>
      <c r="AS228" s="629"/>
      <c r="AT228" s="603"/>
      <c r="AU228" s="603"/>
      <c r="AV228" s="629"/>
      <c r="AW228" s="603"/>
      <c r="AX228" s="603"/>
      <c r="AY228" s="629"/>
    </row>
    <row r="229" spans="2:51">
      <c r="B229" s="349"/>
      <c r="C229" s="349"/>
      <c r="D229" s="603"/>
      <c r="E229" s="603"/>
      <c r="F229" s="629"/>
      <c r="G229" s="603"/>
      <c r="H229" s="603"/>
      <c r="I229" s="629"/>
      <c r="J229" s="603"/>
      <c r="K229" s="603"/>
      <c r="L229" s="629"/>
      <c r="M229" s="603"/>
      <c r="N229" s="603"/>
      <c r="O229" s="629"/>
      <c r="P229" s="603"/>
      <c r="Q229" s="603"/>
      <c r="R229" s="629"/>
      <c r="S229" s="603"/>
      <c r="T229" s="603"/>
      <c r="U229" s="629"/>
      <c r="V229" s="603"/>
      <c r="W229" s="603"/>
      <c r="X229" s="629"/>
      <c r="Y229" s="603"/>
      <c r="Z229" s="603"/>
      <c r="AA229" s="629"/>
      <c r="AB229" s="603"/>
      <c r="AC229" s="603"/>
      <c r="AD229" s="629"/>
      <c r="AE229" s="603"/>
      <c r="AF229" s="603"/>
      <c r="AG229" s="629"/>
      <c r="AH229" s="603"/>
      <c r="AI229" s="603"/>
      <c r="AJ229" s="629"/>
      <c r="AK229" s="603"/>
      <c r="AL229" s="603"/>
      <c r="AM229" s="603"/>
      <c r="AN229" s="629"/>
      <c r="AO229" s="603"/>
      <c r="AP229" s="629"/>
      <c r="AQ229" s="603"/>
      <c r="AR229" s="603"/>
      <c r="AS229" s="629"/>
      <c r="AT229" s="603"/>
      <c r="AU229" s="603"/>
      <c r="AV229" s="629"/>
      <c r="AW229" s="603"/>
      <c r="AX229" s="603"/>
      <c r="AY229" s="629"/>
    </row>
    <row r="230" spans="2:51">
      <c r="B230" s="349"/>
      <c r="C230" s="349"/>
      <c r="D230" s="603"/>
      <c r="E230" s="603"/>
      <c r="F230" s="629"/>
      <c r="G230" s="603"/>
      <c r="H230" s="603"/>
      <c r="I230" s="629"/>
      <c r="J230" s="603"/>
      <c r="K230" s="603"/>
      <c r="L230" s="629"/>
      <c r="M230" s="603"/>
      <c r="N230" s="603"/>
      <c r="O230" s="629"/>
      <c r="P230" s="603"/>
      <c r="Q230" s="603"/>
      <c r="R230" s="629"/>
      <c r="S230" s="603"/>
      <c r="T230" s="603"/>
      <c r="U230" s="629"/>
      <c r="V230" s="603"/>
      <c r="W230" s="603"/>
      <c r="X230" s="629"/>
      <c r="Y230" s="603"/>
      <c r="Z230" s="603"/>
      <c r="AA230" s="629"/>
      <c r="AB230" s="603"/>
      <c r="AC230" s="603"/>
      <c r="AD230" s="629"/>
      <c r="AE230" s="603"/>
      <c r="AF230" s="603"/>
      <c r="AG230" s="629"/>
      <c r="AH230" s="603"/>
      <c r="AI230" s="603"/>
      <c r="AJ230" s="629"/>
      <c r="AK230" s="603"/>
      <c r="AL230" s="603"/>
      <c r="AM230" s="603"/>
      <c r="AN230" s="629"/>
      <c r="AO230" s="603"/>
      <c r="AP230" s="629"/>
      <c r="AQ230" s="603"/>
      <c r="AR230" s="603"/>
      <c r="AS230" s="629"/>
      <c r="AT230" s="603"/>
      <c r="AU230" s="603"/>
      <c r="AV230" s="629"/>
      <c r="AW230" s="603"/>
      <c r="AX230" s="603"/>
      <c r="AY230" s="629"/>
    </row>
    <row r="231" spans="2:51">
      <c r="B231" s="349"/>
      <c r="C231" s="349"/>
      <c r="D231" s="603"/>
      <c r="E231" s="603"/>
      <c r="F231" s="629"/>
      <c r="G231" s="603"/>
      <c r="H231" s="603"/>
      <c r="I231" s="629"/>
      <c r="J231" s="603"/>
      <c r="K231" s="603"/>
      <c r="L231" s="629"/>
      <c r="M231" s="603"/>
      <c r="N231" s="603"/>
      <c r="O231" s="629"/>
      <c r="P231" s="603"/>
      <c r="Q231" s="603"/>
      <c r="R231" s="629"/>
      <c r="S231" s="603"/>
      <c r="T231" s="603"/>
      <c r="U231" s="629"/>
      <c r="V231" s="603"/>
      <c r="W231" s="603"/>
      <c r="X231" s="629"/>
      <c r="Y231" s="603"/>
      <c r="Z231" s="603"/>
      <c r="AA231" s="629"/>
      <c r="AB231" s="603"/>
      <c r="AC231" s="603"/>
      <c r="AD231" s="629"/>
      <c r="AE231" s="603"/>
      <c r="AF231" s="603"/>
      <c r="AG231" s="629"/>
      <c r="AH231" s="603"/>
      <c r="AI231" s="603"/>
      <c r="AJ231" s="629"/>
      <c r="AK231" s="603"/>
      <c r="AL231" s="603"/>
      <c r="AM231" s="603"/>
      <c r="AN231" s="629"/>
      <c r="AO231" s="603"/>
      <c r="AP231" s="629"/>
      <c r="AQ231" s="603"/>
      <c r="AR231" s="603"/>
      <c r="AS231" s="629"/>
      <c r="AT231" s="603"/>
      <c r="AU231" s="603"/>
      <c r="AV231" s="629"/>
      <c r="AW231" s="603"/>
      <c r="AX231" s="603"/>
      <c r="AY231" s="629"/>
    </row>
    <row r="232" spans="2:51">
      <c r="B232" s="349"/>
      <c r="C232" s="349"/>
      <c r="D232" s="603"/>
      <c r="E232" s="603"/>
      <c r="F232" s="629"/>
      <c r="G232" s="603"/>
      <c r="H232" s="603"/>
      <c r="I232" s="629"/>
      <c r="J232" s="603"/>
      <c r="K232" s="603"/>
      <c r="L232" s="629"/>
      <c r="M232" s="603"/>
      <c r="N232" s="603"/>
      <c r="O232" s="629"/>
      <c r="P232" s="603"/>
      <c r="Q232" s="603"/>
      <c r="R232" s="629"/>
      <c r="S232" s="603"/>
      <c r="T232" s="603"/>
      <c r="U232" s="629"/>
      <c r="V232" s="603"/>
      <c r="W232" s="603"/>
      <c r="X232" s="629"/>
      <c r="Y232" s="603"/>
      <c r="Z232" s="603"/>
      <c r="AA232" s="629"/>
      <c r="AB232" s="603"/>
      <c r="AC232" s="603"/>
      <c r="AD232" s="629"/>
      <c r="AE232" s="603"/>
      <c r="AF232" s="603"/>
      <c r="AG232" s="629"/>
      <c r="AH232" s="603"/>
      <c r="AI232" s="603"/>
      <c r="AJ232" s="629"/>
      <c r="AK232" s="603"/>
      <c r="AL232" s="603"/>
      <c r="AM232" s="603"/>
      <c r="AN232" s="629"/>
      <c r="AO232" s="603"/>
      <c r="AP232" s="629"/>
      <c r="AQ232" s="603"/>
      <c r="AR232" s="603"/>
      <c r="AS232" s="629"/>
      <c r="AT232" s="603"/>
      <c r="AU232" s="603"/>
      <c r="AV232" s="629"/>
      <c r="AW232" s="603"/>
      <c r="AX232" s="603"/>
      <c r="AY232" s="629"/>
    </row>
    <row r="233" spans="2:51">
      <c r="B233" s="349"/>
      <c r="C233" s="349"/>
      <c r="D233" s="603"/>
      <c r="E233" s="603"/>
      <c r="F233" s="629"/>
      <c r="G233" s="603"/>
      <c r="H233" s="603"/>
      <c r="I233" s="629"/>
      <c r="J233" s="603"/>
      <c r="K233" s="603"/>
      <c r="L233" s="629"/>
      <c r="M233" s="603"/>
      <c r="N233" s="603"/>
      <c r="O233" s="629"/>
      <c r="P233" s="603"/>
      <c r="Q233" s="603"/>
      <c r="R233" s="629"/>
      <c r="S233" s="603"/>
      <c r="T233" s="603"/>
      <c r="U233" s="629"/>
      <c r="V233" s="603"/>
      <c r="W233" s="603"/>
      <c r="X233" s="629"/>
      <c r="Y233" s="603"/>
      <c r="Z233" s="603"/>
      <c r="AA233" s="629"/>
      <c r="AB233" s="603"/>
      <c r="AC233" s="603"/>
      <c r="AD233" s="629"/>
      <c r="AE233" s="603"/>
      <c r="AF233" s="603"/>
      <c r="AG233" s="629"/>
      <c r="AH233" s="603"/>
      <c r="AI233" s="603"/>
      <c r="AJ233" s="629"/>
      <c r="AK233" s="603"/>
      <c r="AL233" s="603"/>
      <c r="AM233" s="603"/>
      <c r="AN233" s="629"/>
      <c r="AO233" s="603"/>
      <c r="AP233" s="629"/>
      <c r="AQ233" s="603"/>
      <c r="AR233" s="603"/>
      <c r="AS233" s="629"/>
      <c r="AT233" s="603"/>
      <c r="AU233" s="603"/>
      <c r="AV233" s="629"/>
      <c r="AW233" s="603"/>
      <c r="AX233" s="603"/>
      <c r="AY233" s="629"/>
    </row>
    <row r="234" spans="2:51">
      <c r="B234" s="349"/>
      <c r="C234" s="349"/>
      <c r="D234" s="603"/>
      <c r="E234" s="603"/>
      <c r="F234" s="629"/>
      <c r="G234" s="603"/>
      <c r="H234" s="603"/>
      <c r="I234" s="629"/>
      <c r="J234" s="603"/>
      <c r="K234" s="603"/>
      <c r="L234" s="629"/>
      <c r="M234" s="603"/>
      <c r="N234" s="603"/>
      <c r="O234" s="629"/>
      <c r="P234" s="603"/>
      <c r="Q234" s="603"/>
      <c r="R234" s="629"/>
      <c r="S234" s="603"/>
      <c r="T234" s="603"/>
      <c r="U234" s="629"/>
      <c r="V234" s="603"/>
      <c r="W234" s="603"/>
      <c r="X234" s="629"/>
      <c r="Y234" s="603"/>
      <c r="Z234" s="603"/>
      <c r="AA234" s="629"/>
      <c r="AB234" s="603"/>
      <c r="AC234" s="603"/>
      <c r="AD234" s="629"/>
      <c r="AE234" s="603"/>
      <c r="AF234" s="603"/>
      <c r="AG234" s="629"/>
      <c r="AH234" s="603"/>
      <c r="AI234" s="603"/>
      <c r="AJ234" s="629"/>
      <c r="AK234" s="603"/>
      <c r="AL234" s="603"/>
      <c r="AM234" s="603"/>
      <c r="AN234" s="629"/>
      <c r="AO234" s="603"/>
      <c r="AP234" s="629"/>
      <c r="AQ234" s="603"/>
      <c r="AR234" s="603"/>
      <c r="AS234" s="629"/>
      <c r="AT234" s="603"/>
      <c r="AU234" s="603"/>
      <c r="AV234" s="629"/>
      <c r="AW234" s="603"/>
      <c r="AX234" s="603"/>
      <c r="AY234" s="629"/>
    </row>
    <row r="235" spans="2:51">
      <c r="B235" s="349"/>
      <c r="C235" s="349"/>
      <c r="D235" s="603"/>
      <c r="E235" s="603"/>
      <c r="F235" s="629"/>
      <c r="G235" s="603"/>
      <c r="H235" s="603"/>
      <c r="I235" s="629"/>
      <c r="J235" s="603"/>
      <c r="K235" s="603"/>
      <c r="L235" s="629"/>
      <c r="M235" s="603"/>
      <c r="N235" s="603"/>
      <c r="O235" s="629"/>
      <c r="P235" s="603"/>
      <c r="Q235" s="603"/>
      <c r="R235" s="629"/>
      <c r="S235" s="603"/>
      <c r="T235" s="603"/>
      <c r="U235" s="629"/>
      <c r="V235" s="603"/>
      <c r="W235" s="603"/>
      <c r="X235" s="629"/>
      <c r="Y235" s="603"/>
      <c r="Z235" s="603"/>
      <c r="AA235" s="629"/>
      <c r="AB235" s="603"/>
      <c r="AC235" s="603"/>
      <c r="AD235" s="629"/>
      <c r="AE235" s="603"/>
      <c r="AF235" s="603"/>
      <c r="AG235" s="629"/>
      <c r="AH235" s="603"/>
      <c r="AI235" s="603"/>
      <c r="AJ235" s="629"/>
      <c r="AK235" s="603"/>
      <c r="AL235" s="603"/>
      <c r="AM235" s="603"/>
      <c r="AN235" s="629"/>
      <c r="AO235" s="603"/>
      <c r="AP235" s="629"/>
      <c r="AQ235" s="603"/>
      <c r="AR235" s="603"/>
      <c r="AS235" s="629"/>
      <c r="AT235" s="603"/>
      <c r="AU235" s="603"/>
      <c r="AV235" s="629"/>
      <c r="AW235" s="603"/>
      <c r="AX235" s="603"/>
      <c r="AY235" s="629"/>
    </row>
    <row r="236" spans="2:51">
      <c r="B236" s="349"/>
      <c r="C236" s="349"/>
      <c r="D236" s="603"/>
      <c r="E236" s="603"/>
      <c r="F236" s="629"/>
      <c r="G236" s="603"/>
      <c r="H236" s="603"/>
      <c r="I236" s="629"/>
      <c r="J236" s="603"/>
      <c r="K236" s="603"/>
      <c r="L236" s="629"/>
      <c r="M236" s="603"/>
      <c r="N236" s="603"/>
      <c r="O236" s="629"/>
      <c r="P236" s="603"/>
      <c r="Q236" s="603"/>
      <c r="R236" s="629"/>
      <c r="S236" s="603"/>
      <c r="T236" s="603"/>
      <c r="U236" s="629"/>
      <c r="V236" s="603"/>
      <c r="W236" s="603"/>
      <c r="X236" s="629"/>
      <c r="Y236" s="603"/>
      <c r="Z236" s="603"/>
      <c r="AA236" s="629"/>
      <c r="AB236" s="603"/>
      <c r="AC236" s="603"/>
      <c r="AD236" s="629"/>
      <c r="AE236" s="603"/>
      <c r="AF236" s="603"/>
      <c r="AG236" s="629"/>
      <c r="AH236" s="603"/>
      <c r="AI236" s="603"/>
      <c r="AJ236" s="629"/>
      <c r="AK236" s="603"/>
      <c r="AL236" s="603"/>
      <c r="AM236" s="603"/>
      <c r="AN236" s="629"/>
      <c r="AO236" s="603"/>
      <c r="AP236" s="629"/>
      <c r="AQ236" s="603"/>
      <c r="AR236" s="603"/>
      <c r="AS236" s="629"/>
      <c r="AT236" s="603"/>
      <c r="AU236" s="603"/>
      <c r="AV236" s="629"/>
      <c r="AW236" s="603"/>
      <c r="AX236" s="603"/>
      <c r="AY236" s="629"/>
    </row>
    <row r="237" spans="2:51">
      <c r="B237" s="349"/>
      <c r="C237" s="349"/>
      <c r="D237" s="603"/>
      <c r="E237" s="603"/>
      <c r="F237" s="629"/>
      <c r="G237" s="603"/>
      <c r="H237" s="603"/>
      <c r="I237" s="629"/>
      <c r="J237" s="603"/>
      <c r="K237" s="603"/>
      <c r="L237" s="629"/>
      <c r="M237" s="603"/>
      <c r="N237" s="603"/>
      <c r="O237" s="629"/>
      <c r="P237" s="603"/>
      <c r="Q237" s="603"/>
      <c r="R237" s="629"/>
      <c r="S237" s="603"/>
      <c r="T237" s="603"/>
      <c r="U237" s="629"/>
      <c r="V237" s="603"/>
      <c r="W237" s="603"/>
      <c r="X237" s="629"/>
      <c r="Y237" s="603"/>
      <c r="Z237" s="603"/>
      <c r="AA237" s="629"/>
      <c r="AB237" s="603"/>
      <c r="AC237" s="603"/>
      <c r="AD237" s="629"/>
      <c r="AE237" s="603"/>
      <c r="AF237" s="603"/>
      <c r="AG237" s="629"/>
      <c r="AH237" s="603"/>
      <c r="AI237" s="603"/>
      <c r="AJ237" s="629"/>
      <c r="AK237" s="603"/>
      <c r="AL237" s="603"/>
      <c r="AM237" s="603"/>
      <c r="AN237" s="629"/>
      <c r="AO237" s="603"/>
      <c r="AP237" s="629"/>
      <c r="AQ237" s="603"/>
      <c r="AR237" s="603"/>
      <c r="AS237" s="629"/>
      <c r="AT237" s="603"/>
      <c r="AU237" s="603"/>
      <c r="AV237" s="629"/>
      <c r="AW237" s="603"/>
      <c r="AX237" s="603"/>
      <c r="AY237" s="629"/>
    </row>
    <row r="238" spans="2:51">
      <c r="B238" s="349"/>
      <c r="C238" s="349"/>
      <c r="D238" s="603"/>
      <c r="E238" s="603"/>
      <c r="F238" s="629"/>
      <c r="G238" s="603"/>
      <c r="H238" s="603"/>
      <c r="I238" s="629"/>
      <c r="J238" s="603"/>
      <c r="K238" s="603"/>
      <c r="L238" s="629"/>
      <c r="M238" s="603"/>
      <c r="N238" s="603"/>
      <c r="O238" s="629"/>
      <c r="P238" s="603"/>
      <c r="Q238" s="603"/>
      <c r="R238" s="629"/>
      <c r="S238" s="603"/>
      <c r="T238" s="603"/>
      <c r="U238" s="629"/>
      <c r="V238" s="603"/>
      <c r="W238" s="603"/>
      <c r="X238" s="629"/>
      <c r="Y238" s="603"/>
      <c r="Z238" s="603"/>
      <c r="AA238" s="629"/>
      <c r="AB238" s="603"/>
      <c r="AC238" s="603"/>
      <c r="AD238" s="629"/>
      <c r="AE238" s="603"/>
      <c r="AF238" s="603"/>
      <c r="AG238" s="629"/>
      <c r="AH238" s="603"/>
      <c r="AI238" s="603"/>
      <c r="AJ238" s="629"/>
      <c r="AK238" s="603"/>
      <c r="AL238" s="603"/>
      <c r="AM238" s="603"/>
      <c r="AN238" s="629"/>
      <c r="AO238" s="603"/>
      <c r="AP238" s="629"/>
      <c r="AQ238" s="603"/>
      <c r="AR238" s="603"/>
      <c r="AS238" s="629"/>
      <c r="AT238" s="603"/>
      <c r="AU238" s="603"/>
      <c r="AV238" s="629"/>
      <c r="AW238" s="603"/>
      <c r="AX238" s="603"/>
      <c r="AY238" s="629"/>
    </row>
    <row r="239" spans="2:51">
      <c r="B239" s="349"/>
      <c r="C239" s="349"/>
      <c r="D239" s="603"/>
      <c r="E239" s="603"/>
      <c r="F239" s="629"/>
      <c r="G239" s="603"/>
      <c r="H239" s="603"/>
      <c r="I239" s="629"/>
      <c r="J239" s="603"/>
      <c r="K239" s="603"/>
      <c r="L239" s="629"/>
      <c r="M239" s="603"/>
      <c r="N239" s="603"/>
      <c r="O239" s="629"/>
      <c r="P239" s="603"/>
      <c r="Q239" s="603"/>
      <c r="R239" s="629"/>
      <c r="S239" s="603"/>
      <c r="T239" s="603"/>
      <c r="U239" s="629"/>
      <c r="V239" s="603"/>
      <c r="W239" s="603"/>
      <c r="X239" s="629"/>
      <c r="Y239" s="603"/>
      <c r="Z239" s="603"/>
      <c r="AA239" s="629"/>
      <c r="AB239" s="603"/>
      <c r="AC239" s="603"/>
      <c r="AD239" s="629"/>
      <c r="AE239" s="603"/>
      <c r="AF239" s="603"/>
      <c r="AG239" s="629"/>
      <c r="AH239" s="603"/>
      <c r="AI239" s="603"/>
      <c r="AJ239" s="629"/>
      <c r="AK239" s="603"/>
      <c r="AL239" s="603"/>
      <c r="AM239" s="603"/>
      <c r="AN239" s="629"/>
      <c r="AO239" s="603"/>
      <c r="AP239" s="629"/>
      <c r="AQ239" s="603"/>
      <c r="AR239" s="603"/>
      <c r="AS239" s="629"/>
      <c r="AT239" s="603"/>
      <c r="AU239" s="603"/>
      <c r="AV239" s="629"/>
      <c r="AW239" s="603"/>
      <c r="AX239" s="603"/>
      <c r="AY239" s="629"/>
    </row>
    <row r="240" spans="2:51">
      <c r="B240" s="349"/>
      <c r="C240" s="349"/>
      <c r="D240" s="603"/>
      <c r="E240" s="603"/>
      <c r="F240" s="629"/>
      <c r="G240" s="603"/>
      <c r="H240" s="603"/>
      <c r="I240" s="629"/>
      <c r="J240" s="603"/>
      <c r="K240" s="603"/>
      <c r="L240" s="629"/>
      <c r="M240" s="603"/>
      <c r="N240" s="603"/>
      <c r="O240" s="629"/>
      <c r="P240" s="603"/>
      <c r="Q240" s="603"/>
      <c r="R240" s="629"/>
      <c r="S240" s="603"/>
      <c r="T240" s="603"/>
      <c r="U240" s="629"/>
      <c r="V240" s="603"/>
      <c r="W240" s="603"/>
      <c r="X240" s="629"/>
      <c r="Y240" s="603"/>
      <c r="Z240" s="603"/>
      <c r="AA240" s="629"/>
      <c r="AB240" s="603"/>
      <c r="AC240" s="603"/>
      <c r="AD240" s="629"/>
      <c r="AE240" s="603"/>
      <c r="AF240" s="603"/>
      <c r="AG240" s="629"/>
      <c r="AH240" s="603"/>
      <c r="AI240" s="603"/>
      <c r="AJ240" s="629"/>
      <c r="AK240" s="603"/>
      <c r="AL240" s="603"/>
      <c r="AM240" s="603"/>
      <c r="AN240" s="629"/>
      <c r="AO240" s="603"/>
      <c r="AP240" s="629"/>
      <c r="AQ240" s="603"/>
      <c r="AR240" s="603"/>
      <c r="AS240" s="629"/>
      <c r="AT240" s="603"/>
      <c r="AU240" s="603"/>
      <c r="AV240" s="629"/>
      <c r="AW240" s="603"/>
      <c r="AX240" s="603"/>
      <c r="AY240" s="629"/>
    </row>
    <row r="241" spans="2:51">
      <c r="B241" s="349"/>
      <c r="C241" s="349"/>
      <c r="D241" s="603"/>
      <c r="E241" s="603"/>
      <c r="F241" s="629"/>
      <c r="G241" s="603"/>
      <c r="H241" s="603"/>
      <c r="I241" s="629"/>
      <c r="J241" s="603"/>
      <c r="K241" s="603"/>
      <c r="L241" s="629"/>
      <c r="M241" s="603"/>
      <c r="N241" s="603"/>
      <c r="O241" s="629"/>
      <c r="P241" s="603"/>
      <c r="Q241" s="603"/>
      <c r="R241" s="629"/>
      <c r="S241" s="603"/>
      <c r="T241" s="603"/>
      <c r="U241" s="629"/>
      <c r="V241" s="603"/>
      <c r="W241" s="603"/>
      <c r="X241" s="629"/>
      <c r="Y241" s="603"/>
      <c r="Z241" s="603"/>
      <c r="AA241" s="629"/>
      <c r="AB241" s="603"/>
      <c r="AC241" s="603"/>
      <c r="AD241" s="629"/>
      <c r="AE241" s="603"/>
      <c r="AF241" s="603"/>
      <c r="AG241" s="629"/>
      <c r="AH241" s="603"/>
      <c r="AI241" s="603"/>
      <c r="AJ241" s="629"/>
      <c r="AK241" s="603"/>
      <c r="AL241" s="603"/>
      <c r="AM241" s="603"/>
      <c r="AN241" s="629"/>
      <c r="AO241" s="603"/>
      <c r="AP241" s="629"/>
      <c r="AQ241" s="603"/>
      <c r="AR241" s="603"/>
      <c r="AS241" s="629"/>
      <c r="AT241" s="603"/>
      <c r="AU241" s="603"/>
      <c r="AV241" s="629"/>
      <c r="AW241" s="603"/>
      <c r="AX241" s="603"/>
      <c r="AY241" s="629"/>
    </row>
    <row r="242" spans="2:51">
      <c r="B242" s="349"/>
      <c r="C242" s="349"/>
      <c r="D242" s="603"/>
      <c r="E242" s="603"/>
      <c r="F242" s="629"/>
      <c r="G242" s="603"/>
      <c r="H242" s="603"/>
      <c r="I242" s="629"/>
      <c r="J242" s="603"/>
      <c r="K242" s="603"/>
      <c r="L242" s="629"/>
      <c r="M242" s="603"/>
      <c r="N242" s="603"/>
      <c r="O242" s="629"/>
      <c r="P242" s="603"/>
      <c r="Q242" s="603"/>
      <c r="R242" s="629"/>
      <c r="S242" s="603"/>
      <c r="T242" s="603"/>
      <c r="U242" s="629"/>
      <c r="V242" s="603"/>
      <c r="W242" s="603"/>
      <c r="X242" s="629"/>
      <c r="Y242" s="603"/>
      <c r="Z242" s="603"/>
      <c r="AA242" s="629"/>
      <c r="AB242" s="603"/>
      <c r="AC242" s="603"/>
      <c r="AD242" s="629"/>
      <c r="AE242" s="603"/>
      <c r="AF242" s="603"/>
      <c r="AG242" s="629"/>
      <c r="AH242" s="603"/>
      <c r="AI242" s="603"/>
      <c r="AJ242" s="629"/>
      <c r="AK242" s="603"/>
      <c r="AL242" s="603"/>
      <c r="AM242" s="603"/>
      <c r="AN242" s="629"/>
      <c r="AO242" s="603"/>
      <c r="AP242" s="629"/>
      <c r="AQ242" s="603"/>
      <c r="AR242" s="603"/>
      <c r="AS242" s="629"/>
      <c r="AT242" s="603"/>
      <c r="AU242" s="603"/>
      <c r="AV242" s="629"/>
      <c r="AW242" s="603"/>
      <c r="AX242" s="603"/>
      <c r="AY242" s="629"/>
    </row>
    <row r="243" spans="2:51">
      <c r="B243" s="349"/>
      <c r="C243" s="349"/>
      <c r="D243" s="603"/>
      <c r="E243" s="603"/>
      <c r="F243" s="629"/>
      <c r="G243" s="603"/>
      <c r="H243" s="603"/>
      <c r="I243" s="629"/>
      <c r="J243" s="603"/>
      <c r="K243" s="603"/>
      <c r="L243" s="629"/>
      <c r="M243" s="603"/>
      <c r="N243" s="603"/>
      <c r="O243" s="629"/>
      <c r="P243" s="603"/>
      <c r="Q243" s="603"/>
      <c r="R243" s="629"/>
      <c r="S243" s="603"/>
      <c r="T243" s="603"/>
      <c r="U243" s="629"/>
      <c r="V243" s="603"/>
      <c r="W243" s="603"/>
      <c r="X243" s="629"/>
      <c r="Y243" s="603"/>
      <c r="Z243" s="603"/>
      <c r="AA243" s="629"/>
      <c r="AB243" s="603"/>
      <c r="AC243" s="603"/>
      <c r="AD243" s="629"/>
      <c r="AE243" s="603"/>
      <c r="AF243" s="603"/>
      <c r="AG243" s="629"/>
      <c r="AH243" s="603"/>
      <c r="AI243" s="603"/>
      <c r="AJ243" s="629"/>
      <c r="AK243" s="603"/>
      <c r="AL243" s="603"/>
      <c r="AM243" s="603"/>
      <c r="AN243" s="629"/>
      <c r="AO243" s="603"/>
      <c r="AP243" s="629"/>
      <c r="AQ243" s="603"/>
      <c r="AR243" s="603"/>
      <c r="AS243" s="629"/>
      <c r="AT243" s="603"/>
      <c r="AU243" s="603"/>
      <c r="AV243" s="629"/>
      <c r="AW243" s="603"/>
      <c r="AX243" s="603"/>
      <c r="AY243" s="629"/>
    </row>
    <row r="244" spans="2:51">
      <c r="B244" s="349"/>
      <c r="C244" s="349"/>
      <c r="D244" s="603"/>
      <c r="E244" s="603"/>
      <c r="F244" s="629"/>
      <c r="G244" s="603"/>
      <c r="H244" s="603"/>
      <c r="I244" s="629"/>
      <c r="J244" s="603"/>
      <c r="K244" s="603"/>
      <c r="L244" s="629"/>
      <c r="M244" s="603"/>
      <c r="N244" s="603"/>
      <c r="O244" s="629"/>
      <c r="P244" s="603"/>
      <c r="Q244" s="603"/>
      <c r="R244" s="629"/>
      <c r="S244" s="603"/>
      <c r="T244" s="603"/>
      <c r="U244" s="629"/>
      <c r="V244" s="603"/>
      <c r="W244" s="603"/>
      <c r="X244" s="629"/>
      <c r="Y244" s="603"/>
      <c r="Z244" s="603"/>
      <c r="AA244" s="629"/>
      <c r="AB244" s="603"/>
      <c r="AC244" s="603"/>
      <c r="AD244" s="629"/>
      <c r="AE244" s="603"/>
      <c r="AF244" s="603"/>
      <c r="AG244" s="629"/>
      <c r="AH244" s="603"/>
      <c r="AI244" s="603"/>
      <c r="AJ244" s="629"/>
      <c r="AK244" s="603"/>
      <c r="AL244" s="603"/>
      <c r="AM244" s="603"/>
      <c r="AN244" s="629"/>
      <c r="AO244" s="603"/>
      <c r="AP244" s="629"/>
      <c r="AQ244" s="603"/>
      <c r="AR244" s="603"/>
      <c r="AS244" s="629"/>
      <c r="AT244" s="603"/>
      <c r="AU244" s="603"/>
      <c r="AV244" s="629"/>
      <c r="AW244" s="603"/>
      <c r="AX244" s="603"/>
      <c r="AY244" s="629"/>
    </row>
    <row r="245" spans="2:51">
      <c r="B245" s="349"/>
      <c r="C245" s="349"/>
      <c r="D245" s="603"/>
      <c r="E245" s="603"/>
      <c r="F245" s="629"/>
      <c r="G245" s="603"/>
      <c r="H245" s="603"/>
      <c r="I245" s="629"/>
      <c r="J245" s="603"/>
      <c r="K245" s="603"/>
      <c r="L245" s="629"/>
      <c r="M245" s="603"/>
      <c r="N245" s="603"/>
      <c r="O245" s="629"/>
      <c r="P245" s="603"/>
      <c r="Q245" s="603"/>
      <c r="R245" s="629"/>
      <c r="S245" s="603"/>
      <c r="T245" s="603"/>
      <c r="U245" s="629"/>
      <c r="V245" s="603"/>
      <c r="W245" s="603"/>
      <c r="X245" s="629"/>
      <c r="Y245" s="603"/>
      <c r="Z245" s="603"/>
      <c r="AA245" s="629"/>
      <c r="AB245" s="603"/>
      <c r="AC245" s="603"/>
      <c r="AD245" s="629"/>
      <c r="AE245" s="603"/>
      <c r="AF245" s="603"/>
      <c r="AG245" s="629"/>
      <c r="AH245" s="603"/>
      <c r="AI245" s="603"/>
      <c r="AJ245" s="629"/>
      <c r="AK245" s="603"/>
      <c r="AL245" s="603"/>
      <c r="AM245" s="603"/>
      <c r="AN245" s="629"/>
      <c r="AO245" s="603"/>
      <c r="AP245" s="629"/>
      <c r="AQ245" s="603"/>
      <c r="AR245" s="603"/>
      <c r="AS245" s="629"/>
      <c r="AT245" s="603"/>
      <c r="AU245" s="603"/>
      <c r="AV245" s="629"/>
      <c r="AW245" s="603"/>
      <c r="AX245" s="603"/>
      <c r="AY245" s="629"/>
    </row>
    <row r="246" spans="2:51">
      <c r="B246" s="349"/>
      <c r="C246" s="349"/>
      <c r="D246" s="603"/>
      <c r="E246" s="603"/>
      <c r="F246" s="629"/>
      <c r="G246" s="603"/>
      <c r="H246" s="603"/>
      <c r="I246" s="629"/>
      <c r="J246" s="603"/>
      <c r="K246" s="603"/>
      <c r="L246" s="629"/>
      <c r="M246" s="603"/>
      <c r="N246" s="603"/>
      <c r="O246" s="629"/>
      <c r="P246" s="603"/>
      <c r="Q246" s="603"/>
      <c r="R246" s="629"/>
      <c r="S246" s="603"/>
      <c r="T246" s="603"/>
      <c r="U246" s="629"/>
      <c r="V246" s="603"/>
      <c r="W246" s="603"/>
      <c r="X246" s="629"/>
      <c r="Y246" s="603"/>
      <c r="Z246" s="603"/>
      <c r="AA246" s="629"/>
      <c r="AB246" s="603"/>
      <c r="AC246" s="603"/>
      <c r="AD246" s="629"/>
      <c r="AE246" s="603"/>
      <c r="AF246" s="603"/>
      <c r="AG246" s="629"/>
      <c r="AH246" s="603"/>
      <c r="AI246" s="603"/>
      <c r="AJ246" s="629"/>
      <c r="AK246" s="603"/>
      <c r="AL246" s="603"/>
      <c r="AM246" s="603"/>
      <c r="AN246" s="629"/>
      <c r="AO246" s="603"/>
      <c r="AP246" s="629"/>
      <c r="AQ246" s="603"/>
      <c r="AR246" s="603"/>
      <c r="AS246" s="629"/>
      <c r="AT246" s="603"/>
      <c r="AU246" s="603"/>
      <c r="AV246" s="629"/>
      <c r="AW246" s="603"/>
      <c r="AX246" s="603"/>
      <c r="AY246" s="629"/>
    </row>
    <row r="247" spans="2:51">
      <c r="B247" s="349"/>
      <c r="C247" s="349"/>
      <c r="D247" s="603"/>
      <c r="E247" s="603"/>
      <c r="F247" s="629"/>
      <c r="G247" s="603"/>
      <c r="H247" s="603"/>
      <c r="I247" s="629"/>
      <c r="J247" s="603"/>
      <c r="K247" s="603"/>
      <c r="L247" s="629"/>
      <c r="M247" s="603"/>
      <c r="N247" s="603"/>
      <c r="O247" s="629"/>
      <c r="P247" s="603"/>
      <c r="Q247" s="603"/>
      <c r="R247" s="629"/>
      <c r="S247" s="603"/>
      <c r="T247" s="603"/>
      <c r="U247" s="629"/>
      <c r="V247" s="603"/>
      <c r="W247" s="603"/>
      <c r="X247" s="629"/>
      <c r="Y247" s="603"/>
      <c r="Z247" s="603"/>
      <c r="AA247" s="629"/>
      <c r="AB247" s="603"/>
      <c r="AC247" s="603"/>
      <c r="AD247" s="629"/>
      <c r="AE247" s="603"/>
      <c r="AF247" s="603"/>
      <c r="AG247" s="629"/>
      <c r="AH247" s="603"/>
      <c r="AI247" s="603"/>
      <c r="AJ247" s="629"/>
      <c r="AK247" s="603"/>
      <c r="AL247" s="603"/>
      <c r="AM247" s="603"/>
      <c r="AN247" s="629"/>
      <c r="AO247" s="603"/>
      <c r="AP247" s="629"/>
      <c r="AQ247" s="603"/>
      <c r="AR247" s="603"/>
      <c r="AS247" s="629"/>
      <c r="AT247" s="603"/>
      <c r="AU247" s="603"/>
      <c r="AV247" s="629"/>
      <c r="AW247" s="603"/>
      <c r="AX247" s="603"/>
      <c r="AY247" s="629"/>
    </row>
    <row r="248" spans="2:51">
      <c r="B248" s="349"/>
      <c r="C248" s="349"/>
      <c r="D248" s="603"/>
      <c r="E248" s="603"/>
      <c r="F248" s="629"/>
      <c r="G248" s="603"/>
      <c r="H248" s="603"/>
      <c r="I248" s="629"/>
      <c r="J248" s="603"/>
      <c r="K248" s="603"/>
      <c r="L248" s="629"/>
      <c r="M248" s="603"/>
      <c r="N248" s="603"/>
      <c r="O248" s="629"/>
      <c r="P248" s="603"/>
      <c r="Q248" s="603"/>
      <c r="R248" s="629"/>
      <c r="S248" s="603"/>
      <c r="T248" s="603"/>
      <c r="U248" s="629"/>
      <c r="V248" s="603"/>
      <c r="W248" s="603"/>
      <c r="X248" s="629"/>
      <c r="Y248" s="603"/>
      <c r="Z248" s="603"/>
      <c r="AA248" s="629"/>
      <c r="AB248" s="603"/>
      <c r="AC248" s="603"/>
      <c r="AD248" s="629"/>
      <c r="AE248" s="603"/>
      <c r="AF248" s="603"/>
      <c r="AG248" s="629"/>
      <c r="AH248" s="603"/>
      <c r="AI248" s="603"/>
      <c r="AJ248" s="629"/>
      <c r="AK248" s="603"/>
      <c r="AL248" s="603"/>
      <c r="AM248" s="603"/>
      <c r="AN248" s="629"/>
      <c r="AO248" s="603"/>
      <c r="AP248" s="629"/>
      <c r="AQ248" s="603"/>
      <c r="AR248" s="603"/>
      <c r="AS248" s="629"/>
      <c r="AT248" s="603"/>
      <c r="AU248" s="603"/>
      <c r="AV248" s="629"/>
      <c r="AW248" s="603"/>
      <c r="AX248" s="603"/>
      <c r="AY248" s="629"/>
    </row>
    <row r="249" spans="2:51">
      <c r="B249" s="349"/>
      <c r="C249" s="349"/>
      <c r="D249" s="603"/>
      <c r="E249" s="603"/>
      <c r="F249" s="629"/>
      <c r="G249" s="603"/>
      <c r="H249" s="603"/>
      <c r="I249" s="629"/>
      <c r="J249" s="603"/>
      <c r="K249" s="603"/>
      <c r="L249" s="629"/>
      <c r="M249" s="603"/>
      <c r="N249" s="603"/>
      <c r="O249" s="629"/>
      <c r="P249" s="603"/>
      <c r="Q249" s="603"/>
      <c r="R249" s="629"/>
      <c r="S249" s="603"/>
      <c r="T249" s="603"/>
      <c r="U249" s="629"/>
      <c r="V249" s="603"/>
      <c r="W249" s="603"/>
      <c r="X249" s="629"/>
      <c r="Y249" s="603"/>
      <c r="Z249" s="603"/>
      <c r="AA249" s="629"/>
      <c r="AB249" s="603"/>
      <c r="AC249" s="603"/>
      <c r="AD249" s="629"/>
      <c r="AE249" s="603"/>
      <c r="AF249" s="603"/>
      <c r="AG249" s="629"/>
      <c r="AH249" s="603"/>
      <c r="AI249" s="603"/>
      <c r="AJ249" s="629"/>
      <c r="AK249" s="603"/>
      <c r="AL249" s="603"/>
      <c r="AM249" s="603"/>
      <c r="AN249" s="629"/>
      <c r="AO249" s="603"/>
      <c r="AP249" s="629"/>
      <c r="AQ249" s="603"/>
      <c r="AR249" s="603"/>
      <c r="AS249" s="629"/>
      <c r="AT249" s="603"/>
      <c r="AU249" s="603"/>
      <c r="AV249" s="629"/>
      <c r="AW249" s="603"/>
      <c r="AX249" s="603"/>
      <c r="AY249" s="629"/>
    </row>
    <row r="250" spans="2:51">
      <c r="B250" s="349"/>
      <c r="C250" s="349"/>
      <c r="D250" s="603"/>
      <c r="E250" s="603"/>
      <c r="F250" s="629"/>
      <c r="G250" s="603"/>
      <c r="H250" s="603"/>
      <c r="I250" s="629"/>
      <c r="J250" s="603"/>
      <c r="K250" s="603"/>
      <c r="L250" s="629"/>
      <c r="M250" s="603"/>
      <c r="N250" s="603"/>
      <c r="O250" s="629"/>
      <c r="P250" s="603"/>
      <c r="Q250" s="603"/>
      <c r="R250" s="629"/>
      <c r="S250" s="603"/>
      <c r="T250" s="603"/>
      <c r="U250" s="629"/>
      <c r="V250" s="603"/>
      <c r="W250" s="603"/>
      <c r="X250" s="629"/>
      <c r="Y250" s="603"/>
      <c r="Z250" s="603"/>
      <c r="AA250" s="629"/>
      <c r="AB250" s="603"/>
      <c r="AC250" s="603"/>
      <c r="AD250" s="629"/>
      <c r="AE250" s="603"/>
      <c r="AF250" s="603"/>
      <c r="AG250" s="629"/>
      <c r="AH250" s="603"/>
      <c r="AI250" s="603"/>
      <c r="AJ250" s="629"/>
      <c r="AK250" s="603"/>
      <c r="AL250" s="603"/>
      <c r="AM250" s="603"/>
      <c r="AN250" s="629"/>
      <c r="AO250" s="603"/>
      <c r="AP250" s="629"/>
      <c r="AQ250" s="603"/>
      <c r="AR250" s="603"/>
      <c r="AS250" s="629"/>
      <c r="AT250" s="603"/>
      <c r="AU250" s="603"/>
      <c r="AV250" s="629"/>
      <c r="AW250" s="603"/>
      <c r="AX250" s="603"/>
      <c r="AY250" s="629"/>
    </row>
    <row r="251" spans="2:51">
      <c r="B251" s="349"/>
      <c r="C251" s="349"/>
      <c r="D251" s="603"/>
      <c r="E251" s="603"/>
      <c r="F251" s="629"/>
      <c r="G251" s="603"/>
      <c r="H251" s="603"/>
      <c r="I251" s="629"/>
      <c r="J251" s="603"/>
      <c r="K251" s="603"/>
      <c r="L251" s="629"/>
      <c r="M251" s="603"/>
      <c r="N251" s="603"/>
      <c r="O251" s="629"/>
      <c r="P251" s="603"/>
      <c r="Q251" s="603"/>
      <c r="R251" s="629"/>
      <c r="S251" s="603"/>
      <c r="T251" s="603"/>
      <c r="U251" s="629"/>
      <c r="V251" s="603"/>
      <c r="W251" s="603"/>
      <c r="X251" s="629"/>
      <c r="Y251" s="603"/>
      <c r="Z251" s="603"/>
      <c r="AA251" s="629"/>
      <c r="AB251" s="603"/>
      <c r="AC251" s="603"/>
      <c r="AD251" s="629"/>
      <c r="AE251" s="603"/>
      <c r="AF251" s="603"/>
      <c r="AG251" s="629"/>
      <c r="AH251" s="603"/>
      <c r="AI251" s="603"/>
      <c r="AJ251" s="629"/>
      <c r="AK251" s="603"/>
      <c r="AL251" s="603"/>
      <c r="AM251" s="603"/>
      <c r="AN251" s="629"/>
      <c r="AO251" s="603"/>
      <c r="AP251" s="629"/>
      <c r="AQ251" s="603"/>
      <c r="AR251" s="603"/>
      <c r="AS251" s="629"/>
      <c r="AT251" s="603"/>
      <c r="AU251" s="603"/>
      <c r="AV251" s="629"/>
      <c r="AW251" s="603"/>
      <c r="AX251" s="603"/>
      <c r="AY251" s="629"/>
    </row>
    <row r="252" spans="2:51">
      <c r="B252" s="349"/>
      <c r="C252" s="349"/>
      <c r="D252" s="603"/>
      <c r="E252" s="603"/>
      <c r="F252" s="629"/>
      <c r="G252" s="603"/>
      <c r="H252" s="603"/>
      <c r="I252" s="629"/>
      <c r="J252" s="603"/>
      <c r="K252" s="603"/>
      <c r="L252" s="629"/>
      <c r="M252" s="603"/>
      <c r="N252" s="603"/>
      <c r="O252" s="629"/>
      <c r="P252" s="603"/>
      <c r="Q252" s="603"/>
      <c r="R252" s="629"/>
      <c r="S252" s="603"/>
      <c r="T252" s="603"/>
      <c r="U252" s="629"/>
      <c r="V252" s="603"/>
      <c r="W252" s="603"/>
      <c r="X252" s="629"/>
      <c r="Y252" s="603"/>
      <c r="Z252" s="603"/>
      <c r="AA252" s="629"/>
      <c r="AB252" s="603"/>
      <c r="AC252" s="603"/>
      <c r="AD252" s="629"/>
      <c r="AE252" s="603"/>
      <c r="AF252" s="603"/>
      <c r="AG252" s="629"/>
      <c r="AH252" s="603"/>
      <c r="AI252" s="603"/>
      <c r="AJ252" s="629"/>
      <c r="AK252" s="603"/>
      <c r="AL252" s="603"/>
      <c r="AM252" s="603"/>
      <c r="AN252" s="629"/>
      <c r="AO252" s="603"/>
      <c r="AP252" s="629"/>
      <c r="AQ252" s="603"/>
      <c r="AR252" s="603"/>
      <c r="AS252" s="629"/>
      <c r="AT252" s="603"/>
      <c r="AU252" s="603"/>
      <c r="AV252" s="629"/>
      <c r="AW252" s="603"/>
      <c r="AX252" s="603"/>
      <c r="AY252" s="629"/>
    </row>
    <row r="253" spans="2:51">
      <c r="B253" s="349"/>
      <c r="C253" s="349"/>
      <c r="D253" s="603"/>
      <c r="E253" s="603"/>
      <c r="F253" s="629"/>
      <c r="G253" s="603"/>
      <c r="H253" s="603"/>
      <c r="I253" s="629"/>
      <c r="J253" s="603"/>
      <c r="K253" s="603"/>
      <c r="L253" s="629"/>
      <c r="M253" s="603"/>
      <c r="N253" s="603"/>
      <c r="O253" s="629"/>
      <c r="P253" s="603"/>
      <c r="Q253" s="603"/>
      <c r="R253" s="629"/>
      <c r="S253" s="603"/>
      <c r="T253" s="603"/>
      <c r="U253" s="629"/>
      <c r="V253" s="603"/>
      <c r="W253" s="603"/>
      <c r="X253" s="629"/>
      <c r="Y253" s="603"/>
      <c r="Z253" s="603"/>
      <c r="AA253" s="629"/>
      <c r="AB253" s="603"/>
      <c r="AC253" s="603"/>
      <c r="AD253" s="629"/>
      <c r="AE253" s="603"/>
      <c r="AF253" s="603"/>
      <c r="AG253" s="629"/>
      <c r="AH253" s="603"/>
      <c r="AI253" s="603"/>
      <c r="AJ253" s="629"/>
      <c r="AK253" s="603"/>
      <c r="AL253" s="603"/>
      <c r="AM253" s="603"/>
      <c r="AN253" s="629"/>
      <c r="AO253" s="603"/>
      <c r="AP253" s="629"/>
      <c r="AQ253" s="603"/>
      <c r="AR253" s="603"/>
      <c r="AS253" s="629"/>
      <c r="AT253" s="603"/>
      <c r="AU253" s="603"/>
      <c r="AV253" s="629"/>
      <c r="AW253" s="603"/>
      <c r="AX253" s="603"/>
      <c r="AY253" s="629"/>
    </row>
    <row r="254" spans="2:51">
      <c r="B254" s="349"/>
      <c r="C254" s="349"/>
      <c r="D254" s="603"/>
      <c r="E254" s="603"/>
      <c r="F254" s="629"/>
      <c r="G254" s="603"/>
      <c r="H254" s="603"/>
      <c r="I254" s="629"/>
      <c r="J254" s="603"/>
      <c r="K254" s="603"/>
      <c r="L254" s="629"/>
      <c r="M254" s="603"/>
      <c r="N254" s="603"/>
      <c r="O254" s="629"/>
      <c r="P254" s="603"/>
      <c r="Q254" s="603"/>
      <c r="R254" s="629"/>
      <c r="S254" s="603"/>
      <c r="T254" s="603"/>
      <c r="U254" s="629"/>
      <c r="V254" s="603"/>
      <c r="W254" s="603"/>
      <c r="X254" s="629"/>
      <c r="Y254" s="603"/>
      <c r="Z254" s="603"/>
      <c r="AA254" s="629"/>
      <c r="AB254" s="603"/>
      <c r="AC254" s="603"/>
      <c r="AD254" s="629"/>
      <c r="AE254" s="603"/>
      <c r="AF254" s="603"/>
      <c r="AG254" s="629"/>
      <c r="AH254" s="603"/>
      <c r="AI254" s="603"/>
      <c r="AJ254" s="629"/>
      <c r="AK254" s="603"/>
      <c r="AL254" s="603"/>
      <c r="AM254" s="603"/>
      <c r="AN254" s="629"/>
      <c r="AO254" s="603"/>
      <c r="AP254" s="629"/>
      <c r="AQ254" s="603"/>
      <c r="AR254" s="603"/>
      <c r="AS254" s="629"/>
      <c r="AT254" s="603"/>
      <c r="AU254" s="603"/>
      <c r="AV254" s="629"/>
      <c r="AW254" s="603"/>
      <c r="AX254" s="603"/>
      <c r="AY254" s="629"/>
    </row>
    <row r="255" spans="2:51">
      <c r="B255" s="349"/>
      <c r="C255" s="349"/>
      <c r="D255" s="603"/>
      <c r="E255" s="603"/>
      <c r="F255" s="629"/>
      <c r="G255" s="603"/>
      <c r="H255" s="603"/>
      <c r="I255" s="629"/>
      <c r="J255" s="603"/>
      <c r="K255" s="603"/>
      <c r="L255" s="629"/>
      <c r="M255" s="603"/>
      <c r="N255" s="603"/>
      <c r="O255" s="629"/>
      <c r="P255" s="603"/>
      <c r="Q255" s="603"/>
      <c r="R255" s="629"/>
      <c r="S255" s="603"/>
      <c r="T255" s="603"/>
      <c r="U255" s="629"/>
      <c r="V255" s="603"/>
      <c r="W255" s="603"/>
      <c r="X255" s="629"/>
      <c r="Y255" s="603"/>
      <c r="Z255" s="603"/>
      <c r="AA255" s="629"/>
      <c r="AB255" s="603"/>
      <c r="AC255" s="603"/>
      <c r="AD255" s="629"/>
      <c r="AE255" s="603"/>
      <c r="AF255" s="603"/>
      <c r="AG255" s="629"/>
      <c r="AH255" s="603"/>
      <c r="AI255" s="603"/>
      <c r="AJ255" s="629"/>
      <c r="AK255" s="603"/>
      <c r="AL255" s="603"/>
      <c r="AM255" s="603"/>
      <c r="AN255" s="629"/>
      <c r="AO255" s="603"/>
      <c r="AP255" s="629"/>
      <c r="AQ255" s="603"/>
      <c r="AR255" s="603"/>
      <c r="AS255" s="629"/>
      <c r="AT255" s="603"/>
      <c r="AU255" s="603"/>
      <c r="AV255" s="629"/>
      <c r="AW255" s="603"/>
      <c r="AX255" s="603"/>
      <c r="AY255" s="629"/>
    </row>
    <row r="256" spans="2:51">
      <c r="B256" s="349"/>
      <c r="C256" s="349"/>
      <c r="D256" s="603"/>
      <c r="E256" s="603"/>
      <c r="F256" s="629"/>
      <c r="G256" s="603"/>
      <c r="H256" s="603"/>
      <c r="I256" s="629"/>
      <c r="J256" s="603"/>
      <c r="K256" s="603"/>
      <c r="L256" s="629"/>
      <c r="M256" s="603"/>
      <c r="N256" s="603"/>
      <c r="O256" s="629"/>
      <c r="P256" s="603"/>
      <c r="Q256" s="603"/>
      <c r="R256" s="629"/>
      <c r="S256" s="603"/>
      <c r="T256" s="603"/>
      <c r="U256" s="629"/>
      <c r="V256" s="603"/>
      <c r="W256" s="603"/>
      <c r="X256" s="629"/>
      <c r="Y256" s="603"/>
      <c r="Z256" s="603"/>
      <c r="AA256" s="629"/>
      <c r="AB256" s="603"/>
      <c r="AC256" s="603"/>
      <c r="AD256" s="629"/>
      <c r="AE256" s="603"/>
      <c r="AF256" s="603"/>
      <c r="AG256" s="629"/>
      <c r="AH256" s="603"/>
      <c r="AI256" s="603"/>
      <c r="AJ256" s="629"/>
      <c r="AK256" s="603"/>
      <c r="AL256" s="603"/>
      <c r="AM256" s="603"/>
      <c r="AN256" s="629"/>
      <c r="AO256" s="603"/>
      <c r="AP256" s="629"/>
      <c r="AQ256" s="603"/>
      <c r="AR256" s="603"/>
      <c r="AS256" s="629"/>
      <c r="AT256" s="603"/>
      <c r="AU256" s="603"/>
      <c r="AV256" s="629"/>
      <c r="AW256" s="603"/>
      <c r="AX256" s="603"/>
      <c r="AY256" s="629"/>
    </row>
    <row r="257" spans="2:51">
      <c r="B257" s="349"/>
      <c r="C257" s="349"/>
      <c r="D257" s="603"/>
      <c r="E257" s="603"/>
      <c r="F257" s="629"/>
      <c r="G257" s="603"/>
      <c r="H257" s="603"/>
      <c r="I257" s="629"/>
      <c r="J257" s="603"/>
      <c r="K257" s="603"/>
      <c r="L257" s="629"/>
      <c r="M257" s="603"/>
      <c r="N257" s="603"/>
      <c r="O257" s="629"/>
      <c r="P257" s="603"/>
      <c r="Q257" s="603"/>
      <c r="R257" s="629"/>
      <c r="S257" s="603"/>
      <c r="T257" s="603"/>
      <c r="U257" s="629"/>
      <c r="V257" s="603"/>
      <c r="W257" s="603"/>
      <c r="X257" s="629"/>
      <c r="Y257" s="603"/>
      <c r="Z257" s="603"/>
      <c r="AA257" s="629"/>
      <c r="AB257" s="603"/>
      <c r="AC257" s="603"/>
      <c r="AD257" s="629"/>
      <c r="AE257" s="603"/>
      <c r="AF257" s="603"/>
      <c r="AG257" s="629"/>
      <c r="AH257" s="603"/>
      <c r="AI257" s="603"/>
      <c r="AJ257" s="629"/>
      <c r="AK257" s="603"/>
      <c r="AL257" s="603"/>
      <c r="AM257" s="603"/>
      <c r="AN257" s="629"/>
      <c r="AO257" s="603"/>
      <c r="AP257" s="629"/>
      <c r="AQ257" s="603"/>
      <c r="AR257" s="603"/>
      <c r="AS257" s="629"/>
      <c r="AT257" s="603"/>
      <c r="AU257" s="603"/>
      <c r="AV257" s="629"/>
      <c r="AW257" s="603"/>
      <c r="AX257" s="603"/>
      <c r="AY257" s="629"/>
    </row>
    <row r="258" spans="2:51">
      <c r="B258" s="349"/>
      <c r="C258" s="349"/>
      <c r="D258" s="603"/>
      <c r="E258" s="603"/>
      <c r="F258" s="629"/>
      <c r="G258" s="603"/>
      <c r="H258" s="603"/>
      <c r="I258" s="629"/>
      <c r="J258" s="603"/>
      <c r="K258" s="603"/>
      <c r="L258" s="629"/>
      <c r="M258" s="603"/>
      <c r="N258" s="603"/>
      <c r="O258" s="629"/>
      <c r="P258" s="603"/>
      <c r="Q258" s="603"/>
      <c r="R258" s="629"/>
      <c r="S258" s="603"/>
      <c r="T258" s="603"/>
      <c r="U258" s="629"/>
      <c r="V258" s="603"/>
      <c r="W258" s="603"/>
      <c r="X258" s="629"/>
      <c r="Y258" s="603"/>
      <c r="Z258" s="603"/>
      <c r="AA258" s="629"/>
      <c r="AB258" s="603"/>
      <c r="AC258" s="603"/>
      <c r="AD258" s="629"/>
      <c r="AE258" s="603"/>
      <c r="AF258" s="603"/>
      <c r="AG258" s="629"/>
      <c r="AH258" s="603"/>
      <c r="AI258" s="603"/>
      <c r="AJ258" s="629"/>
      <c r="AK258" s="603"/>
      <c r="AL258" s="603"/>
      <c r="AM258" s="603"/>
      <c r="AN258" s="629"/>
      <c r="AO258" s="603"/>
      <c r="AP258" s="629"/>
      <c r="AQ258" s="603"/>
      <c r="AR258" s="603"/>
      <c r="AS258" s="629"/>
      <c r="AT258" s="603"/>
      <c r="AU258" s="603"/>
      <c r="AV258" s="629"/>
      <c r="AW258" s="603"/>
      <c r="AX258" s="603"/>
      <c r="AY258" s="629"/>
    </row>
    <row r="259" spans="2:51">
      <c r="B259" s="349"/>
      <c r="C259" s="349"/>
      <c r="D259" s="603"/>
      <c r="E259" s="603"/>
      <c r="F259" s="629"/>
      <c r="G259" s="603"/>
      <c r="H259" s="603"/>
      <c r="I259" s="629"/>
      <c r="J259" s="603"/>
      <c r="K259" s="603"/>
      <c r="L259" s="629"/>
      <c r="M259" s="603"/>
      <c r="N259" s="603"/>
      <c r="O259" s="629"/>
      <c r="P259" s="603"/>
      <c r="Q259" s="603"/>
      <c r="R259" s="629"/>
      <c r="S259" s="603"/>
      <c r="T259" s="603"/>
      <c r="U259" s="629"/>
      <c r="V259" s="603"/>
      <c r="W259" s="603"/>
      <c r="X259" s="629"/>
      <c r="Y259" s="603"/>
      <c r="Z259" s="603"/>
      <c r="AA259" s="629"/>
      <c r="AB259" s="603"/>
      <c r="AC259" s="603"/>
      <c r="AD259" s="629"/>
      <c r="AE259" s="603"/>
      <c r="AF259" s="603"/>
      <c r="AG259" s="629"/>
      <c r="AH259" s="603"/>
      <c r="AI259" s="603"/>
      <c r="AJ259" s="629"/>
      <c r="AK259" s="603"/>
      <c r="AL259" s="603"/>
      <c r="AM259" s="603"/>
      <c r="AN259" s="629"/>
      <c r="AO259" s="603"/>
      <c r="AP259" s="629"/>
      <c r="AQ259" s="603"/>
      <c r="AR259" s="603"/>
      <c r="AS259" s="629"/>
      <c r="AT259" s="603"/>
      <c r="AU259" s="603"/>
      <c r="AV259" s="629"/>
      <c r="AW259" s="603"/>
      <c r="AX259" s="603"/>
      <c r="AY259" s="629"/>
    </row>
    <row r="260" spans="2:51">
      <c r="B260" s="349"/>
      <c r="C260" s="349"/>
      <c r="D260" s="603"/>
      <c r="E260" s="603"/>
      <c r="F260" s="629"/>
      <c r="G260" s="603"/>
      <c r="H260" s="603"/>
      <c r="I260" s="629"/>
      <c r="J260" s="603"/>
      <c r="K260" s="603"/>
      <c r="L260" s="629"/>
      <c r="M260" s="603"/>
      <c r="N260" s="603"/>
      <c r="O260" s="629"/>
      <c r="P260" s="603"/>
      <c r="Q260" s="603"/>
      <c r="R260" s="629"/>
      <c r="S260" s="603"/>
      <c r="T260" s="603"/>
      <c r="U260" s="629"/>
      <c r="V260" s="603"/>
      <c r="W260" s="603"/>
      <c r="X260" s="629"/>
      <c r="Y260" s="603"/>
      <c r="Z260" s="603"/>
      <c r="AA260" s="629"/>
      <c r="AB260" s="603"/>
      <c r="AC260" s="603"/>
      <c r="AD260" s="629"/>
      <c r="AE260" s="603"/>
      <c r="AF260" s="603"/>
      <c r="AG260" s="629"/>
      <c r="AH260" s="603"/>
      <c r="AI260" s="603"/>
      <c r="AJ260" s="629"/>
      <c r="AK260" s="603"/>
      <c r="AL260" s="603"/>
      <c r="AM260" s="603"/>
      <c r="AN260" s="629"/>
      <c r="AO260" s="603"/>
      <c r="AP260" s="629"/>
      <c r="AQ260" s="603"/>
      <c r="AR260" s="603"/>
      <c r="AS260" s="629"/>
      <c r="AT260" s="603"/>
      <c r="AU260" s="603"/>
      <c r="AV260" s="629"/>
      <c r="AW260" s="603"/>
      <c r="AX260" s="603"/>
      <c r="AY260" s="629"/>
    </row>
    <row r="261" spans="2:51">
      <c r="B261" s="349"/>
      <c r="C261" s="349"/>
      <c r="D261" s="603"/>
      <c r="E261" s="603"/>
      <c r="F261" s="629"/>
      <c r="G261" s="603"/>
      <c r="H261" s="603"/>
      <c r="I261" s="629"/>
      <c r="J261" s="603"/>
      <c r="K261" s="603"/>
      <c r="L261" s="629"/>
      <c r="M261" s="603"/>
      <c r="N261" s="603"/>
      <c r="O261" s="629"/>
      <c r="P261" s="603"/>
      <c r="Q261" s="603"/>
      <c r="R261" s="629"/>
      <c r="S261" s="603"/>
      <c r="T261" s="603"/>
      <c r="U261" s="629"/>
      <c r="V261" s="603"/>
      <c r="W261" s="603"/>
      <c r="X261" s="629"/>
      <c r="Y261" s="603"/>
      <c r="Z261" s="603"/>
      <c r="AA261" s="629"/>
      <c r="AB261" s="603"/>
      <c r="AC261" s="603"/>
      <c r="AD261" s="629"/>
      <c r="AE261" s="603"/>
      <c r="AF261" s="603"/>
      <c r="AG261" s="629"/>
      <c r="AH261" s="603"/>
      <c r="AI261" s="603"/>
      <c r="AJ261" s="629"/>
      <c r="AK261" s="603"/>
      <c r="AL261" s="603"/>
      <c r="AM261" s="603"/>
      <c r="AN261" s="629"/>
      <c r="AO261" s="603"/>
      <c r="AP261" s="629"/>
      <c r="AQ261" s="603"/>
      <c r="AR261" s="603"/>
      <c r="AS261" s="629"/>
      <c r="AT261" s="603"/>
      <c r="AU261" s="603"/>
      <c r="AV261" s="629"/>
      <c r="AW261" s="603"/>
      <c r="AX261" s="603"/>
      <c r="AY261" s="629"/>
    </row>
    <row r="262" spans="2:51">
      <c r="B262" s="349"/>
      <c r="C262" s="349"/>
      <c r="D262" s="603"/>
      <c r="E262" s="603"/>
      <c r="F262" s="629"/>
      <c r="G262" s="603"/>
      <c r="H262" s="603"/>
      <c r="I262" s="629"/>
      <c r="J262" s="603"/>
      <c r="K262" s="603"/>
      <c r="L262" s="629"/>
      <c r="M262" s="603"/>
      <c r="N262" s="603"/>
      <c r="O262" s="629"/>
      <c r="P262" s="603"/>
      <c r="Q262" s="603"/>
      <c r="R262" s="629"/>
      <c r="S262" s="603"/>
      <c r="T262" s="603"/>
      <c r="U262" s="629"/>
      <c r="V262" s="603"/>
      <c r="W262" s="603"/>
      <c r="X262" s="629"/>
      <c r="Y262" s="603"/>
      <c r="Z262" s="603"/>
      <c r="AA262" s="629"/>
      <c r="AB262" s="603"/>
      <c r="AC262" s="603"/>
      <c r="AD262" s="629"/>
      <c r="AE262" s="603"/>
      <c r="AF262" s="603"/>
      <c r="AG262" s="629"/>
      <c r="AH262" s="603"/>
      <c r="AI262" s="603"/>
      <c r="AJ262" s="629"/>
      <c r="AK262" s="603"/>
      <c r="AL262" s="603"/>
      <c r="AM262" s="603"/>
      <c r="AN262" s="629"/>
      <c r="AO262" s="603"/>
      <c r="AP262" s="629"/>
      <c r="AQ262" s="603"/>
      <c r="AR262" s="603"/>
      <c r="AS262" s="629"/>
      <c r="AT262" s="603"/>
      <c r="AU262" s="603"/>
      <c r="AV262" s="629"/>
      <c r="AW262" s="603"/>
      <c r="AX262" s="603"/>
      <c r="AY262" s="629"/>
    </row>
    <row r="263" spans="2:51">
      <c r="B263" s="349"/>
      <c r="C263" s="349"/>
      <c r="D263" s="603"/>
      <c r="E263" s="603"/>
      <c r="F263" s="629"/>
      <c r="G263" s="603"/>
      <c r="H263" s="603"/>
      <c r="I263" s="629"/>
      <c r="J263" s="603"/>
      <c r="K263" s="603"/>
      <c r="L263" s="629"/>
      <c r="M263" s="603"/>
      <c r="N263" s="603"/>
      <c r="O263" s="629"/>
      <c r="P263" s="603"/>
      <c r="Q263" s="603"/>
      <c r="R263" s="629"/>
      <c r="S263" s="603"/>
      <c r="T263" s="603"/>
      <c r="U263" s="629"/>
      <c r="V263" s="603"/>
      <c r="W263" s="603"/>
      <c r="X263" s="629"/>
      <c r="Y263" s="603"/>
      <c r="Z263" s="603"/>
      <c r="AA263" s="629"/>
      <c r="AB263" s="603"/>
      <c r="AC263" s="603"/>
      <c r="AD263" s="629"/>
      <c r="AE263" s="603"/>
      <c r="AF263" s="603"/>
      <c r="AG263" s="629"/>
      <c r="AH263" s="603"/>
      <c r="AI263" s="603"/>
      <c r="AJ263" s="629"/>
      <c r="AK263" s="603"/>
      <c r="AL263" s="603"/>
      <c r="AM263" s="603"/>
      <c r="AN263" s="629"/>
      <c r="AO263" s="603"/>
      <c r="AP263" s="629"/>
      <c r="AQ263" s="603"/>
      <c r="AR263" s="603"/>
      <c r="AS263" s="629"/>
      <c r="AT263" s="603"/>
      <c r="AU263" s="603"/>
      <c r="AV263" s="629"/>
      <c r="AW263" s="603"/>
      <c r="AX263" s="603"/>
      <c r="AY263" s="629"/>
    </row>
    <row r="264" spans="2:51">
      <c r="B264" s="349"/>
      <c r="C264" s="349"/>
      <c r="D264" s="603"/>
      <c r="E264" s="603"/>
      <c r="F264" s="629"/>
      <c r="G264" s="603"/>
      <c r="H264" s="603"/>
      <c r="I264" s="629"/>
      <c r="J264" s="603"/>
      <c r="K264" s="603"/>
      <c r="L264" s="629"/>
      <c r="M264" s="603"/>
      <c r="N264" s="603"/>
      <c r="O264" s="629"/>
      <c r="P264" s="603"/>
      <c r="Q264" s="603"/>
      <c r="R264" s="629"/>
      <c r="S264" s="603"/>
      <c r="T264" s="603"/>
      <c r="U264" s="629"/>
      <c r="V264" s="603"/>
      <c r="W264" s="603"/>
      <c r="X264" s="629"/>
      <c r="Y264" s="603"/>
      <c r="Z264" s="603"/>
      <c r="AA264" s="629"/>
      <c r="AB264" s="603"/>
      <c r="AC264" s="603"/>
      <c r="AD264" s="629"/>
      <c r="AE264" s="603"/>
      <c r="AF264" s="603"/>
      <c r="AG264" s="629"/>
      <c r="AH264" s="603"/>
      <c r="AI264" s="603"/>
      <c r="AJ264" s="629"/>
      <c r="AK264" s="603"/>
      <c r="AL264" s="603"/>
      <c r="AM264" s="603"/>
      <c r="AN264" s="629"/>
      <c r="AO264" s="603"/>
      <c r="AP264" s="629"/>
      <c r="AQ264" s="603"/>
      <c r="AR264" s="603"/>
      <c r="AS264" s="629"/>
      <c r="AT264" s="603"/>
      <c r="AU264" s="603"/>
      <c r="AV264" s="629"/>
      <c r="AW264" s="603"/>
      <c r="AX264" s="603"/>
      <c r="AY264" s="629"/>
    </row>
    <row r="265" spans="2:51">
      <c r="B265" s="349"/>
      <c r="C265" s="349"/>
      <c r="D265" s="603"/>
      <c r="E265" s="603"/>
      <c r="F265" s="629"/>
      <c r="G265" s="603"/>
      <c r="H265" s="603"/>
      <c r="I265" s="629"/>
      <c r="J265" s="603"/>
      <c r="K265" s="603"/>
      <c r="L265" s="629"/>
      <c r="M265" s="603"/>
      <c r="N265" s="603"/>
      <c r="O265" s="629"/>
      <c r="P265" s="603"/>
      <c r="Q265" s="603"/>
      <c r="R265" s="629"/>
      <c r="S265" s="603"/>
      <c r="T265" s="603"/>
      <c r="U265" s="629"/>
      <c r="V265" s="603"/>
      <c r="W265" s="603"/>
      <c r="X265" s="629"/>
      <c r="Y265" s="603"/>
      <c r="Z265" s="603"/>
      <c r="AA265" s="629"/>
      <c r="AB265" s="603"/>
      <c r="AC265" s="603"/>
      <c r="AD265" s="629"/>
      <c r="AE265" s="603"/>
      <c r="AF265" s="603"/>
      <c r="AG265" s="629"/>
      <c r="AH265" s="603"/>
      <c r="AI265" s="603"/>
      <c r="AJ265" s="629"/>
      <c r="AK265" s="603"/>
      <c r="AL265" s="603"/>
      <c r="AM265" s="603"/>
      <c r="AN265" s="629"/>
      <c r="AO265" s="603"/>
      <c r="AP265" s="629"/>
      <c r="AQ265" s="603"/>
      <c r="AR265" s="603"/>
      <c r="AS265" s="629"/>
      <c r="AT265" s="603"/>
      <c r="AU265" s="603"/>
      <c r="AV265" s="629"/>
      <c r="AW265" s="603"/>
      <c r="AX265" s="603"/>
      <c r="AY265" s="629"/>
    </row>
    <row r="266" spans="2:51">
      <c r="B266" s="349"/>
      <c r="C266" s="349"/>
      <c r="D266" s="603"/>
      <c r="E266" s="603"/>
      <c r="F266" s="629"/>
      <c r="G266" s="603"/>
      <c r="H266" s="603"/>
      <c r="I266" s="629"/>
      <c r="J266" s="603"/>
      <c r="K266" s="603"/>
      <c r="L266" s="629"/>
      <c r="M266" s="603"/>
      <c r="N266" s="603"/>
      <c r="O266" s="629"/>
      <c r="P266" s="603"/>
      <c r="Q266" s="603"/>
      <c r="R266" s="629"/>
      <c r="S266" s="603"/>
      <c r="T266" s="603"/>
      <c r="U266" s="629"/>
      <c r="V266" s="603"/>
      <c r="W266" s="603"/>
      <c r="X266" s="629"/>
      <c r="Y266" s="603"/>
      <c r="Z266" s="603"/>
      <c r="AA266" s="629"/>
      <c r="AB266" s="603"/>
      <c r="AC266" s="603"/>
      <c r="AD266" s="629"/>
      <c r="AE266" s="603"/>
      <c r="AF266" s="603"/>
      <c r="AG266" s="629"/>
      <c r="AH266" s="603"/>
      <c r="AI266" s="603"/>
      <c r="AJ266" s="629"/>
      <c r="AK266" s="603"/>
      <c r="AL266" s="603"/>
      <c r="AM266" s="603"/>
      <c r="AN266" s="629"/>
      <c r="AO266" s="603"/>
      <c r="AP266" s="629"/>
      <c r="AQ266" s="603"/>
      <c r="AR266" s="603"/>
      <c r="AS266" s="629"/>
      <c r="AT266" s="603"/>
      <c r="AU266" s="603"/>
      <c r="AV266" s="629"/>
      <c r="AW266" s="603"/>
      <c r="AX266" s="603"/>
      <c r="AY266" s="629"/>
    </row>
    <row r="267" spans="2:51">
      <c r="B267" s="349"/>
      <c r="C267" s="349"/>
      <c r="D267" s="603"/>
      <c r="E267" s="603"/>
      <c r="F267" s="629"/>
      <c r="G267" s="603"/>
      <c r="H267" s="603"/>
      <c r="I267" s="629"/>
      <c r="J267" s="603"/>
      <c r="K267" s="603"/>
      <c r="L267" s="629"/>
      <c r="M267" s="603"/>
      <c r="N267" s="603"/>
      <c r="O267" s="629"/>
      <c r="P267" s="603"/>
      <c r="Q267" s="603"/>
      <c r="R267" s="629"/>
      <c r="S267" s="603"/>
      <c r="T267" s="603"/>
      <c r="U267" s="629"/>
      <c r="V267" s="603"/>
      <c r="W267" s="603"/>
      <c r="X267" s="629"/>
      <c r="Y267" s="603"/>
      <c r="Z267" s="603"/>
      <c r="AA267" s="629"/>
      <c r="AB267" s="603"/>
      <c r="AC267" s="603"/>
      <c r="AD267" s="629"/>
      <c r="AE267" s="603"/>
      <c r="AF267" s="603"/>
      <c r="AG267" s="629"/>
      <c r="AH267" s="603"/>
      <c r="AI267" s="603"/>
      <c r="AJ267" s="629"/>
      <c r="AK267" s="603"/>
      <c r="AL267" s="603"/>
      <c r="AM267" s="603"/>
      <c r="AN267" s="629"/>
      <c r="AO267" s="603"/>
      <c r="AP267" s="629"/>
      <c r="AQ267" s="603"/>
      <c r="AR267" s="603"/>
      <c r="AS267" s="629"/>
      <c r="AT267" s="603"/>
      <c r="AU267" s="603"/>
      <c r="AV267" s="629"/>
      <c r="AW267" s="603"/>
      <c r="AX267" s="603"/>
      <c r="AY267" s="629"/>
    </row>
    <row r="268" spans="2:51">
      <c r="B268" s="349"/>
      <c r="C268" s="349"/>
      <c r="D268" s="603"/>
      <c r="E268" s="603"/>
      <c r="F268" s="629"/>
      <c r="G268" s="603"/>
      <c r="H268" s="603"/>
      <c r="I268" s="629"/>
      <c r="J268" s="603"/>
      <c r="K268" s="603"/>
      <c r="L268" s="629"/>
      <c r="M268" s="603"/>
      <c r="N268" s="603"/>
      <c r="O268" s="629"/>
      <c r="P268" s="603"/>
      <c r="Q268" s="603"/>
      <c r="R268" s="629"/>
      <c r="S268" s="603"/>
      <c r="T268" s="603"/>
      <c r="U268" s="629"/>
      <c r="V268" s="603"/>
      <c r="W268" s="603"/>
      <c r="X268" s="629"/>
      <c r="Y268" s="603"/>
      <c r="Z268" s="603"/>
      <c r="AA268" s="629"/>
      <c r="AB268" s="603"/>
      <c r="AC268" s="603"/>
      <c r="AD268" s="629"/>
      <c r="AE268" s="603"/>
      <c r="AF268" s="603"/>
      <c r="AG268" s="629"/>
      <c r="AH268" s="603"/>
      <c r="AI268" s="603"/>
      <c r="AJ268" s="629"/>
      <c r="AK268" s="603"/>
      <c r="AL268" s="603"/>
      <c r="AM268" s="603"/>
      <c r="AN268" s="629"/>
      <c r="AO268" s="603"/>
      <c r="AP268" s="629"/>
      <c r="AQ268" s="603"/>
      <c r="AR268" s="603"/>
      <c r="AS268" s="629"/>
      <c r="AT268" s="603"/>
      <c r="AU268" s="603"/>
      <c r="AV268" s="629"/>
      <c r="AW268" s="603"/>
      <c r="AX268" s="603"/>
      <c r="AY268" s="629"/>
    </row>
    <row r="269" spans="2:51">
      <c r="B269" s="349"/>
      <c r="C269" s="349"/>
      <c r="D269" s="603"/>
      <c r="E269" s="603"/>
      <c r="F269" s="629"/>
      <c r="G269" s="603"/>
      <c r="H269" s="603"/>
      <c r="I269" s="629"/>
      <c r="J269" s="603"/>
      <c r="K269" s="603"/>
      <c r="L269" s="629"/>
      <c r="M269" s="603"/>
      <c r="N269" s="603"/>
      <c r="O269" s="629"/>
      <c r="P269" s="603"/>
      <c r="Q269" s="603"/>
      <c r="R269" s="629"/>
      <c r="S269" s="603"/>
      <c r="T269" s="603"/>
      <c r="U269" s="629"/>
      <c r="V269" s="603"/>
      <c r="W269" s="603"/>
      <c r="X269" s="629"/>
      <c r="Y269" s="603"/>
      <c r="Z269" s="603"/>
      <c r="AA269" s="629"/>
      <c r="AB269" s="603"/>
      <c r="AC269" s="603"/>
      <c r="AD269" s="629"/>
      <c r="AE269" s="603"/>
      <c r="AF269" s="603"/>
      <c r="AG269" s="629"/>
      <c r="AH269" s="603"/>
      <c r="AI269" s="603"/>
      <c r="AJ269" s="629"/>
      <c r="AK269" s="603"/>
      <c r="AL269" s="603"/>
      <c r="AM269" s="603"/>
      <c r="AN269" s="629"/>
      <c r="AO269" s="603"/>
      <c r="AP269" s="629"/>
      <c r="AQ269" s="603"/>
      <c r="AR269" s="603"/>
      <c r="AS269" s="629"/>
      <c r="AT269" s="603"/>
      <c r="AU269" s="603"/>
      <c r="AV269" s="629"/>
      <c r="AW269" s="603"/>
      <c r="AX269" s="603"/>
      <c r="AY269" s="629"/>
    </row>
    <row r="270" spans="2:51">
      <c r="B270" s="349"/>
      <c r="C270" s="349"/>
      <c r="D270" s="603"/>
      <c r="E270" s="603"/>
      <c r="F270" s="629"/>
      <c r="G270" s="603"/>
      <c r="H270" s="603"/>
      <c r="I270" s="629"/>
      <c r="J270" s="603"/>
      <c r="K270" s="603"/>
      <c r="L270" s="629"/>
      <c r="M270" s="603"/>
      <c r="N270" s="603"/>
      <c r="O270" s="629"/>
      <c r="P270" s="603"/>
      <c r="Q270" s="603"/>
      <c r="R270" s="629"/>
      <c r="S270" s="603"/>
      <c r="T270" s="603"/>
      <c r="U270" s="629"/>
      <c r="V270" s="603"/>
      <c r="W270" s="603"/>
      <c r="X270" s="629"/>
      <c r="Y270" s="603"/>
      <c r="Z270" s="603"/>
      <c r="AA270" s="629"/>
      <c r="AB270" s="603"/>
      <c r="AC270" s="603"/>
      <c r="AD270" s="629"/>
      <c r="AE270" s="603"/>
      <c r="AF270" s="603"/>
      <c r="AG270" s="629"/>
      <c r="AH270" s="603"/>
      <c r="AI270" s="603"/>
      <c r="AJ270" s="629"/>
      <c r="AK270" s="603"/>
      <c r="AL270" s="603"/>
      <c r="AM270" s="603"/>
      <c r="AN270" s="629"/>
      <c r="AO270" s="603"/>
      <c r="AP270" s="629"/>
      <c r="AQ270" s="603"/>
      <c r="AR270" s="603"/>
      <c r="AS270" s="629"/>
      <c r="AT270" s="603"/>
      <c r="AU270" s="603"/>
      <c r="AV270" s="629"/>
      <c r="AW270" s="603"/>
      <c r="AX270" s="603"/>
      <c r="AY270" s="629"/>
    </row>
    <row r="271" spans="2:51">
      <c r="B271" s="349"/>
      <c r="C271" s="349"/>
      <c r="D271" s="603"/>
      <c r="E271" s="603"/>
      <c r="F271" s="629"/>
      <c r="G271" s="603"/>
      <c r="H271" s="603"/>
      <c r="I271" s="629"/>
      <c r="J271" s="603"/>
      <c r="K271" s="603"/>
      <c r="L271" s="629"/>
      <c r="M271" s="603"/>
      <c r="N271" s="603"/>
      <c r="O271" s="629"/>
      <c r="P271" s="603"/>
      <c r="Q271" s="603"/>
      <c r="R271" s="629"/>
      <c r="S271" s="603"/>
      <c r="T271" s="603"/>
      <c r="U271" s="629"/>
      <c r="V271" s="603"/>
      <c r="W271" s="603"/>
      <c r="X271" s="629"/>
      <c r="Y271" s="603"/>
      <c r="Z271" s="603"/>
      <c r="AA271" s="629"/>
      <c r="AB271" s="603"/>
      <c r="AC271" s="603"/>
      <c r="AD271" s="629"/>
      <c r="AE271" s="603"/>
      <c r="AF271" s="603"/>
      <c r="AG271" s="629"/>
      <c r="AH271" s="603"/>
      <c r="AI271" s="603"/>
      <c r="AJ271" s="629"/>
      <c r="AK271" s="603"/>
      <c r="AL271" s="603"/>
      <c r="AM271" s="603"/>
      <c r="AN271" s="629"/>
      <c r="AO271" s="603"/>
      <c r="AP271" s="629"/>
      <c r="AQ271" s="603"/>
      <c r="AR271" s="603"/>
      <c r="AS271" s="629"/>
      <c r="AT271" s="603"/>
      <c r="AU271" s="603"/>
      <c r="AV271" s="629"/>
      <c r="AW271" s="603"/>
      <c r="AX271" s="603"/>
      <c r="AY271" s="629"/>
    </row>
    <row r="272" spans="2:51">
      <c r="B272" s="349"/>
      <c r="C272" s="349"/>
      <c r="D272" s="603"/>
      <c r="E272" s="603"/>
      <c r="F272" s="629"/>
      <c r="G272" s="603"/>
      <c r="H272" s="603"/>
      <c r="I272" s="629"/>
      <c r="J272" s="603"/>
      <c r="K272" s="603"/>
      <c r="L272" s="629"/>
      <c r="M272" s="603"/>
      <c r="N272" s="603"/>
      <c r="O272" s="629"/>
      <c r="P272" s="603"/>
      <c r="Q272" s="603"/>
      <c r="R272" s="629"/>
      <c r="S272" s="603"/>
      <c r="T272" s="603"/>
      <c r="U272" s="629"/>
      <c r="V272" s="603"/>
      <c r="W272" s="603"/>
      <c r="X272" s="629"/>
      <c r="Y272" s="603"/>
      <c r="Z272" s="603"/>
      <c r="AA272" s="629"/>
      <c r="AB272" s="603"/>
      <c r="AC272" s="603"/>
      <c r="AD272" s="629"/>
      <c r="AE272" s="603"/>
      <c r="AF272" s="603"/>
      <c r="AG272" s="629"/>
      <c r="AH272" s="603"/>
      <c r="AI272" s="603"/>
      <c r="AJ272" s="629"/>
      <c r="AK272" s="603"/>
      <c r="AL272" s="603"/>
      <c r="AM272" s="603"/>
      <c r="AN272" s="629"/>
      <c r="AO272" s="603"/>
      <c r="AP272" s="629"/>
      <c r="AQ272" s="603"/>
      <c r="AR272" s="603"/>
      <c r="AS272" s="629"/>
      <c r="AT272" s="603"/>
      <c r="AU272" s="603"/>
      <c r="AV272" s="629"/>
      <c r="AW272" s="603"/>
      <c r="AX272" s="603"/>
      <c r="AY272" s="629"/>
    </row>
    <row r="273" spans="2:51">
      <c r="B273" s="349"/>
      <c r="C273" s="349"/>
      <c r="D273" s="603"/>
      <c r="E273" s="603"/>
      <c r="F273" s="629"/>
      <c r="G273" s="603"/>
      <c r="H273" s="603"/>
      <c r="I273" s="629"/>
      <c r="J273" s="603"/>
      <c r="K273" s="603"/>
      <c r="L273" s="629"/>
      <c r="M273" s="603"/>
      <c r="N273" s="603"/>
      <c r="O273" s="629"/>
      <c r="P273" s="603"/>
      <c r="Q273" s="603"/>
      <c r="R273" s="629"/>
      <c r="S273" s="603"/>
      <c r="T273" s="603"/>
      <c r="U273" s="629"/>
      <c r="V273" s="603"/>
      <c r="W273" s="603"/>
      <c r="X273" s="629"/>
      <c r="Y273" s="603"/>
      <c r="Z273" s="603"/>
      <c r="AA273" s="629"/>
      <c r="AB273" s="603"/>
      <c r="AC273" s="603"/>
      <c r="AD273" s="629"/>
      <c r="AE273" s="603"/>
      <c r="AF273" s="603"/>
      <c r="AG273" s="629"/>
      <c r="AH273" s="603"/>
      <c r="AI273" s="603"/>
      <c r="AJ273" s="629"/>
      <c r="AK273" s="603"/>
      <c r="AL273" s="603"/>
      <c r="AM273" s="603"/>
      <c r="AN273" s="629"/>
      <c r="AO273" s="603"/>
      <c r="AP273" s="629"/>
      <c r="AQ273" s="603"/>
      <c r="AR273" s="603"/>
      <c r="AS273" s="629"/>
      <c r="AT273" s="603"/>
      <c r="AU273" s="603"/>
      <c r="AV273" s="629"/>
      <c r="AW273" s="603"/>
      <c r="AX273" s="603"/>
      <c r="AY273" s="629"/>
    </row>
    <row r="274" spans="2:51">
      <c r="B274" s="349"/>
      <c r="C274" s="349"/>
      <c r="D274" s="603"/>
      <c r="E274" s="603"/>
      <c r="F274" s="629"/>
      <c r="G274" s="603"/>
      <c r="H274" s="603"/>
      <c r="I274" s="629"/>
      <c r="J274" s="603"/>
      <c r="K274" s="603"/>
      <c r="L274" s="629"/>
      <c r="M274" s="603"/>
      <c r="N274" s="603"/>
      <c r="O274" s="629"/>
      <c r="P274" s="603"/>
      <c r="Q274" s="603"/>
      <c r="R274" s="629"/>
      <c r="S274" s="603"/>
      <c r="T274" s="603"/>
      <c r="U274" s="629"/>
      <c r="V274" s="603"/>
      <c r="W274" s="603"/>
      <c r="X274" s="629"/>
      <c r="Y274" s="603"/>
      <c r="Z274" s="603"/>
      <c r="AA274" s="629"/>
      <c r="AB274" s="603"/>
      <c r="AC274" s="603"/>
      <c r="AD274" s="629"/>
      <c r="AE274" s="603"/>
      <c r="AF274" s="603"/>
      <c r="AG274" s="629"/>
      <c r="AH274" s="603"/>
      <c r="AI274" s="603"/>
      <c r="AJ274" s="629"/>
      <c r="AK274" s="603"/>
      <c r="AL274" s="603"/>
      <c r="AM274" s="603"/>
      <c r="AN274" s="629"/>
      <c r="AO274" s="603"/>
      <c r="AP274" s="629"/>
      <c r="AQ274" s="603"/>
      <c r="AR274" s="603"/>
      <c r="AS274" s="629"/>
      <c r="AT274" s="603"/>
      <c r="AU274" s="603"/>
      <c r="AV274" s="629"/>
      <c r="AW274" s="603"/>
      <c r="AX274" s="603"/>
      <c r="AY274" s="629"/>
    </row>
    <row r="275" spans="2:51">
      <c r="B275" s="349"/>
      <c r="C275" s="349"/>
      <c r="D275" s="603"/>
      <c r="E275" s="603"/>
      <c r="F275" s="629"/>
      <c r="G275" s="603"/>
      <c r="H275" s="603"/>
      <c r="I275" s="629"/>
      <c r="J275" s="603"/>
      <c r="K275" s="603"/>
      <c r="L275" s="629"/>
      <c r="M275" s="603"/>
      <c r="N275" s="603"/>
      <c r="O275" s="629"/>
      <c r="P275" s="603"/>
      <c r="Q275" s="603"/>
      <c r="R275" s="629"/>
      <c r="S275" s="603"/>
      <c r="T275" s="603"/>
      <c r="U275" s="629"/>
      <c r="V275" s="603"/>
      <c r="W275" s="603"/>
      <c r="X275" s="629"/>
      <c r="Y275" s="603"/>
      <c r="Z275" s="603"/>
      <c r="AA275" s="629"/>
      <c r="AB275" s="603"/>
      <c r="AC275" s="603"/>
      <c r="AD275" s="629"/>
      <c r="AE275" s="603"/>
      <c r="AF275" s="603"/>
      <c r="AG275" s="629"/>
      <c r="AH275" s="603"/>
      <c r="AI275" s="603"/>
      <c r="AJ275" s="629"/>
      <c r="AK275" s="603"/>
      <c r="AL275" s="603"/>
      <c r="AM275" s="603"/>
      <c r="AN275" s="629"/>
      <c r="AO275" s="603"/>
      <c r="AP275" s="629"/>
      <c r="AQ275" s="603"/>
      <c r="AR275" s="603"/>
      <c r="AS275" s="629"/>
      <c r="AT275" s="603"/>
      <c r="AU275" s="603"/>
      <c r="AV275" s="629"/>
      <c r="AW275" s="603"/>
      <c r="AX275" s="603"/>
      <c r="AY275" s="629"/>
    </row>
    <row r="276" spans="2:51">
      <c r="B276" s="349"/>
      <c r="C276" s="349"/>
      <c r="D276" s="603"/>
      <c r="E276" s="603"/>
      <c r="F276" s="629"/>
      <c r="G276" s="603"/>
      <c r="H276" s="603"/>
      <c r="I276" s="629"/>
      <c r="J276" s="603"/>
      <c r="K276" s="603"/>
      <c r="L276" s="629"/>
      <c r="M276" s="603"/>
      <c r="N276" s="603"/>
      <c r="O276" s="629"/>
      <c r="P276" s="603"/>
      <c r="Q276" s="603"/>
      <c r="R276" s="629"/>
      <c r="S276" s="603"/>
      <c r="T276" s="603"/>
      <c r="U276" s="629"/>
      <c r="V276" s="603"/>
      <c r="W276" s="603"/>
      <c r="X276" s="629"/>
      <c r="Y276" s="603"/>
      <c r="Z276" s="603"/>
      <c r="AA276" s="629"/>
      <c r="AB276" s="603"/>
      <c r="AC276" s="603"/>
      <c r="AD276" s="629"/>
      <c r="AE276" s="603"/>
      <c r="AF276" s="603"/>
      <c r="AG276" s="629"/>
      <c r="AH276" s="603"/>
      <c r="AI276" s="603"/>
      <c r="AJ276" s="629"/>
      <c r="AK276" s="603"/>
      <c r="AL276" s="603"/>
      <c r="AM276" s="603"/>
      <c r="AN276" s="629"/>
      <c r="AO276" s="603"/>
      <c r="AP276" s="629"/>
      <c r="AQ276" s="603"/>
      <c r="AR276" s="603"/>
      <c r="AS276" s="629"/>
      <c r="AT276" s="603"/>
      <c r="AU276" s="603"/>
      <c r="AV276" s="629"/>
      <c r="AW276" s="603"/>
      <c r="AX276" s="603"/>
      <c r="AY276" s="629"/>
    </row>
    <row r="277" spans="2:51">
      <c r="B277" s="349"/>
      <c r="C277" s="349"/>
      <c r="D277" s="603"/>
      <c r="E277" s="603"/>
      <c r="F277" s="629"/>
      <c r="G277" s="603"/>
      <c r="H277" s="603"/>
      <c r="I277" s="629"/>
      <c r="J277" s="603"/>
      <c r="K277" s="603"/>
      <c r="L277" s="629"/>
      <c r="M277" s="603"/>
      <c r="N277" s="603"/>
      <c r="O277" s="629"/>
      <c r="P277" s="603"/>
      <c r="Q277" s="603"/>
      <c r="R277" s="629"/>
      <c r="S277" s="603"/>
      <c r="T277" s="603"/>
      <c r="U277" s="629"/>
      <c r="V277" s="603"/>
      <c r="W277" s="603"/>
      <c r="X277" s="629"/>
      <c r="Y277" s="603"/>
      <c r="Z277" s="603"/>
      <c r="AA277" s="629"/>
      <c r="AB277" s="603"/>
      <c r="AC277" s="603"/>
      <c r="AD277" s="629"/>
      <c r="AE277" s="603"/>
      <c r="AF277" s="603"/>
      <c r="AG277" s="629"/>
      <c r="AH277" s="603"/>
      <c r="AI277" s="603"/>
      <c r="AJ277" s="629"/>
      <c r="AK277" s="603"/>
      <c r="AL277" s="603"/>
      <c r="AM277" s="603"/>
      <c r="AN277" s="629"/>
      <c r="AO277" s="603"/>
      <c r="AP277" s="629"/>
      <c r="AQ277" s="603"/>
      <c r="AR277" s="603"/>
      <c r="AS277" s="629"/>
      <c r="AT277" s="603"/>
      <c r="AU277" s="603"/>
      <c r="AV277" s="629"/>
      <c r="AW277" s="603"/>
      <c r="AX277" s="603"/>
      <c r="AY277" s="629"/>
    </row>
    <row r="278" spans="2:51">
      <c r="B278" s="349"/>
      <c r="C278" s="349"/>
      <c r="D278" s="603"/>
      <c r="E278" s="603"/>
      <c r="F278" s="629"/>
      <c r="G278" s="603"/>
      <c r="H278" s="603"/>
      <c r="I278" s="629"/>
      <c r="J278" s="603"/>
      <c r="K278" s="603"/>
      <c r="L278" s="629"/>
      <c r="M278" s="603"/>
      <c r="N278" s="603"/>
      <c r="O278" s="629"/>
      <c r="P278" s="603"/>
      <c r="Q278" s="603"/>
      <c r="R278" s="629"/>
      <c r="S278" s="603"/>
      <c r="T278" s="603"/>
      <c r="U278" s="629"/>
      <c r="V278" s="603"/>
      <c r="W278" s="603"/>
      <c r="X278" s="629"/>
      <c r="Y278" s="603"/>
      <c r="Z278" s="603"/>
      <c r="AA278" s="629"/>
      <c r="AB278" s="603"/>
      <c r="AC278" s="603"/>
      <c r="AD278" s="629"/>
      <c r="AE278" s="603"/>
      <c r="AF278" s="603"/>
      <c r="AG278" s="629"/>
      <c r="AH278" s="603"/>
      <c r="AI278" s="603"/>
      <c r="AJ278" s="629"/>
      <c r="AK278" s="603"/>
      <c r="AL278" s="603"/>
      <c r="AM278" s="603"/>
      <c r="AN278" s="629"/>
      <c r="AO278" s="603"/>
      <c r="AP278" s="629"/>
      <c r="AQ278" s="603"/>
      <c r="AR278" s="603"/>
      <c r="AS278" s="629"/>
      <c r="AT278" s="603"/>
      <c r="AU278" s="603"/>
      <c r="AV278" s="629"/>
      <c r="AW278" s="603"/>
      <c r="AX278" s="603"/>
      <c r="AY278" s="629"/>
    </row>
    <row r="279" spans="2:51">
      <c r="B279" s="349"/>
      <c r="C279" s="349"/>
      <c r="D279" s="603"/>
      <c r="E279" s="603"/>
      <c r="F279" s="629"/>
      <c r="G279" s="603"/>
      <c r="H279" s="603"/>
      <c r="I279" s="629"/>
      <c r="J279" s="603"/>
      <c r="K279" s="603"/>
      <c r="L279" s="629"/>
      <c r="M279" s="603"/>
      <c r="N279" s="603"/>
      <c r="O279" s="629"/>
      <c r="P279" s="603"/>
      <c r="Q279" s="603"/>
      <c r="R279" s="629"/>
      <c r="S279" s="603"/>
      <c r="T279" s="603"/>
      <c r="U279" s="629"/>
      <c r="V279" s="603"/>
      <c r="W279" s="603"/>
      <c r="X279" s="629"/>
      <c r="Y279" s="603"/>
      <c r="Z279" s="603"/>
      <c r="AA279" s="629"/>
      <c r="AB279" s="603"/>
      <c r="AC279" s="603"/>
      <c r="AD279" s="629"/>
      <c r="AE279" s="603"/>
      <c r="AF279" s="603"/>
      <c r="AG279" s="629"/>
      <c r="AH279" s="603"/>
      <c r="AI279" s="603"/>
      <c r="AJ279" s="629"/>
      <c r="AK279" s="603"/>
      <c r="AL279" s="603"/>
      <c r="AM279" s="603"/>
      <c r="AN279" s="629"/>
      <c r="AO279" s="603"/>
      <c r="AP279" s="629"/>
      <c r="AQ279" s="603"/>
      <c r="AR279" s="603"/>
      <c r="AS279" s="629"/>
      <c r="AT279" s="603"/>
      <c r="AU279" s="603"/>
      <c r="AV279" s="629"/>
      <c r="AW279" s="603"/>
      <c r="AX279" s="603"/>
      <c r="AY279" s="629"/>
    </row>
    <row r="280" spans="2:51">
      <c r="B280" s="349"/>
      <c r="C280" s="349"/>
      <c r="D280" s="603"/>
      <c r="E280" s="603"/>
      <c r="F280" s="629"/>
      <c r="G280" s="603"/>
      <c r="H280" s="603"/>
      <c r="I280" s="629"/>
      <c r="J280" s="603"/>
      <c r="K280" s="603"/>
      <c r="L280" s="629"/>
      <c r="M280" s="603"/>
      <c r="N280" s="603"/>
      <c r="O280" s="629"/>
      <c r="P280" s="603"/>
      <c r="Q280" s="603"/>
      <c r="R280" s="629"/>
      <c r="S280" s="603"/>
      <c r="T280" s="603"/>
      <c r="U280" s="629"/>
      <c r="V280" s="603"/>
      <c r="W280" s="603"/>
      <c r="X280" s="629"/>
      <c r="Y280" s="603"/>
      <c r="Z280" s="603"/>
      <c r="AA280" s="629"/>
      <c r="AB280" s="603"/>
      <c r="AC280" s="603"/>
      <c r="AD280" s="629"/>
      <c r="AE280" s="603"/>
      <c r="AF280" s="603"/>
      <c r="AG280" s="629"/>
      <c r="AH280" s="603"/>
      <c r="AI280" s="603"/>
      <c r="AJ280" s="629"/>
      <c r="AK280" s="603"/>
      <c r="AL280" s="603"/>
      <c r="AM280" s="603"/>
      <c r="AN280" s="629"/>
      <c r="AO280" s="603"/>
      <c r="AP280" s="629"/>
      <c r="AQ280" s="603"/>
      <c r="AR280" s="603"/>
      <c r="AS280" s="629"/>
      <c r="AT280" s="603"/>
      <c r="AU280" s="603"/>
      <c r="AV280" s="629"/>
      <c r="AW280" s="603"/>
      <c r="AX280" s="603"/>
      <c r="AY280" s="629"/>
    </row>
    <row r="281" spans="2:51">
      <c r="B281" s="349"/>
      <c r="C281" s="349"/>
      <c r="D281" s="603"/>
      <c r="E281" s="603"/>
      <c r="F281" s="629"/>
      <c r="G281" s="603"/>
      <c r="H281" s="603"/>
      <c r="I281" s="629"/>
      <c r="J281" s="603"/>
      <c r="K281" s="603"/>
      <c r="L281" s="629"/>
      <c r="M281" s="603"/>
      <c r="N281" s="603"/>
      <c r="O281" s="629"/>
      <c r="P281" s="603"/>
      <c r="Q281" s="603"/>
      <c r="R281" s="629"/>
      <c r="S281" s="603"/>
      <c r="T281" s="603"/>
      <c r="U281" s="629"/>
      <c r="V281" s="603"/>
      <c r="W281" s="603"/>
      <c r="X281" s="629"/>
      <c r="Y281" s="603"/>
      <c r="Z281" s="603"/>
      <c r="AA281" s="629"/>
      <c r="AB281" s="603"/>
      <c r="AC281" s="603"/>
      <c r="AD281" s="629"/>
      <c r="AE281" s="603"/>
      <c r="AF281" s="603"/>
      <c r="AG281" s="629"/>
      <c r="AH281" s="603"/>
      <c r="AI281" s="603"/>
      <c r="AJ281" s="629"/>
      <c r="AK281" s="603"/>
      <c r="AL281" s="603"/>
      <c r="AM281" s="603"/>
      <c r="AN281" s="629"/>
      <c r="AO281" s="603"/>
      <c r="AP281" s="629"/>
      <c r="AQ281" s="603"/>
      <c r="AR281" s="603"/>
      <c r="AS281" s="629"/>
      <c r="AT281" s="603"/>
      <c r="AU281" s="603"/>
      <c r="AV281" s="629"/>
      <c r="AW281" s="603"/>
      <c r="AX281" s="603"/>
      <c r="AY281" s="629"/>
    </row>
    <row r="282" spans="2:51">
      <c r="B282" s="349"/>
      <c r="C282" s="349"/>
      <c r="D282" s="603"/>
      <c r="E282" s="603"/>
      <c r="F282" s="629"/>
      <c r="G282" s="603"/>
      <c r="H282" s="603"/>
      <c r="I282" s="629"/>
      <c r="J282" s="603"/>
      <c r="K282" s="603"/>
      <c r="L282" s="629"/>
      <c r="M282" s="603"/>
      <c r="N282" s="603"/>
      <c r="O282" s="629"/>
      <c r="P282" s="603"/>
      <c r="Q282" s="603"/>
      <c r="R282" s="629"/>
      <c r="S282" s="603"/>
      <c r="T282" s="603"/>
      <c r="U282" s="629"/>
      <c r="V282" s="603"/>
      <c r="W282" s="603"/>
      <c r="X282" s="629"/>
      <c r="Y282" s="603"/>
      <c r="Z282" s="603"/>
      <c r="AA282" s="629"/>
      <c r="AB282" s="603"/>
      <c r="AC282" s="603"/>
      <c r="AD282" s="629"/>
      <c r="AE282" s="603"/>
      <c r="AF282" s="603"/>
      <c r="AG282" s="629"/>
      <c r="AH282" s="603"/>
      <c r="AI282" s="603"/>
      <c r="AJ282" s="629"/>
      <c r="AK282" s="603"/>
      <c r="AL282" s="603"/>
      <c r="AM282" s="603"/>
      <c r="AN282" s="629"/>
      <c r="AO282" s="603"/>
      <c r="AP282" s="629"/>
      <c r="AQ282" s="603"/>
      <c r="AR282" s="603"/>
      <c r="AS282" s="629"/>
      <c r="AT282" s="603"/>
      <c r="AU282" s="603"/>
      <c r="AV282" s="629"/>
      <c r="AW282" s="603"/>
      <c r="AX282" s="603"/>
      <c r="AY282" s="629"/>
    </row>
    <row r="283" spans="2:51">
      <c r="B283" s="349"/>
      <c r="C283" s="349"/>
      <c r="D283" s="603"/>
      <c r="E283" s="603"/>
      <c r="F283" s="629"/>
      <c r="G283" s="603"/>
      <c r="H283" s="603"/>
      <c r="I283" s="629"/>
      <c r="J283" s="603"/>
      <c r="K283" s="603"/>
      <c r="L283" s="629"/>
      <c r="M283" s="603"/>
      <c r="N283" s="603"/>
      <c r="O283" s="629"/>
      <c r="P283" s="603"/>
      <c r="Q283" s="603"/>
      <c r="R283" s="629"/>
      <c r="S283" s="603"/>
      <c r="T283" s="603"/>
      <c r="U283" s="629"/>
      <c r="V283" s="603"/>
      <c r="W283" s="603"/>
      <c r="X283" s="629"/>
      <c r="Y283" s="603"/>
      <c r="Z283" s="603"/>
      <c r="AA283" s="629"/>
      <c r="AB283" s="603"/>
      <c r="AC283" s="603"/>
      <c r="AD283" s="629"/>
      <c r="AE283" s="603"/>
      <c r="AF283" s="603"/>
      <c r="AG283" s="629"/>
      <c r="AH283" s="603"/>
      <c r="AI283" s="603"/>
      <c r="AJ283" s="629"/>
      <c r="AK283" s="603"/>
      <c r="AL283" s="603"/>
      <c r="AM283" s="603"/>
      <c r="AN283" s="629"/>
      <c r="AO283" s="603"/>
      <c r="AP283" s="629"/>
      <c r="AQ283" s="603"/>
      <c r="AR283" s="603"/>
      <c r="AS283" s="629"/>
      <c r="AT283" s="603"/>
      <c r="AU283" s="603"/>
      <c r="AV283" s="629"/>
      <c r="AW283" s="603"/>
      <c r="AX283" s="603"/>
      <c r="AY283" s="629"/>
    </row>
    <row r="284" spans="2:51">
      <c r="B284" s="349"/>
      <c r="C284" s="349"/>
      <c r="D284" s="603"/>
      <c r="E284" s="603"/>
      <c r="F284" s="629"/>
      <c r="G284" s="603"/>
      <c r="H284" s="603"/>
      <c r="I284" s="629"/>
      <c r="J284" s="603"/>
      <c r="K284" s="603"/>
      <c r="L284" s="629"/>
      <c r="M284" s="603"/>
      <c r="N284" s="603"/>
      <c r="O284" s="629"/>
      <c r="P284" s="603"/>
      <c r="Q284" s="603"/>
      <c r="R284" s="629"/>
      <c r="S284" s="603"/>
      <c r="T284" s="603"/>
      <c r="U284" s="629"/>
      <c r="V284" s="603"/>
      <c r="W284" s="603"/>
      <c r="X284" s="629"/>
      <c r="Y284" s="603"/>
      <c r="Z284" s="603"/>
      <c r="AA284" s="629"/>
      <c r="AB284" s="603"/>
      <c r="AC284" s="603"/>
      <c r="AD284" s="629"/>
      <c r="AE284" s="603"/>
      <c r="AF284" s="603"/>
      <c r="AG284" s="629"/>
      <c r="AH284" s="603"/>
      <c r="AI284" s="603"/>
      <c r="AJ284" s="629"/>
      <c r="AK284" s="603"/>
      <c r="AL284" s="603"/>
      <c r="AM284" s="603"/>
      <c r="AN284" s="629"/>
      <c r="AO284" s="603"/>
      <c r="AP284" s="629"/>
      <c r="AQ284" s="603"/>
      <c r="AR284" s="603"/>
      <c r="AS284" s="629"/>
      <c r="AT284" s="603"/>
      <c r="AU284" s="603"/>
      <c r="AV284" s="629"/>
      <c r="AW284" s="603"/>
      <c r="AX284" s="603"/>
      <c r="AY284" s="629"/>
    </row>
    <row r="285" spans="2:51">
      <c r="B285" s="349"/>
      <c r="C285" s="349"/>
      <c r="D285" s="603"/>
      <c r="E285" s="603"/>
      <c r="F285" s="629"/>
      <c r="G285" s="603"/>
      <c r="H285" s="603"/>
      <c r="I285" s="629"/>
      <c r="J285" s="603"/>
      <c r="K285" s="603"/>
      <c r="L285" s="629"/>
      <c r="M285" s="603"/>
      <c r="N285" s="603"/>
      <c r="O285" s="629"/>
      <c r="P285" s="603"/>
      <c r="Q285" s="603"/>
      <c r="R285" s="629"/>
      <c r="S285" s="603"/>
      <c r="T285" s="603"/>
      <c r="U285" s="629"/>
      <c r="V285" s="603"/>
      <c r="W285" s="603"/>
      <c r="X285" s="629"/>
      <c r="Y285" s="603"/>
      <c r="Z285" s="603"/>
      <c r="AA285" s="629"/>
      <c r="AB285" s="603"/>
      <c r="AC285" s="603"/>
      <c r="AD285" s="629"/>
      <c r="AE285" s="603"/>
      <c r="AF285" s="603"/>
      <c r="AG285" s="629"/>
      <c r="AH285" s="603"/>
      <c r="AI285" s="603"/>
      <c r="AJ285" s="629"/>
      <c r="AK285" s="603"/>
      <c r="AL285" s="603"/>
      <c r="AM285" s="603"/>
      <c r="AN285" s="629"/>
      <c r="AO285" s="603"/>
      <c r="AP285" s="629"/>
      <c r="AQ285" s="603"/>
      <c r="AR285" s="603"/>
      <c r="AS285" s="629"/>
      <c r="AT285" s="603"/>
      <c r="AU285" s="603"/>
      <c r="AV285" s="629"/>
      <c r="AW285" s="603"/>
      <c r="AX285" s="603"/>
      <c r="AY285" s="629"/>
    </row>
    <row r="286" spans="2:51">
      <c r="B286" s="349"/>
      <c r="C286" s="349"/>
      <c r="D286" s="603"/>
      <c r="E286" s="603"/>
      <c r="F286" s="629"/>
      <c r="G286" s="603"/>
      <c r="H286" s="603"/>
      <c r="I286" s="629"/>
      <c r="J286" s="603"/>
      <c r="K286" s="603"/>
      <c r="L286" s="629"/>
      <c r="M286" s="603"/>
      <c r="N286" s="603"/>
      <c r="O286" s="629"/>
      <c r="P286" s="603"/>
      <c r="Q286" s="603"/>
      <c r="R286" s="629"/>
      <c r="S286" s="603"/>
      <c r="T286" s="603"/>
      <c r="U286" s="629"/>
      <c r="V286" s="603"/>
      <c r="W286" s="603"/>
      <c r="X286" s="629"/>
      <c r="Y286" s="603"/>
      <c r="Z286" s="603"/>
      <c r="AA286" s="629"/>
      <c r="AB286" s="603"/>
      <c r="AC286" s="603"/>
      <c r="AD286" s="629"/>
      <c r="AE286" s="603"/>
      <c r="AF286" s="603"/>
      <c r="AG286" s="629"/>
      <c r="AH286" s="603"/>
      <c r="AI286" s="603"/>
      <c r="AJ286" s="629"/>
      <c r="AK286" s="603"/>
      <c r="AL286" s="603"/>
      <c r="AM286" s="603"/>
      <c r="AN286" s="629"/>
      <c r="AO286" s="603"/>
      <c r="AP286" s="629"/>
      <c r="AQ286" s="603"/>
      <c r="AR286" s="603"/>
      <c r="AS286" s="629"/>
      <c r="AT286" s="603"/>
      <c r="AU286" s="603"/>
      <c r="AV286" s="629"/>
      <c r="AW286" s="603"/>
      <c r="AX286" s="603"/>
      <c r="AY286" s="629"/>
    </row>
    <row r="287" spans="2:51">
      <c r="B287" s="349"/>
      <c r="C287" s="349"/>
      <c r="D287" s="603"/>
      <c r="E287" s="603"/>
      <c r="F287" s="629"/>
      <c r="G287" s="603"/>
      <c r="H287" s="603"/>
      <c r="I287" s="629"/>
      <c r="J287" s="603"/>
      <c r="K287" s="603"/>
      <c r="L287" s="629"/>
      <c r="M287" s="603"/>
      <c r="N287" s="603"/>
      <c r="O287" s="629"/>
      <c r="P287" s="603"/>
      <c r="Q287" s="603"/>
      <c r="R287" s="629"/>
      <c r="S287" s="603"/>
      <c r="T287" s="603"/>
      <c r="U287" s="629"/>
      <c r="V287" s="603"/>
      <c r="W287" s="603"/>
      <c r="X287" s="629"/>
      <c r="Y287" s="603"/>
      <c r="Z287" s="603"/>
      <c r="AA287" s="629"/>
      <c r="AB287" s="603"/>
      <c r="AC287" s="603"/>
      <c r="AD287" s="629"/>
      <c r="AE287" s="603"/>
      <c r="AF287" s="603"/>
      <c r="AG287" s="629"/>
      <c r="AH287" s="603"/>
      <c r="AI287" s="603"/>
      <c r="AJ287" s="629"/>
      <c r="AK287" s="603"/>
      <c r="AL287" s="603"/>
      <c r="AM287" s="603"/>
      <c r="AN287" s="629"/>
      <c r="AO287" s="603"/>
      <c r="AP287" s="629"/>
      <c r="AQ287" s="603"/>
      <c r="AR287" s="603"/>
      <c r="AS287" s="629"/>
      <c r="AT287" s="603"/>
      <c r="AU287" s="603"/>
      <c r="AV287" s="629"/>
      <c r="AW287" s="603"/>
      <c r="AX287" s="603"/>
      <c r="AY287" s="629"/>
    </row>
    <row r="288" spans="2:51">
      <c r="B288" s="349"/>
      <c r="C288" s="349"/>
      <c r="D288" s="603"/>
      <c r="E288" s="603"/>
      <c r="F288" s="629"/>
      <c r="G288" s="603"/>
      <c r="H288" s="603"/>
      <c r="I288" s="629"/>
      <c r="J288" s="603"/>
      <c r="K288" s="603"/>
      <c r="L288" s="629"/>
      <c r="M288" s="603"/>
      <c r="N288" s="603"/>
      <c r="O288" s="629"/>
      <c r="P288" s="603"/>
      <c r="Q288" s="603"/>
      <c r="R288" s="629"/>
      <c r="S288" s="603"/>
      <c r="T288" s="603"/>
      <c r="U288" s="629"/>
      <c r="V288" s="603"/>
      <c r="W288" s="603"/>
      <c r="X288" s="629"/>
      <c r="Y288" s="603"/>
      <c r="Z288" s="603"/>
      <c r="AA288" s="629"/>
      <c r="AB288" s="603"/>
      <c r="AC288" s="603"/>
      <c r="AD288" s="629"/>
      <c r="AE288" s="603"/>
      <c r="AF288" s="603"/>
      <c r="AG288" s="629"/>
      <c r="AH288" s="603"/>
      <c r="AI288" s="603"/>
      <c r="AJ288" s="629"/>
      <c r="AK288" s="603"/>
      <c r="AL288" s="603"/>
      <c r="AM288" s="603"/>
      <c r="AN288" s="629"/>
      <c r="AO288" s="603"/>
      <c r="AP288" s="629"/>
      <c r="AQ288" s="603"/>
      <c r="AR288" s="603"/>
      <c r="AS288" s="629"/>
      <c r="AT288" s="603"/>
      <c r="AU288" s="603"/>
      <c r="AV288" s="629"/>
      <c r="AW288" s="603"/>
      <c r="AX288" s="603"/>
      <c r="AY288" s="629"/>
    </row>
    <row r="289" spans="2:51">
      <c r="B289" s="349"/>
      <c r="C289" s="349"/>
      <c r="D289" s="603"/>
      <c r="E289" s="603"/>
      <c r="F289" s="629"/>
      <c r="G289" s="603"/>
      <c r="H289" s="603"/>
      <c r="I289" s="629"/>
      <c r="J289" s="603"/>
      <c r="K289" s="603"/>
      <c r="L289" s="629"/>
      <c r="M289" s="603"/>
      <c r="N289" s="603"/>
      <c r="O289" s="629"/>
      <c r="P289" s="603"/>
      <c r="Q289" s="603"/>
      <c r="R289" s="629"/>
      <c r="S289" s="603"/>
      <c r="T289" s="603"/>
      <c r="U289" s="629"/>
      <c r="V289" s="603"/>
      <c r="W289" s="603"/>
      <c r="X289" s="629"/>
      <c r="Y289" s="603"/>
      <c r="Z289" s="603"/>
      <c r="AA289" s="629"/>
      <c r="AB289" s="603"/>
      <c r="AC289" s="603"/>
      <c r="AD289" s="629"/>
      <c r="AE289" s="603"/>
      <c r="AF289" s="603"/>
      <c r="AG289" s="629"/>
      <c r="AH289" s="603"/>
      <c r="AI289" s="603"/>
      <c r="AJ289" s="629"/>
      <c r="AK289" s="603"/>
      <c r="AL289" s="603"/>
      <c r="AM289" s="603"/>
      <c r="AN289" s="629"/>
      <c r="AO289" s="603"/>
      <c r="AP289" s="629"/>
      <c r="AQ289" s="603"/>
      <c r="AR289" s="603"/>
      <c r="AS289" s="629"/>
      <c r="AT289" s="603"/>
      <c r="AU289" s="603"/>
      <c r="AV289" s="629"/>
      <c r="AW289" s="603"/>
      <c r="AX289" s="603"/>
      <c r="AY289" s="629"/>
    </row>
    <row r="290" spans="2:51">
      <c r="B290" s="349"/>
      <c r="C290" s="349"/>
      <c r="D290" s="603"/>
      <c r="E290" s="603"/>
      <c r="F290" s="629"/>
      <c r="G290" s="603"/>
      <c r="H290" s="603"/>
      <c r="I290" s="629"/>
      <c r="J290" s="603"/>
      <c r="K290" s="603"/>
      <c r="L290" s="629"/>
      <c r="M290" s="603"/>
      <c r="N290" s="603"/>
      <c r="O290" s="629"/>
      <c r="P290" s="603"/>
      <c r="Q290" s="603"/>
      <c r="R290" s="629"/>
      <c r="S290" s="603"/>
      <c r="T290" s="603"/>
      <c r="U290" s="629"/>
      <c r="V290" s="603"/>
      <c r="W290" s="603"/>
      <c r="X290" s="629"/>
      <c r="Y290" s="603"/>
      <c r="Z290" s="603"/>
      <c r="AA290" s="629"/>
      <c r="AB290" s="603"/>
      <c r="AC290" s="603"/>
      <c r="AD290" s="629"/>
      <c r="AE290" s="603"/>
      <c r="AF290" s="603"/>
      <c r="AG290" s="629"/>
      <c r="AH290" s="603"/>
      <c r="AI290" s="603"/>
      <c r="AJ290" s="629"/>
      <c r="AK290" s="603"/>
      <c r="AL290" s="603"/>
      <c r="AM290" s="603"/>
      <c r="AN290" s="629"/>
      <c r="AO290" s="603"/>
      <c r="AP290" s="629"/>
      <c r="AQ290" s="603"/>
      <c r="AR290" s="603"/>
      <c r="AS290" s="629"/>
      <c r="AT290" s="603"/>
      <c r="AU290" s="603"/>
      <c r="AV290" s="629"/>
      <c r="AW290" s="603"/>
      <c r="AX290" s="603"/>
      <c r="AY290" s="629"/>
    </row>
    <row r="291" spans="2:51">
      <c r="B291" s="349"/>
      <c r="C291" s="349"/>
      <c r="D291" s="603"/>
      <c r="E291" s="603"/>
      <c r="F291" s="629"/>
      <c r="G291" s="603"/>
      <c r="H291" s="603"/>
      <c r="I291" s="629"/>
      <c r="J291" s="603"/>
      <c r="K291" s="603"/>
      <c r="L291" s="629"/>
      <c r="M291" s="603"/>
      <c r="N291" s="603"/>
      <c r="O291" s="629"/>
      <c r="P291" s="603"/>
      <c r="Q291" s="603"/>
      <c r="R291" s="629"/>
      <c r="S291" s="603"/>
      <c r="T291" s="603"/>
      <c r="U291" s="629"/>
      <c r="V291" s="603"/>
      <c r="W291" s="603"/>
      <c r="X291" s="629"/>
      <c r="Y291" s="603"/>
      <c r="Z291" s="603"/>
      <c r="AA291" s="629"/>
      <c r="AB291" s="603"/>
      <c r="AC291" s="603"/>
      <c r="AD291" s="629"/>
      <c r="AE291" s="603"/>
      <c r="AF291" s="603"/>
      <c r="AG291" s="629"/>
      <c r="AH291" s="603"/>
      <c r="AI291" s="603"/>
      <c r="AJ291" s="629"/>
      <c r="AK291" s="603"/>
      <c r="AL291" s="603"/>
      <c r="AM291" s="603"/>
      <c r="AN291" s="629"/>
      <c r="AO291" s="603"/>
      <c r="AP291" s="629"/>
      <c r="AQ291" s="603"/>
      <c r="AR291" s="603"/>
      <c r="AS291" s="629"/>
      <c r="AT291" s="603"/>
      <c r="AU291" s="603"/>
      <c r="AV291" s="629"/>
      <c r="AW291" s="603"/>
      <c r="AX291" s="603"/>
      <c r="AY291" s="629"/>
    </row>
    <row r="292" spans="2:51">
      <c r="B292" s="349"/>
      <c r="C292" s="349"/>
      <c r="D292" s="603"/>
      <c r="E292" s="603"/>
      <c r="F292" s="629"/>
      <c r="G292" s="603"/>
      <c r="H292" s="603"/>
      <c r="I292" s="629"/>
      <c r="J292" s="603"/>
      <c r="K292" s="603"/>
      <c r="L292" s="629"/>
      <c r="M292" s="603"/>
      <c r="N292" s="603"/>
      <c r="O292" s="629"/>
      <c r="P292" s="603"/>
      <c r="Q292" s="603"/>
      <c r="R292" s="629"/>
      <c r="S292" s="603"/>
      <c r="T292" s="603"/>
      <c r="U292" s="629"/>
      <c r="V292" s="603"/>
      <c r="W292" s="603"/>
      <c r="X292" s="629"/>
      <c r="Y292" s="603"/>
      <c r="Z292" s="603"/>
      <c r="AA292" s="629"/>
      <c r="AB292" s="603"/>
      <c r="AC292" s="603"/>
      <c r="AD292" s="629"/>
      <c r="AE292" s="603"/>
      <c r="AF292" s="603"/>
      <c r="AG292" s="629"/>
      <c r="AH292" s="603"/>
      <c r="AI292" s="603"/>
      <c r="AJ292" s="629"/>
      <c r="AK292" s="603"/>
      <c r="AL292" s="603"/>
      <c r="AM292" s="603"/>
      <c r="AN292" s="629"/>
      <c r="AO292" s="603"/>
      <c r="AP292" s="629"/>
      <c r="AQ292" s="603"/>
      <c r="AR292" s="603"/>
      <c r="AS292" s="629"/>
      <c r="AT292" s="603"/>
      <c r="AU292" s="603"/>
      <c r="AV292" s="629"/>
      <c r="AW292" s="603"/>
      <c r="AX292" s="603"/>
      <c r="AY292" s="629"/>
    </row>
    <row r="293" spans="2:51">
      <c r="B293" s="349"/>
      <c r="C293" s="349"/>
      <c r="D293" s="603"/>
      <c r="E293" s="603"/>
      <c r="F293" s="629"/>
      <c r="G293" s="603"/>
      <c r="H293" s="603"/>
      <c r="I293" s="629"/>
      <c r="J293" s="603"/>
      <c r="K293" s="603"/>
      <c r="L293" s="629"/>
      <c r="M293" s="603"/>
      <c r="N293" s="603"/>
      <c r="O293" s="629"/>
      <c r="P293" s="603"/>
      <c r="Q293" s="603"/>
      <c r="R293" s="629"/>
      <c r="S293" s="603"/>
      <c r="T293" s="603"/>
      <c r="U293" s="629"/>
      <c r="V293" s="603"/>
      <c r="W293" s="603"/>
      <c r="X293" s="629"/>
      <c r="Y293" s="603"/>
      <c r="Z293" s="603"/>
      <c r="AA293" s="629"/>
      <c r="AB293" s="603"/>
      <c r="AC293" s="603"/>
      <c r="AD293" s="629"/>
      <c r="AE293" s="603"/>
      <c r="AF293" s="603"/>
      <c r="AG293" s="629"/>
      <c r="AH293" s="603"/>
      <c r="AI293" s="603"/>
      <c r="AJ293" s="629"/>
      <c r="AK293" s="603"/>
      <c r="AL293" s="603"/>
      <c r="AM293" s="603"/>
      <c r="AN293" s="629"/>
      <c r="AO293" s="603"/>
      <c r="AP293" s="629"/>
      <c r="AQ293" s="603"/>
      <c r="AR293" s="603"/>
      <c r="AS293" s="629"/>
      <c r="AT293" s="603"/>
      <c r="AU293" s="603"/>
      <c r="AV293" s="629"/>
      <c r="AW293" s="603"/>
      <c r="AX293" s="603"/>
      <c r="AY293" s="629"/>
    </row>
    <row r="294" spans="2:51">
      <c r="B294" s="349"/>
      <c r="C294" s="349"/>
      <c r="D294" s="603"/>
      <c r="E294" s="603"/>
      <c r="F294" s="629"/>
      <c r="G294" s="603"/>
      <c r="H294" s="603"/>
      <c r="I294" s="629"/>
      <c r="J294" s="603"/>
      <c r="K294" s="603"/>
      <c r="L294" s="629"/>
      <c r="M294" s="603"/>
      <c r="N294" s="603"/>
      <c r="O294" s="629"/>
      <c r="P294" s="603"/>
      <c r="Q294" s="603"/>
      <c r="R294" s="629"/>
      <c r="S294" s="603"/>
      <c r="T294" s="603"/>
      <c r="U294" s="629"/>
      <c r="V294" s="603"/>
      <c r="W294" s="603"/>
      <c r="X294" s="629"/>
      <c r="Y294" s="603"/>
      <c r="Z294" s="603"/>
      <c r="AA294" s="629"/>
      <c r="AB294" s="603"/>
      <c r="AC294" s="603"/>
      <c r="AD294" s="629"/>
      <c r="AE294" s="603"/>
      <c r="AF294" s="603"/>
      <c r="AG294" s="629"/>
      <c r="AH294" s="603"/>
      <c r="AI294" s="603"/>
      <c r="AJ294" s="629"/>
      <c r="AK294" s="603"/>
      <c r="AL294" s="603"/>
      <c r="AM294" s="603"/>
      <c r="AN294" s="629"/>
      <c r="AO294" s="603"/>
      <c r="AP294" s="629"/>
      <c r="AQ294" s="603"/>
      <c r="AR294" s="603"/>
      <c r="AS294" s="629"/>
      <c r="AT294" s="603"/>
      <c r="AU294" s="603"/>
      <c r="AV294" s="629"/>
      <c r="AW294" s="603"/>
      <c r="AX294" s="603"/>
      <c r="AY294" s="629"/>
    </row>
    <row r="295" spans="2:51">
      <c r="B295" s="349"/>
      <c r="C295" s="349"/>
      <c r="D295" s="603"/>
      <c r="E295" s="603"/>
      <c r="F295" s="629"/>
      <c r="G295" s="603"/>
      <c r="H295" s="603"/>
      <c r="I295" s="629"/>
      <c r="J295" s="603"/>
      <c r="K295" s="603"/>
      <c r="L295" s="629"/>
      <c r="M295" s="603"/>
      <c r="N295" s="603"/>
      <c r="O295" s="629"/>
      <c r="P295" s="603"/>
      <c r="Q295" s="603"/>
      <c r="R295" s="629"/>
      <c r="S295" s="603"/>
      <c r="T295" s="603"/>
      <c r="U295" s="629"/>
      <c r="V295" s="603"/>
      <c r="W295" s="603"/>
      <c r="X295" s="629"/>
      <c r="Y295" s="603"/>
      <c r="Z295" s="603"/>
      <c r="AA295" s="629"/>
      <c r="AB295" s="603"/>
      <c r="AC295" s="603"/>
      <c r="AD295" s="629"/>
      <c r="AE295" s="603"/>
      <c r="AF295" s="603"/>
      <c r="AG295" s="629"/>
      <c r="AH295" s="603"/>
      <c r="AI295" s="603"/>
      <c r="AJ295" s="629"/>
      <c r="AK295" s="603"/>
      <c r="AL295" s="603"/>
      <c r="AM295" s="603"/>
      <c r="AN295" s="629"/>
      <c r="AO295" s="603"/>
      <c r="AP295" s="629"/>
      <c r="AQ295" s="603"/>
      <c r="AR295" s="603"/>
      <c r="AS295" s="629"/>
      <c r="AT295" s="603"/>
      <c r="AU295" s="603"/>
      <c r="AV295" s="629"/>
      <c r="AW295" s="603"/>
      <c r="AX295" s="603"/>
      <c r="AY295" s="629"/>
    </row>
    <row r="296" spans="2:51">
      <c r="B296" s="349"/>
      <c r="C296" s="349"/>
      <c r="D296" s="603"/>
      <c r="E296" s="603"/>
      <c r="F296" s="629"/>
      <c r="G296" s="603"/>
      <c r="H296" s="603"/>
      <c r="I296" s="629"/>
      <c r="J296" s="603"/>
      <c r="K296" s="603"/>
      <c r="L296" s="629"/>
      <c r="M296" s="603"/>
      <c r="N296" s="603"/>
      <c r="O296" s="629"/>
      <c r="P296" s="603"/>
      <c r="Q296" s="603"/>
      <c r="R296" s="629"/>
      <c r="S296" s="603"/>
      <c r="T296" s="603"/>
      <c r="U296" s="629"/>
      <c r="V296" s="603"/>
      <c r="W296" s="603"/>
      <c r="X296" s="629"/>
      <c r="Y296" s="603"/>
      <c r="Z296" s="603"/>
      <c r="AA296" s="629"/>
      <c r="AB296" s="603"/>
      <c r="AC296" s="603"/>
      <c r="AD296" s="629"/>
      <c r="AE296" s="603"/>
      <c r="AF296" s="603"/>
      <c r="AG296" s="629"/>
      <c r="AH296" s="603"/>
      <c r="AI296" s="603"/>
      <c r="AJ296" s="629"/>
      <c r="AK296" s="603"/>
      <c r="AL296" s="603"/>
      <c r="AM296" s="603"/>
      <c r="AN296" s="629"/>
      <c r="AO296" s="603"/>
      <c r="AP296" s="629"/>
      <c r="AQ296" s="603"/>
      <c r="AR296" s="603"/>
      <c r="AS296" s="629"/>
      <c r="AT296" s="603"/>
      <c r="AU296" s="603"/>
      <c r="AV296" s="629"/>
      <c r="AW296" s="603"/>
      <c r="AX296" s="603"/>
      <c r="AY296" s="629"/>
    </row>
    <row r="297" spans="2:51">
      <c r="B297" s="349"/>
      <c r="C297" s="349"/>
      <c r="D297" s="603"/>
      <c r="E297" s="603"/>
      <c r="F297" s="629"/>
      <c r="G297" s="603"/>
      <c r="H297" s="603"/>
      <c r="I297" s="629"/>
      <c r="J297" s="603"/>
      <c r="K297" s="603"/>
      <c r="L297" s="629"/>
      <c r="M297" s="603"/>
      <c r="N297" s="603"/>
      <c r="O297" s="629"/>
      <c r="P297" s="603"/>
      <c r="Q297" s="603"/>
      <c r="R297" s="629"/>
      <c r="S297" s="603"/>
      <c r="T297" s="603"/>
      <c r="U297" s="629"/>
      <c r="V297" s="603"/>
      <c r="W297" s="603"/>
      <c r="X297" s="629"/>
      <c r="Y297" s="603"/>
      <c r="Z297" s="603"/>
      <c r="AA297" s="629"/>
      <c r="AB297" s="603"/>
      <c r="AC297" s="603"/>
      <c r="AD297" s="629"/>
      <c r="AE297" s="603"/>
      <c r="AF297" s="603"/>
      <c r="AG297" s="629"/>
      <c r="AH297" s="603"/>
      <c r="AI297" s="603"/>
      <c r="AJ297" s="629"/>
      <c r="AK297" s="603"/>
      <c r="AL297" s="603"/>
      <c r="AM297" s="603"/>
      <c r="AN297" s="629"/>
      <c r="AO297" s="603"/>
      <c r="AP297" s="629"/>
      <c r="AQ297" s="603"/>
      <c r="AR297" s="603"/>
      <c r="AS297" s="629"/>
      <c r="AT297" s="603"/>
      <c r="AU297" s="603"/>
      <c r="AV297" s="629"/>
      <c r="AW297" s="603"/>
      <c r="AX297" s="603"/>
      <c r="AY297" s="629"/>
    </row>
    <row r="298" spans="2:51">
      <c r="B298" s="349"/>
      <c r="C298" s="349"/>
      <c r="D298" s="603"/>
      <c r="E298" s="603"/>
      <c r="F298" s="629"/>
      <c r="G298" s="603"/>
      <c r="H298" s="603"/>
      <c r="I298" s="629"/>
      <c r="J298" s="603"/>
      <c r="K298" s="603"/>
      <c r="L298" s="629"/>
      <c r="M298" s="603"/>
      <c r="N298" s="603"/>
      <c r="O298" s="629"/>
      <c r="P298" s="603"/>
      <c r="Q298" s="603"/>
      <c r="R298" s="629"/>
      <c r="S298" s="603"/>
      <c r="T298" s="603"/>
      <c r="U298" s="629"/>
      <c r="V298" s="603"/>
      <c r="W298" s="603"/>
      <c r="X298" s="629"/>
      <c r="Y298" s="603"/>
      <c r="Z298" s="603"/>
      <c r="AA298" s="629"/>
      <c r="AB298" s="603"/>
      <c r="AC298" s="603"/>
      <c r="AD298" s="629"/>
      <c r="AE298" s="603"/>
      <c r="AF298" s="603"/>
      <c r="AG298" s="629"/>
      <c r="AH298" s="603"/>
      <c r="AI298" s="603"/>
      <c r="AJ298" s="629"/>
      <c r="AK298" s="603"/>
      <c r="AL298" s="603"/>
      <c r="AM298" s="603"/>
      <c r="AN298" s="629"/>
      <c r="AO298" s="603"/>
      <c r="AP298" s="629"/>
      <c r="AQ298" s="603"/>
      <c r="AR298" s="603"/>
      <c r="AS298" s="629"/>
      <c r="AT298" s="603"/>
      <c r="AU298" s="603"/>
      <c r="AV298" s="629"/>
      <c r="AW298" s="603"/>
      <c r="AX298" s="603"/>
      <c r="AY298" s="629"/>
    </row>
    <row r="299" spans="2:51">
      <c r="B299" s="349"/>
      <c r="C299" s="349"/>
      <c r="D299" s="603"/>
      <c r="E299" s="603"/>
      <c r="F299" s="629"/>
      <c r="G299" s="603"/>
      <c r="H299" s="603"/>
      <c r="I299" s="629"/>
      <c r="J299" s="603"/>
      <c r="K299" s="603"/>
      <c r="L299" s="629"/>
      <c r="M299" s="603"/>
      <c r="N299" s="603"/>
      <c r="O299" s="629"/>
      <c r="P299" s="603"/>
      <c r="Q299" s="603"/>
      <c r="R299" s="629"/>
      <c r="S299" s="603"/>
      <c r="T299" s="603"/>
      <c r="U299" s="629"/>
      <c r="V299" s="603"/>
      <c r="W299" s="603"/>
      <c r="X299" s="629"/>
      <c r="Y299" s="603"/>
      <c r="Z299" s="603"/>
      <c r="AA299" s="629"/>
      <c r="AB299" s="603"/>
      <c r="AC299" s="603"/>
      <c r="AD299" s="629"/>
      <c r="AE299" s="603"/>
      <c r="AF299" s="603"/>
      <c r="AG299" s="629"/>
      <c r="AH299" s="603"/>
      <c r="AI299" s="603"/>
      <c r="AJ299" s="629"/>
      <c r="AK299" s="603"/>
      <c r="AL299" s="603"/>
      <c r="AM299" s="603"/>
      <c r="AN299" s="629"/>
      <c r="AO299" s="603"/>
      <c r="AP299" s="629"/>
      <c r="AQ299" s="603"/>
      <c r="AR299" s="603"/>
      <c r="AS299" s="629"/>
      <c r="AT299" s="603"/>
      <c r="AU299" s="603"/>
      <c r="AV299" s="629"/>
      <c r="AW299" s="603"/>
      <c r="AX299" s="603"/>
      <c r="AY299" s="629"/>
    </row>
    <row r="300" spans="2:51">
      <c r="B300" s="349"/>
      <c r="C300" s="349"/>
      <c r="D300" s="603"/>
      <c r="E300" s="603"/>
      <c r="F300" s="629"/>
      <c r="G300" s="603"/>
      <c r="H300" s="603"/>
      <c r="I300" s="629"/>
      <c r="J300" s="603"/>
      <c r="K300" s="603"/>
      <c r="L300" s="629"/>
      <c r="M300" s="603"/>
      <c r="N300" s="603"/>
      <c r="O300" s="629"/>
      <c r="P300" s="603"/>
      <c r="Q300" s="603"/>
      <c r="R300" s="629"/>
      <c r="S300" s="603"/>
      <c r="T300" s="603"/>
      <c r="U300" s="629"/>
      <c r="V300" s="603"/>
      <c r="W300" s="603"/>
      <c r="X300" s="629"/>
      <c r="Y300" s="603"/>
      <c r="Z300" s="603"/>
      <c r="AA300" s="629"/>
      <c r="AB300" s="603"/>
      <c r="AC300" s="603"/>
      <c r="AD300" s="629"/>
      <c r="AE300" s="603"/>
      <c r="AF300" s="603"/>
      <c r="AG300" s="629"/>
      <c r="AH300" s="603"/>
      <c r="AI300" s="603"/>
      <c r="AJ300" s="629"/>
      <c r="AK300" s="603"/>
      <c r="AL300" s="603"/>
      <c r="AM300" s="603"/>
      <c r="AN300" s="629"/>
      <c r="AO300" s="603"/>
      <c r="AP300" s="629"/>
      <c r="AQ300" s="603"/>
      <c r="AR300" s="603"/>
      <c r="AS300" s="629"/>
      <c r="AT300" s="603"/>
      <c r="AU300" s="603"/>
      <c r="AV300" s="629"/>
      <c r="AW300" s="603"/>
      <c r="AX300" s="603"/>
      <c r="AY300" s="629"/>
    </row>
    <row r="301" spans="2:51">
      <c r="B301" s="349"/>
      <c r="C301" s="349"/>
      <c r="D301" s="603"/>
      <c r="E301" s="603"/>
      <c r="F301" s="629"/>
      <c r="G301" s="603"/>
      <c r="H301" s="603"/>
      <c r="I301" s="629"/>
      <c r="J301" s="603"/>
      <c r="K301" s="603"/>
      <c r="L301" s="629"/>
      <c r="M301" s="603"/>
      <c r="N301" s="603"/>
      <c r="O301" s="629"/>
      <c r="P301" s="603"/>
      <c r="Q301" s="603"/>
      <c r="R301" s="629"/>
      <c r="S301" s="603"/>
      <c r="T301" s="603"/>
      <c r="U301" s="629"/>
      <c r="V301" s="603"/>
      <c r="W301" s="603"/>
      <c r="X301" s="629"/>
      <c r="Y301" s="603"/>
      <c r="Z301" s="603"/>
      <c r="AA301" s="629"/>
      <c r="AB301" s="603"/>
      <c r="AC301" s="603"/>
      <c r="AD301" s="629"/>
      <c r="AE301" s="603"/>
      <c r="AF301" s="603"/>
      <c r="AG301" s="629"/>
      <c r="AH301" s="603"/>
      <c r="AI301" s="603"/>
      <c r="AJ301" s="629"/>
      <c r="AK301" s="603"/>
      <c r="AL301" s="603"/>
      <c r="AM301" s="603"/>
      <c r="AN301" s="629"/>
      <c r="AO301" s="603"/>
      <c r="AP301" s="629"/>
      <c r="AQ301" s="603"/>
      <c r="AR301" s="603"/>
      <c r="AS301" s="629"/>
      <c r="AT301" s="603"/>
      <c r="AU301" s="603"/>
      <c r="AV301" s="629"/>
      <c r="AW301" s="603"/>
      <c r="AX301" s="603"/>
      <c r="AY301" s="629"/>
    </row>
    <row r="302" spans="2:51">
      <c r="B302" s="349"/>
      <c r="C302" s="349"/>
      <c r="D302" s="603"/>
      <c r="E302" s="603"/>
      <c r="F302" s="629"/>
      <c r="G302" s="603"/>
      <c r="H302" s="603"/>
      <c r="I302" s="629"/>
      <c r="J302" s="603"/>
      <c r="K302" s="603"/>
      <c r="L302" s="629"/>
      <c r="M302" s="603"/>
      <c r="N302" s="603"/>
      <c r="O302" s="629"/>
      <c r="P302" s="603"/>
      <c r="Q302" s="603"/>
      <c r="R302" s="629"/>
      <c r="S302" s="603"/>
      <c r="T302" s="603"/>
      <c r="U302" s="629"/>
      <c r="V302" s="603"/>
      <c r="W302" s="603"/>
      <c r="X302" s="629"/>
      <c r="Y302" s="603"/>
      <c r="Z302" s="603"/>
      <c r="AA302" s="629"/>
      <c r="AB302" s="603"/>
      <c r="AC302" s="603"/>
      <c r="AD302" s="629"/>
      <c r="AE302" s="603"/>
      <c r="AF302" s="603"/>
      <c r="AG302" s="629"/>
      <c r="AH302" s="603"/>
      <c r="AI302" s="603"/>
      <c r="AJ302" s="629"/>
      <c r="AK302" s="603"/>
      <c r="AL302" s="603"/>
      <c r="AM302" s="603"/>
      <c r="AN302" s="629"/>
      <c r="AO302" s="603"/>
      <c r="AP302" s="629"/>
      <c r="AQ302" s="603"/>
      <c r="AR302" s="603"/>
      <c r="AS302" s="629"/>
      <c r="AT302" s="603"/>
      <c r="AU302" s="603"/>
      <c r="AV302" s="629"/>
      <c r="AW302" s="603"/>
      <c r="AX302" s="603"/>
      <c r="AY302" s="629"/>
    </row>
    <row r="303" spans="2:51">
      <c r="B303" s="349"/>
      <c r="C303" s="349"/>
      <c r="D303" s="603"/>
      <c r="E303" s="603"/>
      <c r="F303" s="629"/>
      <c r="G303" s="603"/>
      <c r="H303" s="603"/>
      <c r="I303" s="629"/>
      <c r="J303" s="603"/>
      <c r="K303" s="603"/>
      <c r="L303" s="629"/>
      <c r="M303" s="603"/>
      <c r="N303" s="603"/>
      <c r="O303" s="629"/>
      <c r="P303" s="603"/>
      <c r="Q303" s="603"/>
      <c r="R303" s="629"/>
      <c r="S303" s="603"/>
      <c r="T303" s="603"/>
      <c r="U303" s="629"/>
      <c r="V303" s="603"/>
      <c r="W303" s="603"/>
      <c r="X303" s="629"/>
      <c r="Y303" s="603"/>
      <c r="Z303" s="603"/>
      <c r="AA303" s="629"/>
      <c r="AB303" s="603"/>
      <c r="AC303" s="603"/>
      <c r="AD303" s="629"/>
      <c r="AE303" s="603"/>
      <c r="AF303" s="603"/>
      <c r="AG303" s="629"/>
      <c r="AH303" s="603"/>
      <c r="AI303" s="603"/>
      <c r="AJ303" s="629"/>
      <c r="AK303" s="603"/>
      <c r="AL303" s="603"/>
      <c r="AM303" s="603"/>
      <c r="AN303" s="629"/>
      <c r="AO303" s="603"/>
      <c r="AP303" s="629"/>
      <c r="AQ303" s="603"/>
      <c r="AR303" s="603"/>
      <c r="AS303" s="629"/>
      <c r="AT303" s="603"/>
      <c r="AU303" s="603"/>
      <c r="AV303" s="629"/>
      <c r="AW303" s="603"/>
      <c r="AX303" s="603"/>
      <c r="AY303" s="629"/>
    </row>
    <row r="304" spans="2:51">
      <c r="B304" s="349"/>
      <c r="C304" s="349"/>
      <c r="D304" s="603"/>
      <c r="E304" s="603"/>
      <c r="F304" s="629"/>
      <c r="G304" s="603"/>
      <c r="H304" s="603"/>
      <c r="I304" s="629"/>
      <c r="J304" s="603"/>
      <c r="K304" s="603"/>
      <c r="L304" s="629"/>
      <c r="M304" s="603"/>
      <c r="N304" s="603"/>
      <c r="O304" s="629"/>
      <c r="P304" s="603"/>
      <c r="Q304" s="603"/>
      <c r="R304" s="629"/>
      <c r="S304" s="603"/>
      <c r="T304" s="603"/>
      <c r="U304" s="629"/>
      <c r="V304" s="603"/>
      <c r="W304" s="603"/>
      <c r="X304" s="629"/>
      <c r="Y304" s="603"/>
      <c r="Z304" s="603"/>
      <c r="AA304" s="629"/>
      <c r="AB304" s="603"/>
      <c r="AC304" s="603"/>
      <c r="AD304" s="629"/>
      <c r="AE304" s="603"/>
      <c r="AF304" s="603"/>
      <c r="AG304" s="629"/>
      <c r="AH304" s="603"/>
      <c r="AI304" s="603"/>
      <c r="AJ304" s="629"/>
      <c r="AK304" s="603"/>
      <c r="AL304" s="603"/>
      <c r="AM304" s="603"/>
      <c r="AN304" s="629"/>
      <c r="AO304" s="603"/>
      <c r="AP304" s="629"/>
      <c r="AQ304" s="603"/>
      <c r="AR304" s="603"/>
      <c r="AS304" s="629"/>
      <c r="AT304" s="603"/>
      <c r="AU304" s="603"/>
      <c r="AV304" s="629"/>
      <c r="AW304" s="603"/>
      <c r="AX304" s="603"/>
      <c r="AY304" s="629"/>
    </row>
    <row r="305" spans="2:51">
      <c r="B305" s="349"/>
      <c r="C305" s="349"/>
      <c r="D305" s="603"/>
      <c r="E305" s="603"/>
      <c r="F305" s="629"/>
      <c r="G305" s="603"/>
      <c r="H305" s="603"/>
      <c r="I305" s="629"/>
      <c r="J305" s="603"/>
      <c r="K305" s="603"/>
      <c r="L305" s="629"/>
      <c r="M305" s="603"/>
      <c r="N305" s="603"/>
      <c r="O305" s="629"/>
      <c r="P305" s="603"/>
      <c r="Q305" s="603"/>
      <c r="R305" s="629"/>
      <c r="S305" s="603"/>
      <c r="T305" s="603"/>
      <c r="U305" s="629"/>
      <c r="V305" s="603"/>
      <c r="W305" s="603"/>
      <c r="X305" s="629"/>
      <c r="Y305" s="603"/>
      <c r="Z305" s="603"/>
      <c r="AA305" s="629"/>
      <c r="AB305" s="603"/>
      <c r="AC305" s="603"/>
      <c r="AD305" s="629"/>
      <c r="AE305" s="603"/>
      <c r="AF305" s="603"/>
      <c r="AG305" s="629"/>
      <c r="AH305" s="603"/>
      <c r="AI305" s="603"/>
      <c r="AJ305" s="629"/>
      <c r="AK305" s="603"/>
      <c r="AL305" s="603"/>
      <c r="AM305" s="603"/>
      <c r="AN305" s="629"/>
      <c r="AO305" s="603"/>
      <c r="AP305" s="629"/>
      <c r="AQ305" s="603"/>
      <c r="AR305" s="603"/>
      <c r="AS305" s="629"/>
      <c r="AT305" s="603"/>
      <c r="AU305" s="603"/>
      <c r="AV305" s="629"/>
      <c r="AW305" s="603"/>
      <c r="AX305" s="603"/>
      <c r="AY305" s="629"/>
    </row>
    <row r="306" spans="2:51">
      <c r="B306" s="349"/>
      <c r="C306" s="349"/>
      <c r="D306" s="603"/>
      <c r="E306" s="603"/>
      <c r="F306" s="629"/>
      <c r="G306" s="603"/>
      <c r="H306" s="603"/>
      <c r="I306" s="629"/>
      <c r="J306" s="603"/>
      <c r="K306" s="603"/>
      <c r="L306" s="629"/>
      <c r="M306" s="603"/>
      <c r="N306" s="603"/>
      <c r="O306" s="629"/>
      <c r="P306" s="603"/>
      <c r="Q306" s="603"/>
      <c r="R306" s="629"/>
      <c r="S306" s="603"/>
      <c r="T306" s="603"/>
      <c r="U306" s="629"/>
      <c r="V306" s="603"/>
      <c r="W306" s="603"/>
      <c r="X306" s="629"/>
      <c r="Y306" s="603"/>
      <c r="Z306" s="603"/>
      <c r="AA306" s="629"/>
      <c r="AB306" s="603"/>
      <c r="AC306" s="603"/>
      <c r="AD306" s="629"/>
      <c r="AE306" s="603"/>
      <c r="AF306" s="603"/>
      <c r="AG306" s="629"/>
      <c r="AH306" s="603"/>
      <c r="AI306" s="603"/>
      <c r="AJ306" s="629"/>
      <c r="AK306" s="603"/>
      <c r="AL306" s="603"/>
      <c r="AM306" s="603"/>
      <c r="AN306" s="629"/>
      <c r="AO306" s="603"/>
      <c r="AP306" s="629"/>
      <c r="AQ306" s="603"/>
      <c r="AR306" s="603"/>
      <c r="AS306" s="629"/>
      <c r="AT306" s="603"/>
      <c r="AU306" s="603"/>
      <c r="AV306" s="629"/>
      <c r="AW306" s="603"/>
      <c r="AX306" s="603"/>
      <c r="AY306" s="629"/>
    </row>
    <row r="307" spans="2:51">
      <c r="B307" s="349"/>
      <c r="C307" s="349"/>
      <c r="D307" s="603"/>
      <c r="E307" s="603"/>
      <c r="F307" s="629"/>
      <c r="G307" s="603"/>
      <c r="H307" s="603"/>
      <c r="I307" s="629"/>
      <c r="J307" s="603"/>
      <c r="K307" s="603"/>
      <c r="L307" s="629"/>
      <c r="M307" s="603"/>
      <c r="N307" s="603"/>
      <c r="O307" s="629"/>
      <c r="P307" s="603"/>
      <c r="Q307" s="603"/>
      <c r="R307" s="629"/>
      <c r="S307" s="603"/>
      <c r="T307" s="603"/>
      <c r="U307" s="629"/>
      <c r="V307" s="603"/>
      <c r="W307" s="603"/>
      <c r="X307" s="629"/>
      <c r="Y307" s="603"/>
      <c r="Z307" s="603"/>
      <c r="AA307" s="629"/>
      <c r="AB307" s="603"/>
      <c r="AC307" s="603"/>
      <c r="AD307" s="629"/>
      <c r="AE307" s="603"/>
      <c r="AF307" s="603"/>
      <c r="AG307" s="629"/>
      <c r="AH307" s="603"/>
      <c r="AI307" s="603"/>
      <c r="AJ307" s="629"/>
      <c r="AK307" s="603"/>
      <c r="AL307" s="603"/>
      <c r="AM307" s="603"/>
      <c r="AN307" s="629"/>
      <c r="AO307" s="603"/>
      <c r="AP307" s="629"/>
      <c r="AQ307" s="603"/>
      <c r="AR307" s="603"/>
      <c r="AS307" s="629"/>
      <c r="AT307" s="603"/>
      <c r="AU307" s="603"/>
      <c r="AV307" s="629"/>
      <c r="AW307" s="603"/>
      <c r="AX307" s="603"/>
      <c r="AY307" s="629"/>
    </row>
    <row r="308" spans="2:51">
      <c r="B308" s="349"/>
      <c r="C308" s="349"/>
      <c r="D308" s="603"/>
      <c r="E308" s="603"/>
      <c r="F308" s="629"/>
      <c r="G308" s="603"/>
      <c r="H308" s="603"/>
      <c r="I308" s="629"/>
      <c r="J308" s="603"/>
      <c r="K308" s="603"/>
      <c r="L308" s="629"/>
      <c r="M308" s="603"/>
      <c r="N308" s="603"/>
      <c r="O308" s="629"/>
      <c r="P308" s="603"/>
      <c r="Q308" s="603"/>
      <c r="R308" s="629"/>
      <c r="S308" s="603"/>
      <c r="T308" s="603"/>
      <c r="U308" s="629"/>
      <c r="V308" s="603"/>
      <c r="W308" s="603"/>
      <c r="X308" s="629"/>
      <c r="Y308" s="603"/>
      <c r="Z308" s="603"/>
      <c r="AA308" s="629"/>
      <c r="AB308" s="603"/>
      <c r="AC308" s="603"/>
      <c r="AD308" s="629"/>
      <c r="AE308" s="603"/>
      <c r="AF308" s="603"/>
      <c r="AG308" s="629"/>
      <c r="AH308" s="603"/>
      <c r="AI308" s="603"/>
      <c r="AJ308" s="629"/>
      <c r="AK308" s="603"/>
      <c r="AL308" s="603"/>
      <c r="AM308" s="603"/>
      <c r="AN308" s="629"/>
      <c r="AO308" s="603"/>
      <c r="AP308" s="629"/>
      <c r="AQ308" s="603"/>
      <c r="AR308" s="603"/>
      <c r="AS308" s="629"/>
      <c r="AT308" s="603"/>
      <c r="AU308" s="603"/>
      <c r="AV308" s="629"/>
      <c r="AW308" s="603"/>
      <c r="AX308" s="603"/>
      <c r="AY308" s="629"/>
    </row>
    <row r="309" spans="2:51">
      <c r="B309" s="349"/>
      <c r="C309" s="349"/>
      <c r="D309" s="603"/>
      <c r="E309" s="603"/>
      <c r="F309" s="629"/>
      <c r="G309" s="603"/>
      <c r="H309" s="603"/>
      <c r="I309" s="629"/>
      <c r="J309" s="603"/>
      <c r="K309" s="603"/>
      <c r="L309" s="629"/>
      <c r="M309" s="603"/>
      <c r="N309" s="603"/>
      <c r="O309" s="629"/>
      <c r="P309" s="603"/>
      <c r="Q309" s="603"/>
      <c r="R309" s="629"/>
      <c r="S309" s="603"/>
      <c r="T309" s="603"/>
      <c r="U309" s="629"/>
      <c r="V309" s="603"/>
      <c r="W309" s="603"/>
      <c r="X309" s="629"/>
      <c r="Y309" s="603"/>
      <c r="Z309" s="603"/>
      <c r="AA309" s="629"/>
      <c r="AB309" s="603"/>
      <c r="AC309" s="603"/>
      <c r="AD309" s="629"/>
      <c r="AE309" s="603"/>
      <c r="AF309" s="603"/>
      <c r="AG309" s="629"/>
      <c r="AH309" s="603"/>
      <c r="AI309" s="603"/>
      <c r="AJ309" s="629"/>
      <c r="AK309" s="603"/>
      <c r="AL309" s="603"/>
      <c r="AM309" s="603"/>
      <c r="AN309" s="629"/>
      <c r="AO309" s="603"/>
      <c r="AP309" s="629"/>
      <c r="AQ309" s="603"/>
      <c r="AR309" s="603"/>
      <c r="AS309" s="629"/>
      <c r="AT309" s="603"/>
      <c r="AU309" s="603"/>
      <c r="AV309" s="629"/>
      <c r="AW309" s="603"/>
      <c r="AX309" s="603"/>
      <c r="AY309" s="629"/>
    </row>
    <row r="310" spans="2:51">
      <c r="B310" s="349"/>
      <c r="C310" s="349"/>
      <c r="D310" s="603"/>
      <c r="E310" s="603"/>
      <c r="F310" s="629"/>
      <c r="G310" s="603"/>
      <c r="H310" s="603"/>
      <c r="I310" s="629"/>
      <c r="J310" s="603"/>
      <c r="K310" s="603"/>
      <c r="L310" s="629"/>
      <c r="M310" s="603"/>
      <c r="N310" s="603"/>
      <c r="O310" s="629"/>
      <c r="P310" s="603"/>
      <c r="Q310" s="603"/>
      <c r="R310" s="629"/>
      <c r="S310" s="603"/>
      <c r="T310" s="603"/>
      <c r="U310" s="629"/>
      <c r="V310" s="603"/>
      <c r="W310" s="603"/>
      <c r="X310" s="629"/>
      <c r="Y310" s="603"/>
      <c r="Z310" s="603"/>
      <c r="AA310" s="629"/>
      <c r="AB310" s="603"/>
      <c r="AC310" s="603"/>
      <c r="AD310" s="629"/>
      <c r="AE310" s="603"/>
      <c r="AF310" s="603"/>
      <c r="AG310" s="629"/>
      <c r="AH310" s="603"/>
      <c r="AI310" s="603"/>
      <c r="AJ310" s="629"/>
      <c r="AK310" s="603"/>
      <c r="AL310" s="603"/>
      <c r="AM310" s="603"/>
      <c r="AN310" s="629"/>
      <c r="AO310" s="603"/>
      <c r="AP310" s="629"/>
      <c r="AQ310" s="603"/>
      <c r="AR310" s="603"/>
      <c r="AS310" s="629"/>
      <c r="AT310" s="603"/>
      <c r="AU310" s="603"/>
      <c r="AV310" s="629"/>
      <c r="AW310" s="603"/>
      <c r="AX310" s="603"/>
      <c r="AY310" s="629"/>
    </row>
    <row r="311" spans="2:51">
      <c r="B311" s="349"/>
      <c r="C311" s="349"/>
      <c r="D311" s="603"/>
      <c r="E311" s="603"/>
      <c r="F311" s="629"/>
      <c r="G311" s="603"/>
      <c r="H311" s="603"/>
      <c r="I311" s="629"/>
      <c r="J311" s="603"/>
      <c r="K311" s="603"/>
      <c r="L311" s="629"/>
      <c r="M311" s="603"/>
      <c r="N311" s="603"/>
      <c r="O311" s="629"/>
      <c r="P311" s="603"/>
      <c r="Q311" s="603"/>
      <c r="R311" s="629"/>
      <c r="S311" s="603"/>
      <c r="T311" s="603"/>
      <c r="U311" s="629"/>
      <c r="V311" s="603"/>
      <c r="W311" s="603"/>
      <c r="X311" s="629"/>
      <c r="Y311" s="603"/>
      <c r="Z311" s="603"/>
      <c r="AA311" s="629"/>
      <c r="AB311" s="603"/>
      <c r="AC311" s="603"/>
      <c r="AD311" s="629"/>
      <c r="AE311" s="603"/>
      <c r="AF311" s="603"/>
      <c r="AG311" s="629"/>
      <c r="AH311" s="603"/>
      <c r="AI311" s="603"/>
      <c r="AJ311" s="629"/>
      <c r="AK311" s="603"/>
      <c r="AL311" s="603"/>
      <c r="AM311" s="603"/>
      <c r="AN311" s="629"/>
      <c r="AO311" s="603"/>
      <c r="AP311" s="629"/>
      <c r="AQ311" s="603"/>
      <c r="AR311" s="603"/>
      <c r="AS311" s="629"/>
      <c r="AT311" s="603"/>
      <c r="AU311" s="603"/>
      <c r="AV311" s="629"/>
      <c r="AW311" s="603"/>
      <c r="AX311" s="603"/>
      <c r="AY311" s="629"/>
    </row>
    <row r="312" spans="2:51">
      <c r="B312" s="349"/>
      <c r="C312" s="349"/>
      <c r="D312" s="603"/>
      <c r="E312" s="603"/>
      <c r="F312" s="629"/>
      <c r="G312" s="603"/>
      <c r="H312" s="603"/>
      <c r="I312" s="629"/>
      <c r="J312" s="603"/>
      <c r="K312" s="603"/>
      <c r="L312" s="629"/>
      <c r="M312" s="603"/>
      <c r="N312" s="603"/>
      <c r="O312" s="629"/>
      <c r="P312" s="603"/>
      <c r="Q312" s="603"/>
      <c r="R312" s="629"/>
      <c r="S312" s="603"/>
      <c r="T312" s="603"/>
      <c r="U312" s="629"/>
      <c r="V312" s="603"/>
      <c r="W312" s="603"/>
      <c r="X312" s="629"/>
      <c r="Y312" s="603"/>
      <c r="Z312" s="603"/>
      <c r="AA312" s="629"/>
      <c r="AB312" s="603"/>
      <c r="AC312" s="603"/>
      <c r="AD312" s="629"/>
      <c r="AE312" s="603"/>
      <c r="AF312" s="603"/>
      <c r="AG312" s="629"/>
      <c r="AH312" s="603"/>
      <c r="AI312" s="603"/>
      <c r="AJ312" s="629"/>
      <c r="AK312" s="603"/>
      <c r="AL312" s="603"/>
      <c r="AM312" s="603"/>
      <c r="AN312" s="629"/>
      <c r="AO312" s="603"/>
      <c r="AP312" s="629"/>
      <c r="AQ312" s="603"/>
      <c r="AR312" s="603"/>
      <c r="AS312" s="629"/>
      <c r="AT312" s="603"/>
      <c r="AU312" s="603"/>
      <c r="AV312" s="629"/>
      <c r="AW312" s="603"/>
      <c r="AX312" s="603"/>
      <c r="AY312" s="629"/>
    </row>
    <row r="313" spans="2:51">
      <c r="B313" s="349"/>
      <c r="C313" s="349"/>
      <c r="D313" s="603"/>
      <c r="E313" s="603"/>
      <c r="F313" s="629"/>
      <c r="G313" s="603"/>
      <c r="H313" s="603"/>
      <c r="I313" s="629"/>
      <c r="J313" s="603"/>
      <c r="K313" s="603"/>
      <c r="L313" s="629"/>
      <c r="M313" s="603"/>
      <c r="N313" s="603"/>
      <c r="O313" s="629"/>
      <c r="P313" s="603"/>
      <c r="Q313" s="603"/>
      <c r="R313" s="629"/>
      <c r="S313" s="603"/>
      <c r="T313" s="603"/>
      <c r="U313" s="629"/>
      <c r="V313" s="603"/>
      <c r="W313" s="603"/>
      <c r="X313" s="629"/>
      <c r="Y313" s="603"/>
      <c r="Z313" s="603"/>
      <c r="AA313" s="629"/>
      <c r="AB313" s="603"/>
      <c r="AC313" s="603"/>
      <c r="AD313" s="629"/>
      <c r="AE313" s="603"/>
      <c r="AF313" s="603"/>
      <c r="AG313" s="629"/>
      <c r="AH313" s="603"/>
      <c r="AI313" s="603"/>
      <c r="AJ313" s="629"/>
      <c r="AK313" s="603"/>
      <c r="AL313" s="603"/>
      <c r="AM313" s="603"/>
      <c r="AN313" s="629"/>
      <c r="AO313" s="603"/>
      <c r="AP313" s="629"/>
      <c r="AQ313" s="603"/>
      <c r="AR313" s="603"/>
      <c r="AS313" s="629"/>
      <c r="AT313" s="603"/>
      <c r="AU313" s="603"/>
      <c r="AV313" s="629"/>
      <c r="AW313" s="603"/>
      <c r="AX313" s="603"/>
      <c r="AY313" s="629"/>
    </row>
    <row r="314" spans="2:51">
      <c r="B314" s="349"/>
      <c r="C314" s="349"/>
      <c r="D314" s="603"/>
      <c r="E314" s="603"/>
      <c r="F314" s="629"/>
      <c r="G314" s="603"/>
      <c r="H314" s="603"/>
      <c r="I314" s="629"/>
      <c r="J314" s="603"/>
      <c r="K314" s="603"/>
      <c r="L314" s="629"/>
      <c r="M314" s="603"/>
      <c r="N314" s="603"/>
      <c r="O314" s="629"/>
      <c r="P314" s="603"/>
      <c r="Q314" s="603"/>
      <c r="R314" s="629"/>
      <c r="S314" s="603"/>
      <c r="T314" s="603"/>
      <c r="U314" s="629"/>
      <c r="V314" s="603"/>
      <c r="W314" s="603"/>
      <c r="X314" s="629"/>
      <c r="Y314" s="603"/>
      <c r="Z314" s="603"/>
      <c r="AA314" s="629"/>
      <c r="AB314" s="603"/>
      <c r="AC314" s="603"/>
      <c r="AD314" s="629"/>
      <c r="AE314" s="603"/>
      <c r="AF314" s="603"/>
      <c r="AG314" s="629"/>
      <c r="AH314" s="603"/>
      <c r="AI314" s="603"/>
      <c r="AJ314" s="629"/>
      <c r="AK314" s="603"/>
      <c r="AL314" s="603"/>
      <c r="AM314" s="603"/>
      <c r="AN314" s="629"/>
      <c r="AO314" s="603"/>
      <c r="AP314" s="629"/>
      <c r="AQ314" s="603"/>
      <c r="AR314" s="603"/>
      <c r="AS314" s="629"/>
      <c r="AT314" s="603"/>
      <c r="AU314" s="603"/>
      <c r="AV314" s="629"/>
      <c r="AW314" s="603"/>
      <c r="AX314" s="603"/>
      <c r="AY314" s="629"/>
    </row>
    <row r="315" spans="2:51">
      <c r="B315" s="349"/>
      <c r="C315" s="349"/>
      <c r="D315" s="603"/>
      <c r="E315" s="603"/>
      <c r="F315" s="629"/>
      <c r="G315" s="603"/>
      <c r="H315" s="603"/>
      <c r="I315" s="629"/>
      <c r="J315" s="603"/>
      <c r="K315" s="603"/>
      <c r="L315" s="629"/>
      <c r="M315" s="603"/>
      <c r="N315" s="603"/>
      <c r="O315" s="629"/>
      <c r="P315" s="603"/>
      <c r="Q315" s="603"/>
      <c r="R315" s="629"/>
      <c r="S315" s="603"/>
      <c r="T315" s="603"/>
      <c r="U315" s="629"/>
      <c r="V315" s="603"/>
      <c r="W315" s="603"/>
      <c r="X315" s="629"/>
      <c r="Y315" s="603"/>
      <c r="Z315" s="603"/>
      <c r="AA315" s="629"/>
      <c r="AB315" s="603"/>
      <c r="AC315" s="603"/>
      <c r="AD315" s="629"/>
      <c r="AE315" s="603"/>
      <c r="AF315" s="603"/>
      <c r="AG315" s="629"/>
      <c r="AH315" s="603"/>
      <c r="AI315" s="603"/>
      <c r="AJ315" s="629"/>
      <c r="AK315" s="603"/>
      <c r="AL315" s="603"/>
      <c r="AM315" s="603"/>
      <c r="AN315" s="629"/>
      <c r="AO315" s="603"/>
      <c r="AP315" s="629"/>
      <c r="AQ315" s="603"/>
      <c r="AR315" s="603"/>
      <c r="AS315" s="629"/>
      <c r="AT315" s="603"/>
      <c r="AU315" s="603"/>
      <c r="AV315" s="629"/>
      <c r="AW315" s="603"/>
      <c r="AX315" s="603"/>
      <c r="AY315" s="629"/>
    </row>
    <row r="316" spans="2:51">
      <c r="B316" s="349"/>
      <c r="C316" s="349"/>
      <c r="D316" s="603"/>
      <c r="E316" s="603"/>
      <c r="F316" s="629"/>
      <c r="G316" s="603"/>
      <c r="H316" s="603"/>
      <c r="I316" s="629"/>
      <c r="J316" s="603"/>
      <c r="K316" s="603"/>
      <c r="L316" s="629"/>
      <c r="M316" s="603"/>
      <c r="N316" s="603"/>
      <c r="O316" s="629"/>
      <c r="P316" s="603"/>
      <c r="Q316" s="603"/>
      <c r="R316" s="629"/>
      <c r="S316" s="603"/>
      <c r="T316" s="603"/>
      <c r="U316" s="629"/>
      <c r="V316" s="603"/>
      <c r="W316" s="603"/>
      <c r="X316" s="629"/>
      <c r="Y316" s="603"/>
      <c r="Z316" s="603"/>
      <c r="AA316" s="629"/>
      <c r="AB316" s="603"/>
      <c r="AC316" s="603"/>
      <c r="AD316" s="629"/>
      <c r="AE316" s="603"/>
      <c r="AF316" s="603"/>
      <c r="AG316" s="629"/>
      <c r="AH316" s="603"/>
      <c r="AI316" s="603"/>
      <c r="AJ316" s="629"/>
      <c r="AK316" s="603"/>
      <c r="AL316" s="603"/>
      <c r="AM316" s="603"/>
      <c r="AN316" s="629"/>
      <c r="AO316" s="603"/>
      <c r="AP316" s="629"/>
      <c r="AQ316" s="603"/>
      <c r="AR316" s="603"/>
      <c r="AS316" s="629"/>
      <c r="AT316" s="603"/>
      <c r="AU316" s="603"/>
      <c r="AV316" s="629"/>
      <c r="AW316" s="603"/>
      <c r="AX316" s="603"/>
      <c r="AY316" s="629"/>
    </row>
    <row r="317" spans="2:51">
      <c r="B317" s="349"/>
      <c r="C317" s="349"/>
      <c r="D317" s="603"/>
      <c r="E317" s="603"/>
      <c r="F317" s="629"/>
      <c r="G317" s="603"/>
      <c r="H317" s="603"/>
      <c r="I317" s="629"/>
      <c r="J317" s="603"/>
      <c r="K317" s="603"/>
      <c r="L317" s="629"/>
      <c r="M317" s="603"/>
      <c r="N317" s="603"/>
      <c r="O317" s="629"/>
      <c r="P317" s="603"/>
      <c r="Q317" s="603"/>
      <c r="R317" s="629"/>
      <c r="S317" s="603"/>
      <c r="T317" s="603"/>
      <c r="U317" s="629"/>
      <c r="V317" s="603"/>
      <c r="W317" s="603"/>
      <c r="X317" s="629"/>
      <c r="Y317" s="603"/>
      <c r="Z317" s="603"/>
      <c r="AA317" s="629"/>
      <c r="AB317" s="603"/>
      <c r="AC317" s="603"/>
      <c r="AD317" s="629"/>
      <c r="AE317" s="603"/>
      <c r="AF317" s="603"/>
      <c r="AG317" s="629"/>
      <c r="AH317" s="603"/>
      <c r="AI317" s="603"/>
      <c r="AJ317" s="629"/>
      <c r="AK317" s="603"/>
      <c r="AL317" s="603"/>
      <c r="AM317" s="603"/>
      <c r="AN317" s="629"/>
      <c r="AO317" s="603"/>
      <c r="AP317" s="629"/>
      <c r="AQ317" s="603"/>
      <c r="AR317" s="603"/>
      <c r="AS317" s="629"/>
      <c r="AT317" s="603"/>
      <c r="AU317" s="603"/>
      <c r="AV317" s="629"/>
      <c r="AW317" s="603"/>
      <c r="AX317" s="603"/>
      <c r="AY317" s="629"/>
    </row>
    <row r="318" spans="2:51">
      <c r="B318" s="349"/>
      <c r="C318" s="349"/>
      <c r="D318" s="603"/>
      <c r="E318" s="603"/>
      <c r="F318" s="629"/>
      <c r="G318" s="603"/>
      <c r="H318" s="603"/>
      <c r="I318" s="629"/>
      <c r="J318" s="603"/>
      <c r="K318" s="603"/>
      <c r="L318" s="629"/>
      <c r="M318" s="603"/>
      <c r="N318" s="603"/>
      <c r="O318" s="629"/>
      <c r="P318" s="603"/>
      <c r="Q318" s="603"/>
      <c r="R318" s="629"/>
      <c r="S318" s="603"/>
      <c r="T318" s="603"/>
      <c r="U318" s="629"/>
      <c r="V318" s="603"/>
      <c r="W318" s="603"/>
      <c r="X318" s="629"/>
      <c r="Y318" s="603"/>
      <c r="Z318" s="603"/>
      <c r="AA318" s="629"/>
      <c r="AB318" s="603"/>
      <c r="AC318" s="603"/>
      <c r="AD318" s="629"/>
      <c r="AE318" s="603"/>
      <c r="AF318" s="603"/>
      <c r="AG318" s="629"/>
      <c r="AH318" s="603"/>
      <c r="AI318" s="603"/>
      <c r="AJ318" s="629"/>
      <c r="AK318" s="603"/>
      <c r="AL318" s="603"/>
      <c r="AM318" s="603"/>
      <c r="AN318" s="629"/>
      <c r="AO318" s="603"/>
      <c r="AP318" s="629"/>
      <c r="AQ318" s="603"/>
      <c r="AR318" s="603"/>
      <c r="AS318" s="629"/>
      <c r="AT318" s="603"/>
      <c r="AU318" s="603"/>
      <c r="AV318" s="629"/>
      <c r="AW318" s="603"/>
      <c r="AX318" s="603"/>
      <c r="AY318" s="629"/>
    </row>
    <row r="319" spans="2:51">
      <c r="B319" s="349"/>
      <c r="C319" s="349"/>
      <c r="D319" s="603"/>
      <c r="E319" s="603"/>
      <c r="F319" s="629"/>
      <c r="G319" s="603"/>
      <c r="H319" s="603"/>
      <c r="I319" s="629"/>
      <c r="J319" s="603"/>
      <c r="K319" s="603"/>
      <c r="L319" s="629"/>
      <c r="M319" s="603"/>
      <c r="N319" s="603"/>
      <c r="O319" s="629"/>
      <c r="P319" s="603"/>
      <c r="Q319" s="603"/>
      <c r="R319" s="629"/>
      <c r="S319" s="603"/>
      <c r="T319" s="603"/>
      <c r="U319" s="629"/>
      <c r="V319" s="603"/>
      <c r="W319" s="603"/>
      <c r="X319" s="629"/>
      <c r="Y319" s="603"/>
      <c r="Z319" s="603"/>
      <c r="AA319" s="629"/>
      <c r="AB319" s="603"/>
      <c r="AC319" s="603"/>
      <c r="AD319" s="629"/>
      <c r="AE319" s="603"/>
      <c r="AF319" s="603"/>
      <c r="AG319" s="629"/>
      <c r="AH319" s="603"/>
      <c r="AI319" s="603"/>
      <c r="AJ319" s="629"/>
      <c r="AK319" s="603"/>
      <c r="AL319" s="603"/>
      <c r="AM319" s="603"/>
      <c r="AN319" s="629"/>
      <c r="AO319" s="603"/>
      <c r="AP319" s="629"/>
      <c r="AQ319" s="603"/>
      <c r="AR319" s="603"/>
      <c r="AS319" s="629"/>
      <c r="AT319" s="603"/>
      <c r="AU319" s="603"/>
      <c r="AV319" s="629"/>
      <c r="AW319" s="603"/>
      <c r="AX319" s="603"/>
      <c r="AY319" s="629"/>
    </row>
    <row r="320" spans="2:51">
      <c r="B320" s="349"/>
      <c r="C320" s="349"/>
      <c r="D320" s="603"/>
      <c r="E320" s="603"/>
      <c r="F320" s="629"/>
      <c r="G320" s="603"/>
      <c r="H320" s="603"/>
      <c r="I320" s="629"/>
      <c r="J320" s="603"/>
      <c r="K320" s="603"/>
      <c r="L320" s="629"/>
      <c r="M320" s="603"/>
      <c r="N320" s="603"/>
      <c r="O320" s="629"/>
      <c r="P320" s="603"/>
      <c r="Q320" s="603"/>
      <c r="R320" s="629"/>
      <c r="S320" s="603"/>
      <c r="T320" s="603"/>
      <c r="U320" s="629"/>
      <c r="V320" s="603"/>
      <c r="W320" s="603"/>
      <c r="X320" s="629"/>
      <c r="Y320" s="603"/>
      <c r="Z320" s="603"/>
      <c r="AA320" s="629"/>
      <c r="AB320" s="603"/>
      <c r="AC320" s="603"/>
      <c r="AD320" s="629"/>
      <c r="AE320" s="603"/>
      <c r="AF320" s="603"/>
      <c r="AG320" s="629"/>
      <c r="AH320" s="603"/>
      <c r="AI320" s="603"/>
      <c r="AJ320" s="629"/>
      <c r="AK320" s="603"/>
      <c r="AL320" s="603"/>
      <c r="AM320" s="603"/>
      <c r="AN320" s="629"/>
      <c r="AO320" s="603"/>
      <c r="AP320" s="629"/>
      <c r="AQ320" s="603"/>
      <c r="AR320" s="603"/>
      <c r="AS320" s="629"/>
      <c r="AT320" s="603"/>
      <c r="AU320" s="603"/>
      <c r="AV320" s="629"/>
      <c r="AW320" s="603"/>
      <c r="AX320" s="603"/>
      <c r="AY320" s="629"/>
    </row>
    <row r="321" spans="2:51">
      <c r="B321" s="349"/>
      <c r="C321" s="349"/>
      <c r="D321" s="603"/>
      <c r="E321" s="603"/>
      <c r="F321" s="629"/>
      <c r="G321" s="603"/>
      <c r="H321" s="603"/>
      <c r="I321" s="629"/>
      <c r="J321" s="603"/>
      <c r="K321" s="603"/>
      <c r="L321" s="629"/>
      <c r="M321" s="603"/>
      <c r="N321" s="603"/>
      <c r="O321" s="629"/>
      <c r="P321" s="603"/>
      <c r="Q321" s="603"/>
      <c r="R321" s="629"/>
      <c r="S321" s="603"/>
      <c r="T321" s="603"/>
      <c r="U321" s="629"/>
      <c r="V321" s="603"/>
      <c r="W321" s="603"/>
      <c r="X321" s="629"/>
      <c r="Y321" s="603"/>
      <c r="Z321" s="603"/>
      <c r="AA321" s="629"/>
      <c r="AB321" s="603"/>
      <c r="AC321" s="603"/>
      <c r="AD321" s="629"/>
      <c r="AE321" s="603"/>
      <c r="AF321" s="603"/>
      <c r="AG321" s="629"/>
      <c r="AH321" s="603"/>
      <c r="AI321" s="603"/>
      <c r="AJ321" s="629"/>
      <c r="AK321" s="603"/>
      <c r="AL321" s="603"/>
      <c r="AM321" s="603"/>
      <c r="AN321" s="629"/>
      <c r="AO321" s="603"/>
      <c r="AP321" s="629"/>
      <c r="AQ321" s="603"/>
      <c r="AR321" s="603"/>
      <c r="AS321" s="629"/>
      <c r="AT321" s="603"/>
      <c r="AU321" s="603"/>
      <c r="AV321" s="629"/>
      <c r="AW321" s="603"/>
      <c r="AX321" s="603"/>
      <c r="AY321" s="629"/>
    </row>
    <row r="322" spans="2:51">
      <c r="B322" s="349"/>
      <c r="C322" s="349"/>
      <c r="D322" s="603"/>
      <c r="E322" s="603"/>
      <c r="F322" s="629"/>
      <c r="G322" s="603"/>
      <c r="H322" s="603"/>
      <c r="I322" s="629"/>
      <c r="J322" s="603"/>
      <c r="K322" s="603"/>
      <c r="L322" s="629"/>
      <c r="M322" s="603"/>
      <c r="N322" s="603"/>
      <c r="O322" s="629"/>
      <c r="P322" s="603"/>
      <c r="Q322" s="603"/>
      <c r="R322" s="629"/>
      <c r="S322" s="603"/>
      <c r="T322" s="603"/>
      <c r="U322" s="629"/>
      <c r="V322" s="603"/>
      <c r="W322" s="603"/>
      <c r="X322" s="629"/>
      <c r="Y322" s="603"/>
      <c r="Z322" s="603"/>
      <c r="AA322" s="629"/>
      <c r="AB322" s="603"/>
      <c r="AC322" s="603"/>
      <c r="AD322" s="629"/>
      <c r="AE322" s="603"/>
      <c r="AF322" s="603"/>
      <c r="AG322" s="629"/>
      <c r="AH322" s="603"/>
      <c r="AI322" s="603"/>
      <c r="AJ322" s="629"/>
      <c r="AK322" s="603"/>
      <c r="AL322" s="603"/>
      <c r="AM322" s="603"/>
      <c r="AN322" s="629"/>
      <c r="AO322" s="603"/>
      <c r="AP322" s="629"/>
      <c r="AQ322" s="603"/>
      <c r="AR322" s="603"/>
      <c r="AS322" s="629"/>
      <c r="AT322" s="603"/>
      <c r="AU322" s="603"/>
      <c r="AV322" s="629"/>
      <c r="AW322" s="603"/>
      <c r="AX322" s="603"/>
      <c r="AY322" s="629"/>
    </row>
    <row r="323" spans="2:51">
      <c r="B323" s="349"/>
      <c r="C323" s="349"/>
      <c r="D323" s="603"/>
      <c r="E323" s="603"/>
      <c r="F323" s="629"/>
      <c r="G323" s="603"/>
      <c r="H323" s="603"/>
      <c r="I323" s="629"/>
      <c r="J323" s="603"/>
      <c r="K323" s="603"/>
      <c r="L323" s="629"/>
      <c r="M323" s="603"/>
      <c r="N323" s="603"/>
      <c r="O323" s="629"/>
      <c r="P323" s="603"/>
      <c r="Q323" s="603"/>
      <c r="R323" s="629"/>
      <c r="S323" s="603"/>
      <c r="T323" s="603"/>
      <c r="U323" s="629"/>
      <c r="V323" s="603"/>
      <c r="W323" s="603"/>
      <c r="X323" s="629"/>
      <c r="Y323" s="603"/>
      <c r="Z323" s="603"/>
      <c r="AA323" s="629"/>
      <c r="AB323" s="603"/>
      <c r="AC323" s="603"/>
      <c r="AD323" s="629"/>
      <c r="AE323" s="603"/>
      <c r="AF323" s="603"/>
      <c r="AG323" s="629"/>
      <c r="AH323" s="603"/>
      <c r="AI323" s="603"/>
      <c r="AJ323" s="629"/>
      <c r="AK323" s="603"/>
      <c r="AL323" s="603"/>
      <c r="AM323" s="603"/>
      <c r="AN323" s="629"/>
      <c r="AO323" s="603"/>
      <c r="AP323" s="629"/>
      <c r="AQ323" s="603"/>
      <c r="AR323" s="603"/>
      <c r="AS323" s="629"/>
      <c r="AT323" s="603"/>
      <c r="AU323" s="603"/>
      <c r="AV323" s="629"/>
      <c r="AW323" s="603"/>
      <c r="AX323" s="603"/>
      <c r="AY323" s="629"/>
    </row>
    <row r="324" spans="2:51">
      <c r="B324" s="349"/>
      <c r="C324" s="349"/>
      <c r="D324" s="603"/>
      <c r="E324" s="603"/>
      <c r="F324" s="629"/>
      <c r="G324" s="603"/>
      <c r="H324" s="603"/>
      <c r="I324" s="629"/>
      <c r="J324" s="603"/>
      <c r="K324" s="603"/>
      <c r="L324" s="629"/>
      <c r="M324" s="603"/>
      <c r="N324" s="603"/>
      <c r="O324" s="629"/>
      <c r="P324" s="603"/>
      <c r="Q324" s="603"/>
      <c r="R324" s="629"/>
      <c r="S324" s="603"/>
      <c r="T324" s="603"/>
      <c r="U324" s="629"/>
      <c r="V324" s="603"/>
      <c r="W324" s="603"/>
      <c r="X324" s="629"/>
      <c r="Y324" s="603"/>
      <c r="Z324" s="603"/>
      <c r="AA324" s="629"/>
      <c r="AB324" s="603"/>
      <c r="AC324" s="603"/>
      <c r="AD324" s="629"/>
      <c r="AE324" s="603"/>
      <c r="AF324" s="603"/>
      <c r="AG324" s="629"/>
      <c r="AH324" s="603"/>
      <c r="AI324" s="603"/>
      <c r="AJ324" s="629"/>
      <c r="AK324" s="603"/>
      <c r="AL324" s="603"/>
      <c r="AM324" s="603"/>
      <c r="AN324" s="629"/>
      <c r="AO324" s="603"/>
      <c r="AP324" s="629"/>
      <c r="AQ324" s="603"/>
      <c r="AR324" s="603"/>
      <c r="AS324" s="629"/>
      <c r="AT324" s="603"/>
      <c r="AU324" s="603"/>
      <c r="AV324" s="629"/>
      <c r="AW324" s="603"/>
      <c r="AX324" s="603"/>
      <c r="AY324" s="629"/>
    </row>
    <row r="325" spans="2:51">
      <c r="B325" s="349"/>
      <c r="C325" s="349"/>
      <c r="D325" s="603"/>
      <c r="E325" s="603"/>
      <c r="F325" s="629"/>
      <c r="G325" s="603"/>
      <c r="H325" s="603"/>
      <c r="I325" s="629"/>
      <c r="J325" s="603"/>
      <c r="K325" s="603"/>
      <c r="L325" s="629"/>
      <c r="M325" s="603"/>
      <c r="N325" s="603"/>
      <c r="O325" s="629"/>
      <c r="P325" s="603"/>
      <c r="Q325" s="603"/>
      <c r="R325" s="629"/>
      <c r="S325" s="603"/>
      <c r="T325" s="603"/>
      <c r="U325" s="629"/>
      <c r="V325" s="603"/>
      <c r="W325" s="603"/>
      <c r="X325" s="629"/>
      <c r="Y325" s="603"/>
      <c r="Z325" s="603"/>
      <c r="AA325" s="629"/>
      <c r="AB325" s="603"/>
      <c r="AC325" s="603"/>
      <c r="AD325" s="629"/>
      <c r="AE325" s="603"/>
      <c r="AF325" s="603"/>
      <c r="AG325" s="629"/>
      <c r="AH325" s="603"/>
      <c r="AI325" s="603"/>
      <c r="AJ325" s="629"/>
      <c r="AK325" s="603"/>
      <c r="AL325" s="603"/>
      <c r="AM325" s="603"/>
      <c r="AN325" s="629"/>
      <c r="AO325" s="603"/>
      <c r="AP325" s="629"/>
      <c r="AQ325" s="603"/>
      <c r="AR325" s="603"/>
      <c r="AS325" s="629"/>
      <c r="AT325" s="603"/>
      <c r="AU325" s="603"/>
      <c r="AV325" s="629"/>
      <c r="AW325" s="603"/>
      <c r="AX325" s="603"/>
      <c r="AY325" s="629"/>
    </row>
    <row r="326" spans="2:51">
      <c r="B326" s="349"/>
      <c r="C326" s="349"/>
      <c r="D326" s="603"/>
      <c r="E326" s="603"/>
      <c r="F326" s="629"/>
      <c r="G326" s="603"/>
      <c r="H326" s="603"/>
      <c r="I326" s="629"/>
      <c r="J326" s="603"/>
      <c r="K326" s="603"/>
      <c r="L326" s="629"/>
      <c r="M326" s="603"/>
      <c r="N326" s="603"/>
      <c r="O326" s="629"/>
      <c r="P326" s="603"/>
      <c r="Q326" s="603"/>
      <c r="R326" s="629"/>
      <c r="S326" s="603"/>
      <c r="T326" s="603"/>
      <c r="U326" s="629"/>
      <c r="V326" s="603"/>
      <c r="W326" s="603"/>
      <c r="X326" s="629"/>
      <c r="Y326" s="603"/>
      <c r="Z326" s="603"/>
      <c r="AA326" s="629"/>
      <c r="AB326" s="603"/>
      <c r="AC326" s="603"/>
      <c r="AD326" s="629"/>
      <c r="AE326" s="603"/>
      <c r="AF326" s="603"/>
      <c r="AG326" s="629"/>
      <c r="AH326" s="603"/>
      <c r="AI326" s="603"/>
      <c r="AJ326" s="629"/>
      <c r="AK326" s="603"/>
      <c r="AL326" s="603"/>
      <c r="AM326" s="603"/>
      <c r="AN326" s="629"/>
      <c r="AO326" s="603"/>
      <c r="AP326" s="629"/>
      <c r="AQ326" s="603"/>
      <c r="AR326" s="603"/>
      <c r="AS326" s="629"/>
      <c r="AT326" s="603"/>
      <c r="AU326" s="603"/>
      <c r="AV326" s="629"/>
      <c r="AW326" s="603"/>
      <c r="AX326" s="603"/>
      <c r="AY326" s="629"/>
    </row>
    <row r="327" spans="2:51">
      <c r="B327" s="349"/>
      <c r="C327" s="349"/>
      <c r="D327" s="603"/>
      <c r="E327" s="603"/>
      <c r="F327" s="629"/>
      <c r="G327" s="603"/>
      <c r="H327" s="603"/>
      <c r="I327" s="629"/>
      <c r="J327" s="603"/>
      <c r="K327" s="603"/>
      <c r="L327" s="629"/>
      <c r="M327" s="603"/>
      <c r="N327" s="603"/>
      <c r="O327" s="629"/>
      <c r="P327" s="603"/>
      <c r="Q327" s="603"/>
      <c r="R327" s="629"/>
      <c r="S327" s="603"/>
      <c r="T327" s="603"/>
      <c r="U327" s="629"/>
      <c r="V327" s="603"/>
      <c r="W327" s="603"/>
      <c r="X327" s="629"/>
      <c r="Y327" s="603"/>
      <c r="Z327" s="603"/>
      <c r="AA327" s="629"/>
      <c r="AB327" s="603"/>
      <c r="AC327" s="603"/>
      <c r="AD327" s="629"/>
      <c r="AE327" s="603"/>
      <c r="AF327" s="603"/>
      <c r="AG327" s="629"/>
      <c r="AH327" s="603"/>
      <c r="AI327" s="603"/>
      <c r="AJ327" s="629"/>
      <c r="AK327" s="603"/>
      <c r="AL327" s="603"/>
      <c r="AM327" s="603"/>
      <c r="AN327" s="629"/>
      <c r="AO327" s="603"/>
      <c r="AP327" s="629"/>
      <c r="AQ327" s="603"/>
      <c r="AR327" s="603"/>
      <c r="AS327" s="629"/>
      <c r="AT327" s="603"/>
      <c r="AU327" s="603"/>
      <c r="AV327" s="629"/>
      <c r="AW327" s="603"/>
      <c r="AX327" s="603"/>
      <c r="AY327" s="629"/>
    </row>
    <row r="328" spans="2:51">
      <c r="B328" s="349"/>
      <c r="C328" s="349"/>
      <c r="D328" s="603"/>
      <c r="E328" s="603"/>
      <c r="F328" s="629"/>
      <c r="G328" s="603"/>
      <c r="H328" s="603"/>
      <c r="I328" s="629"/>
      <c r="J328" s="603"/>
      <c r="K328" s="603"/>
      <c r="L328" s="629"/>
      <c r="M328" s="603"/>
      <c r="N328" s="603"/>
      <c r="O328" s="629"/>
      <c r="P328" s="603"/>
      <c r="Q328" s="603"/>
      <c r="R328" s="629"/>
      <c r="S328" s="603"/>
      <c r="T328" s="603"/>
      <c r="U328" s="629"/>
      <c r="V328" s="603"/>
      <c r="W328" s="603"/>
      <c r="X328" s="629"/>
      <c r="Y328" s="603"/>
      <c r="Z328" s="603"/>
      <c r="AA328" s="629"/>
      <c r="AB328" s="603"/>
      <c r="AC328" s="603"/>
      <c r="AD328" s="629"/>
      <c r="AE328" s="603"/>
      <c r="AF328" s="603"/>
      <c r="AG328" s="629"/>
      <c r="AH328" s="603"/>
      <c r="AI328" s="603"/>
      <c r="AJ328" s="629"/>
      <c r="AK328" s="603"/>
      <c r="AL328" s="603"/>
      <c r="AM328" s="603"/>
      <c r="AN328" s="629"/>
      <c r="AO328" s="603"/>
      <c r="AP328" s="629"/>
      <c r="AQ328" s="603"/>
      <c r="AR328" s="603"/>
      <c r="AS328" s="629"/>
      <c r="AT328" s="603"/>
      <c r="AU328" s="603"/>
      <c r="AV328" s="629"/>
      <c r="AW328" s="603"/>
      <c r="AX328" s="603"/>
      <c r="AY328" s="629"/>
    </row>
    <row r="329" spans="2:51">
      <c r="B329" s="349"/>
      <c r="C329" s="349"/>
      <c r="D329" s="603"/>
      <c r="E329" s="603"/>
      <c r="F329" s="629"/>
      <c r="G329" s="603"/>
      <c r="H329" s="603"/>
      <c r="I329" s="629"/>
      <c r="J329" s="603"/>
      <c r="K329" s="603"/>
      <c r="L329" s="629"/>
      <c r="M329" s="603"/>
      <c r="N329" s="603"/>
      <c r="O329" s="629"/>
      <c r="P329" s="603"/>
      <c r="Q329" s="603"/>
      <c r="R329" s="629"/>
      <c r="S329" s="603"/>
      <c r="T329" s="603"/>
      <c r="U329" s="629"/>
      <c r="V329" s="603"/>
      <c r="W329" s="603"/>
      <c r="X329" s="629"/>
      <c r="Y329" s="603"/>
      <c r="Z329" s="603"/>
      <c r="AA329" s="629"/>
      <c r="AB329" s="603"/>
      <c r="AC329" s="603"/>
      <c r="AD329" s="629"/>
      <c r="AE329" s="603"/>
      <c r="AF329" s="603"/>
      <c r="AG329" s="629"/>
      <c r="AH329" s="603"/>
      <c r="AI329" s="603"/>
      <c r="AJ329" s="629"/>
      <c r="AK329" s="603"/>
      <c r="AL329" s="603"/>
      <c r="AM329" s="603"/>
      <c r="AN329" s="629"/>
      <c r="AO329" s="603"/>
      <c r="AP329" s="629"/>
      <c r="AQ329" s="603"/>
      <c r="AR329" s="603"/>
      <c r="AS329" s="629"/>
      <c r="AT329" s="603"/>
      <c r="AU329" s="603"/>
      <c r="AV329" s="629"/>
      <c r="AW329" s="603"/>
      <c r="AX329" s="603"/>
      <c r="AY329" s="629"/>
    </row>
    <row r="330" spans="2:51">
      <c r="B330" s="349"/>
      <c r="C330" s="349"/>
      <c r="D330" s="603"/>
      <c r="E330" s="603"/>
      <c r="F330" s="629"/>
      <c r="G330" s="603"/>
      <c r="H330" s="603"/>
      <c r="I330" s="629"/>
      <c r="J330" s="603"/>
      <c r="K330" s="603"/>
      <c r="L330" s="629"/>
      <c r="M330" s="603"/>
      <c r="N330" s="603"/>
      <c r="O330" s="629"/>
      <c r="P330" s="603"/>
      <c r="Q330" s="603"/>
      <c r="R330" s="629"/>
      <c r="S330" s="603"/>
      <c r="T330" s="603"/>
      <c r="U330" s="629"/>
      <c r="V330" s="603"/>
      <c r="W330" s="603"/>
      <c r="X330" s="629"/>
      <c r="Y330" s="603"/>
      <c r="Z330" s="603"/>
      <c r="AA330" s="629"/>
      <c r="AB330" s="603"/>
      <c r="AC330" s="603"/>
      <c r="AD330" s="629"/>
      <c r="AE330" s="603"/>
      <c r="AF330" s="603"/>
      <c r="AG330" s="629"/>
      <c r="AH330" s="603"/>
      <c r="AI330" s="603"/>
      <c r="AJ330" s="629"/>
      <c r="AK330" s="603"/>
      <c r="AL330" s="603"/>
      <c r="AM330" s="603"/>
      <c r="AN330" s="629"/>
      <c r="AO330" s="603"/>
      <c r="AP330" s="629"/>
      <c r="AQ330" s="603"/>
      <c r="AR330" s="603"/>
      <c r="AS330" s="629"/>
      <c r="AT330" s="603"/>
      <c r="AU330" s="603"/>
      <c r="AV330" s="629"/>
      <c r="AW330" s="603"/>
      <c r="AX330" s="603"/>
      <c r="AY330" s="629"/>
    </row>
    <row r="331" spans="2:51">
      <c r="B331" s="349"/>
      <c r="C331" s="349"/>
      <c r="D331" s="603"/>
      <c r="E331" s="603"/>
      <c r="F331" s="629"/>
      <c r="G331" s="603"/>
      <c r="H331" s="603"/>
      <c r="I331" s="629"/>
      <c r="J331" s="603"/>
      <c r="K331" s="603"/>
      <c r="L331" s="629"/>
      <c r="M331" s="603"/>
      <c r="N331" s="603"/>
      <c r="O331" s="629"/>
      <c r="P331" s="603"/>
      <c r="Q331" s="603"/>
      <c r="R331" s="629"/>
      <c r="S331" s="603"/>
      <c r="T331" s="603"/>
      <c r="U331" s="629"/>
      <c r="V331" s="603"/>
      <c r="W331" s="603"/>
      <c r="X331" s="629"/>
      <c r="Y331" s="603"/>
      <c r="Z331" s="603"/>
      <c r="AA331" s="629"/>
      <c r="AB331" s="603"/>
      <c r="AC331" s="603"/>
      <c r="AD331" s="629"/>
      <c r="AE331" s="603"/>
      <c r="AF331" s="603"/>
      <c r="AG331" s="629"/>
      <c r="AH331" s="603"/>
      <c r="AI331" s="603"/>
      <c r="AJ331" s="629"/>
      <c r="AK331" s="603"/>
      <c r="AL331" s="603"/>
      <c r="AM331" s="603"/>
      <c r="AN331" s="629"/>
      <c r="AO331" s="603"/>
      <c r="AP331" s="629"/>
      <c r="AQ331" s="603"/>
      <c r="AR331" s="603"/>
      <c r="AS331" s="629"/>
      <c r="AT331" s="603"/>
      <c r="AU331" s="603"/>
      <c r="AV331" s="629"/>
      <c r="AW331" s="603"/>
      <c r="AX331" s="603"/>
      <c r="AY331" s="629"/>
    </row>
    <row r="332" spans="2:51">
      <c r="B332" s="349"/>
      <c r="C332" s="349"/>
      <c r="D332" s="603"/>
      <c r="E332" s="603"/>
      <c r="F332" s="629"/>
      <c r="G332" s="603"/>
      <c r="H332" s="603"/>
      <c r="I332" s="629"/>
      <c r="J332" s="603"/>
      <c r="K332" s="603"/>
      <c r="L332" s="629"/>
      <c r="M332" s="603"/>
      <c r="N332" s="603"/>
      <c r="O332" s="629"/>
      <c r="P332" s="603"/>
      <c r="Q332" s="603"/>
      <c r="R332" s="629"/>
      <c r="S332" s="603"/>
      <c r="T332" s="603"/>
      <c r="U332" s="629"/>
      <c r="V332" s="603"/>
      <c r="W332" s="603"/>
      <c r="X332" s="629"/>
      <c r="Y332" s="603"/>
      <c r="Z332" s="603"/>
      <c r="AA332" s="629"/>
      <c r="AB332" s="603"/>
      <c r="AC332" s="603"/>
      <c r="AD332" s="629"/>
      <c r="AE332" s="603"/>
      <c r="AF332" s="603"/>
      <c r="AG332" s="629"/>
      <c r="AH332" s="603"/>
      <c r="AI332" s="603"/>
      <c r="AJ332" s="629"/>
      <c r="AK332" s="603"/>
      <c r="AL332" s="603"/>
      <c r="AM332" s="603"/>
      <c r="AN332" s="629"/>
      <c r="AO332" s="603"/>
      <c r="AP332" s="629"/>
      <c r="AQ332" s="603"/>
      <c r="AR332" s="603"/>
      <c r="AS332" s="629"/>
      <c r="AT332" s="603"/>
      <c r="AU332" s="603"/>
      <c r="AV332" s="629"/>
      <c r="AW332" s="603"/>
      <c r="AX332" s="603"/>
      <c r="AY332" s="629"/>
    </row>
    <row r="333" spans="2:51">
      <c r="B333" s="349"/>
      <c r="C333" s="349"/>
      <c r="D333" s="603"/>
      <c r="E333" s="603"/>
      <c r="F333" s="629"/>
      <c r="G333" s="603"/>
      <c r="H333" s="603"/>
      <c r="I333" s="629"/>
      <c r="J333" s="603"/>
      <c r="K333" s="603"/>
      <c r="L333" s="629"/>
      <c r="M333" s="603"/>
      <c r="N333" s="603"/>
      <c r="O333" s="629"/>
      <c r="P333" s="603"/>
      <c r="Q333" s="603"/>
      <c r="R333" s="629"/>
      <c r="S333" s="603"/>
      <c r="T333" s="603"/>
      <c r="U333" s="629"/>
      <c r="V333" s="603"/>
      <c r="W333" s="603"/>
      <c r="X333" s="629"/>
      <c r="Y333" s="603"/>
      <c r="Z333" s="603"/>
      <c r="AA333" s="629"/>
      <c r="AB333" s="603"/>
      <c r="AC333" s="603"/>
      <c r="AD333" s="629"/>
      <c r="AE333" s="603"/>
      <c r="AF333" s="603"/>
      <c r="AG333" s="629"/>
      <c r="AH333" s="603"/>
      <c r="AI333" s="603"/>
      <c r="AJ333" s="629"/>
      <c r="AK333" s="603"/>
      <c r="AL333" s="603"/>
      <c r="AM333" s="603"/>
      <c r="AN333" s="629"/>
      <c r="AO333" s="603"/>
      <c r="AP333" s="629"/>
      <c r="AQ333" s="603"/>
      <c r="AR333" s="603"/>
      <c r="AS333" s="629"/>
      <c r="AT333" s="603"/>
      <c r="AU333" s="603"/>
      <c r="AV333" s="629"/>
      <c r="AW333" s="603"/>
      <c r="AX333" s="603"/>
      <c r="AY333" s="629"/>
    </row>
    <row r="334" spans="2:51">
      <c r="B334" s="349"/>
      <c r="C334" s="349"/>
      <c r="D334" s="603"/>
      <c r="E334" s="603"/>
      <c r="F334" s="629"/>
      <c r="G334" s="603"/>
      <c r="H334" s="603"/>
      <c r="I334" s="629"/>
      <c r="J334" s="603"/>
      <c r="K334" s="603"/>
      <c r="L334" s="629"/>
      <c r="M334" s="603"/>
      <c r="N334" s="603"/>
      <c r="O334" s="629"/>
      <c r="P334" s="603"/>
      <c r="Q334" s="603"/>
      <c r="R334" s="629"/>
      <c r="S334" s="603"/>
      <c r="T334" s="603"/>
      <c r="U334" s="629"/>
      <c r="V334" s="603"/>
      <c r="W334" s="603"/>
      <c r="X334" s="629"/>
      <c r="Y334" s="603"/>
      <c r="Z334" s="603"/>
      <c r="AA334" s="629"/>
      <c r="AB334" s="603"/>
      <c r="AC334" s="603"/>
      <c r="AD334" s="629"/>
      <c r="AE334" s="603"/>
      <c r="AF334" s="603"/>
      <c r="AG334" s="629"/>
      <c r="AH334" s="603"/>
      <c r="AI334" s="603"/>
      <c r="AJ334" s="629"/>
      <c r="AK334" s="603"/>
      <c r="AL334" s="603"/>
      <c r="AM334" s="603"/>
      <c r="AN334" s="629"/>
      <c r="AO334" s="603"/>
      <c r="AP334" s="629"/>
      <c r="AQ334" s="603"/>
      <c r="AR334" s="603"/>
      <c r="AS334" s="629"/>
      <c r="AT334" s="603"/>
      <c r="AU334" s="603"/>
      <c r="AV334" s="629"/>
      <c r="AW334" s="603"/>
      <c r="AX334" s="603"/>
      <c r="AY334" s="629"/>
    </row>
    <row r="335" spans="2:51">
      <c r="B335" s="349"/>
      <c r="C335" s="349"/>
      <c r="D335" s="603"/>
      <c r="E335" s="603"/>
      <c r="F335" s="629"/>
      <c r="G335" s="603"/>
      <c r="H335" s="603"/>
      <c r="I335" s="629"/>
      <c r="J335" s="603"/>
      <c r="K335" s="603"/>
      <c r="L335" s="629"/>
      <c r="M335" s="603"/>
      <c r="N335" s="603"/>
      <c r="O335" s="629"/>
      <c r="P335" s="603"/>
      <c r="Q335" s="603"/>
      <c r="R335" s="629"/>
      <c r="S335" s="603"/>
      <c r="T335" s="603"/>
      <c r="U335" s="629"/>
      <c r="V335" s="603"/>
      <c r="W335" s="603"/>
      <c r="X335" s="629"/>
      <c r="Y335" s="603"/>
      <c r="Z335" s="603"/>
      <c r="AA335" s="629"/>
      <c r="AB335" s="603"/>
      <c r="AC335" s="603"/>
      <c r="AD335" s="629"/>
      <c r="AE335" s="603"/>
      <c r="AF335" s="603"/>
      <c r="AG335" s="629"/>
      <c r="AH335" s="603"/>
      <c r="AI335" s="603"/>
      <c r="AJ335" s="629"/>
      <c r="AK335" s="603"/>
      <c r="AL335" s="603"/>
      <c r="AM335" s="603"/>
      <c r="AN335" s="629"/>
      <c r="AO335" s="603"/>
      <c r="AP335" s="629"/>
      <c r="AQ335" s="603"/>
      <c r="AR335" s="603"/>
      <c r="AS335" s="629"/>
      <c r="AT335" s="603"/>
      <c r="AU335" s="603"/>
      <c r="AV335" s="629"/>
      <c r="AW335" s="603"/>
      <c r="AX335" s="603"/>
      <c r="AY335" s="629"/>
    </row>
    <row r="336" spans="2:51">
      <c r="B336" s="349"/>
      <c r="C336" s="349"/>
      <c r="D336" s="603"/>
      <c r="E336" s="603"/>
      <c r="F336" s="629"/>
      <c r="G336" s="603"/>
      <c r="H336" s="603"/>
      <c r="I336" s="629"/>
      <c r="J336" s="603"/>
      <c r="K336" s="603"/>
      <c r="L336" s="629"/>
      <c r="M336" s="603"/>
      <c r="N336" s="603"/>
      <c r="O336" s="629"/>
      <c r="P336" s="603"/>
      <c r="Q336" s="603"/>
      <c r="R336" s="629"/>
      <c r="S336" s="603"/>
      <c r="T336" s="603"/>
      <c r="U336" s="629"/>
      <c r="V336" s="603"/>
      <c r="W336" s="603"/>
      <c r="X336" s="629"/>
      <c r="Y336" s="603"/>
      <c r="Z336" s="603"/>
      <c r="AA336" s="629"/>
      <c r="AB336" s="603"/>
      <c r="AC336" s="603"/>
      <c r="AD336" s="629"/>
      <c r="AE336" s="603"/>
      <c r="AF336" s="603"/>
      <c r="AG336" s="629"/>
      <c r="AH336" s="603"/>
      <c r="AI336" s="603"/>
      <c r="AJ336" s="629"/>
      <c r="AK336" s="603"/>
      <c r="AL336" s="603"/>
      <c r="AM336" s="603"/>
      <c r="AN336" s="629"/>
      <c r="AO336" s="603"/>
      <c r="AP336" s="629"/>
      <c r="AQ336" s="603"/>
      <c r="AR336" s="603"/>
      <c r="AS336" s="629"/>
      <c r="AT336" s="603"/>
      <c r="AU336" s="603"/>
      <c r="AV336" s="629"/>
      <c r="AW336" s="603"/>
      <c r="AX336" s="603"/>
      <c r="AY336" s="629"/>
    </row>
    <row r="337" spans="2:51">
      <c r="B337" s="349"/>
      <c r="C337" s="349"/>
      <c r="D337" s="603"/>
      <c r="E337" s="603"/>
      <c r="F337" s="629"/>
      <c r="G337" s="603"/>
      <c r="H337" s="603"/>
      <c r="I337" s="629"/>
      <c r="J337" s="603"/>
      <c r="K337" s="603"/>
      <c r="L337" s="629"/>
      <c r="M337" s="603"/>
      <c r="N337" s="603"/>
      <c r="O337" s="629"/>
      <c r="P337" s="603"/>
      <c r="Q337" s="603"/>
      <c r="R337" s="629"/>
      <c r="S337" s="603"/>
      <c r="T337" s="603"/>
      <c r="U337" s="629"/>
      <c r="V337" s="603"/>
      <c r="W337" s="603"/>
      <c r="X337" s="629"/>
      <c r="Y337" s="603"/>
      <c r="Z337" s="603"/>
      <c r="AA337" s="629"/>
      <c r="AB337" s="603"/>
      <c r="AC337" s="603"/>
      <c r="AD337" s="629"/>
      <c r="AE337" s="603"/>
      <c r="AF337" s="603"/>
      <c r="AG337" s="629"/>
      <c r="AH337" s="603"/>
      <c r="AI337" s="603"/>
      <c r="AJ337" s="629"/>
      <c r="AK337" s="603"/>
      <c r="AL337" s="603"/>
      <c r="AM337" s="603"/>
      <c r="AN337" s="629"/>
      <c r="AO337" s="603"/>
      <c r="AP337" s="629"/>
      <c r="AQ337" s="603"/>
      <c r="AR337" s="603"/>
      <c r="AS337" s="629"/>
      <c r="AT337" s="603"/>
      <c r="AU337" s="603"/>
      <c r="AV337" s="629"/>
      <c r="AW337" s="603"/>
      <c r="AX337" s="603"/>
      <c r="AY337" s="629"/>
    </row>
    <row r="338" spans="2:51">
      <c r="B338" s="349"/>
      <c r="C338" s="349"/>
      <c r="D338" s="603"/>
      <c r="E338" s="603"/>
      <c r="F338" s="629"/>
      <c r="G338" s="603"/>
      <c r="H338" s="603"/>
      <c r="I338" s="629"/>
      <c r="J338" s="603"/>
      <c r="K338" s="603"/>
      <c r="L338" s="629"/>
      <c r="M338" s="603"/>
      <c r="N338" s="603"/>
      <c r="O338" s="629"/>
      <c r="P338" s="603"/>
      <c r="Q338" s="603"/>
      <c r="R338" s="629"/>
      <c r="S338" s="603"/>
      <c r="T338" s="603"/>
      <c r="U338" s="629"/>
      <c r="V338" s="603"/>
      <c r="W338" s="603"/>
      <c r="X338" s="629"/>
      <c r="Y338" s="603"/>
      <c r="Z338" s="603"/>
      <c r="AA338" s="629"/>
      <c r="AB338" s="603"/>
      <c r="AC338" s="603"/>
      <c r="AD338" s="629"/>
      <c r="AE338" s="603"/>
      <c r="AF338" s="603"/>
      <c r="AG338" s="629"/>
      <c r="AH338" s="603"/>
      <c r="AI338" s="603"/>
      <c r="AJ338" s="629"/>
      <c r="AK338" s="603"/>
      <c r="AL338" s="603"/>
      <c r="AM338" s="603"/>
      <c r="AN338" s="629"/>
      <c r="AO338" s="603"/>
      <c r="AP338" s="629"/>
      <c r="AQ338" s="603"/>
      <c r="AR338" s="603"/>
      <c r="AS338" s="629"/>
      <c r="AT338" s="603"/>
      <c r="AU338" s="603"/>
      <c r="AV338" s="629"/>
      <c r="AW338" s="603"/>
      <c r="AX338" s="603"/>
      <c r="AY338" s="629"/>
    </row>
    <row r="339" spans="2:51">
      <c r="B339" s="349"/>
      <c r="C339" s="349"/>
      <c r="D339" s="603"/>
      <c r="E339" s="603"/>
      <c r="F339" s="629"/>
      <c r="G339" s="603"/>
      <c r="H339" s="603"/>
      <c r="I339" s="629"/>
      <c r="J339" s="603"/>
      <c r="K339" s="603"/>
      <c r="L339" s="629"/>
      <c r="M339" s="603"/>
      <c r="N339" s="603"/>
      <c r="O339" s="629"/>
      <c r="P339" s="603"/>
      <c r="Q339" s="603"/>
      <c r="R339" s="629"/>
      <c r="S339" s="603"/>
      <c r="T339" s="603"/>
      <c r="U339" s="629"/>
      <c r="V339" s="603"/>
      <c r="W339" s="603"/>
      <c r="X339" s="629"/>
      <c r="Y339" s="603"/>
      <c r="Z339" s="603"/>
      <c r="AA339" s="629"/>
      <c r="AB339" s="603"/>
      <c r="AC339" s="603"/>
      <c r="AD339" s="629"/>
      <c r="AE339" s="603"/>
      <c r="AF339" s="603"/>
      <c r="AG339" s="629"/>
      <c r="AH339" s="603"/>
      <c r="AI339" s="603"/>
      <c r="AJ339" s="629"/>
      <c r="AK339" s="603"/>
      <c r="AL339" s="603"/>
      <c r="AM339" s="603"/>
      <c r="AN339" s="629"/>
      <c r="AO339" s="603"/>
      <c r="AP339" s="629"/>
      <c r="AQ339" s="603"/>
      <c r="AR339" s="603"/>
      <c r="AS339" s="629"/>
      <c r="AT339" s="603"/>
      <c r="AU339" s="603"/>
      <c r="AV339" s="629"/>
      <c r="AW339" s="603"/>
      <c r="AX339" s="603"/>
      <c r="AY339" s="629"/>
    </row>
    <row r="340" spans="2:51">
      <c r="B340" s="349"/>
      <c r="C340" s="349"/>
      <c r="D340" s="603"/>
      <c r="E340" s="603"/>
      <c r="F340" s="629"/>
      <c r="G340" s="603"/>
      <c r="H340" s="603"/>
      <c r="I340" s="629"/>
      <c r="J340" s="603"/>
      <c r="K340" s="603"/>
      <c r="L340" s="629"/>
      <c r="M340" s="603"/>
      <c r="N340" s="603"/>
      <c r="O340" s="629"/>
      <c r="P340" s="603"/>
      <c r="Q340" s="603"/>
      <c r="R340" s="629"/>
      <c r="S340" s="603"/>
      <c r="T340" s="603"/>
      <c r="U340" s="629"/>
      <c r="V340" s="603"/>
      <c r="W340" s="603"/>
      <c r="X340" s="629"/>
      <c r="Y340" s="603"/>
      <c r="Z340" s="603"/>
      <c r="AA340" s="629"/>
      <c r="AB340" s="603"/>
      <c r="AC340" s="603"/>
      <c r="AD340" s="629"/>
      <c r="AE340" s="603"/>
      <c r="AF340" s="603"/>
      <c r="AG340" s="629"/>
      <c r="AH340" s="603"/>
      <c r="AI340" s="603"/>
      <c r="AJ340" s="629"/>
      <c r="AK340" s="603"/>
      <c r="AL340" s="603"/>
      <c r="AM340" s="603"/>
      <c r="AN340" s="629"/>
      <c r="AO340" s="603"/>
      <c r="AP340" s="629"/>
      <c r="AQ340" s="603"/>
      <c r="AR340" s="603"/>
      <c r="AS340" s="629"/>
      <c r="AT340" s="603"/>
      <c r="AU340" s="603"/>
      <c r="AV340" s="629"/>
      <c r="AW340" s="603"/>
      <c r="AX340" s="603"/>
      <c r="AY340" s="629"/>
    </row>
    <row r="341" spans="2:51">
      <c r="B341" s="349"/>
      <c r="C341" s="349"/>
      <c r="D341" s="603"/>
      <c r="E341" s="603"/>
      <c r="F341" s="629"/>
      <c r="G341" s="603"/>
      <c r="H341" s="603"/>
      <c r="I341" s="629"/>
      <c r="J341" s="603"/>
      <c r="K341" s="603"/>
      <c r="L341" s="629"/>
      <c r="M341" s="603"/>
      <c r="N341" s="603"/>
      <c r="O341" s="629"/>
      <c r="P341" s="603"/>
      <c r="Q341" s="603"/>
      <c r="R341" s="629"/>
      <c r="S341" s="603"/>
      <c r="T341" s="603"/>
      <c r="U341" s="629"/>
      <c r="V341" s="603"/>
      <c r="W341" s="603"/>
      <c r="X341" s="629"/>
      <c r="Y341" s="603"/>
      <c r="Z341" s="603"/>
      <c r="AA341" s="629"/>
      <c r="AB341" s="603"/>
      <c r="AC341" s="603"/>
      <c r="AD341" s="629"/>
      <c r="AE341" s="603"/>
      <c r="AF341" s="603"/>
      <c r="AG341" s="629"/>
      <c r="AH341" s="603"/>
      <c r="AI341" s="603"/>
      <c r="AJ341" s="629"/>
      <c r="AK341" s="603"/>
      <c r="AL341" s="603"/>
      <c r="AM341" s="603"/>
      <c r="AN341" s="629"/>
      <c r="AO341" s="603"/>
      <c r="AP341" s="629"/>
      <c r="AQ341" s="603"/>
      <c r="AR341" s="603"/>
      <c r="AS341" s="629"/>
      <c r="AT341" s="603"/>
      <c r="AU341" s="603"/>
      <c r="AV341" s="629"/>
      <c r="AW341" s="603"/>
      <c r="AX341" s="603"/>
      <c r="AY341" s="629"/>
    </row>
    <row r="342" spans="2:51">
      <c r="B342" s="349"/>
      <c r="C342" s="349"/>
      <c r="D342" s="603"/>
      <c r="E342" s="603"/>
      <c r="F342" s="629"/>
      <c r="G342" s="603"/>
      <c r="H342" s="603"/>
      <c r="I342" s="629"/>
      <c r="J342" s="603"/>
      <c r="K342" s="603"/>
      <c r="L342" s="629"/>
      <c r="M342" s="603"/>
      <c r="N342" s="603"/>
      <c r="O342" s="629"/>
      <c r="P342" s="603"/>
      <c r="Q342" s="603"/>
      <c r="R342" s="629"/>
      <c r="S342" s="603"/>
      <c r="T342" s="603"/>
      <c r="U342" s="629"/>
      <c r="V342" s="603"/>
      <c r="W342" s="603"/>
      <c r="X342" s="629"/>
      <c r="Y342" s="603"/>
      <c r="Z342" s="603"/>
      <c r="AA342" s="629"/>
      <c r="AB342" s="603"/>
      <c r="AC342" s="603"/>
      <c r="AD342" s="629"/>
      <c r="AE342" s="603"/>
      <c r="AF342" s="603"/>
      <c r="AG342" s="629"/>
      <c r="AH342" s="603"/>
      <c r="AI342" s="603"/>
      <c r="AJ342" s="629"/>
      <c r="AK342" s="603"/>
      <c r="AL342" s="603"/>
      <c r="AM342" s="603"/>
      <c r="AN342" s="629"/>
      <c r="AO342" s="603"/>
      <c r="AP342" s="629"/>
      <c r="AQ342" s="603"/>
      <c r="AR342" s="603"/>
      <c r="AS342" s="629"/>
      <c r="AT342" s="603"/>
      <c r="AU342" s="603"/>
      <c r="AV342" s="629"/>
      <c r="AW342" s="603"/>
      <c r="AX342" s="603"/>
      <c r="AY342" s="629"/>
    </row>
    <row r="343" spans="2:51">
      <c r="B343" s="349"/>
      <c r="C343" s="349"/>
      <c r="D343" s="603"/>
      <c r="E343" s="603"/>
      <c r="F343" s="629"/>
      <c r="G343" s="603"/>
      <c r="H343" s="603"/>
      <c r="I343" s="629"/>
      <c r="J343" s="603"/>
      <c r="K343" s="603"/>
      <c r="L343" s="629"/>
      <c r="M343" s="603"/>
      <c r="N343" s="603"/>
      <c r="O343" s="629"/>
      <c r="P343" s="603"/>
      <c r="Q343" s="603"/>
      <c r="R343" s="629"/>
      <c r="S343" s="603"/>
      <c r="T343" s="603"/>
      <c r="U343" s="629"/>
      <c r="V343" s="603"/>
      <c r="W343" s="603"/>
      <c r="X343" s="629"/>
      <c r="Y343" s="603"/>
      <c r="Z343" s="603"/>
      <c r="AA343" s="629"/>
      <c r="AB343" s="603"/>
      <c r="AC343" s="603"/>
      <c r="AD343" s="629"/>
      <c r="AE343" s="603"/>
      <c r="AF343" s="603"/>
      <c r="AG343" s="629"/>
      <c r="AH343" s="603"/>
      <c r="AI343" s="603"/>
      <c r="AJ343" s="629"/>
      <c r="AK343" s="603"/>
      <c r="AL343" s="603"/>
      <c r="AM343" s="603"/>
      <c r="AN343" s="629"/>
      <c r="AO343" s="603"/>
      <c r="AP343" s="629"/>
      <c r="AQ343" s="603"/>
      <c r="AR343" s="603"/>
      <c r="AS343" s="629"/>
      <c r="AT343" s="603"/>
      <c r="AU343" s="603"/>
      <c r="AV343" s="629"/>
      <c r="AW343" s="603"/>
      <c r="AX343" s="603"/>
      <c r="AY343" s="629"/>
    </row>
    <row r="344" spans="2:51">
      <c r="B344" s="349"/>
      <c r="C344" s="349"/>
      <c r="D344" s="603"/>
      <c r="E344" s="603"/>
      <c r="F344" s="629"/>
      <c r="G344" s="603"/>
      <c r="H344" s="603"/>
      <c r="I344" s="629"/>
      <c r="J344" s="603"/>
      <c r="K344" s="603"/>
      <c r="L344" s="629"/>
      <c r="M344" s="603"/>
      <c r="N344" s="603"/>
      <c r="O344" s="629"/>
      <c r="P344" s="603"/>
      <c r="Q344" s="603"/>
      <c r="R344" s="629"/>
      <c r="S344" s="603"/>
      <c r="T344" s="603"/>
      <c r="U344" s="629"/>
      <c r="V344" s="603"/>
      <c r="W344" s="603"/>
      <c r="X344" s="629"/>
      <c r="Y344" s="603"/>
      <c r="Z344" s="603"/>
      <c r="AA344" s="629"/>
      <c r="AB344" s="603"/>
      <c r="AC344" s="603"/>
      <c r="AD344" s="629"/>
      <c r="AE344" s="603"/>
      <c r="AF344" s="603"/>
      <c r="AG344" s="629"/>
      <c r="AH344" s="603"/>
      <c r="AI344" s="603"/>
      <c r="AJ344" s="629"/>
      <c r="AK344" s="603"/>
      <c r="AL344" s="603"/>
      <c r="AM344" s="603"/>
      <c r="AN344" s="629"/>
      <c r="AO344" s="603"/>
      <c r="AP344" s="629"/>
      <c r="AQ344" s="603"/>
      <c r="AR344" s="603"/>
      <c r="AS344" s="629"/>
      <c r="AT344" s="603"/>
      <c r="AU344" s="603"/>
      <c r="AV344" s="629"/>
      <c r="AW344" s="603"/>
      <c r="AX344" s="603"/>
      <c r="AY344" s="629"/>
    </row>
    <row r="345" spans="2:51">
      <c r="B345" s="349"/>
      <c r="C345" s="349"/>
      <c r="D345" s="603"/>
      <c r="E345" s="603"/>
      <c r="F345" s="629"/>
      <c r="G345" s="603"/>
      <c r="H345" s="603"/>
      <c r="I345" s="629"/>
      <c r="J345" s="603"/>
      <c r="K345" s="603"/>
      <c r="L345" s="629"/>
      <c r="M345" s="603"/>
      <c r="N345" s="603"/>
      <c r="O345" s="629"/>
      <c r="P345" s="603"/>
      <c r="Q345" s="603"/>
      <c r="R345" s="629"/>
      <c r="S345" s="603"/>
      <c r="T345" s="603"/>
      <c r="U345" s="629"/>
      <c r="V345" s="603"/>
      <c r="W345" s="603"/>
      <c r="X345" s="629"/>
      <c r="Y345" s="603"/>
      <c r="Z345" s="603"/>
      <c r="AA345" s="629"/>
      <c r="AB345" s="603"/>
      <c r="AC345" s="603"/>
      <c r="AD345" s="629"/>
      <c r="AE345" s="603"/>
      <c r="AF345" s="603"/>
      <c r="AG345" s="629"/>
      <c r="AH345" s="603"/>
      <c r="AI345" s="603"/>
      <c r="AJ345" s="629"/>
      <c r="AK345" s="603"/>
      <c r="AL345" s="603"/>
      <c r="AM345" s="603"/>
      <c r="AN345" s="629"/>
      <c r="AO345" s="603"/>
      <c r="AP345" s="629"/>
      <c r="AQ345" s="603"/>
      <c r="AR345" s="603"/>
      <c r="AS345" s="629"/>
      <c r="AT345" s="603"/>
      <c r="AU345" s="603"/>
      <c r="AV345" s="629"/>
      <c r="AW345" s="603"/>
      <c r="AX345" s="603"/>
      <c r="AY345" s="629"/>
    </row>
    <row r="346" spans="2:51">
      <c r="B346" s="349"/>
      <c r="C346" s="349"/>
      <c r="D346" s="603"/>
      <c r="E346" s="603"/>
      <c r="F346" s="629"/>
      <c r="G346" s="603"/>
      <c r="H346" s="603"/>
      <c r="I346" s="629"/>
      <c r="J346" s="603"/>
      <c r="K346" s="603"/>
      <c r="L346" s="629"/>
      <c r="M346" s="603"/>
      <c r="N346" s="603"/>
      <c r="O346" s="629"/>
      <c r="P346" s="603"/>
      <c r="Q346" s="603"/>
      <c r="R346" s="629"/>
      <c r="S346" s="603"/>
      <c r="T346" s="603"/>
      <c r="U346" s="629"/>
      <c r="V346" s="603"/>
      <c r="W346" s="603"/>
      <c r="X346" s="629"/>
      <c r="Y346" s="603"/>
      <c r="Z346" s="603"/>
      <c r="AA346" s="629"/>
      <c r="AB346" s="603"/>
      <c r="AC346" s="603"/>
      <c r="AD346" s="629"/>
      <c r="AE346" s="603"/>
      <c r="AF346" s="603"/>
      <c r="AG346" s="629"/>
      <c r="AH346" s="603"/>
      <c r="AI346" s="603"/>
      <c r="AJ346" s="629"/>
      <c r="AK346" s="603"/>
      <c r="AL346" s="603"/>
      <c r="AM346" s="603"/>
      <c r="AN346" s="629"/>
      <c r="AO346" s="603"/>
      <c r="AP346" s="629"/>
      <c r="AQ346" s="603"/>
      <c r="AR346" s="603"/>
      <c r="AS346" s="629"/>
      <c r="AT346" s="603"/>
      <c r="AU346" s="603"/>
      <c r="AV346" s="629"/>
      <c r="AW346" s="603"/>
      <c r="AX346" s="603"/>
      <c r="AY346" s="629"/>
    </row>
    <row r="347" spans="2:51">
      <c r="B347" s="349"/>
      <c r="C347" s="349"/>
      <c r="D347" s="603"/>
      <c r="E347" s="603"/>
      <c r="F347" s="629"/>
      <c r="G347" s="603"/>
      <c r="H347" s="603"/>
      <c r="I347" s="629"/>
      <c r="J347" s="603"/>
      <c r="K347" s="603"/>
      <c r="L347" s="629"/>
      <c r="M347" s="603"/>
      <c r="N347" s="603"/>
      <c r="O347" s="629"/>
      <c r="P347" s="603"/>
      <c r="Q347" s="603"/>
      <c r="R347" s="629"/>
      <c r="S347" s="603"/>
      <c r="T347" s="603"/>
      <c r="U347" s="629"/>
      <c r="V347" s="603"/>
      <c r="W347" s="603"/>
      <c r="X347" s="629"/>
      <c r="Y347" s="603"/>
      <c r="Z347" s="603"/>
      <c r="AA347" s="629"/>
      <c r="AB347" s="603"/>
      <c r="AC347" s="603"/>
      <c r="AD347" s="629"/>
      <c r="AE347" s="603"/>
      <c r="AF347" s="603"/>
      <c r="AG347" s="629"/>
      <c r="AH347" s="603"/>
      <c r="AI347" s="603"/>
      <c r="AJ347" s="629"/>
      <c r="AK347" s="603"/>
      <c r="AL347" s="603"/>
      <c r="AM347" s="603"/>
      <c r="AN347" s="629"/>
      <c r="AO347" s="603"/>
      <c r="AP347" s="629"/>
      <c r="AQ347" s="603"/>
      <c r="AR347" s="603"/>
      <c r="AS347" s="629"/>
      <c r="AT347" s="603"/>
      <c r="AU347" s="603"/>
      <c r="AV347" s="629"/>
      <c r="AW347" s="603"/>
      <c r="AX347" s="603"/>
      <c r="AY347" s="629"/>
    </row>
    <row r="348" spans="2:51">
      <c r="B348" s="349"/>
      <c r="C348" s="349"/>
      <c r="D348" s="603"/>
      <c r="E348" s="603"/>
      <c r="F348" s="629"/>
      <c r="G348" s="603"/>
      <c r="H348" s="603"/>
      <c r="I348" s="629"/>
      <c r="J348" s="603"/>
      <c r="K348" s="603"/>
      <c r="L348" s="629"/>
      <c r="M348" s="603"/>
      <c r="N348" s="603"/>
      <c r="O348" s="629"/>
      <c r="P348" s="603"/>
      <c r="Q348" s="603"/>
      <c r="R348" s="629"/>
      <c r="S348" s="603"/>
      <c r="T348" s="603"/>
      <c r="U348" s="629"/>
      <c r="V348" s="603"/>
      <c r="W348" s="603"/>
      <c r="X348" s="629"/>
      <c r="Y348" s="603"/>
      <c r="Z348" s="603"/>
      <c r="AA348" s="629"/>
      <c r="AB348" s="603"/>
      <c r="AC348" s="603"/>
      <c r="AD348" s="629"/>
      <c r="AE348" s="603"/>
      <c r="AF348" s="603"/>
      <c r="AG348" s="629"/>
      <c r="AH348" s="603"/>
      <c r="AI348" s="603"/>
      <c r="AJ348" s="629"/>
      <c r="AK348" s="603"/>
      <c r="AL348" s="603"/>
      <c r="AM348" s="603"/>
      <c r="AN348" s="629"/>
      <c r="AO348" s="603"/>
      <c r="AP348" s="629"/>
      <c r="AQ348" s="603"/>
      <c r="AR348" s="603"/>
      <c r="AS348" s="629"/>
      <c r="AT348" s="603"/>
      <c r="AU348" s="603"/>
      <c r="AV348" s="629"/>
      <c r="AW348" s="603"/>
      <c r="AX348" s="603"/>
      <c r="AY348" s="629"/>
    </row>
    <row r="349" spans="2:51">
      <c r="B349" s="349"/>
      <c r="C349" s="349"/>
      <c r="D349" s="603"/>
      <c r="E349" s="603"/>
      <c r="F349" s="629"/>
      <c r="G349" s="603"/>
      <c r="H349" s="603"/>
      <c r="I349" s="629"/>
      <c r="J349" s="603"/>
      <c r="K349" s="603"/>
      <c r="L349" s="629"/>
      <c r="M349" s="603"/>
      <c r="N349" s="603"/>
      <c r="O349" s="629"/>
      <c r="P349" s="603"/>
      <c r="Q349" s="603"/>
      <c r="R349" s="629"/>
      <c r="S349" s="603"/>
      <c r="T349" s="603"/>
      <c r="U349" s="629"/>
      <c r="V349" s="603"/>
      <c r="W349" s="603"/>
      <c r="X349" s="629"/>
      <c r="Y349" s="603"/>
      <c r="Z349" s="603"/>
      <c r="AA349" s="629"/>
      <c r="AB349" s="603"/>
      <c r="AC349" s="603"/>
      <c r="AD349" s="629"/>
      <c r="AE349" s="603"/>
      <c r="AF349" s="603"/>
      <c r="AG349" s="629"/>
      <c r="AH349" s="603"/>
      <c r="AI349" s="603"/>
      <c r="AJ349" s="629"/>
      <c r="AK349" s="603"/>
      <c r="AL349" s="603"/>
      <c r="AM349" s="603"/>
      <c r="AN349" s="629"/>
      <c r="AO349" s="603"/>
      <c r="AP349" s="629"/>
      <c r="AQ349" s="603"/>
      <c r="AR349" s="603"/>
      <c r="AS349" s="629"/>
      <c r="AT349" s="603"/>
      <c r="AU349" s="603"/>
      <c r="AV349" s="629"/>
      <c r="AW349" s="603"/>
      <c r="AX349" s="603"/>
      <c r="AY349" s="629"/>
    </row>
    <row r="350" spans="2:51">
      <c r="B350" s="349"/>
      <c r="C350" s="349"/>
      <c r="D350" s="603"/>
      <c r="E350" s="603"/>
      <c r="F350" s="629"/>
      <c r="G350" s="603"/>
      <c r="H350" s="603"/>
      <c r="I350" s="629"/>
      <c r="J350" s="603"/>
      <c r="K350" s="603"/>
      <c r="L350" s="629"/>
      <c r="M350" s="603"/>
      <c r="N350" s="603"/>
      <c r="O350" s="629"/>
      <c r="P350" s="603"/>
      <c r="Q350" s="603"/>
      <c r="R350" s="629"/>
      <c r="S350" s="603"/>
      <c r="T350" s="603"/>
      <c r="U350" s="629"/>
      <c r="V350" s="603"/>
      <c r="W350" s="603"/>
      <c r="X350" s="629"/>
      <c r="Y350" s="603"/>
      <c r="Z350" s="603"/>
      <c r="AA350" s="629"/>
      <c r="AB350" s="603"/>
      <c r="AC350" s="603"/>
      <c r="AD350" s="629"/>
      <c r="AE350" s="603"/>
      <c r="AF350" s="603"/>
      <c r="AG350" s="629"/>
      <c r="AH350" s="603"/>
      <c r="AI350" s="603"/>
      <c r="AJ350" s="629"/>
      <c r="AK350" s="603"/>
      <c r="AL350" s="603"/>
      <c r="AM350" s="603"/>
      <c r="AN350" s="629"/>
      <c r="AO350" s="603"/>
      <c r="AP350" s="629"/>
      <c r="AQ350" s="603"/>
      <c r="AR350" s="603"/>
      <c r="AS350" s="629"/>
      <c r="AT350" s="603"/>
      <c r="AU350" s="603"/>
      <c r="AV350" s="629"/>
      <c r="AW350" s="603"/>
      <c r="AX350" s="603"/>
      <c r="AY350" s="629"/>
    </row>
    <row r="351" spans="2:51">
      <c r="B351" s="349"/>
      <c r="C351" s="349"/>
      <c r="D351" s="603"/>
      <c r="E351" s="603"/>
      <c r="F351" s="629"/>
      <c r="G351" s="603"/>
      <c r="H351" s="603"/>
      <c r="I351" s="629"/>
      <c r="J351" s="603"/>
      <c r="K351" s="603"/>
      <c r="L351" s="629"/>
      <c r="M351" s="603"/>
      <c r="N351" s="603"/>
      <c r="O351" s="629"/>
      <c r="P351" s="603"/>
      <c r="Q351" s="603"/>
      <c r="R351" s="629"/>
      <c r="S351" s="603"/>
      <c r="T351" s="603"/>
      <c r="U351" s="629"/>
      <c r="V351" s="603"/>
      <c r="W351" s="603"/>
      <c r="X351" s="629"/>
      <c r="Y351" s="603"/>
      <c r="Z351" s="603"/>
      <c r="AA351" s="629"/>
      <c r="AB351" s="603"/>
      <c r="AC351" s="603"/>
      <c r="AD351" s="629"/>
      <c r="AE351" s="603"/>
      <c r="AF351" s="603"/>
      <c r="AG351" s="629"/>
      <c r="AH351" s="603"/>
      <c r="AI351" s="603"/>
      <c r="AJ351" s="629"/>
      <c r="AK351" s="603"/>
      <c r="AL351" s="603"/>
      <c r="AM351" s="603"/>
      <c r="AN351" s="629"/>
      <c r="AO351" s="603"/>
      <c r="AP351" s="629"/>
      <c r="AQ351" s="603"/>
      <c r="AR351" s="603"/>
      <c r="AS351" s="629"/>
      <c r="AT351" s="603"/>
      <c r="AU351" s="603"/>
      <c r="AV351" s="629"/>
      <c r="AW351" s="603"/>
      <c r="AX351" s="603"/>
      <c r="AY351" s="629"/>
    </row>
    <row r="352" spans="2:51">
      <c r="B352" s="349"/>
      <c r="C352" s="349"/>
      <c r="D352" s="603"/>
      <c r="E352" s="603"/>
      <c r="F352" s="629"/>
      <c r="G352" s="603"/>
      <c r="H352" s="603"/>
      <c r="I352" s="629"/>
      <c r="J352" s="603"/>
      <c r="K352" s="603"/>
      <c r="L352" s="629"/>
      <c r="M352" s="603"/>
      <c r="N352" s="603"/>
      <c r="O352" s="629"/>
      <c r="P352" s="603"/>
      <c r="Q352" s="603"/>
      <c r="R352" s="629"/>
      <c r="S352" s="603"/>
      <c r="T352" s="603"/>
      <c r="U352" s="629"/>
      <c r="V352" s="603"/>
      <c r="W352" s="603"/>
      <c r="X352" s="629"/>
      <c r="Y352" s="603"/>
      <c r="Z352" s="603"/>
      <c r="AA352" s="629"/>
      <c r="AB352" s="603"/>
      <c r="AC352" s="603"/>
      <c r="AD352" s="629"/>
      <c r="AE352" s="603"/>
      <c r="AF352" s="603"/>
      <c r="AG352" s="629"/>
      <c r="AH352" s="603"/>
      <c r="AI352" s="603"/>
      <c r="AJ352" s="629"/>
      <c r="AK352" s="603"/>
      <c r="AL352" s="603"/>
      <c r="AM352" s="603"/>
      <c r="AN352" s="629"/>
      <c r="AO352" s="603"/>
      <c r="AP352" s="629"/>
      <c r="AQ352" s="603"/>
      <c r="AR352" s="603"/>
      <c r="AS352" s="629"/>
      <c r="AT352" s="603"/>
      <c r="AU352" s="603"/>
      <c r="AV352" s="629"/>
      <c r="AW352" s="603"/>
      <c r="AX352" s="603"/>
      <c r="AY352" s="629"/>
    </row>
    <row r="353" spans="2:51">
      <c r="B353" s="349"/>
      <c r="C353" s="349"/>
      <c r="D353" s="603"/>
      <c r="E353" s="603"/>
      <c r="F353" s="629"/>
      <c r="G353" s="603"/>
      <c r="H353" s="603"/>
      <c r="I353" s="629"/>
      <c r="J353" s="603"/>
      <c r="K353" s="603"/>
      <c r="L353" s="629"/>
      <c r="M353" s="603"/>
      <c r="N353" s="603"/>
      <c r="O353" s="629"/>
      <c r="P353" s="603"/>
      <c r="Q353" s="603"/>
      <c r="R353" s="629"/>
      <c r="S353" s="603"/>
      <c r="T353" s="603"/>
      <c r="U353" s="629"/>
      <c r="V353" s="603"/>
      <c r="W353" s="603"/>
      <c r="X353" s="629"/>
      <c r="Y353" s="603"/>
      <c r="Z353" s="603"/>
      <c r="AA353" s="629"/>
      <c r="AB353" s="603"/>
      <c r="AC353" s="603"/>
      <c r="AD353" s="629"/>
      <c r="AE353" s="603"/>
      <c r="AF353" s="603"/>
      <c r="AG353" s="629"/>
      <c r="AH353" s="603"/>
      <c r="AI353" s="603"/>
      <c r="AJ353" s="629"/>
      <c r="AK353" s="603"/>
      <c r="AL353" s="603"/>
      <c r="AM353" s="603"/>
      <c r="AN353" s="629"/>
      <c r="AO353" s="603"/>
      <c r="AP353" s="629"/>
      <c r="AQ353" s="603"/>
      <c r="AR353" s="603"/>
      <c r="AS353" s="629"/>
      <c r="AT353" s="603"/>
      <c r="AU353" s="603"/>
      <c r="AV353" s="629"/>
      <c r="AW353" s="603"/>
      <c r="AX353" s="603"/>
      <c r="AY353" s="629"/>
    </row>
    <row r="354" spans="2:51">
      <c r="B354" s="349"/>
      <c r="C354" s="349"/>
      <c r="D354" s="603"/>
      <c r="E354" s="603"/>
      <c r="F354" s="629"/>
      <c r="G354" s="603"/>
      <c r="H354" s="603"/>
      <c r="I354" s="629"/>
      <c r="J354" s="603"/>
      <c r="K354" s="603"/>
      <c r="L354" s="629"/>
      <c r="M354" s="603"/>
      <c r="N354" s="603"/>
      <c r="O354" s="629"/>
      <c r="P354" s="603"/>
      <c r="Q354" s="603"/>
      <c r="R354" s="629"/>
      <c r="S354" s="603"/>
      <c r="T354" s="603"/>
      <c r="U354" s="629"/>
      <c r="V354" s="603"/>
      <c r="W354" s="603"/>
      <c r="X354" s="629"/>
      <c r="Y354" s="603"/>
      <c r="Z354" s="603"/>
      <c r="AA354" s="629"/>
      <c r="AB354" s="603"/>
      <c r="AC354" s="603"/>
      <c r="AD354" s="629"/>
      <c r="AE354" s="603"/>
      <c r="AF354" s="603"/>
      <c r="AG354" s="629"/>
      <c r="AH354" s="603"/>
      <c r="AI354" s="603"/>
      <c r="AJ354" s="629"/>
      <c r="AK354" s="603"/>
      <c r="AL354" s="603"/>
      <c r="AM354" s="603"/>
      <c r="AN354" s="629"/>
      <c r="AO354" s="603"/>
      <c r="AP354" s="629"/>
      <c r="AQ354" s="603"/>
      <c r="AR354" s="603"/>
      <c r="AS354" s="629"/>
      <c r="AT354" s="603"/>
      <c r="AU354" s="603"/>
      <c r="AV354" s="629"/>
      <c r="AW354" s="603"/>
      <c r="AX354" s="603"/>
      <c r="AY354" s="629"/>
    </row>
    <row r="355" spans="2:51">
      <c r="B355" s="349"/>
      <c r="C355" s="349"/>
      <c r="D355" s="603"/>
      <c r="E355" s="603"/>
      <c r="F355" s="629"/>
      <c r="G355" s="603"/>
      <c r="H355" s="603"/>
      <c r="I355" s="629"/>
      <c r="J355" s="603"/>
      <c r="K355" s="603"/>
      <c r="L355" s="629"/>
      <c r="M355" s="603"/>
      <c r="N355" s="603"/>
      <c r="O355" s="629"/>
      <c r="P355" s="603"/>
      <c r="Q355" s="603"/>
      <c r="R355" s="629"/>
      <c r="S355" s="603"/>
      <c r="T355" s="603"/>
      <c r="U355" s="629"/>
      <c r="V355" s="603"/>
      <c r="W355" s="603"/>
      <c r="X355" s="629"/>
      <c r="Y355" s="603"/>
      <c r="Z355" s="603"/>
      <c r="AA355" s="629"/>
      <c r="AB355" s="603"/>
      <c r="AC355" s="603"/>
      <c r="AD355" s="629"/>
      <c r="AE355" s="603"/>
      <c r="AF355" s="603"/>
      <c r="AG355" s="629"/>
      <c r="AH355" s="603"/>
      <c r="AI355" s="603"/>
      <c r="AJ355" s="629"/>
      <c r="AK355" s="603"/>
      <c r="AL355" s="603"/>
      <c r="AM355" s="603"/>
      <c r="AN355" s="629"/>
      <c r="AO355" s="603"/>
      <c r="AP355" s="629"/>
      <c r="AQ355" s="603"/>
      <c r="AR355" s="603"/>
      <c r="AS355" s="629"/>
      <c r="AT355" s="603"/>
      <c r="AU355" s="603"/>
      <c r="AV355" s="629"/>
      <c r="AW355" s="603"/>
      <c r="AX355" s="603"/>
      <c r="AY355" s="629"/>
    </row>
    <row r="356" spans="2:51">
      <c r="B356" s="349"/>
      <c r="C356" s="349"/>
      <c r="D356" s="603"/>
      <c r="E356" s="603"/>
      <c r="F356" s="629"/>
      <c r="G356" s="603"/>
      <c r="H356" s="603"/>
      <c r="I356" s="629"/>
      <c r="J356" s="603"/>
      <c r="K356" s="603"/>
      <c r="L356" s="629"/>
      <c r="M356" s="603"/>
      <c r="N356" s="603"/>
      <c r="O356" s="629"/>
      <c r="P356" s="603"/>
      <c r="Q356" s="603"/>
      <c r="R356" s="629"/>
      <c r="S356" s="603"/>
      <c r="T356" s="603"/>
      <c r="U356" s="629"/>
      <c r="V356" s="603"/>
      <c r="W356" s="603"/>
      <c r="X356" s="629"/>
      <c r="Y356" s="603"/>
      <c r="Z356" s="603"/>
      <c r="AA356" s="629"/>
      <c r="AB356" s="603"/>
      <c r="AC356" s="603"/>
      <c r="AD356" s="629"/>
      <c r="AE356" s="603"/>
      <c r="AF356" s="603"/>
      <c r="AG356" s="629"/>
      <c r="AH356" s="603"/>
      <c r="AI356" s="603"/>
      <c r="AJ356" s="629"/>
      <c r="AK356" s="603"/>
      <c r="AL356" s="603"/>
      <c r="AM356" s="603"/>
      <c r="AN356" s="629"/>
      <c r="AO356" s="603"/>
      <c r="AP356" s="629"/>
      <c r="AQ356" s="603"/>
      <c r="AR356" s="603"/>
      <c r="AS356" s="629"/>
      <c r="AT356" s="603"/>
      <c r="AU356" s="603"/>
      <c r="AV356" s="629"/>
      <c r="AW356" s="603"/>
      <c r="AX356" s="603"/>
      <c r="AY356" s="629"/>
    </row>
    <row r="357" spans="2:51">
      <c r="B357" s="349"/>
      <c r="C357" s="349"/>
      <c r="D357" s="603"/>
      <c r="E357" s="603"/>
      <c r="F357" s="629"/>
      <c r="G357" s="603"/>
      <c r="H357" s="603"/>
      <c r="I357" s="629"/>
      <c r="J357" s="603"/>
      <c r="K357" s="603"/>
      <c r="L357" s="629"/>
      <c r="M357" s="603"/>
      <c r="N357" s="603"/>
      <c r="O357" s="629"/>
      <c r="P357" s="603"/>
      <c r="Q357" s="603"/>
      <c r="R357" s="629"/>
      <c r="S357" s="603"/>
      <c r="T357" s="603"/>
      <c r="U357" s="629"/>
      <c r="V357" s="603"/>
      <c r="W357" s="603"/>
      <c r="X357" s="629"/>
      <c r="Y357" s="603"/>
      <c r="Z357" s="603"/>
      <c r="AA357" s="629"/>
      <c r="AB357" s="603"/>
      <c r="AC357" s="603"/>
      <c r="AD357" s="629"/>
      <c r="AE357" s="603"/>
      <c r="AF357" s="603"/>
      <c r="AG357" s="629"/>
      <c r="AH357" s="603"/>
      <c r="AI357" s="603"/>
      <c r="AJ357" s="629"/>
      <c r="AK357" s="603"/>
      <c r="AL357" s="603"/>
      <c r="AM357" s="603"/>
      <c r="AN357" s="629"/>
      <c r="AO357" s="603"/>
      <c r="AP357" s="629"/>
      <c r="AQ357" s="603"/>
      <c r="AR357" s="603"/>
      <c r="AS357" s="629"/>
      <c r="AT357" s="603"/>
      <c r="AU357" s="603"/>
      <c r="AV357" s="629"/>
      <c r="AW357" s="603"/>
      <c r="AX357" s="603"/>
      <c r="AY357" s="629"/>
    </row>
    <row r="358" spans="2:51">
      <c r="B358" s="349"/>
      <c r="C358" s="349"/>
      <c r="D358" s="603"/>
      <c r="E358" s="603"/>
      <c r="F358" s="629"/>
      <c r="G358" s="603"/>
      <c r="H358" s="603"/>
      <c r="I358" s="629"/>
      <c r="J358" s="603"/>
      <c r="K358" s="603"/>
      <c r="L358" s="629"/>
      <c r="M358" s="603"/>
      <c r="N358" s="603"/>
      <c r="O358" s="629"/>
      <c r="P358" s="603"/>
      <c r="Q358" s="603"/>
      <c r="R358" s="629"/>
      <c r="S358" s="603"/>
      <c r="T358" s="603"/>
      <c r="U358" s="629"/>
      <c r="V358" s="603"/>
      <c r="W358" s="603"/>
      <c r="X358" s="629"/>
      <c r="Y358" s="603"/>
      <c r="Z358" s="603"/>
      <c r="AA358" s="629"/>
      <c r="AB358" s="603"/>
      <c r="AC358" s="603"/>
      <c r="AD358" s="629"/>
      <c r="AE358" s="603"/>
      <c r="AF358" s="603"/>
      <c r="AG358" s="629"/>
      <c r="AH358" s="603"/>
      <c r="AI358" s="603"/>
      <c r="AJ358" s="629"/>
      <c r="AK358" s="603"/>
      <c r="AL358" s="603"/>
      <c r="AM358" s="603"/>
      <c r="AN358" s="629"/>
      <c r="AO358" s="603"/>
      <c r="AP358" s="629"/>
      <c r="AQ358" s="603"/>
      <c r="AR358" s="603"/>
      <c r="AS358" s="629"/>
      <c r="AT358" s="603"/>
      <c r="AU358" s="603"/>
      <c r="AV358" s="629"/>
      <c r="AW358" s="603"/>
      <c r="AX358" s="603"/>
      <c r="AY358" s="629"/>
    </row>
    <row r="359" spans="2:51">
      <c r="B359" s="349"/>
      <c r="C359" s="349"/>
      <c r="D359" s="603"/>
      <c r="E359" s="603"/>
      <c r="F359" s="629"/>
      <c r="G359" s="603"/>
      <c r="H359" s="603"/>
      <c r="I359" s="629"/>
      <c r="J359" s="603"/>
      <c r="K359" s="603"/>
      <c r="L359" s="629"/>
      <c r="M359" s="603"/>
      <c r="N359" s="603"/>
      <c r="O359" s="629"/>
      <c r="P359" s="603"/>
      <c r="Q359" s="603"/>
      <c r="R359" s="629"/>
      <c r="S359" s="603"/>
      <c r="T359" s="603"/>
      <c r="U359" s="629"/>
      <c r="V359" s="603"/>
      <c r="W359" s="603"/>
      <c r="X359" s="629"/>
      <c r="Y359" s="603"/>
      <c r="Z359" s="603"/>
      <c r="AA359" s="629"/>
      <c r="AB359" s="603"/>
      <c r="AC359" s="603"/>
      <c r="AD359" s="629"/>
      <c r="AE359" s="603"/>
      <c r="AF359" s="603"/>
      <c r="AG359" s="629"/>
      <c r="AH359" s="603"/>
      <c r="AI359" s="603"/>
      <c r="AJ359" s="629"/>
      <c r="AK359" s="603"/>
      <c r="AL359" s="603"/>
      <c r="AM359" s="603"/>
      <c r="AN359" s="629"/>
      <c r="AO359" s="603"/>
      <c r="AP359" s="629"/>
      <c r="AQ359" s="603"/>
      <c r="AR359" s="603"/>
      <c r="AS359" s="629"/>
      <c r="AT359" s="603"/>
      <c r="AU359" s="603"/>
      <c r="AV359" s="629"/>
      <c r="AW359" s="603"/>
      <c r="AX359" s="603"/>
      <c r="AY359" s="629"/>
    </row>
    <row r="360" spans="2:51">
      <c r="B360" s="349"/>
      <c r="C360" s="349"/>
      <c r="D360" s="603"/>
      <c r="E360" s="603"/>
      <c r="F360" s="629"/>
      <c r="G360" s="603"/>
      <c r="H360" s="603"/>
      <c r="I360" s="629"/>
      <c r="J360" s="603"/>
      <c r="K360" s="603"/>
      <c r="L360" s="629"/>
      <c r="M360" s="603"/>
      <c r="N360" s="603"/>
      <c r="O360" s="629"/>
      <c r="P360" s="603"/>
      <c r="Q360" s="603"/>
      <c r="R360" s="629"/>
      <c r="S360" s="603"/>
      <c r="T360" s="603"/>
      <c r="U360" s="629"/>
      <c r="V360" s="603"/>
      <c r="W360" s="603"/>
      <c r="X360" s="629"/>
      <c r="Y360" s="603"/>
      <c r="Z360" s="603"/>
      <c r="AA360" s="629"/>
      <c r="AB360" s="603"/>
      <c r="AC360" s="603"/>
      <c r="AD360" s="629"/>
      <c r="AE360" s="603"/>
      <c r="AF360" s="603"/>
      <c r="AG360" s="629"/>
      <c r="AH360" s="603"/>
      <c r="AI360" s="603"/>
      <c r="AJ360" s="629"/>
      <c r="AK360" s="603"/>
      <c r="AL360" s="603"/>
      <c r="AM360" s="603"/>
      <c r="AN360" s="629"/>
      <c r="AO360" s="603"/>
      <c r="AP360" s="629"/>
      <c r="AQ360" s="603"/>
      <c r="AR360" s="603"/>
      <c r="AS360" s="629"/>
      <c r="AT360" s="603"/>
      <c r="AU360" s="603"/>
      <c r="AV360" s="629"/>
      <c r="AW360" s="603"/>
      <c r="AX360" s="603"/>
      <c r="AY360" s="629"/>
    </row>
    <row r="361" spans="2:51">
      <c r="B361" s="349"/>
      <c r="C361" s="349"/>
      <c r="D361" s="603"/>
      <c r="E361" s="603"/>
      <c r="F361" s="629"/>
      <c r="G361" s="603"/>
      <c r="H361" s="603"/>
      <c r="I361" s="629"/>
      <c r="J361" s="603"/>
      <c r="K361" s="603"/>
      <c r="L361" s="629"/>
      <c r="M361" s="603"/>
      <c r="N361" s="603"/>
      <c r="O361" s="629"/>
      <c r="P361" s="603"/>
      <c r="Q361" s="603"/>
      <c r="R361" s="629"/>
      <c r="S361" s="603"/>
      <c r="T361" s="603"/>
      <c r="U361" s="629"/>
      <c r="V361" s="603"/>
      <c r="W361" s="603"/>
      <c r="X361" s="629"/>
      <c r="Y361" s="603"/>
      <c r="Z361" s="603"/>
      <c r="AA361" s="629"/>
      <c r="AB361" s="603"/>
      <c r="AC361" s="603"/>
      <c r="AD361" s="629"/>
      <c r="AE361" s="603"/>
      <c r="AF361" s="603"/>
      <c r="AG361" s="629"/>
      <c r="AH361" s="603"/>
      <c r="AI361" s="603"/>
      <c r="AJ361" s="629"/>
      <c r="AK361" s="603"/>
      <c r="AL361" s="603"/>
      <c r="AM361" s="603"/>
      <c r="AN361" s="629"/>
      <c r="AO361" s="603"/>
      <c r="AP361" s="629"/>
      <c r="AQ361" s="603"/>
      <c r="AR361" s="603"/>
      <c r="AS361" s="629"/>
      <c r="AT361" s="603"/>
      <c r="AU361" s="603"/>
      <c r="AV361" s="629"/>
      <c r="AW361" s="603"/>
      <c r="AX361" s="603"/>
      <c r="AY361" s="629"/>
    </row>
    <row r="362" spans="2:51">
      <c r="B362" s="349"/>
      <c r="C362" s="349"/>
      <c r="D362" s="603"/>
      <c r="E362" s="603"/>
      <c r="F362" s="629"/>
      <c r="G362" s="603"/>
      <c r="H362" s="603"/>
      <c r="I362" s="629"/>
      <c r="J362" s="603"/>
      <c r="K362" s="603"/>
      <c r="L362" s="629"/>
      <c r="M362" s="603"/>
      <c r="N362" s="603"/>
      <c r="O362" s="629"/>
      <c r="P362" s="603"/>
      <c r="Q362" s="603"/>
      <c r="R362" s="629"/>
      <c r="S362" s="603"/>
      <c r="T362" s="603"/>
      <c r="U362" s="629"/>
      <c r="V362" s="603"/>
      <c r="W362" s="603"/>
      <c r="X362" s="629"/>
      <c r="Y362" s="603"/>
      <c r="Z362" s="603"/>
      <c r="AA362" s="629"/>
      <c r="AB362" s="603"/>
      <c r="AC362" s="603"/>
      <c r="AD362" s="629"/>
      <c r="AE362" s="603"/>
      <c r="AF362" s="603"/>
      <c r="AG362" s="629"/>
      <c r="AH362" s="603"/>
      <c r="AI362" s="603"/>
      <c r="AJ362" s="629"/>
      <c r="AK362" s="603"/>
      <c r="AL362" s="603"/>
      <c r="AM362" s="603"/>
      <c r="AN362" s="629"/>
      <c r="AO362" s="603"/>
      <c r="AP362" s="629"/>
      <c r="AQ362" s="603"/>
      <c r="AR362" s="603"/>
      <c r="AS362" s="629"/>
      <c r="AT362" s="603"/>
      <c r="AU362" s="603"/>
      <c r="AV362" s="629"/>
      <c r="AW362" s="603"/>
      <c r="AX362" s="603"/>
      <c r="AY362" s="629"/>
    </row>
    <row r="363" spans="2:51">
      <c r="B363" s="349"/>
      <c r="C363" s="349"/>
      <c r="D363" s="603"/>
      <c r="E363" s="603"/>
      <c r="F363" s="629"/>
      <c r="G363" s="603"/>
      <c r="H363" s="603"/>
      <c r="I363" s="629"/>
      <c r="J363" s="603"/>
      <c r="K363" s="603"/>
      <c r="L363" s="629"/>
      <c r="M363" s="603"/>
      <c r="N363" s="603"/>
      <c r="O363" s="629"/>
      <c r="P363" s="603"/>
      <c r="Q363" s="603"/>
      <c r="R363" s="629"/>
      <c r="S363" s="603"/>
      <c r="T363" s="603"/>
      <c r="U363" s="629"/>
      <c r="V363" s="603"/>
      <c r="W363" s="603"/>
      <c r="X363" s="629"/>
      <c r="Y363" s="603"/>
      <c r="Z363" s="603"/>
      <c r="AA363" s="629"/>
      <c r="AB363" s="603"/>
      <c r="AC363" s="603"/>
      <c r="AD363" s="629"/>
      <c r="AE363" s="603"/>
      <c r="AF363" s="603"/>
      <c r="AG363" s="629"/>
      <c r="AH363" s="603"/>
      <c r="AI363" s="603"/>
      <c r="AJ363" s="629"/>
      <c r="AK363" s="603"/>
      <c r="AL363" s="603"/>
      <c r="AM363" s="603"/>
      <c r="AN363" s="629"/>
      <c r="AO363" s="603"/>
      <c r="AP363" s="629"/>
      <c r="AQ363" s="603"/>
      <c r="AR363" s="603"/>
      <c r="AS363" s="629"/>
      <c r="AT363" s="603"/>
      <c r="AU363" s="603"/>
      <c r="AV363" s="629"/>
      <c r="AW363" s="603"/>
      <c r="AX363" s="603"/>
      <c r="AY363" s="629"/>
    </row>
    <row r="364" spans="2:51">
      <c r="B364" s="349"/>
      <c r="C364" s="349"/>
      <c r="D364" s="603"/>
      <c r="E364" s="603"/>
      <c r="F364" s="629"/>
      <c r="G364" s="603"/>
      <c r="H364" s="603"/>
      <c r="I364" s="629"/>
      <c r="J364" s="603"/>
      <c r="K364" s="603"/>
      <c r="L364" s="629"/>
      <c r="M364" s="603"/>
      <c r="N364" s="603"/>
      <c r="O364" s="629"/>
      <c r="P364" s="603"/>
      <c r="Q364" s="603"/>
      <c r="R364" s="629"/>
      <c r="S364" s="603"/>
      <c r="T364" s="603"/>
      <c r="U364" s="629"/>
      <c r="V364" s="603"/>
      <c r="W364" s="603"/>
      <c r="X364" s="629"/>
      <c r="Y364" s="603"/>
      <c r="Z364" s="603"/>
      <c r="AA364" s="629"/>
      <c r="AB364" s="603"/>
      <c r="AC364" s="603"/>
      <c r="AD364" s="629"/>
      <c r="AE364" s="603"/>
      <c r="AF364" s="603"/>
      <c r="AG364" s="629"/>
      <c r="AH364" s="603"/>
      <c r="AI364" s="603"/>
      <c r="AJ364" s="629"/>
      <c r="AK364" s="603"/>
      <c r="AL364" s="603"/>
      <c r="AM364" s="603"/>
      <c r="AN364" s="629"/>
      <c r="AO364" s="603"/>
      <c r="AP364" s="629"/>
      <c r="AQ364" s="603"/>
      <c r="AR364" s="603"/>
      <c r="AS364" s="629"/>
      <c r="AT364" s="603"/>
      <c r="AU364" s="603"/>
      <c r="AV364" s="629"/>
      <c r="AW364" s="603"/>
      <c r="AX364" s="603"/>
      <c r="AY364" s="629"/>
    </row>
    <row r="365" spans="2:51">
      <c r="B365" s="349"/>
      <c r="C365" s="349"/>
      <c r="D365" s="603"/>
      <c r="E365" s="603"/>
      <c r="F365" s="629"/>
      <c r="G365" s="603"/>
      <c r="H365" s="603"/>
      <c r="I365" s="629"/>
      <c r="J365" s="603"/>
      <c r="K365" s="603"/>
      <c r="L365" s="629"/>
      <c r="M365" s="603"/>
      <c r="N365" s="603"/>
      <c r="O365" s="629"/>
      <c r="P365" s="603"/>
      <c r="Q365" s="603"/>
      <c r="R365" s="629"/>
      <c r="S365" s="603"/>
      <c r="T365" s="603"/>
      <c r="U365" s="629"/>
      <c r="V365" s="603"/>
      <c r="W365" s="603"/>
      <c r="X365" s="629"/>
      <c r="Y365" s="603"/>
      <c r="Z365" s="603"/>
      <c r="AA365" s="629"/>
      <c r="AB365" s="603"/>
      <c r="AC365" s="603"/>
      <c r="AD365" s="629"/>
      <c r="AE365" s="603"/>
      <c r="AF365" s="603"/>
      <c r="AG365" s="629"/>
      <c r="AH365" s="603"/>
      <c r="AI365" s="603"/>
      <c r="AJ365" s="629"/>
      <c r="AK365" s="603"/>
      <c r="AL365" s="603"/>
      <c r="AM365" s="603"/>
      <c r="AN365" s="629"/>
      <c r="AO365" s="603"/>
      <c r="AP365" s="629"/>
      <c r="AQ365" s="603"/>
      <c r="AR365" s="603"/>
      <c r="AS365" s="629"/>
      <c r="AT365" s="603"/>
      <c r="AU365" s="603"/>
      <c r="AV365" s="629"/>
      <c r="AW365" s="603"/>
      <c r="AX365" s="603"/>
      <c r="AY365" s="629"/>
    </row>
    <row r="366" spans="2:51">
      <c r="B366" s="349"/>
      <c r="C366" s="349"/>
      <c r="D366" s="603"/>
      <c r="E366" s="603"/>
      <c r="F366" s="629"/>
      <c r="G366" s="603"/>
      <c r="H366" s="603"/>
      <c r="I366" s="629"/>
      <c r="J366" s="603"/>
      <c r="K366" s="603"/>
      <c r="L366" s="629"/>
      <c r="M366" s="603"/>
      <c r="N366" s="603"/>
      <c r="O366" s="629"/>
      <c r="P366" s="603"/>
      <c r="Q366" s="603"/>
      <c r="R366" s="629"/>
      <c r="S366" s="603"/>
      <c r="T366" s="603"/>
      <c r="U366" s="629"/>
      <c r="V366" s="603"/>
      <c r="W366" s="603"/>
      <c r="X366" s="629"/>
      <c r="Y366" s="603"/>
      <c r="Z366" s="603"/>
      <c r="AA366" s="629"/>
      <c r="AB366" s="603"/>
      <c r="AC366" s="603"/>
      <c r="AD366" s="629"/>
      <c r="AE366" s="603"/>
      <c r="AF366" s="603"/>
      <c r="AG366" s="629"/>
      <c r="AH366" s="603"/>
      <c r="AI366" s="603"/>
      <c r="AJ366" s="629"/>
      <c r="AK366" s="603"/>
      <c r="AL366" s="603"/>
      <c r="AM366" s="603"/>
      <c r="AN366" s="629"/>
      <c r="AO366" s="603"/>
      <c r="AP366" s="629"/>
      <c r="AQ366" s="603"/>
      <c r="AR366" s="603"/>
      <c r="AS366" s="629"/>
      <c r="AT366" s="603"/>
      <c r="AU366" s="603"/>
      <c r="AV366" s="629"/>
      <c r="AW366" s="603"/>
      <c r="AX366" s="603"/>
      <c r="AY366" s="629"/>
    </row>
    <row r="367" spans="2:51">
      <c r="B367" s="349"/>
      <c r="C367" s="349"/>
      <c r="D367" s="603"/>
      <c r="E367" s="603"/>
      <c r="F367" s="629"/>
      <c r="G367" s="603"/>
      <c r="H367" s="603"/>
      <c r="I367" s="629"/>
      <c r="J367" s="603"/>
      <c r="K367" s="603"/>
      <c r="L367" s="629"/>
      <c r="M367" s="603"/>
      <c r="N367" s="603"/>
      <c r="O367" s="629"/>
      <c r="P367" s="603"/>
      <c r="Q367" s="603"/>
      <c r="R367" s="629"/>
      <c r="S367" s="603"/>
      <c r="T367" s="603"/>
      <c r="U367" s="629"/>
      <c r="V367" s="603"/>
      <c r="W367" s="603"/>
      <c r="X367" s="629"/>
      <c r="Y367" s="603"/>
      <c r="Z367" s="603"/>
      <c r="AA367" s="629"/>
      <c r="AB367" s="603"/>
      <c r="AC367" s="603"/>
      <c r="AD367" s="629"/>
      <c r="AE367" s="603"/>
      <c r="AF367" s="603"/>
      <c r="AG367" s="629"/>
      <c r="AH367" s="603"/>
      <c r="AI367" s="603"/>
      <c r="AJ367" s="629"/>
      <c r="AK367" s="603"/>
      <c r="AL367" s="603"/>
      <c r="AM367" s="603"/>
      <c r="AN367" s="629"/>
      <c r="AO367" s="603"/>
      <c r="AP367" s="629"/>
      <c r="AQ367" s="603"/>
      <c r="AR367" s="603"/>
      <c r="AS367" s="629"/>
      <c r="AT367" s="603"/>
      <c r="AU367" s="603"/>
      <c r="AV367" s="629"/>
      <c r="AW367" s="603"/>
      <c r="AX367" s="603"/>
      <c r="AY367" s="629"/>
    </row>
    <row r="368" spans="2:51">
      <c r="B368" s="349"/>
      <c r="C368" s="349"/>
      <c r="D368" s="603"/>
      <c r="E368" s="603"/>
      <c r="F368" s="629"/>
      <c r="G368" s="603"/>
      <c r="H368" s="603"/>
      <c r="I368" s="629"/>
      <c r="J368" s="603"/>
      <c r="K368" s="603"/>
      <c r="L368" s="629"/>
      <c r="M368" s="603"/>
      <c r="N368" s="603"/>
      <c r="O368" s="629"/>
      <c r="P368" s="603"/>
      <c r="Q368" s="603"/>
      <c r="R368" s="629"/>
      <c r="S368" s="603"/>
      <c r="T368" s="603"/>
      <c r="U368" s="629"/>
      <c r="V368" s="603"/>
      <c r="W368" s="603"/>
      <c r="X368" s="629"/>
      <c r="Y368" s="603"/>
      <c r="Z368" s="603"/>
      <c r="AA368" s="629"/>
      <c r="AB368" s="603"/>
      <c r="AC368" s="603"/>
      <c r="AD368" s="629"/>
      <c r="AE368" s="603"/>
      <c r="AF368" s="603"/>
      <c r="AG368" s="629"/>
      <c r="AH368" s="603"/>
      <c r="AI368" s="603"/>
      <c r="AJ368" s="629"/>
      <c r="AK368" s="603"/>
      <c r="AL368" s="603"/>
      <c r="AM368" s="603"/>
      <c r="AN368" s="629"/>
      <c r="AO368" s="603"/>
      <c r="AP368" s="629"/>
      <c r="AQ368" s="603"/>
      <c r="AR368" s="603"/>
      <c r="AS368" s="629"/>
      <c r="AT368" s="603"/>
      <c r="AU368" s="603"/>
      <c r="AV368" s="629"/>
      <c r="AW368" s="603"/>
      <c r="AX368" s="603"/>
      <c r="AY368" s="629"/>
    </row>
    <row r="369" spans="2:51">
      <c r="B369" s="349"/>
      <c r="C369" s="349"/>
      <c r="D369" s="603"/>
      <c r="E369" s="603"/>
      <c r="F369" s="629"/>
      <c r="G369" s="603"/>
      <c r="H369" s="603"/>
      <c r="I369" s="629"/>
      <c r="J369" s="603"/>
      <c r="K369" s="603"/>
      <c r="L369" s="629"/>
      <c r="M369" s="603"/>
      <c r="N369" s="603"/>
      <c r="O369" s="629"/>
      <c r="P369" s="603"/>
      <c r="Q369" s="603"/>
      <c r="R369" s="629"/>
      <c r="S369" s="603"/>
      <c r="T369" s="603"/>
      <c r="U369" s="629"/>
      <c r="V369" s="603"/>
      <c r="W369" s="603"/>
      <c r="X369" s="629"/>
      <c r="Y369" s="603"/>
      <c r="Z369" s="603"/>
      <c r="AA369" s="629"/>
      <c r="AB369" s="603"/>
      <c r="AC369" s="603"/>
      <c r="AD369" s="629"/>
      <c r="AE369" s="603"/>
      <c r="AF369" s="603"/>
      <c r="AG369" s="629"/>
      <c r="AH369" s="603"/>
      <c r="AI369" s="603"/>
      <c r="AJ369" s="629"/>
      <c r="AK369" s="603"/>
      <c r="AL369" s="603"/>
      <c r="AM369" s="603"/>
      <c r="AN369" s="629"/>
      <c r="AO369" s="603"/>
      <c r="AP369" s="629"/>
      <c r="AQ369" s="603"/>
      <c r="AR369" s="603"/>
      <c r="AS369" s="629"/>
      <c r="AT369" s="603"/>
      <c r="AU369" s="603"/>
      <c r="AV369" s="629"/>
      <c r="AW369" s="603"/>
      <c r="AX369" s="603"/>
      <c r="AY369" s="629"/>
    </row>
    <row r="370" spans="2:51">
      <c r="B370" s="349"/>
      <c r="C370" s="349"/>
      <c r="D370" s="603"/>
      <c r="E370" s="603"/>
      <c r="F370" s="629"/>
      <c r="G370" s="603"/>
      <c r="H370" s="603"/>
      <c r="I370" s="629"/>
      <c r="J370" s="603"/>
      <c r="K370" s="603"/>
      <c r="L370" s="629"/>
      <c r="M370" s="603"/>
      <c r="N370" s="603"/>
      <c r="O370" s="629"/>
      <c r="P370" s="603"/>
      <c r="Q370" s="603"/>
      <c r="R370" s="629"/>
      <c r="S370" s="603"/>
      <c r="T370" s="603"/>
      <c r="U370" s="629"/>
      <c r="V370" s="603"/>
      <c r="W370" s="603"/>
      <c r="X370" s="629"/>
      <c r="Y370" s="603"/>
      <c r="Z370" s="603"/>
      <c r="AA370" s="629"/>
      <c r="AB370" s="603"/>
      <c r="AC370" s="603"/>
      <c r="AD370" s="629"/>
      <c r="AE370" s="603"/>
      <c r="AF370" s="603"/>
      <c r="AG370" s="629"/>
      <c r="AH370" s="603"/>
      <c r="AI370" s="603"/>
      <c r="AJ370" s="629"/>
      <c r="AK370" s="603"/>
      <c r="AL370" s="603"/>
      <c r="AM370" s="603"/>
      <c r="AN370" s="629"/>
      <c r="AO370" s="603"/>
      <c r="AP370" s="629"/>
      <c r="AQ370" s="603"/>
      <c r="AR370" s="603"/>
      <c r="AS370" s="629"/>
      <c r="AT370" s="603"/>
      <c r="AU370" s="603"/>
      <c r="AV370" s="629"/>
      <c r="AW370" s="603"/>
      <c r="AX370" s="603"/>
      <c r="AY370" s="629"/>
    </row>
    <row r="371" spans="2:51">
      <c r="B371" s="349"/>
      <c r="C371" s="349"/>
      <c r="D371" s="603"/>
      <c r="E371" s="603"/>
      <c r="F371" s="629"/>
      <c r="G371" s="603"/>
      <c r="H371" s="603"/>
      <c r="I371" s="629"/>
      <c r="J371" s="603"/>
      <c r="K371" s="603"/>
      <c r="L371" s="629"/>
      <c r="M371" s="603"/>
      <c r="N371" s="603"/>
      <c r="O371" s="629"/>
      <c r="P371" s="603"/>
      <c r="Q371" s="603"/>
      <c r="R371" s="629"/>
      <c r="S371" s="603"/>
      <c r="T371" s="603"/>
      <c r="U371" s="629"/>
      <c r="V371" s="603"/>
      <c r="W371" s="603"/>
      <c r="X371" s="629"/>
      <c r="Y371" s="603"/>
      <c r="Z371" s="603"/>
      <c r="AA371" s="629"/>
      <c r="AB371" s="603"/>
      <c r="AC371" s="603"/>
      <c r="AD371" s="629"/>
      <c r="AE371" s="603"/>
      <c r="AF371" s="603"/>
      <c r="AG371" s="629"/>
      <c r="AH371" s="603"/>
      <c r="AI371" s="603"/>
      <c r="AJ371" s="629"/>
      <c r="AK371" s="603"/>
      <c r="AL371" s="603"/>
      <c r="AM371" s="603"/>
      <c r="AN371" s="629"/>
      <c r="AO371" s="603"/>
      <c r="AP371" s="629"/>
      <c r="AQ371" s="603"/>
      <c r="AR371" s="603"/>
      <c r="AS371" s="629"/>
      <c r="AT371" s="603"/>
      <c r="AU371" s="603"/>
      <c r="AV371" s="629"/>
      <c r="AW371" s="603"/>
      <c r="AX371" s="603"/>
      <c r="AY371" s="629"/>
    </row>
    <row r="372" spans="2:51">
      <c r="B372" s="349"/>
      <c r="C372" s="349"/>
      <c r="D372" s="603"/>
      <c r="E372" s="603"/>
      <c r="F372" s="629"/>
      <c r="G372" s="603"/>
      <c r="H372" s="603"/>
      <c r="I372" s="629"/>
      <c r="J372" s="603"/>
      <c r="K372" s="603"/>
      <c r="L372" s="629"/>
      <c r="M372" s="603"/>
      <c r="N372" s="603"/>
      <c r="O372" s="629"/>
      <c r="P372" s="603"/>
      <c r="Q372" s="603"/>
      <c r="R372" s="629"/>
      <c r="S372" s="603"/>
      <c r="T372" s="603"/>
      <c r="U372" s="629"/>
      <c r="V372" s="603"/>
      <c r="W372" s="603"/>
      <c r="X372" s="629"/>
      <c r="Y372" s="603"/>
      <c r="Z372" s="603"/>
      <c r="AA372" s="629"/>
      <c r="AB372" s="603"/>
      <c r="AC372" s="603"/>
      <c r="AD372" s="629"/>
      <c r="AE372" s="603"/>
      <c r="AF372" s="603"/>
      <c r="AG372" s="629"/>
      <c r="AH372" s="603"/>
      <c r="AI372" s="603"/>
      <c r="AJ372" s="629"/>
      <c r="AK372" s="603"/>
      <c r="AL372" s="603"/>
      <c r="AM372" s="603"/>
      <c r="AN372" s="629"/>
      <c r="AO372" s="603"/>
      <c r="AP372" s="629"/>
      <c r="AQ372" s="603"/>
      <c r="AR372" s="603"/>
      <c r="AS372" s="629"/>
      <c r="AT372" s="603"/>
      <c r="AU372" s="603"/>
      <c r="AV372" s="629"/>
      <c r="AW372" s="603"/>
      <c r="AX372" s="603"/>
      <c r="AY372" s="629"/>
    </row>
    <row r="373" spans="2:51">
      <c r="B373" s="349"/>
      <c r="C373" s="349"/>
      <c r="D373" s="603"/>
      <c r="E373" s="603"/>
      <c r="F373" s="629"/>
      <c r="G373" s="603"/>
      <c r="H373" s="603"/>
      <c r="I373" s="629"/>
      <c r="J373" s="603"/>
      <c r="K373" s="603"/>
      <c r="L373" s="629"/>
      <c r="M373" s="603"/>
      <c r="N373" s="603"/>
      <c r="O373" s="629"/>
      <c r="P373" s="603"/>
      <c r="Q373" s="603"/>
      <c r="R373" s="629"/>
      <c r="S373" s="603"/>
      <c r="T373" s="603"/>
      <c r="U373" s="629"/>
      <c r="V373" s="603"/>
      <c r="W373" s="603"/>
      <c r="X373" s="629"/>
      <c r="Y373" s="603"/>
      <c r="Z373" s="603"/>
      <c r="AA373" s="629"/>
      <c r="AB373" s="603"/>
      <c r="AC373" s="603"/>
      <c r="AD373" s="629"/>
      <c r="AE373" s="603"/>
      <c r="AF373" s="603"/>
      <c r="AG373" s="629"/>
      <c r="AH373" s="603"/>
      <c r="AI373" s="603"/>
      <c r="AJ373" s="629"/>
      <c r="AK373" s="603"/>
      <c r="AL373" s="603"/>
      <c r="AM373" s="603"/>
      <c r="AN373" s="629"/>
      <c r="AO373" s="603"/>
      <c r="AP373" s="629"/>
      <c r="AQ373" s="603"/>
      <c r="AR373" s="603"/>
      <c r="AS373" s="629"/>
      <c r="AT373" s="603"/>
      <c r="AU373" s="603"/>
      <c r="AV373" s="629"/>
      <c r="AW373" s="603"/>
      <c r="AX373" s="603"/>
      <c r="AY373" s="629"/>
    </row>
    <row r="374" spans="2:51">
      <c r="B374" s="349"/>
      <c r="C374" s="349"/>
      <c r="D374" s="603"/>
      <c r="E374" s="603"/>
      <c r="F374" s="629"/>
      <c r="G374" s="603"/>
      <c r="H374" s="603"/>
      <c r="I374" s="629"/>
      <c r="J374" s="603"/>
      <c r="K374" s="603"/>
      <c r="L374" s="629"/>
      <c r="M374" s="603"/>
      <c r="N374" s="603"/>
      <c r="O374" s="629"/>
      <c r="P374" s="603"/>
      <c r="Q374" s="603"/>
      <c r="R374" s="629"/>
      <c r="S374" s="603"/>
      <c r="T374" s="603"/>
      <c r="U374" s="629"/>
      <c r="V374" s="603"/>
      <c r="W374" s="603"/>
      <c r="X374" s="629"/>
      <c r="Y374" s="603"/>
      <c r="Z374" s="603"/>
      <c r="AA374" s="629"/>
      <c r="AB374" s="603"/>
      <c r="AC374" s="603"/>
      <c r="AD374" s="629"/>
      <c r="AE374" s="603"/>
      <c r="AF374" s="603"/>
      <c r="AG374" s="629"/>
      <c r="AH374" s="603"/>
      <c r="AI374" s="603"/>
      <c r="AJ374" s="629"/>
      <c r="AK374" s="603"/>
      <c r="AL374" s="603"/>
      <c r="AM374" s="603"/>
      <c r="AN374" s="629"/>
      <c r="AO374" s="603"/>
      <c r="AP374" s="629"/>
      <c r="AQ374" s="603"/>
      <c r="AR374" s="603"/>
      <c r="AS374" s="629"/>
      <c r="AT374" s="603"/>
      <c r="AU374" s="603"/>
      <c r="AV374" s="629"/>
      <c r="AW374" s="603"/>
      <c r="AX374" s="603"/>
      <c r="AY374" s="629"/>
    </row>
    <row r="375" spans="2:51">
      <c r="B375" s="349"/>
      <c r="C375" s="349"/>
      <c r="D375" s="603"/>
      <c r="E375" s="603"/>
      <c r="F375" s="629"/>
      <c r="G375" s="603"/>
      <c r="H375" s="603"/>
      <c r="I375" s="629"/>
      <c r="J375" s="603"/>
      <c r="K375" s="603"/>
      <c r="L375" s="629"/>
      <c r="M375" s="603"/>
      <c r="N375" s="603"/>
      <c r="O375" s="629"/>
      <c r="P375" s="603"/>
      <c r="Q375" s="603"/>
      <c r="R375" s="629"/>
      <c r="S375" s="603"/>
      <c r="T375" s="603"/>
      <c r="U375" s="629"/>
      <c r="V375" s="603"/>
      <c r="W375" s="603"/>
      <c r="X375" s="629"/>
      <c r="Y375" s="603"/>
      <c r="Z375" s="603"/>
      <c r="AA375" s="629"/>
      <c r="AB375" s="603"/>
      <c r="AC375" s="603"/>
      <c r="AD375" s="629"/>
      <c r="AE375" s="603"/>
      <c r="AF375" s="603"/>
      <c r="AG375" s="629"/>
      <c r="AH375" s="603"/>
      <c r="AI375" s="603"/>
      <c r="AJ375" s="629"/>
      <c r="AK375" s="603"/>
      <c r="AL375" s="603"/>
      <c r="AM375" s="603"/>
      <c r="AN375" s="629"/>
      <c r="AO375" s="603"/>
      <c r="AP375" s="629"/>
      <c r="AQ375" s="603"/>
      <c r="AR375" s="603"/>
      <c r="AS375" s="629"/>
      <c r="AT375" s="603"/>
      <c r="AU375" s="603"/>
      <c r="AV375" s="629"/>
      <c r="AW375" s="603"/>
      <c r="AX375" s="603"/>
      <c r="AY375" s="629"/>
    </row>
    <row r="376" spans="2:51">
      <c r="B376" s="349"/>
      <c r="C376" s="349"/>
      <c r="D376" s="603"/>
      <c r="E376" s="603"/>
      <c r="F376" s="629"/>
      <c r="G376" s="603"/>
      <c r="H376" s="603"/>
      <c r="I376" s="629"/>
      <c r="J376" s="603"/>
      <c r="K376" s="603"/>
      <c r="L376" s="629"/>
      <c r="M376" s="603"/>
      <c r="N376" s="603"/>
      <c r="O376" s="629"/>
      <c r="P376" s="603"/>
      <c r="Q376" s="603"/>
      <c r="R376" s="629"/>
      <c r="S376" s="603"/>
      <c r="T376" s="603"/>
      <c r="U376" s="629"/>
      <c r="V376" s="603"/>
      <c r="W376" s="603"/>
      <c r="X376" s="629"/>
      <c r="Y376" s="603"/>
      <c r="Z376" s="603"/>
      <c r="AA376" s="629"/>
      <c r="AB376" s="603"/>
      <c r="AC376" s="603"/>
      <c r="AD376" s="629"/>
      <c r="AE376" s="603"/>
      <c r="AF376" s="603"/>
      <c r="AG376" s="629"/>
      <c r="AH376" s="603"/>
      <c r="AI376" s="603"/>
      <c r="AJ376" s="629"/>
      <c r="AK376" s="603"/>
      <c r="AL376" s="603"/>
      <c r="AM376" s="603"/>
      <c r="AN376" s="629"/>
      <c r="AO376" s="603"/>
      <c r="AP376" s="629"/>
      <c r="AQ376" s="603"/>
      <c r="AR376" s="603"/>
      <c r="AS376" s="629"/>
      <c r="AT376" s="603"/>
      <c r="AU376" s="603"/>
      <c r="AV376" s="629"/>
      <c r="AW376" s="603"/>
      <c r="AX376" s="603"/>
      <c r="AY376" s="629"/>
    </row>
    <row r="377" spans="2:51">
      <c r="B377" s="349"/>
      <c r="C377" s="349"/>
      <c r="D377" s="603"/>
      <c r="E377" s="603"/>
      <c r="F377" s="629"/>
      <c r="G377" s="603"/>
      <c r="H377" s="603"/>
      <c r="I377" s="629"/>
      <c r="J377" s="603"/>
      <c r="K377" s="603"/>
      <c r="L377" s="629"/>
      <c r="M377" s="603"/>
      <c r="N377" s="603"/>
      <c r="O377" s="629"/>
      <c r="P377" s="603"/>
      <c r="Q377" s="603"/>
      <c r="R377" s="629"/>
      <c r="S377" s="603"/>
      <c r="T377" s="603"/>
      <c r="U377" s="629"/>
      <c r="V377" s="603"/>
      <c r="W377" s="603"/>
      <c r="X377" s="629"/>
      <c r="Y377" s="603"/>
      <c r="Z377" s="603"/>
      <c r="AA377" s="629"/>
      <c r="AB377" s="603"/>
      <c r="AC377" s="603"/>
      <c r="AD377" s="629"/>
      <c r="AE377" s="603"/>
      <c r="AF377" s="603"/>
      <c r="AG377" s="629"/>
      <c r="AH377" s="603"/>
      <c r="AI377" s="603"/>
      <c r="AJ377" s="629"/>
      <c r="AK377" s="603"/>
      <c r="AL377" s="603"/>
      <c r="AM377" s="603"/>
      <c r="AN377" s="629"/>
      <c r="AO377" s="603"/>
      <c r="AP377" s="629"/>
      <c r="AQ377" s="603"/>
      <c r="AR377" s="603"/>
      <c r="AS377" s="629"/>
      <c r="AT377" s="603"/>
      <c r="AU377" s="603"/>
      <c r="AV377" s="629"/>
      <c r="AW377" s="603"/>
      <c r="AX377" s="603"/>
      <c r="AY377" s="629"/>
    </row>
    <row r="378" spans="2:51">
      <c r="B378" s="349"/>
      <c r="C378" s="349"/>
      <c r="D378" s="603"/>
      <c r="E378" s="603"/>
      <c r="F378" s="629"/>
      <c r="G378" s="603"/>
      <c r="H378" s="603"/>
      <c r="I378" s="629"/>
      <c r="J378" s="603"/>
      <c r="K378" s="603"/>
      <c r="L378" s="629"/>
      <c r="M378" s="603"/>
      <c r="N378" s="603"/>
      <c r="O378" s="629"/>
      <c r="P378" s="603"/>
      <c r="Q378" s="603"/>
      <c r="R378" s="629"/>
      <c r="S378" s="603"/>
      <c r="T378" s="603"/>
      <c r="U378" s="629"/>
      <c r="V378" s="603"/>
      <c r="W378" s="603"/>
      <c r="X378" s="629"/>
      <c r="Y378" s="603"/>
      <c r="Z378" s="603"/>
      <c r="AA378" s="629"/>
      <c r="AB378" s="603"/>
      <c r="AC378" s="603"/>
      <c r="AD378" s="629"/>
      <c r="AE378" s="603"/>
      <c r="AF378" s="603"/>
      <c r="AG378" s="629"/>
      <c r="AH378" s="603"/>
      <c r="AI378" s="603"/>
      <c r="AJ378" s="629"/>
      <c r="AK378" s="603"/>
      <c r="AL378" s="603"/>
      <c r="AM378" s="603"/>
      <c r="AN378" s="629"/>
      <c r="AO378" s="603"/>
      <c r="AP378" s="629"/>
      <c r="AQ378" s="603"/>
      <c r="AR378" s="603"/>
      <c r="AS378" s="629"/>
      <c r="AT378" s="603"/>
      <c r="AU378" s="603"/>
      <c r="AV378" s="629"/>
      <c r="AW378" s="603"/>
      <c r="AX378" s="603"/>
      <c r="AY378" s="629"/>
    </row>
    <row r="379" spans="2:51">
      <c r="B379" s="349"/>
      <c r="C379" s="349"/>
      <c r="D379" s="603"/>
      <c r="E379" s="603"/>
      <c r="F379" s="629"/>
      <c r="G379" s="603"/>
      <c r="H379" s="603"/>
      <c r="I379" s="629"/>
      <c r="J379" s="603"/>
      <c r="K379" s="603"/>
      <c r="L379" s="629"/>
      <c r="M379" s="603"/>
      <c r="N379" s="603"/>
      <c r="O379" s="629"/>
      <c r="P379" s="603"/>
      <c r="Q379" s="603"/>
      <c r="R379" s="629"/>
      <c r="S379" s="603"/>
      <c r="T379" s="603"/>
      <c r="U379" s="629"/>
      <c r="V379" s="603"/>
      <c r="W379" s="603"/>
      <c r="X379" s="629"/>
      <c r="Y379" s="603"/>
      <c r="Z379" s="603"/>
      <c r="AA379" s="629"/>
      <c r="AB379" s="603"/>
      <c r="AC379" s="603"/>
      <c r="AD379" s="629"/>
      <c r="AE379" s="603"/>
      <c r="AF379" s="603"/>
      <c r="AG379" s="629"/>
      <c r="AH379" s="603"/>
      <c r="AI379" s="603"/>
      <c r="AJ379" s="629"/>
      <c r="AK379" s="603"/>
      <c r="AL379" s="603"/>
      <c r="AM379" s="603"/>
      <c r="AN379" s="629"/>
      <c r="AO379" s="603"/>
      <c r="AP379" s="629"/>
      <c r="AQ379" s="603"/>
      <c r="AR379" s="603"/>
      <c r="AS379" s="629"/>
      <c r="AT379" s="603"/>
      <c r="AU379" s="603"/>
      <c r="AV379" s="629"/>
      <c r="AW379" s="603"/>
      <c r="AX379" s="603"/>
      <c r="AY379" s="629"/>
    </row>
    <row r="380" spans="2:51">
      <c r="B380" s="349"/>
      <c r="C380" s="349"/>
      <c r="D380" s="603"/>
      <c r="E380" s="603"/>
      <c r="F380" s="629"/>
      <c r="G380" s="603"/>
      <c r="H380" s="603"/>
      <c r="I380" s="629"/>
      <c r="J380" s="603"/>
      <c r="K380" s="603"/>
      <c r="L380" s="629"/>
      <c r="M380" s="603"/>
      <c r="N380" s="603"/>
      <c r="O380" s="629"/>
      <c r="P380" s="603"/>
      <c r="Q380" s="603"/>
      <c r="R380" s="629"/>
      <c r="S380" s="603"/>
      <c r="T380" s="603"/>
      <c r="U380" s="629"/>
      <c r="V380" s="603"/>
      <c r="W380" s="603"/>
      <c r="X380" s="629"/>
      <c r="Y380" s="603"/>
      <c r="Z380" s="603"/>
      <c r="AA380" s="629"/>
      <c r="AB380" s="603"/>
      <c r="AC380" s="603"/>
      <c r="AD380" s="629"/>
      <c r="AE380" s="603"/>
      <c r="AF380" s="603"/>
      <c r="AG380" s="629"/>
      <c r="AH380" s="603"/>
      <c r="AI380" s="603"/>
      <c r="AJ380" s="629"/>
      <c r="AK380" s="603"/>
      <c r="AL380" s="603"/>
      <c r="AM380" s="603"/>
      <c r="AN380" s="629"/>
      <c r="AO380" s="603"/>
      <c r="AP380" s="629"/>
      <c r="AQ380" s="603"/>
      <c r="AR380" s="603"/>
      <c r="AS380" s="629"/>
      <c r="AT380" s="603"/>
      <c r="AU380" s="603"/>
      <c r="AV380" s="629"/>
      <c r="AW380" s="603"/>
      <c r="AX380" s="603"/>
      <c r="AY380" s="629"/>
    </row>
    <row r="381" spans="2:51">
      <c r="B381" s="349"/>
      <c r="C381" s="349"/>
      <c r="D381" s="603"/>
      <c r="E381" s="603"/>
      <c r="F381" s="629"/>
      <c r="G381" s="603"/>
      <c r="H381" s="603"/>
      <c r="I381" s="629"/>
      <c r="J381" s="603"/>
      <c r="K381" s="603"/>
      <c r="L381" s="629"/>
      <c r="M381" s="603"/>
      <c r="N381" s="603"/>
      <c r="O381" s="629"/>
      <c r="P381" s="603"/>
      <c r="Q381" s="603"/>
      <c r="R381" s="629"/>
      <c r="S381" s="603"/>
      <c r="T381" s="603"/>
      <c r="U381" s="629"/>
      <c r="V381" s="603"/>
      <c r="W381" s="603"/>
      <c r="X381" s="629"/>
      <c r="Y381" s="603"/>
      <c r="Z381" s="603"/>
      <c r="AA381" s="629"/>
      <c r="AB381" s="603"/>
      <c r="AC381" s="603"/>
      <c r="AD381" s="629"/>
      <c r="AE381" s="603"/>
      <c r="AF381" s="603"/>
      <c r="AG381" s="629"/>
      <c r="AH381" s="603"/>
      <c r="AI381" s="603"/>
      <c r="AJ381" s="629"/>
      <c r="AK381" s="603"/>
      <c r="AL381" s="603"/>
      <c r="AM381" s="603"/>
      <c r="AN381" s="629"/>
      <c r="AO381" s="603"/>
      <c r="AP381" s="629"/>
      <c r="AQ381" s="603"/>
      <c r="AR381" s="603"/>
      <c r="AS381" s="629"/>
      <c r="AT381" s="603"/>
      <c r="AU381" s="603"/>
      <c r="AV381" s="629"/>
      <c r="AW381" s="603"/>
      <c r="AX381" s="603"/>
      <c r="AY381" s="629"/>
    </row>
    <row r="382" spans="2:51">
      <c r="B382" s="349"/>
      <c r="C382" s="349"/>
      <c r="D382" s="603"/>
      <c r="E382" s="603"/>
      <c r="F382" s="629"/>
      <c r="G382" s="603"/>
      <c r="H382" s="603"/>
      <c r="I382" s="629"/>
      <c r="J382" s="603"/>
      <c r="K382" s="603"/>
      <c r="L382" s="629"/>
      <c r="M382" s="603"/>
      <c r="N382" s="603"/>
      <c r="O382" s="629"/>
      <c r="P382" s="603"/>
      <c r="Q382" s="603"/>
      <c r="R382" s="629"/>
      <c r="S382" s="603"/>
      <c r="T382" s="603"/>
      <c r="U382" s="629"/>
      <c r="V382" s="603"/>
      <c r="W382" s="603"/>
      <c r="X382" s="629"/>
      <c r="Y382" s="603"/>
      <c r="Z382" s="603"/>
      <c r="AA382" s="629"/>
      <c r="AB382" s="603"/>
      <c r="AC382" s="603"/>
      <c r="AD382" s="629"/>
      <c r="AE382" s="603"/>
      <c r="AF382" s="603"/>
      <c r="AG382" s="629"/>
      <c r="AH382" s="603"/>
      <c r="AI382" s="603"/>
      <c r="AJ382" s="629"/>
      <c r="AK382" s="603"/>
      <c r="AL382" s="603"/>
      <c r="AM382" s="603"/>
      <c r="AN382" s="629"/>
      <c r="AO382" s="603"/>
      <c r="AP382" s="629"/>
      <c r="AQ382" s="603"/>
      <c r="AR382" s="603"/>
      <c r="AS382" s="629"/>
      <c r="AT382" s="603"/>
      <c r="AU382" s="603"/>
      <c r="AV382" s="629"/>
      <c r="AW382" s="603"/>
      <c r="AX382" s="603"/>
      <c r="AY382" s="629"/>
    </row>
    <row r="383" spans="2:51">
      <c r="B383" s="349"/>
      <c r="C383" s="349"/>
      <c r="D383" s="603"/>
      <c r="E383" s="603"/>
      <c r="F383" s="629"/>
      <c r="G383" s="603"/>
      <c r="H383" s="603"/>
      <c r="I383" s="629"/>
      <c r="J383" s="603"/>
      <c r="K383" s="603"/>
      <c r="L383" s="629"/>
      <c r="M383" s="603"/>
      <c r="N383" s="603"/>
      <c r="O383" s="629"/>
      <c r="P383" s="603"/>
      <c r="Q383" s="603"/>
      <c r="R383" s="629"/>
      <c r="S383" s="603"/>
      <c r="T383" s="603"/>
      <c r="U383" s="629"/>
      <c r="V383" s="603"/>
      <c r="W383" s="603"/>
      <c r="X383" s="629"/>
      <c r="Y383" s="603"/>
      <c r="Z383" s="603"/>
      <c r="AA383" s="629"/>
      <c r="AB383" s="603"/>
      <c r="AC383" s="603"/>
      <c r="AD383" s="629"/>
      <c r="AE383" s="603"/>
      <c r="AF383" s="603"/>
      <c r="AG383" s="629"/>
      <c r="AH383" s="603"/>
      <c r="AI383" s="603"/>
      <c r="AJ383" s="629"/>
      <c r="AK383" s="603"/>
      <c r="AL383" s="603"/>
      <c r="AM383" s="603"/>
      <c r="AN383" s="629"/>
      <c r="AO383" s="603"/>
      <c r="AP383" s="629"/>
      <c r="AQ383" s="603"/>
      <c r="AR383" s="603"/>
      <c r="AS383" s="629"/>
      <c r="AT383" s="603"/>
      <c r="AU383" s="603"/>
      <c r="AV383" s="629"/>
      <c r="AW383" s="603"/>
      <c r="AX383" s="603"/>
      <c r="AY383" s="629"/>
    </row>
    <row r="384" spans="2:51">
      <c r="B384" s="349"/>
      <c r="C384" s="349"/>
      <c r="D384" s="603"/>
      <c r="E384" s="603"/>
      <c r="F384" s="629"/>
      <c r="G384" s="603"/>
      <c r="H384" s="603"/>
      <c r="I384" s="629"/>
      <c r="J384" s="603"/>
      <c r="K384" s="603"/>
      <c r="L384" s="629"/>
      <c r="M384" s="603"/>
      <c r="N384" s="603"/>
      <c r="O384" s="629"/>
      <c r="P384" s="603"/>
      <c r="Q384" s="603"/>
      <c r="R384" s="629"/>
      <c r="S384" s="603"/>
      <c r="T384" s="603"/>
      <c r="U384" s="629"/>
      <c r="V384" s="603"/>
      <c r="W384" s="603"/>
      <c r="X384" s="629"/>
      <c r="Y384" s="603"/>
      <c r="Z384" s="603"/>
      <c r="AA384" s="629"/>
      <c r="AB384" s="603"/>
      <c r="AC384" s="603"/>
      <c r="AD384" s="629"/>
      <c r="AE384" s="603"/>
      <c r="AF384" s="603"/>
      <c r="AG384" s="629"/>
      <c r="AH384" s="603"/>
      <c r="AI384" s="603"/>
      <c r="AJ384" s="629"/>
      <c r="AK384" s="603"/>
      <c r="AL384" s="603"/>
      <c r="AM384" s="603"/>
      <c r="AN384" s="629"/>
      <c r="AO384" s="603"/>
      <c r="AP384" s="629"/>
      <c r="AQ384" s="603"/>
      <c r="AR384" s="603"/>
      <c r="AS384" s="629"/>
      <c r="AT384" s="603"/>
      <c r="AU384" s="603"/>
      <c r="AV384" s="629"/>
      <c r="AW384" s="603"/>
      <c r="AX384" s="603"/>
      <c r="AY384" s="629"/>
    </row>
    <row r="385" spans="2:51">
      <c r="B385" s="349"/>
      <c r="C385" s="349"/>
      <c r="D385" s="603"/>
      <c r="E385" s="603"/>
      <c r="F385" s="629"/>
      <c r="G385" s="603"/>
      <c r="H385" s="603"/>
      <c r="I385" s="629"/>
      <c r="J385" s="603"/>
      <c r="K385" s="603"/>
      <c r="L385" s="629"/>
      <c r="M385" s="603"/>
      <c r="N385" s="603"/>
      <c r="O385" s="629"/>
      <c r="P385" s="603"/>
      <c r="Q385" s="603"/>
      <c r="R385" s="629"/>
      <c r="S385" s="603"/>
      <c r="T385" s="603"/>
      <c r="U385" s="629"/>
      <c r="V385" s="603"/>
      <c r="W385" s="603"/>
      <c r="X385" s="629"/>
      <c r="Y385" s="603"/>
      <c r="Z385" s="603"/>
      <c r="AA385" s="629"/>
      <c r="AB385" s="603"/>
      <c r="AC385" s="603"/>
      <c r="AD385" s="629"/>
      <c r="AE385" s="603"/>
      <c r="AF385" s="603"/>
      <c r="AG385" s="629"/>
      <c r="AH385" s="603"/>
      <c r="AI385" s="603"/>
      <c r="AJ385" s="629"/>
      <c r="AK385" s="603"/>
      <c r="AL385" s="603"/>
      <c r="AM385" s="603"/>
      <c r="AN385" s="629"/>
      <c r="AO385" s="603"/>
      <c r="AP385" s="629"/>
      <c r="AQ385" s="603"/>
      <c r="AR385" s="603"/>
      <c r="AS385" s="629"/>
      <c r="AT385" s="603"/>
      <c r="AU385" s="603"/>
      <c r="AV385" s="629"/>
      <c r="AW385" s="603"/>
      <c r="AX385" s="603"/>
      <c r="AY385" s="629"/>
    </row>
    <row r="386" spans="2:51">
      <c r="B386" s="349"/>
      <c r="C386" s="349"/>
      <c r="D386" s="603"/>
      <c r="E386" s="603"/>
      <c r="F386" s="629"/>
      <c r="G386" s="603"/>
      <c r="H386" s="603"/>
      <c r="I386" s="629"/>
      <c r="J386" s="603"/>
      <c r="K386" s="603"/>
      <c r="L386" s="629"/>
      <c r="M386" s="603"/>
      <c r="N386" s="603"/>
      <c r="O386" s="629"/>
      <c r="P386" s="603"/>
      <c r="Q386" s="603"/>
      <c r="R386" s="629"/>
      <c r="S386" s="603"/>
      <c r="T386" s="603"/>
      <c r="U386" s="629"/>
      <c r="V386" s="603"/>
      <c r="W386" s="603"/>
      <c r="X386" s="629"/>
      <c r="Y386" s="603"/>
      <c r="Z386" s="603"/>
      <c r="AA386" s="629"/>
      <c r="AB386" s="603"/>
      <c r="AC386" s="603"/>
      <c r="AD386" s="629"/>
      <c r="AE386" s="603"/>
      <c r="AF386" s="603"/>
      <c r="AG386" s="629"/>
      <c r="AH386" s="603"/>
      <c r="AI386" s="603"/>
      <c r="AJ386" s="629"/>
      <c r="AK386" s="603"/>
      <c r="AL386" s="603"/>
      <c r="AM386" s="603"/>
      <c r="AN386" s="629"/>
      <c r="AO386" s="603"/>
      <c r="AP386" s="629"/>
      <c r="AQ386" s="603"/>
      <c r="AR386" s="603"/>
      <c r="AS386" s="629"/>
      <c r="AT386" s="603"/>
      <c r="AU386" s="603"/>
      <c r="AV386" s="629"/>
      <c r="AW386" s="603"/>
      <c r="AX386" s="603"/>
      <c r="AY386" s="629"/>
    </row>
    <row r="387" spans="2:51">
      <c r="B387" s="349"/>
      <c r="C387" s="349"/>
      <c r="D387" s="603"/>
      <c r="E387" s="603"/>
      <c r="F387" s="629"/>
      <c r="G387" s="603"/>
      <c r="H387" s="603"/>
      <c r="I387" s="629"/>
      <c r="J387" s="603"/>
      <c r="K387" s="603"/>
      <c r="L387" s="629"/>
      <c r="M387" s="603"/>
      <c r="N387" s="603"/>
      <c r="O387" s="629"/>
      <c r="P387" s="603"/>
      <c r="Q387" s="603"/>
      <c r="R387" s="629"/>
      <c r="S387" s="603"/>
      <c r="T387" s="603"/>
      <c r="U387" s="629"/>
      <c r="V387" s="603"/>
      <c r="W387" s="603"/>
      <c r="X387" s="629"/>
      <c r="Y387" s="603"/>
      <c r="Z387" s="603"/>
      <c r="AA387" s="629"/>
      <c r="AB387" s="603"/>
      <c r="AC387" s="603"/>
      <c r="AD387" s="629"/>
      <c r="AE387" s="603"/>
      <c r="AF387" s="603"/>
      <c r="AG387" s="629"/>
      <c r="AH387" s="603"/>
      <c r="AI387" s="603"/>
      <c r="AJ387" s="629"/>
      <c r="AK387" s="603"/>
      <c r="AL387" s="603"/>
      <c r="AM387" s="603"/>
      <c r="AN387" s="629"/>
      <c r="AO387" s="603"/>
      <c r="AP387" s="629"/>
      <c r="AQ387" s="603"/>
      <c r="AR387" s="603"/>
      <c r="AS387" s="629"/>
      <c r="AT387" s="603"/>
      <c r="AU387" s="603"/>
      <c r="AV387" s="629"/>
      <c r="AW387" s="603"/>
      <c r="AX387" s="603"/>
      <c r="AY387" s="629"/>
    </row>
    <row r="388" spans="2:51">
      <c r="B388" s="349"/>
      <c r="C388" s="349"/>
      <c r="D388" s="603"/>
      <c r="E388" s="603"/>
      <c r="F388" s="629"/>
      <c r="G388" s="603"/>
      <c r="H388" s="603"/>
      <c r="I388" s="629"/>
      <c r="J388" s="603"/>
      <c r="K388" s="603"/>
      <c r="L388" s="629"/>
      <c r="M388" s="603"/>
      <c r="N388" s="603"/>
      <c r="O388" s="629"/>
      <c r="P388" s="603"/>
      <c r="Q388" s="603"/>
      <c r="R388" s="629"/>
      <c r="S388" s="603"/>
      <c r="T388" s="603"/>
      <c r="U388" s="629"/>
      <c r="V388" s="603"/>
      <c r="W388" s="603"/>
      <c r="X388" s="629"/>
      <c r="Y388" s="603"/>
      <c r="Z388" s="603"/>
      <c r="AA388" s="629"/>
      <c r="AB388" s="603"/>
      <c r="AC388" s="603"/>
      <c r="AD388" s="629"/>
      <c r="AE388" s="603"/>
      <c r="AF388" s="603"/>
      <c r="AG388" s="629"/>
      <c r="AH388" s="603"/>
      <c r="AI388" s="603"/>
      <c r="AJ388" s="629"/>
      <c r="AK388" s="603"/>
      <c r="AL388" s="603"/>
      <c r="AM388" s="603"/>
      <c r="AN388" s="629"/>
      <c r="AO388" s="603"/>
      <c r="AP388" s="629"/>
      <c r="AQ388" s="603"/>
      <c r="AR388" s="603"/>
      <c r="AS388" s="629"/>
      <c r="AT388" s="603"/>
      <c r="AU388" s="603"/>
      <c r="AV388" s="629"/>
      <c r="AW388" s="603"/>
      <c r="AX388" s="603"/>
      <c r="AY388" s="629"/>
    </row>
    <row r="389" spans="2:51">
      <c r="B389" s="349"/>
      <c r="C389" s="349"/>
      <c r="D389" s="603"/>
      <c r="E389" s="603"/>
      <c r="F389" s="629"/>
      <c r="G389" s="603"/>
      <c r="H389" s="603"/>
      <c r="I389" s="629"/>
      <c r="J389" s="603"/>
      <c r="K389" s="603"/>
      <c r="L389" s="629"/>
      <c r="M389" s="603"/>
      <c r="N389" s="603"/>
      <c r="O389" s="629"/>
      <c r="P389" s="603"/>
      <c r="Q389" s="603"/>
      <c r="R389" s="629"/>
      <c r="S389" s="603"/>
      <c r="T389" s="603"/>
      <c r="U389" s="629"/>
      <c r="V389" s="603"/>
      <c r="W389" s="603"/>
      <c r="X389" s="629"/>
      <c r="Y389" s="603"/>
      <c r="Z389" s="603"/>
      <c r="AA389" s="629"/>
      <c r="AB389" s="603"/>
      <c r="AC389" s="603"/>
      <c r="AD389" s="629"/>
      <c r="AE389" s="603"/>
      <c r="AF389" s="603"/>
      <c r="AG389" s="629"/>
      <c r="AH389" s="603"/>
      <c r="AI389" s="603"/>
      <c r="AJ389" s="629"/>
      <c r="AK389" s="603"/>
      <c r="AL389" s="603"/>
      <c r="AM389" s="603"/>
      <c r="AN389" s="629"/>
      <c r="AO389" s="603"/>
      <c r="AP389" s="629"/>
      <c r="AQ389" s="603"/>
      <c r="AR389" s="603"/>
      <c r="AS389" s="629"/>
      <c r="AT389" s="603"/>
      <c r="AU389" s="603"/>
      <c r="AV389" s="629"/>
      <c r="AW389" s="603"/>
      <c r="AX389" s="603"/>
      <c r="AY389" s="629"/>
    </row>
    <row r="390" spans="2:51">
      <c r="B390" s="349"/>
      <c r="C390" s="349"/>
      <c r="D390" s="603"/>
      <c r="E390" s="603"/>
      <c r="F390" s="629"/>
      <c r="G390" s="603"/>
      <c r="H390" s="603"/>
      <c r="I390" s="629"/>
      <c r="J390" s="603"/>
      <c r="K390" s="603"/>
      <c r="L390" s="629"/>
      <c r="M390" s="603"/>
      <c r="N390" s="603"/>
      <c r="O390" s="629"/>
      <c r="P390" s="603"/>
      <c r="Q390" s="603"/>
      <c r="R390" s="629"/>
      <c r="S390" s="603"/>
      <c r="T390" s="603"/>
      <c r="U390" s="629"/>
      <c r="V390" s="603"/>
      <c r="W390" s="603"/>
      <c r="X390" s="629"/>
      <c r="Y390" s="603"/>
      <c r="Z390" s="603"/>
      <c r="AA390" s="629"/>
      <c r="AB390" s="603"/>
      <c r="AC390" s="603"/>
      <c r="AD390" s="629"/>
      <c r="AE390" s="603"/>
      <c r="AF390" s="603"/>
      <c r="AG390" s="629"/>
      <c r="AH390" s="603"/>
      <c r="AI390" s="603"/>
      <c r="AJ390" s="629"/>
      <c r="AK390" s="603"/>
      <c r="AL390" s="603"/>
      <c r="AM390" s="603"/>
      <c r="AN390" s="629"/>
      <c r="AO390" s="603"/>
      <c r="AP390" s="629"/>
      <c r="AQ390" s="603"/>
      <c r="AR390" s="603"/>
      <c r="AS390" s="629"/>
      <c r="AT390" s="603"/>
      <c r="AU390" s="603"/>
      <c r="AV390" s="629"/>
      <c r="AW390" s="603"/>
      <c r="AX390" s="603"/>
      <c r="AY390" s="629"/>
    </row>
    <row r="391" spans="2:51">
      <c r="B391" s="349"/>
      <c r="C391" s="349"/>
      <c r="D391" s="603"/>
      <c r="E391" s="603"/>
      <c r="F391" s="629"/>
      <c r="G391" s="603"/>
      <c r="H391" s="603"/>
      <c r="I391" s="629"/>
      <c r="J391" s="603"/>
      <c r="K391" s="603"/>
      <c r="L391" s="629"/>
      <c r="M391" s="603"/>
      <c r="N391" s="603"/>
      <c r="O391" s="629"/>
      <c r="P391" s="603"/>
      <c r="Q391" s="603"/>
      <c r="R391" s="629"/>
      <c r="S391" s="603"/>
      <c r="T391" s="603"/>
      <c r="U391" s="629"/>
      <c r="V391" s="603"/>
      <c r="W391" s="603"/>
      <c r="X391" s="629"/>
      <c r="Y391" s="603"/>
      <c r="Z391" s="603"/>
      <c r="AA391" s="629"/>
      <c r="AB391" s="603"/>
      <c r="AC391" s="603"/>
      <c r="AD391" s="629"/>
      <c r="AE391" s="603"/>
      <c r="AF391" s="603"/>
      <c r="AG391" s="629"/>
      <c r="AH391" s="603"/>
      <c r="AI391" s="603"/>
      <c r="AJ391" s="629"/>
      <c r="AK391" s="603"/>
      <c r="AL391" s="603"/>
      <c r="AM391" s="603"/>
      <c r="AN391" s="629"/>
      <c r="AO391" s="603"/>
      <c r="AP391" s="629"/>
      <c r="AQ391" s="603"/>
      <c r="AR391" s="603"/>
      <c r="AS391" s="629"/>
      <c r="AT391" s="603"/>
      <c r="AU391" s="603"/>
      <c r="AV391" s="629"/>
      <c r="AW391" s="603"/>
      <c r="AX391" s="603"/>
      <c r="AY391" s="629"/>
    </row>
    <row r="392" spans="2:51">
      <c r="B392" s="349"/>
      <c r="C392" s="349"/>
      <c r="D392" s="603"/>
      <c r="E392" s="603"/>
      <c r="F392" s="629"/>
      <c r="G392" s="603"/>
      <c r="H392" s="603"/>
      <c r="I392" s="629"/>
      <c r="J392" s="603"/>
      <c r="K392" s="603"/>
      <c r="L392" s="629"/>
      <c r="M392" s="603"/>
      <c r="N392" s="603"/>
      <c r="O392" s="629"/>
      <c r="P392" s="603"/>
      <c r="Q392" s="603"/>
      <c r="R392" s="629"/>
      <c r="S392" s="603"/>
      <c r="T392" s="603"/>
      <c r="U392" s="629"/>
      <c r="V392" s="603"/>
      <c r="W392" s="603"/>
      <c r="X392" s="629"/>
      <c r="Y392" s="603"/>
      <c r="Z392" s="603"/>
      <c r="AA392" s="629"/>
      <c r="AB392" s="603"/>
      <c r="AC392" s="603"/>
      <c r="AD392" s="629"/>
      <c r="AE392" s="603"/>
      <c r="AF392" s="603"/>
      <c r="AG392" s="629"/>
      <c r="AH392" s="603"/>
      <c r="AI392" s="603"/>
      <c r="AJ392" s="629"/>
      <c r="AK392" s="603"/>
      <c r="AL392" s="603"/>
      <c r="AM392" s="603"/>
      <c r="AN392" s="629"/>
      <c r="AO392" s="603"/>
      <c r="AP392" s="629"/>
      <c r="AQ392" s="603"/>
      <c r="AR392" s="603"/>
      <c r="AS392" s="629"/>
      <c r="AT392" s="603"/>
      <c r="AU392" s="603"/>
      <c r="AV392" s="629"/>
      <c r="AW392" s="603"/>
      <c r="AX392" s="603"/>
      <c r="AY392" s="629"/>
    </row>
    <row r="393" spans="2:51">
      <c r="B393" s="349"/>
      <c r="C393" s="349"/>
      <c r="D393" s="603"/>
      <c r="E393" s="603"/>
      <c r="F393" s="629"/>
      <c r="G393" s="603"/>
      <c r="H393" s="603"/>
      <c r="I393" s="629"/>
      <c r="J393" s="603"/>
      <c r="K393" s="603"/>
      <c r="L393" s="629"/>
      <c r="M393" s="603"/>
      <c r="N393" s="603"/>
      <c r="O393" s="629"/>
      <c r="P393" s="603"/>
      <c r="Q393" s="603"/>
      <c r="R393" s="629"/>
      <c r="S393" s="603"/>
      <c r="T393" s="603"/>
      <c r="U393" s="629"/>
      <c r="V393" s="603"/>
      <c r="W393" s="603"/>
      <c r="X393" s="629"/>
      <c r="Y393" s="603"/>
      <c r="Z393" s="603"/>
      <c r="AA393" s="629"/>
      <c r="AB393" s="603"/>
      <c r="AC393" s="603"/>
      <c r="AD393" s="629"/>
      <c r="AE393" s="603"/>
      <c r="AF393" s="603"/>
      <c r="AG393" s="629"/>
      <c r="AH393" s="603"/>
      <c r="AI393" s="603"/>
      <c r="AJ393" s="629"/>
      <c r="AK393" s="603"/>
      <c r="AL393" s="603"/>
      <c r="AM393" s="603"/>
      <c r="AN393" s="629"/>
      <c r="AO393" s="603"/>
      <c r="AP393" s="629"/>
      <c r="AQ393" s="603"/>
      <c r="AR393" s="603"/>
      <c r="AS393" s="629"/>
      <c r="AT393" s="603"/>
      <c r="AU393" s="603"/>
      <c r="AV393" s="629"/>
      <c r="AW393" s="603"/>
      <c r="AX393" s="603"/>
      <c r="AY393" s="629"/>
    </row>
    <row r="394" spans="2:51">
      <c r="B394" s="349"/>
      <c r="C394" s="349"/>
      <c r="D394" s="603"/>
      <c r="E394" s="603"/>
      <c r="F394" s="629"/>
      <c r="G394" s="603"/>
      <c r="H394" s="603"/>
      <c r="I394" s="629"/>
      <c r="J394" s="603"/>
      <c r="K394" s="603"/>
      <c r="L394" s="629"/>
      <c r="M394" s="603"/>
      <c r="N394" s="603"/>
      <c r="O394" s="629"/>
      <c r="P394" s="603"/>
      <c r="Q394" s="603"/>
      <c r="R394" s="629"/>
      <c r="S394" s="603"/>
      <c r="T394" s="603"/>
      <c r="U394" s="629"/>
      <c r="V394" s="603"/>
      <c r="W394" s="603"/>
      <c r="X394" s="629"/>
      <c r="Y394" s="603"/>
      <c r="Z394" s="603"/>
      <c r="AA394" s="629"/>
      <c r="AB394" s="603"/>
      <c r="AC394" s="603"/>
      <c r="AD394" s="629"/>
      <c r="AE394" s="603"/>
      <c r="AF394" s="603"/>
      <c r="AG394" s="629"/>
      <c r="AH394" s="603"/>
      <c r="AI394" s="603"/>
      <c r="AJ394" s="629"/>
      <c r="AK394" s="603"/>
      <c r="AL394" s="603"/>
      <c r="AM394" s="603"/>
      <c r="AN394" s="629"/>
      <c r="AO394" s="603"/>
      <c r="AP394" s="629"/>
      <c r="AQ394" s="603"/>
      <c r="AR394" s="603"/>
      <c r="AS394" s="629"/>
      <c r="AT394" s="603"/>
      <c r="AU394" s="603"/>
      <c r="AV394" s="629"/>
      <c r="AW394" s="603"/>
      <c r="AX394" s="603"/>
      <c r="AY394" s="629"/>
    </row>
    <row r="395" spans="2:51">
      <c r="B395" s="349"/>
      <c r="C395" s="349"/>
      <c r="D395" s="603"/>
      <c r="E395" s="603"/>
      <c r="F395" s="629"/>
      <c r="G395" s="603"/>
      <c r="H395" s="603"/>
      <c r="I395" s="629"/>
      <c r="J395" s="603"/>
      <c r="K395" s="603"/>
      <c r="L395" s="629"/>
      <c r="M395" s="603"/>
      <c r="N395" s="603"/>
      <c r="O395" s="629"/>
      <c r="P395" s="603"/>
      <c r="Q395" s="603"/>
      <c r="R395" s="629"/>
      <c r="S395" s="603"/>
      <c r="T395" s="603"/>
      <c r="U395" s="629"/>
      <c r="V395" s="603"/>
      <c r="W395" s="603"/>
      <c r="X395" s="629"/>
      <c r="Y395" s="603"/>
      <c r="Z395" s="603"/>
      <c r="AA395" s="629"/>
      <c r="AB395" s="603"/>
      <c r="AC395" s="603"/>
      <c r="AD395" s="629"/>
      <c r="AE395" s="603"/>
      <c r="AF395" s="603"/>
      <c r="AG395" s="629"/>
      <c r="AH395" s="603"/>
      <c r="AI395" s="603"/>
      <c r="AJ395" s="629"/>
      <c r="AK395" s="603"/>
      <c r="AL395" s="603"/>
      <c r="AM395" s="603"/>
      <c r="AN395" s="629"/>
      <c r="AO395" s="603"/>
      <c r="AP395" s="629"/>
      <c r="AQ395" s="603"/>
      <c r="AR395" s="603"/>
      <c r="AS395" s="629"/>
      <c r="AT395" s="603"/>
      <c r="AU395" s="603"/>
      <c r="AV395" s="629"/>
      <c r="AW395" s="603"/>
      <c r="AX395" s="603"/>
      <c r="AY395" s="629"/>
    </row>
    <row r="396" spans="2:51">
      <c r="B396" s="349"/>
      <c r="C396" s="349"/>
      <c r="D396" s="603"/>
      <c r="E396" s="603"/>
      <c r="F396" s="629"/>
      <c r="G396" s="603"/>
      <c r="H396" s="603"/>
      <c r="I396" s="629"/>
      <c r="J396" s="603"/>
      <c r="K396" s="603"/>
      <c r="L396" s="629"/>
      <c r="M396" s="603"/>
      <c r="N396" s="603"/>
      <c r="O396" s="629"/>
      <c r="P396" s="603"/>
      <c r="Q396" s="603"/>
      <c r="R396" s="629"/>
      <c r="S396" s="603"/>
      <c r="T396" s="603"/>
      <c r="U396" s="629"/>
      <c r="V396" s="603"/>
      <c r="W396" s="603"/>
      <c r="X396" s="629"/>
      <c r="Y396" s="603"/>
      <c r="Z396" s="603"/>
      <c r="AA396" s="629"/>
      <c r="AB396" s="603"/>
      <c r="AC396" s="603"/>
      <c r="AD396" s="629"/>
      <c r="AE396" s="603"/>
      <c r="AF396" s="603"/>
      <c r="AG396" s="629"/>
      <c r="AH396" s="603"/>
      <c r="AI396" s="603"/>
      <c r="AJ396" s="629"/>
      <c r="AK396" s="603"/>
      <c r="AL396" s="603"/>
      <c r="AM396" s="603"/>
      <c r="AN396" s="629"/>
      <c r="AO396" s="603"/>
      <c r="AP396" s="629"/>
      <c r="AQ396" s="603"/>
      <c r="AR396" s="603"/>
      <c r="AS396" s="629"/>
      <c r="AT396" s="603"/>
      <c r="AU396" s="603"/>
      <c r="AV396" s="629"/>
      <c r="AW396" s="603"/>
      <c r="AX396" s="603"/>
      <c r="AY396" s="629"/>
    </row>
    <row r="397" spans="2:51">
      <c r="B397" s="349"/>
      <c r="C397" s="349"/>
      <c r="D397" s="603"/>
      <c r="E397" s="603"/>
      <c r="F397" s="629"/>
      <c r="G397" s="603"/>
      <c r="H397" s="603"/>
      <c r="I397" s="629"/>
      <c r="J397" s="603"/>
      <c r="K397" s="603"/>
      <c r="L397" s="629"/>
      <c r="M397" s="603"/>
      <c r="N397" s="603"/>
      <c r="O397" s="629"/>
      <c r="P397" s="603"/>
      <c r="Q397" s="603"/>
      <c r="R397" s="629"/>
      <c r="S397" s="603"/>
      <c r="T397" s="603"/>
      <c r="U397" s="629"/>
      <c r="V397" s="603"/>
      <c r="W397" s="603"/>
      <c r="X397" s="629"/>
      <c r="Y397" s="603"/>
      <c r="Z397" s="603"/>
      <c r="AA397" s="629"/>
      <c r="AB397" s="603"/>
      <c r="AC397" s="603"/>
      <c r="AD397" s="629"/>
      <c r="AE397" s="603"/>
      <c r="AF397" s="603"/>
      <c r="AG397" s="629"/>
      <c r="AH397" s="603"/>
      <c r="AI397" s="603"/>
      <c r="AJ397" s="629"/>
      <c r="AK397" s="603"/>
      <c r="AL397" s="603"/>
      <c r="AM397" s="603"/>
      <c r="AN397" s="629"/>
      <c r="AO397" s="603"/>
      <c r="AP397" s="629"/>
      <c r="AQ397" s="603"/>
      <c r="AR397" s="603"/>
      <c r="AS397" s="629"/>
      <c r="AT397" s="603"/>
      <c r="AU397" s="603"/>
      <c r="AV397" s="629"/>
      <c r="AW397" s="603"/>
      <c r="AX397" s="603"/>
      <c r="AY397" s="629"/>
    </row>
    <row r="398" spans="2:51">
      <c r="B398" s="349"/>
      <c r="C398" s="349"/>
      <c r="D398" s="603"/>
      <c r="E398" s="603"/>
      <c r="F398" s="629"/>
      <c r="G398" s="603"/>
      <c r="H398" s="603"/>
      <c r="I398" s="629"/>
      <c r="J398" s="603"/>
      <c r="K398" s="603"/>
      <c r="L398" s="629"/>
      <c r="M398" s="603"/>
      <c r="N398" s="603"/>
      <c r="O398" s="629"/>
      <c r="P398" s="603"/>
      <c r="Q398" s="603"/>
      <c r="R398" s="629"/>
      <c r="S398" s="603"/>
      <c r="T398" s="603"/>
      <c r="U398" s="629"/>
      <c r="V398" s="603"/>
      <c r="W398" s="603"/>
      <c r="X398" s="629"/>
      <c r="Y398" s="603"/>
      <c r="Z398" s="603"/>
      <c r="AA398" s="629"/>
      <c r="AB398" s="603"/>
      <c r="AC398" s="603"/>
      <c r="AD398" s="629"/>
      <c r="AE398" s="603"/>
      <c r="AF398" s="603"/>
      <c r="AG398" s="629"/>
      <c r="AH398" s="603"/>
      <c r="AI398" s="603"/>
      <c r="AJ398" s="629"/>
      <c r="AK398" s="603"/>
      <c r="AL398" s="603"/>
      <c r="AM398" s="603"/>
      <c r="AN398" s="629"/>
      <c r="AO398" s="603"/>
      <c r="AP398" s="629"/>
      <c r="AQ398" s="603"/>
      <c r="AR398" s="603"/>
      <c r="AS398" s="629"/>
      <c r="AT398" s="603"/>
      <c r="AU398" s="603"/>
      <c r="AV398" s="629"/>
      <c r="AW398" s="603"/>
      <c r="AX398" s="603"/>
      <c r="AY398" s="629"/>
    </row>
    <row r="399" spans="2:51">
      <c r="B399" s="349"/>
      <c r="C399" s="349"/>
      <c r="D399" s="603"/>
      <c r="E399" s="603"/>
      <c r="F399" s="629"/>
      <c r="G399" s="603"/>
      <c r="H399" s="603"/>
      <c r="I399" s="629"/>
      <c r="J399" s="603"/>
      <c r="K399" s="603"/>
      <c r="L399" s="629"/>
      <c r="M399" s="603"/>
      <c r="N399" s="603"/>
      <c r="O399" s="629"/>
      <c r="P399" s="603"/>
      <c r="Q399" s="603"/>
      <c r="R399" s="629"/>
      <c r="S399" s="603"/>
      <c r="T399" s="603"/>
      <c r="U399" s="629"/>
      <c r="V399" s="603"/>
      <c r="W399" s="603"/>
      <c r="X399" s="629"/>
      <c r="Y399" s="603"/>
      <c r="Z399" s="603"/>
      <c r="AA399" s="629"/>
      <c r="AB399" s="603"/>
      <c r="AC399" s="603"/>
      <c r="AD399" s="629"/>
      <c r="AE399" s="603"/>
      <c r="AF399" s="603"/>
      <c r="AG399" s="629"/>
      <c r="AH399" s="603"/>
      <c r="AI399" s="603"/>
      <c r="AJ399" s="629"/>
      <c r="AK399" s="603"/>
      <c r="AL399" s="603"/>
      <c r="AM399" s="603"/>
      <c r="AN399" s="629"/>
      <c r="AO399" s="603"/>
      <c r="AP399" s="629"/>
      <c r="AQ399" s="603"/>
      <c r="AR399" s="603"/>
      <c r="AS399" s="629"/>
      <c r="AT399" s="603"/>
      <c r="AU399" s="603"/>
      <c r="AV399" s="629"/>
      <c r="AW399" s="603"/>
      <c r="AX399" s="603"/>
      <c r="AY399" s="629"/>
    </row>
    <row r="400" spans="2:51">
      <c r="B400" s="349"/>
      <c r="C400" s="349"/>
      <c r="D400" s="603"/>
      <c r="E400" s="603"/>
      <c r="F400" s="629"/>
      <c r="G400" s="603"/>
      <c r="H400" s="603"/>
      <c r="I400" s="629"/>
      <c r="J400" s="603"/>
      <c r="K400" s="603"/>
      <c r="L400" s="629"/>
      <c r="M400" s="603"/>
      <c r="N400" s="603"/>
      <c r="O400" s="629"/>
      <c r="P400" s="603"/>
      <c r="Q400" s="603"/>
      <c r="R400" s="629"/>
      <c r="S400" s="603"/>
      <c r="T400" s="603"/>
      <c r="U400" s="629"/>
      <c r="V400" s="603"/>
      <c r="W400" s="603"/>
      <c r="X400" s="629"/>
      <c r="Y400" s="603"/>
      <c r="Z400" s="603"/>
      <c r="AA400" s="629"/>
      <c r="AB400" s="603"/>
      <c r="AC400" s="603"/>
      <c r="AD400" s="629"/>
      <c r="AE400" s="603"/>
      <c r="AF400" s="603"/>
      <c r="AG400" s="629"/>
      <c r="AH400" s="603"/>
      <c r="AI400" s="603"/>
      <c r="AJ400" s="629"/>
      <c r="AK400" s="603"/>
      <c r="AL400" s="603"/>
      <c r="AM400" s="603"/>
      <c r="AN400" s="629"/>
      <c r="AO400" s="603"/>
      <c r="AP400" s="629"/>
      <c r="AQ400" s="603"/>
      <c r="AR400" s="603"/>
      <c r="AS400" s="629"/>
      <c r="AT400" s="603"/>
      <c r="AU400" s="603"/>
      <c r="AV400" s="629"/>
      <c r="AW400" s="603"/>
      <c r="AX400" s="603"/>
      <c r="AY400" s="629"/>
    </row>
    <row r="401" spans="2:51">
      <c r="B401" s="349"/>
      <c r="C401" s="349"/>
      <c r="D401" s="603"/>
      <c r="E401" s="603"/>
      <c r="F401" s="629"/>
      <c r="G401" s="603"/>
      <c r="H401" s="603"/>
      <c r="I401" s="629"/>
      <c r="J401" s="603"/>
      <c r="K401" s="603"/>
      <c r="L401" s="629"/>
      <c r="M401" s="603"/>
      <c r="N401" s="603"/>
      <c r="O401" s="629"/>
      <c r="P401" s="603"/>
      <c r="Q401" s="603"/>
      <c r="R401" s="629"/>
      <c r="S401" s="603"/>
      <c r="T401" s="603"/>
      <c r="U401" s="629"/>
      <c r="V401" s="603"/>
      <c r="W401" s="603"/>
      <c r="X401" s="629"/>
      <c r="Y401" s="603"/>
      <c r="Z401" s="603"/>
      <c r="AA401" s="629"/>
      <c r="AB401" s="603"/>
      <c r="AC401" s="603"/>
      <c r="AD401" s="629"/>
      <c r="AE401" s="603"/>
      <c r="AF401" s="603"/>
      <c r="AG401" s="629"/>
      <c r="AH401" s="603"/>
      <c r="AI401" s="603"/>
      <c r="AJ401" s="629"/>
      <c r="AK401" s="603"/>
      <c r="AL401" s="603"/>
      <c r="AM401" s="603"/>
      <c r="AN401" s="629"/>
      <c r="AO401" s="603"/>
      <c r="AP401" s="629"/>
      <c r="AQ401" s="603"/>
      <c r="AR401" s="603"/>
      <c r="AS401" s="629"/>
      <c r="AT401" s="603"/>
      <c r="AU401" s="603"/>
      <c r="AV401" s="629"/>
      <c r="AW401" s="603"/>
      <c r="AX401" s="603"/>
      <c r="AY401" s="629"/>
    </row>
    <row r="402" spans="2:51">
      <c r="B402" s="349"/>
      <c r="C402" s="349"/>
      <c r="D402" s="603"/>
      <c r="E402" s="603"/>
      <c r="F402" s="629"/>
      <c r="G402" s="603"/>
      <c r="H402" s="603"/>
      <c r="I402" s="629"/>
      <c r="J402" s="603"/>
      <c r="K402" s="603"/>
      <c r="L402" s="629"/>
      <c r="M402" s="603"/>
      <c r="N402" s="603"/>
      <c r="O402" s="629"/>
      <c r="P402" s="603"/>
      <c r="Q402" s="603"/>
      <c r="R402" s="629"/>
      <c r="S402" s="603"/>
      <c r="T402" s="603"/>
      <c r="U402" s="629"/>
      <c r="V402" s="603"/>
      <c r="W402" s="603"/>
      <c r="X402" s="629"/>
      <c r="Y402" s="603"/>
      <c r="Z402" s="603"/>
      <c r="AA402" s="629"/>
      <c r="AB402" s="603"/>
      <c r="AC402" s="603"/>
      <c r="AD402" s="629"/>
      <c r="AE402" s="603"/>
      <c r="AF402" s="603"/>
      <c r="AG402" s="629"/>
      <c r="AH402" s="603"/>
      <c r="AI402" s="603"/>
      <c r="AJ402" s="629"/>
      <c r="AK402" s="603"/>
      <c r="AL402" s="603"/>
      <c r="AM402" s="603"/>
      <c r="AN402" s="629"/>
      <c r="AO402" s="603"/>
      <c r="AP402" s="629"/>
      <c r="AQ402" s="603"/>
      <c r="AR402" s="603"/>
      <c r="AS402" s="629"/>
      <c r="AT402" s="603"/>
      <c r="AU402" s="603"/>
      <c r="AV402" s="629"/>
      <c r="AW402" s="603"/>
      <c r="AX402" s="603"/>
      <c r="AY402" s="629"/>
    </row>
    <row r="403" spans="2:51">
      <c r="B403" s="349"/>
      <c r="C403" s="349"/>
      <c r="D403" s="603"/>
      <c r="E403" s="603"/>
      <c r="F403" s="629"/>
      <c r="G403" s="603"/>
      <c r="H403" s="603"/>
      <c r="I403" s="629"/>
      <c r="J403" s="603"/>
      <c r="K403" s="603"/>
      <c r="L403" s="629"/>
      <c r="M403" s="603"/>
      <c r="N403" s="603"/>
      <c r="O403" s="629"/>
      <c r="P403" s="603"/>
      <c r="Q403" s="603"/>
      <c r="R403" s="629"/>
      <c r="S403" s="603"/>
      <c r="T403" s="603"/>
      <c r="U403" s="629"/>
      <c r="V403" s="603"/>
      <c r="W403" s="603"/>
      <c r="X403" s="629"/>
      <c r="Y403" s="603"/>
      <c r="Z403" s="603"/>
      <c r="AA403" s="629"/>
      <c r="AB403" s="603"/>
      <c r="AC403" s="603"/>
      <c r="AD403" s="629"/>
      <c r="AE403" s="603"/>
      <c r="AF403" s="603"/>
      <c r="AG403" s="629"/>
      <c r="AH403" s="603"/>
      <c r="AI403" s="603"/>
      <c r="AJ403" s="629"/>
      <c r="AK403" s="603"/>
      <c r="AL403" s="603"/>
      <c r="AM403" s="603"/>
      <c r="AN403" s="629"/>
      <c r="AO403" s="603"/>
      <c r="AP403" s="629"/>
      <c r="AQ403" s="603"/>
      <c r="AR403" s="603"/>
      <c r="AS403" s="629"/>
      <c r="AT403" s="603"/>
      <c r="AU403" s="603"/>
      <c r="AV403" s="629"/>
      <c r="AW403" s="603"/>
      <c r="AX403" s="603"/>
      <c r="AY403" s="629"/>
    </row>
    <row r="404" spans="2:51">
      <c r="B404" s="349"/>
      <c r="C404" s="349"/>
      <c r="D404" s="603"/>
      <c r="E404" s="603"/>
      <c r="F404" s="629"/>
      <c r="G404" s="603"/>
      <c r="H404" s="603"/>
      <c r="I404" s="629"/>
      <c r="J404" s="603"/>
      <c r="K404" s="603"/>
      <c r="L404" s="629"/>
      <c r="M404" s="603"/>
      <c r="N404" s="603"/>
      <c r="O404" s="629"/>
      <c r="P404" s="603"/>
      <c r="Q404" s="603"/>
      <c r="R404" s="629"/>
      <c r="S404" s="603"/>
      <c r="T404" s="603"/>
      <c r="U404" s="629"/>
      <c r="V404" s="603"/>
      <c r="W404" s="603"/>
      <c r="X404" s="629"/>
      <c r="Y404" s="603"/>
      <c r="Z404" s="603"/>
      <c r="AA404" s="629"/>
      <c r="AB404" s="603"/>
      <c r="AC404" s="603"/>
      <c r="AD404" s="629"/>
      <c r="AE404" s="603"/>
      <c r="AF404" s="603"/>
      <c r="AG404" s="629"/>
      <c r="AH404" s="603"/>
      <c r="AI404" s="603"/>
      <c r="AJ404" s="629"/>
      <c r="AK404" s="603"/>
      <c r="AL404" s="603"/>
      <c r="AM404" s="603"/>
      <c r="AN404" s="629"/>
      <c r="AO404" s="603"/>
      <c r="AP404" s="629"/>
      <c r="AQ404" s="603"/>
      <c r="AR404" s="603"/>
      <c r="AS404" s="629"/>
      <c r="AT404" s="603"/>
      <c r="AU404" s="603"/>
      <c r="AV404" s="629"/>
      <c r="AW404" s="603"/>
      <c r="AX404" s="603"/>
      <c r="AY404" s="629"/>
    </row>
    <row r="405" spans="2:51">
      <c r="B405" s="349"/>
      <c r="C405" s="349"/>
      <c r="D405" s="603"/>
      <c r="E405" s="603"/>
      <c r="F405" s="629"/>
      <c r="G405" s="603"/>
      <c r="H405" s="603"/>
      <c r="I405" s="629"/>
      <c r="J405" s="603"/>
      <c r="K405" s="603"/>
      <c r="L405" s="629"/>
      <c r="M405" s="603"/>
      <c r="N405" s="603"/>
      <c r="O405" s="629"/>
      <c r="P405" s="603"/>
      <c r="Q405" s="603"/>
      <c r="R405" s="629"/>
      <c r="S405" s="603"/>
      <c r="T405" s="603"/>
      <c r="U405" s="629"/>
      <c r="V405" s="603"/>
      <c r="W405" s="603"/>
      <c r="X405" s="629"/>
      <c r="Y405" s="603"/>
      <c r="Z405" s="603"/>
      <c r="AA405" s="629"/>
      <c r="AB405" s="603"/>
      <c r="AC405" s="603"/>
      <c r="AD405" s="629"/>
      <c r="AE405" s="603"/>
      <c r="AF405" s="603"/>
      <c r="AG405" s="629"/>
      <c r="AH405" s="603"/>
      <c r="AI405" s="603"/>
      <c r="AJ405" s="629"/>
      <c r="AK405" s="603"/>
      <c r="AL405" s="603"/>
      <c r="AM405" s="603"/>
      <c r="AN405" s="629"/>
      <c r="AO405" s="603"/>
      <c r="AP405" s="629"/>
      <c r="AQ405" s="603"/>
      <c r="AR405" s="603"/>
      <c r="AS405" s="629"/>
      <c r="AT405" s="603"/>
      <c r="AU405" s="603"/>
      <c r="AV405" s="629"/>
      <c r="AW405" s="603"/>
      <c r="AX405" s="603"/>
      <c r="AY405" s="629"/>
    </row>
    <row r="406" spans="2:51">
      <c r="B406" s="349"/>
      <c r="C406" s="349"/>
      <c r="D406" s="603"/>
      <c r="E406" s="603"/>
      <c r="F406" s="629"/>
      <c r="G406" s="603"/>
      <c r="H406" s="603"/>
      <c r="I406" s="629"/>
      <c r="J406" s="603"/>
      <c r="K406" s="603"/>
      <c r="L406" s="629"/>
      <c r="M406" s="603"/>
      <c r="N406" s="603"/>
      <c r="O406" s="629"/>
      <c r="P406" s="603"/>
      <c r="Q406" s="603"/>
      <c r="R406" s="629"/>
      <c r="S406" s="603"/>
      <c r="T406" s="603"/>
      <c r="U406" s="629"/>
      <c r="V406" s="603"/>
      <c r="W406" s="603"/>
      <c r="X406" s="629"/>
      <c r="Y406" s="603"/>
      <c r="Z406" s="603"/>
      <c r="AA406" s="629"/>
      <c r="AB406" s="603"/>
      <c r="AC406" s="603"/>
      <c r="AD406" s="629"/>
      <c r="AE406" s="603"/>
      <c r="AF406" s="603"/>
      <c r="AG406" s="629"/>
      <c r="AH406" s="603"/>
      <c r="AI406" s="603"/>
      <c r="AJ406" s="629"/>
      <c r="AK406" s="603"/>
      <c r="AL406" s="603"/>
      <c r="AM406" s="603"/>
      <c r="AN406" s="629"/>
      <c r="AO406" s="603"/>
      <c r="AP406" s="629"/>
      <c r="AQ406" s="603"/>
      <c r="AR406" s="603"/>
      <c r="AS406" s="629"/>
      <c r="AT406" s="603"/>
      <c r="AU406" s="603"/>
      <c r="AV406" s="629"/>
      <c r="AW406" s="603"/>
      <c r="AX406" s="603"/>
      <c r="AY406" s="629"/>
    </row>
    <row r="407" spans="2:51">
      <c r="B407" s="349"/>
      <c r="C407" s="349"/>
      <c r="D407" s="603"/>
      <c r="E407" s="603"/>
      <c r="F407" s="629"/>
      <c r="G407" s="603"/>
      <c r="H407" s="603"/>
      <c r="I407" s="629"/>
      <c r="J407" s="603"/>
      <c r="K407" s="603"/>
      <c r="L407" s="629"/>
      <c r="M407" s="603"/>
      <c r="N407" s="603"/>
      <c r="O407" s="629"/>
      <c r="P407" s="603"/>
      <c r="Q407" s="603"/>
      <c r="R407" s="629"/>
      <c r="S407" s="603"/>
      <c r="T407" s="603"/>
      <c r="U407" s="629"/>
      <c r="V407" s="603"/>
      <c r="W407" s="603"/>
      <c r="X407" s="629"/>
      <c r="Y407" s="603"/>
      <c r="Z407" s="603"/>
      <c r="AA407" s="629"/>
      <c r="AB407" s="603"/>
      <c r="AC407" s="603"/>
      <c r="AD407" s="629"/>
      <c r="AE407" s="603"/>
      <c r="AF407" s="603"/>
      <c r="AG407" s="629"/>
      <c r="AH407" s="603"/>
      <c r="AI407" s="603"/>
      <c r="AJ407" s="629"/>
      <c r="AK407" s="603"/>
      <c r="AL407" s="603"/>
      <c r="AM407" s="603"/>
      <c r="AN407" s="629"/>
      <c r="AO407" s="603"/>
      <c r="AP407" s="629"/>
      <c r="AQ407" s="603"/>
      <c r="AR407" s="603"/>
      <c r="AS407" s="629"/>
      <c r="AT407" s="603"/>
      <c r="AU407" s="603"/>
      <c r="AV407" s="629"/>
      <c r="AW407" s="603"/>
      <c r="AX407" s="603"/>
      <c r="AY407" s="629"/>
    </row>
    <row r="408" spans="2:51">
      <c r="B408" s="349"/>
      <c r="C408" s="349"/>
      <c r="D408" s="603"/>
      <c r="E408" s="603"/>
      <c r="F408" s="629"/>
      <c r="G408" s="603"/>
      <c r="H408" s="603"/>
      <c r="I408" s="629"/>
      <c r="J408" s="603"/>
      <c r="K408" s="603"/>
      <c r="L408" s="629"/>
      <c r="M408" s="603"/>
      <c r="N408" s="603"/>
      <c r="O408" s="629"/>
      <c r="P408" s="603"/>
      <c r="Q408" s="603"/>
      <c r="R408" s="629"/>
      <c r="S408" s="603"/>
      <c r="T408" s="603"/>
      <c r="U408" s="629"/>
      <c r="V408" s="603"/>
      <c r="W408" s="603"/>
      <c r="X408" s="629"/>
      <c r="Y408" s="603"/>
      <c r="Z408" s="603"/>
      <c r="AA408" s="629"/>
      <c r="AB408" s="603"/>
      <c r="AC408" s="603"/>
      <c r="AD408" s="629"/>
      <c r="AE408" s="603"/>
      <c r="AF408" s="603"/>
      <c r="AG408" s="629"/>
      <c r="AH408" s="603"/>
      <c r="AI408" s="603"/>
      <c r="AJ408" s="629"/>
      <c r="AK408" s="603"/>
      <c r="AL408" s="603"/>
      <c r="AM408" s="603"/>
      <c r="AN408" s="629"/>
      <c r="AO408" s="603"/>
      <c r="AP408" s="629"/>
      <c r="AQ408" s="603"/>
      <c r="AR408" s="603"/>
      <c r="AS408" s="629"/>
      <c r="AT408" s="603"/>
      <c r="AU408" s="603"/>
      <c r="AV408" s="629"/>
      <c r="AW408" s="603"/>
      <c r="AX408" s="603"/>
      <c r="AY408" s="629"/>
    </row>
    <row r="409" spans="2:51">
      <c r="B409" s="349"/>
      <c r="C409" s="349"/>
      <c r="D409" s="603"/>
      <c r="E409" s="603"/>
      <c r="F409" s="629"/>
      <c r="G409" s="603"/>
      <c r="H409" s="603"/>
      <c r="I409" s="629"/>
      <c r="J409" s="603"/>
      <c r="K409" s="603"/>
      <c r="L409" s="629"/>
      <c r="M409" s="603"/>
      <c r="N409" s="603"/>
      <c r="O409" s="629"/>
      <c r="P409" s="603"/>
      <c r="Q409" s="603"/>
      <c r="R409" s="629"/>
      <c r="S409" s="603"/>
      <c r="T409" s="603"/>
      <c r="U409" s="629"/>
      <c r="V409" s="603"/>
      <c r="W409" s="603"/>
      <c r="X409" s="629"/>
      <c r="Y409" s="603"/>
      <c r="Z409" s="603"/>
      <c r="AA409" s="629"/>
      <c r="AB409" s="603"/>
      <c r="AC409" s="603"/>
      <c r="AD409" s="629"/>
      <c r="AE409" s="603"/>
      <c r="AF409" s="603"/>
      <c r="AG409" s="629"/>
      <c r="AH409" s="603"/>
      <c r="AI409" s="603"/>
      <c r="AJ409" s="629"/>
      <c r="AK409" s="603"/>
      <c r="AL409" s="603"/>
      <c r="AM409" s="603"/>
      <c r="AN409" s="629"/>
      <c r="AO409" s="603"/>
      <c r="AP409" s="629"/>
      <c r="AQ409" s="603"/>
      <c r="AR409" s="603"/>
      <c r="AS409" s="629"/>
      <c r="AT409" s="603"/>
      <c r="AU409" s="603"/>
      <c r="AV409" s="629"/>
      <c r="AW409" s="603"/>
      <c r="AX409" s="603"/>
      <c r="AY409" s="629"/>
    </row>
    <row r="410" spans="2:51">
      <c r="B410" s="349"/>
      <c r="C410" s="349"/>
      <c r="D410" s="603"/>
      <c r="E410" s="603"/>
      <c r="F410" s="629"/>
      <c r="G410" s="603"/>
      <c r="H410" s="603"/>
      <c r="I410" s="629"/>
      <c r="J410" s="603"/>
      <c r="K410" s="603"/>
      <c r="L410" s="629"/>
      <c r="M410" s="603"/>
      <c r="N410" s="603"/>
      <c r="O410" s="629"/>
      <c r="P410" s="603"/>
      <c r="Q410" s="603"/>
      <c r="R410" s="629"/>
      <c r="S410" s="603"/>
      <c r="T410" s="603"/>
      <c r="U410" s="629"/>
      <c r="V410" s="603"/>
      <c r="W410" s="603"/>
      <c r="X410" s="629"/>
      <c r="Y410" s="603"/>
      <c r="Z410" s="603"/>
      <c r="AA410" s="629"/>
      <c r="AB410" s="603"/>
      <c r="AC410" s="603"/>
      <c r="AD410" s="629"/>
      <c r="AE410" s="603"/>
      <c r="AF410" s="603"/>
      <c r="AG410" s="629"/>
      <c r="AH410" s="603"/>
      <c r="AI410" s="603"/>
      <c r="AJ410" s="629"/>
      <c r="AK410" s="603"/>
      <c r="AL410" s="603"/>
      <c r="AM410" s="603"/>
      <c r="AN410" s="629"/>
      <c r="AO410" s="603"/>
      <c r="AP410" s="629"/>
      <c r="AQ410" s="603"/>
      <c r="AR410" s="603"/>
      <c r="AS410" s="629"/>
      <c r="AT410" s="603"/>
      <c r="AU410" s="603"/>
      <c r="AV410" s="629"/>
      <c r="AW410" s="603"/>
      <c r="AX410" s="603"/>
      <c r="AY410" s="629"/>
    </row>
    <row r="411" spans="2:51">
      <c r="B411" s="349"/>
      <c r="C411" s="349"/>
      <c r="D411" s="603"/>
      <c r="E411" s="603"/>
      <c r="F411" s="629"/>
      <c r="G411" s="603"/>
      <c r="H411" s="603"/>
      <c r="I411" s="629"/>
      <c r="J411" s="603"/>
      <c r="K411" s="603"/>
      <c r="L411" s="629"/>
      <c r="M411" s="603"/>
      <c r="N411" s="603"/>
      <c r="O411" s="629"/>
      <c r="P411" s="603"/>
      <c r="Q411" s="603"/>
      <c r="R411" s="629"/>
      <c r="S411" s="603"/>
      <c r="T411" s="603"/>
      <c r="U411" s="629"/>
      <c r="V411" s="603"/>
      <c r="W411" s="603"/>
      <c r="X411" s="629"/>
      <c r="Y411" s="603"/>
      <c r="Z411" s="603"/>
      <c r="AA411" s="629"/>
      <c r="AB411" s="603"/>
      <c r="AC411" s="603"/>
      <c r="AD411" s="629"/>
      <c r="AE411" s="603"/>
      <c r="AF411" s="603"/>
      <c r="AG411" s="629"/>
      <c r="AH411" s="603"/>
      <c r="AI411" s="603"/>
      <c r="AJ411" s="629"/>
      <c r="AK411" s="603"/>
      <c r="AL411" s="603"/>
      <c r="AM411" s="603"/>
      <c r="AN411" s="629"/>
      <c r="AO411" s="603"/>
      <c r="AP411" s="629"/>
      <c r="AQ411" s="603"/>
      <c r="AR411" s="603"/>
      <c r="AS411" s="629"/>
      <c r="AT411" s="603"/>
      <c r="AU411" s="603"/>
      <c r="AV411" s="629"/>
      <c r="AW411" s="603"/>
      <c r="AX411" s="603"/>
      <c r="AY411" s="629"/>
    </row>
    <row r="412" spans="2:51">
      <c r="B412" s="349"/>
      <c r="C412" s="349"/>
      <c r="D412" s="603"/>
      <c r="E412" s="603"/>
      <c r="F412" s="629"/>
      <c r="G412" s="603"/>
      <c r="H412" s="603"/>
      <c r="I412" s="629"/>
      <c r="J412" s="603"/>
      <c r="K412" s="603"/>
      <c r="L412" s="629"/>
      <c r="M412" s="603"/>
      <c r="N412" s="603"/>
      <c r="O412" s="629"/>
      <c r="P412" s="603"/>
      <c r="Q412" s="603"/>
      <c r="R412" s="629"/>
      <c r="S412" s="603"/>
      <c r="T412" s="603"/>
      <c r="U412" s="629"/>
      <c r="V412" s="603"/>
      <c r="W412" s="603"/>
      <c r="X412" s="629"/>
      <c r="Y412" s="603"/>
      <c r="Z412" s="603"/>
      <c r="AA412" s="629"/>
      <c r="AB412" s="603"/>
      <c r="AC412" s="603"/>
      <c r="AD412" s="629"/>
      <c r="AE412" s="603"/>
      <c r="AF412" s="603"/>
      <c r="AG412" s="629"/>
      <c r="AH412" s="603"/>
      <c r="AI412" s="603"/>
      <c r="AJ412" s="629"/>
      <c r="AK412" s="603"/>
      <c r="AL412" s="603"/>
      <c r="AM412" s="603"/>
      <c r="AN412" s="629"/>
      <c r="AO412" s="603"/>
      <c r="AP412" s="629"/>
      <c r="AQ412" s="603"/>
      <c r="AR412" s="603"/>
      <c r="AS412" s="629"/>
      <c r="AT412" s="603"/>
      <c r="AU412" s="603"/>
      <c r="AV412" s="629"/>
      <c r="AW412" s="603"/>
      <c r="AX412" s="603"/>
      <c r="AY412" s="629"/>
    </row>
    <row r="413" spans="2:51">
      <c r="B413" s="349"/>
      <c r="C413" s="349"/>
      <c r="D413" s="603"/>
      <c r="E413" s="603"/>
      <c r="F413" s="629"/>
      <c r="G413" s="603"/>
      <c r="H413" s="603"/>
      <c r="I413" s="629"/>
      <c r="J413" s="603"/>
      <c r="K413" s="603"/>
      <c r="L413" s="629"/>
      <c r="M413" s="603"/>
      <c r="N413" s="603"/>
      <c r="O413" s="629"/>
      <c r="P413" s="603"/>
      <c r="Q413" s="603"/>
      <c r="R413" s="629"/>
      <c r="S413" s="603"/>
      <c r="T413" s="603"/>
      <c r="U413" s="629"/>
      <c r="V413" s="603"/>
      <c r="W413" s="603"/>
      <c r="X413" s="629"/>
      <c r="Y413" s="603"/>
      <c r="Z413" s="603"/>
      <c r="AA413" s="629"/>
      <c r="AB413" s="603"/>
      <c r="AC413" s="603"/>
      <c r="AD413" s="629"/>
      <c r="AE413" s="603"/>
      <c r="AF413" s="603"/>
      <c r="AG413" s="629"/>
      <c r="AH413" s="603"/>
      <c r="AI413" s="603"/>
      <c r="AJ413" s="629"/>
      <c r="AK413" s="603"/>
      <c r="AL413" s="603"/>
      <c r="AM413" s="603"/>
      <c r="AN413" s="629"/>
      <c r="AO413" s="603"/>
      <c r="AP413" s="629"/>
      <c r="AQ413" s="603"/>
      <c r="AR413" s="603"/>
      <c r="AS413" s="629"/>
      <c r="AT413" s="603"/>
      <c r="AU413" s="603"/>
      <c r="AV413" s="629"/>
      <c r="AW413" s="603"/>
      <c r="AX413" s="603"/>
      <c r="AY413" s="629"/>
    </row>
    <row r="414" spans="2:51">
      <c r="B414" s="349"/>
      <c r="C414" s="349"/>
      <c r="D414" s="603"/>
      <c r="E414" s="603"/>
      <c r="F414" s="629"/>
      <c r="G414" s="603"/>
      <c r="H414" s="603"/>
      <c r="I414" s="629"/>
      <c r="J414" s="603"/>
      <c r="K414" s="603"/>
      <c r="L414" s="629"/>
      <c r="M414" s="603"/>
      <c r="N414" s="603"/>
      <c r="O414" s="629"/>
      <c r="P414" s="603"/>
      <c r="Q414" s="603"/>
      <c r="R414" s="629"/>
      <c r="S414" s="603"/>
      <c r="T414" s="603"/>
      <c r="U414" s="629"/>
      <c r="V414" s="603"/>
      <c r="W414" s="603"/>
      <c r="X414" s="629"/>
      <c r="Y414" s="603"/>
      <c r="Z414" s="603"/>
      <c r="AA414" s="629"/>
      <c r="AB414" s="603"/>
      <c r="AC414" s="603"/>
      <c r="AD414" s="629"/>
      <c r="AE414" s="603"/>
      <c r="AF414" s="603"/>
      <c r="AG414" s="629"/>
      <c r="AH414" s="603"/>
      <c r="AI414" s="603"/>
      <c r="AJ414" s="629"/>
      <c r="AK414" s="603"/>
      <c r="AL414" s="603"/>
      <c r="AM414" s="603"/>
      <c r="AN414" s="629"/>
      <c r="AO414" s="603"/>
      <c r="AP414" s="629"/>
      <c r="AQ414" s="603"/>
      <c r="AR414" s="603"/>
      <c r="AS414" s="629"/>
      <c r="AT414" s="603"/>
      <c r="AU414" s="603"/>
      <c r="AV414" s="629"/>
      <c r="AW414" s="603"/>
      <c r="AX414" s="603"/>
      <c r="AY414" s="629"/>
    </row>
    <row r="415" spans="2:51">
      <c r="B415" s="349"/>
      <c r="C415" s="349"/>
      <c r="D415" s="603"/>
      <c r="E415" s="603"/>
      <c r="F415" s="629"/>
      <c r="G415" s="603"/>
      <c r="H415" s="603"/>
      <c r="I415" s="629"/>
      <c r="J415" s="603"/>
      <c r="K415" s="603"/>
      <c r="L415" s="629"/>
      <c r="M415" s="603"/>
      <c r="N415" s="603"/>
      <c r="O415" s="629"/>
      <c r="P415" s="603"/>
      <c r="Q415" s="603"/>
      <c r="R415" s="629"/>
      <c r="S415" s="603"/>
      <c r="T415" s="603"/>
      <c r="U415" s="629"/>
      <c r="V415" s="603"/>
      <c r="W415" s="603"/>
      <c r="X415" s="629"/>
      <c r="Y415" s="603"/>
      <c r="Z415" s="603"/>
      <c r="AA415" s="629"/>
      <c r="AB415" s="603"/>
      <c r="AC415" s="603"/>
      <c r="AD415" s="629"/>
      <c r="AE415" s="603"/>
      <c r="AF415" s="603"/>
      <c r="AG415" s="629"/>
      <c r="AH415" s="603"/>
      <c r="AI415" s="603"/>
      <c r="AJ415" s="629"/>
      <c r="AK415" s="603"/>
      <c r="AL415" s="603"/>
      <c r="AM415" s="603"/>
      <c r="AN415" s="629"/>
      <c r="AO415" s="603"/>
      <c r="AP415" s="629"/>
      <c r="AQ415" s="603"/>
      <c r="AR415" s="603"/>
      <c r="AS415" s="629"/>
      <c r="AT415" s="603"/>
      <c r="AU415" s="603"/>
      <c r="AV415" s="629"/>
      <c r="AW415" s="603"/>
      <c r="AX415" s="603"/>
      <c r="AY415" s="629"/>
    </row>
    <row r="416" spans="2:51">
      <c r="B416" s="349"/>
      <c r="C416" s="349"/>
      <c r="D416" s="603"/>
      <c r="E416" s="603"/>
      <c r="F416" s="629"/>
      <c r="G416" s="603"/>
      <c r="H416" s="603"/>
      <c r="I416" s="629"/>
      <c r="J416" s="603"/>
      <c r="K416" s="603"/>
      <c r="L416" s="629"/>
      <c r="M416" s="603"/>
      <c r="N416" s="603"/>
      <c r="O416" s="629"/>
      <c r="P416" s="603"/>
      <c r="Q416" s="603"/>
      <c r="R416" s="629"/>
      <c r="S416" s="603"/>
      <c r="T416" s="603"/>
      <c r="U416" s="629"/>
      <c r="V416" s="603"/>
      <c r="W416" s="603"/>
      <c r="X416" s="629"/>
      <c r="Y416" s="603"/>
      <c r="Z416" s="603"/>
      <c r="AA416" s="629"/>
      <c r="AB416" s="603"/>
      <c r="AC416" s="603"/>
      <c r="AD416" s="629"/>
      <c r="AE416" s="603"/>
      <c r="AF416" s="603"/>
      <c r="AG416" s="629"/>
      <c r="AH416" s="603"/>
      <c r="AI416" s="603"/>
      <c r="AJ416" s="629"/>
      <c r="AK416" s="603"/>
      <c r="AL416" s="603"/>
      <c r="AM416" s="603"/>
      <c r="AN416" s="629"/>
      <c r="AO416" s="603"/>
      <c r="AP416" s="629"/>
      <c r="AQ416" s="603"/>
      <c r="AR416" s="603"/>
      <c r="AS416" s="629"/>
      <c r="AT416" s="603"/>
      <c r="AU416" s="603"/>
      <c r="AV416" s="629"/>
      <c r="AW416" s="603"/>
      <c r="AX416" s="603"/>
      <c r="AY416" s="629"/>
    </row>
    <row r="417" spans="2:51">
      <c r="B417" s="349"/>
      <c r="C417" s="349"/>
      <c r="D417" s="603"/>
      <c r="E417" s="603"/>
      <c r="F417" s="629"/>
      <c r="G417" s="603"/>
      <c r="H417" s="603"/>
      <c r="I417" s="629"/>
      <c r="J417" s="603"/>
      <c r="K417" s="603"/>
      <c r="L417" s="629"/>
      <c r="M417" s="603"/>
      <c r="N417" s="603"/>
      <c r="O417" s="629"/>
      <c r="P417" s="603"/>
      <c r="Q417" s="603"/>
      <c r="R417" s="629"/>
      <c r="S417" s="603"/>
      <c r="T417" s="603"/>
      <c r="U417" s="629"/>
      <c r="V417" s="603"/>
      <c r="W417" s="603"/>
      <c r="X417" s="629"/>
      <c r="Y417" s="603"/>
      <c r="Z417" s="603"/>
      <c r="AA417" s="629"/>
      <c r="AB417" s="603"/>
      <c r="AC417" s="603"/>
      <c r="AD417" s="629"/>
      <c r="AE417" s="603"/>
      <c r="AF417" s="603"/>
      <c r="AG417" s="629"/>
      <c r="AH417" s="603"/>
      <c r="AI417" s="603"/>
      <c r="AJ417" s="629"/>
      <c r="AK417" s="603"/>
      <c r="AL417" s="603"/>
      <c r="AM417" s="603"/>
      <c r="AN417" s="629"/>
      <c r="AO417" s="603"/>
      <c r="AP417" s="629"/>
      <c r="AQ417" s="603"/>
      <c r="AR417" s="603"/>
      <c r="AS417" s="629"/>
      <c r="AT417" s="603"/>
      <c r="AU417" s="603"/>
      <c r="AV417" s="629"/>
      <c r="AW417" s="603"/>
      <c r="AX417" s="603"/>
      <c r="AY417" s="629"/>
    </row>
    <row r="418" spans="2:51">
      <c r="B418" s="349"/>
      <c r="C418" s="349"/>
      <c r="D418" s="603"/>
      <c r="E418" s="603"/>
      <c r="F418" s="629"/>
      <c r="G418" s="603"/>
      <c r="H418" s="603"/>
      <c r="I418" s="629"/>
      <c r="J418" s="603"/>
      <c r="K418" s="603"/>
      <c r="L418" s="629"/>
      <c r="M418" s="603"/>
      <c r="N418" s="603"/>
      <c r="O418" s="629"/>
      <c r="P418" s="603"/>
      <c r="Q418" s="603"/>
      <c r="R418" s="629"/>
      <c r="S418" s="603"/>
      <c r="T418" s="603"/>
      <c r="U418" s="629"/>
      <c r="V418" s="603"/>
      <c r="W418" s="603"/>
      <c r="X418" s="629"/>
      <c r="Y418" s="603"/>
      <c r="Z418" s="603"/>
      <c r="AA418" s="629"/>
      <c r="AB418" s="603"/>
      <c r="AC418" s="603"/>
      <c r="AD418" s="629"/>
      <c r="AE418" s="603"/>
      <c r="AF418" s="603"/>
      <c r="AG418" s="629"/>
      <c r="AH418" s="603"/>
      <c r="AI418" s="603"/>
      <c r="AJ418" s="629"/>
      <c r="AK418" s="603"/>
      <c r="AL418" s="603"/>
      <c r="AM418" s="603"/>
      <c r="AN418" s="629"/>
      <c r="AO418" s="603"/>
      <c r="AP418" s="629"/>
      <c r="AQ418" s="603"/>
      <c r="AR418" s="603"/>
      <c r="AS418" s="629"/>
      <c r="AT418" s="603"/>
      <c r="AU418" s="603"/>
      <c r="AV418" s="629"/>
      <c r="AW418" s="603"/>
      <c r="AX418" s="603"/>
      <c r="AY418" s="629"/>
    </row>
  </sheetData>
  <mergeCells count="13">
    <mergeCell ref="B4:C4"/>
    <mergeCell ref="AW4:AY4"/>
    <mergeCell ref="D4:F4"/>
    <mergeCell ref="G4:I4"/>
    <mergeCell ref="J4:O4"/>
    <mergeCell ref="P4:R4"/>
    <mergeCell ref="S4:U4"/>
    <mergeCell ref="V4:AA4"/>
    <mergeCell ref="AB4:AD4"/>
    <mergeCell ref="AE4:AJ4"/>
    <mergeCell ref="AK4:AP4"/>
    <mergeCell ref="AQ4:AS4"/>
    <mergeCell ref="AT4:AV4"/>
  </mergeCells>
  <phoneticPr fontId="4" type="noConversion"/>
  <pageMargins left="0.7" right="0.7" top="0.75" bottom="0.75" header="0.3" footer="0.3"/>
  <pageSetup paperSize="9" orientation="portrait" horizontalDpi="1200" verticalDpi="1200" r:id="rId1"/>
  <headerFooter>
    <oddHeader>&amp;L&amp;"Calibri"&amp;8&amp;K000000 대외비(Restricted)&amp;1#_x000D_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9E66-B1DA-47FC-98EC-47F5E2C8157C}">
  <sheetPr>
    <tabColor theme="7" tint="0.79998168889431442"/>
  </sheetPr>
  <dimension ref="B2:N222"/>
  <sheetViews>
    <sheetView zoomScale="70" zoomScaleNormal="70" workbookViewId="0">
      <pane xSplit="3" ySplit="3" topLeftCell="D174" activePane="bottomRight" state="frozen"/>
      <selection activeCell="C4" sqref="C4"/>
      <selection pane="topRight" activeCell="C4" sqref="C4"/>
      <selection pane="bottomLeft" activeCell="C4" sqref="C4"/>
      <selection pane="bottomRight" activeCell="C4" sqref="C4"/>
    </sheetView>
  </sheetViews>
  <sheetFormatPr defaultColWidth="8.75" defaultRowHeight="13.5"/>
  <cols>
    <col min="1" max="1" width="1.75" style="4" customWidth="1"/>
    <col min="2" max="2" width="12.25" style="4" customWidth="1"/>
    <col min="3" max="3" width="40.25" style="4" customWidth="1"/>
    <col min="4" max="4" width="18.625" style="76" customWidth="1"/>
    <col min="5" max="5" width="15.75" style="4" customWidth="1"/>
    <col min="6" max="6" width="8.625" style="4" customWidth="1"/>
    <col min="7" max="7" width="10.25" style="4" bestFit="1" customWidth="1"/>
    <col min="8" max="8" width="3.25" style="4" customWidth="1"/>
    <col min="9" max="10" width="8.625" style="4" customWidth="1"/>
    <col min="11" max="12" width="15.75" style="76" customWidth="1"/>
    <col min="13" max="13" width="34.75" style="4" customWidth="1"/>
    <col min="14" max="16384" width="8.75" style="4"/>
  </cols>
  <sheetData>
    <row r="2" spans="2:13" ht="24.6" customHeight="1">
      <c r="B2" s="77" t="s">
        <v>476</v>
      </c>
      <c r="G2" s="724" t="s">
        <v>477</v>
      </c>
      <c r="H2" s="725"/>
      <c r="I2" s="726" t="s">
        <v>478</v>
      </c>
      <c r="J2" s="727"/>
      <c r="K2" s="174"/>
      <c r="L2" s="174"/>
    </row>
    <row r="3" spans="2:13" ht="45" customHeight="1">
      <c r="B3" s="175" t="s">
        <v>479</v>
      </c>
      <c r="C3" s="176" t="s">
        <v>480</v>
      </c>
      <c r="D3" s="177" t="s">
        <v>481</v>
      </c>
      <c r="E3" s="175" t="s">
        <v>482</v>
      </c>
      <c r="F3" s="177" t="s">
        <v>483</v>
      </c>
      <c r="G3" s="728" t="s">
        <v>484</v>
      </c>
      <c r="H3" s="729"/>
      <c r="I3" s="178" t="s">
        <v>485</v>
      </c>
      <c r="J3" s="178" t="s">
        <v>486</v>
      </c>
      <c r="K3" s="177" t="s">
        <v>487</v>
      </c>
      <c r="L3" s="177" t="s">
        <v>488</v>
      </c>
      <c r="M3" s="175" t="s">
        <v>6</v>
      </c>
    </row>
    <row r="4" spans="2:13" ht="22.9" customHeight="1">
      <c r="B4" s="730" t="s">
        <v>489</v>
      </c>
      <c r="C4" s="179"/>
      <c r="D4" s="180" t="s">
        <v>490</v>
      </c>
      <c r="E4" s="181" t="s">
        <v>491</v>
      </c>
      <c r="F4" s="181" t="s">
        <v>492</v>
      </c>
      <c r="G4" s="182"/>
      <c r="H4" s="183"/>
      <c r="I4" s="181"/>
      <c r="J4" s="184" t="s">
        <v>493</v>
      </c>
      <c r="K4" s="185" t="s">
        <v>491</v>
      </c>
      <c r="L4" s="185" t="s">
        <v>494</v>
      </c>
      <c r="M4" s="186" t="s">
        <v>495</v>
      </c>
    </row>
    <row r="5" spans="2:13" ht="22.9" customHeight="1">
      <c r="B5" s="722"/>
      <c r="C5" s="187"/>
      <c r="D5" s="188" t="s">
        <v>496</v>
      </c>
      <c r="E5" s="189" t="s">
        <v>497</v>
      </c>
      <c r="F5" s="190" t="s">
        <v>498</v>
      </c>
      <c r="G5" s="191"/>
      <c r="H5" s="192"/>
      <c r="I5" s="189"/>
      <c r="J5" s="193" t="s">
        <v>493</v>
      </c>
      <c r="K5" s="194" t="s">
        <v>497</v>
      </c>
      <c r="L5" s="195" t="s">
        <v>499</v>
      </c>
      <c r="M5" s="196" t="s">
        <v>495</v>
      </c>
    </row>
    <row r="6" spans="2:13" ht="22.9" customHeight="1">
      <c r="B6" s="722"/>
      <c r="C6" s="187"/>
      <c r="D6" s="188" t="s">
        <v>500</v>
      </c>
      <c r="E6" s="181" t="s">
        <v>501</v>
      </c>
      <c r="F6" s="181" t="s">
        <v>502</v>
      </c>
      <c r="G6" s="182"/>
      <c r="H6" s="183"/>
      <c r="I6" s="181"/>
      <c r="J6" s="184" t="s">
        <v>493</v>
      </c>
      <c r="K6" s="185" t="s">
        <v>501</v>
      </c>
      <c r="L6" s="185" t="s">
        <v>503</v>
      </c>
      <c r="M6" s="186" t="s">
        <v>495</v>
      </c>
    </row>
    <row r="7" spans="2:13" ht="22.9" customHeight="1">
      <c r="B7" s="722"/>
      <c r="C7" s="187"/>
      <c r="D7" s="188" t="s">
        <v>504</v>
      </c>
      <c r="E7" s="181" t="s">
        <v>505</v>
      </c>
      <c r="F7" s="181" t="s">
        <v>506</v>
      </c>
      <c r="G7" s="182"/>
      <c r="H7" s="183"/>
      <c r="I7" s="181"/>
      <c r="J7" s="184" t="s">
        <v>507</v>
      </c>
      <c r="K7" s="185"/>
      <c r="L7" s="185" t="s">
        <v>505</v>
      </c>
      <c r="M7" s="186"/>
    </row>
    <row r="8" spans="2:13" ht="22.9" customHeight="1">
      <c r="B8" s="722"/>
      <c r="C8" s="197"/>
      <c r="D8" s="188"/>
      <c r="E8" s="198"/>
      <c r="F8" s="198"/>
      <c r="G8" s="199"/>
      <c r="H8" s="200"/>
      <c r="I8" s="201"/>
      <c r="J8" s="201"/>
      <c r="K8" s="202"/>
      <c r="L8" s="202"/>
      <c r="M8" s="200"/>
    </row>
    <row r="9" spans="2:13" ht="22.9" customHeight="1">
      <c r="B9" s="722"/>
      <c r="C9" s="197"/>
      <c r="D9" s="197"/>
      <c r="E9" s="203"/>
      <c r="F9" s="204"/>
      <c r="G9" s="205"/>
      <c r="H9" s="206"/>
      <c r="I9" s="33"/>
      <c r="J9" s="33"/>
      <c r="K9" s="207"/>
      <c r="L9" s="207"/>
      <c r="M9" s="206"/>
    </row>
    <row r="10" spans="2:13" ht="22.9" customHeight="1">
      <c r="B10" s="723"/>
      <c r="C10" s="208"/>
      <c r="D10" s="208"/>
      <c r="E10" s="198"/>
      <c r="F10" s="198"/>
      <c r="G10" s="199"/>
      <c r="H10" s="200"/>
      <c r="I10" s="201"/>
      <c r="J10" s="201"/>
      <c r="K10" s="202"/>
      <c r="L10" s="202"/>
      <c r="M10" s="200"/>
    </row>
    <row r="11" spans="2:13" ht="22.9" customHeight="1">
      <c r="B11" s="722" t="s">
        <v>508</v>
      </c>
      <c r="C11" s="179" t="s">
        <v>225</v>
      </c>
      <c r="D11" s="180" t="s">
        <v>509</v>
      </c>
      <c r="E11" s="193" t="s">
        <v>491</v>
      </c>
      <c r="F11" s="209" t="s">
        <v>492</v>
      </c>
      <c r="G11" s="210"/>
      <c r="H11" s="211"/>
      <c r="I11" s="193"/>
      <c r="J11" s="193" t="s">
        <v>493</v>
      </c>
      <c r="K11" s="212" t="s">
        <v>491</v>
      </c>
      <c r="L11" s="213" t="s">
        <v>494</v>
      </c>
      <c r="M11" s="214" t="s">
        <v>495</v>
      </c>
    </row>
    <row r="12" spans="2:13" ht="22.9" customHeight="1">
      <c r="B12" s="722"/>
      <c r="C12" s="187" t="s">
        <v>510</v>
      </c>
      <c r="D12" s="188" t="s">
        <v>496</v>
      </c>
      <c r="E12" s="189" t="s">
        <v>497</v>
      </c>
      <c r="F12" s="190" t="s">
        <v>498</v>
      </c>
      <c r="G12" s="191"/>
      <c r="H12" s="192"/>
      <c r="I12" s="189"/>
      <c r="J12" s="193" t="s">
        <v>493</v>
      </c>
      <c r="K12" s="194" t="s">
        <v>497</v>
      </c>
      <c r="L12" s="195" t="s">
        <v>499</v>
      </c>
      <c r="M12" s="196" t="s">
        <v>511</v>
      </c>
    </row>
    <row r="13" spans="2:13" ht="22.9" customHeight="1">
      <c r="B13" s="722"/>
      <c r="C13" s="187" t="s">
        <v>512</v>
      </c>
      <c r="D13" s="188" t="s">
        <v>513</v>
      </c>
      <c r="E13" s="181" t="s">
        <v>501</v>
      </c>
      <c r="F13" s="181" t="s">
        <v>502</v>
      </c>
      <c r="G13" s="182"/>
      <c r="H13" s="183"/>
      <c r="I13" s="181"/>
      <c r="J13" s="184" t="s">
        <v>493</v>
      </c>
      <c r="K13" s="185" t="s">
        <v>501</v>
      </c>
      <c r="L13" s="185" t="s">
        <v>503</v>
      </c>
      <c r="M13" s="186" t="s">
        <v>511</v>
      </c>
    </row>
    <row r="14" spans="2:13" ht="22.9" customHeight="1">
      <c r="B14" s="722"/>
      <c r="C14" s="187" t="s">
        <v>514</v>
      </c>
      <c r="D14" s="188" t="s">
        <v>515</v>
      </c>
      <c r="E14" s="198"/>
      <c r="F14" s="198"/>
      <c r="G14" s="199"/>
      <c r="H14" s="200"/>
      <c r="I14" s="201"/>
      <c r="J14" s="201"/>
      <c r="K14" s="202"/>
      <c r="L14" s="202"/>
      <c r="M14" s="200"/>
    </row>
    <row r="15" spans="2:13" ht="22.9" customHeight="1">
      <c r="B15" s="722"/>
      <c r="C15" s="197"/>
      <c r="D15" s="188" t="s">
        <v>516</v>
      </c>
      <c r="E15" s="33" t="s">
        <v>517</v>
      </c>
      <c r="F15" s="204" t="s">
        <v>518</v>
      </c>
      <c r="G15" s="205">
        <v>0.12</v>
      </c>
      <c r="H15" s="206"/>
      <c r="I15" s="33" t="s">
        <v>519</v>
      </c>
      <c r="J15" s="33"/>
      <c r="K15" s="207"/>
      <c r="L15" s="207"/>
      <c r="M15" s="206"/>
    </row>
    <row r="16" spans="2:13" ht="22.9" customHeight="1">
      <c r="B16" s="722"/>
      <c r="C16" s="197"/>
      <c r="D16" s="197"/>
      <c r="E16" s="203" t="s">
        <v>520</v>
      </c>
      <c r="F16" s="204" t="s">
        <v>521</v>
      </c>
      <c r="G16" s="205">
        <v>0.06</v>
      </c>
      <c r="H16" s="206"/>
      <c r="I16" s="33" t="s">
        <v>519</v>
      </c>
      <c r="J16" s="33"/>
      <c r="K16" s="207"/>
      <c r="L16" s="207"/>
      <c r="M16" s="206" t="s">
        <v>522</v>
      </c>
    </row>
    <row r="17" spans="2:13" ht="22.9" customHeight="1">
      <c r="B17" s="722"/>
      <c r="C17" s="208"/>
      <c r="D17" s="208"/>
      <c r="E17" s="198"/>
      <c r="F17" s="198"/>
      <c r="G17" s="199"/>
      <c r="H17" s="200"/>
      <c r="I17" s="201"/>
      <c r="J17" s="201"/>
      <c r="K17" s="202"/>
      <c r="L17" s="202"/>
      <c r="M17" s="200"/>
    </row>
    <row r="18" spans="2:13" ht="22.9" customHeight="1">
      <c r="B18" s="721" t="s">
        <v>523</v>
      </c>
      <c r="C18" s="179" t="s">
        <v>225</v>
      </c>
      <c r="D18" s="180" t="s">
        <v>524</v>
      </c>
      <c r="E18" s="184" t="s">
        <v>491</v>
      </c>
      <c r="F18" s="184" t="s">
        <v>492</v>
      </c>
      <c r="G18" s="215"/>
      <c r="H18" s="216"/>
      <c r="I18" s="184"/>
      <c r="J18" s="184" t="s">
        <v>493</v>
      </c>
      <c r="K18" s="217" t="s">
        <v>491</v>
      </c>
      <c r="L18" s="217" t="s">
        <v>494</v>
      </c>
      <c r="M18" s="218" t="s">
        <v>495</v>
      </c>
    </row>
    <row r="19" spans="2:13" ht="22.9" customHeight="1">
      <c r="B19" s="722"/>
      <c r="C19" s="187" t="s">
        <v>525</v>
      </c>
      <c r="D19" s="188" t="s">
        <v>496</v>
      </c>
      <c r="E19" s="189" t="s">
        <v>497</v>
      </c>
      <c r="F19" s="190" t="s">
        <v>498</v>
      </c>
      <c r="G19" s="191"/>
      <c r="H19" s="192"/>
      <c r="I19" s="189"/>
      <c r="J19" s="193" t="s">
        <v>493</v>
      </c>
      <c r="K19" s="194" t="s">
        <v>497</v>
      </c>
      <c r="L19" s="195" t="s">
        <v>499</v>
      </c>
      <c r="M19" s="196" t="s">
        <v>511</v>
      </c>
    </row>
    <row r="20" spans="2:13" ht="22.9" customHeight="1">
      <c r="B20" s="722"/>
      <c r="C20" s="187" t="s">
        <v>526</v>
      </c>
      <c r="D20" s="188" t="s">
        <v>516</v>
      </c>
      <c r="E20" s="189" t="s">
        <v>527</v>
      </c>
      <c r="F20" s="190" t="s">
        <v>528</v>
      </c>
      <c r="G20" s="191"/>
      <c r="H20" s="192"/>
      <c r="I20" s="189"/>
      <c r="J20" s="193" t="s">
        <v>493</v>
      </c>
      <c r="K20" s="194"/>
      <c r="L20" s="195" t="s">
        <v>529</v>
      </c>
      <c r="M20" s="196" t="s">
        <v>495</v>
      </c>
    </row>
    <row r="21" spans="2:13" ht="22.9" customHeight="1">
      <c r="B21" s="722"/>
      <c r="C21" s="187"/>
      <c r="D21" s="188" t="s">
        <v>530</v>
      </c>
      <c r="E21" s="181" t="s">
        <v>501</v>
      </c>
      <c r="F21" s="181" t="s">
        <v>502</v>
      </c>
      <c r="G21" s="182"/>
      <c r="H21" s="183"/>
      <c r="I21" s="181"/>
      <c r="J21" s="184" t="s">
        <v>493</v>
      </c>
      <c r="K21" s="185" t="s">
        <v>501</v>
      </c>
      <c r="L21" s="185" t="s">
        <v>503</v>
      </c>
      <c r="M21" s="219" t="s">
        <v>495</v>
      </c>
    </row>
    <row r="22" spans="2:13" ht="22.9" customHeight="1">
      <c r="B22" s="722"/>
      <c r="C22" s="187" t="s">
        <v>531</v>
      </c>
      <c r="D22" s="188" t="s">
        <v>532</v>
      </c>
      <c r="E22" s="198"/>
      <c r="F22" s="198"/>
      <c r="G22" s="199"/>
      <c r="H22" s="200"/>
      <c r="I22" s="201"/>
      <c r="J22" s="201"/>
      <c r="K22" s="202"/>
      <c r="L22" s="202"/>
      <c r="M22" s="200"/>
    </row>
    <row r="23" spans="2:13" ht="22.9" customHeight="1">
      <c r="B23" s="722"/>
      <c r="C23" s="197"/>
      <c r="D23" s="197"/>
      <c r="E23" s="203" t="s">
        <v>533</v>
      </c>
      <c r="F23" s="204" t="s">
        <v>521</v>
      </c>
      <c r="G23" s="205">
        <v>0.06</v>
      </c>
      <c r="H23" s="206" t="s">
        <v>534</v>
      </c>
      <c r="I23" s="33" t="s">
        <v>519</v>
      </c>
      <c r="J23" s="33"/>
      <c r="K23" s="207"/>
      <c r="L23" s="207"/>
      <c r="M23" s="220" t="s">
        <v>535</v>
      </c>
    </row>
    <row r="24" spans="2:13" ht="22.9" customHeight="1">
      <c r="B24" s="722"/>
      <c r="C24" s="197"/>
      <c r="D24" s="197"/>
      <c r="E24" s="203" t="s">
        <v>536</v>
      </c>
      <c r="F24" s="204" t="s">
        <v>537</v>
      </c>
      <c r="G24" s="205">
        <v>0.06</v>
      </c>
      <c r="H24" s="206" t="s">
        <v>534</v>
      </c>
      <c r="I24" s="33" t="s">
        <v>519</v>
      </c>
      <c r="J24" s="33"/>
      <c r="K24" s="207"/>
      <c r="L24" s="207"/>
      <c r="M24" s="220" t="s">
        <v>535</v>
      </c>
    </row>
    <row r="25" spans="2:13" ht="22.9" customHeight="1">
      <c r="B25" s="723"/>
      <c r="C25" s="208"/>
      <c r="D25" s="208"/>
      <c r="E25" s="198"/>
      <c r="F25" s="198"/>
      <c r="G25" s="199"/>
      <c r="H25" s="200"/>
      <c r="I25" s="201"/>
      <c r="J25" s="201"/>
      <c r="K25" s="202"/>
      <c r="L25" s="202"/>
      <c r="M25" s="200"/>
    </row>
    <row r="26" spans="2:13" ht="22.9" customHeight="1">
      <c r="B26" s="723" t="s">
        <v>538</v>
      </c>
      <c r="C26" s="179" t="s">
        <v>225</v>
      </c>
      <c r="D26" s="180" t="s">
        <v>539</v>
      </c>
      <c r="E26" s="193" t="s">
        <v>491</v>
      </c>
      <c r="F26" s="209" t="s">
        <v>492</v>
      </c>
      <c r="G26" s="210"/>
      <c r="H26" s="211"/>
      <c r="I26" s="193"/>
      <c r="J26" s="193" t="s">
        <v>493</v>
      </c>
      <c r="K26" s="212" t="s">
        <v>491</v>
      </c>
      <c r="L26" s="213" t="s">
        <v>494</v>
      </c>
      <c r="M26" s="214" t="s">
        <v>495</v>
      </c>
    </row>
    <row r="27" spans="2:13" ht="22.9" customHeight="1">
      <c r="B27" s="737"/>
      <c r="C27" s="197"/>
      <c r="D27" s="188" t="s">
        <v>496</v>
      </c>
      <c r="E27" s="189" t="s">
        <v>497</v>
      </c>
      <c r="F27" s="190" t="s">
        <v>498</v>
      </c>
      <c r="G27" s="191"/>
      <c r="H27" s="192"/>
      <c r="I27" s="189"/>
      <c r="J27" s="193" t="s">
        <v>493</v>
      </c>
      <c r="K27" s="194" t="s">
        <v>497</v>
      </c>
      <c r="L27" s="195" t="s">
        <v>499</v>
      </c>
      <c r="M27" s="196" t="s">
        <v>511</v>
      </c>
    </row>
    <row r="28" spans="2:13" ht="22.9" customHeight="1">
      <c r="B28" s="737"/>
      <c r="C28" s="197"/>
      <c r="D28" s="188" t="s">
        <v>513</v>
      </c>
      <c r="E28" s="189" t="s">
        <v>527</v>
      </c>
      <c r="F28" s="190" t="s">
        <v>528</v>
      </c>
      <c r="G28" s="191"/>
      <c r="H28" s="192"/>
      <c r="I28" s="189"/>
      <c r="J28" s="193" t="s">
        <v>493</v>
      </c>
      <c r="K28" s="194" t="s">
        <v>527</v>
      </c>
      <c r="L28" s="195" t="s">
        <v>529</v>
      </c>
      <c r="M28" s="196" t="s">
        <v>495</v>
      </c>
    </row>
    <row r="29" spans="2:13" ht="22.9" customHeight="1">
      <c r="B29" s="737"/>
      <c r="C29" s="197"/>
      <c r="D29" s="188" t="s">
        <v>515</v>
      </c>
      <c r="E29" s="181" t="s">
        <v>501</v>
      </c>
      <c r="F29" s="181" t="s">
        <v>502</v>
      </c>
      <c r="G29" s="182"/>
      <c r="H29" s="183"/>
      <c r="I29" s="181"/>
      <c r="J29" s="184" t="s">
        <v>493</v>
      </c>
      <c r="K29" s="185" t="s">
        <v>501</v>
      </c>
      <c r="L29" s="185" t="s">
        <v>503</v>
      </c>
      <c r="M29" s="219" t="s">
        <v>495</v>
      </c>
    </row>
    <row r="30" spans="2:13" ht="22.9" customHeight="1">
      <c r="B30" s="737"/>
      <c r="C30" s="197"/>
      <c r="D30" s="188" t="s">
        <v>540</v>
      </c>
      <c r="E30" s="181" t="s">
        <v>541</v>
      </c>
      <c r="F30" s="181" t="s">
        <v>542</v>
      </c>
      <c r="G30" s="182"/>
      <c r="H30" s="183"/>
      <c r="I30" s="181"/>
      <c r="J30" s="184" t="s">
        <v>493</v>
      </c>
      <c r="K30" s="185"/>
      <c r="L30" s="185" t="s">
        <v>543</v>
      </c>
      <c r="M30" s="219"/>
    </row>
    <row r="31" spans="2:13" ht="22.9" customHeight="1">
      <c r="B31" s="737"/>
      <c r="C31" s="187" t="s">
        <v>544</v>
      </c>
      <c r="D31" s="188" t="s">
        <v>532</v>
      </c>
      <c r="E31" s="198"/>
      <c r="F31" s="198"/>
      <c r="G31" s="199"/>
      <c r="H31" s="200"/>
      <c r="I31" s="201"/>
      <c r="J31" s="201"/>
      <c r="K31" s="202"/>
      <c r="L31" s="202"/>
      <c r="M31" s="200"/>
    </row>
    <row r="32" spans="2:13" ht="22.9" customHeight="1">
      <c r="B32" s="737"/>
      <c r="C32" s="197"/>
      <c r="D32" s="197"/>
      <c r="E32" s="33" t="s">
        <v>517</v>
      </c>
      <c r="F32" s="204" t="s">
        <v>518</v>
      </c>
      <c r="G32" s="205">
        <v>0.1</v>
      </c>
      <c r="H32" s="206"/>
      <c r="I32" s="33" t="s">
        <v>519</v>
      </c>
      <c r="J32" s="33"/>
      <c r="K32" s="207"/>
      <c r="L32" s="207"/>
      <c r="M32" s="206"/>
    </row>
    <row r="33" spans="2:13" ht="22.9" customHeight="1">
      <c r="B33" s="737"/>
      <c r="C33" s="197"/>
      <c r="D33" s="197"/>
      <c r="E33" s="33" t="s">
        <v>545</v>
      </c>
      <c r="F33" s="204" t="s">
        <v>546</v>
      </c>
      <c r="G33" s="205">
        <v>0.5</v>
      </c>
      <c r="H33" s="206"/>
      <c r="I33" s="33" t="s">
        <v>519</v>
      </c>
      <c r="J33" s="33"/>
      <c r="K33" s="207"/>
      <c r="L33" s="207"/>
      <c r="M33" s="206"/>
    </row>
    <row r="34" spans="2:13" ht="22.9" customHeight="1">
      <c r="B34" s="737"/>
      <c r="C34" s="208"/>
      <c r="D34" s="208"/>
      <c r="E34" s="198"/>
      <c r="F34" s="198"/>
      <c r="G34" s="199"/>
      <c r="H34" s="200"/>
      <c r="I34" s="201"/>
      <c r="J34" s="201"/>
      <c r="K34" s="202"/>
      <c r="L34" s="202"/>
      <c r="M34" s="200"/>
    </row>
    <row r="35" spans="2:13" ht="22.9" customHeight="1">
      <c r="B35" s="738" t="s">
        <v>547</v>
      </c>
      <c r="C35" s="179" t="s">
        <v>548</v>
      </c>
      <c r="D35" s="180" t="s">
        <v>549</v>
      </c>
      <c r="E35" s="189"/>
      <c r="F35" s="190"/>
      <c r="G35" s="191"/>
      <c r="H35" s="192"/>
      <c r="I35" s="189"/>
      <c r="J35" s="193"/>
      <c r="K35" s="194"/>
      <c r="L35" s="194"/>
      <c r="M35" s="221"/>
    </row>
    <row r="36" spans="2:13" ht="22.9" customHeight="1">
      <c r="B36" s="739"/>
      <c r="C36" s="222" t="s">
        <v>550</v>
      </c>
      <c r="D36" s="197"/>
      <c r="E36" s="189"/>
      <c r="F36" s="190"/>
      <c r="G36" s="191"/>
      <c r="H36" s="192"/>
      <c r="I36" s="189"/>
      <c r="J36" s="193"/>
      <c r="K36" s="194"/>
      <c r="L36" s="194"/>
      <c r="M36" s="196"/>
    </row>
    <row r="37" spans="2:13" ht="22.9" customHeight="1">
      <c r="B37" s="739"/>
      <c r="C37" s="197"/>
      <c r="D37" s="197"/>
      <c r="E37" s="189"/>
      <c r="F37" s="190"/>
      <c r="G37" s="191"/>
      <c r="H37" s="192"/>
      <c r="I37" s="189"/>
      <c r="J37" s="193"/>
      <c r="K37" s="194"/>
      <c r="L37" s="194"/>
      <c r="M37" s="196"/>
    </row>
    <row r="38" spans="2:13" ht="22.9" customHeight="1">
      <c r="B38" s="739"/>
      <c r="C38" s="197"/>
      <c r="D38" s="197"/>
      <c r="E38" s="189"/>
      <c r="F38" s="190"/>
      <c r="G38" s="191"/>
      <c r="H38" s="192"/>
      <c r="I38" s="189"/>
      <c r="J38" s="193"/>
      <c r="K38" s="194"/>
      <c r="L38" s="223"/>
      <c r="M38" s="221"/>
    </row>
    <row r="39" spans="2:13" ht="22.9" customHeight="1">
      <c r="B39" s="739"/>
      <c r="C39" s="197"/>
      <c r="D39" s="197"/>
      <c r="E39" s="224"/>
      <c r="F39" s="190"/>
      <c r="G39" s="191"/>
      <c r="H39" s="192"/>
      <c r="I39" s="189"/>
      <c r="J39" s="193"/>
      <c r="K39" s="194"/>
      <c r="L39" s="223"/>
      <c r="M39" s="221"/>
    </row>
    <row r="40" spans="2:13" ht="22.9" customHeight="1">
      <c r="B40" s="739"/>
      <c r="C40" s="197"/>
      <c r="D40" s="197"/>
      <c r="E40" s="189"/>
      <c r="F40" s="189"/>
      <c r="G40" s="191"/>
      <c r="H40" s="192"/>
      <c r="I40" s="189"/>
      <c r="J40" s="193"/>
      <c r="K40" s="194"/>
      <c r="L40" s="194"/>
      <c r="M40" s="221"/>
    </row>
    <row r="41" spans="2:13" ht="22.9" customHeight="1">
      <c r="B41" s="739"/>
      <c r="C41" s="197"/>
      <c r="D41" s="197"/>
      <c r="E41" s="189"/>
      <c r="F41" s="189"/>
      <c r="G41" s="191"/>
      <c r="H41" s="192"/>
      <c r="I41" s="189"/>
      <c r="J41" s="193"/>
      <c r="K41" s="194"/>
      <c r="L41" s="194"/>
      <c r="M41" s="221"/>
    </row>
    <row r="42" spans="2:13" ht="22.9" customHeight="1">
      <c r="B42" s="739"/>
      <c r="C42" s="197"/>
      <c r="D42" s="197"/>
      <c r="E42" s="203"/>
      <c r="F42" s="33"/>
      <c r="G42" s="205"/>
      <c r="H42" s="206"/>
      <c r="I42" s="33"/>
      <c r="J42" s="33"/>
      <c r="K42" s="207"/>
      <c r="L42" s="207"/>
      <c r="M42" s="206"/>
    </row>
    <row r="43" spans="2:13" ht="22.9" customHeight="1">
      <c r="B43" s="739"/>
      <c r="C43" s="187"/>
      <c r="D43" s="197"/>
      <c r="E43" s="33"/>
      <c r="F43" s="33"/>
      <c r="G43" s="225"/>
      <c r="H43" s="206"/>
      <c r="I43" s="33"/>
      <c r="J43" s="33"/>
      <c r="K43" s="207"/>
      <c r="L43" s="207"/>
      <c r="M43" s="226"/>
    </row>
    <row r="44" spans="2:13" ht="22.9" customHeight="1">
      <c r="B44" s="739"/>
      <c r="C44" s="227"/>
      <c r="D44" s="197"/>
      <c r="E44" s="33" t="s">
        <v>551</v>
      </c>
      <c r="F44" s="33" t="s">
        <v>40</v>
      </c>
      <c r="G44" s="225">
        <v>0.1</v>
      </c>
      <c r="H44" s="206" t="s">
        <v>534</v>
      </c>
      <c r="I44" s="33" t="s">
        <v>519</v>
      </c>
      <c r="J44" s="33"/>
      <c r="K44" s="207"/>
      <c r="L44" s="207"/>
      <c r="M44" s="226"/>
    </row>
    <row r="45" spans="2:13" ht="22.9" customHeight="1">
      <c r="B45" s="739"/>
      <c r="C45" s="227"/>
      <c r="D45" s="197"/>
      <c r="E45" s="33" t="s">
        <v>552</v>
      </c>
      <c r="F45" s="33" t="s">
        <v>43</v>
      </c>
      <c r="G45" s="205">
        <v>0.15</v>
      </c>
      <c r="H45" s="206" t="s">
        <v>534</v>
      </c>
      <c r="I45" s="33" t="s">
        <v>519</v>
      </c>
      <c r="J45" s="33"/>
      <c r="K45" s="207"/>
      <c r="L45" s="207"/>
      <c r="M45" s="226"/>
    </row>
    <row r="46" spans="2:13" ht="22.9" customHeight="1">
      <c r="B46" s="739"/>
      <c r="C46" s="187" t="s">
        <v>553</v>
      </c>
      <c r="D46" s="197"/>
      <c r="E46" s="33" t="s">
        <v>554</v>
      </c>
      <c r="F46" s="33" t="s">
        <v>47</v>
      </c>
      <c r="G46" s="205">
        <v>0.15</v>
      </c>
      <c r="H46" s="206" t="s">
        <v>534</v>
      </c>
      <c r="I46" s="33" t="s">
        <v>519</v>
      </c>
      <c r="J46" s="33"/>
      <c r="K46" s="207"/>
      <c r="L46" s="207"/>
      <c r="M46" s="226"/>
    </row>
    <row r="47" spans="2:13" ht="22.9" customHeight="1">
      <c r="B47" s="739"/>
      <c r="C47" s="227" t="s">
        <v>555</v>
      </c>
      <c r="D47" s="197"/>
      <c r="E47" s="203" t="s">
        <v>556</v>
      </c>
      <c r="F47" s="33" t="s">
        <v>557</v>
      </c>
      <c r="G47" s="225">
        <v>1.1499999999999999</v>
      </c>
      <c r="H47" s="206"/>
      <c r="I47" s="33" t="s">
        <v>519</v>
      </c>
      <c r="J47" s="33"/>
      <c r="K47" s="207"/>
      <c r="L47" s="207"/>
      <c r="M47" s="226"/>
    </row>
    <row r="48" spans="2:13" ht="22.9" customHeight="1">
      <c r="B48" s="739"/>
      <c r="C48" s="227" t="s">
        <v>558</v>
      </c>
      <c r="D48" s="197"/>
      <c r="E48" s="203" t="s">
        <v>559</v>
      </c>
      <c r="F48" s="33" t="s">
        <v>560</v>
      </c>
      <c r="G48" s="225">
        <v>0.1</v>
      </c>
      <c r="H48" s="206"/>
      <c r="I48" s="33" t="s">
        <v>519</v>
      </c>
      <c r="J48" s="33"/>
      <c r="K48" s="207"/>
      <c r="L48" s="207"/>
      <c r="M48" s="226"/>
    </row>
    <row r="49" spans="2:13" ht="22.9" customHeight="1">
      <c r="B49" s="739"/>
      <c r="C49" s="227" t="s">
        <v>561</v>
      </c>
      <c r="D49" s="197"/>
      <c r="E49" s="33" t="s">
        <v>562</v>
      </c>
      <c r="F49" s="33" t="s">
        <v>563</v>
      </c>
      <c r="G49" s="205">
        <v>0.2</v>
      </c>
      <c r="H49" s="206" t="s">
        <v>534</v>
      </c>
      <c r="I49" s="33" t="s">
        <v>519</v>
      </c>
      <c r="J49" s="33"/>
      <c r="K49" s="207"/>
      <c r="L49" s="207"/>
      <c r="M49" s="206"/>
    </row>
    <row r="50" spans="2:13" ht="22.9" customHeight="1">
      <c r="B50" s="739"/>
      <c r="C50" s="228"/>
      <c r="D50" s="197"/>
      <c r="E50" s="229" t="s">
        <v>564</v>
      </c>
      <c r="F50" s="33" t="s">
        <v>565</v>
      </c>
      <c r="G50" s="205">
        <v>1</v>
      </c>
      <c r="H50" s="206"/>
      <c r="I50" s="33" t="s">
        <v>519</v>
      </c>
      <c r="J50" s="33"/>
      <c r="K50" s="207"/>
      <c r="L50" s="207"/>
      <c r="M50" s="220" t="s">
        <v>566</v>
      </c>
    </row>
    <row r="51" spans="2:13" ht="22.9" customHeight="1">
      <c r="B51" s="739"/>
      <c r="C51" s="227"/>
      <c r="D51" s="197"/>
      <c r="E51" s="33" t="s">
        <v>567</v>
      </c>
      <c r="F51" s="33" t="s">
        <v>568</v>
      </c>
      <c r="G51" s="230"/>
      <c r="H51" s="206"/>
      <c r="I51" s="33"/>
      <c r="J51" s="33"/>
      <c r="K51" s="207"/>
      <c r="L51" s="207"/>
      <c r="M51" s="220" t="s">
        <v>569</v>
      </c>
    </row>
    <row r="52" spans="2:13" ht="22.9" customHeight="1">
      <c r="B52" s="739"/>
      <c r="C52" s="208"/>
      <c r="D52" s="208"/>
      <c r="E52" s="198"/>
      <c r="F52" s="198"/>
      <c r="G52" s="199"/>
      <c r="H52" s="200"/>
      <c r="I52" s="201"/>
      <c r="J52" s="201"/>
      <c r="K52" s="202"/>
      <c r="L52" s="202"/>
      <c r="M52" s="200"/>
    </row>
    <row r="53" spans="2:13" ht="22.9" customHeight="1">
      <c r="B53" s="739"/>
      <c r="C53" s="179" t="s">
        <v>570</v>
      </c>
      <c r="D53" s="180" t="s">
        <v>571</v>
      </c>
      <c r="E53" s="189" t="s">
        <v>572</v>
      </c>
      <c r="F53" s="190" t="s">
        <v>492</v>
      </c>
      <c r="G53" s="191"/>
      <c r="H53" s="192"/>
      <c r="I53" s="189"/>
      <c r="J53" s="193" t="s">
        <v>493</v>
      </c>
      <c r="K53" s="194" t="s">
        <v>491</v>
      </c>
      <c r="L53" s="195" t="s">
        <v>494</v>
      </c>
      <c r="M53" s="221" t="s">
        <v>495</v>
      </c>
    </row>
    <row r="54" spans="2:13" ht="22.9" customHeight="1">
      <c r="B54" s="739"/>
      <c r="C54" s="222" t="s">
        <v>573</v>
      </c>
      <c r="D54" s="188" t="s">
        <v>513</v>
      </c>
      <c r="E54" s="189" t="s">
        <v>497</v>
      </c>
      <c r="F54" s="190" t="s">
        <v>498</v>
      </c>
      <c r="G54" s="191"/>
      <c r="H54" s="192"/>
      <c r="I54" s="189"/>
      <c r="J54" s="193" t="s">
        <v>493</v>
      </c>
      <c r="K54" s="194" t="s">
        <v>497</v>
      </c>
      <c r="L54" s="195" t="s">
        <v>499</v>
      </c>
      <c r="M54" s="196" t="s">
        <v>511</v>
      </c>
    </row>
    <row r="55" spans="2:13" ht="22.9" customHeight="1">
      <c r="B55" s="739"/>
      <c r="C55" s="197"/>
      <c r="D55" s="188" t="s">
        <v>515</v>
      </c>
      <c r="E55" s="189" t="s">
        <v>501</v>
      </c>
      <c r="F55" s="190" t="s">
        <v>502</v>
      </c>
      <c r="G55" s="191"/>
      <c r="H55" s="192"/>
      <c r="I55" s="189"/>
      <c r="J55" s="193" t="s">
        <v>493</v>
      </c>
      <c r="K55" s="194" t="s">
        <v>501</v>
      </c>
      <c r="L55" s="195" t="s">
        <v>503</v>
      </c>
      <c r="M55" s="196" t="s">
        <v>574</v>
      </c>
    </row>
    <row r="56" spans="2:13" ht="22.9" customHeight="1">
      <c r="B56" s="739"/>
      <c r="C56" s="197"/>
      <c r="D56" s="188" t="s">
        <v>575</v>
      </c>
      <c r="E56" s="189" t="s">
        <v>541</v>
      </c>
      <c r="F56" s="190" t="s">
        <v>576</v>
      </c>
      <c r="G56" s="191"/>
      <c r="H56" s="192"/>
      <c r="I56" s="189"/>
      <c r="J56" s="193" t="s">
        <v>493</v>
      </c>
      <c r="K56" s="194" t="s">
        <v>577</v>
      </c>
      <c r="L56" s="231" t="s">
        <v>578</v>
      </c>
      <c r="M56" s="221" t="s">
        <v>495</v>
      </c>
    </row>
    <row r="57" spans="2:13" ht="22.9" customHeight="1">
      <c r="B57" s="739"/>
      <c r="C57" s="197"/>
      <c r="D57" s="188" t="s">
        <v>579</v>
      </c>
      <c r="E57" s="224" t="s">
        <v>580</v>
      </c>
      <c r="F57" s="190" t="s">
        <v>581</v>
      </c>
      <c r="G57" s="191"/>
      <c r="H57" s="192"/>
      <c r="I57" s="189"/>
      <c r="J57" s="193" t="s">
        <v>493</v>
      </c>
      <c r="K57" s="194"/>
      <c r="L57" s="231" t="s">
        <v>582</v>
      </c>
      <c r="M57" s="221" t="s">
        <v>495</v>
      </c>
    </row>
    <row r="58" spans="2:13" ht="22.9" customHeight="1">
      <c r="B58" s="739"/>
      <c r="C58" s="197"/>
      <c r="D58" s="188" t="s">
        <v>583</v>
      </c>
      <c r="E58" s="181" t="s">
        <v>584</v>
      </c>
      <c r="F58" s="181" t="s">
        <v>542</v>
      </c>
      <c r="G58" s="182"/>
      <c r="H58" s="183"/>
      <c r="I58" s="181"/>
      <c r="J58" s="184" t="s">
        <v>493</v>
      </c>
      <c r="K58" s="185" t="s">
        <v>584</v>
      </c>
      <c r="L58" s="185" t="s">
        <v>543</v>
      </c>
      <c r="M58" s="219" t="s">
        <v>495</v>
      </c>
    </row>
    <row r="59" spans="2:13" ht="22.9" customHeight="1">
      <c r="B59" s="739"/>
      <c r="C59" s="197"/>
      <c r="D59" s="188" t="s">
        <v>585</v>
      </c>
      <c r="E59" s="181" t="s">
        <v>527</v>
      </c>
      <c r="F59" s="181" t="s">
        <v>528</v>
      </c>
      <c r="G59" s="182"/>
      <c r="H59" s="183"/>
      <c r="I59" s="181"/>
      <c r="J59" s="184" t="s">
        <v>493</v>
      </c>
      <c r="K59" s="185" t="s">
        <v>527</v>
      </c>
      <c r="L59" s="185" t="s">
        <v>529</v>
      </c>
      <c r="M59" s="219" t="s">
        <v>495</v>
      </c>
    </row>
    <row r="60" spans="2:13" ht="22.9" customHeight="1">
      <c r="B60" s="739"/>
      <c r="C60" s="197"/>
      <c r="D60" s="188" t="s">
        <v>586</v>
      </c>
      <c r="E60" s="203" t="s">
        <v>587</v>
      </c>
      <c r="F60" s="33" t="s">
        <v>518</v>
      </c>
      <c r="G60" s="205">
        <v>0.12</v>
      </c>
      <c r="H60" s="206"/>
      <c r="I60" s="33" t="s">
        <v>519</v>
      </c>
      <c r="J60" s="33"/>
      <c r="K60" s="207"/>
      <c r="L60" s="207"/>
      <c r="M60" s="206"/>
    </row>
    <row r="61" spans="2:13" ht="22.9" customHeight="1">
      <c r="B61" s="739"/>
      <c r="C61" s="187"/>
      <c r="D61" s="197"/>
      <c r="E61" s="33"/>
      <c r="F61" s="33"/>
      <c r="G61" s="225"/>
      <c r="H61" s="206"/>
      <c r="I61" s="33"/>
      <c r="J61" s="33"/>
      <c r="K61" s="207"/>
      <c r="L61" s="207"/>
      <c r="M61" s="226"/>
    </row>
    <row r="62" spans="2:13" ht="22.9" customHeight="1">
      <c r="B62" s="739"/>
      <c r="C62" s="227"/>
      <c r="D62" s="197"/>
      <c r="E62" s="33" t="s">
        <v>551</v>
      </c>
      <c r="F62" s="33" t="s">
        <v>40</v>
      </c>
      <c r="G62" s="225">
        <v>0.1</v>
      </c>
      <c r="H62" s="206" t="s">
        <v>534</v>
      </c>
      <c r="I62" s="33" t="s">
        <v>519</v>
      </c>
      <c r="J62" s="33"/>
      <c r="K62" s="207"/>
      <c r="L62" s="207"/>
      <c r="M62" s="226"/>
    </row>
    <row r="63" spans="2:13" ht="22.9" customHeight="1">
      <c r="B63" s="739"/>
      <c r="C63" s="227"/>
      <c r="D63" s="197"/>
      <c r="E63" s="33" t="s">
        <v>552</v>
      </c>
      <c r="F63" s="33" t="s">
        <v>43</v>
      </c>
      <c r="G63" s="205">
        <v>0.15</v>
      </c>
      <c r="H63" s="206" t="s">
        <v>534</v>
      </c>
      <c r="I63" s="33" t="s">
        <v>519</v>
      </c>
      <c r="J63" s="33"/>
      <c r="K63" s="207"/>
      <c r="L63" s="207"/>
      <c r="M63" s="226"/>
    </row>
    <row r="64" spans="2:13" ht="22.9" customHeight="1">
      <c r="B64" s="739"/>
      <c r="C64" s="187" t="s">
        <v>553</v>
      </c>
      <c r="D64" s="197"/>
      <c r="E64" s="33" t="s">
        <v>554</v>
      </c>
      <c r="F64" s="33" t="s">
        <v>47</v>
      </c>
      <c r="G64" s="205">
        <v>0.15</v>
      </c>
      <c r="H64" s="206" t="s">
        <v>534</v>
      </c>
      <c r="I64" s="33" t="s">
        <v>519</v>
      </c>
      <c r="J64" s="33"/>
      <c r="K64" s="207"/>
      <c r="L64" s="207"/>
      <c r="M64" s="226"/>
    </row>
    <row r="65" spans="2:13" ht="22.9" customHeight="1">
      <c r="B65" s="739"/>
      <c r="C65" s="227" t="s">
        <v>555</v>
      </c>
      <c r="D65" s="197"/>
      <c r="E65" s="203" t="s">
        <v>556</v>
      </c>
      <c r="F65" s="33" t="s">
        <v>557</v>
      </c>
      <c r="G65" s="225">
        <v>1.1499999999999999</v>
      </c>
      <c r="H65" s="206"/>
      <c r="I65" s="33" t="s">
        <v>519</v>
      </c>
      <c r="J65" s="33"/>
      <c r="K65" s="207"/>
      <c r="L65" s="207"/>
      <c r="M65" s="226"/>
    </row>
    <row r="66" spans="2:13" ht="22.9" customHeight="1">
      <c r="B66" s="739"/>
      <c r="C66" s="227" t="s">
        <v>558</v>
      </c>
      <c r="D66" s="197"/>
      <c r="E66" s="203" t="s">
        <v>559</v>
      </c>
      <c r="F66" s="33" t="s">
        <v>560</v>
      </c>
      <c r="G66" s="225">
        <v>0.1</v>
      </c>
      <c r="H66" s="206"/>
      <c r="I66" s="33" t="s">
        <v>519</v>
      </c>
      <c r="J66" s="33"/>
      <c r="K66" s="207"/>
      <c r="L66" s="207"/>
      <c r="M66" s="226"/>
    </row>
    <row r="67" spans="2:13" ht="22.9" customHeight="1">
      <c r="B67" s="739"/>
      <c r="C67" s="227" t="s">
        <v>561</v>
      </c>
      <c r="D67" s="197"/>
      <c r="E67" s="33" t="s">
        <v>562</v>
      </c>
      <c r="F67" s="33" t="s">
        <v>563</v>
      </c>
      <c r="G67" s="205">
        <v>0.2</v>
      </c>
      <c r="H67" s="206" t="s">
        <v>534</v>
      </c>
      <c r="I67" s="33" t="s">
        <v>519</v>
      </c>
      <c r="J67" s="33"/>
      <c r="K67" s="207"/>
      <c r="L67" s="207"/>
      <c r="M67" s="206"/>
    </row>
    <row r="68" spans="2:13" ht="36" customHeight="1">
      <c r="B68" s="739"/>
      <c r="C68" s="227"/>
      <c r="D68" s="197"/>
      <c r="E68" s="229" t="s">
        <v>564</v>
      </c>
      <c r="F68" s="33" t="s">
        <v>565</v>
      </c>
      <c r="G68" s="205">
        <v>1</v>
      </c>
      <c r="H68" s="206"/>
      <c r="I68" s="33" t="s">
        <v>519</v>
      </c>
      <c r="J68" s="33"/>
      <c r="K68" s="207"/>
      <c r="L68" s="207"/>
      <c r="M68" s="220" t="s">
        <v>566</v>
      </c>
    </row>
    <row r="69" spans="2:13" ht="22.9" customHeight="1">
      <c r="B69" s="739"/>
      <c r="C69" s="227"/>
      <c r="D69" s="197"/>
      <c r="E69" s="33" t="s">
        <v>567</v>
      </c>
      <c r="F69" s="33" t="s">
        <v>568</v>
      </c>
      <c r="G69" s="230"/>
      <c r="H69" s="206"/>
      <c r="I69" s="33"/>
      <c r="J69" s="33"/>
      <c r="K69" s="207"/>
      <c r="L69" s="207"/>
      <c r="M69" s="220" t="s">
        <v>569</v>
      </c>
    </row>
    <row r="70" spans="2:13" ht="22.9" customHeight="1">
      <c r="B70" s="739"/>
      <c r="C70" s="208"/>
      <c r="D70" s="208"/>
      <c r="E70" s="198"/>
      <c r="F70" s="198"/>
      <c r="G70" s="199"/>
      <c r="H70" s="200"/>
      <c r="I70" s="201"/>
      <c r="J70" s="201"/>
      <c r="K70" s="202"/>
      <c r="L70" s="202"/>
      <c r="M70" s="200"/>
    </row>
    <row r="71" spans="2:13" ht="22.9" customHeight="1">
      <c r="B71" s="739"/>
      <c r="C71" s="179" t="s">
        <v>570</v>
      </c>
      <c r="D71" s="180" t="s">
        <v>588</v>
      </c>
      <c r="E71" s="189" t="s">
        <v>572</v>
      </c>
      <c r="F71" s="190" t="s">
        <v>492</v>
      </c>
      <c r="G71" s="191"/>
      <c r="H71" s="192"/>
      <c r="I71" s="189"/>
      <c r="J71" s="193" t="s">
        <v>493</v>
      </c>
      <c r="K71" s="194" t="s">
        <v>491</v>
      </c>
      <c r="L71" s="194" t="s">
        <v>494</v>
      </c>
      <c r="M71" s="221" t="s">
        <v>495</v>
      </c>
    </row>
    <row r="72" spans="2:13" ht="22.9" customHeight="1">
      <c r="B72" s="739"/>
      <c r="C72" s="222" t="s">
        <v>589</v>
      </c>
      <c r="D72" s="188" t="s">
        <v>513</v>
      </c>
      <c r="E72" s="189" t="s">
        <v>497</v>
      </c>
      <c r="F72" s="190" t="s">
        <v>498</v>
      </c>
      <c r="G72" s="191"/>
      <c r="H72" s="192"/>
      <c r="I72" s="189"/>
      <c r="J72" s="193" t="s">
        <v>493</v>
      </c>
      <c r="K72" s="194" t="s">
        <v>497</v>
      </c>
      <c r="L72" s="194" t="s">
        <v>499</v>
      </c>
      <c r="M72" s="196" t="s">
        <v>511</v>
      </c>
    </row>
    <row r="73" spans="2:13" ht="22.9" customHeight="1">
      <c r="B73" s="739"/>
      <c r="C73" s="197"/>
      <c r="D73" s="188" t="s">
        <v>515</v>
      </c>
      <c r="E73" s="189" t="s">
        <v>501</v>
      </c>
      <c r="F73" s="190" t="s">
        <v>502</v>
      </c>
      <c r="G73" s="191"/>
      <c r="H73" s="192"/>
      <c r="I73" s="189"/>
      <c r="J73" s="193" t="s">
        <v>493</v>
      </c>
      <c r="K73" s="194" t="s">
        <v>501</v>
      </c>
      <c r="L73" s="194" t="s">
        <v>503</v>
      </c>
      <c r="M73" s="196" t="s">
        <v>574</v>
      </c>
    </row>
    <row r="74" spans="2:13" ht="22.9" customHeight="1">
      <c r="B74" s="739"/>
      <c r="C74" s="197"/>
      <c r="D74" s="188" t="s">
        <v>500</v>
      </c>
      <c r="E74" s="189" t="s">
        <v>541</v>
      </c>
      <c r="F74" s="190" t="s">
        <v>576</v>
      </c>
      <c r="G74" s="191"/>
      <c r="H74" s="192"/>
      <c r="I74" s="189"/>
      <c r="J74" s="193" t="s">
        <v>493</v>
      </c>
      <c r="K74" s="194" t="s">
        <v>577</v>
      </c>
      <c r="L74" s="223" t="s">
        <v>578</v>
      </c>
      <c r="M74" s="221" t="s">
        <v>495</v>
      </c>
    </row>
    <row r="75" spans="2:13" ht="22.9" customHeight="1">
      <c r="B75" s="739"/>
      <c r="C75" s="197"/>
      <c r="D75" s="188" t="s">
        <v>575</v>
      </c>
      <c r="E75" s="181" t="s">
        <v>584</v>
      </c>
      <c r="F75" s="181" t="s">
        <v>542</v>
      </c>
      <c r="G75" s="182"/>
      <c r="H75" s="183"/>
      <c r="I75" s="181"/>
      <c r="J75" s="184" t="s">
        <v>493</v>
      </c>
      <c r="K75" s="185" t="s">
        <v>584</v>
      </c>
      <c r="L75" s="185" t="s">
        <v>543</v>
      </c>
      <c r="M75" s="219" t="s">
        <v>495</v>
      </c>
    </row>
    <row r="76" spans="2:13" ht="22.9" customHeight="1">
      <c r="B76" s="739"/>
      <c r="C76" s="197"/>
      <c r="D76" s="188"/>
      <c r="E76" s="181" t="s">
        <v>527</v>
      </c>
      <c r="F76" s="181" t="s">
        <v>528</v>
      </c>
      <c r="G76" s="182"/>
      <c r="H76" s="183"/>
      <c r="I76" s="181"/>
      <c r="J76" s="184" t="s">
        <v>493</v>
      </c>
      <c r="K76" s="185" t="s">
        <v>527</v>
      </c>
      <c r="L76" s="185" t="s">
        <v>529</v>
      </c>
      <c r="M76" s="219" t="s">
        <v>495</v>
      </c>
    </row>
    <row r="77" spans="2:13" ht="22.9" customHeight="1">
      <c r="B77" s="739"/>
      <c r="C77" s="197"/>
      <c r="D77" s="188" t="s">
        <v>583</v>
      </c>
      <c r="E77" s="33" t="s">
        <v>590</v>
      </c>
      <c r="F77" s="33" t="s">
        <v>518</v>
      </c>
      <c r="G77" s="205">
        <v>0.12</v>
      </c>
      <c r="H77" s="206"/>
      <c r="I77" s="33" t="s">
        <v>519</v>
      </c>
      <c r="J77" s="33"/>
      <c r="K77" s="207"/>
      <c r="L77" s="207"/>
      <c r="M77" s="206"/>
    </row>
    <row r="78" spans="2:13" ht="22.9" customHeight="1">
      <c r="B78" s="739"/>
      <c r="C78" s="227"/>
      <c r="D78" s="188" t="s">
        <v>585</v>
      </c>
      <c r="E78" s="198"/>
      <c r="F78" s="198"/>
      <c r="G78" s="232"/>
      <c r="H78" s="200"/>
      <c r="I78" s="198"/>
      <c r="J78" s="198"/>
      <c r="K78" s="202"/>
      <c r="L78" s="202"/>
      <c r="M78" s="200"/>
    </row>
    <row r="79" spans="2:13" ht="22.9" customHeight="1">
      <c r="B79" s="739"/>
      <c r="C79" s="197"/>
      <c r="D79" s="188" t="s">
        <v>586</v>
      </c>
      <c r="E79" s="33" t="s">
        <v>591</v>
      </c>
      <c r="F79" s="33" t="s">
        <v>581</v>
      </c>
      <c r="G79" s="225">
        <v>0</v>
      </c>
      <c r="H79" s="206" t="s">
        <v>534</v>
      </c>
      <c r="I79" s="33" t="s">
        <v>519</v>
      </c>
      <c r="J79" s="33"/>
      <c r="K79" s="207"/>
      <c r="L79" s="207"/>
      <c r="M79" s="226" t="s">
        <v>592</v>
      </c>
    </row>
    <row r="80" spans="2:13" ht="22.9" customHeight="1">
      <c r="B80" s="739"/>
      <c r="C80" s="197"/>
      <c r="D80" s="197"/>
      <c r="E80" s="33" t="s">
        <v>551</v>
      </c>
      <c r="F80" s="33" t="s">
        <v>40</v>
      </c>
      <c r="G80" s="225">
        <v>0.1</v>
      </c>
      <c r="H80" s="206" t="s">
        <v>534</v>
      </c>
      <c r="I80" s="33" t="s">
        <v>519</v>
      </c>
      <c r="J80" s="33"/>
      <c r="K80" s="207"/>
      <c r="L80" s="207"/>
      <c r="M80" s="226"/>
    </row>
    <row r="81" spans="2:13" ht="22.9" customHeight="1">
      <c r="B81" s="739"/>
      <c r="C81" s="197"/>
      <c r="D81" s="197"/>
      <c r="E81" s="33" t="s">
        <v>552</v>
      </c>
      <c r="F81" s="33" t="s">
        <v>43</v>
      </c>
      <c r="G81" s="205">
        <v>0.15</v>
      </c>
      <c r="H81" s="206" t="s">
        <v>534</v>
      </c>
      <c r="I81" s="33" t="s">
        <v>519</v>
      </c>
      <c r="J81" s="33"/>
      <c r="K81" s="207"/>
      <c r="L81" s="207"/>
      <c r="M81" s="226"/>
    </row>
    <row r="82" spans="2:13" ht="22.9" customHeight="1">
      <c r="B82" s="739"/>
      <c r="C82" s="187" t="s">
        <v>553</v>
      </c>
      <c r="D82" s="197"/>
      <c r="E82" s="33" t="s">
        <v>554</v>
      </c>
      <c r="F82" s="33" t="s">
        <v>47</v>
      </c>
      <c r="G82" s="205">
        <v>0.15</v>
      </c>
      <c r="H82" s="206" t="s">
        <v>534</v>
      </c>
      <c r="I82" s="33" t="s">
        <v>519</v>
      </c>
      <c r="J82" s="33"/>
      <c r="K82" s="207"/>
      <c r="L82" s="207"/>
      <c r="M82" s="226"/>
    </row>
    <row r="83" spans="2:13" ht="22.9" customHeight="1">
      <c r="B83" s="739"/>
      <c r="C83" s="227" t="s">
        <v>555</v>
      </c>
      <c r="D83" s="197"/>
      <c r="E83" s="203" t="s">
        <v>556</v>
      </c>
      <c r="F83" s="33" t="s">
        <v>557</v>
      </c>
      <c r="G83" s="225">
        <v>1.1499999999999999</v>
      </c>
      <c r="H83" s="206"/>
      <c r="I83" s="33" t="s">
        <v>519</v>
      </c>
      <c r="J83" s="33"/>
      <c r="K83" s="207"/>
      <c r="L83" s="207"/>
      <c r="M83" s="226"/>
    </row>
    <row r="84" spans="2:13" ht="22.9" customHeight="1">
      <c r="B84" s="739"/>
      <c r="C84" s="227" t="s">
        <v>558</v>
      </c>
      <c r="D84" s="197"/>
      <c r="E84" s="203" t="s">
        <v>559</v>
      </c>
      <c r="F84" s="33" t="s">
        <v>560</v>
      </c>
      <c r="G84" s="225">
        <v>0</v>
      </c>
      <c r="H84" s="206"/>
      <c r="I84" s="33" t="s">
        <v>519</v>
      </c>
      <c r="J84" s="33"/>
      <c r="K84" s="207"/>
      <c r="L84" s="207"/>
      <c r="M84" s="226"/>
    </row>
    <row r="85" spans="2:13" ht="22.9" customHeight="1">
      <c r="B85" s="739"/>
      <c r="C85" s="227" t="s">
        <v>561</v>
      </c>
      <c r="D85" s="197"/>
      <c r="E85" s="33" t="s">
        <v>562</v>
      </c>
      <c r="F85" s="33" t="s">
        <v>563</v>
      </c>
      <c r="G85" s="225">
        <v>0</v>
      </c>
      <c r="H85" s="206" t="s">
        <v>534</v>
      </c>
      <c r="I85" s="33" t="s">
        <v>519</v>
      </c>
      <c r="J85" s="33"/>
      <c r="K85" s="207"/>
      <c r="L85" s="207"/>
      <c r="M85" s="206"/>
    </row>
    <row r="86" spans="2:13" ht="34.9" customHeight="1">
      <c r="B86" s="739"/>
      <c r="C86" s="227"/>
      <c r="D86" s="197"/>
      <c r="E86" s="229" t="s">
        <v>564</v>
      </c>
      <c r="F86" s="33" t="s">
        <v>565</v>
      </c>
      <c r="G86" s="205">
        <v>0</v>
      </c>
      <c r="H86" s="206"/>
      <c r="I86" s="33" t="s">
        <v>519</v>
      </c>
      <c r="J86" s="33"/>
      <c r="K86" s="207"/>
      <c r="L86" s="207"/>
      <c r="M86" s="220" t="s">
        <v>566</v>
      </c>
    </row>
    <row r="87" spans="2:13" ht="34.9" customHeight="1">
      <c r="B87" s="739"/>
      <c r="C87" s="227"/>
      <c r="D87" s="197"/>
      <c r="E87" s="33" t="s">
        <v>567</v>
      </c>
      <c r="F87" s="33" t="s">
        <v>568</v>
      </c>
      <c r="G87" s="230">
        <f>G79+G80+G81+G82</f>
        <v>0.4</v>
      </c>
      <c r="H87" s="206" t="s">
        <v>534</v>
      </c>
      <c r="I87" s="33" t="s">
        <v>519</v>
      </c>
      <c r="J87" s="33"/>
      <c r="K87" s="207"/>
      <c r="L87" s="207"/>
      <c r="M87" s="220" t="s">
        <v>593</v>
      </c>
    </row>
    <row r="88" spans="2:13" ht="22.9" customHeight="1">
      <c r="B88" s="739"/>
      <c r="C88" s="197"/>
      <c r="D88" s="208"/>
      <c r="E88" s="198"/>
      <c r="F88" s="198"/>
      <c r="G88" s="199"/>
      <c r="H88" s="200"/>
      <c r="I88" s="201"/>
      <c r="J88" s="201"/>
      <c r="K88" s="202"/>
      <c r="L88" s="202"/>
      <c r="M88" s="200"/>
    </row>
    <row r="89" spans="2:13" ht="22.9" customHeight="1">
      <c r="B89" s="739"/>
      <c r="C89" s="179" t="s">
        <v>570</v>
      </c>
      <c r="D89" s="180" t="s">
        <v>594</v>
      </c>
      <c r="E89" s="189" t="s">
        <v>595</v>
      </c>
      <c r="F89" s="190" t="s">
        <v>492</v>
      </c>
      <c r="G89" s="191"/>
      <c r="H89" s="192"/>
      <c r="I89" s="189"/>
      <c r="J89" s="193" t="s">
        <v>493</v>
      </c>
      <c r="K89" s="194" t="s">
        <v>491</v>
      </c>
      <c r="L89" s="194" t="s">
        <v>494</v>
      </c>
      <c r="M89" s="196" t="s">
        <v>596</v>
      </c>
    </row>
    <row r="90" spans="2:13" ht="22.9" customHeight="1">
      <c r="B90" s="739"/>
      <c r="C90" s="222" t="s">
        <v>597</v>
      </c>
      <c r="D90" s="188" t="s">
        <v>496</v>
      </c>
      <c r="E90" s="189" t="s">
        <v>497</v>
      </c>
      <c r="F90" s="190" t="s">
        <v>498</v>
      </c>
      <c r="G90" s="191"/>
      <c r="H90" s="192"/>
      <c r="I90" s="189"/>
      <c r="J90" s="193" t="s">
        <v>493</v>
      </c>
      <c r="K90" s="194" t="s">
        <v>497</v>
      </c>
      <c r="L90" s="194" t="s">
        <v>499</v>
      </c>
      <c r="M90" s="196" t="s">
        <v>511</v>
      </c>
    </row>
    <row r="91" spans="2:13" ht="22.9" customHeight="1">
      <c r="B91" s="739"/>
      <c r="C91" s="233" t="s">
        <v>598</v>
      </c>
      <c r="D91" s="188" t="s">
        <v>513</v>
      </c>
      <c r="E91" s="181" t="s">
        <v>501</v>
      </c>
      <c r="F91" s="181" t="s">
        <v>502</v>
      </c>
      <c r="G91" s="182"/>
      <c r="H91" s="183"/>
      <c r="I91" s="181"/>
      <c r="J91" s="184" t="s">
        <v>493</v>
      </c>
      <c r="K91" s="185" t="s">
        <v>501</v>
      </c>
      <c r="L91" s="185" t="s">
        <v>503</v>
      </c>
      <c r="M91" s="186" t="s">
        <v>599</v>
      </c>
    </row>
    <row r="92" spans="2:13" ht="22.9" customHeight="1">
      <c r="B92" s="739"/>
      <c r="C92" s="197"/>
      <c r="D92" s="197"/>
      <c r="E92" s="181" t="s">
        <v>600</v>
      </c>
      <c r="F92" s="181" t="s">
        <v>576</v>
      </c>
      <c r="G92" s="182"/>
      <c r="H92" s="183"/>
      <c r="I92" s="181"/>
      <c r="J92" s="184" t="s">
        <v>493</v>
      </c>
      <c r="K92" s="185" t="s">
        <v>577</v>
      </c>
      <c r="L92" s="234" t="s">
        <v>578</v>
      </c>
      <c r="M92" s="186" t="s">
        <v>596</v>
      </c>
    </row>
    <row r="93" spans="2:13" ht="22.9" customHeight="1">
      <c r="B93" s="739"/>
      <c r="C93" s="197"/>
      <c r="D93" s="197"/>
      <c r="E93" s="198"/>
      <c r="F93" s="198"/>
      <c r="G93" s="199"/>
      <c r="H93" s="200"/>
      <c r="I93" s="201"/>
      <c r="J93" s="201"/>
      <c r="K93" s="202"/>
      <c r="L93" s="202"/>
      <c r="M93" s="200"/>
    </row>
    <row r="94" spans="2:13" ht="22.9" customHeight="1">
      <c r="B94" s="739"/>
      <c r="C94" s="179" t="s">
        <v>601</v>
      </c>
      <c r="D94" s="235" t="s">
        <v>602</v>
      </c>
      <c r="E94" s="189" t="s">
        <v>572</v>
      </c>
      <c r="F94" s="190" t="s">
        <v>492</v>
      </c>
      <c r="G94" s="191"/>
      <c r="H94" s="192"/>
      <c r="I94" s="189"/>
      <c r="J94" s="193" t="s">
        <v>493</v>
      </c>
      <c r="K94" s="194" t="s">
        <v>491</v>
      </c>
      <c r="L94" s="195" t="s">
        <v>494</v>
      </c>
      <c r="M94" s="221" t="s">
        <v>495</v>
      </c>
    </row>
    <row r="95" spans="2:13" ht="22.9" customHeight="1">
      <c r="B95" s="739"/>
      <c r="C95" s="222" t="s">
        <v>603</v>
      </c>
      <c r="D95" s="188" t="s">
        <v>513</v>
      </c>
      <c r="E95" s="189" t="s">
        <v>604</v>
      </c>
      <c r="F95" s="190" t="s">
        <v>542</v>
      </c>
      <c r="G95" s="191"/>
      <c r="H95" s="192"/>
      <c r="I95" s="189"/>
      <c r="J95" s="193" t="s">
        <v>493</v>
      </c>
      <c r="K95" s="194" t="s">
        <v>584</v>
      </c>
      <c r="L95" s="195" t="s">
        <v>543</v>
      </c>
      <c r="M95" s="221" t="s">
        <v>495</v>
      </c>
    </row>
    <row r="96" spans="2:13" ht="22.9" customHeight="1">
      <c r="B96" s="739"/>
      <c r="C96" s="197"/>
      <c r="D96" s="188" t="s">
        <v>515</v>
      </c>
      <c r="E96" s="189" t="s">
        <v>605</v>
      </c>
      <c r="F96" s="190" t="s">
        <v>528</v>
      </c>
      <c r="G96" s="191"/>
      <c r="H96" s="192"/>
      <c r="I96" s="189"/>
      <c r="J96" s="193" t="s">
        <v>493</v>
      </c>
      <c r="K96" s="194" t="s">
        <v>527</v>
      </c>
      <c r="L96" s="195" t="s">
        <v>529</v>
      </c>
      <c r="M96" s="221" t="s">
        <v>495</v>
      </c>
    </row>
    <row r="97" spans="2:13" ht="22.9" customHeight="1">
      <c r="B97" s="739"/>
      <c r="C97" s="197"/>
      <c r="D97" s="188" t="s">
        <v>606</v>
      </c>
      <c r="E97" s="189" t="s">
        <v>577</v>
      </c>
      <c r="F97" s="190" t="s">
        <v>576</v>
      </c>
      <c r="G97" s="191"/>
      <c r="H97" s="192"/>
      <c r="I97" s="189"/>
      <c r="J97" s="193" t="s">
        <v>493</v>
      </c>
      <c r="K97" s="194" t="s">
        <v>577</v>
      </c>
      <c r="L97" s="231" t="s">
        <v>607</v>
      </c>
      <c r="M97" s="221" t="s">
        <v>495</v>
      </c>
    </row>
    <row r="98" spans="2:13" ht="22.9" customHeight="1">
      <c r="B98" s="739"/>
      <c r="C98" s="197"/>
      <c r="D98" s="236" t="s">
        <v>608</v>
      </c>
      <c r="E98" s="224" t="s">
        <v>580</v>
      </c>
      <c r="F98" s="190" t="s">
        <v>581</v>
      </c>
      <c r="G98" s="191"/>
      <c r="H98" s="192"/>
      <c r="I98" s="189"/>
      <c r="J98" s="193" t="s">
        <v>493</v>
      </c>
      <c r="K98" s="194"/>
      <c r="L98" s="231" t="s">
        <v>582</v>
      </c>
      <c r="M98" s="221" t="s">
        <v>495</v>
      </c>
    </row>
    <row r="99" spans="2:13" ht="22.9" customHeight="1">
      <c r="B99" s="739"/>
      <c r="C99" s="197"/>
      <c r="D99" s="236" t="s">
        <v>609</v>
      </c>
      <c r="E99" s="33" t="s">
        <v>610</v>
      </c>
      <c r="F99" s="33" t="s">
        <v>518</v>
      </c>
      <c r="G99" s="205">
        <v>0.12</v>
      </c>
      <c r="H99" s="206"/>
      <c r="I99" s="33" t="s">
        <v>519</v>
      </c>
      <c r="J99" s="33"/>
      <c r="K99" s="207"/>
      <c r="L99" s="207"/>
      <c r="M99" s="206"/>
    </row>
    <row r="100" spans="2:13" ht="22.9" customHeight="1">
      <c r="B100" s="739"/>
      <c r="C100" s="197"/>
      <c r="D100" s="188" t="s">
        <v>583</v>
      </c>
      <c r="E100" s="198"/>
      <c r="F100" s="198"/>
      <c r="G100" s="232"/>
      <c r="H100" s="200"/>
      <c r="I100" s="198"/>
      <c r="J100" s="198"/>
      <c r="K100" s="202"/>
      <c r="L100" s="202"/>
      <c r="M100" s="237"/>
    </row>
    <row r="101" spans="2:13" ht="22.9" customHeight="1">
      <c r="B101" s="739"/>
      <c r="C101" s="197"/>
      <c r="D101" s="188" t="s">
        <v>585</v>
      </c>
      <c r="E101" s="33" t="s">
        <v>611</v>
      </c>
      <c r="F101" s="33" t="s">
        <v>612</v>
      </c>
      <c r="G101" s="225">
        <v>0.45</v>
      </c>
      <c r="H101" s="206" t="s">
        <v>534</v>
      </c>
      <c r="I101" s="33" t="s">
        <v>519</v>
      </c>
      <c r="J101" s="33"/>
      <c r="K101" s="207"/>
      <c r="L101" s="207"/>
      <c r="M101" s="226"/>
    </row>
    <row r="102" spans="2:13" ht="22.9" customHeight="1">
      <c r="B102" s="739"/>
      <c r="C102" s="197"/>
      <c r="D102" s="188" t="s">
        <v>586</v>
      </c>
      <c r="E102" s="33" t="s">
        <v>613</v>
      </c>
      <c r="F102" s="33" t="s">
        <v>614</v>
      </c>
      <c r="G102" s="225">
        <v>0.45</v>
      </c>
      <c r="H102" s="206" t="s">
        <v>534</v>
      </c>
      <c r="I102" s="33" t="s">
        <v>519</v>
      </c>
      <c r="J102" s="33"/>
      <c r="K102" s="207"/>
      <c r="L102" s="207"/>
      <c r="M102" s="226"/>
    </row>
    <row r="103" spans="2:13" ht="22.9" customHeight="1">
      <c r="B103" s="739"/>
      <c r="C103" s="197"/>
      <c r="D103" s="197"/>
      <c r="E103" s="33" t="s">
        <v>551</v>
      </c>
      <c r="F103" s="33" t="s">
        <v>40</v>
      </c>
      <c r="G103" s="225">
        <v>0.1</v>
      </c>
      <c r="H103" s="206" t="s">
        <v>534</v>
      </c>
      <c r="I103" s="33" t="s">
        <v>519</v>
      </c>
      <c r="J103" s="33"/>
      <c r="K103" s="207"/>
      <c r="L103" s="207"/>
      <c r="M103" s="226"/>
    </row>
    <row r="104" spans="2:13" ht="22.9" customHeight="1">
      <c r="B104" s="739"/>
      <c r="C104" s="197"/>
      <c r="D104" s="197"/>
      <c r="E104" s="33" t="s">
        <v>552</v>
      </c>
      <c r="F104" s="33" t="s">
        <v>43</v>
      </c>
      <c r="G104" s="205">
        <v>0.15</v>
      </c>
      <c r="H104" s="206" t="s">
        <v>534</v>
      </c>
      <c r="I104" s="33" t="s">
        <v>519</v>
      </c>
      <c r="J104" s="33"/>
      <c r="K104" s="207"/>
      <c r="L104" s="207"/>
      <c r="M104" s="226"/>
    </row>
    <row r="105" spans="2:13" ht="22.9" customHeight="1">
      <c r="B105" s="739"/>
      <c r="C105" s="197"/>
      <c r="D105" s="197"/>
      <c r="E105" s="33" t="s">
        <v>554</v>
      </c>
      <c r="F105" s="33" t="s">
        <v>47</v>
      </c>
      <c r="G105" s="205">
        <v>0.15</v>
      </c>
      <c r="H105" s="206" t="s">
        <v>534</v>
      </c>
      <c r="I105" s="33" t="s">
        <v>519</v>
      </c>
      <c r="J105" s="33"/>
      <c r="K105" s="207"/>
      <c r="L105" s="207"/>
      <c r="M105" s="226"/>
    </row>
    <row r="106" spans="2:13" ht="22.9" customHeight="1">
      <c r="B106" s="739"/>
      <c r="C106" s="197"/>
      <c r="D106" s="197"/>
      <c r="E106" s="203" t="s">
        <v>556</v>
      </c>
      <c r="F106" s="33" t="s">
        <v>557</v>
      </c>
      <c r="G106" s="225">
        <v>1.1499999999999999</v>
      </c>
      <c r="H106" s="206"/>
      <c r="I106" s="33" t="s">
        <v>519</v>
      </c>
      <c r="J106" s="33"/>
      <c r="K106" s="207"/>
      <c r="L106" s="207"/>
      <c r="M106" s="226"/>
    </row>
    <row r="107" spans="2:13" ht="22.9" customHeight="1">
      <c r="B107" s="739"/>
      <c r="C107" s="197"/>
      <c r="D107" s="197"/>
      <c r="E107" s="203" t="s">
        <v>559</v>
      </c>
      <c r="F107" s="33" t="s">
        <v>560</v>
      </c>
      <c r="G107" s="225">
        <v>0.1</v>
      </c>
      <c r="H107" s="206"/>
      <c r="I107" s="33" t="s">
        <v>519</v>
      </c>
      <c r="J107" s="33"/>
      <c r="K107" s="207"/>
      <c r="L107" s="207"/>
      <c r="M107" s="226"/>
    </row>
    <row r="108" spans="2:13" ht="22.9" customHeight="1">
      <c r="B108" s="739"/>
      <c r="C108" s="187" t="s">
        <v>553</v>
      </c>
      <c r="D108" s="197"/>
      <c r="E108" s="33" t="s">
        <v>562</v>
      </c>
      <c r="F108" s="33" t="s">
        <v>563</v>
      </c>
      <c r="G108" s="205">
        <v>0.2</v>
      </c>
      <c r="H108" s="206" t="s">
        <v>534</v>
      </c>
      <c r="I108" s="33" t="s">
        <v>519</v>
      </c>
      <c r="J108" s="33"/>
      <c r="K108" s="207"/>
      <c r="L108" s="207"/>
      <c r="M108" s="206"/>
    </row>
    <row r="109" spans="2:13" ht="33" customHeight="1">
      <c r="B109" s="739"/>
      <c r="C109" s="227" t="s">
        <v>555</v>
      </c>
      <c r="D109" s="197"/>
      <c r="E109" s="229" t="s">
        <v>564</v>
      </c>
      <c r="F109" s="33" t="s">
        <v>565</v>
      </c>
      <c r="G109" s="205">
        <v>1</v>
      </c>
      <c r="H109" s="206"/>
      <c r="I109" s="33" t="s">
        <v>519</v>
      </c>
      <c r="J109" s="33"/>
      <c r="K109" s="207"/>
      <c r="L109" s="207"/>
      <c r="M109" s="220" t="s">
        <v>566</v>
      </c>
    </row>
    <row r="110" spans="2:13" ht="22.9" customHeight="1">
      <c r="B110" s="739"/>
      <c r="C110" s="227" t="s">
        <v>561</v>
      </c>
      <c r="D110" s="197"/>
      <c r="E110" s="33" t="s">
        <v>567</v>
      </c>
      <c r="F110" s="33" t="s">
        <v>568</v>
      </c>
      <c r="G110" s="230"/>
      <c r="H110" s="206"/>
      <c r="I110" s="33"/>
      <c r="J110" s="33"/>
      <c r="K110" s="207"/>
      <c r="L110" s="207"/>
      <c r="M110" s="220" t="s">
        <v>569</v>
      </c>
    </row>
    <row r="111" spans="2:13" ht="22.9" customHeight="1">
      <c r="B111" s="739"/>
      <c r="C111" s="227"/>
      <c r="D111" s="197"/>
      <c r="E111" s="198"/>
      <c r="F111" s="198"/>
      <c r="G111" s="232"/>
      <c r="H111" s="200"/>
      <c r="I111" s="198"/>
      <c r="J111" s="198"/>
      <c r="K111" s="202"/>
      <c r="L111" s="202"/>
      <c r="M111" s="200"/>
    </row>
    <row r="112" spans="2:13" ht="22.9" customHeight="1">
      <c r="B112" s="739"/>
      <c r="C112" s="179" t="s">
        <v>615</v>
      </c>
      <c r="D112" s="235" t="s">
        <v>616</v>
      </c>
      <c r="E112" s="181" t="s">
        <v>572</v>
      </c>
      <c r="F112" s="238" t="s">
        <v>492</v>
      </c>
      <c r="G112" s="182"/>
      <c r="H112" s="183"/>
      <c r="I112" s="181"/>
      <c r="J112" s="184" t="s">
        <v>493</v>
      </c>
      <c r="K112" s="185" t="s">
        <v>491</v>
      </c>
      <c r="L112" s="185" t="s">
        <v>494</v>
      </c>
      <c r="M112" s="219" t="s">
        <v>495</v>
      </c>
    </row>
    <row r="113" spans="2:14" ht="22.9" customHeight="1">
      <c r="B113" s="739"/>
      <c r="C113" s="222" t="s">
        <v>617</v>
      </c>
      <c r="D113" s="188" t="s">
        <v>532</v>
      </c>
      <c r="E113" s="181" t="s">
        <v>604</v>
      </c>
      <c r="F113" s="238" t="s">
        <v>542</v>
      </c>
      <c r="G113" s="182"/>
      <c r="H113" s="183"/>
      <c r="I113" s="181"/>
      <c r="J113" s="184" t="s">
        <v>493</v>
      </c>
      <c r="K113" s="185" t="s">
        <v>584</v>
      </c>
      <c r="L113" s="185" t="s">
        <v>543</v>
      </c>
      <c r="M113" s="219" t="s">
        <v>495</v>
      </c>
    </row>
    <row r="114" spans="2:14" ht="22.9" customHeight="1">
      <c r="B114" s="739"/>
      <c r="C114" s="197"/>
      <c r="D114" s="188" t="s">
        <v>618</v>
      </c>
      <c r="E114" s="189" t="s">
        <v>619</v>
      </c>
      <c r="F114" s="190" t="s">
        <v>528</v>
      </c>
      <c r="G114" s="191"/>
      <c r="H114" s="192"/>
      <c r="I114" s="189"/>
      <c r="J114" s="239" t="s">
        <v>620</v>
      </c>
      <c r="K114" s="194"/>
      <c r="L114" s="195" t="s">
        <v>621</v>
      </c>
      <c r="M114" s="221" t="s">
        <v>495</v>
      </c>
    </row>
    <row r="115" spans="2:14" ht="22.9" customHeight="1">
      <c r="B115" s="739"/>
      <c r="C115" s="197"/>
      <c r="D115" s="197"/>
      <c r="E115" s="193" t="s">
        <v>622</v>
      </c>
      <c r="F115" s="209" t="s">
        <v>623</v>
      </c>
      <c r="G115" s="210">
        <v>1</v>
      </c>
      <c r="H115" s="211"/>
      <c r="I115" s="193"/>
      <c r="J115" s="193" t="s">
        <v>493</v>
      </c>
      <c r="K115" s="212"/>
      <c r="L115" s="213" t="s">
        <v>624</v>
      </c>
      <c r="M115" s="196" t="s">
        <v>495</v>
      </c>
    </row>
    <row r="116" spans="2:14" ht="22.9" customHeight="1">
      <c r="B116" s="739"/>
      <c r="C116" s="208"/>
      <c r="D116" s="208"/>
      <c r="E116" s="198"/>
      <c r="F116" s="198"/>
      <c r="G116" s="199"/>
      <c r="H116" s="200"/>
      <c r="I116" s="201"/>
      <c r="J116" s="201"/>
      <c r="K116" s="202"/>
      <c r="L116" s="202"/>
      <c r="M116" s="200"/>
    </row>
    <row r="117" spans="2:14" ht="22.9" customHeight="1">
      <c r="B117" s="739"/>
      <c r="C117" s="240" t="s">
        <v>625</v>
      </c>
      <c r="D117" s="235" t="s">
        <v>626</v>
      </c>
      <c r="E117" s="193" t="s">
        <v>491</v>
      </c>
      <c r="F117" s="209" t="s">
        <v>492</v>
      </c>
      <c r="G117" s="210"/>
      <c r="H117" s="211"/>
      <c r="I117" s="193"/>
      <c r="J117" s="193" t="s">
        <v>493</v>
      </c>
      <c r="K117" s="212" t="s">
        <v>491</v>
      </c>
      <c r="L117" s="213" t="s">
        <v>494</v>
      </c>
      <c r="M117" s="241" t="s">
        <v>495</v>
      </c>
      <c r="N117" s="242" t="s">
        <v>627</v>
      </c>
    </row>
    <row r="118" spans="2:14" ht="22.9" customHeight="1">
      <c r="B118" s="739"/>
      <c r="C118" s="187"/>
      <c r="D118" s="197"/>
      <c r="E118" s="189" t="s">
        <v>497</v>
      </c>
      <c r="F118" s="190" t="s">
        <v>498</v>
      </c>
      <c r="G118" s="191"/>
      <c r="H118" s="192"/>
      <c r="I118" s="189"/>
      <c r="J118" s="193" t="s">
        <v>493</v>
      </c>
      <c r="K118" s="194" t="s">
        <v>497</v>
      </c>
      <c r="L118" s="195" t="s">
        <v>499</v>
      </c>
      <c r="M118" s="241" t="s">
        <v>628</v>
      </c>
    </row>
    <row r="119" spans="2:14" ht="22.9" customHeight="1">
      <c r="B119" s="739"/>
      <c r="C119" s="197"/>
      <c r="D119" s="197"/>
      <c r="E119" s="198"/>
      <c r="F119" s="198"/>
      <c r="G119" s="232"/>
      <c r="H119" s="200"/>
      <c r="I119" s="198"/>
      <c r="J119" s="198"/>
      <c r="K119" s="202"/>
      <c r="L119" s="202"/>
      <c r="M119" s="237"/>
    </row>
    <row r="120" spans="2:14" ht="22.9" customHeight="1">
      <c r="B120" s="733"/>
      <c r="C120" s="208"/>
      <c r="D120" s="208"/>
      <c r="E120" s="198"/>
      <c r="F120" s="198"/>
      <c r="G120" s="199"/>
      <c r="H120" s="200"/>
      <c r="I120" s="201"/>
      <c r="J120" s="201"/>
      <c r="K120" s="202"/>
      <c r="L120" s="202"/>
      <c r="M120" s="200"/>
    </row>
    <row r="121" spans="2:14" ht="22.9" customHeight="1">
      <c r="B121" s="735" t="s">
        <v>629</v>
      </c>
      <c r="C121" s="179" t="s">
        <v>601</v>
      </c>
      <c r="D121" s="235" t="s">
        <v>630</v>
      </c>
      <c r="E121" s="193" t="s">
        <v>491</v>
      </c>
      <c r="F121" s="209" t="s">
        <v>492</v>
      </c>
      <c r="G121" s="210"/>
      <c r="H121" s="211"/>
      <c r="I121" s="193"/>
      <c r="J121" s="193" t="s">
        <v>493</v>
      </c>
      <c r="K121" s="212" t="s">
        <v>491</v>
      </c>
      <c r="L121" s="213" t="s">
        <v>494</v>
      </c>
      <c r="M121" s="241" t="s">
        <v>631</v>
      </c>
    </row>
    <row r="122" spans="2:14" ht="22.9" customHeight="1">
      <c r="B122" s="736"/>
      <c r="C122" s="243" t="s">
        <v>632</v>
      </c>
      <c r="D122" s="188" t="s">
        <v>513</v>
      </c>
      <c r="E122" s="189" t="s">
        <v>584</v>
      </c>
      <c r="F122" s="190" t="s">
        <v>542</v>
      </c>
      <c r="G122" s="191"/>
      <c r="H122" s="192"/>
      <c r="I122" s="189"/>
      <c r="J122" s="244" t="s">
        <v>620</v>
      </c>
      <c r="K122" s="194"/>
      <c r="L122" s="195" t="s">
        <v>543</v>
      </c>
      <c r="M122" s="221" t="s">
        <v>495</v>
      </c>
    </row>
    <row r="123" spans="2:14" ht="22.9" customHeight="1">
      <c r="B123" s="736"/>
      <c r="C123" s="197"/>
      <c r="D123" s="188" t="s">
        <v>515</v>
      </c>
      <c r="E123" s="189" t="s">
        <v>527</v>
      </c>
      <c r="F123" s="190" t="s">
        <v>528</v>
      </c>
      <c r="G123" s="191"/>
      <c r="H123" s="192"/>
      <c r="I123" s="189"/>
      <c r="J123" s="244" t="s">
        <v>620</v>
      </c>
      <c r="K123" s="194"/>
      <c r="L123" s="195" t="s">
        <v>529</v>
      </c>
      <c r="M123" s="221" t="s">
        <v>495</v>
      </c>
    </row>
    <row r="124" spans="2:14" ht="22.9" customHeight="1">
      <c r="B124" s="736"/>
      <c r="C124" s="187"/>
      <c r="D124" s="188" t="s">
        <v>633</v>
      </c>
      <c r="E124" s="245" t="s">
        <v>634</v>
      </c>
      <c r="F124" s="245" t="s">
        <v>635</v>
      </c>
      <c r="G124" s="246"/>
      <c r="H124" s="247"/>
      <c r="I124" s="248"/>
      <c r="J124" s="248"/>
      <c r="K124" s="249"/>
      <c r="L124" s="249"/>
      <c r="M124" s="186" t="s">
        <v>636</v>
      </c>
    </row>
    <row r="125" spans="2:14" ht="22.9" customHeight="1">
      <c r="B125" s="736"/>
      <c r="C125" s="187"/>
      <c r="D125" s="197"/>
      <c r="E125" s="181" t="s">
        <v>634</v>
      </c>
      <c r="F125" s="181" t="s">
        <v>568</v>
      </c>
      <c r="G125" s="182"/>
      <c r="H125" s="183"/>
      <c r="I125" s="181"/>
      <c r="J125" s="181" t="s">
        <v>493</v>
      </c>
      <c r="K125" s="185"/>
      <c r="L125" s="185" t="s">
        <v>529</v>
      </c>
      <c r="M125" s="186" t="s">
        <v>637</v>
      </c>
    </row>
    <row r="126" spans="2:14" ht="22.9" customHeight="1">
      <c r="B126" s="736"/>
      <c r="C126" s="197"/>
      <c r="D126" s="197"/>
      <c r="E126" s="33" t="s">
        <v>517</v>
      </c>
      <c r="F126" s="33" t="s">
        <v>518</v>
      </c>
      <c r="G126" s="205">
        <v>0.3</v>
      </c>
      <c r="H126" s="206"/>
      <c r="I126" s="33" t="s">
        <v>519</v>
      </c>
      <c r="J126" s="33"/>
      <c r="K126" s="207"/>
      <c r="L126" s="207"/>
      <c r="M126" s="206"/>
    </row>
    <row r="127" spans="2:14" ht="22.9" customHeight="1">
      <c r="B127" s="736"/>
      <c r="C127" s="197"/>
      <c r="D127" s="197"/>
      <c r="E127" s="198"/>
      <c r="F127" s="198"/>
      <c r="G127" s="232"/>
      <c r="H127" s="200"/>
      <c r="I127" s="198"/>
      <c r="J127" s="198"/>
      <c r="K127" s="202"/>
      <c r="L127" s="202"/>
      <c r="M127" s="250" t="s">
        <v>638</v>
      </c>
    </row>
    <row r="128" spans="2:14" ht="22.9" customHeight="1">
      <c r="B128" s="736"/>
      <c r="C128" s="197"/>
      <c r="D128" s="197"/>
      <c r="E128" s="198"/>
      <c r="F128" s="198"/>
      <c r="G128" s="232"/>
      <c r="H128" s="200"/>
      <c r="I128" s="198"/>
      <c r="J128" s="198"/>
      <c r="K128" s="202"/>
      <c r="L128" s="202"/>
      <c r="M128" s="250" t="s">
        <v>639</v>
      </c>
    </row>
    <row r="129" spans="2:13" ht="22.9" customHeight="1">
      <c r="B129" s="736"/>
      <c r="C129" s="187"/>
      <c r="D129" s="197"/>
      <c r="E129" s="198" t="s">
        <v>640</v>
      </c>
      <c r="F129" s="198" t="s">
        <v>565</v>
      </c>
      <c r="G129" s="232">
        <v>0.05</v>
      </c>
      <c r="H129" s="200"/>
      <c r="I129" s="198"/>
      <c r="J129" s="198"/>
      <c r="K129" s="202"/>
      <c r="L129" s="202"/>
      <c r="M129" s="251"/>
    </row>
    <row r="130" spans="2:13" ht="22.9" customHeight="1">
      <c r="B130" s="736"/>
      <c r="C130" s="187"/>
      <c r="D130" s="197"/>
      <c r="E130" s="198"/>
      <c r="F130" s="198"/>
      <c r="G130" s="232"/>
      <c r="H130" s="200"/>
      <c r="I130" s="198"/>
      <c r="J130" s="198"/>
      <c r="K130" s="202"/>
      <c r="L130" s="202"/>
      <c r="M130" s="237"/>
    </row>
    <row r="131" spans="2:13" ht="22.9" customHeight="1">
      <c r="B131" s="736"/>
      <c r="C131" s="197"/>
      <c r="D131" s="208"/>
      <c r="E131" s="198"/>
      <c r="F131" s="198"/>
      <c r="G131" s="199"/>
      <c r="H131" s="200"/>
      <c r="I131" s="201"/>
      <c r="J131" s="201"/>
      <c r="K131" s="202"/>
      <c r="L131" s="202"/>
      <c r="M131" s="200"/>
    </row>
    <row r="132" spans="2:13" ht="22.9" customHeight="1">
      <c r="B132" s="736"/>
      <c r="C132" s="179" t="s">
        <v>601</v>
      </c>
      <c r="D132" s="235" t="s">
        <v>641</v>
      </c>
      <c r="E132" s="184" t="s">
        <v>491</v>
      </c>
      <c r="F132" s="184" t="s">
        <v>492</v>
      </c>
      <c r="G132" s="215"/>
      <c r="H132" s="216"/>
      <c r="I132" s="184"/>
      <c r="J132" s="184" t="s">
        <v>493</v>
      </c>
      <c r="K132" s="217" t="s">
        <v>491</v>
      </c>
      <c r="L132" s="217" t="s">
        <v>494</v>
      </c>
      <c r="M132" s="218" t="s">
        <v>495</v>
      </c>
    </row>
    <row r="133" spans="2:13" ht="22.9" customHeight="1">
      <c r="B133" s="736"/>
      <c r="C133" s="243" t="s">
        <v>642</v>
      </c>
      <c r="D133" s="188" t="s">
        <v>643</v>
      </c>
      <c r="E133" s="189" t="s">
        <v>634</v>
      </c>
      <c r="F133" s="190" t="s">
        <v>568</v>
      </c>
      <c r="G133" s="191"/>
      <c r="H133" s="192"/>
      <c r="I133" s="189"/>
      <c r="J133" s="189" t="s">
        <v>493</v>
      </c>
      <c r="K133" s="194"/>
      <c r="L133" s="195" t="s">
        <v>529</v>
      </c>
      <c r="M133" s="221" t="s">
        <v>644</v>
      </c>
    </row>
    <row r="134" spans="2:13" ht="22.9" customHeight="1">
      <c r="B134" s="736"/>
      <c r="C134" s="187" t="s">
        <v>645</v>
      </c>
      <c r="D134" s="188" t="s">
        <v>646</v>
      </c>
      <c r="E134" s="184" t="s">
        <v>527</v>
      </c>
      <c r="F134" s="184" t="s">
        <v>528</v>
      </c>
      <c r="G134" s="215"/>
      <c r="H134" s="216"/>
      <c r="I134" s="184"/>
      <c r="J134" s="181" t="s">
        <v>620</v>
      </c>
      <c r="K134" s="217" t="s">
        <v>527</v>
      </c>
      <c r="L134" s="217" t="s">
        <v>529</v>
      </c>
      <c r="M134" s="218" t="s">
        <v>647</v>
      </c>
    </row>
    <row r="135" spans="2:13" ht="22.9" customHeight="1">
      <c r="B135" s="736"/>
      <c r="C135" s="187" t="s">
        <v>648</v>
      </c>
      <c r="D135" s="197"/>
      <c r="E135" s="181" t="s">
        <v>649</v>
      </c>
      <c r="F135" s="181" t="s">
        <v>498</v>
      </c>
      <c r="G135" s="182"/>
      <c r="H135" s="183"/>
      <c r="I135" s="181"/>
      <c r="J135" s="181" t="s">
        <v>493</v>
      </c>
      <c r="K135" s="185"/>
      <c r="L135" s="252" t="s">
        <v>650</v>
      </c>
      <c r="M135" s="219" t="s">
        <v>651</v>
      </c>
    </row>
    <row r="136" spans="2:13" ht="22.9" customHeight="1">
      <c r="B136" s="736"/>
      <c r="C136" s="197"/>
      <c r="D136" s="197"/>
      <c r="E136" s="189" t="s">
        <v>652</v>
      </c>
      <c r="F136" s="190" t="s">
        <v>542</v>
      </c>
      <c r="G136" s="191"/>
      <c r="H136" s="192"/>
      <c r="I136" s="189"/>
      <c r="J136" s="189" t="s">
        <v>493</v>
      </c>
      <c r="K136" s="194"/>
      <c r="L136" s="253" t="s">
        <v>653</v>
      </c>
      <c r="M136" s="221" t="s">
        <v>651</v>
      </c>
    </row>
    <row r="137" spans="2:13" ht="22.9" customHeight="1">
      <c r="B137" s="736"/>
      <c r="C137" s="197"/>
      <c r="D137" s="197"/>
      <c r="E137" s="189" t="s">
        <v>654</v>
      </c>
      <c r="F137" s="190" t="s">
        <v>502</v>
      </c>
      <c r="G137" s="191"/>
      <c r="H137" s="192"/>
      <c r="I137" s="189"/>
      <c r="J137" s="189" t="s">
        <v>493</v>
      </c>
      <c r="K137" s="194"/>
      <c r="L137" s="253" t="s">
        <v>503</v>
      </c>
      <c r="M137" s="221" t="s">
        <v>651</v>
      </c>
    </row>
    <row r="138" spans="2:13" ht="22.9" customHeight="1">
      <c r="B138" s="736"/>
      <c r="C138" s="197"/>
      <c r="D138" s="197"/>
      <c r="E138" s="181" t="s">
        <v>655</v>
      </c>
      <c r="F138" s="181" t="s">
        <v>656</v>
      </c>
      <c r="G138" s="182"/>
      <c r="H138" s="183"/>
      <c r="I138" s="181"/>
      <c r="J138" s="181" t="s">
        <v>493</v>
      </c>
      <c r="K138" s="185"/>
      <c r="L138" s="185" t="s">
        <v>655</v>
      </c>
      <c r="M138" s="254" t="s">
        <v>657</v>
      </c>
    </row>
    <row r="139" spans="2:13" ht="22.9" customHeight="1">
      <c r="B139" s="736"/>
      <c r="C139" s="208"/>
      <c r="D139" s="208"/>
      <c r="E139" s="198"/>
      <c r="F139" s="198"/>
      <c r="G139" s="199"/>
      <c r="H139" s="200"/>
      <c r="I139" s="201"/>
      <c r="J139" s="201"/>
      <c r="K139" s="202"/>
      <c r="L139" s="202"/>
      <c r="M139" s="200"/>
    </row>
    <row r="140" spans="2:13" ht="22.9" customHeight="1">
      <c r="B140" s="740" t="s">
        <v>658</v>
      </c>
      <c r="C140" s="179" t="s">
        <v>659</v>
      </c>
      <c r="D140" s="255" t="s">
        <v>660</v>
      </c>
      <c r="E140" s="193" t="s">
        <v>491</v>
      </c>
      <c r="F140" s="209" t="s">
        <v>492</v>
      </c>
      <c r="G140" s="210"/>
      <c r="H140" s="211"/>
      <c r="I140" s="193"/>
      <c r="J140" s="189" t="s">
        <v>493</v>
      </c>
      <c r="K140" s="212" t="s">
        <v>491</v>
      </c>
      <c r="L140" s="212" t="s">
        <v>494</v>
      </c>
      <c r="M140" s="241" t="s">
        <v>661</v>
      </c>
    </row>
    <row r="141" spans="2:13" ht="22.9" customHeight="1">
      <c r="B141" s="741"/>
      <c r="C141" s="197"/>
      <c r="D141" s="197"/>
      <c r="E141" s="189" t="s">
        <v>584</v>
      </c>
      <c r="F141" s="190" t="s">
        <v>662</v>
      </c>
      <c r="G141" s="191"/>
      <c r="H141" s="192"/>
      <c r="I141" s="189"/>
      <c r="J141" s="244" t="s">
        <v>663</v>
      </c>
      <c r="K141" s="194"/>
      <c r="L141" s="194" t="s">
        <v>543</v>
      </c>
      <c r="M141" s="214" t="s">
        <v>495</v>
      </c>
    </row>
    <row r="142" spans="2:13" ht="22.9" customHeight="1">
      <c r="B142" s="741"/>
      <c r="C142" s="197"/>
      <c r="D142" s="197"/>
      <c r="E142" s="189" t="s">
        <v>634</v>
      </c>
      <c r="F142" s="190" t="s">
        <v>568</v>
      </c>
      <c r="G142" s="191"/>
      <c r="H142" s="192"/>
      <c r="I142" s="189"/>
      <c r="J142" s="244" t="s">
        <v>620</v>
      </c>
      <c r="K142" s="194"/>
      <c r="L142" s="194" t="s">
        <v>664</v>
      </c>
      <c r="M142" s="214" t="s">
        <v>495</v>
      </c>
    </row>
    <row r="143" spans="2:13" ht="22.9" customHeight="1">
      <c r="B143" s="741"/>
      <c r="C143" s="197"/>
      <c r="D143" s="197"/>
      <c r="E143" s="189" t="s">
        <v>527</v>
      </c>
      <c r="F143" s="190" t="s">
        <v>528</v>
      </c>
      <c r="G143" s="191"/>
      <c r="H143" s="192"/>
      <c r="I143" s="189"/>
      <c r="J143" s="189" t="s">
        <v>493</v>
      </c>
      <c r="K143" s="194" t="s">
        <v>527</v>
      </c>
      <c r="L143" s="194" t="s">
        <v>529</v>
      </c>
      <c r="M143" s="221" t="s">
        <v>644</v>
      </c>
    </row>
    <row r="144" spans="2:13" ht="49.15" customHeight="1">
      <c r="B144" s="741"/>
      <c r="C144" s="197"/>
      <c r="D144" s="197"/>
      <c r="E144" s="181" t="s">
        <v>634</v>
      </c>
      <c r="F144" s="181" t="s">
        <v>635</v>
      </c>
      <c r="G144" s="256"/>
      <c r="H144" s="183"/>
      <c r="I144" s="181"/>
      <c r="J144" s="181"/>
      <c r="K144" s="185"/>
      <c r="L144" s="185"/>
      <c r="M144" s="186" t="s">
        <v>665</v>
      </c>
    </row>
    <row r="145" spans="2:13" ht="22.9" customHeight="1">
      <c r="B145" s="741"/>
      <c r="C145" s="197"/>
      <c r="D145" s="197"/>
      <c r="E145" s="33" t="s">
        <v>517</v>
      </c>
      <c r="F145" s="33" t="s">
        <v>518</v>
      </c>
      <c r="G145" s="205">
        <v>0.16</v>
      </c>
      <c r="H145" s="206"/>
      <c r="I145" s="33" t="s">
        <v>519</v>
      </c>
      <c r="J145" s="33"/>
      <c r="K145" s="207"/>
      <c r="L145" s="207"/>
      <c r="M145" s="206"/>
    </row>
    <row r="146" spans="2:13" ht="22.9" customHeight="1">
      <c r="B146" s="741"/>
      <c r="C146" s="187" t="s">
        <v>666</v>
      </c>
      <c r="D146" s="197"/>
      <c r="E146" s="198"/>
      <c r="F146" s="198"/>
      <c r="G146" s="199"/>
      <c r="H146" s="200"/>
      <c r="I146" s="201"/>
      <c r="J146" s="201"/>
      <c r="K146" s="202"/>
      <c r="L146" s="202"/>
      <c r="M146" s="200"/>
    </row>
    <row r="147" spans="2:13" ht="22.9" customHeight="1">
      <c r="B147" s="741"/>
      <c r="C147" s="187" t="s">
        <v>667</v>
      </c>
      <c r="D147" s="197"/>
      <c r="E147" s="198"/>
      <c r="F147" s="198"/>
      <c r="G147" s="199"/>
      <c r="H147" s="200"/>
      <c r="I147" s="201"/>
      <c r="J147" s="201"/>
      <c r="K147" s="202"/>
      <c r="L147" s="202"/>
      <c r="M147" s="200"/>
    </row>
    <row r="148" spans="2:13" ht="22.9" customHeight="1">
      <c r="B148" s="741"/>
      <c r="C148" s="187" t="s">
        <v>668</v>
      </c>
      <c r="D148" s="197"/>
      <c r="E148" s="198"/>
      <c r="F148" s="198"/>
      <c r="G148" s="199"/>
      <c r="H148" s="200"/>
      <c r="I148" s="201"/>
      <c r="J148" s="201"/>
      <c r="K148" s="202"/>
      <c r="L148" s="202"/>
      <c r="M148" s="200"/>
    </row>
    <row r="149" spans="2:13" ht="22.9" customHeight="1">
      <c r="B149" s="741"/>
      <c r="C149" s="208"/>
      <c r="D149" s="208"/>
      <c r="E149" s="198"/>
      <c r="F149" s="198"/>
      <c r="G149" s="199"/>
      <c r="H149" s="200"/>
      <c r="I149" s="201"/>
      <c r="J149" s="201"/>
      <c r="K149" s="202"/>
      <c r="L149" s="202"/>
      <c r="M149" s="200"/>
    </row>
    <row r="150" spans="2:13" ht="22.9" customHeight="1">
      <c r="B150" s="741"/>
      <c r="C150" s="240" t="s">
        <v>669</v>
      </c>
      <c r="D150" s="255" t="s">
        <v>670</v>
      </c>
      <c r="E150" s="193" t="s">
        <v>491</v>
      </c>
      <c r="F150" s="209" t="s">
        <v>492</v>
      </c>
      <c r="G150" s="210"/>
      <c r="H150" s="211"/>
      <c r="I150" s="193"/>
      <c r="J150" s="189" t="s">
        <v>493</v>
      </c>
      <c r="K150" s="212" t="s">
        <v>491</v>
      </c>
      <c r="L150" s="212" t="s">
        <v>494</v>
      </c>
      <c r="M150" s="241" t="s">
        <v>661</v>
      </c>
    </row>
    <row r="151" spans="2:13" ht="22.9" customHeight="1">
      <c r="B151" s="741"/>
      <c r="C151" s="197"/>
      <c r="D151" s="197"/>
      <c r="E151" s="189" t="s">
        <v>584</v>
      </c>
      <c r="F151" s="190" t="s">
        <v>662</v>
      </c>
      <c r="G151" s="191"/>
      <c r="H151" s="192"/>
      <c r="I151" s="189"/>
      <c r="J151" s="244" t="s">
        <v>663</v>
      </c>
      <c r="K151" s="194"/>
      <c r="L151" s="194" t="s">
        <v>543</v>
      </c>
      <c r="M151" s="214" t="s">
        <v>495</v>
      </c>
    </row>
    <row r="152" spans="2:13" ht="22.9" customHeight="1">
      <c r="B152" s="741"/>
      <c r="C152" s="197"/>
      <c r="D152" s="197"/>
      <c r="E152" s="189" t="s">
        <v>634</v>
      </c>
      <c r="F152" s="190" t="s">
        <v>568</v>
      </c>
      <c r="G152" s="191"/>
      <c r="H152" s="192"/>
      <c r="I152" s="189"/>
      <c r="J152" s="244" t="s">
        <v>620</v>
      </c>
      <c r="K152" s="194"/>
      <c r="L152" s="194" t="s">
        <v>664</v>
      </c>
      <c r="M152" s="214" t="s">
        <v>495</v>
      </c>
    </row>
    <row r="153" spans="2:13" ht="22.9" customHeight="1">
      <c r="B153" s="741"/>
      <c r="C153" s="197"/>
      <c r="D153" s="197"/>
      <c r="E153" s="189" t="s">
        <v>527</v>
      </c>
      <c r="F153" s="190" t="s">
        <v>528</v>
      </c>
      <c r="G153" s="191"/>
      <c r="H153" s="192"/>
      <c r="I153" s="189"/>
      <c r="J153" s="189" t="s">
        <v>493</v>
      </c>
      <c r="K153" s="194" t="s">
        <v>527</v>
      </c>
      <c r="L153" s="194" t="s">
        <v>529</v>
      </c>
      <c r="M153" s="221" t="s">
        <v>644</v>
      </c>
    </row>
    <row r="154" spans="2:13" ht="22.9" customHeight="1">
      <c r="B154" s="741"/>
      <c r="C154" s="197"/>
      <c r="D154" s="197"/>
      <c r="E154" s="181" t="s">
        <v>634</v>
      </c>
      <c r="F154" s="181" t="s">
        <v>635</v>
      </c>
      <c r="G154" s="256"/>
      <c r="H154" s="183"/>
      <c r="I154" s="181"/>
      <c r="J154" s="181"/>
      <c r="K154" s="185"/>
      <c r="L154" s="185"/>
      <c r="M154" s="186" t="s">
        <v>671</v>
      </c>
    </row>
    <row r="155" spans="2:13" ht="22.9" customHeight="1">
      <c r="B155" s="741"/>
      <c r="C155" s="197"/>
      <c r="D155" s="197"/>
      <c r="E155" s="181" t="s">
        <v>672</v>
      </c>
      <c r="F155" s="181" t="s">
        <v>581</v>
      </c>
      <c r="G155" s="182"/>
      <c r="H155" s="183"/>
      <c r="I155" s="181"/>
      <c r="J155" s="184" t="s">
        <v>493</v>
      </c>
      <c r="K155" s="185"/>
      <c r="L155" s="234" t="s">
        <v>582</v>
      </c>
      <c r="M155" s="219" t="s">
        <v>495</v>
      </c>
    </row>
    <row r="156" spans="2:13" ht="22.9" customHeight="1">
      <c r="B156" s="741"/>
      <c r="C156" s="197"/>
      <c r="D156" s="197"/>
      <c r="E156" s="33" t="s">
        <v>517</v>
      </c>
      <c r="F156" s="33" t="s">
        <v>518</v>
      </c>
      <c r="G156" s="205">
        <v>0.16</v>
      </c>
      <c r="H156" s="206"/>
      <c r="I156" s="33" t="s">
        <v>519</v>
      </c>
      <c r="J156" s="33"/>
      <c r="K156" s="207"/>
      <c r="L156" s="207"/>
      <c r="M156" s="206"/>
    </row>
    <row r="157" spans="2:13" ht="22.9" customHeight="1">
      <c r="B157" s="741"/>
      <c r="C157" s="187"/>
      <c r="D157" s="197"/>
      <c r="E157" s="198"/>
      <c r="F157" s="198"/>
      <c r="G157" s="199"/>
      <c r="H157" s="200"/>
      <c r="I157" s="201"/>
      <c r="J157" s="201"/>
      <c r="K157" s="202"/>
      <c r="L157" s="202"/>
      <c r="M157" s="200"/>
    </row>
    <row r="158" spans="2:13" ht="22.9" customHeight="1">
      <c r="B158" s="741"/>
      <c r="C158" s="187" t="s">
        <v>673</v>
      </c>
      <c r="D158" s="197"/>
      <c r="E158" s="33" t="s">
        <v>551</v>
      </c>
      <c r="F158" s="33" t="s">
        <v>40</v>
      </c>
      <c r="G158" s="225">
        <v>0.1</v>
      </c>
      <c r="H158" s="206" t="s">
        <v>534</v>
      </c>
      <c r="I158" s="33" t="s">
        <v>519</v>
      </c>
      <c r="J158" s="33"/>
      <c r="K158" s="207"/>
      <c r="L158" s="207"/>
      <c r="M158" s="226"/>
    </row>
    <row r="159" spans="2:13" ht="22.9" customHeight="1">
      <c r="B159" s="741"/>
      <c r="C159" s="187" t="s">
        <v>674</v>
      </c>
      <c r="D159" s="197"/>
      <c r="E159" s="33" t="s">
        <v>552</v>
      </c>
      <c r="F159" s="33" t="s">
        <v>43</v>
      </c>
      <c r="G159" s="205">
        <v>0.15</v>
      </c>
      <c r="H159" s="206" t="s">
        <v>534</v>
      </c>
      <c r="I159" s="33" t="s">
        <v>519</v>
      </c>
      <c r="J159" s="33"/>
      <c r="K159" s="207"/>
      <c r="L159" s="207"/>
      <c r="M159" s="226"/>
    </row>
    <row r="160" spans="2:13" ht="22.9" customHeight="1">
      <c r="B160" s="741"/>
      <c r="C160" s="187" t="s">
        <v>675</v>
      </c>
      <c r="D160" s="197"/>
      <c r="E160" s="33" t="s">
        <v>554</v>
      </c>
      <c r="F160" s="33" t="s">
        <v>47</v>
      </c>
      <c r="G160" s="205">
        <v>0.15</v>
      </c>
      <c r="H160" s="206" t="s">
        <v>534</v>
      </c>
      <c r="I160" s="33" t="s">
        <v>519</v>
      </c>
      <c r="J160" s="33"/>
      <c r="K160" s="207"/>
      <c r="L160" s="207"/>
      <c r="M160" s="226"/>
    </row>
    <row r="161" spans="2:13" ht="22.9" customHeight="1">
      <c r="B161" s="741"/>
      <c r="C161" s="187" t="s">
        <v>676</v>
      </c>
      <c r="D161" s="197"/>
      <c r="E161" s="203" t="s">
        <v>556</v>
      </c>
      <c r="F161" s="33" t="s">
        <v>557</v>
      </c>
      <c r="G161" s="225">
        <v>1.1499999999999999</v>
      </c>
      <c r="H161" s="206"/>
      <c r="I161" s="33" t="s">
        <v>519</v>
      </c>
      <c r="J161" s="33"/>
      <c r="K161" s="207"/>
      <c r="L161" s="207"/>
      <c r="M161" s="226"/>
    </row>
    <row r="162" spans="2:13" ht="22.9" customHeight="1">
      <c r="B162" s="741"/>
      <c r="C162" s="187" t="s">
        <v>677</v>
      </c>
      <c r="D162" s="197"/>
      <c r="E162" s="203" t="s">
        <v>559</v>
      </c>
      <c r="F162" s="33" t="s">
        <v>560</v>
      </c>
      <c r="G162" s="225">
        <v>0.1</v>
      </c>
      <c r="H162" s="206" t="s">
        <v>534</v>
      </c>
      <c r="I162" s="33" t="s">
        <v>519</v>
      </c>
      <c r="J162" s="33"/>
      <c r="K162" s="207"/>
      <c r="L162" s="207"/>
      <c r="M162" s="226"/>
    </row>
    <row r="163" spans="2:13" ht="22.9" customHeight="1">
      <c r="B163" s="741"/>
      <c r="C163" s="187" t="s">
        <v>553</v>
      </c>
      <c r="D163" s="197"/>
      <c r="E163" s="33" t="s">
        <v>562</v>
      </c>
      <c r="F163" s="33" t="s">
        <v>563</v>
      </c>
      <c r="G163" s="205">
        <v>0.2</v>
      </c>
      <c r="H163" s="206" t="s">
        <v>534</v>
      </c>
      <c r="I163" s="33" t="s">
        <v>519</v>
      </c>
      <c r="J163" s="33"/>
      <c r="K163" s="207"/>
      <c r="L163" s="207"/>
      <c r="M163" s="206"/>
    </row>
    <row r="164" spans="2:13" ht="22.9" customHeight="1">
      <c r="B164" s="741"/>
      <c r="C164" s="227" t="s">
        <v>555</v>
      </c>
      <c r="D164" s="197"/>
      <c r="E164" s="229" t="s">
        <v>564</v>
      </c>
      <c r="F164" s="33" t="s">
        <v>565</v>
      </c>
      <c r="G164" s="205">
        <v>1</v>
      </c>
      <c r="H164" s="206"/>
      <c r="I164" s="33" t="s">
        <v>519</v>
      </c>
      <c r="J164" s="33"/>
      <c r="K164" s="207"/>
      <c r="L164" s="207"/>
      <c r="M164" s="220" t="s">
        <v>566</v>
      </c>
    </row>
    <row r="165" spans="2:13" ht="22.9" customHeight="1">
      <c r="B165" s="741"/>
      <c r="C165" s="227" t="s">
        <v>561</v>
      </c>
      <c r="D165" s="197"/>
      <c r="E165" s="33" t="s">
        <v>567</v>
      </c>
      <c r="F165" s="33"/>
      <c r="G165" s="257"/>
      <c r="H165" s="206"/>
      <c r="I165" s="33"/>
      <c r="J165" s="33"/>
      <c r="K165" s="207"/>
      <c r="L165" s="207"/>
      <c r="M165" s="220" t="s">
        <v>569</v>
      </c>
    </row>
    <row r="166" spans="2:13" ht="22.9" customHeight="1">
      <c r="B166" s="741"/>
      <c r="C166" s="208"/>
      <c r="D166" s="208"/>
      <c r="E166" s="198"/>
      <c r="F166" s="198"/>
      <c r="G166" s="199"/>
      <c r="H166" s="200"/>
      <c r="I166" s="201"/>
      <c r="J166" s="201"/>
      <c r="K166" s="202"/>
      <c r="L166" s="202"/>
      <c r="M166" s="200"/>
    </row>
    <row r="167" spans="2:13" ht="22.9" customHeight="1">
      <c r="B167" s="741"/>
      <c r="C167" s="179" t="s">
        <v>678</v>
      </c>
      <c r="D167" s="255" t="s">
        <v>679</v>
      </c>
      <c r="E167" s="184" t="s">
        <v>491</v>
      </c>
      <c r="F167" s="184" t="s">
        <v>492</v>
      </c>
      <c r="G167" s="215"/>
      <c r="H167" s="216"/>
      <c r="I167" s="184"/>
      <c r="J167" s="184" t="s">
        <v>493</v>
      </c>
      <c r="K167" s="217" t="s">
        <v>491</v>
      </c>
      <c r="L167" s="217" t="s">
        <v>494</v>
      </c>
      <c r="M167" s="218" t="s">
        <v>495</v>
      </c>
    </row>
    <row r="168" spans="2:13" ht="22.9" customHeight="1">
      <c r="B168" s="741"/>
      <c r="C168" s="187" t="s">
        <v>680</v>
      </c>
      <c r="D168" s="197"/>
      <c r="E168" s="189" t="s">
        <v>527</v>
      </c>
      <c r="F168" s="190" t="s">
        <v>528</v>
      </c>
      <c r="G168" s="191"/>
      <c r="H168" s="192"/>
      <c r="I168" s="189"/>
      <c r="J168" s="189" t="s">
        <v>493</v>
      </c>
      <c r="K168" s="194"/>
      <c r="L168" s="194" t="s">
        <v>529</v>
      </c>
      <c r="M168" s="221" t="s">
        <v>644</v>
      </c>
    </row>
    <row r="169" spans="2:13" ht="22.9" customHeight="1">
      <c r="B169" s="741"/>
      <c r="C169" s="187" t="s">
        <v>648</v>
      </c>
      <c r="D169" s="197"/>
      <c r="E169" s="181" t="s">
        <v>649</v>
      </c>
      <c r="F169" s="181" t="s">
        <v>498</v>
      </c>
      <c r="G169" s="182"/>
      <c r="H169" s="183"/>
      <c r="I169" s="181"/>
      <c r="J169" s="181" t="s">
        <v>493</v>
      </c>
      <c r="K169" s="185"/>
      <c r="L169" s="252" t="s">
        <v>650</v>
      </c>
      <c r="M169" s="219" t="s">
        <v>651</v>
      </c>
    </row>
    <row r="170" spans="2:13" ht="22.9" customHeight="1">
      <c r="B170" s="741"/>
      <c r="C170" s="197"/>
      <c r="D170" s="197"/>
      <c r="E170" s="189" t="s">
        <v>652</v>
      </c>
      <c r="F170" s="190" t="s">
        <v>542</v>
      </c>
      <c r="G170" s="191"/>
      <c r="H170" s="192"/>
      <c r="I170" s="189"/>
      <c r="J170" s="189" t="s">
        <v>493</v>
      </c>
      <c r="K170" s="194"/>
      <c r="L170" s="258" t="s">
        <v>653</v>
      </c>
      <c r="M170" s="221" t="s">
        <v>651</v>
      </c>
    </row>
    <row r="171" spans="2:13" ht="22.9" customHeight="1">
      <c r="B171" s="741"/>
      <c r="C171" s="197"/>
      <c r="D171" s="197"/>
      <c r="E171" s="181" t="s">
        <v>654</v>
      </c>
      <c r="F171" s="181" t="s">
        <v>502</v>
      </c>
      <c r="G171" s="182"/>
      <c r="H171" s="183"/>
      <c r="I171" s="181"/>
      <c r="J171" s="181" t="s">
        <v>493</v>
      </c>
      <c r="K171" s="185"/>
      <c r="L171" s="252" t="s">
        <v>503</v>
      </c>
      <c r="M171" s="219" t="s">
        <v>651</v>
      </c>
    </row>
    <row r="172" spans="2:13" ht="22.9" customHeight="1">
      <c r="B172" s="741"/>
      <c r="C172" s="197"/>
      <c r="D172" s="197"/>
      <c r="E172" s="181" t="s">
        <v>681</v>
      </c>
      <c r="F172" s="181" t="s">
        <v>682</v>
      </c>
      <c r="G172" s="182"/>
      <c r="H172" s="183"/>
      <c r="I172" s="181"/>
      <c r="J172" s="181" t="s">
        <v>683</v>
      </c>
      <c r="K172" s="185"/>
      <c r="L172" s="185"/>
      <c r="M172" s="254" t="s">
        <v>684</v>
      </c>
    </row>
    <row r="173" spans="2:13" ht="22.9" customHeight="1">
      <c r="B173" s="741"/>
      <c r="C173" s="197"/>
      <c r="D173" s="197"/>
      <c r="E173" s="189" t="s">
        <v>655</v>
      </c>
      <c r="F173" s="190" t="s">
        <v>656</v>
      </c>
      <c r="G173" s="191"/>
      <c r="H173" s="192"/>
      <c r="I173" s="189"/>
      <c r="J173" s="189" t="s">
        <v>493</v>
      </c>
      <c r="K173" s="194"/>
      <c r="L173" s="258" t="s">
        <v>655</v>
      </c>
      <c r="M173" s="259" t="s">
        <v>657</v>
      </c>
    </row>
    <row r="174" spans="2:13" ht="22.9" customHeight="1">
      <c r="B174" s="735"/>
      <c r="C174" s="208"/>
      <c r="D174" s="208"/>
      <c r="E174" s="198"/>
      <c r="F174" s="198"/>
      <c r="G174" s="199"/>
      <c r="H174" s="200"/>
      <c r="I174" s="201"/>
      <c r="J174" s="201"/>
      <c r="K174" s="202"/>
      <c r="L174" s="202"/>
      <c r="M174" s="200"/>
    </row>
    <row r="175" spans="2:13" ht="22.9" customHeight="1">
      <c r="B175" s="735" t="s">
        <v>685</v>
      </c>
      <c r="C175" s="179" t="s">
        <v>225</v>
      </c>
      <c r="D175" s="260" t="s">
        <v>686</v>
      </c>
      <c r="E175" s="184" t="s">
        <v>491</v>
      </c>
      <c r="F175" s="184" t="s">
        <v>492</v>
      </c>
      <c r="G175" s="215"/>
      <c r="H175" s="216"/>
      <c r="I175" s="184"/>
      <c r="J175" s="184" t="s">
        <v>493</v>
      </c>
      <c r="K175" s="217" t="s">
        <v>491</v>
      </c>
      <c r="L175" s="217" t="s">
        <v>494</v>
      </c>
      <c r="M175" s="218" t="s">
        <v>495</v>
      </c>
    </row>
    <row r="176" spans="2:13" ht="22.9" customHeight="1">
      <c r="B176" s="736"/>
      <c r="C176" s="187"/>
      <c r="D176" s="197"/>
      <c r="E176" s="189" t="s">
        <v>497</v>
      </c>
      <c r="F176" s="190" t="s">
        <v>498</v>
      </c>
      <c r="G176" s="191"/>
      <c r="H176" s="192"/>
      <c r="I176" s="189"/>
      <c r="J176" s="193" t="s">
        <v>493</v>
      </c>
      <c r="K176" s="194" t="s">
        <v>497</v>
      </c>
      <c r="L176" s="194" t="s">
        <v>499</v>
      </c>
      <c r="M176" s="196" t="s">
        <v>511</v>
      </c>
    </row>
    <row r="177" spans="2:13" ht="22.9" customHeight="1">
      <c r="B177" s="736"/>
      <c r="C177" s="197"/>
      <c r="D177" s="197"/>
      <c r="E177" s="181" t="s">
        <v>501</v>
      </c>
      <c r="F177" s="181" t="s">
        <v>502</v>
      </c>
      <c r="G177" s="182"/>
      <c r="H177" s="183"/>
      <c r="I177" s="181"/>
      <c r="J177" s="184" t="s">
        <v>493</v>
      </c>
      <c r="K177" s="185" t="s">
        <v>501</v>
      </c>
      <c r="L177" s="185" t="s">
        <v>503</v>
      </c>
      <c r="M177" s="186" t="s">
        <v>511</v>
      </c>
    </row>
    <row r="178" spans="2:13" ht="22.9" customHeight="1">
      <c r="B178" s="736"/>
      <c r="C178" s="197"/>
      <c r="D178" s="197"/>
      <c r="E178" s="198"/>
      <c r="F178" s="198"/>
      <c r="G178" s="199"/>
      <c r="H178" s="200"/>
      <c r="I178" s="201"/>
      <c r="J178" s="201"/>
      <c r="K178" s="202"/>
      <c r="L178" s="202"/>
      <c r="M178" s="200"/>
    </row>
    <row r="179" spans="2:13" ht="22.9" customHeight="1">
      <c r="B179" s="736"/>
      <c r="C179" s="197"/>
      <c r="D179" s="197"/>
      <c r="E179" s="33"/>
      <c r="F179" s="33"/>
      <c r="G179" s="205"/>
      <c r="H179" s="206"/>
      <c r="I179" s="33"/>
      <c r="J179" s="33"/>
      <c r="K179" s="207"/>
      <c r="L179" s="207"/>
      <c r="M179" s="206"/>
    </row>
    <row r="180" spans="2:13" ht="22.9" customHeight="1">
      <c r="B180" s="736"/>
      <c r="C180" s="208"/>
      <c r="D180" s="208"/>
      <c r="E180" s="198"/>
      <c r="F180" s="198"/>
      <c r="G180" s="199"/>
      <c r="H180" s="200"/>
      <c r="I180" s="201"/>
      <c r="J180" s="201"/>
      <c r="K180" s="202"/>
      <c r="L180" s="202"/>
      <c r="M180" s="200"/>
    </row>
    <row r="181" spans="2:13" ht="22.9" customHeight="1">
      <c r="B181" s="742" t="s">
        <v>687</v>
      </c>
      <c r="C181" s="179" t="s">
        <v>601</v>
      </c>
      <c r="D181" s="260" t="s">
        <v>688</v>
      </c>
      <c r="E181" s="193" t="s">
        <v>622</v>
      </c>
      <c r="F181" s="209" t="s">
        <v>623</v>
      </c>
      <c r="G181" s="210">
        <v>1</v>
      </c>
      <c r="H181" s="211"/>
      <c r="I181" s="193"/>
      <c r="J181" s="193" t="s">
        <v>493</v>
      </c>
      <c r="K181" s="212"/>
      <c r="L181" s="212" t="s">
        <v>624</v>
      </c>
      <c r="M181" s="196" t="s">
        <v>495</v>
      </c>
    </row>
    <row r="182" spans="2:13" ht="22.9" customHeight="1">
      <c r="B182" s="743"/>
      <c r="C182" s="197"/>
      <c r="D182" s="197"/>
      <c r="E182" s="181" t="s">
        <v>689</v>
      </c>
      <c r="F182" s="181" t="s">
        <v>568</v>
      </c>
      <c r="G182" s="182"/>
      <c r="H182" s="183"/>
      <c r="I182" s="181"/>
      <c r="J182" s="184" t="s">
        <v>493</v>
      </c>
      <c r="K182" s="185"/>
      <c r="L182" s="185" t="s">
        <v>664</v>
      </c>
      <c r="M182" s="219" t="s">
        <v>495</v>
      </c>
    </row>
    <row r="183" spans="2:13" ht="22.9" customHeight="1">
      <c r="B183" s="743"/>
      <c r="C183" s="197"/>
      <c r="D183" s="197"/>
      <c r="E183" s="181" t="s">
        <v>690</v>
      </c>
      <c r="F183" s="181" t="s">
        <v>542</v>
      </c>
      <c r="G183" s="182"/>
      <c r="H183" s="183"/>
      <c r="I183" s="181"/>
      <c r="J183" s="184" t="s">
        <v>493</v>
      </c>
      <c r="K183" s="185"/>
      <c r="L183" s="185" t="s">
        <v>543</v>
      </c>
      <c r="M183" s="219" t="s">
        <v>495</v>
      </c>
    </row>
    <row r="184" spans="2:13" ht="22.9" customHeight="1">
      <c r="B184" s="743"/>
      <c r="C184" s="197"/>
      <c r="D184" s="197"/>
      <c r="E184" s="198"/>
      <c r="F184" s="198"/>
      <c r="G184" s="199"/>
      <c r="H184" s="200"/>
      <c r="I184" s="201"/>
      <c r="J184" s="201"/>
      <c r="K184" s="202"/>
      <c r="L184" s="202"/>
      <c r="M184" s="200"/>
    </row>
    <row r="185" spans="2:13" ht="22.9" customHeight="1">
      <c r="B185" s="743"/>
      <c r="C185" s="197"/>
      <c r="D185" s="197"/>
      <c r="E185" s="33"/>
      <c r="F185" s="33"/>
      <c r="G185" s="205"/>
      <c r="H185" s="206"/>
      <c r="I185" s="33"/>
      <c r="J185" s="33"/>
      <c r="K185" s="207"/>
      <c r="L185" s="207"/>
      <c r="M185" s="206"/>
    </row>
    <row r="186" spans="2:13" ht="22.9" customHeight="1">
      <c r="B186" s="743"/>
      <c r="C186" s="208"/>
      <c r="D186" s="208"/>
      <c r="E186" s="198"/>
      <c r="F186" s="198"/>
      <c r="G186" s="199"/>
      <c r="H186" s="200"/>
      <c r="I186" s="201"/>
      <c r="J186" s="201"/>
      <c r="K186" s="202"/>
      <c r="L186" s="202"/>
      <c r="M186" s="200"/>
    </row>
    <row r="187" spans="2:13" ht="22.9" customHeight="1">
      <c r="B187" s="731" t="s">
        <v>691</v>
      </c>
      <c r="C187" s="179" t="s">
        <v>601</v>
      </c>
      <c r="D187" s="260" t="s">
        <v>692</v>
      </c>
      <c r="E187" s="189" t="s">
        <v>622</v>
      </c>
      <c r="F187" s="190" t="s">
        <v>623</v>
      </c>
      <c r="G187" s="191">
        <v>1</v>
      </c>
      <c r="H187" s="192"/>
      <c r="I187" s="189"/>
      <c r="J187" s="193" t="s">
        <v>493</v>
      </c>
      <c r="K187" s="194"/>
      <c r="L187" s="194" t="s">
        <v>624</v>
      </c>
      <c r="M187" s="196" t="s">
        <v>495</v>
      </c>
    </row>
    <row r="188" spans="2:13" ht="22.9" customHeight="1">
      <c r="B188" s="732"/>
      <c r="C188" s="197"/>
      <c r="D188" s="197"/>
      <c r="E188" s="198"/>
      <c r="F188" s="198"/>
      <c r="G188" s="199"/>
      <c r="H188" s="200"/>
      <c r="I188" s="201"/>
      <c r="J188" s="201"/>
      <c r="K188" s="202"/>
      <c r="L188" s="202"/>
      <c r="M188" s="200"/>
    </row>
    <row r="189" spans="2:13" ht="22.9" customHeight="1">
      <c r="B189" s="732"/>
      <c r="C189" s="197"/>
      <c r="D189" s="208"/>
      <c r="E189" s="208"/>
      <c r="F189" s="208"/>
      <c r="G189" s="261"/>
      <c r="H189" s="200"/>
      <c r="I189" s="201"/>
      <c r="J189" s="262"/>
      <c r="K189" s="202"/>
      <c r="L189" s="202"/>
      <c r="M189" s="200"/>
    </row>
    <row r="190" spans="2:13" ht="22.9" customHeight="1">
      <c r="B190" s="732"/>
      <c r="C190" s="179" t="s">
        <v>601</v>
      </c>
      <c r="D190" s="260" t="s">
        <v>693</v>
      </c>
      <c r="E190" s="184" t="s">
        <v>622</v>
      </c>
      <c r="F190" s="184" t="s">
        <v>623</v>
      </c>
      <c r="G190" s="215">
        <v>1</v>
      </c>
      <c r="H190" s="183"/>
      <c r="I190" s="181"/>
      <c r="J190" s="184" t="s">
        <v>493</v>
      </c>
      <c r="K190" s="185"/>
      <c r="L190" s="185" t="s">
        <v>624</v>
      </c>
      <c r="M190" s="186" t="s">
        <v>495</v>
      </c>
    </row>
    <row r="191" spans="2:13" ht="22.9" customHeight="1">
      <c r="B191" s="732"/>
      <c r="C191" s="187" t="s">
        <v>395</v>
      </c>
      <c r="D191" s="197"/>
      <c r="E191" s="189" t="s">
        <v>694</v>
      </c>
      <c r="F191" s="190" t="s">
        <v>568</v>
      </c>
      <c r="G191" s="191"/>
      <c r="H191" s="192"/>
      <c r="I191" s="189"/>
      <c r="J191" s="193" t="s">
        <v>493</v>
      </c>
      <c r="K191" s="194"/>
      <c r="L191" s="194" t="s">
        <v>664</v>
      </c>
      <c r="M191" s="196" t="s">
        <v>495</v>
      </c>
    </row>
    <row r="192" spans="2:13" ht="22.9" customHeight="1">
      <c r="B192" s="732"/>
      <c r="C192" s="187"/>
      <c r="D192" s="197"/>
      <c r="E192" s="189" t="s">
        <v>695</v>
      </c>
      <c r="F192" s="190" t="s">
        <v>542</v>
      </c>
      <c r="G192" s="191"/>
      <c r="H192" s="192"/>
      <c r="I192" s="189"/>
      <c r="J192" s="193" t="s">
        <v>493</v>
      </c>
      <c r="K192" s="194"/>
      <c r="L192" s="194" t="s">
        <v>543</v>
      </c>
      <c r="M192" s="196" t="s">
        <v>495</v>
      </c>
    </row>
    <row r="193" spans="2:13" ht="22.9" customHeight="1">
      <c r="B193" s="732"/>
      <c r="C193" s="263"/>
      <c r="D193" s="208"/>
      <c r="E193" s="198"/>
      <c r="F193" s="198"/>
      <c r="G193" s="199"/>
      <c r="H193" s="200"/>
      <c r="I193" s="201"/>
      <c r="J193" s="201"/>
      <c r="K193" s="202"/>
      <c r="L193" s="202"/>
      <c r="M193" s="200"/>
    </row>
    <row r="194" spans="2:13" ht="22.9" customHeight="1">
      <c r="B194" s="733" t="s">
        <v>696</v>
      </c>
      <c r="C194" s="179" t="s">
        <v>225</v>
      </c>
      <c r="D194" s="260" t="s">
        <v>697</v>
      </c>
      <c r="E194" s="184"/>
      <c r="F194" s="184"/>
      <c r="G194" s="215"/>
      <c r="H194" s="216"/>
      <c r="I194" s="184"/>
      <c r="J194" s="184"/>
      <c r="K194" s="217"/>
      <c r="L194" s="217"/>
      <c r="M194" s="218"/>
    </row>
    <row r="195" spans="2:13" ht="22.9" customHeight="1">
      <c r="B195" s="734"/>
      <c r="C195" s="187" t="s">
        <v>698</v>
      </c>
      <c r="D195" s="197"/>
      <c r="E195" s="33" t="s">
        <v>699</v>
      </c>
      <c r="F195" s="33" t="s">
        <v>498</v>
      </c>
      <c r="G195" s="205">
        <v>1.5</v>
      </c>
      <c r="H195" s="206" t="s">
        <v>534</v>
      </c>
      <c r="I195" s="33"/>
      <c r="J195" s="33"/>
      <c r="K195" s="207"/>
      <c r="L195" s="207"/>
      <c r="M195" s="206"/>
    </row>
    <row r="196" spans="2:13" ht="22.9" customHeight="1">
      <c r="B196" s="734"/>
      <c r="C196" s="197"/>
      <c r="D196" s="197"/>
      <c r="E196" s="33"/>
      <c r="F196" s="33" t="s">
        <v>662</v>
      </c>
      <c r="G196" s="205">
        <v>3</v>
      </c>
      <c r="H196" s="206" t="s">
        <v>534</v>
      </c>
      <c r="I196" s="33"/>
      <c r="J196" s="33"/>
      <c r="K196" s="207"/>
      <c r="L196" s="207"/>
      <c r="M196" s="206"/>
    </row>
    <row r="197" spans="2:13" ht="22.9" customHeight="1">
      <c r="B197" s="734"/>
      <c r="C197" s="197"/>
      <c r="D197" s="197"/>
      <c r="E197" s="33" t="s">
        <v>699</v>
      </c>
      <c r="F197" s="33" t="s">
        <v>700</v>
      </c>
      <c r="G197" s="205">
        <v>2</v>
      </c>
      <c r="H197" s="206" t="s">
        <v>534</v>
      </c>
      <c r="I197" s="33"/>
      <c r="J197" s="33"/>
      <c r="K197" s="207"/>
      <c r="L197" s="207"/>
      <c r="M197" s="206"/>
    </row>
    <row r="198" spans="2:13" ht="22.9" customHeight="1">
      <c r="B198" s="734"/>
      <c r="C198" s="187"/>
      <c r="D198" s="197"/>
      <c r="E198" s="33" t="s">
        <v>701</v>
      </c>
      <c r="F198" s="33" t="s">
        <v>568</v>
      </c>
      <c r="G198" s="205">
        <v>1.5</v>
      </c>
      <c r="H198" s="206" t="s">
        <v>534</v>
      </c>
      <c r="I198" s="33"/>
      <c r="J198" s="33"/>
      <c r="K198" s="207"/>
      <c r="L198" s="207"/>
      <c r="M198" s="206"/>
    </row>
    <row r="199" spans="2:13" ht="22.9" customHeight="1">
      <c r="B199" s="734"/>
      <c r="C199" s="187"/>
      <c r="D199" s="197"/>
      <c r="E199" s="33" t="s">
        <v>702</v>
      </c>
      <c r="F199" s="33" t="s">
        <v>542</v>
      </c>
      <c r="G199" s="205">
        <v>2</v>
      </c>
      <c r="H199" s="206" t="s">
        <v>534</v>
      </c>
      <c r="I199" s="33"/>
      <c r="J199" s="33"/>
      <c r="K199" s="207"/>
      <c r="L199" s="207"/>
      <c r="M199" s="206"/>
    </row>
    <row r="200" spans="2:13" ht="22.9" customHeight="1">
      <c r="B200" s="734"/>
      <c r="C200" s="187" t="s">
        <v>703</v>
      </c>
      <c r="D200" s="197"/>
      <c r="E200" s="33" t="s">
        <v>704</v>
      </c>
      <c r="F200" s="33" t="s">
        <v>576</v>
      </c>
      <c r="G200" s="205">
        <v>0.15</v>
      </c>
      <c r="H200" s="206" t="s">
        <v>534</v>
      </c>
      <c r="I200" s="33"/>
      <c r="J200" s="33"/>
      <c r="K200" s="207"/>
      <c r="L200" s="207"/>
      <c r="M200" s="206"/>
    </row>
    <row r="201" spans="2:13" ht="22.9" customHeight="1">
      <c r="B201" s="734"/>
      <c r="C201" s="187" t="s">
        <v>705</v>
      </c>
      <c r="D201" s="197"/>
      <c r="E201" s="33" t="s">
        <v>706</v>
      </c>
      <c r="F201" s="33" t="s">
        <v>656</v>
      </c>
      <c r="G201" s="225">
        <f>SQRT(G196^2+G198^2)</f>
        <v>3.3541019662496847</v>
      </c>
      <c r="H201" s="206"/>
      <c r="I201" s="33"/>
      <c r="J201" s="33"/>
      <c r="K201" s="207"/>
      <c r="L201" s="207"/>
      <c r="M201" s="206" t="s">
        <v>707</v>
      </c>
    </row>
    <row r="202" spans="2:13" ht="22.9" customHeight="1">
      <c r="B202" s="734"/>
      <c r="C202" s="187"/>
      <c r="D202" s="197"/>
      <c r="E202" s="33" t="s">
        <v>708</v>
      </c>
      <c r="F202" s="33"/>
      <c r="G202" s="225"/>
      <c r="H202" s="206"/>
      <c r="I202" s="33"/>
      <c r="J202" s="33"/>
      <c r="K202" s="207"/>
      <c r="L202" s="207"/>
      <c r="M202" s="206" t="s">
        <v>709</v>
      </c>
    </row>
    <row r="203" spans="2:13" ht="22.9" customHeight="1">
      <c r="B203" s="734"/>
      <c r="C203" s="187"/>
      <c r="D203" s="197"/>
      <c r="E203" s="33" t="s">
        <v>517</v>
      </c>
      <c r="F203" s="33" t="s">
        <v>518</v>
      </c>
      <c r="G203" s="205">
        <v>0.12</v>
      </c>
      <c r="H203" s="206"/>
      <c r="I203" s="33" t="s">
        <v>519</v>
      </c>
      <c r="J203" s="33"/>
      <c r="K203" s="207"/>
      <c r="L203" s="207"/>
      <c r="M203" s="206"/>
    </row>
    <row r="204" spans="2:13" ht="22.9" customHeight="1">
      <c r="B204" s="734"/>
      <c r="C204" s="187"/>
      <c r="D204" s="197"/>
      <c r="E204" s="33" t="s">
        <v>710</v>
      </c>
      <c r="F204" s="33" t="s">
        <v>623</v>
      </c>
      <c r="G204" s="205">
        <v>2</v>
      </c>
      <c r="H204" s="206"/>
      <c r="I204" s="33"/>
      <c r="J204" s="33"/>
      <c r="K204" s="207"/>
      <c r="L204" s="207"/>
      <c r="M204" s="206"/>
    </row>
    <row r="205" spans="2:13" ht="22.9" customHeight="1">
      <c r="B205" s="734"/>
      <c r="C205" s="208"/>
      <c r="D205" s="208"/>
      <c r="E205" s="198"/>
      <c r="F205" s="198"/>
      <c r="G205" s="199"/>
      <c r="H205" s="200"/>
      <c r="I205" s="201"/>
      <c r="J205" s="201"/>
      <c r="K205" s="202"/>
      <c r="L205" s="202"/>
      <c r="M205" s="200"/>
    </row>
    <row r="206" spans="2:13" ht="22.9" customHeight="1">
      <c r="B206" s="735" t="s">
        <v>711</v>
      </c>
      <c r="C206" s="179" t="s">
        <v>225</v>
      </c>
      <c r="D206" s="260" t="s">
        <v>712</v>
      </c>
      <c r="E206" s="189" t="s">
        <v>527</v>
      </c>
      <c r="F206" s="190" t="s">
        <v>528</v>
      </c>
      <c r="G206" s="191"/>
      <c r="H206" s="192"/>
      <c r="I206" s="189"/>
      <c r="J206" s="193" t="s">
        <v>493</v>
      </c>
      <c r="K206" s="194"/>
      <c r="L206" s="194" t="s">
        <v>529</v>
      </c>
      <c r="M206" s="196" t="s">
        <v>495</v>
      </c>
    </row>
    <row r="207" spans="2:13" ht="22.9" customHeight="1">
      <c r="B207" s="736"/>
      <c r="C207" s="187" t="s">
        <v>441</v>
      </c>
      <c r="D207" s="197"/>
      <c r="E207" s="33"/>
      <c r="F207" s="33"/>
      <c r="G207" s="205"/>
      <c r="H207" s="206"/>
      <c r="I207" s="33"/>
      <c r="J207" s="33"/>
      <c r="K207" s="207"/>
      <c r="L207" s="207"/>
      <c r="M207" s="206"/>
    </row>
    <row r="208" spans="2:13" ht="22.9" customHeight="1">
      <c r="B208" s="736"/>
      <c r="C208" s="208"/>
      <c r="D208" s="208"/>
      <c r="E208" s="198"/>
      <c r="F208" s="198"/>
      <c r="G208" s="199"/>
      <c r="H208" s="200"/>
      <c r="I208" s="201"/>
      <c r="J208" s="201"/>
      <c r="K208" s="202"/>
      <c r="L208" s="202"/>
      <c r="M208" s="200"/>
    </row>
    <row r="209" spans="2:13" ht="22.9" customHeight="1">
      <c r="B209" s="735" t="s">
        <v>713</v>
      </c>
      <c r="C209" s="187" t="s">
        <v>714</v>
      </c>
      <c r="D209" s="255" t="s">
        <v>715</v>
      </c>
      <c r="E209" s="189" t="s">
        <v>527</v>
      </c>
      <c r="F209" s="190" t="s">
        <v>528</v>
      </c>
      <c r="G209" s="191"/>
      <c r="H209" s="192"/>
      <c r="I209" s="189"/>
      <c r="J209" s="193" t="s">
        <v>716</v>
      </c>
      <c r="K209" s="194"/>
      <c r="L209" s="194" t="s">
        <v>717</v>
      </c>
      <c r="M209" s="196" t="s">
        <v>495</v>
      </c>
    </row>
    <row r="210" spans="2:13" ht="22.9" customHeight="1">
      <c r="B210" s="736"/>
      <c r="C210" s="187"/>
      <c r="D210" s="197"/>
      <c r="E210" s="33"/>
      <c r="F210" s="33"/>
      <c r="G210" s="205"/>
      <c r="H210" s="206"/>
      <c r="I210" s="33"/>
      <c r="J210" s="33"/>
      <c r="K210" s="207"/>
      <c r="L210" s="207"/>
      <c r="M210" s="206"/>
    </row>
    <row r="211" spans="2:13" ht="22.9" customHeight="1">
      <c r="B211" s="736"/>
      <c r="C211" s="208"/>
      <c r="D211" s="208"/>
      <c r="E211" s="198"/>
      <c r="F211" s="198"/>
      <c r="G211" s="199"/>
      <c r="H211" s="200"/>
      <c r="I211" s="201"/>
      <c r="J211" s="201"/>
      <c r="K211" s="202"/>
      <c r="L211" s="202"/>
      <c r="M211" s="200"/>
    </row>
    <row r="212" spans="2:13" ht="22.9" customHeight="1">
      <c r="B212" s="736"/>
      <c r="C212" s="187" t="s">
        <v>718</v>
      </c>
      <c r="D212" s="255" t="s">
        <v>719</v>
      </c>
      <c r="E212" s="189" t="s">
        <v>527</v>
      </c>
      <c r="F212" s="190" t="s">
        <v>528</v>
      </c>
      <c r="G212" s="191"/>
      <c r="H212" s="192"/>
      <c r="I212" s="189"/>
      <c r="J212" s="193" t="s">
        <v>493</v>
      </c>
      <c r="K212" s="194"/>
      <c r="L212" s="194" t="s">
        <v>529</v>
      </c>
      <c r="M212" s="196" t="s">
        <v>495</v>
      </c>
    </row>
    <row r="213" spans="2:13" ht="22.9" customHeight="1">
      <c r="B213" s="736"/>
      <c r="C213" s="197"/>
      <c r="D213" s="197"/>
      <c r="E213" s="33"/>
      <c r="F213" s="33"/>
      <c r="G213" s="205"/>
      <c r="H213" s="206"/>
      <c r="I213" s="33"/>
      <c r="J213" s="33"/>
      <c r="K213" s="207"/>
      <c r="L213" s="207"/>
      <c r="M213" s="206"/>
    </row>
    <row r="214" spans="2:13" ht="22.9" customHeight="1">
      <c r="B214" s="736"/>
      <c r="C214" s="208"/>
      <c r="D214" s="208"/>
      <c r="E214" s="198"/>
      <c r="F214" s="198"/>
      <c r="G214" s="199"/>
      <c r="H214" s="200"/>
      <c r="I214" s="201"/>
      <c r="J214" s="201"/>
      <c r="K214" s="202"/>
      <c r="L214" s="202"/>
      <c r="M214" s="200"/>
    </row>
    <row r="215" spans="2:13" ht="22.9" customHeight="1">
      <c r="B215" s="736"/>
      <c r="C215" s="187" t="s">
        <v>720</v>
      </c>
      <c r="D215" s="255" t="s">
        <v>721</v>
      </c>
      <c r="E215" s="189" t="s">
        <v>494</v>
      </c>
      <c r="F215" s="190" t="s">
        <v>492</v>
      </c>
      <c r="G215" s="191"/>
      <c r="H215" s="192"/>
      <c r="I215" s="189"/>
      <c r="J215" s="193" t="s">
        <v>493</v>
      </c>
      <c r="K215" s="194"/>
      <c r="L215" s="194" t="s">
        <v>494</v>
      </c>
      <c r="M215" s="196" t="s">
        <v>495</v>
      </c>
    </row>
    <row r="216" spans="2:13" ht="22.9" customHeight="1">
      <c r="B216" s="736"/>
      <c r="C216" s="197"/>
      <c r="D216" s="197"/>
      <c r="E216" s="33"/>
      <c r="F216" s="33"/>
      <c r="G216" s="205"/>
      <c r="H216" s="206"/>
      <c r="I216" s="33"/>
      <c r="J216" s="33"/>
      <c r="K216" s="207"/>
      <c r="L216" s="207"/>
      <c r="M216" s="206"/>
    </row>
    <row r="217" spans="2:13" ht="22.9" customHeight="1">
      <c r="B217" s="736"/>
      <c r="C217" s="208"/>
      <c r="D217" s="208"/>
      <c r="E217" s="198"/>
      <c r="F217" s="198"/>
      <c r="G217" s="199"/>
      <c r="H217" s="200"/>
      <c r="I217" s="201"/>
      <c r="J217" s="201"/>
      <c r="K217" s="202"/>
      <c r="L217" s="202"/>
      <c r="M217" s="200"/>
    </row>
    <row r="218" spans="2:13" ht="22.9" customHeight="1">
      <c r="B218" s="736"/>
      <c r="C218" s="197"/>
      <c r="D218" s="197"/>
      <c r="E218" s="198"/>
      <c r="F218" s="198"/>
      <c r="G218" s="199"/>
      <c r="H218" s="200"/>
      <c r="I218" s="201"/>
      <c r="J218" s="201"/>
      <c r="K218" s="202"/>
      <c r="L218" s="202"/>
      <c r="M218" s="200"/>
    </row>
    <row r="219" spans="2:13" ht="22.9" customHeight="1">
      <c r="B219" s="736"/>
      <c r="C219" s="197"/>
      <c r="D219" s="197"/>
      <c r="E219" s="198"/>
      <c r="F219" s="198"/>
      <c r="G219" s="199"/>
      <c r="H219" s="200"/>
      <c r="I219" s="201"/>
      <c r="J219" s="201"/>
      <c r="K219" s="202"/>
      <c r="L219" s="202"/>
      <c r="M219" s="200"/>
    </row>
    <row r="220" spans="2:13" ht="22.9" customHeight="1">
      <c r="B220" s="736"/>
      <c r="C220" s="208"/>
      <c r="D220" s="208"/>
      <c r="E220" s="198"/>
      <c r="F220" s="198"/>
      <c r="G220" s="199"/>
      <c r="H220" s="200"/>
      <c r="I220" s="201"/>
      <c r="J220" s="201"/>
      <c r="K220" s="202"/>
      <c r="L220" s="202"/>
      <c r="M220" s="200"/>
    </row>
    <row r="221" spans="2:13">
      <c r="F221" s="76"/>
    </row>
    <row r="222" spans="2:13">
      <c r="F222" s="76"/>
    </row>
  </sheetData>
  <mergeCells count="16">
    <mergeCell ref="B187:B193"/>
    <mergeCell ref="B194:B205"/>
    <mergeCell ref="B206:B208"/>
    <mergeCell ref="B209:B220"/>
    <mergeCell ref="B26:B34"/>
    <mergeCell ref="B35:B120"/>
    <mergeCell ref="B121:B139"/>
    <mergeCell ref="B140:B174"/>
    <mergeCell ref="B175:B180"/>
    <mergeCell ref="B181:B186"/>
    <mergeCell ref="B18:B25"/>
    <mergeCell ref="G2:H2"/>
    <mergeCell ref="I2:J2"/>
    <mergeCell ref="G3:H3"/>
    <mergeCell ref="B4:B10"/>
    <mergeCell ref="B11:B17"/>
  </mergeCells>
  <phoneticPr fontId="4" type="noConversion"/>
  <pageMargins left="0.7" right="0.7" top="0.75" bottom="0.75" header="0.3" footer="0.3"/>
  <pageSetup paperSize="9" orientation="landscape" horizontalDpi="1200" verticalDpi="1200" r:id="rId1"/>
  <headerFooter>
    <oddHeader>&amp;L&amp;"Calibri"&amp;8&amp;K000000 대외비(Restricted)&amp;1#_x000D_</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1641E-809C-4C0F-ACE8-94F7DB4543B4}">
  <sheetPr>
    <tabColor theme="7" tint="0.79998168889431442"/>
  </sheetPr>
  <dimension ref="B1:AJ338"/>
  <sheetViews>
    <sheetView view="pageBreakPreview" zoomScale="70" zoomScaleNormal="55" zoomScaleSheetLayoutView="70" workbookViewId="0">
      <pane xSplit="14" ySplit="3" topLeftCell="O4" activePane="bottomRight" state="frozen"/>
      <selection activeCell="C4" sqref="C4"/>
      <selection pane="topRight" activeCell="C4" sqref="C4"/>
      <selection pane="bottomLeft" activeCell="C4" sqref="C4"/>
      <selection pane="bottomRight" activeCell="H26" sqref="H26"/>
    </sheetView>
  </sheetViews>
  <sheetFormatPr defaultColWidth="9" defaultRowHeight="16.5"/>
  <cols>
    <col min="1" max="1" width="1.75" style="78" customWidth="1"/>
    <col min="2" max="2" width="3.625" style="264" customWidth="1"/>
    <col min="3" max="3" width="4.75" style="78" customWidth="1"/>
    <col min="4" max="6" width="7.75" style="266" customWidth="1"/>
    <col min="7" max="7" width="20.75" style="78" customWidth="1"/>
    <col min="8" max="8" width="51.25" style="78" customWidth="1"/>
    <col min="9" max="9" width="12.75" style="267" customWidth="1"/>
    <col min="10" max="10" width="5.75" style="267" customWidth="1"/>
    <col min="11" max="11" width="4.75" style="79" customWidth="1"/>
    <col min="12" max="12" width="8.75" style="79" customWidth="1"/>
    <col min="13" max="14" width="9.75" style="79" customWidth="1"/>
    <col min="15" max="16" width="7.75" style="79" customWidth="1"/>
    <col min="17" max="17" width="8.75" style="79" customWidth="1"/>
    <col min="18" max="22" width="7.75" style="79" customWidth="1"/>
    <col min="23" max="31" width="5.75" style="79" customWidth="1"/>
    <col min="32" max="32" width="24.75" style="78" customWidth="1"/>
    <col min="33" max="33" width="12.75" style="78" customWidth="1"/>
    <col min="34" max="34" width="7.75" style="78" customWidth="1"/>
    <col min="35" max="35" width="4.75" style="78" customWidth="1"/>
    <col min="36" max="36" width="18.75" style="79" customWidth="1"/>
    <col min="37" max="37" width="19.625" style="78" customWidth="1"/>
    <col min="38" max="16384" width="9" style="78"/>
  </cols>
  <sheetData>
    <row r="1" spans="2:36" ht="34.9" customHeight="1">
      <c r="C1" s="265" t="s">
        <v>722</v>
      </c>
    </row>
    <row r="2" spans="2:36" ht="49.9" customHeight="1">
      <c r="C2" s="268" t="s">
        <v>222</v>
      </c>
      <c r="D2" s="268" t="s">
        <v>723</v>
      </c>
      <c r="E2" s="268" t="s">
        <v>724</v>
      </c>
      <c r="F2" s="268" t="s">
        <v>481</v>
      </c>
      <c r="G2" s="268" t="s">
        <v>725</v>
      </c>
      <c r="H2" s="268" t="s">
        <v>726</v>
      </c>
      <c r="I2" s="268" t="s">
        <v>727</v>
      </c>
      <c r="J2" s="268" t="s">
        <v>728</v>
      </c>
      <c r="K2" s="269" t="s">
        <v>729</v>
      </c>
      <c r="L2" s="269" t="s">
        <v>730</v>
      </c>
      <c r="M2" s="269" t="s">
        <v>731</v>
      </c>
      <c r="N2" s="269" t="s">
        <v>732</v>
      </c>
      <c r="O2" s="269" t="s">
        <v>733</v>
      </c>
      <c r="P2" s="269" t="s">
        <v>734</v>
      </c>
      <c r="Q2" s="269" t="s">
        <v>735</v>
      </c>
      <c r="R2" s="269" t="s">
        <v>736</v>
      </c>
      <c r="S2" s="269" t="s">
        <v>737</v>
      </c>
      <c r="T2" s="269" t="s">
        <v>738</v>
      </c>
      <c r="U2" s="269" t="s">
        <v>739</v>
      </c>
      <c r="V2" s="269" t="s">
        <v>740</v>
      </c>
      <c r="W2" s="269" t="s">
        <v>741</v>
      </c>
      <c r="X2" s="269" t="s">
        <v>742</v>
      </c>
      <c r="Y2" s="269" t="s">
        <v>743</v>
      </c>
      <c r="Z2" s="269" t="s">
        <v>744</v>
      </c>
      <c r="AA2" s="269" t="s">
        <v>745</v>
      </c>
      <c r="AB2" s="269" t="s">
        <v>746</v>
      </c>
      <c r="AC2" s="269" t="s">
        <v>747</v>
      </c>
      <c r="AD2" s="269" t="s">
        <v>748</v>
      </c>
      <c r="AE2" s="269" t="s">
        <v>749</v>
      </c>
      <c r="AF2" s="268" t="s">
        <v>480</v>
      </c>
      <c r="AG2" s="270" t="s">
        <v>750</v>
      </c>
      <c r="AH2" s="744" t="s">
        <v>751</v>
      </c>
      <c r="AI2" s="745"/>
      <c r="AJ2" s="270" t="s">
        <v>752</v>
      </c>
    </row>
    <row r="3" spans="2:36" ht="34.9" customHeight="1">
      <c r="C3" s="271">
        <v>0</v>
      </c>
      <c r="D3" s="272" t="s">
        <v>753</v>
      </c>
      <c r="E3" s="272"/>
      <c r="F3" s="272"/>
      <c r="G3" s="273"/>
      <c r="H3" s="273"/>
      <c r="I3" s="274"/>
      <c r="J3" s="274"/>
      <c r="K3" s="275"/>
      <c r="L3" s="275"/>
      <c r="M3" s="275"/>
      <c r="N3" s="275"/>
      <c r="O3" s="275"/>
      <c r="P3" s="275"/>
      <c r="Q3" s="275"/>
      <c r="R3" s="275"/>
      <c r="S3" s="275"/>
      <c r="T3" s="275"/>
      <c r="U3" s="275"/>
      <c r="V3" s="275"/>
      <c r="W3" s="275"/>
      <c r="X3" s="275"/>
      <c r="Y3" s="275"/>
      <c r="Z3" s="275"/>
      <c r="AA3" s="275"/>
      <c r="AB3" s="275"/>
      <c r="AC3" s="275"/>
      <c r="AD3" s="275"/>
      <c r="AE3" s="275"/>
      <c r="AF3" s="276"/>
      <c r="AG3" s="276"/>
      <c r="AH3" s="276"/>
      <c r="AI3" s="276"/>
      <c r="AJ3" s="275"/>
    </row>
    <row r="4" spans="2:36" ht="34.9" customHeight="1">
      <c r="C4" s="277"/>
      <c r="D4" s="278" t="s">
        <v>754</v>
      </c>
      <c r="E4" s="278"/>
      <c r="F4" s="278"/>
      <c r="G4" s="279"/>
      <c r="H4" s="279"/>
      <c r="I4" s="280"/>
      <c r="J4" s="280"/>
      <c r="K4" s="281"/>
      <c r="L4" s="281"/>
      <c r="M4" s="281"/>
      <c r="N4" s="281"/>
      <c r="O4" s="281"/>
      <c r="P4" s="281"/>
      <c r="Q4" s="281"/>
      <c r="R4" s="281"/>
      <c r="S4" s="281"/>
      <c r="T4" s="281"/>
      <c r="U4" s="281"/>
      <c r="V4" s="281"/>
      <c r="W4" s="281"/>
      <c r="X4" s="281"/>
      <c r="Y4" s="281"/>
      <c r="Z4" s="281"/>
      <c r="AA4" s="281"/>
      <c r="AB4" s="281"/>
      <c r="AC4" s="281"/>
      <c r="AD4" s="281"/>
      <c r="AE4" s="281"/>
      <c r="AF4" s="282"/>
      <c r="AG4" s="282"/>
      <c r="AH4" s="282"/>
      <c r="AI4" s="282"/>
      <c r="AJ4" s="282"/>
    </row>
    <row r="5" spans="2:36" ht="34.9" hidden="1" customHeight="1">
      <c r="B5" s="283" t="s">
        <v>755</v>
      </c>
      <c r="C5" s="284" t="s">
        <v>756</v>
      </c>
      <c r="D5" s="285" t="s">
        <v>225</v>
      </c>
      <c r="E5" s="286"/>
      <c r="F5" s="287" t="s">
        <v>490</v>
      </c>
      <c r="G5" s="288" t="s">
        <v>757</v>
      </c>
      <c r="H5" s="289" t="s">
        <v>758</v>
      </c>
      <c r="I5" s="289"/>
      <c r="J5" s="290"/>
      <c r="K5" s="290"/>
      <c r="L5" s="290"/>
      <c r="M5" s="290"/>
      <c r="N5" s="291"/>
      <c r="O5" s="292"/>
      <c r="P5" s="293"/>
      <c r="Q5" s="293"/>
      <c r="R5" s="293"/>
      <c r="S5" s="293"/>
      <c r="T5" s="293"/>
      <c r="U5" s="293"/>
      <c r="V5" s="294"/>
      <c r="W5" s="295"/>
      <c r="X5" s="295"/>
      <c r="Y5" s="295"/>
      <c r="Z5" s="295"/>
      <c r="AA5" s="295"/>
      <c r="AB5" s="295"/>
      <c r="AC5" s="295"/>
      <c r="AD5" s="295"/>
      <c r="AE5" s="295"/>
      <c r="AF5" s="296"/>
      <c r="AG5" s="297"/>
      <c r="AH5" s="297"/>
      <c r="AI5" s="297"/>
      <c r="AJ5" s="298"/>
    </row>
    <row r="6" spans="2:36" ht="16.5" hidden="1" customHeight="1">
      <c r="B6" s="299" t="str">
        <f>$B5</f>
        <v>표준</v>
      </c>
      <c r="C6" s="300"/>
      <c r="D6" s="301"/>
      <c r="E6" s="301"/>
      <c r="F6" s="301"/>
      <c r="G6" s="301" t="s">
        <v>759</v>
      </c>
      <c r="H6" s="301"/>
      <c r="I6" s="302" t="s">
        <v>760</v>
      </c>
      <c r="J6" s="303"/>
      <c r="K6" s="304"/>
      <c r="L6" s="304"/>
      <c r="M6" s="304"/>
      <c r="N6" s="304"/>
      <c r="O6" s="304"/>
      <c r="P6" s="304"/>
      <c r="Q6" s="304"/>
      <c r="R6" s="304"/>
      <c r="S6" s="304"/>
      <c r="T6" s="304"/>
      <c r="U6" s="304"/>
      <c r="V6" s="304"/>
      <c r="W6" s="304"/>
      <c r="X6" s="304"/>
      <c r="Y6" s="304"/>
      <c r="Z6" s="304"/>
      <c r="AA6" s="304"/>
      <c r="AB6" s="304"/>
      <c r="AC6" s="304"/>
      <c r="AD6" s="304"/>
      <c r="AE6" s="304"/>
      <c r="AF6" s="305"/>
      <c r="AG6" s="305"/>
      <c r="AH6" s="305"/>
      <c r="AI6" s="305"/>
      <c r="AJ6" s="306"/>
    </row>
    <row r="7" spans="2:36" ht="49.9" hidden="1" customHeight="1">
      <c r="B7" s="299" t="str">
        <f t="shared" ref="B7:B16" si="0">$B6</f>
        <v>표준</v>
      </c>
      <c r="C7" s="307"/>
      <c r="D7" s="286"/>
      <c r="E7" s="286"/>
      <c r="F7" s="286" t="s">
        <v>761</v>
      </c>
      <c r="G7" s="286" t="str">
        <f>N7</f>
        <v>Screed</v>
      </c>
      <c r="H7" s="308" t="s">
        <v>762</v>
      </c>
      <c r="I7" s="309" t="str">
        <f>LEFT(H7,14)</f>
        <v>A04AS168-00001</v>
      </c>
      <c r="J7" s="310"/>
      <c r="K7" s="310" t="str">
        <f>VLOOKUP($I7,'WM-AR'!$B$7:$AL$2292,34,FALSE)</f>
        <v>M2</v>
      </c>
      <c r="L7" s="310" t="str">
        <f>VLOOKUP($I7,'WM-AR'!$B$7:$AL$2292,4,FALSE)</f>
        <v>Finishing Work</v>
      </c>
      <c r="M7" s="310" t="str">
        <f>VLOOKUP($I7,'WM-AR'!$B$7:$AL$2292,6,FALSE)</f>
        <v>Exterior/Interior Finish Work</v>
      </c>
      <c r="N7" s="310" t="str">
        <f>VLOOKUP($I7,'WM-AR'!$B$7:$AL$2292,8,FALSE)</f>
        <v>Screed</v>
      </c>
      <c r="O7" s="310">
        <f>VLOOKUP($I7,'WM-AR'!$B$7:$AL$2292,10,FALSE)</f>
        <v>0</v>
      </c>
      <c r="P7" s="310">
        <f>VLOOKUP($I7,'WM-AR'!$B$7:$AL$2292,12,FALSE)</f>
        <v>0</v>
      </c>
      <c r="Q7" s="310">
        <f>VLOOKUP($I7,'WM-AR'!$B$7:$AL$2292,14,FALSE)</f>
        <v>0</v>
      </c>
      <c r="R7" s="310">
        <f>VLOOKUP($I7,'WM-AR'!$B$7:$AL$2292,16,FALSE)</f>
        <v>0</v>
      </c>
      <c r="S7" s="310">
        <f>VLOOKUP($I7,'WM-AR'!$B$7:$AL$2292,18,FALSE)</f>
        <v>0</v>
      </c>
      <c r="T7" s="310" t="str">
        <f>VLOOKUP($I7,'WM-AR'!$B$7:$AL$2292,20,FALSE)</f>
        <v>w/o Welded Wire Fabric</v>
      </c>
      <c r="U7" s="310">
        <f>VLOOKUP($I7,'WM-AR'!$B$7:$AL$2292,22,FALSE)</f>
        <v>0</v>
      </c>
      <c r="V7" s="310" t="str">
        <f>VLOOKUP($I7,'WM-AR'!$B$7:$AL$2292,24,FALSE)</f>
        <v>THK&lt;50mm</v>
      </c>
      <c r="W7" s="310">
        <f>VLOOKUP($I7,'WM-AR'!$B$7:$AL$2292,25,FALSE)</f>
        <v>0</v>
      </c>
      <c r="X7" s="310" t="str">
        <f>VLOOKUP($I7,'WM-AR'!$B$7:$AL$2292,26,FALSE)</f>
        <v>THK=(  )mm</v>
      </c>
      <c r="Y7" s="310">
        <f>VLOOKUP($I7,'WM-AR'!$B$7:$AL$2292,27,FALSE)</f>
        <v>0</v>
      </c>
      <c r="Z7" s="310">
        <f>VLOOKUP($I7,'WM-AR'!$B$7:$AL$2292,28,FALSE)</f>
        <v>0</v>
      </c>
      <c r="AA7" s="310">
        <f>VLOOKUP($I7,'WM-AR'!$B$7:$AL$2292,29,FALSE)</f>
        <v>0</v>
      </c>
      <c r="AB7" s="310">
        <f>VLOOKUP($I7,'WM-AR'!$B$7:$AL$2292,30,FALSE)</f>
        <v>0</v>
      </c>
      <c r="AC7" s="310">
        <f>VLOOKUP($I7,'WM-AR'!$B$7:$AL$2292,31,FALSE)</f>
        <v>0</v>
      </c>
      <c r="AD7" s="310">
        <f>VLOOKUP($I7,'WM-AR'!$B$7:$AL$2292,32,FALSE)</f>
        <v>0</v>
      </c>
      <c r="AE7" s="310">
        <f>VLOOKUP($I7,'WM-AR'!$B$7:$AL$2292,33,FALSE)</f>
        <v>0</v>
      </c>
      <c r="AF7" s="287"/>
      <c r="AG7" s="311">
        <v>0</v>
      </c>
      <c r="AH7" s="312"/>
      <c r="AI7" s="312" t="s">
        <v>763</v>
      </c>
      <c r="AJ7" s="313" t="s">
        <v>764</v>
      </c>
    </row>
    <row r="8" spans="2:36" ht="49.9" hidden="1" customHeight="1">
      <c r="B8" s="299" t="str">
        <f t="shared" si="0"/>
        <v>표준</v>
      </c>
      <c r="C8" s="307"/>
      <c r="D8" s="286"/>
      <c r="E8" s="286"/>
      <c r="F8" s="286" t="s">
        <v>761</v>
      </c>
      <c r="G8" s="286" t="str">
        <f>N8</f>
        <v>Liquid Waterproofing</v>
      </c>
      <c r="H8" s="308" t="s">
        <v>765</v>
      </c>
      <c r="I8" s="309" t="str">
        <f>LEFT(H8,14)</f>
        <v>A04AP085-00001</v>
      </c>
      <c r="J8" s="310"/>
      <c r="K8" s="310" t="str">
        <f>VLOOKUP($I8,'WM-AR'!$B$7:$AL$2292,34,FALSE)</f>
        <v>M2</v>
      </c>
      <c r="L8" s="310" t="str">
        <f>VLOOKUP($I8,'WM-AR'!$B$7:$AL$2292,4,FALSE)</f>
        <v>Finishing Work</v>
      </c>
      <c r="M8" s="310" t="str">
        <f>VLOOKUP($I8,'WM-AR'!$B$7:$AL$2292,6,FALSE)</f>
        <v>Waterproofing Work</v>
      </c>
      <c r="N8" s="310" t="str">
        <f>VLOOKUP($I8,'WM-AR'!$B$7:$AL$2292,8,FALSE)</f>
        <v>Liquid Waterproofing</v>
      </c>
      <c r="O8" s="310">
        <f>VLOOKUP($I8,'WM-AR'!$B$7:$AL$2292,10,FALSE)</f>
        <v>0</v>
      </c>
      <c r="P8" s="310">
        <f>VLOOKUP($I8,'WM-AR'!$B$7:$AL$2292,12,FALSE)</f>
        <v>0</v>
      </c>
      <c r="Q8" s="310">
        <f>VLOOKUP($I8,'WM-AR'!$B$7:$AL$2292,14,FALSE)</f>
        <v>0</v>
      </c>
      <c r="R8" s="310">
        <f>VLOOKUP($I8,'WM-AR'!$B$7:$AL$2292,16,FALSE)</f>
        <v>0</v>
      </c>
      <c r="S8" s="310" t="str">
        <f>VLOOKUP($I8,'WM-AR'!$B$7:$AL$2292,18,FALSE)</f>
        <v>for Internal Floor Area</v>
      </c>
      <c r="T8" s="310" t="str">
        <f>VLOOKUP($I8,'WM-AR'!$B$7:$AL$2292,20,FALSE)</f>
        <v>Min. 2 Coats</v>
      </c>
      <c r="U8" s="310">
        <f>VLOOKUP($I8,'WM-AR'!$B$7:$AL$2292,22,FALSE)</f>
        <v>0</v>
      </c>
      <c r="V8" s="310" t="str">
        <f>VLOOKUP($I8,'WM-AR'!$B$7:$AL$2292,24,FALSE)</f>
        <v/>
      </c>
      <c r="W8" s="310">
        <f>VLOOKUP($I8,'WM-AR'!$B$7:$AL$2292,25,FALSE)</f>
        <v>0</v>
      </c>
      <c r="X8" s="310" t="str">
        <f>VLOOKUP($I8,'WM-AR'!$B$7:$AL$2292,26,FALSE)</f>
        <v/>
      </c>
      <c r="Y8" s="310">
        <f>VLOOKUP($I8,'WM-AR'!$B$7:$AL$2292,27,FALSE)</f>
        <v>0</v>
      </c>
      <c r="Z8" s="310">
        <f>VLOOKUP($I8,'WM-AR'!$B$7:$AL$2292,28,FALSE)</f>
        <v>0</v>
      </c>
      <c r="AA8" s="310">
        <f>VLOOKUP($I8,'WM-AR'!$B$7:$AL$2292,29,FALSE)</f>
        <v>0</v>
      </c>
      <c r="AB8" s="310">
        <f>VLOOKUP($I8,'WM-AR'!$B$7:$AL$2292,30,FALSE)</f>
        <v>0</v>
      </c>
      <c r="AC8" s="310">
        <f>VLOOKUP($I8,'WM-AR'!$B$7:$AL$2292,31,FALSE)</f>
        <v>0</v>
      </c>
      <c r="AD8" s="310">
        <f>VLOOKUP($I8,'WM-AR'!$B$7:$AL$2292,32,FALSE)</f>
        <v>0</v>
      </c>
      <c r="AE8" s="310">
        <f>VLOOKUP($I8,'WM-AR'!$B$7:$AL$2292,33,FALSE)</f>
        <v>0</v>
      </c>
      <c r="AF8" s="287"/>
      <c r="AG8" s="311">
        <v>0</v>
      </c>
      <c r="AH8" s="312"/>
      <c r="AI8" s="312" t="s">
        <v>763</v>
      </c>
      <c r="AJ8" s="313" t="s">
        <v>764</v>
      </c>
    </row>
    <row r="9" spans="2:36" ht="49.9" hidden="1" customHeight="1">
      <c r="B9" s="299" t="str">
        <f t="shared" si="0"/>
        <v>표준</v>
      </c>
      <c r="C9" s="314"/>
      <c r="D9" s="315"/>
      <c r="E9" s="315"/>
      <c r="F9" s="286" t="s">
        <v>761</v>
      </c>
      <c r="G9" s="286" t="str">
        <f>O9</f>
        <v>Acid/Alkaline Resistant Tile</v>
      </c>
      <c r="H9" s="308" t="s">
        <v>766</v>
      </c>
      <c r="I9" s="309" t="str">
        <f>LEFT(H9,14)</f>
        <v>A04AN083-00002</v>
      </c>
      <c r="J9" s="310"/>
      <c r="K9" s="310" t="str">
        <f>VLOOKUP($I9,'WM-AR'!$B$7:$AL$2292,34,FALSE)</f>
        <v>M2</v>
      </c>
      <c r="L9" s="310" t="str">
        <f>VLOOKUP($I9,'WM-AR'!$B$7:$AL$2292,4,FALSE)</f>
        <v>Finishing Work</v>
      </c>
      <c r="M9" s="310" t="str">
        <f>VLOOKUP($I9,'WM-AR'!$B$7:$AL$2292,6,FALSE)</f>
        <v>Tile Work</v>
      </c>
      <c r="N9" s="310" t="str">
        <f>VLOOKUP($I9,'WM-AR'!$B$7:$AL$2292,8,FALSE)</f>
        <v>Floor Tile</v>
      </c>
      <c r="O9" s="310" t="str">
        <f>VLOOKUP($I9,'WM-AR'!$B$7:$AL$2292,10,FALSE)</f>
        <v>Acid/Alkaline Resistant Tile</v>
      </c>
      <c r="P9" s="310">
        <f>VLOOKUP($I9,'WM-AR'!$B$7:$AL$2292,12,FALSE)</f>
        <v>0</v>
      </c>
      <c r="Q9" s="310">
        <f>VLOOKUP($I9,'WM-AR'!$B$7:$AL$2292,14,FALSE)</f>
        <v>0</v>
      </c>
      <c r="R9" s="310">
        <f>VLOOKUP($I9,'WM-AR'!$B$7:$AL$2292,16,FALSE)</f>
        <v>0</v>
      </c>
      <c r="S9" s="310">
        <f>VLOOKUP($I9,'WM-AR'!$B$7:$AL$2292,18,FALSE)</f>
        <v>0</v>
      </c>
      <c r="T9" s="310" t="str">
        <f>VLOOKUP($I9,'WM-AR'!$B$7:$AL$2292,20,FALSE)</f>
        <v>Non-Slip Type, w/ Mortar Bond Coat or Adhesive</v>
      </c>
      <c r="U9" s="310">
        <f>VLOOKUP($I9,'WM-AR'!$B$7:$AL$2292,22,FALSE)</f>
        <v>0</v>
      </c>
      <c r="V9" s="310">
        <f>VLOOKUP($I9,'WM-AR'!$B$7:$AL$2292,24,FALSE)</f>
        <v>0</v>
      </c>
      <c r="W9" s="310">
        <f>VLOOKUP($I9,'WM-AR'!$B$7:$AL$2292,25,FALSE)</f>
        <v>0</v>
      </c>
      <c r="X9" s="310" t="str">
        <f>VLOOKUP($I9,'WM-AR'!$B$7:$AL$2292,26,FALSE)</f>
        <v>Tile Size=W(  )mm x L(  )mm x THK(  )mm</v>
      </c>
      <c r="Y9" s="310">
        <f>VLOOKUP($I9,'WM-AR'!$B$7:$AL$2292,27,FALSE)</f>
        <v>0</v>
      </c>
      <c r="Z9" s="310">
        <f>VLOOKUP($I9,'WM-AR'!$B$7:$AL$2292,28,FALSE)</f>
        <v>0</v>
      </c>
      <c r="AA9" s="310">
        <f>VLOOKUP($I9,'WM-AR'!$B$7:$AL$2292,29,FALSE)</f>
        <v>0</v>
      </c>
      <c r="AB9" s="310">
        <f>VLOOKUP($I9,'WM-AR'!$B$7:$AL$2292,30,FALSE)</f>
        <v>0</v>
      </c>
      <c r="AC9" s="310">
        <f>VLOOKUP($I9,'WM-AR'!$B$7:$AL$2292,31,FALSE)</f>
        <v>0</v>
      </c>
      <c r="AD9" s="310">
        <f>VLOOKUP($I9,'WM-AR'!$B$7:$AL$2292,32,FALSE)</f>
        <v>0</v>
      </c>
      <c r="AE9" s="310">
        <f>VLOOKUP($I9,'WM-AR'!$B$7:$AL$2292,33,FALSE)</f>
        <v>0</v>
      </c>
      <c r="AF9" s="287"/>
      <c r="AG9" s="311">
        <v>0</v>
      </c>
      <c r="AH9" s="312"/>
      <c r="AI9" s="312" t="s">
        <v>763</v>
      </c>
      <c r="AJ9" s="313" t="s">
        <v>764</v>
      </c>
    </row>
    <row r="10" spans="2:36" ht="16.5" hidden="1" customHeight="1">
      <c r="B10" s="299" t="str">
        <f t="shared" si="0"/>
        <v>표준</v>
      </c>
      <c r="C10" s="300"/>
      <c r="D10" s="301"/>
      <c r="E10" s="301"/>
      <c r="F10" s="301"/>
      <c r="G10" s="301" t="s">
        <v>767</v>
      </c>
      <c r="H10" s="301"/>
      <c r="I10" s="302" t="s">
        <v>768</v>
      </c>
      <c r="J10" s="303"/>
      <c r="K10" s="304"/>
      <c r="L10" s="304"/>
      <c r="M10" s="304"/>
      <c r="N10" s="304"/>
      <c r="O10" s="304"/>
      <c r="P10" s="304"/>
      <c r="Q10" s="304"/>
      <c r="R10" s="304"/>
      <c r="S10" s="304"/>
      <c r="T10" s="304"/>
      <c r="U10" s="304"/>
      <c r="V10" s="304"/>
      <c r="W10" s="304"/>
      <c r="X10" s="304"/>
      <c r="Y10" s="304"/>
      <c r="Z10" s="304"/>
      <c r="AA10" s="304"/>
      <c r="AB10" s="304"/>
      <c r="AC10" s="304"/>
      <c r="AD10" s="304"/>
      <c r="AE10" s="304"/>
      <c r="AF10" s="305"/>
      <c r="AG10" s="305"/>
      <c r="AH10" s="305"/>
      <c r="AI10" s="305"/>
      <c r="AJ10" s="306"/>
    </row>
    <row r="11" spans="2:36" ht="49.9" hidden="1" customHeight="1">
      <c r="B11" s="299" t="str">
        <f t="shared" si="0"/>
        <v>표준</v>
      </c>
      <c r="C11" s="307"/>
      <c r="D11" s="286"/>
      <c r="E11" s="286"/>
      <c r="F11" s="286" t="s">
        <v>769</v>
      </c>
      <c r="G11" s="286" t="e">
        <f>O11</f>
        <v>#N/A</v>
      </c>
      <c r="H11" s="308"/>
      <c r="I11" s="309" t="str">
        <f>LEFT(H11,14)</f>
        <v/>
      </c>
      <c r="J11" s="310"/>
      <c r="K11" s="310" t="e">
        <f>VLOOKUP($I11,'WM-AR'!$B$7:$AL$2292,34,FALSE)</f>
        <v>#N/A</v>
      </c>
      <c r="L11" s="310" t="e">
        <f>VLOOKUP($I11,'WM-AR'!$B$7:$AL$2292,4,FALSE)</f>
        <v>#N/A</v>
      </c>
      <c r="M11" s="310" t="e">
        <f>VLOOKUP($I11,'WM-AR'!$B$7:$AL$2292,6,FALSE)</f>
        <v>#N/A</v>
      </c>
      <c r="N11" s="310" t="e">
        <f>VLOOKUP($I11,'WM-AR'!$B$7:$AL$2292,8,FALSE)</f>
        <v>#N/A</v>
      </c>
      <c r="O11" s="310" t="e">
        <f>VLOOKUP($I11,'WM-AR'!$B$7:$AL$2292,10,FALSE)</f>
        <v>#N/A</v>
      </c>
      <c r="P11" s="310" t="e">
        <f>VLOOKUP($I11,'WM-AR'!$B$7:$AL$2292,12,FALSE)</f>
        <v>#N/A</v>
      </c>
      <c r="Q11" s="310" t="e">
        <f>VLOOKUP($I11,'WM-AR'!$B$7:$AL$2292,14,FALSE)</f>
        <v>#N/A</v>
      </c>
      <c r="R11" s="310" t="e">
        <f>VLOOKUP($I11,'WM-AR'!$B$7:$AL$2292,16,FALSE)</f>
        <v>#N/A</v>
      </c>
      <c r="S11" s="310" t="e">
        <f>VLOOKUP($I11,'WM-AR'!$B$7:$AL$2292,18,FALSE)</f>
        <v>#N/A</v>
      </c>
      <c r="T11" s="310" t="e">
        <f>VLOOKUP($I11,'WM-AR'!$B$7:$AL$2292,20,FALSE)</f>
        <v>#N/A</v>
      </c>
      <c r="U11" s="310" t="e">
        <f>VLOOKUP($I11,'WM-AR'!$B$7:$AL$2292,22,FALSE)</f>
        <v>#N/A</v>
      </c>
      <c r="V11" s="310" t="e">
        <f>VLOOKUP($I11,'WM-AR'!$B$7:$AL$2292,24,FALSE)</f>
        <v>#N/A</v>
      </c>
      <c r="W11" s="310" t="e">
        <f>VLOOKUP($I11,'WM-AR'!$B$7:$AL$2292,25,FALSE)</f>
        <v>#N/A</v>
      </c>
      <c r="X11" s="310" t="e">
        <f>VLOOKUP($I11,'WM-AR'!$B$7:$AL$2292,26,FALSE)</f>
        <v>#N/A</v>
      </c>
      <c r="Y11" s="310" t="e">
        <f>VLOOKUP($I11,'WM-AR'!$B$7:$AL$2292,27,FALSE)</f>
        <v>#N/A</v>
      </c>
      <c r="Z11" s="310" t="e">
        <f>VLOOKUP($I11,'WM-AR'!$B$7:$AL$2292,28,FALSE)</f>
        <v>#N/A</v>
      </c>
      <c r="AA11" s="310" t="e">
        <f>VLOOKUP($I11,'WM-AR'!$B$7:$AL$2292,29,FALSE)</f>
        <v>#N/A</v>
      </c>
      <c r="AB11" s="310" t="e">
        <f>VLOOKUP($I11,'WM-AR'!$B$7:$AL$2292,30,FALSE)</f>
        <v>#N/A</v>
      </c>
      <c r="AC11" s="310" t="e">
        <f>VLOOKUP($I11,'WM-AR'!$B$7:$AL$2292,31,FALSE)</f>
        <v>#N/A</v>
      </c>
      <c r="AD11" s="310" t="e">
        <f>VLOOKUP($I11,'WM-AR'!$B$7:$AL$2292,32,FALSE)</f>
        <v>#N/A</v>
      </c>
      <c r="AE11" s="310" t="e">
        <f>VLOOKUP($I11,'WM-AR'!$B$7:$AL$2292,33,FALSE)</f>
        <v>#N/A</v>
      </c>
      <c r="AF11" s="287"/>
      <c r="AG11" s="316" t="s">
        <v>770</v>
      </c>
      <c r="AH11" s="312"/>
      <c r="AI11" s="312" t="s">
        <v>763</v>
      </c>
      <c r="AJ11" s="308"/>
    </row>
    <row r="12" spans="2:36" ht="16.5" hidden="1" customHeight="1">
      <c r="B12" s="299" t="str">
        <f t="shared" si="0"/>
        <v>표준</v>
      </c>
      <c r="C12" s="300"/>
      <c r="D12" s="301"/>
      <c r="E12" s="301"/>
      <c r="F12" s="301"/>
      <c r="G12" s="301" t="s">
        <v>771</v>
      </c>
      <c r="H12" s="301"/>
      <c r="I12" s="302" t="s">
        <v>772</v>
      </c>
      <c r="J12" s="303"/>
      <c r="K12" s="304"/>
      <c r="L12" s="304"/>
      <c r="M12" s="304"/>
      <c r="N12" s="304"/>
      <c r="O12" s="304"/>
      <c r="P12" s="304"/>
      <c r="Q12" s="304"/>
      <c r="R12" s="304"/>
      <c r="S12" s="304"/>
      <c r="T12" s="304"/>
      <c r="U12" s="304"/>
      <c r="V12" s="304"/>
      <c r="W12" s="304"/>
      <c r="X12" s="304"/>
      <c r="Y12" s="304"/>
      <c r="Z12" s="304"/>
      <c r="AA12" s="304"/>
      <c r="AB12" s="304"/>
      <c r="AC12" s="304"/>
      <c r="AD12" s="304"/>
      <c r="AE12" s="304"/>
      <c r="AF12" s="305"/>
      <c r="AG12" s="305"/>
      <c r="AH12" s="305"/>
      <c r="AI12" s="305"/>
      <c r="AJ12" s="306"/>
    </row>
    <row r="13" spans="2:36" ht="49.9" hidden="1" customHeight="1">
      <c r="B13" s="299" t="str">
        <f t="shared" si="0"/>
        <v>표준</v>
      </c>
      <c r="C13" s="307"/>
      <c r="D13" s="286"/>
      <c r="E13" s="286"/>
      <c r="F13" s="286" t="s">
        <v>761</v>
      </c>
      <c r="G13" s="286" t="e">
        <f>N13</f>
        <v>#N/A</v>
      </c>
      <c r="H13" s="308"/>
      <c r="I13" s="309" t="str">
        <f>LEFT(H13,14)</f>
        <v/>
      </c>
      <c r="J13" s="310"/>
      <c r="K13" s="310" t="e">
        <f>VLOOKUP($I13,'WM-AR'!$B$7:$AL$2292,34,FALSE)</f>
        <v>#N/A</v>
      </c>
      <c r="L13" s="310" t="e">
        <f>VLOOKUP($I13,'WM-AR'!$B$7:$AL$2292,4,FALSE)</f>
        <v>#N/A</v>
      </c>
      <c r="M13" s="310" t="e">
        <f>VLOOKUP($I13,'WM-AR'!$B$7:$AL$2292,6,FALSE)</f>
        <v>#N/A</v>
      </c>
      <c r="N13" s="310" t="e">
        <f>VLOOKUP($I13,'WM-AR'!$B$7:$AL$2292,8,FALSE)</f>
        <v>#N/A</v>
      </c>
      <c r="O13" s="310" t="e">
        <f>VLOOKUP($I13,'WM-AR'!$B$7:$AL$2292,10,FALSE)</f>
        <v>#N/A</v>
      </c>
      <c r="P13" s="310" t="e">
        <f>VLOOKUP($I13,'WM-AR'!$B$7:$AL$2292,12,FALSE)</f>
        <v>#N/A</v>
      </c>
      <c r="Q13" s="310" t="e">
        <f>VLOOKUP($I13,'WM-AR'!$B$7:$AL$2292,14,FALSE)</f>
        <v>#N/A</v>
      </c>
      <c r="R13" s="310" t="e">
        <f>VLOOKUP($I13,'WM-AR'!$B$7:$AL$2292,16,FALSE)</f>
        <v>#N/A</v>
      </c>
      <c r="S13" s="310" t="e">
        <f>VLOOKUP($I13,'WM-AR'!$B$7:$AL$2292,18,FALSE)</f>
        <v>#N/A</v>
      </c>
      <c r="T13" s="310" t="e">
        <f>VLOOKUP($I13,'WM-AR'!$B$7:$AL$2292,20,FALSE)</f>
        <v>#N/A</v>
      </c>
      <c r="U13" s="310" t="e">
        <f>VLOOKUP($I13,'WM-AR'!$B$7:$AL$2292,22,FALSE)</f>
        <v>#N/A</v>
      </c>
      <c r="V13" s="310" t="e">
        <f>VLOOKUP($I13,'WM-AR'!$B$7:$AL$2292,24,FALSE)</f>
        <v>#N/A</v>
      </c>
      <c r="W13" s="310" t="e">
        <f>VLOOKUP($I13,'WM-AR'!$B$7:$AL$2292,25,FALSE)</f>
        <v>#N/A</v>
      </c>
      <c r="X13" s="310" t="e">
        <f>VLOOKUP($I13,'WM-AR'!$B$7:$AL$2292,26,FALSE)</f>
        <v>#N/A</v>
      </c>
      <c r="Y13" s="310" t="e">
        <f>VLOOKUP($I13,'WM-AR'!$B$7:$AL$2292,27,FALSE)</f>
        <v>#N/A</v>
      </c>
      <c r="Z13" s="310" t="e">
        <f>VLOOKUP($I13,'WM-AR'!$B$7:$AL$2292,28,FALSE)</f>
        <v>#N/A</v>
      </c>
      <c r="AA13" s="310" t="e">
        <f>VLOOKUP($I13,'WM-AR'!$B$7:$AL$2292,29,FALSE)</f>
        <v>#N/A</v>
      </c>
      <c r="AB13" s="310" t="e">
        <f>VLOOKUP($I13,'WM-AR'!$B$7:$AL$2292,30,FALSE)</f>
        <v>#N/A</v>
      </c>
      <c r="AC13" s="310" t="e">
        <f>VLOOKUP($I13,'WM-AR'!$B$7:$AL$2292,31,FALSE)</f>
        <v>#N/A</v>
      </c>
      <c r="AD13" s="310" t="e">
        <f>VLOOKUP($I13,'WM-AR'!$B$7:$AL$2292,32,FALSE)</f>
        <v>#N/A</v>
      </c>
      <c r="AE13" s="310" t="e">
        <f>VLOOKUP($I13,'WM-AR'!$B$7:$AL$2292,33,FALSE)</f>
        <v>#N/A</v>
      </c>
      <c r="AF13" s="287"/>
      <c r="AG13" s="311">
        <v>0</v>
      </c>
      <c r="AH13" s="312"/>
      <c r="AI13" s="312" t="s">
        <v>763</v>
      </c>
      <c r="AJ13" s="313" t="s">
        <v>764</v>
      </c>
    </row>
    <row r="14" spans="2:36" ht="49.9" hidden="1" customHeight="1">
      <c r="B14" s="299" t="str">
        <f t="shared" si="0"/>
        <v>표준</v>
      </c>
      <c r="C14" s="314"/>
      <c r="D14" s="315"/>
      <c r="E14" s="315"/>
      <c r="F14" s="286" t="s">
        <v>761</v>
      </c>
      <c r="G14" s="286" t="e">
        <f>O14</f>
        <v>#N/A</v>
      </c>
      <c r="H14" s="308"/>
      <c r="I14" s="309" t="str">
        <f>LEFT(H14,14)</f>
        <v/>
      </c>
      <c r="J14" s="310"/>
      <c r="K14" s="310" t="e">
        <f>VLOOKUP($I14,'WM-AR'!$B$7:$AL$2292,34,FALSE)</f>
        <v>#N/A</v>
      </c>
      <c r="L14" s="310" t="e">
        <f>VLOOKUP($I14,'WM-AR'!$B$7:$AL$2292,4,FALSE)</f>
        <v>#N/A</v>
      </c>
      <c r="M14" s="310" t="e">
        <f>VLOOKUP($I14,'WM-AR'!$B$7:$AL$2292,6,FALSE)</f>
        <v>#N/A</v>
      </c>
      <c r="N14" s="310" t="e">
        <f>VLOOKUP($I14,'WM-AR'!$B$7:$AL$2292,8,FALSE)</f>
        <v>#N/A</v>
      </c>
      <c r="O14" s="310" t="e">
        <f>VLOOKUP($I14,'WM-AR'!$B$7:$AL$2292,10,FALSE)</f>
        <v>#N/A</v>
      </c>
      <c r="P14" s="310" t="e">
        <f>VLOOKUP($I14,'WM-AR'!$B$7:$AL$2292,12,FALSE)</f>
        <v>#N/A</v>
      </c>
      <c r="Q14" s="310" t="e">
        <f>VLOOKUP($I14,'WM-AR'!$B$7:$AL$2292,14,FALSE)</f>
        <v>#N/A</v>
      </c>
      <c r="R14" s="310" t="e">
        <f>VLOOKUP($I14,'WM-AR'!$B$7:$AL$2292,16,FALSE)</f>
        <v>#N/A</v>
      </c>
      <c r="S14" s="310" t="e">
        <f>VLOOKUP($I14,'WM-AR'!$B$7:$AL$2292,18,FALSE)</f>
        <v>#N/A</v>
      </c>
      <c r="T14" s="310" t="e">
        <f>VLOOKUP($I14,'WM-AR'!$B$7:$AL$2292,20,FALSE)</f>
        <v>#N/A</v>
      </c>
      <c r="U14" s="310" t="e">
        <f>VLOOKUP($I14,'WM-AR'!$B$7:$AL$2292,22,FALSE)</f>
        <v>#N/A</v>
      </c>
      <c r="V14" s="310" t="e">
        <f>VLOOKUP($I14,'WM-AR'!$B$7:$AL$2292,24,FALSE)</f>
        <v>#N/A</v>
      </c>
      <c r="W14" s="310" t="e">
        <f>VLOOKUP($I14,'WM-AR'!$B$7:$AL$2292,25,FALSE)</f>
        <v>#N/A</v>
      </c>
      <c r="X14" s="310" t="e">
        <f>VLOOKUP($I14,'WM-AR'!$B$7:$AL$2292,26,FALSE)</f>
        <v>#N/A</v>
      </c>
      <c r="Y14" s="310" t="e">
        <f>VLOOKUP($I14,'WM-AR'!$B$7:$AL$2292,27,FALSE)</f>
        <v>#N/A</v>
      </c>
      <c r="Z14" s="310" t="e">
        <f>VLOOKUP($I14,'WM-AR'!$B$7:$AL$2292,28,FALSE)</f>
        <v>#N/A</v>
      </c>
      <c r="AA14" s="310" t="e">
        <f>VLOOKUP($I14,'WM-AR'!$B$7:$AL$2292,29,FALSE)</f>
        <v>#N/A</v>
      </c>
      <c r="AB14" s="310" t="e">
        <f>VLOOKUP($I14,'WM-AR'!$B$7:$AL$2292,30,FALSE)</f>
        <v>#N/A</v>
      </c>
      <c r="AC14" s="310" t="e">
        <f>VLOOKUP($I14,'WM-AR'!$B$7:$AL$2292,31,FALSE)</f>
        <v>#N/A</v>
      </c>
      <c r="AD14" s="310" t="e">
        <f>VLOOKUP($I14,'WM-AR'!$B$7:$AL$2292,32,FALSE)</f>
        <v>#N/A</v>
      </c>
      <c r="AE14" s="310" t="e">
        <f>VLOOKUP($I14,'WM-AR'!$B$7:$AL$2292,33,FALSE)</f>
        <v>#N/A</v>
      </c>
      <c r="AF14" s="287"/>
      <c r="AG14" s="311">
        <v>0</v>
      </c>
      <c r="AH14" s="312"/>
      <c r="AI14" s="312" t="s">
        <v>763</v>
      </c>
      <c r="AJ14" s="313" t="s">
        <v>764</v>
      </c>
    </row>
    <row r="15" spans="2:36" ht="16.5" hidden="1" customHeight="1">
      <c r="B15" s="299" t="str">
        <f t="shared" si="0"/>
        <v>표준</v>
      </c>
      <c r="C15" s="300"/>
      <c r="D15" s="301"/>
      <c r="E15" s="301"/>
      <c r="F15" s="301"/>
      <c r="G15" s="301" t="s">
        <v>773</v>
      </c>
      <c r="H15" s="301"/>
      <c r="I15" s="302" t="s">
        <v>774</v>
      </c>
      <c r="J15" s="303"/>
      <c r="K15" s="304"/>
      <c r="L15" s="304"/>
      <c r="M15" s="304"/>
      <c r="N15" s="304"/>
      <c r="O15" s="304"/>
      <c r="P15" s="304"/>
      <c r="Q15" s="304"/>
      <c r="R15" s="304"/>
      <c r="S15" s="304"/>
      <c r="T15" s="304"/>
      <c r="U15" s="304"/>
      <c r="V15" s="304"/>
      <c r="W15" s="304"/>
      <c r="X15" s="304"/>
      <c r="Y15" s="304"/>
      <c r="Z15" s="304"/>
      <c r="AA15" s="304"/>
      <c r="AB15" s="304"/>
      <c r="AC15" s="304"/>
      <c r="AD15" s="304"/>
      <c r="AE15" s="304"/>
      <c r="AF15" s="305"/>
      <c r="AG15" s="305"/>
      <c r="AH15" s="305"/>
      <c r="AI15" s="305"/>
      <c r="AJ15" s="306"/>
    </row>
    <row r="16" spans="2:36" ht="49.9" hidden="1" customHeight="1">
      <c r="B16" s="299" t="str">
        <f t="shared" si="0"/>
        <v>표준</v>
      </c>
      <c r="C16" s="307"/>
      <c r="D16" s="286"/>
      <c r="E16" s="286"/>
      <c r="F16" s="286" t="s">
        <v>761</v>
      </c>
      <c r="G16" s="286" t="e">
        <f>O16</f>
        <v>#N/A</v>
      </c>
      <c r="H16" s="308"/>
      <c r="I16" s="309" t="str">
        <f>LEFT(H16,14)</f>
        <v/>
      </c>
      <c r="J16" s="310"/>
      <c r="K16" s="310" t="e">
        <f>VLOOKUP($I16,'WM-AR'!$B$7:$AL$2292,34,FALSE)</f>
        <v>#N/A</v>
      </c>
      <c r="L16" s="310" t="e">
        <f>VLOOKUP($I16,'WM-AR'!$B$7:$AL$2292,4,FALSE)</f>
        <v>#N/A</v>
      </c>
      <c r="M16" s="310" t="e">
        <f>VLOOKUP($I16,'WM-AR'!$B$7:$AL$2292,6,FALSE)</f>
        <v>#N/A</v>
      </c>
      <c r="N16" s="310" t="e">
        <f>VLOOKUP($I16,'WM-AR'!$B$7:$AL$2292,8,FALSE)</f>
        <v>#N/A</v>
      </c>
      <c r="O16" s="310" t="e">
        <f>VLOOKUP($I16,'WM-AR'!$B$7:$AL$2292,10,FALSE)</f>
        <v>#N/A</v>
      </c>
      <c r="P16" s="310" t="e">
        <f>VLOOKUP($I16,'WM-AR'!$B$7:$AL$2292,12,FALSE)</f>
        <v>#N/A</v>
      </c>
      <c r="Q16" s="310" t="e">
        <f>VLOOKUP($I16,'WM-AR'!$B$7:$AL$2292,14,FALSE)</f>
        <v>#N/A</v>
      </c>
      <c r="R16" s="310" t="e">
        <f>VLOOKUP($I16,'WM-AR'!$B$7:$AL$2292,16,FALSE)</f>
        <v>#N/A</v>
      </c>
      <c r="S16" s="310" t="e">
        <f>VLOOKUP($I16,'WM-AR'!$B$7:$AL$2292,18,FALSE)</f>
        <v>#N/A</v>
      </c>
      <c r="T16" s="310" t="e">
        <f>VLOOKUP($I16,'WM-AR'!$B$7:$AL$2292,20,FALSE)</f>
        <v>#N/A</v>
      </c>
      <c r="U16" s="310" t="e">
        <f>VLOOKUP($I16,'WM-AR'!$B$7:$AL$2292,22,FALSE)</f>
        <v>#N/A</v>
      </c>
      <c r="V16" s="310" t="e">
        <f>VLOOKUP($I16,'WM-AR'!$B$7:$AL$2292,24,FALSE)</f>
        <v>#N/A</v>
      </c>
      <c r="W16" s="310" t="e">
        <f>VLOOKUP($I16,'WM-AR'!$B$7:$AL$2292,25,FALSE)</f>
        <v>#N/A</v>
      </c>
      <c r="X16" s="310" t="e">
        <f>VLOOKUP($I16,'WM-AR'!$B$7:$AL$2292,26,FALSE)</f>
        <v>#N/A</v>
      </c>
      <c r="Y16" s="310" t="e">
        <f>VLOOKUP($I16,'WM-AR'!$B$7:$AL$2292,27,FALSE)</f>
        <v>#N/A</v>
      </c>
      <c r="Z16" s="310" t="e">
        <f>VLOOKUP($I16,'WM-AR'!$B$7:$AL$2292,28,FALSE)</f>
        <v>#N/A</v>
      </c>
      <c r="AA16" s="310" t="e">
        <f>VLOOKUP($I16,'WM-AR'!$B$7:$AL$2292,29,FALSE)</f>
        <v>#N/A</v>
      </c>
      <c r="AB16" s="310" t="e">
        <f>VLOOKUP($I16,'WM-AR'!$B$7:$AL$2292,30,FALSE)</f>
        <v>#N/A</v>
      </c>
      <c r="AC16" s="310" t="e">
        <f>VLOOKUP($I16,'WM-AR'!$B$7:$AL$2292,31,FALSE)</f>
        <v>#N/A</v>
      </c>
      <c r="AD16" s="310" t="e">
        <f>VLOOKUP($I16,'WM-AR'!$B$7:$AL$2292,32,FALSE)</f>
        <v>#N/A</v>
      </c>
      <c r="AE16" s="310" t="e">
        <f>VLOOKUP($I16,'WM-AR'!$B$7:$AL$2292,33,FALSE)</f>
        <v>#N/A</v>
      </c>
      <c r="AF16" s="287"/>
      <c r="AG16" s="311">
        <v>0</v>
      </c>
      <c r="AH16" s="312"/>
      <c r="AI16" s="312" t="s">
        <v>763</v>
      </c>
      <c r="AJ16" s="313" t="s">
        <v>764</v>
      </c>
    </row>
    <row r="17" spans="2:36" ht="16.5" hidden="1" customHeight="1">
      <c r="B17" s="317" t="str">
        <f>$B16</f>
        <v>표준</v>
      </c>
      <c r="C17" s="318"/>
      <c r="D17" s="318"/>
      <c r="E17" s="318"/>
      <c r="F17" s="318"/>
      <c r="G17" s="318"/>
      <c r="H17" s="318"/>
      <c r="I17" s="318"/>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row>
    <row r="18" spans="2:36" collapsed="1">
      <c r="B18" s="319"/>
      <c r="C18" s="320"/>
      <c r="D18" s="321"/>
      <c r="E18" s="321"/>
      <c r="F18" s="321"/>
      <c r="G18" s="322"/>
      <c r="H18" s="322"/>
      <c r="I18" s="323"/>
      <c r="J18" s="323"/>
      <c r="K18" s="324"/>
      <c r="L18" s="324"/>
      <c r="M18" s="324"/>
      <c r="N18" s="324"/>
      <c r="O18" s="324"/>
      <c r="P18" s="324"/>
      <c r="Q18" s="324"/>
      <c r="R18" s="324"/>
      <c r="S18" s="324"/>
      <c r="T18" s="324"/>
      <c r="U18" s="324"/>
      <c r="V18" s="324"/>
      <c r="W18" s="324"/>
      <c r="X18" s="324"/>
      <c r="Y18" s="324"/>
      <c r="Z18" s="324"/>
      <c r="AA18" s="324"/>
      <c r="AB18" s="324"/>
      <c r="AC18" s="324"/>
      <c r="AD18" s="324"/>
      <c r="AE18" s="324"/>
      <c r="AF18" s="320"/>
      <c r="AG18" s="325"/>
      <c r="AH18" s="325"/>
      <c r="AI18" s="325"/>
      <c r="AJ18" s="326"/>
    </row>
    <row r="19" spans="2:36" ht="34.9" customHeight="1">
      <c r="B19" s="283" t="s">
        <v>755</v>
      </c>
      <c r="C19" s="284" t="s">
        <v>756</v>
      </c>
      <c r="D19" s="285" t="s">
        <v>225</v>
      </c>
      <c r="E19" s="308"/>
      <c r="F19" s="287" t="s">
        <v>490</v>
      </c>
      <c r="G19" s="288" t="s">
        <v>775</v>
      </c>
      <c r="H19" s="289" t="s">
        <v>776</v>
      </c>
      <c r="I19" s="289"/>
      <c r="J19" s="290"/>
      <c r="K19" s="290"/>
      <c r="L19" s="290"/>
      <c r="M19" s="290"/>
      <c r="N19" s="291"/>
      <c r="O19" s="292"/>
      <c r="P19" s="293"/>
      <c r="Q19" s="293"/>
      <c r="R19" s="293"/>
      <c r="S19" s="293"/>
      <c r="T19" s="293"/>
      <c r="U19" s="293"/>
      <c r="V19" s="294"/>
      <c r="W19" s="295"/>
      <c r="X19" s="295"/>
      <c r="Y19" s="295"/>
      <c r="Z19" s="295"/>
      <c r="AA19" s="295"/>
      <c r="AB19" s="295"/>
      <c r="AC19" s="295"/>
      <c r="AD19" s="295"/>
      <c r="AE19" s="295"/>
      <c r="AF19" s="296"/>
      <c r="AG19" s="297"/>
      <c r="AH19" s="297"/>
      <c r="AI19" s="297"/>
      <c r="AJ19" s="298"/>
    </row>
    <row r="20" spans="2:36">
      <c r="B20" s="299" t="str">
        <f>$B19</f>
        <v>표준</v>
      </c>
      <c r="C20" s="300"/>
      <c r="D20" s="301"/>
      <c r="E20" s="301"/>
      <c r="F20" s="301"/>
      <c r="G20" s="301" t="s">
        <v>759</v>
      </c>
      <c r="H20" s="301"/>
      <c r="I20" s="302" t="s">
        <v>777</v>
      </c>
      <c r="J20" s="303"/>
      <c r="K20" s="304"/>
      <c r="L20" s="304"/>
      <c r="M20" s="304"/>
      <c r="N20" s="304"/>
      <c r="O20" s="304"/>
      <c r="P20" s="304"/>
      <c r="Q20" s="304"/>
      <c r="R20" s="304"/>
      <c r="S20" s="304"/>
      <c r="T20" s="304"/>
      <c r="U20" s="304"/>
      <c r="V20" s="304"/>
      <c r="W20" s="304"/>
      <c r="X20" s="304"/>
      <c r="Y20" s="304"/>
      <c r="Z20" s="304"/>
      <c r="AA20" s="304"/>
      <c r="AB20" s="304"/>
      <c r="AC20" s="304"/>
      <c r="AD20" s="304"/>
      <c r="AE20" s="304"/>
      <c r="AF20" s="305"/>
      <c r="AG20" s="305"/>
      <c r="AH20" s="305"/>
      <c r="AI20" s="305"/>
      <c r="AJ20" s="306"/>
    </row>
    <row r="21" spans="2:36" ht="49.9" customHeight="1">
      <c r="B21" s="299" t="str">
        <f t="shared" ref="B21:B28" si="1">$B20</f>
        <v>표준</v>
      </c>
      <c r="C21" s="307"/>
      <c r="D21" s="286"/>
      <c r="E21" s="286"/>
      <c r="F21" s="286" t="s">
        <v>769</v>
      </c>
      <c r="G21" s="286" t="str">
        <f>N21</f>
        <v>Floor Painting</v>
      </c>
      <c r="H21" s="308" t="s">
        <v>778</v>
      </c>
      <c r="I21" s="309" t="str">
        <f>LEFT(H21,14)</f>
        <v>A04AM080-00006</v>
      </c>
      <c r="J21" s="310"/>
      <c r="K21" s="310" t="str">
        <f>VLOOKUP($I21,'WM-AR'!$B$7:$AL$2292,34,FALSE)</f>
        <v>M2</v>
      </c>
      <c r="L21" s="310" t="str">
        <f>VLOOKUP($I21,'WM-AR'!$B$7:$AL$2292,4,FALSE)</f>
        <v>Finishing Work</v>
      </c>
      <c r="M21" s="310" t="str">
        <f>VLOOKUP($I21,'WM-AR'!$B$7:$AL$2292,6,FALSE)</f>
        <v>Painting Work</v>
      </c>
      <c r="N21" s="310" t="str">
        <f>VLOOKUP($I21,'WM-AR'!$B$7:$AL$2292,8,FALSE)</f>
        <v>Floor Painting</v>
      </c>
      <c r="O21" s="310" t="str">
        <f>VLOOKUP($I21,'WM-AR'!$B$7:$AL$2292,10,FALSE)</f>
        <v>Epoxy Paint</v>
      </c>
      <c r="P21" s="310">
        <f>VLOOKUP($I21,'WM-AR'!$B$7:$AL$2292,12,FALSE)</f>
        <v>0</v>
      </c>
      <c r="Q21" s="310">
        <f>VLOOKUP($I21,'WM-AR'!$B$7:$AL$2292,14,FALSE)</f>
        <v>0</v>
      </c>
      <c r="R21" s="310">
        <f>VLOOKUP($I21,'WM-AR'!$B$7:$AL$2292,16,FALSE)</f>
        <v>0</v>
      </c>
      <c r="S21" s="310">
        <f>VLOOKUP($I21,'WM-AR'!$B$7:$AL$2292,18,FALSE)</f>
        <v>0</v>
      </c>
      <c r="T21" s="310" t="str">
        <f>VLOOKUP($I21,'WM-AR'!$B$7:$AL$2292,20,FALSE)</f>
        <v/>
      </c>
      <c r="U21" s="310">
        <f>VLOOKUP($I21,'WM-AR'!$B$7:$AL$2292,22,FALSE)</f>
        <v>0</v>
      </c>
      <c r="V21" s="310" t="str">
        <f>VLOOKUP($I21,'WM-AR'!$B$7:$AL$2292,24,FALSE)</f>
        <v/>
      </c>
      <c r="W21" s="310">
        <f>VLOOKUP($I21,'WM-AR'!$B$7:$AL$2292,25,FALSE)</f>
        <v>0</v>
      </c>
      <c r="X21" s="310" t="str">
        <f>VLOOKUP($I21,'WM-AR'!$B$7:$AL$2292,26,FALSE)</f>
        <v/>
      </c>
      <c r="Y21" s="310">
        <f>VLOOKUP($I21,'WM-AR'!$B$7:$AL$2292,27,FALSE)</f>
        <v>0</v>
      </c>
      <c r="Z21" s="310">
        <f>VLOOKUP($I21,'WM-AR'!$B$7:$AL$2292,28,FALSE)</f>
        <v>0</v>
      </c>
      <c r="AA21" s="310">
        <f>VLOOKUP($I21,'WM-AR'!$B$7:$AL$2292,29,FALSE)</f>
        <v>0</v>
      </c>
      <c r="AB21" s="310">
        <f>VLOOKUP($I21,'WM-AR'!$B$7:$AL$2292,30,FALSE)</f>
        <v>0</v>
      </c>
      <c r="AC21" s="310">
        <f>VLOOKUP($I21,'WM-AR'!$B$7:$AL$2292,31,FALSE)</f>
        <v>0</v>
      </c>
      <c r="AD21" s="310">
        <f>VLOOKUP($I21,'WM-AR'!$B$7:$AL$2292,32,FALSE)</f>
        <v>0</v>
      </c>
      <c r="AE21" s="310">
        <f>VLOOKUP($I21,'WM-AR'!$B$7:$AL$2292,33,FALSE)</f>
        <v>0</v>
      </c>
      <c r="AF21" s="287"/>
      <c r="AG21" s="316" t="s">
        <v>779</v>
      </c>
      <c r="AH21" s="312"/>
      <c r="AI21" s="312" t="s">
        <v>763</v>
      </c>
      <c r="AJ21" s="313" t="s">
        <v>780</v>
      </c>
    </row>
    <row r="22" spans="2:36">
      <c r="B22" s="299" t="str">
        <f t="shared" si="1"/>
        <v>표준</v>
      </c>
      <c r="C22" s="300"/>
      <c r="D22" s="301"/>
      <c r="E22" s="301"/>
      <c r="F22" s="301"/>
      <c r="G22" s="301" t="s">
        <v>767</v>
      </c>
      <c r="H22" s="301"/>
      <c r="I22" s="302" t="s">
        <v>781</v>
      </c>
      <c r="J22" s="303"/>
      <c r="K22" s="304"/>
      <c r="L22" s="304"/>
      <c r="M22" s="304"/>
      <c r="N22" s="304"/>
      <c r="O22" s="304"/>
      <c r="P22" s="304"/>
      <c r="Q22" s="304"/>
      <c r="R22" s="304"/>
      <c r="S22" s="304"/>
      <c r="T22" s="304"/>
      <c r="U22" s="304"/>
      <c r="V22" s="304"/>
      <c r="W22" s="304"/>
      <c r="X22" s="304"/>
      <c r="Y22" s="304"/>
      <c r="Z22" s="304"/>
      <c r="AA22" s="304"/>
      <c r="AB22" s="304"/>
      <c r="AC22" s="304"/>
      <c r="AD22" s="304"/>
      <c r="AE22" s="304"/>
      <c r="AF22" s="305"/>
      <c r="AG22" s="305"/>
      <c r="AH22" s="305"/>
      <c r="AI22" s="305"/>
      <c r="AJ22" s="306"/>
    </row>
    <row r="23" spans="2:36" ht="49.9" customHeight="1">
      <c r="B23" s="299" t="str">
        <f t="shared" si="1"/>
        <v>표준</v>
      </c>
      <c r="C23" s="307"/>
      <c r="D23" s="286"/>
      <c r="E23" s="286"/>
      <c r="F23" s="286" t="s">
        <v>769</v>
      </c>
      <c r="G23" s="286" t="str">
        <f>O23</f>
        <v>Epoxy Paint</v>
      </c>
      <c r="H23" s="308" t="s">
        <v>782</v>
      </c>
      <c r="I23" s="309" t="str">
        <f>LEFT(H23,14)</f>
        <v>A04AM081-00007</v>
      </c>
      <c r="J23" s="310"/>
      <c r="K23" s="310" t="str">
        <f>VLOOKUP($I23,'WM-AR'!$B$7:$AL$2292,34,FALSE)</f>
        <v>M</v>
      </c>
      <c r="L23" s="310" t="str">
        <f>VLOOKUP($I23,'WM-AR'!$B$7:$AL$2292,4,FALSE)</f>
        <v>Finishing Work</v>
      </c>
      <c r="M23" s="310" t="str">
        <f>VLOOKUP($I23,'WM-AR'!$B$7:$AL$2292,6,FALSE)</f>
        <v>Painting Work</v>
      </c>
      <c r="N23" s="310" t="str">
        <f>VLOOKUP($I23,'WM-AR'!$B$7:$AL$2292,8,FALSE)</f>
        <v>Skirt Painting</v>
      </c>
      <c r="O23" s="310" t="str">
        <f>VLOOKUP($I23,'WM-AR'!$B$7:$AL$2292,10,FALSE)</f>
        <v>Epoxy Paint</v>
      </c>
      <c r="P23" s="310">
        <f>VLOOKUP($I23,'WM-AR'!$B$7:$AL$2292,12,FALSE)</f>
        <v>0</v>
      </c>
      <c r="Q23" s="310">
        <f>VLOOKUP($I23,'WM-AR'!$B$7:$AL$2292,14,FALSE)</f>
        <v>0</v>
      </c>
      <c r="R23" s="310">
        <f>VLOOKUP($I23,'WM-AR'!$B$7:$AL$2292,16,FALSE)</f>
        <v>0</v>
      </c>
      <c r="S23" s="310">
        <f>VLOOKUP($I23,'WM-AR'!$B$7:$AL$2292,18,FALSE)</f>
        <v>0</v>
      </c>
      <c r="T23" s="310" t="str">
        <f>VLOOKUP($I23,'WM-AR'!$B$7:$AL$2292,20,FALSE)</f>
        <v/>
      </c>
      <c r="U23" s="310">
        <f>VLOOKUP($I23,'WM-AR'!$B$7:$AL$2292,22,FALSE)</f>
        <v>0</v>
      </c>
      <c r="V23" s="310" t="str">
        <f>VLOOKUP($I23,'WM-AR'!$B$7:$AL$2292,24,FALSE)</f>
        <v>H&lt;150mm</v>
      </c>
      <c r="W23" s="310">
        <f>VLOOKUP($I23,'WM-AR'!$B$7:$AL$2292,25,FALSE)</f>
        <v>0</v>
      </c>
      <c r="X23" s="310" t="str">
        <f>VLOOKUP($I23,'WM-AR'!$B$7:$AL$2292,26,FALSE)</f>
        <v>H=(  )mm</v>
      </c>
      <c r="Y23" s="310">
        <f>VLOOKUP($I23,'WM-AR'!$B$7:$AL$2292,27,FALSE)</f>
        <v>0</v>
      </c>
      <c r="Z23" s="310">
        <f>VLOOKUP($I23,'WM-AR'!$B$7:$AL$2292,28,FALSE)</f>
        <v>0</v>
      </c>
      <c r="AA23" s="310">
        <f>VLOOKUP($I23,'WM-AR'!$B$7:$AL$2292,29,FALSE)</f>
        <v>0</v>
      </c>
      <c r="AB23" s="310">
        <f>VLOOKUP($I23,'WM-AR'!$B$7:$AL$2292,30,FALSE)</f>
        <v>0</v>
      </c>
      <c r="AC23" s="310">
        <f>VLOOKUP($I23,'WM-AR'!$B$7:$AL$2292,31,FALSE)</f>
        <v>0</v>
      </c>
      <c r="AD23" s="310">
        <f>VLOOKUP($I23,'WM-AR'!$B$7:$AL$2292,32,FALSE)</f>
        <v>0</v>
      </c>
      <c r="AE23" s="310">
        <f>VLOOKUP($I23,'WM-AR'!$B$7:$AL$2292,33,FALSE)</f>
        <v>0</v>
      </c>
      <c r="AF23" s="287"/>
      <c r="AG23" s="316" t="s">
        <v>770</v>
      </c>
      <c r="AH23" s="312"/>
      <c r="AI23" s="312" t="s">
        <v>763</v>
      </c>
      <c r="AJ23" s="308"/>
    </row>
    <row r="24" spans="2:36">
      <c r="B24" s="299" t="str">
        <f t="shared" si="1"/>
        <v>표준</v>
      </c>
      <c r="C24" s="300"/>
      <c r="D24" s="301"/>
      <c r="E24" s="301"/>
      <c r="F24" s="301"/>
      <c r="G24" s="301" t="s">
        <v>771</v>
      </c>
      <c r="H24" s="301"/>
      <c r="I24" s="302" t="s">
        <v>772</v>
      </c>
      <c r="J24" s="303"/>
      <c r="K24" s="304"/>
      <c r="L24" s="304"/>
      <c r="M24" s="304"/>
      <c r="N24" s="304"/>
      <c r="O24" s="304"/>
      <c r="P24" s="304"/>
      <c r="Q24" s="304"/>
      <c r="R24" s="304"/>
      <c r="S24" s="304"/>
      <c r="T24" s="304"/>
      <c r="U24" s="304"/>
      <c r="V24" s="304"/>
      <c r="W24" s="304"/>
      <c r="X24" s="304"/>
      <c r="Y24" s="304"/>
      <c r="Z24" s="304"/>
      <c r="AA24" s="304"/>
      <c r="AB24" s="304"/>
      <c r="AC24" s="304"/>
      <c r="AD24" s="304"/>
      <c r="AE24" s="304"/>
      <c r="AF24" s="305"/>
      <c r="AG24" s="305"/>
      <c r="AH24" s="305"/>
      <c r="AI24" s="305"/>
      <c r="AJ24" s="306"/>
    </row>
    <row r="25" spans="2:36" ht="49.9" customHeight="1">
      <c r="B25" s="299" t="str">
        <f t="shared" si="1"/>
        <v>표준</v>
      </c>
      <c r="C25" s="307"/>
      <c r="D25" s="286"/>
      <c r="E25" s="286"/>
      <c r="F25" s="286" t="s">
        <v>769</v>
      </c>
      <c r="G25" s="286" t="str">
        <f>O25</f>
        <v>Acrylic Emulsion Paint</v>
      </c>
      <c r="H25" s="308" t="s">
        <v>783</v>
      </c>
      <c r="I25" s="309" t="str">
        <f>LEFT(H25,14)</f>
        <v>A04AM078-00001</v>
      </c>
      <c r="J25" s="310"/>
      <c r="K25" s="310" t="str">
        <f>VLOOKUP($I25,'WM-AR'!$B$7:$AL$2292,34,FALSE)</f>
        <v>M2</v>
      </c>
      <c r="L25" s="310" t="str">
        <f>VLOOKUP($I25,'WM-AR'!$B$7:$AL$2292,4,FALSE)</f>
        <v>Finishing Work</v>
      </c>
      <c r="M25" s="310" t="str">
        <f>VLOOKUP($I25,'WM-AR'!$B$7:$AL$2292,6,FALSE)</f>
        <v>Painting Work</v>
      </c>
      <c r="N25" s="310" t="str">
        <f>VLOOKUP($I25,'WM-AR'!$B$7:$AL$2292,8,FALSE)</f>
        <v>Internal Wall Painting</v>
      </c>
      <c r="O25" s="310" t="str">
        <f>VLOOKUP($I25,'WM-AR'!$B$7:$AL$2292,10,FALSE)</f>
        <v>Acrylic Emulsion Paint</v>
      </c>
      <c r="P25" s="310">
        <f>VLOOKUP($I25,'WM-AR'!$B$7:$AL$2292,12,FALSE)</f>
        <v>0</v>
      </c>
      <c r="Q25" s="310">
        <f>VLOOKUP($I25,'WM-AR'!$B$7:$AL$2292,14,FALSE)</f>
        <v>0</v>
      </c>
      <c r="R25" s="310">
        <f>VLOOKUP($I25,'WM-AR'!$B$7:$AL$2292,16,FALSE)</f>
        <v>0</v>
      </c>
      <c r="S25" s="310">
        <f>VLOOKUP($I25,'WM-AR'!$B$7:$AL$2292,18,FALSE)</f>
        <v>0</v>
      </c>
      <c r="T25" s="310" t="str">
        <f>VLOOKUP($I25,'WM-AR'!$B$7:$AL$2292,20,FALSE)</f>
        <v/>
      </c>
      <c r="U25" s="310">
        <f>VLOOKUP($I25,'WM-AR'!$B$7:$AL$2292,22,FALSE)</f>
        <v>0</v>
      </c>
      <c r="V25" s="310" t="str">
        <f>VLOOKUP($I25,'WM-AR'!$B$7:$AL$2292,24,FALSE)</f>
        <v/>
      </c>
      <c r="W25" s="310">
        <f>VLOOKUP($I25,'WM-AR'!$B$7:$AL$2292,25,FALSE)</f>
        <v>0</v>
      </c>
      <c r="X25" s="310" t="str">
        <f>VLOOKUP($I25,'WM-AR'!$B$7:$AL$2292,26,FALSE)</f>
        <v/>
      </c>
      <c r="Y25" s="310">
        <f>VLOOKUP($I25,'WM-AR'!$B$7:$AL$2292,27,FALSE)</f>
        <v>0</v>
      </c>
      <c r="Z25" s="310">
        <f>VLOOKUP($I25,'WM-AR'!$B$7:$AL$2292,28,FALSE)</f>
        <v>0</v>
      </c>
      <c r="AA25" s="310">
        <f>VLOOKUP($I25,'WM-AR'!$B$7:$AL$2292,29,FALSE)</f>
        <v>0</v>
      </c>
      <c r="AB25" s="310">
        <f>VLOOKUP($I25,'WM-AR'!$B$7:$AL$2292,30,FALSE)</f>
        <v>0</v>
      </c>
      <c r="AC25" s="310">
        <f>VLOOKUP($I25,'WM-AR'!$B$7:$AL$2292,31,FALSE)</f>
        <v>0</v>
      </c>
      <c r="AD25" s="310">
        <f>VLOOKUP($I25,'WM-AR'!$B$7:$AL$2292,32,FALSE)</f>
        <v>0</v>
      </c>
      <c r="AE25" s="310">
        <f>VLOOKUP($I25,'WM-AR'!$B$7:$AL$2292,33,FALSE)</f>
        <v>0</v>
      </c>
      <c r="AF25" s="287"/>
      <c r="AG25" s="316" t="s">
        <v>784</v>
      </c>
      <c r="AH25" s="312"/>
      <c r="AI25" s="312" t="s">
        <v>763</v>
      </c>
      <c r="AJ25" s="313" t="s">
        <v>780</v>
      </c>
    </row>
    <row r="26" spans="2:36" ht="49.9" customHeight="1">
      <c r="B26" s="299" t="str">
        <f t="shared" si="1"/>
        <v>표준</v>
      </c>
      <c r="C26" s="314"/>
      <c r="D26" s="315"/>
      <c r="E26" s="315"/>
      <c r="F26" s="286" t="s">
        <v>769</v>
      </c>
      <c r="G26" s="286" t="str">
        <f>N26</f>
        <v>Plastering</v>
      </c>
      <c r="H26" s="308" t="s">
        <v>785</v>
      </c>
      <c r="I26" s="309" t="str">
        <f>LEFT(H26,14)</f>
        <v>A04AT198-00002</v>
      </c>
      <c r="J26" s="310"/>
      <c r="K26" s="310" t="str">
        <f>VLOOKUP($I26,'WM-AR'!$B$7:$AL$2292,34,FALSE)</f>
        <v>M2</v>
      </c>
      <c r="L26" s="310" t="str">
        <f>VLOOKUP($I26,'WM-AR'!$B$7:$AL$2292,4,FALSE)</f>
        <v>Finishing Work</v>
      </c>
      <c r="M26" s="310" t="str">
        <f>VLOOKUP($I26,'WM-AR'!$B$7:$AL$2292,6,FALSE)</f>
        <v>Plastering Work</v>
      </c>
      <c r="N26" s="310" t="str">
        <f>VLOOKUP($I26,'WM-AR'!$B$7:$AL$2292,8,FALSE)</f>
        <v>Plastering</v>
      </c>
      <c r="O26" s="310">
        <f>VLOOKUP($I26,'WM-AR'!$B$7:$AL$2292,10,FALSE)</f>
        <v>0</v>
      </c>
      <c r="P26" s="310">
        <f>VLOOKUP($I26,'WM-AR'!$B$7:$AL$2292,12,FALSE)</f>
        <v>0</v>
      </c>
      <c r="Q26" s="310">
        <f>VLOOKUP($I26,'WM-AR'!$B$7:$AL$2292,14,FALSE)</f>
        <v>0</v>
      </c>
      <c r="R26" s="310">
        <f>VLOOKUP($I26,'WM-AR'!$B$7:$AL$2292,16,FALSE)</f>
        <v>0</v>
      </c>
      <c r="S26" s="310" t="str">
        <f>VLOOKUP($I26,'WM-AR'!$B$7:$AL$2292,18,FALSE)</f>
        <v>for Internal Masonry Wall</v>
      </c>
      <c r="T26" s="310" t="str">
        <f>VLOOKUP($I26,'WM-AR'!$B$7:$AL$2292,20,FALSE)</f>
        <v/>
      </c>
      <c r="U26" s="310">
        <f>VLOOKUP($I26,'WM-AR'!$B$7:$AL$2292,22,FALSE)</f>
        <v>0</v>
      </c>
      <c r="V26" s="310">
        <f>VLOOKUP($I26,'WM-AR'!$B$7:$AL$2292,24,FALSE)</f>
        <v>0</v>
      </c>
      <c r="W26" s="310">
        <f>VLOOKUP($I26,'WM-AR'!$B$7:$AL$2292,25,FALSE)</f>
        <v>0</v>
      </c>
      <c r="X26" s="310" t="str">
        <f>VLOOKUP($I26,'WM-AR'!$B$7:$AL$2292,26,FALSE)</f>
        <v>THK=(  )mm</v>
      </c>
      <c r="Y26" s="310">
        <f>VLOOKUP($I26,'WM-AR'!$B$7:$AL$2292,27,FALSE)</f>
        <v>0</v>
      </c>
      <c r="Z26" s="310">
        <f>VLOOKUP($I26,'WM-AR'!$B$7:$AL$2292,28,FALSE)</f>
        <v>0</v>
      </c>
      <c r="AA26" s="310">
        <f>VLOOKUP($I26,'WM-AR'!$B$7:$AL$2292,29,FALSE)</f>
        <v>0</v>
      </c>
      <c r="AB26" s="310">
        <f>VLOOKUP($I26,'WM-AR'!$B$7:$AL$2292,30,FALSE)</f>
        <v>0</v>
      </c>
      <c r="AC26" s="310">
        <f>VLOOKUP($I26,'WM-AR'!$B$7:$AL$2292,31,FALSE)</f>
        <v>0</v>
      </c>
      <c r="AD26" s="310">
        <f>VLOOKUP($I26,'WM-AR'!$B$7:$AL$2292,32,FALSE)</f>
        <v>0</v>
      </c>
      <c r="AE26" s="310">
        <f>VLOOKUP($I26,'WM-AR'!$B$7:$AL$2292,33,FALSE)</f>
        <v>0</v>
      </c>
      <c r="AF26" s="287"/>
      <c r="AG26" s="316" t="s">
        <v>784</v>
      </c>
      <c r="AH26" s="312"/>
      <c r="AI26" s="312" t="s">
        <v>763</v>
      </c>
      <c r="AJ26" s="313" t="s">
        <v>780</v>
      </c>
    </row>
    <row r="27" spans="2:36">
      <c r="B27" s="299" t="str">
        <f t="shared" si="1"/>
        <v>표준</v>
      </c>
      <c r="C27" s="300"/>
      <c r="D27" s="301"/>
      <c r="E27" s="301"/>
      <c r="F27" s="301"/>
      <c r="G27" s="301" t="s">
        <v>773</v>
      </c>
      <c r="H27" s="301"/>
      <c r="I27" s="302" t="s">
        <v>774</v>
      </c>
      <c r="J27" s="303"/>
      <c r="K27" s="304"/>
      <c r="L27" s="304"/>
      <c r="M27" s="304"/>
      <c r="N27" s="304"/>
      <c r="O27" s="304"/>
      <c r="P27" s="304"/>
      <c r="Q27" s="304"/>
      <c r="R27" s="304"/>
      <c r="S27" s="304"/>
      <c r="T27" s="304"/>
      <c r="U27" s="304"/>
      <c r="V27" s="304"/>
      <c r="W27" s="304"/>
      <c r="X27" s="304"/>
      <c r="Y27" s="304"/>
      <c r="Z27" s="304"/>
      <c r="AA27" s="304"/>
      <c r="AB27" s="304"/>
      <c r="AC27" s="304"/>
      <c r="AD27" s="304"/>
      <c r="AE27" s="304"/>
      <c r="AF27" s="305"/>
      <c r="AG27" s="305"/>
      <c r="AH27" s="305"/>
      <c r="AI27" s="305"/>
      <c r="AJ27" s="306"/>
    </row>
    <row r="28" spans="2:36" ht="49.9" customHeight="1">
      <c r="B28" s="299" t="str">
        <f t="shared" si="1"/>
        <v>표준</v>
      </c>
      <c r="C28" s="307"/>
      <c r="D28" s="286"/>
      <c r="E28" s="286"/>
      <c r="F28" s="286" t="s">
        <v>769</v>
      </c>
      <c r="G28" s="286" t="str">
        <f>O28</f>
        <v>Acrylic Emulsion Paint</v>
      </c>
      <c r="H28" s="308" t="s">
        <v>786</v>
      </c>
      <c r="I28" s="309" t="str">
        <f>LEFT(H28,14)</f>
        <v>A04AM079-00001</v>
      </c>
      <c r="J28" s="310"/>
      <c r="K28" s="310" t="str">
        <f>VLOOKUP($I28,'WM-AR'!$B$7:$AL$2292,34,FALSE)</f>
        <v>M2</v>
      </c>
      <c r="L28" s="310" t="str">
        <f>VLOOKUP($I28,'WM-AR'!$B$7:$AL$2292,4,FALSE)</f>
        <v>Finishing Work</v>
      </c>
      <c r="M28" s="310" t="str">
        <f>VLOOKUP($I28,'WM-AR'!$B$7:$AL$2292,6,FALSE)</f>
        <v>Painting Work</v>
      </c>
      <c r="N28" s="310" t="str">
        <f>VLOOKUP($I28,'WM-AR'!$B$7:$AL$2292,8,FALSE)</f>
        <v>Ceiling Painting</v>
      </c>
      <c r="O28" s="310" t="str">
        <f>VLOOKUP($I28,'WM-AR'!$B$7:$AL$2292,10,FALSE)</f>
        <v>Acrylic Emulsion Paint</v>
      </c>
      <c r="P28" s="310">
        <f>VLOOKUP($I28,'WM-AR'!$B$7:$AL$2292,12,FALSE)</f>
        <v>0</v>
      </c>
      <c r="Q28" s="310">
        <f>VLOOKUP($I28,'WM-AR'!$B$7:$AL$2292,14,FALSE)</f>
        <v>0</v>
      </c>
      <c r="R28" s="310">
        <f>VLOOKUP($I28,'WM-AR'!$B$7:$AL$2292,16,FALSE)</f>
        <v>0</v>
      </c>
      <c r="S28" s="310">
        <f>VLOOKUP($I28,'WM-AR'!$B$7:$AL$2292,18,FALSE)</f>
        <v>0</v>
      </c>
      <c r="T28" s="310" t="str">
        <f>VLOOKUP($I28,'WM-AR'!$B$7:$AL$2292,20,FALSE)</f>
        <v/>
      </c>
      <c r="U28" s="310">
        <f>VLOOKUP($I28,'WM-AR'!$B$7:$AL$2292,22,FALSE)</f>
        <v>0</v>
      </c>
      <c r="V28" s="310" t="str">
        <f>VLOOKUP($I28,'WM-AR'!$B$7:$AL$2292,24,FALSE)</f>
        <v/>
      </c>
      <c r="W28" s="310">
        <f>VLOOKUP($I28,'WM-AR'!$B$7:$AL$2292,25,FALSE)</f>
        <v>0</v>
      </c>
      <c r="X28" s="310" t="str">
        <f>VLOOKUP($I28,'WM-AR'!$B$7:$AL$2292,26,FALSE)</f>
        <v/>
      </c>
      <c r="Y28" s="310">
        <f>VLOOKUP($I28,'WM-AR'!$B$7:$AL$2292,27,FALSE)</f>
        <v>0</v>
      </c>
      <c r="Z28" s="310">
        <f>VLOOKUP($I28,'WM-AR'!$B$7:$AL$2292,28,FALSE)</f>
        <v>0</v>
      </c>
      <c r="AA28" s="310">
        <f>VLOOKUP($I28,'WM-AR'!$B$7:$AL$2292,29,FALSE)</f>
        <v>0</v>
      </c>
      <c r="AB28" s="310">
        <f>VLOOKUP($I28,'WM-AR'!$B$7:$AL$2292,30,FALSE)</f>
        <v>0</v>
      </c>
      <c r="AC28" s="310">
        <f>VLOOKUP($I28,'WM-AR'!$B$7:$AL$2292,31,FALSE)</f>
        <v>0</v>
      </c>
      <c r="AD28" s="310">
        <f>VLOOKUP($I28,'WM-AR'!$B$7:$AL$2292,32,FALSE)</f>
        <v>0</v>
      </c>
      <c r="AE28" s="310">
        <f>VLOOKUP($I28,'WM-AR'!$B$7:$AL$2292,33,FALSE)</f>
        <v>0</v>
      </c>
      <c r="AF28" s="287"/>
      <c r="AG28" s="316" t="s">
        <v>779</v>
      </c>
      <c r="AH28" s="312"/>
      <c r="AI28" s="312" t="s">
        <v>763</v>
      </c>
      <c r="AJ28" s="313" t="s">
        <v>780</v>
      </c>
    </row>
    <row r="29" spans="2:36">
      <c r="B29" s="317" t="str">
        <f>$B28</f>
        <v>표준</v>
      </c>
      <c r="C29" s="318"/>
      <c r="D29" s="318"/>
      <c r="E29" s="318"/>
      <c r="F29" s="318"/>
      <c r="G29" s="318"/>
      <c r="H29" s="318"/>
      <c r="I29" s="318"/>
      <c r="J29" s="318"/>
      <c r="K29" s="318"/>
      <c r="L29" s="318"/>
      <c r="M29" s="318"/>
      <c r="N29" s="318"/>
      <c r="O29" s="318"/>
      <c r="P29" s="318"/>
      <c r="Q29" s="318"/>
      <c r="R29" s="318"/>
      <c r="S29" s="318"/>
      <c r="T29" s="318"/>
      <c r="U29" s="318"/>
      <c r="V29" s="318"/>
      <c r="W29" s="318"/>
      <c r="X29" s="318"/>
      <c r="Y29" s="318"/>
      <c r="Z29" s="318"/>
      <c r="AA29" s="318"/>
      <c r="AB29" s="318"/>
      <c r="AC29" s="318"/>
      <c r="AD29" s="318"/>
      <c r="AE29" s="318"/>
      <c r="AF29" s="318"/>
      <c r="AG29" s="318"/>
      <c r="AH29" s="318"/>
      <c r="AI29" s="318"/>
      <c r="AJ29" s="318"/>
    </row>
    <row r="30" spans="2:36" ht="34.9" customHeight="1">
      <c r="B30" s="283" t="s">
        <v>787</v>
      </c>
      <c r="C30" s="284" t="s">
        <v>756</v>
      </c>
      <c r="D30" s="285" t="s">
        <v>225</v>
      </c>
      <c r="E30" s="308"/>
      <c r="F30" s="287" t="s">
        <v>490</v>
      </c>
      <c r="G30" s="288" t="s">
        <v>788</v>
      </c>
      <c r="H30" s="289" t="s">
        <v>789</v>
      </c>
      <c r="I30" s="289"/>
      <c r="J30" s="290"/>
      <c r="K30" s="290"/>
      <c r="L30" s="290"/>
      <c r="M30" s="290"/>
      <c r="N30" s="291"/>
      <c r="O30" s="292"/>
      <c r="P30" s="293"/>
      <c r="Q30" s="293"/>
      <c r="R30" s="293"/>
      <c r="S30" s="293"/>
      <c r="T30" s="293"/>
      <c r="U30" s="293"/>
      <c r="V30" s="294"/>
      <c r="W30" s="295"/>
      <c r="X30" s="295"/>
      <c r="Y30" s="295"/>
      <c r="Z30" s="295"/>
      <c r="AA30" s="295"/>
      <c r="AB30" s="295"/>
      <c r="AC30" s="295"/>
      <c r="AD30" s="295"/>
      <c r="AE30" s="327"/>
      <c r="AF30" s="328"/>
      <c r="AG30" s="297"/>
      <c r="AH30" s="297"/>
      <c r="AI30" s="297"/>
      <c r="AJ30" s="298"/>
    </row>
    <row r="31" spans="2:36">
      <c r="B31" s="299" t="str">
        <f>$B30</f>
        <v>입찰</v>
      </c>
      <c r="C31" s="300"/>
      <c r="D31" s="301"/>
      <c r="E31" s="301"/>
      <c r="F31" s="301"/>
      <c r="G31" s="301" t="s">
        <v>759</v>
      </c>
      <c r="H31" s="301"/>
      <c r="I31" s="302" t="s">
        <v>790</v>
      </c>
      <c r="J31" s="303"/>
      <c r="K31" s="304"/>
      <c r="L31" s="304"/>
      <c r="M31" s="304"/>
      <c r="N31" s="304"/>
      <c r="O31" s="304"/>
      <c r="P31" s="304"/>
      <c r="Q31" s="304"/>
      <c r="R31" s="304"/>
      <c r="S31" s="304"/>
      <c r="T31" s="304"/>
      <c r="U31" s="304"/>
      <c r="V31" s="304"/>
      <c r="W31" s="304"/>
      <c r="X31" s="304"/>
      <c r="Y31" s="304"/>
      <c r="Z31" s="304"/>
      <c r="AA31" s="304"/>
      <c r="AB31" s="304"/>
      <c r="AC31" s="304"/>
      <c r="AD31" s="304"/>
      <c r="AE31" s="329"/>
      <c r="AF31" s="305"/>
      <c r="AG31" s="305"/>
      <c r="AH31" s="305"/>
      <c r="AI31" s="305"/>
      <c r="AJ31" s="306"/>
    </row>
    <row r="32" spans="2:36" ht="49.9" customHeight="1">
      <c r="B32" s="299" t="str">
        <f t="shared" ref="B32:B40" si="2">$B31</f>
        <v>입찰</v>
      </c>
      <c r="C32" s="307"/>
      <c r="D32" s="286"/>
      <c r="E32" s="286"/>
      <c r="F32" s="286" t="s">
        <v>769</v>
      </c>
      <c r="G32" s="286" t="str">
        <f>O32</f>
        <v>Anti-Dust Paint</v>
      </c>
      <c r="H32" s="308" t="s">
        <v>791</v>
      </c>
      <c r="I32" s="309" t="str">
        <f>LEFT(H32,14)</f>
        <v>A04AM080-00005</v>
      </c>
      <c r="J32" s="310"/>
      <c r="K32" s="310" t="str">
        <f>VLOOKUP($I32,'WM-AR'!$B$7:$AL$2292,34,FALSE)</f>
        <v>M2</v>
      </c>
      <c r="L32" s="310" t="str">
        <f>VLOOKUP($I32,'WM-AR'!$B$7:$AL$2292,4,FALSE)</f>
        <v>Finishing Work</v>
      </c>
      <c r="M32" s="310" t="str">
        <f>VLOOKUP($I32,'WM-AR'!$B$7:$AL$2292,6,FALSE)</f>
        <v>Painting Work</v>
      </c>
      <c r="N32" s="310" t="str">
        <f>VLOOKUP($I32,'WM-AR'!$B$7:$AL$2292,8,FALSE)</f>
        <v>Floor Painting</v>
      </c>
      <c r="O32" s="310" t="str">
        <f>VLOOKUP($I32,'WM-AR'!$B$7:$AL$2292,10,FALSE)</f>
        <v>Anti-Dust Paint</v>
      </c>
      <c r="P32" s="310">
        <f>VLOOKUP($I32,'WM-AR'!$B$7:$AL$2292,12,FALSE)</f>
        <v>0</v>
      </c>
      <c r="Q32" s="310">
        <f>VLOOKUP($I32,'WM-AR'!$B$7:$AL$2292,14,FALSE)</f>
        <v>0</v>
      </c>
      <c r="R32" s="310">
        <f>VLOOKUP($I32,'WM-AR'!$B$7:$AL$2292,16,FALSE)</f>
        <v>0</v>
      </c>
      <c r="S32" s="310">
        <f>VLOOKUP($I32,'WM-AR'!$B$7:$AL$2292,18,FALSE)</f>
        <v>0</v>
      </c>
      <c r="T32" s="310" t="str">
        <f>VLOOKUP($I32,'WM-AR'!$B$7:$AL$2292,20,FALSE)</f>
        <v/>
      </c>
      <c r="U32" s="310">
        <f>VLOOKUP($I32,'WM-AR'!$B$7:$AL$2292,22,FALSE)</f>
        <v>0</v>
      </c>
      <c r="V32" s="310" t="str">
        <f>VLOOKUP($I32,'WM-AR'!$B$7:$AL$2292,24,FALSE)</f>
        <v/>
      </c>
      <c r="W32" s="310">
        <f>VLOOKUP($I32,'WM-AR'!$B$7:$AL$2292,25,FALSE)</f>
        <v>0</v>
      </c>
      <c r="X32" s="310" t="str">
        <f>VLOOKUP($I32,'WM-AR'!$B$7:$AL$2292,26,FALSE)</f>
        <v/>
      </c>
      <c r="Y32" s="310">
        <f>VLOOKUP($I32,'WM-AR'!$B$7:$AL$2292,27,FALSE)</f>
        <v>0</v>
      </c>
      <c r="Z32" s="310">
        <f>VLOOKUP($I32,'WM-AR'!$B$7:$AL$2292,28,FALSE)</f>
        <v>0</v>
      </c>
      <c r="AA32" s="310">
        <f>VLOOKUP($I32,'WM-AR'!$B$7:$AL$2292,29,FALSE)</f>
        <v>0</v>
      </c>
      <c r="AB32" s="310">
        <f>VLOOKUP($I32,'WM-AR'!$B$7:$AL$2292,30,FALSE)</f>
        <v>0</v>
      </c>
      <c r="AC32" s="310">
        <f>VLOOKUP($I32,'WM-AR'!$B$7:$AL$2292,31,FALSE)</f>
        <v>0</v>
      </c>
      <c r="AD32" s="310">
        <f>VLOOKUP($I32,'WM-AR'!$B$7:$AL$2292,32,FALSE)</f>
        <v>0</v>
      </c>
      <c r="AE32" s="330">
        <f>VLOOKUP($I32,'WM-AR'!$B$7:$AL$2292,33,FALSE)</f>
        <v>0</v>
      </c>
      <c r="AF32" s="331"/>
      <c r="AG32" s="316" t="s">
        <v>779</v>
      </c>
      <c r="AH32" s="312"/>
      <c r="AI32" s="312" t="s">
        <v>763</v>
      </c>
      <c r="AJ32" s="308"/>
    </row>
    <row r="33" spans="2:36" ht="49.9" customHeight="1">
      <c r="B33" s="299" t="str">
        <f t="shared" si="2"/>
        <v>입찰</v>
      </c>
      <c r="C33" s="307"/>
      <c r="D33" s="286"/>
      <c r="E33" s="286"/>
      <c r="F33" s="286" t="s">
        <v>769</v>
      </c>
      <c r="G33" s="286" t="str">
        <f>N33</f>
        <v>Floor Painting</v>
      </c>
      <c r="H33" s="308" t="s">
        <v>791</v>
      </c>
      <c r="I33" s="309" t="str">
        <f>LEFT(H33,14)</f>
        <v>A04AM080-00005</v>
      </c>
      <c r="J33" s="310"/>
      <c r="K33" s="310" t="str">
        <f>VLOOKUP($I33,'WM-AR'!$B$7:$AL$2292,34,FALSE)</f>
        <v>M2</v>
      </c>
      <c r="L33" s="310" t="str">
        <f>VLOOKUP($I33,'WM-AR'!$B$7:$AL$2292,4,FALSE)</f>
        <v>Finishing Work</v>
      </c>
      <c r="M33" s="310" t="str">
        <f>VLOOKUP($I33,'WM-AR'!$B$7:$AL$2292,6,FALSE)</f>
        <v>Painting Work</v>
      </c>
      <c r="N33" s="310" t="str">
        <f>VLOOKUP($I33,'WM-AR'!$B$7:$AL$2292,8,FALSE)</f>
        <v>Floor Painting</v>
      </c>
      <c r="O33" s="310" t="str">
        <f>VLOOKUP($I33,'WM-AR'!$B$7:$AL$2292,10,FALSE)</f>
        <v>Anti-Dust Paint</v>
      </c>
      <c r="P33" s="310">
        <f>VLOOKUP($I33,'WM-AR'!$B$7:$AL$2292,12,FALSE)</f>
        <v>0</v>
      </c>
      <c r="Q33" s="310">
        <f>VLOOKUP($I33,'WM-AR'!$B$7:$AL$2292,14,FALSE)</f>
        <v>0</v>
      </c>
      <c r="R33" s="310">
        <f>VLOOKUP($I33,'WM-AR'!$B$7:$AL$2292,16,FALSE)</f>
        <v>0</v>
      </c>
      <c r="S33" s="310">
        <f>VLOOKUP($I33,'WM-AR'!$B$7:$AL$2292,18,FALSE)</f>
        <v>0</v>
      </c>
      <c r="T33" s="310" t="str">
        <f>VLOOKUP($I33,'WM-AR'!$B$7:$AL$2292,20,FALSE)</f>
        <v/>
      </c>
      <c r="U33" s="310">
        <f>VLOOKUP($I33,'WM-AR'!$B$7:$AL$2292,22,FALSE)</f>
        <v>0</v>
      </c>
      <c r="V33" s="310" t="str">
        <f>VLOOKUP($I33,'WM-AR'!$B$7:$AL$2292,24,FALSE)</f>
        <v/>
      </c>
      <c r="W33" s="310">
        <f>VLOOKUP($I33,'WM-AR'!$B$7:$AL$2292,25,FALSE)</f>
        <v>0</v>
      </c>
      <c r="X33" s="310" t="str">
        <f>VLOOKUP($I33,'WM-AR'!$B$7:$AL$2292,26,FALSE)</f>
        <v/>
      </c>
      <c r="Y33" s="310">
        <f>VLOOKUP($I33,'WM-AR'!$B$7:$AL$2292,27,FALSE)</f>
        <v>0</v>
      </c>
      <c r="Z33" s="310">
        <f>VLOOKUP($I33,'WM-AR'!$B$7:$AL$2292,28,FALSE)</f>
        <v>0</v>
      </c>
      <c r="AA33" s="310">
        <f>VLOOKUP($I33,'WM-AR'!$B$7:$AL$2292,29,FALSE)</f>
        <v>0</v>
      </c>
      <c r="AB33" s="310">
        <f>VLOOKUP($I33,'WM-AR'!$B$7:$AL$2292,30,FALSE)</f>
        <v>0</v>
      </c>
      <c r="AC33" s="310">
        <f>VLOOKUP($I33,'WM-AR'!$B$7:$AL$2292,31,FALSE)</f>
        <v>0</v>
      </c>
      <c r="AD33" s="310">
        <f>VLOOKUP($I33,'WM-AR'!$B$7:$AL$2292,32,FALSE)</f>
        <v>0</v>
      </c>
      <c r="AE33" s="330">
        <f>VLOOKUP($I33,'WM-AR'!$B$7:$AL$2292,33,FALSE)</f>
        <v>0</v>
      </c>
      <c r="AF33" s="331"/>
      <c r="AG33" s="316" t="s">
        <v>779</v>
      </c>
      <c r="AH33" s="312"/>
      <c r="AI33" s="312" t="s">
        <v>763</v>
      </c>
      <c r="AJ33" s="313"/>
    </row>
    <row r="34" spans="2:36">
      <c r="B34" s="299" t="str">
        <f t="shared" si="2"/>
        <v>입찰</v>
      </c>
      <c r="C34" s="300"/>
      <c r="D34" s="301"/>
      <c r="E34" s="301"/>
      <c r="F34" s="301"/>
      <c r="G34" s="301" t="s">
        <v>767</v>
      </c>
      <c r="H34" s="301"/>
      <c r="I34" s="302" t="s">
        <v>792</v>
      </c>
      <c r="J34" s="303"/>
      <c r="K34" s="304"/>
      <c r="L34" s="304"/>
      <c r="M34" s="304"/>
      <c r="N34" s="304"/>
      <c r="O34" s="304"/>
      <c r="P34" s="304"/>
      <c r="Q34" s="304"/>
      <c r="R34" s="304"/>
      <c r="S34" s="304"/>
      <c r="T34" s="304"/>
      <c r="U34" s="304"/>
      <c r="V34" s="304"/>
      <c r="W34" s="304"/>
      <c r="X34" s="304"/>
      <c r="Y34" s="304"/>
      <c r="Z34" s="304"/>
      <c r="AA34" s="304"/>
      <c r="AB34" s="304"/>
      <c r="AC34" s="304"/>
      <c r="AD34" s="304"/>
      <c r="AE34" s="329"/>
      <c r="AF34" s="305"/>
      <c r="AG34" s="305"/>
      <c r="AH34" s="305"/>
      <c r="AI34" s="305"/>
      <c r="AJ34" s="306"/>
    </row>
    <row r="35" spans="2:36" ht="49.9" customHeight="1">
      <c r="B35" s="299" t="str">
        <f t="shared" si="2"/>
        <v>입찰</v>
      </c>
      <c r="C35" s="307"/>
      <c r="D35" s="286"/>
      <c r="E35" s="286"/>
      <c r="F35" s="286" t="s">
        <v>769</v>
      </c>
      <c r="G35" s="286" t="str">
        <f>O35</f>
        <v>Anti-Static Vinyl Tile</v>
      </c>
      <c r="H35" s="308" t="s">
        <v>793</v>
      </c>
      <c r="I35" s="309" t="str">
        <f>LEFT(H35,14)</f>
        <v>A04AN083-00005</v>
      </c>
      <c r="J35" s="310"/>
      <c r="K35" s="310" t="str">
        <f>VLOOKUP($I35,'WM-AR'!$B$7:$AL$2292,34,FALSE)</f>
        <v>M2</v>
      </c>
      <c r="L35" s="310" t="str">
        <f>VLOOKUP($I35,'WM-AR'!$B$7:$AL$2292,4,FALSE)</f>
        <v>Finishing Work</v>
      </c>
      <c r="M35" s="310" t="str">
        <f>VLOOKUP($I35,'WM-AR'!$B$7:$AL$2292,6,FALSE)</f>
        <v>Tile Work</v>
      </c>
      <c r="N35" s="310" t="str">
        <f>VLOOKUP($I35,'WM-AR'!$B$7:$AL$2292,8,FALSE)</f>
        <v>Floor Tile</v>
      </c>
      <c r="O35" s="310" t="str">
        <f>VLOOKUP($I35,'WM-AR'!$B$7:$AL$2292,10,FALSE)</f>
        <v>Anti-Static Vinyl Tile</v>
      </c>
      <c r="P35" s="310">
        <f>VLOOKUP($I35,'WM-AR'!$B$7:$AL$2292,12,FALSE)</f>
        <v>0</v>
      </c>
      <c r="Q35" s="310">
        <f>VLOOKUP($I35,'WM-AR'!$B$7:$AL$2292,14,FALSE)</f>
        <v>0</v>
      </c>
      <c r="R35" s="310">
        <f>VLOOKUP($I35,'WM-AR'!$B$7:$AL$2292,16,FALSE)</f>
        <v>0</v>
      </c>
      <c r="S35" s="310">
        <f>VLOOKUP($I35,'WM-AR'!$B$7:$AL$2292,18,FALSE)</f>
        <v>0</v>
      </c>
      <c r="T35" s="310" t="str">
        <f>VLOOKUP($I35,'WM-AR'!$B$7:$AL$2292,20,FALSE)</f>
        <v>w/ Mortar Bond Coat or Adhesive</v>
      </c>
      <c r="U35" s="310">
        <f>VLOOKUP($I35,'WM-AR'!$B$7:$AL$2292,22,FALSE)</f>
        <v>0</v>
      </c>
      <c r="V35" s="310">
        <f>VLOOKUP($I35,'WM-AR'!$B$7:$AL$2292,24,FALSE)</f>
        <v>0</v>
      </c>
      <c r="W35" s="310">
        <f>VLOOKUP($I35,'WM-AR'!$B$7:$AL$2292,25,FALSE)</f>
        <v>0</v>
      </c>
      <c r="X35" s="310" t="str">
        <f>VLOOKUP($I35,'WM-AR'!$B$7:$AL$2292,26,FALSE)</f>
        <v>Tile Size=W(  )mm x L(  )mm x THK(  )mm</v>
      </c>
      <c r="Y35" s="310">
        <f>VLOOKUP($I35,'WM-AR'!$B$7:$AL$2292,27,FALSE)</f>
        <v>0</v>
      </c>
      <c r="Z35" s="310">
        <f>VLOOKUP($I35,'WM-AR'!$B$7:$AL$2292,28,FALSE)</f>
        <v>0</v>
      </c>
      <c r="AA35" s="310">
        <f>VLOOKUP($I35,'WM-AR'!$B$7:$AL$2292,29,FALSE)</f>
        <v>0</v>
      </c>
      <c r="AB35" s="310">
        <f>VLOOKUP($I35,'WM-AR'!$B$7:$AL$2292,30,FALSE)</f>
        <v>0</v>
      </c>
      <c r="AC35" s="310">
        <f>VLOOKUP($I35,'WM-AR'!$B$7:$AL$2292,31,FALSE)</f>
        <v>0</v>
      </c>
      <c r="AD35" s="310">
        <f>VLOOKUP($I35,'WM-AR'!$B$7:$AL$2292,32,FALSE)</f>
        <v>0</v>
      </c>
      <c r="AE35" s="330">
        <f>VLOOKUP($I35,'WM-AR'!$B$7:$AL$2292,33,FALSE)</f>
        <v>0</v>
      </c>
      <c r="AF35" s="331"/>
      <c r="AG35" s="316" t="s">
        <v>770</v>
      </c>
      <c r="AH35" s="312"/>
      <c r="AI35" s="312" t="s">
        <v>763</v>
      </c>
      <c r="AJ35" s="308"/>
    </row>
    <row r="36" spans="2:36">
      <c r="B36" s="299" t="str">
        <f t="shared" si="2"/>
        <v>입찰</v>
      </c>
      <c r="C36" s="300"/>
      <c r="D36" s="301"/>
      <c r="E36" s="301"/>
      <c r="F36" s="301"/>
      <c r="G36" s="301" t="s">
        <v>771</v>
      </c>
      <c r="H36" s="301"/>
      <c r="I36" s="302" t="s">
        <v>772</v>
      </c>
      <c r="J36" s="303"/>
      <c r="K36" s="304"/>
      <c r="L36" s="304"/>
      <c r="M36" s="304"/>
      <c r="N36" s="304"/>
      <c r="O36" s="304"/>
      <c r="P36" s="304"/>
      <c r="Q36" s="304"/>
      <c r="R36" s="304"/>
      <c r="S36" s="304"/>
      <c r="T36" s="304"/>
      <c r="U36" s="304"/>
      <c r="V36" s="304"/>
      <c r="W36" s="304"/>
      <c r="X36" s="304"/>
      <c r="Y36" s="304"/>
      <c r="Z36" s="304"/>
      <c r="AA36" s="304"/>
      <c r="AB36" s="304"/>
      <c r="AC36" s="304"/>
      <c r="AD36" s="304"/>
      <c r="AE36" s="329"/>
      <c r="AF36" s="305"/>
      <c r="AG36" s="305"/>
      <c r="AH36" s="305"/>
      <c r="AI36" s="305"/>
      <c r="AJ36" s="306"/>
    </row>
    <row r="37" spans="2:36" ht="49.9" customHeight="1">
      <c r="B37" s="299" t="str">
        <f t="shared" si="2"/>
        <v>입찰</v>
      </c>
      <c r="C37" s="307"/>
      <c r="D37" s="286"/>
      <c r="E37" s="286"/>
      <c r="F37" s="286" t="s">
        <v>769</v>
      </c>
      <c r="G37" s="286" t="str">
        <f>O37</f>
        <v>Acrylic Emulsion Paint</v>
      </c>
      <c r="H37" s="308" t="s">
        <v>783</v>
      </c>
      <c r="I37" s="309" t="str">
        <f>LEFT(H37,14)</f>
        <v>A04AM078-00001</v>
      </c>
      <c r="J37" s="310"/>
      <c r="K37" s="310" t="str">
        <f>VLOOKUP($I37,'WM-AR'!$B$7:$AL$2292,34,FALSE)</f>
        <v>M2</v>
      </c>
      <c r="L37" s="310" t="str">
        <f>VLOOKUP($I37,'WM-AR'!$B$7:$AL$2292,4,FALSE)</f>
        <v>Finishing Work</v>
      </c>
      <c r="M37" s="310" t="str">
        <f>VLOOKUP($I37,'WM-AR'!$B$7:$AL$2292,6,FALSE)</f>
        <v>Painting Work</v>
      </c>
      <c r="N37" s="310" t="str">
        <f>VLOOKUP($I37,'WM-AR'!$B$7:$AL$2292,8,FALSE)</f>
        <v>Internal Wall Painting</v>
      </c>
      <c r="O37" s="310" t="str">
        <f>VLOOKUP($I37,'WM-AR'!$B$7:$AL$2292,10,FALSE)</f>
        <v>Acrylic Emulsion Paint</v>
      </c>
      <c r="P37" s="310">
        <f>VLOOKUP($I37,'WM-AR'!$B$7:$AL$2292,12,FALSE)</f>
        <v>0</v>
      </c>
      <c r="Q37" s="310">
        <f>VLOOKUP($I37,'WM-AR'!$B$7:$AL$2292,14,FALSE)</f>
        <v>0</v>
      </c>
      <c r="R37" s="310">
        <f>VLOOKUP($I37,'WM-AR'!$B$7:$AL$2292,16,FALSE)</f>
        <v>0</v>
      </c>
      <c r="S37" s="310">
        <f>VLOOKUP($I37,'WM-AR'!$B$7:$AL$2292,18,FALSE)</f>
        <v>0</v>
      </c>
      <c r="T37" s="310" t="str">
        <f>VLOOKUP($I37,'WM-AR'!$B$7:$AL$2292,20,FALSE)</f>
        <v/>
      </c>
      <c r="U37" s="310">
        <f>VLOOKUP($I37,'WM-AR'!$B$7:$AL$2292,22,FALSE)</f>
        <v>0</v>
      </c>
      <c r="V37" s="310" t="str">
        <f>VLOOKUP($I37,'WM-AR'!$B$7:$AL$2292,24,FALSE)</f>
        <v/>
      </c>
      <c r="W37" s="310">
        <f>VLOOKUP($I37,'WM-AR'!$B$7:$AL$2292,25,FALSE)</f>
        <v>0</v>
      </c>
      <c r="X37" s="310" t="str">
        <f>VLOOKUP($I37,'WM-AR'!$B$7:$AL$2292,26,FALSE)</f>
        <v/>
      </c>
      <c r="Y37" s="310">
        <f>VLOOKUP($I37,'WM-AR'!$B$7:$AL$2292,27,FALSE)</f>
        <v>0</v>
      </c>
      <c r="Z37" s="310">
        <f>VLOOKUP($I37,'WM-AR'!$B$7:$AL$2292,28,FALSE)</f>
        <v>0</v>
      </c>
      <c r="AA37" s="310">
        <f>VLOOKUP($I37,'WM-AR'!$B$7:$AL$2292,29,FALSE)</f>
        <v>0</v>
      </c>
      <c r="AB37" s="310">
        <f>VLOOKUP($I37,'WM-AR'!$B$7:$AL$2292,30,FALSE)</f>
        <v>0</v>
      </c>
      <c r="AC37" s="310">
        <f>VLOOKUP($I37,'WM-AR'!$B$7:$AL$2292,31,FALSE)</f>
        <v>0</v>
      </c>
      <c r="AD37" s="310">
        <f>VLOOKUP($I37,'WM-AR'!$B$7:$AL$2292,32,FALSE)</f>
        <v>0</v>
      </c>
      <c r="AE37" s="330">
        <f>VLOOKUP($I37,'WM-AR'!$B$7:$AL$2292,33,FALSE)</f>
        <v>0</v>
      </c>
      <c r="AF37" s="331"/>
      <c r="AG37" s="316" t="s">
        <v>784</v>
      </c>
      <c r="AH37" s="312"/>
      <c r="AI37" s="312" t="s">
        <v>763</v>
      </c>
      <c r="AJ37" s="332"/>
    </row>
    <row r="38" spans="2:36" ht="49.9" customHeight="1">
      <c r="B38" s="299" t="str">
        <f t="shared" si="2"/>
        <v>입찰</v>
      </c>
      <c r="C38" s="314"/>
      <c r="D38" s="315"/>
      <c r="E38" s="315"/>
      <c r="F38" s="286" t="s">
        <v>769</v>
      </c>
      <c r="G38" s="286" t="str">
        <f>N38</f>
        <v>Plastering</v>
      </c>
      <c r="H38" s="308" t="s">
        <v>785</v>
      </c>
      <c r="I38" s="309" t="str">
        <f>LEFT(H38,14)</f>
        <v>A04AT198-00002</v>
      </c>
      <c r="J38" s="310"/>
      <c r="K38" s="310" t="str">
        <f>VLOOKUP($I38,'WM-AR'!$B$7:$AL$2292,34,FALSE)</f>
        <v>M2</v>
      </c>
      <c r="L38" s="310" t="str">
        <f>VLOOKUP($I38,'WM-AR'!$B$7:$AL$2292,4,FALSE)</f>
        <v>Finishing Work</v>
      </c>
      <c r="M38" s="310" t="str">
        <f>VLOOKUP($I38,'WM-AR'!$B$7:$AL$2292,6,FALSE)</f>
        <v>Plastering Work</v>
      </c>
      <c r="N38" s="310" t="str">
        <f>VLOOKUP($I38,'WM-AR'!$B$7:$AL$2292,8,FALSE)</f>
        <v>Plastering</v>
      </c>
      <c r="O38" s="310">
        <f>VLOOKUP($I38,'WM-AR'!$B$7:$AL$2292,10,FALSE)</f>
        <v>0</v>
      </c>
      <c r="P38" s="310">
        <f>VLOOKUP($I38,'WM-AR'!$B$7:$AL$2292,12,FALSE)</f>
        <v>0</v>
      </c>
      <c r="Q38" s="310">
        <f>VLOOKUP($I38,'WM-AR'!$B$7:$AL$2292,14,FALSE)</f>
        <v>0</v>
      </c>
      <c r="R38" s="310">
        <f>VLOOKUP($I38,'WM-AR'!$B$7:$AL$2292,16,FALSE)</f>
        <v>0</v>
      </c>
      <c r="S38" s="310" t="str">
        <f>VLOOKUP($I38,'WM-AR'!$B$7:$AL$2292,18,FALSE)</f>
        <v>for Internal Masonry Wall</v>
      </c>
      <c r="T38" s="310" t="str">
        <f>VLOOKUP($I38,'WM-AR'!$B$7:$AL$2292,20,FALSE)</f>
        <v/>
      </c>
      <c r="U38" s="310">
        <f>VLOOKUP($I38,'WM-AR'!$B$7:$AL$2292,22,FALSE)</f>
        <v>0</v>
      </c>
      <c r="V38" s="310">
        <f>VLOOKUP($I38,'WM-AR'!$B$7:$AL$2292,24,FALSE)</f>
        <v>0</v>
      </c>
      <c r="W38" s="310">
        <f>VLOOKUP($I38,'WM-AR'!$B$7:$AL$2292,25,FALSE)</f>
        <v>0</v>
      </c>
      <c r="X38" s="310" t="str">
        <f>VLOOKUP($I38,'WM-AR'!$B$7:$AL$2292,26,FALSE)</f>
        <v>THK=(  )mm</v>
      </c>
      <c r="Y38" s="310">
        <f>VLOOKUP($I38,'WM-AR'!$B$7:$AL$2292,27,FALSE)</f>
        <v>0</v>
      </c>
      <c r="Z38" s="310">
        <f>VLOOKUP($I38,'WM-AR'!$B$7:$AL$2292,28,FALSE)</f>
        <v>0</v>
      </c>
      <c r="AA38" s="310">
        <f>VLOOKUP($I38,'WM-AR'!$B$7:$AL$2292,29,FALSE)</f>
        <v>0</v>
      </c>
      <c r="AB38" s="310">
        <f>VLOOKUP($I38,'WM-AR'!$B$7:$AL$2292,30,FALSE)</f>
        <v>0</v>
      </c>
      <c r="AC38" s="310">
        <f>VLOOKUP($I38,'WM-AR'!$B$7:$AL$2292,31,FALSE)</f>
        <v>0</v>
      </c>
      <c r="AD38" s="310">
        <f>VLOOKUP($I38,'WM-AR'!$B$7:$AL$2292,32,FALSE)</f>
        <v>0</v>
      </c>
      <c r="AE38" s="330">
        <f>VLOOKUP($I38,'WM-AR'!$B$7:$AL$2292,33,FALSE)</f>
        <v>0</v>
      </c>
      <c r="AF38" s="331"/>
      <c r="AG38" s="316" t="s">
        <v>784</v>
      </c>
      <c r="AH38" s="312"/>
      <c r="AI38" s="312" t="s">
        <v>763</v>
      </c>
      <c r="AJ38" s="308"/>
    </row>
    <row r="39" spans="2:36">
      <c r="B39" s="299" t="str">
        <f t="shared" si="2"/>
        <v>입찰</v>
      </c>
      <c r="C39" s="300"/>
      <c r="D39" s="301"/>
      <c r="E39" s="301"/>
      <c r="F39" s="301"/>
      <c r="G39" s="301" t="s">
        <v>773</v>
      </c>
      <c r="H39" s="301"/>
      <c r="I39" s="302" t="s">
        <v>794</v>
      </c>
      <c r="J39" s="303"/>
      <c r="K39" s="304"/>
      <c r="L39" s="304"/>
      <c r="M39" s="304"/>
      <c r="N39" s="304"/>
      <c r="O39" s="304"/>
      <c r="P39" s="304"/>
      <c r="Q39" s="304"/>
      <c r="R39" s="304"/>
      <c r="S39" s="304"/>
      <c r="T39" s="304"/>
      <c r="U39" s="304"/>
      <c r="V39" s="304"/>
      <c r="W39" s="304"/>
      <c r="X39" s="304"/>
      <c r="Y39" s="304"/>
      <c r="Z39" s="304"/>
      <c r="AA39" s="304"/>
      <c r="AB39" s="304"/>
      <c r="AC39" s="304"/>
      <c r="AD39" s="304"/>
      <c r="AE39" s="329"/>
      <c r="AF39" s="305"/>
      <c r="AG39" s="305"/>
      <c r="AH39" s="305"/>
      <c r="AI39" s="305"/>
      <c r="AJ39" s="306"/>
    </row>
    <row r="40" spans="2:36" ht="49.9" customHeight="1">
      <c r="B40" s="299" t="str">
        <f t="shared" si="2"/>
        <v>입찰</v>
      </c>
      <c r="C40" s="307"/>
      <c r="D40" s="286"/>
      <c r="E40" s="286"/>
      <c r="F40" s="286" t="s">
        <v>769</v>
      </c>
      <c r="G40" s="286" t="str">
        <f>_xlfn.CONCAT(N40," _ ", O40)</f>
        <v>Acoustic Tiled Ceiling System _ M-Bar System</v>
      </c>
      <c r="H40" s="308" t="s">
        <v>795</v>
      </c>
      <c r="I40" s="309" t="str">
        <f>LEFT(H40,14)</f>
        <v>A04AS190-00001</v>
      </c>
      <c r="J40" s="310"/>
      <c r="K40" s="310" t="str">
        <f>VLOOKUP($I40,'WM-AR'!$B$7:$AL$2292,34,FALSE)</f>
        <v>M2</v>
      </c>
      <c r="L40" s="310" t="str">
        <f>VLOOKUP($I40,'WM-AR'!$B$7:$AL$2292,4,FALSE)</f>
        <v>Finishing Work</v>
      </c>
      <c r="M40" s="310" t="str">
        <f>VLOOKUP($I40,'WM-AR'!$B$7:$AL$2292,6,FALSE)</f>
        <v>Exterior/Interior Finish Work</v>
      </c>
      <c r="N40" s="310" t="str">
        <f>VLOOKUP($I40,'WM-AR'!$B$7:$AL$2292,8,FALSE)</f>
        <v>Acoustic Tiled Ceiling System</v>
      </c>
      <c r="O40" s="310" t="str">
        <f>VLOOKUP($I40,'WM-AR'!$B$7:$AL$2292,10,FALSE)</f>
        <v>M-Bar System</v>
      </c>
      <c r="P40" s="310">
        <f>VLOOKUP($I40,'WM-AR'!$B$7:$AL$2292,12,FALSE)</f>
        <v>0</v>
      </c>
      <c r="Q40" s="310">
        <f>VLOOKUP($I40,'WM-AR'!$B$7:$AL$2292,14,FALSE)</f>
        <v>0</v>
      </c>
      <c r="R40" s="310">
        <f>VLOOKUP($I40,'WM-AR'!$B$7:$AL$2292,16,FALSE)</f>
        <v>0</v>
      </c>
      <c r="S40" s="310">
        <f>VLOOKUP($I40,'WM-AR'!$B$7:$AL$2292,18,FALSE)</f>
        <v>0</v>
      </c>
      <c r="T40" s="310" t="str">
        <f>VLOOKUP($I40,'WM-AR'!$B$7:$AL$2292,20,FALSE)</f>
        <v>w/ Hot-Dip Galvanized Suspension System &amp; Accessories(Moldings, Ceiling Access Door/Hatch, Curtain Boxes and etc.)</v>
      </c>
      <c r="U40" s="310">
        <f>VLOOKUP($I40,'WM-AR'!$B$7:$AL$2292,22,FALSE)</f>
        <v>0</v>
      </c>
      <c r="V40" s="310">
        <f>VLOOKUP($I40,'WM-AR'!$B$7:$AL$2292,24,FALSE)</f>
        <v>0</v>
      </c>
      <c r="W40" s="310">
        <f>VLOOKUP($I40,'WM-AR'!$B$7:$AL$2292,25,FALSE)</f>
        <v>0</v>
      </c>
      <c r="X40" s="310" t="str">
        <f>VLOOKUP($I40,'WM-AR'!$B$7:$AL$2292,26,FALSE)</f>
        <v>Tile Size=(  )mm x (  )mm</v>
      </c>
      <c r="Y40" s="310">
        <f>VLOOKUP($I40,'WM-AR'!$B$7:$AL$2292,27,FALSE)</f>
        <v>0</v>
      </c>
      <c r="Z40" s="310">
        <f>VLOOKUP($I40,'WM-AR'!$B$7:$AL$2292,28,FALSE)</f>
        <v>0</v>
      </c>
      <c r="AA40" s="310">
        <f>VLOOKUP($I40,'WM-AR'!$B$7:$AL$2292,29,FALSE)</f>
        <v>0</v>
      </c>
      <c r="AB40" s="310">
        <f>VLOOKUP($I40,'WM-AR'!$B$7:$AL$2292,30,FALSE)</f>
        <v>0</v>
      </c>
      <c r="AC40" s="310">
        <f>VLOOKUP($I40,'WM-AR'!$B$7:$AL$2292,31,FALSE)</f>
        <v>0</v>
      </c>
      <c r="AD40" s="310">
        <f>VLOOKUP($I40,'WM-AR'!$B$7:$AL$2292,32,FALSE)</f>
        <v>0</v>
      </c>
      <c r="AE40" s="330">
        <f>VLOOKUP($I40,'WM-AR'!$B$7:$AL$2292,33,FALSE)</f>
        <v>0</v>
      </c>
      <c r="AF40" s="331"/>
      <c r="AG40" s="316" t="s">
        <v>779</v>
      </c>
      <c r="AH40" s="312"/>
      <c r="AI40" s="312" t="s">
        <v>763</v>
      </c>
      <c r="AJ40" s="308"/>
    </row>
    <row r="41" spans="2:36">
      <c r="B41" s="317" t="str">
        <f>$B40</f>
        <v>입찰</v>
      </c>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18"/>
    </row>
    <row r="42" spans="2:36" ht="34.9" customHeight="1">
      <c r="B42" s="283" t="s">
        <v>787</v>
      </c>
      <c r="C42" s="284" t="s">
        <v>756</v>
      </c>
      <c r="D42" s="285" t="s">
        <v>225</v>
      </c>
      <c r="E42" s="308"/>
      <c r="F42" s="287" t="s">
        <v>490</v>
      </c>
      <c r="G42" s="288" t="s">
        <v>796</v>
      </c>
      <c r="H42" s="289" t="s">
        <v>797</v>
      </c>
      <c r="I42" s="289"/>
      <c r="J42" s="290"/>
      <c r="K42" s="290"/>
      <c r="L42" s="290"/>
      <c r="M42" s="290"/>
      <c r="N42" s="291"/>
      <c r="O42" s="292"/>
      <c r="P42" s="293"/>
      <c r="Q42" s="293"/>
      <c r="R42" s="293"/>
      <c r="S42" s="293"/>
      <c r="T42" s="293"/>
      <c r="U42" s="293"/>
      <c r="V42" s="294"/>
      <c r="W42" s="295"/>
      <c r="X42" s="295"/>
      <c r="Y42" s="295"/>
      <c r="Z42" s="295"/>
      <c r="AA42" s="295"/>
      <c r="AB42" s="295"/>
      <c r="AC42" s="295"/>
      <c r="AD42" s="295"/>
      <c r="AE42" s="327"/>
      <c r="AF42" s="296"/>
      <c r="AG42" s="297"/>
      <c r="AH42" s="297"/>
      <c r="AI42" s="297"/>
      <c r="AJ42" s="333"/>
    </row>
    <row r="43" spans="2:36">
      <c r="B43" s="299" t="str">
        <f>$B42</f>
        <v>입찰</v>
      </c>
      <c r="C43" s="300"/>
      <c r="D43" s="301"/>
      <c r="E43" s="301"/>
      <c r="F43" s="301"/>
      <c r="G43" s="301" t="s">
        <v>759</v>
      </c>
      <c r="H43" s="301"/>
      <c r="I43" s="302" t="s">
        <v>790</v>
      </c>
      <c r="J43" s="303"/>
      <c r="K43" s="304"/>
      <c r="L43" s="304"/>
      <c r="M43" s="304"/>
      <c r="N43" s="304"/>
      <c r="O43" s="304"/>
      <c r="P43" s="304"/>
      <c r="Q43" s="304"/>
      <c r="R43" s="304"/>
      <c r="S43" s="304"/>
      <c r="T43" s="304"/>
      <c r="U43" s="304"/>
      <c r="V43" s="304"/>
      <c r="W43" s="304"/>
      <c r="X43" s="304"/>
      <c r="Y43" s="304"/>
      <c r="Z43" s="304"/>
      <c r="AA43" s="304"/>
      <c r="AB43" s="304"/>
      <c r="AC43" s="304"/>
      <c r="AD43" s="304"/>
      <c r="AE43" s="329"/>
      <c r="AF43" s="305"/>
      <c r="AG43" s="305"/>
      <c r="AH43" s="305"/>
      <c r="AI43" s="305"/>
      <c r="AJ43" s="306"/>
    </row>
    <row r="44" spans="2:36" ht="49.9" customHeight="1">
      <c r="B44" s="299" t="str">
        <f t="shared" ref="B44:B52" si="3">$B43</f>
        <v>입찰</v>
      </c>
      <c r="C44" s="307"/>
      <c r="D44" s="286"/>
      <c r="E44" s="286"/>
      <c r="F44" s="286" t="s">
        <v>769</v>
      </c>
      <c r="G44" s="286" t="str">
        <f>O44</f>
        <v>Anti-Dust Paint</v>
      </c>
      <c r="H44" s="308" t="s">
        <v>791</v>
      </c>
      <c r="I44" s="309" t="str">
        <f>LEFT(H44,14)</f>
        <v>A04AM080-00005</v>
      </c>
      <c r="J44" s="310"/>
      <c r="K44" s="310" t="str">
        <f>VLOOKUP($I44,'WM-AR'!$B$7:$AL$2292,34,FALSE)</f>
        <v>M2</v>
      </c>
      <c r="L44" s="310" t="str">
        <f>VLOOKUP($I44,'WM-AR'!$B$7:$AL$2292,4,FALSE)</f>
        <v>Finishing Work</v>
      </c>
      <c r="M44" s="310" t="str">
        <f>VLOOKUP($I44,'WM-AR'!$B$7:$AL$2292,6,FALSE)</f>
        <v>Painting Work</v>
      </c>
      <c r="N44" s="310" t="str">
        <f>VLOOKUP($I44,'WM-AR'!$B$7:$AL$2292,8,FALSE)</f>
        <v>Floor Painting</v>
      </c>
      <c r="O44" s="310" t="str">
        <f>VLOOKUP($I44,'WM-AR'!$B$7:$AL$2292,10,FALSE)</f>
        <v>Anti-Dust Paint</v>
      </c>
      <c r="P44" s="310">
        <f>VLOOKUP($I44,'WM-AR'!$B$7:$AL$2292,12,FALSE)</f>
        <v>0</v>
      </c>
      <c r="Q44" s="310">
        <f>VLOOKUP($I44,'WM-AR'!$B$7:$AL$2292,14,FALSE)</f>
        <v>0</v>
      </c>
      <c r="R44" s="310">
        <f>VLOOKUP($I44,'WM-AR'!$B$7:$AL$2292,16,FALSE)</f>
        <v>0</v>
      </c>
      <c r="S44" s="310">
        <f>VLOOKUP($I44,'WM-AR'!$B$7:$AL$2292,18,FALSE)</f>
        <v>0</v>
      </c>
      <c r="T44" s="310" t="str">
        <f>VLOOKUP($I44,'WM-AR'!$B$7:$AL$2292,20,FALSE)</f>
        <v/>
      </c>
      <c r="U44" s="310">
        <f>VLOOKUP($I44,'WM-AR'!$B$7:$AL$2292,22,FALSE)</f>
        <v>0</v>
      </c>
      <c r="V44" s="310" t="str">
        <f>VLOOKUP($I44,'WM-AR'!$B$7:$AL$2292,24,FALSE)</f>
        <v/>
      </c>
      <c r="W44" s="310">
        <f>VLOOKUP($I44,'WM-AR'!$B$7:$AL$2292,25,FALSE)</f>
        <v>0</v>
      </c>
      <c r="X44" s="310" t="str">
        <f>VLOOKUP($I44,'WM-AR'!$B$7:$AL$2292,26,FALSE)</f>
        <v/>
      </c>
      <c r="Y44" s="310">
        <f>VLOOKUP($I44,'WM-AR'!$B$7:$AL$2292,27,FALSE)</f>
        <v>0</v>
      </c>
      <c r="Z44" s="310">
        <f>VLOOKUP($I44,'WM-AR'!$B$7:$AL$2292,28,FALSE)</f>
        <v>0</v>
      </c>
      <c r="AA44" s="310">
        <f>VLOOKUP($I44,'WM-AR'!$B$7:$AL$2292,29,FALSE)</f>
        <v>0</v>
      </c>
      <c r="AB44" s="310">
        <f>VLOOKUP($I44,'WM-AR'!$B$7:$AL$2292,30,FALSE)</f>
        <v>0</v>
      </c>
      <c r="AC44" s="310">
        <f>VLOOKUP($I44,'WM-AR'!$B$7:$AL$2292,31,FALSE)</f>
        <v>0</v>
      </c>
      <c r="AD44" s="310">
        <f>VLOOKUP($I44,'WM-AR'!$B$7:$AL$2292,32,FALSE)</f>
        <v>0</v>
      </c>
      <c r="AE44" s="330">
        <f>VLOOKUP($I44,'WM-AR'!$B$7:$AL$2292,33,FALSE)</f>
        <v>0</v>
      </c>
      <c r="AF44" s="287"/>
      <c r="AG44" s="316" t="s">
        <v>779</v>
      </c>
      <c r="AH44" s="312"/>
      <c r="AI44" s="312" t="s">
        <v>763</v>
      </c>
      <c r="AJ44" s="334"/>
    </row>
    <row r="45" spans="2:36" ht="49.9" customHeight="1">
      <c r="B45" s="299" t="str">
        <f t="shared" si="3"/>
        <v>입찰</v>
      </c>
      <c r="C45" s="307"/>
      <c r="D45" s="286"/>
      <c r="E45" s="286"/>
      <c r="F45" s="286" t="s">
        <v>769</v>
      </c>
      <c r="G45" s="286" t="str">
        <f>N45</f>
        <v>Floor Painting</v>
      </c>
      <c r="H45" s="308" t="s">
        <v>791</v>
      </c>
      <c r="I45" s="309" t="str">
        <f>LEFT(H45,14)</f>
        <v>A04AM080-00005</v>
      </c>
      <c r="J45" s="310"/>
      <c r="K45" s="310" t="str">
        <f>VLOOKUP($I45,'WM-AR'!$B$7:$AL$2292,34,FALSE)</f>
        <v>M2</v>
      </c>
      <c r="L45" s="310" t="str">
        <f>VLOOKUP($I45,'WM-AR'!$B$7:$AL$2292,4,FALSE)</f>
        <v>Finishing Work</v>
      </c>
      <c r="M45" s="310" t="str">
        <f>VLOOKUP($I45,'WM-AR'!$B$7:$AL$2292,6,FALSE)</f>
        <v>Painting Work</v>
      </c>
      <c r="N45" s="310" t="str">
        <f>VLOOKUP($I45,'WM-AR'!$B$7:$AL$2292,8,FALSE)</f>
        <v>Floor Painting</v>
      </c>
      <c r="O45" s="310" t="str">
        <f>VLOOKUP($I45,'WM-AR'!$B$7:$AL$2292,10,FALSE)</f>
        <v>Anti-Dust Paint</v>
      </c>
      <c r="P45" s="310">
        <f>VLOOKUP($I45,'WM-AR'!$B$7:$AL$2292,12,FALSE)</f>
        <v>0</v>
      </c>
      <c r="Q45" s="310">
        <f>VLOOKUP($I45,'WM-AR'!$B$7:$AL$2292,14,FALSE)</f>
        <v>0</v>
      </c>
      <c r="R45" s="310">
        <f>VLOOKUP($I45,'WM-AR'!$B$7:$AL$2292,16,FALSE)</f>
        <v>0</v>
      </c>
      <c r="S45" s="310">
        <f>VLOOKUP($I45,'WM-AR'!$B$7:$AL$2292,18,FALSE)</f>
        <v>0</v>
      </c>
      <c r="T45" s="310" t="str">
        <f>VLOOKUP($I45,'WM-AR'!$B$7:$AL$2292,20,FALSE)</f>
        <v/>
      </c>
      <c r="U45" s="310">
        <f>VLOOKUP($I45,'WM-AR'!$B$7:$AL$2292,22,FALSE)</f>
        <v>0</v>
      </c>
      <c r="V45" s="310" t="str">
        <f>VLOOKUP($I45,'WM-AR'!$B$7:$AL$2292,24,FALSE)</f>
        <v/>
      </c>
      <c r="W45" s="310">
        <f>VLOOKUP($I45,'WM-AR'!$B$7:$AL$2292,25,FALSE)</f>
        <v>0</v>
      </c>
      <c r="X45" s="310" t="str">
        <f>VLOOKUP($I45,'WM-AR'!$B$7:$AL$2292,26,FALSE)</f>
        <v/>
      </c>
      <c r="Y45" s="310">
        <f>VLOOKUP($I45,'WM-AR'!$B$7:$AL$2292,27,FALSE)</f>
        <v>0</v>
      </c>
      <c r="Z45" s="310">
        <f>VLOOKUP($I45,'WM-AR'!$B$7:$AL$2292,28,FALSE)</f>
        <v>0</v>
      </c>
      <c r="AA45" s="310">
        <f>VLOOKUP($I45,'WM-AR'!$B$7:$AL$2292,29,FALSE)</f>
        <v>0</v>
      </c>
      <c r="AB45" s="310">
        <f>VLOOKUP($I45,'WM-AR'!$B$7:$AL$2292,30,FALSE)</f>
        <v>0</v>
      </c>
      <c r="AC45" s="310">
        <f>VLOOKUP($I45,'WM-AR'!$B$7:$AL$2292,31,FALSE)</f>
        <v>0</v>
      </c>
      <c r="AD45" s="310">
        <f>VLOOKUP($I45,'WM-AR'!$B$7:$AL$2292,32,FALSE)</f>
        <v>0</v>
      </c>
      <c r="AE45" s="330">
        <f>VLOOKUP($I45,'WM-AR'!$B$7:$AL$2292,33,FALSE)</f>
        <v>0</v>
      </c>
      <c r="AF45" s="287"/>
      <c r="AG45" s="316" t="s">
        <v>779</v>
      </c>
      <c r="AH45" s="312"/>
      <c r="AI45" s="312" t="s">
        <v>763</v>
      </c>
      <c r="AJ45" s="335"/>
    </row>
    <row r="46" spans="2:36">
      <c r="B46" s="299" t="str">
        <f t="shared" si="3"/>
        <v>입찰</v>
      </c>
      <c r="C46" s="300"/>
      <c r="D46" s="301"/>
      <c r="E46" s="301"/>
      <c r="F46" s="301"/>
      <c r="G46" s="301" t="s">
        <v>767</v>
      </c>
      <c r="H46" s="301"/>
      <c r="I46" s="302" t="s">
        <v>792</v>
      </c>
      <c r="J46" s="303"/>
      <c r="K46" s="304"/>
      <c r="L46" s="304"/>
      <c r="M46" s="304"/>
      <c r="N46" s="304"/>
      <c r="O46" s="304"/>
      <c r="P46" s="304"/>
      <c r="Q46" s="304"/>
      <c r="R46" s="304"/>
      <c r="S46" s="304"/>
      <c r="T46" s="304"/>
      <c r="U46" s="304"/>
      <c r="V46" s="304"/>
      <c r="W46" s="304"/>
      <c r="X46" s="304"/>
      <c r="Y46" s="304"/>
      <c r="Z46" s="304"/>
      <c r="AA46" s="304"/>
      <c r="AB46" s="304"/>
      <c r="AC46" s="304"/>
      <c r="AD46" s="304"/>
      <c r="AE46" s="329"/>
      <c r="AF46" s="305"/>
      <c r="AG46" s="305"/>
      <c r="AH46" s="305"/>
      <c r="AI46" s="305"/>
      <c r="AJ46" s="306"/>
    </row>
    <row r="47" spans="2:36" ht="49.9" customHeight="1">
      <c r="B47" s="299" t="str">
        <f t="shared" si="3"/>
        <v>입찰</v>
      </c>
      <c r="C47" s="307"/>
      <c r="D47" s="286"/>
      <c r="E47" s="286"/>
      <c r="F47" s="286" t="s">
        <v>769</v>
      </c>
      <c r="G47" s="286" t="str">
        <f>O47</f>
        <v>Anti-Static Vinyl Tile</v>
      </c>
      <c r="H47" s="308" t="s">
        <v>793</v>
      </c>
      <c r="I47" s="309" t="str">
        <f>LEFT(H47,14)</f>
        <v>A04AN083-00005</v>
      </c>
      <c r="J47" s="310"/>
      <c r="K47" s="310" t="str">
        <f>VLOOKUP($I47,'WM-AR'!$B$7:$AL$2292,34,FALSE)</f>
        <v>M2</v>
      </c>
      <c r="L47" s="310" t="str">
        <f>VLOOKUP($I47,'WM-AR'!$B$7:$AL$2292,4,FALSE)</f>
        <v>Finishing Work</v>
      </c>
      <c r="M47" s="310" t="str">
        <f>VLOOKUP($I47,'WM-AR'!$B$7:$AL$2292,6,FALSE)</f>
        <v>Tile Work</v>
      </c>
      <c r="N47" s="310" t="str">
        <f>VLOOKUP($I47,'WM-AR'!$B$7:$AL$2292,8,FALSE)</f>
        <v>Floor Tile</v>
      </c>
      <c r="O47" s="310" t="str">
        <f>VLOOKUP($I47,'WM-AR'!$B$7:$AL$2292,10,FALSE)</f>
        <v>Anti-Static Vinyl Tile</v>
      </c>
      <c r="P47" s="310">
        <f>VLOOKUP($I47,'WM-AR'!$B$7:$AL$2292,12,FALSE)</f>
        <v>0</v>
      </c>
      <c r="Q47" s="310">
        <f>VLOOKUP($I47,'WM-AR'!$B$7:$AL$2292,14,FALSE)</f>
        <v>0</v>
      </c>
      <c r="R47" s="310">
        <f>VLOOKUP($I47,'WM-AR'!$B$7:$AL$2292,16,FALSE)</f>
        <v>0</v>
      </c>
      <c r="S47" s="310">
        <f>VLOOKUP($I47,'WM-AR'!$B$7:$AL$2292,18,FALSE)</f>
        <v>0</v>
      </c>
      <c r="T47" s="310" t="str">
        <f>VLOOKUP($I47,'WM-AR'!$B$7:$AL$2292,20,FALSE)</f>
        <v>w/ Mortar Bond Coat or Adhesive</v>
      </c>
      <c r="U47" s="310">
        <f>VLOOKUP($I47,'WM-AR'!$B$7:$AL$2292,22,FALSE)</f>
        <v>0</v>
      </c>
      <c r="V47" s="310">
        <f>VLOOKUP($I47,'WM-AR'!$B$7:$AL$2292,24,FALSE)</f>
        <v>0</v>
      </c>
      <c r="W47" s="310">
        <f>VLOOKUP($I47,'WM-AR'!$B$7:$AL$2292,25,FALSE)</f>
        <v>0</v>
      </c>
      <c r="X47" s="310" t="str">
        <f>VLOOKUP($I47,'WM-AR'!$B$7:$AL$2292,26,FALSE)</f>
        <v>Tile Size=W(  )mm x L(  )mm x THK(  )mm</v>
      </c>
      <c r="Y47" s="310">
        <f>VLOOKUP($I47,'WM-AR'!$B$7:$AL$2292,27,FALSE)</f>
        <v>0</v>
      </c>
      <c r="Z47" s="310">
        <f>VLOOKUP($I47,'WM-AR'!$B$7:$AL$2292,28,FALSE)</f>
        <v>0</v>
      </c>
      <c r="AA47" s="310">
        <f>VLOOKUP($I47,'WM-AR'!$B$7:$AL$2292,29,FALSE)</f>
        <v>0</v>
      </c>
      <c r="AB47" s="310">
        <f>VLOOKUP($I47,'WM-AR'!$B$7:$AL$2292,30,FALSE)</f>
        <v>0</v>
      </c>
      <c r="AC47" s="310">
        <f>VLOOKUP($I47,'WM-AR'!$B$7:$AL$2292,31,FALSE)</f>
        <v>0</v>
      </c>
      <c r="AD47" s="310">
        <f>VLOOKUP($I47,'WM-AR'!$B$7:$AL$2292,32,FALSE)</f>
        <v>0</v>
      </c>
      <c r="AE47" s="330">
        <f>VLOOKUP($I47,'WM-AR'!$B$7:$AL$2292,33,FALSE)</f>
        <v>0</v>
      </c>
      <c r="AF47" s="287"/>
      <c r="AG47" s="316" t="s">
        <v>770</v>
      </c>
      <c r="AH47" s="312"/>
      <c r="AI47" s="312" t="s">
        <v>763</v>
      </c>
      <c r="AJ47" s="334"/>
    </row>
    <row r="48" spans="2:36">
      <c r="B48" s="299" t="str">
        <f t="shared" si="3"/>
        <v>입찰</v>
      </c>
      <c r="C48" s="300"/>
      <c r="D48" s="301"/>
      <c r="E48" s="301"/>
      <c r="F48" s="301"/>
      <c r="G48" s="301" t="s">
        <v>771</v>
      </c>
      <c r="H48" s="301"/>
      <c r="I48" s="302" t="s">
        <v>772</v>
      </c>
      <c r="J48" s="303"/>
      <c r="K48" s="304"/>
      <c r="L48" s="304"/>
      <c r="M48" s="304"/>
      <c r="N48" s="304"/>
      <c r="O48" s="304"/>
      <c r="P48" s="304"/>
      <c r="Q48" s="304"/>
      <c r="R48" s="304"/>
      <c r="S48" s="304"/>
      <c r="T48" s="304"/>
      <c r="U48" s="304"/>
      <c r="V48" s="304"/>
      <c r="W48" s="304"/>
      <c r="X48" s="304"/>
      <c r="Y48" s="304"/>
      <c r="Z48" s="304"/>
      <c r="AA48" s="304"/>
      <c r="AB48" s="304"/>
      <c r="AC48" s="304"/>
      <c r="AD48" s="304"/>
      <c r="AE48" s="329"/>
      <c r="AF48" s="305"/>
      <c r="AG48" s="305"/>
      <c r="AH48" s="305"/>
      <c r="AI48" s="305"/>
      <c r="AJ48" s="306"/>
    </row>
    <row r="49" spans="2:36" ht="49.9" customHeight="1">
      <c r="B49" s="299" t="str">
        <f t="shared" si="3"/>
        <v>입찰</v>
      </c>
      <c r="C49" s="307"/>
      <c r="D49" s="286"/>
      <c r="E49" s="286"/>
      <c r="F49" s="286" t="s">
        <v>769</v>
      </c>
      <c r="G49" s="286" t="str">
        <f>O49</f>
        <v>Acrylic Emulsion Paint</v>
      </c>
      <c r="H49" s="308" t="s">
        <v>783</v>
      </c>
      <c r="I49" s="309" t="str">
        <f>LEFT(H49,14)</f>
        <v>A04AM078-00001</v>
      </c>
      <c r="J49" s="310"/>
      <c r="K49" s="310" t="str">
        <f>VLOOKUP($I49,'WM-AR'!$B$7:$AL$2292,34,FALSE)</f>
        <v>M2</v>
      </c>
      <c r="L49" s="310" t="str">
        <f>VLOOKUP($I49,'WM-AR'!$B$7:$AL$2292,4,FALSE)</f>
        <v>Finishing Work</v>
      </c>
      <c r="M49" s="310" t="str">
        <f>VLOOKUP($I49,'WM-AR'!$B$7:$AL$2292,6,FALSE)</f>
        <v>Painting Work</v>
      </c>
      <c r="N49" s="310" t="str">
        <f>VLOOKUP($I49,'WM-AR'!$B$7:$AL$2292,8,FALSE)</f>
        <v>Internal Wall Painting</v>
      </c>
      <c r="O49" s="310" t="str">
        <f>VLOOKUP($I49,'WM-AR'!$B$7:$AL$2292,10,FALSE)</f>
        <v>Acrylic Emulsion Paint</v>
      </c>
      <c r="P49" s="310">
        <f>VLOOKUP($I49,'WM-AR'!$B$7:$AL$2292,12,FALSE)</f>
        <v>0</v>
      </c>
      <c r="Q49" s="310">
        <f>VLOOKUP($I49,'WM-AR'!$B$7:$AL$2292,14,FALSE)</f>
        <v>0</v>
      </c>
      <c r="R49" s="310">
        <f>VLOOKUP($I49,'WM-AR'!$B$7:$AL$2292,16,FALSE)</f>
        <v>0</v>
      </c>
      <c r="S49" s="310">
        <f>VLOOKUP($I49,'WM-AR'!$B$7:$AL$2292,18,FALSE)</f>
        <v>0</v>
      </c>
      <c r="T49" s="310" t="str">
        <f>VLOOKUP($I49,'WM-AR'!$B$7:$AL$2292,20,FALSE)</f>
        <v/>
      </c>
      <c r="U49" s="310">
        <f>VLOOKUP($I49,'WM-AR'!$B$7:$AL$2292,22,FALSE)</f>
        <v>0</v>
      </c>
      <c r="V49" s="310" t="str">
        <f>VLOOKUP($I49,'WM-AR'!$B$7:$AL$2292,24,FALSE)</f>
        <v/>
      </c>
      <c r="W49" s="310">
        <f>VLOOKUP($I49,'WM-AR'!$B$7:$AL$2292,25,FALSE)</f>
        <v>0</v>
      </c>
      <c r="X49" s="310" t="str">
        <f>VLOOKUP($I49,'WM-AR'!$B$7:$AL$2292,26,FALSE)</f>
        <v/>
      </c>
      <c r="Y49" s="310">
        <f>VLOOKUP($I49,'WM-AR'!$B$7:$AL$2292,27,FALSE)</f>
        <v>0</v>
      </c>
      <c r="Z49" s="310">
        <f>VLOOKUP($I49,'WM-AR'!$B$7:$AL$2292,28,FALSE)</f>
        <v>0</v>
      </c>
      <c r="AA49" s="310">
        <f>VLOOKUP($I49,'WM-AR'!$B$7:$AL$2292,29,FALSE)</f>
        <v>0</v>
      </c>
      <c r="AB49" s="310">
        <f>VLOOKUP($I49,'WM-AR'!$B$7:$AL$2292,30,FALSE)</f>
        <v>0</v>
      </c>
      <c r="AC49" s="310">
        <f>VLOOKUP($I49,'WM-AR'!$B$7:$AL$2292,31,FALSE)</f>
        <v>0</v>
      </c>
      <c r="AD49" s="310">
        <f>VLOOKUP($I49,'WM-AR'!$B$7:$AL$2292,32,FALSE)</f>
        <v>0</v>
      </c>
      <c r="AE49" s="330">
        <f>VLOOKUP($I49,'WM-AR'!$B$7:$AL$2292,33,FALSE)</f>
        <v>0</v>
      </c>
      <c r="AF49" s="287"/>
      <c r="AG49" s="316" t="s">
        <v>784</v>
      </c>
      <c r="AH49" s="312"/>
      <c r="AI49" s="312" t="s">
        <v>763</v>
      </c>
      <c r="AJ49" s="336"/>
    </row>
    <row r="50" spans="2:36" ht="49.9" customHeight="1">
      <c r="B50" s="299" t="str">
        <f t="shared" si="3"/>
        <v>입찰</v>
      </c>
      <c r="C50" s="314"/>
      <c r="D50" s="315"/>
      <c r="E50" s="315"/>
      <c r="F50" s="286" t="s">
        <v>769</v>
      </c>
      <c r="G50" s="286" t="str">
        <f>N50</f>
        <v>Plastering</v>
      </c>
      <c r="H50" s="308" t="s">
        <v>785</v>
      </c>
      <c r="I50" s="309" t="str">
        <f>LEFT(H50,14)</f>
        <v>A04AT198-00002</v>
      </c>
      <c r="J50" s="310"/>
      <c r="K50" s="310" t="str">
        <f>VLOOKUP($I50,'WM-AR'!$B$7:$AL$2292,34,FALSE)</f>
        <v>M2</v>
      </c>
      <c r="L50" s="310" t="str">
        <f>VLOOKUP($I50,'WM-AR'!$B$7:$AL$2292,4,FALSE)</f>
        <v>Finishing Work</v>
      </c>
      <c r="M50" s="310" t="str">
        <f>VLOOKUP($I50,'WM-AR'!$B$7:$AL$2292,6,FALSE)</f>
        <v>Plastering Work</v>
      </c>
      <c r="N50" s="310" t="str">
        <f>VLOOKUP($I50,'WM-AR'!$B$7:$AL$2292,8,FALSE)</f>
        <v>Plastering</v>
      </c>
      <c r="O50" s="310">
        <f>VLOOKUP($I50,'WM-AR'!$B$7:$AL$2292,10,FALSE)</f>
        <v>0</v>
      </c>
      <c r="P50" s="310">
        <f>VLOOKUP($I50,'WM-AR'!$B$7:$AL$2292,12,FALSE)</f>
        <v>0</v>
      </c>
      <c r="Q50" s="310">
        <f>VLOOKUP($I50,'WM-AR'!$B$7:$AL$2292,14,FALSE)</f>
        <v>0</v>
      </c>
      <c r="R50" s="310">
        <f>VLOOKUP($I50,'WM-AR'!$B$7:$AL$2292,16,FALSE)</f>
        <v>0</v>
      </c>
      <c r="S50" s="310" t="str">
        <f>VLOOKUP($I50,'WM-AR'!$B$7:$AL$2292,18,FALSE)</f>
        <v>for Internal Masonry Wall</v>
      </c>
      <c r="T50" s="310" t="str">
        <f>VLOOKUP($I50,'WM-AR'!$B$7:$AL$2292,20,FALSE)</f>
        <v/>
      </c>
      <c r="U50" s="310">
        <f>VLOOKUP($I50,'WM-AR'!$B$7:$AL$2292,22,FALSE)</f>
        <v>0</v>
      </c>
      <c r="V50" s="310">
        <f>VLOOKUP($I50,'WM-AR'!$B$7:$AL$2292,24,FALSE)</f>
        <v>0</v>
      </c>
      <c r="W50" s="310">
        <f>VLOOKUP($I50,'WM-AR'!$B$7:$AL$2292,25,FALSE)</f>
        <v>0</v>
      </c>
      <c r="X50" s="310" t="str">
        <f>VLOOKUP($I50,'WM-AR'!$B$7:$AL$2292,26,FALSE)</f>
        <v>THK=(  )mm</v>
      </c>
      <c r="Y50" s="310">
        <f>VLOOKUP($I50,'WM-AR'!$B$7:$AL$2292,27,FALSE)</f>
        <v>0</v>
      </c>
      <c r="Z50" s="310">
        <f>VLOOKUP($I50,'WM-AR'!$B$7:$AL$2292,28,FALSE)</f>
        <v>0</v>
      </c>
      <c r="AA50" s="310">
        <f>VLOOKUP($I50,'WM-AR'!$B$7:$AL$2292,29,FALSE)</f>
        <v>0</v>
      </c>
      <c r="AB50" s="310">
        <f>VLOOKUP($I50,'WM-AR'!$B$7:$AL$2292,30,FALSE)</f>
        <v>0</v>
      </c>
      <c r="AC50" s="310">
        <f>VLOOKUP($I50,'WM-AR'!$B$7:$AL$2292,31,FALSE)</f>
        <v>0</v>
      </c>
      <c r="AD50" s="310">
        <f>VLOOKUP($I50,'WM-AR'!$B$7:$AL$2292,32,FALSE)</f>
        <v>0</v>
      </c>
      <c r="AE50" s="330">
        <f>VLOOKUP($I50,'WM-AR'!$B$7:$AL$2292,33,FALSE)</f>
        <v>0</v>
      </c>
      <c r="AF50" s="287"/>
      <c r="AG50" s="316" t="s">
        <v>784</v>
      </c>
      <c r="AH50" s="312"/>
      <c r="AI50" s="312" t="s">
        <v>763</v>
      </c>
      <c r="AJ50" s="334"/>
    </row>
    <row r="51" spans="2:36">
      <c r="B51" s="299" t="str">
        <f t="shared" si="3"/>
        <v>입찰</v>
      </c>
      <c r="C51" s="300"/>
      <c r="D51" s="301"/>
      <c r="E51" s="301"/>
      <c r="F51" s="301"/>
      <c r="G51" s="301" t="s">
        <v>773</v>
      </c>
      <c r="H51" s="301"/>
      <c r="I51" s="302" t="s">
        <v>794</v>
      </c>
      <c r="J51" s="303"/>
      <c r="K51" s="304"/>
      <c r="L51" s="304"/>
      <c r="M51" s="304"/>
      <c r="N51" s="304"/>
      <c r="O51" s="304"/>
      <c r="P51" s="304"/>
      <c r="Q51" s="304"/>
      <c r="R51" s="304"/>
      <c r="S51" s="304"/>
      <c r="T51" s="304"/>
      <c r="U51" s="304"/>
      <c r="V51" s="304"/>
      <c r="W51" s="304"/>
      <c r="X51" s="304"/>
      <c r="Y51" s="304"/>
      <c r="Z51" s="304"/>
      <c r="AA51" s="304"/>
      <c r="AB51" s="304"/>
      <c r="AC51" s="304"/>
      <c r="AD51" s="304"/>
      <c r="AE51" s="329"/>
      <c r="AF51" s="305"/>
      <c r="AG51" s="305"/>
      <c r="AH51" s="305"/>
      <c r="AI51" s="305"/>
      <c r="AJ51" s="306"/>
    </row>
    <row r="52" spans="2:36" ht="49.9" customHeight="1">
      <c r="B52" s="299" t="str">
        <f t="shared" si="3"/>
        <v>입찰</v>
      </c>
      <c r="C52" s="307"/>
      <c r="D52" s="286"/>
      <c r="E52" s="286"/>
      <c r="F52" s="286" t="s">
        <v>769</v>
      </c>
      <c r="G52" s="286" t="str">
        <f>_xlfn.CONCAT(N52," _ ", O52)</f>
        <v>Acoustic Tiled Ceiling System _ M-Bar System</v>
      </c>
      <c r="H52" s="308" t="s">
        <v>795</v>
      </c>
      <c r="I52" s="309" t="str">
        <f>LEFT(H52,14)</f>
        <v>A04AS190-00001</v>
      </c>
      <c r="J52" s="310"/>
      <c r="K52" s="310" t="str">
        <f>VLOOKUP($I52,'WM-AR'!$B$7:$AL$2292,34,FALSE)</f>
        <v>M2</v>
      </c>
      <c r="L52" s="310" t="str">
        <f>VLOOKUP($I52,'WM-AR'!$B$7:$AL$2292,4,FALSE)</f>
        <v>Finishing Work</v>
      </c>
      <c r="M52" s="310" t="str">
        <f>VLOOKUP($I52,'WM-AR'!$B$7:$AL$2292,6,FALSE)</f>
        <v>Exterior/Interior Finish Work</v>
      </c>
      <c r="N52" s="310" t="str">
        <f>VLOOKUP($I52,'WM-AR'!$B$7:$AL$2292,8,FALSE)</f>
        <v>Acoustic Tiled Ceiling System</v>
      </c>
      <c r="O52" s="310" t="str">
        <f>VLOOKUP($I52,'WM-AR'!$B$7:$AL$2292,10,FALSE)</f>
        <v>M-Bar System</v>
      </c>
      <c r="P52" s="310">
        <f>VLOOKUP($I52,'WM-AR'!$B$7:$AL$2292,12,FALSE)</f>
        <v>0</v>
      </c>
      <c r="Q52" s="310">
        <f>VLOOKUP($I52,'WM-AR'!$B$7:$AL$2292,14,FALSE)</f>
        <v>0</v>
      </c>
      <c r="R52" s="310">
        <f>VLOOKUP($I52,'WM-AR'!$B$7:$AL$2292,16,FALSE)</f>
        <v>0</v>
      </c>
      <c r="S52" s="310">
        <f>VLOOKUP($I52,'WM-AR'!$B$7:$AL$2292,18,FALSE)</f>
        <v>0</v>
      </c>
      <c r="T52" s="310" t="str">
        <f>VLOOKUP($I52,'WM-AR'!$B$7:$AL$2292,20,FALSE)</f>
        <v>w/ Hot-Dip Galvanized Suspension System &amp; Accessories(Moldings, Ceiling Access Door/Hatch, Curtain Boxes and etc.)</v>
      </c>
      <c r="U52" s="310">
        <f>VLOOKUP($I52,'WM-AR'!$B$7:$AL$2292,22,FALSE)</f>
        <v>0</v>
      </c>
      <c r="V52" s="310">
        <f>VLOOKUP($I52,'WM-AR'!$B$7:$AL$2292,24,FALSE)</f>
        <v>0</v>
      </c>
      <c r="W52" s="310">
        <f>VLOOKUP($I52,'WM-AR'!$B$7:$AL$2292,25,FALSE)</f>
        <v>0</v>
      </c>
      <c r="X52" s="310" t="str">
        <f>VLOOKUP($I52,'WM-AR'!$B$7:$AL$2292,26,FALSE)</f>
        <v>Tile Size=(  )mm x (  )mm</v>
      </c>
      <c r="Y52" s="310">
        <f>VLOOKUP($I52,'WM-AR'!$B$7:$AL$2292,27,FALSE)</f>
        <v>0</v>
      </c>
      <c r="Z52" s="310">
        <f>VLOOKUP($I52,'WM-AR'!$B$7:$AL$2292,28,FALSE)</f>
        <v>0</v>
      </c>
      <c r="AA52" s="310">
        <f>VLOOKUP($I52,'WM-AR'!$B$7:$AL$2292,29,FALSE)</f>
        <v>0</v>
      </c>
      <c r="AB52" s="310">
        <f>VLOOKUP($I52,'WM-AR'!$B$7:$AL$2292,30,FALSE)</f>
        <v>0</v>
      </c>
      <c r="AC52" s="310">
        <f>VLOOKUP($I52,'WM-AR'!$B$7:$AL$2292,31,FALSE)</f>
        <v>0</v>
      </c>
      <c r="AD52" s="310">
        <f>VLOOKUP($I52,'WM-AR'!$B$7:$AL$2292,32,FALSE)</f>
        <v>0</v>
      </c>
      <c r="AE52" s="330">
        <f>VLOOKUP($I52,'WM-AR'!$B$7:$AL$2292,33,FALSE)</f>
        <v>0</v>
      </c>
      <c r="AF52" s="287"/>
      <c r="AG52" s="316" t="s">
        <v>779</v>
      </c>
      <c r="AH52" s="312"/>
      <c r="AI52" s="312" t="s">
        <v>763</v>
      </c>
      <c r="AJ52" s="334"/>
    </row>
    <row r="53" spans="2:36">
      <c r="B53" s="317" t="str">
        <f>$B52</f>
        <v>입찰</v>
      </c>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row>
    <row r="54" spans="2:36" ht="34.9" customHeight="1">
      <c r="B54" s="283" t="s">
        <v>787</v>
      </c>
      <c r="C54" s="284" t="s">
        <v>756</v>
      </c>
      <c r="D54" s="285" t="s">
        <v>225</v>
      </c>
      <c r="E54" s="308"/>
      <c r="F54" s="287" t="s">
        <v>490</v>
      </c>
      <c r="G54" s="288" t="s">
        <v>798</v>
      </c>
      <c r="H54" s="289" t="s">
        <v>799</v>
      </c>
      <c r="I54" s="289"/>
      <c r="J54" s="290"/>
      <c r="K54" s="290"/>
      <c r="L54" s="290"/>
      <c r="M54" s="290"/>
      <c r="N54" s="291"/>
      <c r="O54" s="292"/>
      <c r="P54" s="293"/>
      <c r="Q54" s="293"/>
      <c r="R54" s="293"/>
      <c r="S54" s="293"/>
      <c r="T54" s="293"/>
      <c r="U54" s="293"/>
      <c r="V54" s="294"/>
      <c r="W54" s="295"/>
      <c r="X54" s="295"/>
      <c r="Y54" s="295"/>
      <c r="Z54" s="295"/>
      <c r="AA54" s="295"/>
      <c r="AB54" s="295"/>
      <c r="AC54" s="295"/>
      <c r="AD54" s="295"/>
      <c r="AE54" s="295"/>
      <c r="AF54" s="296"/>
      <c r="AG54" s="297"/>
      <c r="AH54" s="297"/>
      <c r="AI54" s="297"/>
      <c r="AJ54" s="333"/>
    </row>
    <row r="55" spans="2:36">
      <c r="B55" s="299" t="str">
        <f>$B54</f>
        <v>입찰</v>
      </c>
      <c r="C55" s="300"/>
      <c r="D55" s="301"/>
      <c r="E55" s="301"/>
      <c r="F55" s="301"/>
      <c r="G55" s="301" t="s">
        <v>759</v>
      </c>
      <c r="H55" s="301"/>
      <c r="I55" s="302" t="s">
        <v>800</v>
      </c>
      <c r="J55" s="303"/>
      <c r="K55" s="304"/>
      <c r="L55" s="304"/>
      <c r="M55" s="304"/>
      <c r="N55" s="304"/>
      <c r="O55" s="304"/>
      <c r="P55" s="304"/>
      <c r="Q55" s="304"/>
      <c r="R55" s="304"/>
      <c r="S55" s="304"/>
      <c r="T55" s="304"/>
      <c r="U55" s="304"/>
      <c r="V55" s="304"/>
      <c r="W55" s="304"/>
      <c r="X55" s="304"/>
      <c r="Y55" s="304"/>
      <c r="Z55" s="304"/>
      <c r="AA55" s="304"/>
      <c r="AB55" s="304"/>
      <c r="AC55" s="304"/>
      <c r="AD55" s="304"/>
      <c r="AE55" s="304"/>
      <c r="AF55" s="305"/>
      <c r="AG55" s="305"/>
      <c r="AH55" s="305"/>
      <c r="AI55" s="305"/>
      <c r="AJ55" s="306"/>
    </row>
    <row r="56" spans="2:36" ht="49.9" customHeight="1">
      <c r="B56" s="299" t="str">
        <f t="shared" ref="B56:B63" si="4">$B55</f>
        <v>입찰</v>
      </c>
      <c r="C56" s="307"/>
      <c r="D56" s="286"/>
      <c r="E56" s="286"/>
      <c r="F56" s="286" t="s">
        <v>769</v>
      </c>
      <c r="G56" s="286" t="str">
        <f>O56</f>
        <v>Vinyl Tile</v>
      </c>
      <c r="H56" s="308" t="s">
        <v>801</v>
      </c>
      <c r="I56" s="309" t="str">
        <f>LEFT(H56,14)</f>
        <v>A04AN083-00004</v>
      </c>
      <c r="J56" s="310"/>
      <c r="K56" s="310" t="str">
        <f>VLOOKUP($I56,'WM-AR'!$B$7:$AL$2292,34,FALSE)</f>
        <v>M2</v>
      </c>
      <c r="L56" s="310" t="str">
        <f>VLOOKUP($I56,'WM-AR'!$B$7:$AL$2292,4,FALSE)</f>
        <v>Finishing Work</v>
      </c>
      <c r="M56" s="310" t="str">
        <f>VLOOKUP($I56,'WM-AR'!$B$7:$AL$2292,6,FALSE)</f>
        <v>Tile Work</v>
      </c>
      <c r="N56" s="310" t="str">
        <f>VLOOKUP($I56,'WM-AR'!$B$7:$AL$2292,8,FALSE)</f>
        <v>Floor Tile</v>
      </c>
      <c r="O56" s="310" t="str">
        <f>VLOOKUP($I56,'WM-AR'!$B$7:$AL$2292,10,FALSE)</f>
        <v>Vinyl Tile</v>
      </c>
      <c r="P56" s="310">
        <f>VLOOKUP($I56,'WM-AR'!$B$7:$AL$2292,12,FALSE)</f>
        <v>0</v>
      </c>
      <c r="Q56" s="310">
        <f>VLOOKUP($I56,'WM-AR'!$B$7:$AL$2292,14,FALSE)</f>
        <v>0</v>
      </c>
      <c r="R56" s="310">
        <f>VLOOKUP($I56,'WM-AR'!$B$7:$AL$2292,16,FALSE)</f>
        <v>0</v>
      </c>
      <c r="S56" s="310">
        <f>VLOOKUP($I56,'WM-AR'!$B$7:$AL$2292,18,FALSE)</f>
        <v>0</v>
      </c>
      <c r="T56" s="310" t="str">
        <f>VLOOKUP($I56,'WM-AR'!$B$7:$AL$2292,20,FALSE)</f>
        <v>w/ Mortar Bond Coat or Adhesive</v>
      </c>
      <c r="U56" s="310">
        <f>VLOOKUP($I56,'WM-AR'!$B$7:$AL$2292,22,FALSE)</f>
        <v>0</v>
      </c>
      <c r="V56" s="310">
        <f>VLOOKUP($I56,'WM-AR'!$B$7:$AL$2292,24,FALSE)</f>
        <v>0</v>
      </c>
      <c r="W56" s="310">
        <f>VLOOKUP($I56,'WM-AR'!$B$7:$AL$2292,25,FALSE)</f>
        <v>0</v>
      </c>
      <c r="X56" s="310" t="str">
        <f>VLOOKUP($I56,'WM-AR'!$B$7:$AL$2292,26,FALSE)</f>
        <v>Tile Size=W(  )mm x L(  )mm x THK(  )mm</v>
      </c>
      <c r="Y56" s="310">
        <f>VLOOKUP($I56,'WM-AR'!$B$7:$AL$2292,27,FALSE)</f>
        <v>0</v>
      </c>
      <c r="Z56" s="310">
        <f>VLOOKUP($I56,'WM-AR'!$B$7:$AL$2292,28,FALSE)</f>
        <v>0</v>
      </c>
      <c r="AA56" s="310">
        <f>VLOOKUP($I56,'WM-AR'!$B$7:$AL$2292,29,FALSE)</f>
        <v>0</v>
      </c>
      <c r="AB56" s="310">
        <f>VLOOKUP($I56,'WM-AR'!$B$7:$AL$2292,30,FALSE)</f>
        <v>0</v>
      </c>
      <c r="AC56" s="310">
        <f>VLOOKUP($I56,'WM-AR'!$B$7:$AL$2292,31,FALSE)</f>
        <v>0</v>
      </c>
      <c r="AD56" s="310">
        <f>VLOOKUP($I56,'WM-AR'!$B$7:$AL$2292,32,FALSE)</f>
        <v>0</v>
      </c>
      <c r="AE56" s="310">
        <f>VLOOKUP($I56,'WM-AR'!$B$7:$AL$2292,33,FALSE)</f>
        <v>0</v>
      </c>
      <c r="AF56" s="287"/>
      <c r="AG56" s="316" t="s">
        <v>779</v>
      </c>
      <c r="AH56" s="312"/>
      <c r="AI56" s="312" t="s">
        <v>763</v>
      </c>
      <c r="AJ56" s="334"/>
    </row>
    <row r="57" spans="2:36">
      <c r="B57" s="299" t="str">
        <f t="shared" si="4"/>
        <v>입찰</v>
      </c>
      <c r="C57" s="300"/>
      <c r="D57" s="301"/>
      <c r="E57" s="301"/>
      <c r="F57" s="301"/>
      <c r="G57" s="301" t="s">
        <v>767</v>
      </c>
      <c r="H57" s="301"/>
      <c r="I57" s="302" t="s">
        <v>802</v>
      </c>
      <c r="J57" s="303"/>
      <c r="K57" s="304"/>
      <c r="L57" s="304"/>
      <c r="M57" s="304"/>
      <c r="N57" s="304"/>
      <c r="O57" s="304"/>
      <c r="P57" s="304"/>
      <c r="Q57" s="304"/>
      <c r="R57" s="304"/>
      <c r="S57" s="304"/>
      <c r="T57" s="304"/>
      <c r="U57" s="304"/>
      <c r="V57" s="304"/>
      <c r="W57" s="304"/>
      <c r="X57" s="304"/>
      <c r="Y57" s="304"/>
      <c r="Z57" s="304"/>
      <c r="AA57" s="304"/>
      <c r="AB57" s="304"/>
      <c r="AC57" s="304"/>
      <c r="AD57" s="304"/>
      <c r="AE57" s="304"/>
      <c r="AF57" s="305"/>
      <c r="AG57" s="305"/>
      <c r="AH57" s="305"/>
      <c r="AI57" s="305"/>
      <c r="AJ57" s="306"/>
    </row>
    <row r="58" spans="2:36" ht="49.9" customHeight="1">
      <c r="B58" s="299" t="str">
        <f t="shared" si="4"/>
        <v>입찰</v>
      </c>
      <c r="C58" s="307"/>
      <c r="D58" s="286"/>
      <c r="E58" s="286"/>
      <c r="F58" s="286" t="s">
        <v>769</v>
      </c>
      <c r="G58" s="286" t="str">
        <f>O58</f>
        <v>Anti-Static Vinyl Tile</v>
      </c>
      <c r="H58" s="308" t="s">
        <v>793</v>
      </c>
      <c r="I58" s="309" t="str">
        <f>LEFT(H58,14)</f>
        <v>A04AN083-00005</v>
      </c>
      <c r="J58" s="310"/>
      <c r="K58" s="310" t="str">
        <f>VLOOKUP($I58,'WM-AR'!$B$7:$AL$2292,34,FALSE)</f>
        <v>M2</v>
      </c>
      <c r="L58" s="310" t="str">
        <f>VLOOKUP($I58,'WM-AR'!$B$7:$AL$2292,4,FALSE)</f>
        <v>Finishing Work</v>
      </c>
      <c r="M58" s="310" t="str">
        <f>VLOOKUP($I58,'WM-AR'!$B$7:$AL$2292,6,FALSE)</f>
        <v>Tile Work</v>
      </c>
      <c r="N58" s="310" t="str">
        <f>VLOOKUP($I58,'WM-AR'!$B$7:$AL$2292,8,FALSE)</f>
        <v>Floor Tile</v>
      </c>
      <c r="O58" s="310" t="str">
        <f>VLOOKUP($I58,'WM-AR'!$B$7:$AL$2292,10,FALSE)</f>
        <v>Anti-Static Vinyl Tile</v>
      </c>
      <c r="P58" s="310">
        <f>VLOOKUP($I58,'WM-AR'!$B$7:$AL$2292,12,FALSE)</f>
        <v>0</v>
      </c>
      <c r="Q58" s="310">
        <f>VLOOKUP($I58,'WM-AR'!$B$7:$AL$2292,14,FALSE)</f>
        <v>0</v>
      </c>
      <c r="R58" s="310">
        <f>VLOOKUP($I58,'WM-AR'!$B$7:$AL$2292,16,FALSE)</f>
        <v>0</v>
      </c>
      <c r="S58" s="310">
        <f>VLOOKUP($I58,'WM-AR'!$B$7:$AL$2292,18,FALSE)</f>
        <v>0</v>
      </c>
      <c r="T58" s="310" t="str">
        <f>VLOOKUP($I58,'WM-AR'!$B$7:$AL$2292,20,FALSE)</f>
        <v>w/ Mortar Bond Coat or Adhesive</v>
      </c>
      <c r="U58" s="310">
        <f>VLOOKUP($I58,'WM-AR'!$B$7:$AL$2292,22,FALSE)</f>
        <v>0</v>
      </c>
      <c r="V58" s="310">
        <f>VLOOKUP($I58,'WM-AR'!$B$7:$AL$2292,24,FALSE)</f>
        <v>0</v>
      </c>
      <c r="W58" s="310">
        <f>VLOOKUP($I58,'WM-AR'!$B$7:$AL$2292,25,FALSE)</f>
        <v>0</v>
      </c>
      <c r="X58" s="310" t="str">
        <f>VLOOKUP($I58,'WM-AR'!$B$7:$AL$2292,26,FALSE)</f>
        <v>Tile Size=W(  )mm x L(  )mm x THK(  )mm</v>
      </c>
      <c r="Y58" s="310">
        <f>VLOOKUP($I58,'WM-AR'!$B$7:$AL$2292,27,FALSE)</f>
        <v>0</v>
      </c>
      <c r="Z58" s="310">
        <f>VLOOKUP($I58,'WM-AR'!$B$7:$AL$2292,28,FALSE)</f>
        <v>0</v>
      </c>
      <c r="AA58" s="310">
        <f>VLOOKUP($I58,'WM-AR'!$B$7:$AL$2292,29,FALSE)</f>
        <v>0</v>
      </c>
      <c r="AB58" s="310">
        <f>VLOOKUP($I58,'WM-AR'!$B$7:$AL$2292,30,FALSE)</f>
        <v>0</v>
      </c>
      <c r="AC58" s="310">
        <f>VLOOKUP($I58,'WM-AR'!$B$7:$AL$2292,31,FALSE)</f>
        <v>0</v>
      </c>
      <c r="AD58" s="310">
        <f>VLOOKUP($I58,'WM-AR'!$B$7:$AL$2292,32,FALSE)</f>
        <v>0</v>
      </c>
      <c r="AE58" s="310">
        <f>VLOOKUP($I58,'WM-AR'!$B$7:$AL$2292,33,FALSE)</f>
        <v>0</v>
      </c>
      <c r="AF58" s="287"/>
      <c r="AG58" s="316" t="s">
        <v>770</v>
      </c>
      <c r="AH58" s="312"/>
      <c r="AI58" s="312" t="s">
        <v>763</v>
      </c>
      <c r="AJ58" s="334"/>
    </row>
    <row r="59" spans="2:36">
      <c r="B59" s="299" t="str">
        <f t="shared" si="4"/>
        <v>입찰</v>
      </c>
      <c r="C59" s="300"/>
      <c r="D59" s="301"/>
      <c r="E59" s="301"/>
      <c r="F59" s="301"/>
      <c r="G59" s="301" t="s">
        <v>771</v>
      </c>
      <c r="H59" s="301"/>
      <c r="I59" s="302" t="s">
        <v>772</v>
      </c>
      <c r="J59" s="303"/>
      <c r="K59" s="304"/>
      <c r="L59" s="304"/>
      <c r="M59" s="304"/>
      <c r="N59" s="304"/>
      <c r="O59" s="304"/>
      <c r="P59" s="304"/>
      <c r="Q59" s="304"/>
      <c r="R59" s="304"/>
      <c r="S59" s="304"/>
      <c r="T59" s="304"/>
      <c r="U59" s="304"/>
      <c r="V59" s="304"/>
      <c r="W59" s="304"/>
      <c r="X59" s="304"/>
      <c r="Y59" s="304"/>
      <c r="Z59" s="304"/>
      <c r="AA59" s="304"/>
      <c r="AB59" s="304"/>
      <c r="AC59" s="304"/>
      <c r="AD59" s="304"/>
      <c r="AE59" s="304"/>
      <c r="AF59" s="305"/>
      <c r="AG59" s="305"/>
      <c r="AH59" s="305"/>
      <c r="AI59" s="305"/>
      <c r="AJ59" s="306"/>
    </row>
    <row r="60" spans="2:36" ht="49.9" customHeight="1">
      <c r="B60" s="299" t="str">
        <f t="shared" si="4"/>
        <v>입찰</v>
      </c>
      <c r="C60" s="307"/>
      <c r="D60" s="286"/>
      <c r="E60" s="286"/>
      <c r="F60" s="286" t="s">
        <v>769</v>
      </c>
      <c r="G60" s="286" t="str">
        <f>O60</f>
        <v>Acrylic Emulsion Paint</v>
      </c>
      <c r="H60" s="308" t="s">
        <v>783</v>
      </c>
      <c r="I60" s="309" t="str">
        <f>LEFT(H60,14)</f>
        <v>A04AM078-00001</v>
      </c>
      <c r="J60" s="310"/>
      <c r="K60" s="310" t="str">
        <f>VLOOKUP($I60,'WM-AR'!$B$7:$AL$2292,34,FALSE)</f>
        <v>M2</v>
      </c>
      <c r="L60" s="310" t="str">
        <f>VLOOKUP($I60,'WM-AR'!$B$7:$AL$2292,4,FALSE)</f>
        <v>Finishing Work</v>
      </c>
      <c r="M60" s="310" t="str">
        <f>VLOOKUP($I60,'WM-AR'!$B$7:$AL$2292,6,FALSE)</f>
        <v>Painting Work</v>
      </c>
      <c r="N60" s="310" t="str">
        <f>VLOOKUP($I60,'WM-AR'!$B$7:$AL$2292,8,FALSE)</f>
        <v>Internal Wall Painting</v>
      </c>
      <c r="O60" s="310" t="str">
        <f>VLOOKUP($I60,'WM-AR'!$B$7:$AL$2292,10,FALSE)</f>
        <v>Acrylic Emulsion Paint</v>
      </c>
      <c r="P60" s="310">
        <f>VLOOKUP($I60,'WM-AR'!$B$7:$AL$2292,12,FALSE)</f>
        <v>0</v>
      </c>
      <c r="Q60" s="310">
        <f>VLOOKUP($I60,'WM-AR'!$B$7:$AL$2292,14,FALSE)</f>
        <v>0</v>
      </c>
      <c r="R60" s="310">
        <f>VLOOKUP($I60,'WM-AR'!$B$7:$AL$2292,16,FALSE)</f>
        <v>0</v>
      </c>
      <c r="S60" s="310">
        <f>VLOOKUP($I60,'WM-AR'!$B$7:$AL$2292,18,FALSE)</f>
        <v>0</v>
      </c>
      <c r="T60" s="310" t="str">
        <f>VLOOKUP($I60,'WM-AR'!$B$7:$AL$2292,20,FALSE)</f>
        <v/>
      </c>
      <c r="U60" s="310">
        <f>VLOOKUP($I60,'WM-AR'!$B$7:$AL$2292,22,FALSE)</f>
        <v>0</v>
      </c>
      <c r="V60" s="310" t="str">
        <f>VLOOKUP($I60,'WM-AR'!$B$7:$AL$2292,24,FALSE)</f>
        <v/>
      </c>
      <c r="W60" s="310">
        <f>VLOOKUP($I60,'WM-AR'!$B$7:$AL$2292,25,FALSE)</f>
        <v>0</v>
      </c>
      <c r="X60" s="310" t="str">
        <f>VLOOKUP($I60,'WM-AR'!$B$7:$AL$2292,26,FALSE)</f>
        <v/>
      </c>
      <c r="Y60" s="310">
        <f>VLOOKUP($I60,'WM-AR'!$B$7:$AL$2292,27,FALSE)</f>
        <v>0</v>
      </c>
      <c r="Z60" s="310">
        <f>VLOOKUP($I60,'WM-AR'!$B$7:$AL$2292,28,FALSE)</f>
        <v>0</v>
      </c>
      <c r="AA60" s="310">
        <f>VLOOKUP($I60,'WM-AR'!$B$7:$AL$2292,29,FALSE)</f>
        <v>0</v>
      </c>
      <c r="AB60" s="310">
        <f>VLOOKUP($I60,'WM-AR'!$B$7:$AL$2292,30,FALSE)</f>
        <v>0</v>
      </c>
      <c r="AC60" s="310">
        <f>VLOOKUP($I60,'WM-AR'!$B$7:$AL$2292,31,FALSE)</f>
        <v>0</v>
      </c>
      <c r="AD60" s="310">
        <f>VLOOKUP($I60,'WM-AR'!$B$7:$AL$2292,32,FALSE)</f>
        <v>0</v>
      </c>
      <c r="AE60" s="310">
        <f>VLOOKUP($I60,'WM-AR'!$B$7:$AL$2292,33,FALSE)</f>
        <v>0</v>
      </c>
      <c r="AF60" s="287"/>
      <c r="AG60" s="316" t="s">
        <v>784</v>
      </c>
      <c r="AH60" s="312"/>
      <c r="AI60" s="312" t="s">
        <v>763</v>
      </c>
      <c r="AJ60" s="336"/>
    </row>
    <row r="61" spans="2:36" ht="49.9" customHeight="1">
      <c r="B61" s="299" t="str">
        <f t="shared" si="4"/>
        <v>입찰</v>
      </c>
      <c r="C61" s="314"/>
      <c r="D61" s="315"/>
      <c r="E61" s="315"/>
      <c r="F61" s="286" t="s">
        <v>769</v>
      </c>
      <c r="G61" s="286" t="str">
        <f>N61</f>
        <v>Plastering</v>
      </c>
      <c r="H61" s="308" t="s">
        <v>785</v>
      </c>
      <c r="I61" s="309" t="str">
        <f>LEFT(H61,14)</f>
        <v>A04AT198-00002</v>
      </c>
      <c r="J61" s="310"/>
      <c r="K61" s="310" t="str">
        <f>VLOOKUP($I61,'WM-AR'!$B$7:$AL$2292,34,FALSE)</f>
        <v>M2</v>
      </c>
      <c r="L61" s="310" t="str">
        <f>VLOOKUP($I61,'WM-AR'!$B$7:$AL$2292,4,FALSE)</f>
        <v>Finishing Work</v>
      </c>
      <c r="M61" s="310" t="str">
        <f>VLOOKUP($I61,'WM-AR'!$B$7:$AL$2292,6,FALSE)</f>
        <v>Plastering Work</v>
      </c>
      <c r="N61" s="310" t="str">
        <f>VLOOKUP($I61,'WM-AR'!$B$7:$AL$2292,8,FALSE)</f>
        <v>Plastering</v>
      </c>
      <c r="O61" s="310">
        <f>VLOOKUP($I61,'WM-AR'!$B$7:$AL$2292,10,FALSE)</f>
        <v>0</v>
      </c>
      <c r="P61" s="310">
        <f>VLOOKUP($I61,'WM-AR'!$B$7:$AL$2292,12,FALSE)</f>
        <v>0</v>
      </c>
      <c r="Q61" s="310">
        <f>VLOOKUP($I61,'WM-AR'!$B$7:$AL$2292,14,FALSE)</f>
        <v>0</v>
      </c>
      <c r="R61" s="310">
        <f>VLOOKUP($I61,'WM-AR'!$B$7:$AL$2292,16,FALSE)</f>
        <v>0</v>
      </c>
      <c r="S61" s="310" t="str">
        <f>VLOOKUP($I61,'WM-AR'!$B$7:$AL$2292,18,FALSE)</f>
        <v>for Internal Masonry Wall</v>
      </c>
      <c r="T61" s="310" t="str">
        <f>VLOOKUP($I61,'WM-AR'!$B$7:$AL$2292,20,FALSE)</f>
        <v/>
      </c>
      <c r="U61" s="310">
        <f>VLOOKUP($I61,'WM-AR'!$B$7:$AL$2292,22,FALSE)</f>
        <v>0</v>
      </c>
      <c r="V61" s="310">
        <f>VLOOKUP($I61,'WM-AR'!$B$7:$AL$2292,24,FALSE)</f>
        <v>0</v>
      </c>
      <c r="W61" s="310">
        <f>VLOOKUP($I61,'WM-AR'!$B$7:$AL$2292,25,FALSE)</f>
        <v>0</v>
      </c>
      <c r="X61" s="310" t="str">
        <f>VLOOKUP($I61,'WM-AR'!$B$7:$AL$2292,26,FALSE)</f>
        <v>THK=(  )mm</v>
      </c>
      <c r="Y61" s="310">
        <f>VLOOKUP($I61,'WM-AR'!$B$7:$AL$2292,27,FALSE)</f>
        <v>0</v>
      </c>
      <c r="Z61" s="310">
        <f>VLOOKUP($I61,'WM-AR'!$B$7:$AL$2292,28,FALSE)</f>
        <v>0</v>
      </c>
      <c r="AA61" s="310">
        <f>VLOOKUP($I61,'WM-AR'!$B$7:$AL$2292,29,FALSE)</f>
        <v>0</v>
      </c>
      <c r="AB61" s="310">
        <f>VLOOKUP($I61,'WM-AR'!$B$7:$AL$2292,30,FALSE)</f>
        <v>0</v>
      </c>
      <c r="AC61" s="310">
        <f>VLOOKUP($I61,'WM-AR'!$B$7:$AL$2292,31,FALSE)</f>
        <v>0</v>
      </c>
      <c r="AD61" s="310">
        <f>VLOOKUP($I61,'WM-AR'!$B$7:$AL$2292,32,FALSE)</f>
        <v>0</v>
      </c>
      <c r="AE61" s="310">
        <f>VLOOKUP($I61,'WM-AR'!$B$7:$AL$2292,33,FALSE)</f>
        <v>0</v>
      </c>
      <c r="AF61" s="287"/>
      <c r="AG61" s="316" t="s">
        <v>784</v>
      </c>
      <c r="AH61" s="312"/>
      <c r="AI61" s="312" t="s">
        <v>763</v>
      </c>
      <c r="AJ61" s="334"/>
    </row>
    <row r="62" spans="2:36">
      <c r="B62" s="299" t="str">
        <f t="shared" si="4"/>
        <v>입찰</v>
      </c>
      <c r="C62" s="300"/>
      <c r="D62" s="301"/>
      <c r="E62" s="301"/>
      <c r="F62" s="301"/>
      <c r="G62" s="301" t="s">
        <v>773</v>
      </c>
      <c r="H62" s="301"/>
      <c r="I62" s="302" t="s">
        <v>803</v>
      </c>
      <c r="J62" s="303"/>
      <c r="K62" s="304"/>
      <c r="L62" s="304"/>
      <c r="M62" s="304"/>
      <c r="N62" s="304"/>
      <c r="O62" s="304"/>
      <c r="P62" s="304"/>
      <c r="Q62" s="304"/>
      <c r="R62" s="304"/>
      <c r="S62" s="304"/>
      <c r="T62" s="304"/>
      <c r="U62" s="304"/>
      <c r="V62" s="304"/>
      <c r="W62" s="304"/>
      <c r="X62" s="304"/>
      <c r="Y62" s="304"/>
      <c r="Z62" s="304"/>
      <c r="AA62" s="304"/>
      <c r="AB62" s="304"/>
      <c r="AC62" s="304"/>
      <c r="AD62" s="304"/>
      <c r="AE62" s="304"/>
      <c r="AF62" s="305"/>
      <c r="AG62" s="305"/>
      <c r="AH62" s="305"/>
      <c r="AI62" s="305"/>
      <c r="AJ62" s="306"/>
    </row>
    <row r="63" spans="2:36" ht="49.9" customHeight="1">
      <c r="B63" s="299" t="str">
        <f t="shared" si="4"/>
        <v>입찰</v>
      </c>
      <c r="C63" s="307"/>
      <c r="D63" s="286"/>
      <c r="E63" s="286"/>
      <c r="F63" s="286" t="s">
        <v>769</v>
      </c>
      <c r="G63" s="286" t="str">
        <f>_xlfn.CONCAT(N63," _ ", O63)</f>
        <v>Acoustic Tiled Ceiling System _ M-Bar System</v>
      </c>
      <c r="H63" s="308" t="s">
        <v>795</v>
      </c>
      <c r="I63" s="309" t="str">
        <f>LEFT(H63,14)</f>
        <v>A04AS190-00001</v>
      </c>
      <c r="J63" s="310"/>
      <c r="K63" s="310" t="str">
        <f>VLOOKUP($I63,'WM-AR'!$B$7:$AL$2292,34,FALSE)</f>
        <v>M2</v>
      </c>
      <c r="L63" s="310" t="str">
        <f>VLOOKUP($I63,'WM-AR'!$B$7:$AL$2292,4,FALSE)</f>
        <v>Finishing Work</v>
      </c>
      <c r="M63" s="310" t="str">
        <f>VLOOKUP($I63,'WM-AR'!$B$7:$AL$2292,6,FALSE)</f>
        <v>Exterior/Interior Finish Work</v>
      </c>
      <c r="N63" s="310" t="str">
        <f>VLOOKUP($I63,'WM-AR'!$B$7:$AL$2292,8,FALSE)</f>
        <v>Acoustic Tiled Ceiling System</v>
      </c>
      <c r="O63" s="310" t="str">
        <f>VLOOKUP($I63,'WM-AR'!$B$7:$AL$2292,10,FALSE)</f>
        <v>M-Bar System</v>
      </c>
      <c r="P63" s="310">
        <f>VLOOKUP($I63,'WM-AR'!$B$7:$AL$2292,12,FALSE)</f>
        <v>0</v>
      </c>
      <c r="Q63" s="310">
        <f>VLOOKUP($I63,'WM-AR'!$B$7:$AL$2292,14,FALSE)</f>
        <v>0</v>
      </c>
      <c r="R63" s="310">
        <f>VLOOKUP($I63,'WM-AR'!$B$7:$AL$2292,16,FALSE)</f>
        <v>0</v>
      </c>
      <c r="S63" s="310">
        <f>VLOOKUP($I63,'WM-AR'!$B$7:$AL$2292,18,FALSE)</f>
        <v>0</v>
      </c>
      <c r="T63" s="310" t="str">
        <f>VLOOKUP($I63,'WM-AR'!$B$7:$AL$2292,20,FALSE)</f>
        <v>w/ Hot-Dip Galvanized Suspension System &amp; Accessories(Moldings, Ceiling Access Door/Hatch, Curtain Boxes and etc.)</v>
      </c>
      <c r="U63" s="310">
        <f>VLOOKUP($I63,'WM-AR'!$B$7:$AL$2292,22,FALSE)</f>
        <v>0</v>
      </c>
      <c r="V63" s="310">
        <f>VLOOKUP($I63,'WM-AR'!$B$7:$AL$2292,24,FALSE)</f>
        <v>0</v>
      </c>
      <c r="W63" s="310">
        <f>VLOOKUP($I63,'WM-AR'!$B$7:$AL$2292,25,FALSE)</f>
        <v>0</v>
      </c>
      <c r="X63" s="310" t="str">
        <f>VLOOKUP($I63,'WM-AR'!$B$7:$AL$2292,26,FALSE)</f>
        <v>Tile Size=(  )mm x (  )mm</v>
      </c>
      <c r="Y63" s="310">
        <f>VLOOKUP($I63,'WM-AR'!$B$7:$AL$2292,27,FALSE)</f>
        <v>0</v>
      </c>
      <c r="Z63" s="310">
        <f>VLOOKUP($I63,'WM-AR'!$B$7:$AL$2292,28,FALSE)</f>
        <v>0</v>
      </c>
      <c r="AA63" s="310">
        <f>VLOOKUP($I63,'WM-AR'!$B$7:$AL$2292,29,FALSE)</f>
        <v>0</v>
      </c>
      <c r="AB63" s="310">
        <f>VLOOKUP($I63,'WM-AR'!$B$7:$AL$2292,30,FALSE)</f>
        <v>0</v>
      </c>
      <c r="AC63" s="310">
        <f>VLOOKUP($I63,'WM-AR'!$B$7:$AL$2292,31,FALSE)</f>
        <v>0</v>
      </c>
      <c r="AD63" s="310">
        <f>VLOOKUP($I63,'WM-AR'!$B$7:$AL$2292,32,FALSE)</f>
        <v>0</v>
      </c>
      <c r="AE63" s="310">
        <f>VLOOKUP($I63,'WM-AR'!$B$7:$AL$2292,33,FALSE)</f>
        <v>0</v>
      </c>
      <c r="AF63" s="287"/>
      <c r="AG63" s="316" t="s">
        <v>779</v>
      </c>
      <c r="AH63" s="312"/>
      <c r="AI63" s="312" t="s">
        <v>763</v>
      </c>
      <c r="AJ63" s="334"/>
    </row>
    <row r="64" spans="2:36">
      <c r="B64" s="317" t="str">
        <f>$B63</f>
        <v>입찰</v>
      </c>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row>
    <row r="65" spans="2:36" ht="34.9" customHeight="1">
      <c r="B65" s="283" t="s">
        <v>787</v>
      </c>
      <c r="C65" s="284" t="s">
        <v>756</v>
      </c>
      <c r="D65" s="285" t="s">
        <v>225</v>
      </c>
      <c r="E65" s="308"/>
      <c r="F65" s="287" t="s">
        <v>490</v>
      </c>
      <c r="G65" s="288" t="s">
        <v>804</v>
      </c>
      <c r="H65" s="289" t="s">
        <v>805</v>
      </c>
      <c r="I65" s="289"/>
      <c r="J65" s="290"/>
      <c r="K65" s="290"/>
      <c r="L65" s="290"/>
      <c r="M65" s="290"/>
      <c r="N65" s="291"/>
      <c r="O65" s="292"/>
      <c r="P65" s="293"/>
      <c r="Q65" s="293"/>
      <c r="R65" s="293"/>
      <c r="S65" s="293"/>
      <c r="T65" s="293"/>
      <c r="U65" s="293"/>
      <c r="V65" s="294"/>
      <c r="W65" s="295"/>
      <c r="X65" s="295"/>
      <c r="Y65" s="295"/>
      <c r="Z65" s="295"/>
      <c r="AA65" s="295"/>
      <c r="AB65" s="295"/>
      <c r="AC65" s="295"/>
      <c r="AD65" s="295"/>
      <c r="AE65" s="295"/>
      <c r="AF65" s="296"/>
      <c r="AG65" s="297"/>
      <c r="AH65" s="297"/>
      <c r="AI65" s="297"/>
      <c r="AJ65" s="333"/>
    </row>
    <row r="66" spans="2:36">
      <c r="B66" s="299" t="str">
        <f>$B65</f>
        <v>입찰</v>
      </c>
      <c r="C66" s="300"/>
      <c r="D66" s="301"/>
      <c r="E66" s="301"/>
      <c r="F66" s="301"/>
      <c r="G66" s="301" t="s">
        <v>759</v>
      </c>
      <c r="H66" s="301"/>
      <c r="I66" s="302" t="s">
        <v>800</v>
      </c>
      <c r="J66" s="303"/>
      <c r="K66" s="304"/>
      <c r="L66" s="304"/>
      <c r="M66" s="304"/>
      <c r="N66" s="304"/>
      <c r="O66" s="304"/>
      <c r="P66" s="304"/>
      <c r="Q66" s="304"/>
      <c r="R66" s="304"/>
      <c r="S66" s="304"/>
      <c r="T66" s="304"/>
      <c r="U66" s="304"/>
      <c r="V66" s="304"/>
      <c r="W66" s="304"/>
      <c r="X66" s="304"/>
      <c r="Y66" s="304"/>
      <c r="Z66" s="304"/>
      <c r="AA66" s="304"/>
      <c r="AB66" s="304"/>
      <c r="AC66" s="304"/>
      <c r="AD66" s="304"/>
      <c r="AE66" s="304"/>
      <c r="AF66" s="305"/>
      <c r="AG66" s="305"/>
      <c r="AH66" s="305"/>
      <c r="AI66" s="305"/>
      <c r="AJ66" s="306"/>
    </row>
    <row r="67" spans="2:36" ht="49.9" customHeight="1">
      <c r="B67" s="299" t="str">
        <f t="shared" ref="B67:B74" si="5">$B66</f>
        <v>입찰</v>
      </c>
      <c r="C67" s="307"/>
      <c r="D67" s="286"/>
      <c r="E67" s="286"/>
      <c r="F67" s="286" t="s">
        <v>769</v>
      </c>
      <c r="G67" s="286" t="str">
        <f>O67</f>
        <v>Vinyl Tile</v>
      </c>
      <c r="H67" s="308" t="s">
        <v>801</v>
      </c>
      <c r="I67" s="309" t="str">
        <f>LEFT(H67,14)</f>
        <v>A04AN083-00004</v>
      </c>
      <c r="J67" s="310"/>
      <c r="K67" s="310" t="str">
        <f>VLOOKUP($I67,'WM-AR'!$B$7:$AL$2292,34,FALSE)</f>
        <v>M2</v>
      </c>
      <c r="L67" s="310" t="str">
        <f>VLOOKUP($I67,'WM-AR'!$B$7:$AL$2292,4,FALSE)</f>
        <v>Finishing Work</v>
      </c>
      <c r="M67" s="310" t="str">
        <f>VLOOKUP($I67,'WM-AR'!$B$7:$AL$2292,6,FALSE)</f>
        <v>Tile Work</v>
      </c>
      <c r="N67" s="310" t="str">
        <f>VLOOKUP($I67,'WM-AR'!$B$7:$AL$2292,8,FALSE)</f>
        <v>Floor Tile</v>
      </c>
      <c r="O67" s="310" t="str">
        <f>VLOOKUP($I67,'WM-AR'!$B$7:$AL$2292,10,FALSE)</f>
        <v>Vinyl Tile</v>
      </c>
      <c r="P67" s="310">
        <f>VLOOKUP($I67,'WM-AR'!$B$7:$AL$2292,12,FALSE)</f>
        <v>0</v>
      </c>
      <c r="Q67" s="310">
        <f>VLOOKUP($I67,'WM-AR'!$B$7:$AL$2292,14,FALSE)</f>
        <v>0</v>
      </c>
      <c r="R67" s="310">
        <f>VLOOKUP($I67,'WM-AR'!$B$7:$AL$2292,16,FALSE)</f>
        <v>0</v>
      </c>
      <c r="S67" s="310">
        <f>VLOOKUP($I67,'WM-AR'!$B$7:$AL$2292,18,FALSE)</f>
        <v>0</v>
      </c>
      <c r="T67" s="310" t="str">
        <f>VLOOKUP($I67,'WM-AR'!$B$7:$AL$2292,20,FALSE)</f>
        <v>w/ Mortar Bond Coat or Adhesive</v>
      </c>
      <c r="U67" s="310">
        <f>VLOOKUP($I67,'WM-AR'!$B$7:$AL$2292,22,FALSE)</f>
        <v>0</v>
      </c>
      <c r="V67" s="310">
        <f>VLOOKUP($I67,'WM-AR'!$B$7:$AL$2292,24,FALSE)</f>
        <v>0</v>
      </c>
      <c r="W67" s="310">
        <f>VLOOKUP($I67,'WM-AR'!$B$7:$AL$2292,25,FALSE)</f>
        <v>0</v>
      </c>
      <c r="X67" s="310" t="str">
        <f>VLOOKUP($I67,'WM-AR'!$B$7:$AL$2292,26,FALSE)</f>
        <v>Tile Size=W(  )mm x L(  )mm x THK(  )mm</v>
      </c>
      <c r="Y67" s="310">
        <f>VLOOKUP($I67,'WM-AR'!$B$7:$AL$2292,27,FALSE)</f>
        <v>0</v>
      </c>
      <c r="Z67" s="310">
        <f>VLOOKUP($I67,'WM-AR'!$B$7:$AL$2292,28,FALSE)</f>
        <v>0</v>
      </c>
      <c r="AA67" s="310">
        <f>VLOOKUP($I67,'WM-AR'!$B$7:$AL$2292,29,FALSE)</f>
        <v>0</v>
      </c>
      <c r="AB67" s="310">
        <f>VLOOKUP($I67,'WM-AR'!$B$7:$AL$2292,30,FALSE)</f>
        <v>0</v>
      </c>
      <c r="AC67" s="310">
        <f>VLOOKUP($I67,'WM-AR'!$B$7:$AL$2292,31,FALSE)</f>
        <v>0</v>
      </c>
      <c r="AD67" s="310">
        <f>VLOOKUP($I67,'WM-AR'!$B$7:$AL$2292,32,FALSE)</f>
        <v>0</v>
      </c>
      <c r="AE67" s="310">
        <f>VLOOKUP($I67,'WM-AR'!$B$7:$AL$2292,33,FALSE)</f>
        <v>0</v>
      </c>
      <c r="AF67" s="287"/>
      <c r="AG67" s="316" t="s">
        <v>779</v>
      </c>
      <c r="AH67" s="312"/>
      <c r="AI67" s="312" t="s">
        <v>763</v>
      </c>
      <c r="AJ67" s="334"/>
    </row>
    <row r="68" spans="2:36">
      <c r="B68" s="299" t="str">
        <f t="shared" si="5"/>
        <v>입찰</v>
      </c>
      <c r="C68" s="300"/>
      <c r="D68" s="301"/>
      <c r="E68" s="301"/>
      <c r="F68" s="301"/>
      <c r="G68" s="301" t="s">
        <v>767</v>
      </c>
      <c r="H68" s="301"/>
      <c r="I68" s="302" t="s">
        <v>802</v>
      </c>
      <c r="J68" s="303"/>
      <c r="K68" s="304"/>
      <c r="L68" s="304"/>
      <c r="M68" s="304"/>
      <c r="N68" s="304"/>
      <c r="O68" s="304"/>
      <c r="P68" s="304"/>
      <c r="Q68" s="304"/>
      <c r="R68" s="304"/>
      <c r="S68" s="304"/>
      <c r="T68" s="304"/>
      <c r="U68" s="304"/>
      <c r="V68" s="304"/>
      <c r="W68" s="304"/>
      <c r="X68" s="304"/>
      <c r="Y68" s="304"/>
      <c r="Z68" s="304"/>
      <c r="AA68" s="304"/>
      <c r="AB68" s="304"/>
      <c r="AC68" s="304"/>
      <c r="AD68" s="304"/>
      <c r="AE68" s="304"/>
      <c r="AF68" s="305"/>
      <c r="AG68" s="305"/>
      <c r="AH68" s="305"/>
      <c r="AI68" s="305"/>
      <c r="AJ68" s="306"/>
    </row>
    <row r="69" spans="2:36" ht="49.9" customHeight="1">
      <c r="B69" s="299" t="str">
        <f t="shared" si="5"/>
        <v>입찰</v>
      </c>
      <c r="C69" s="307"/>
      <c r="D69" s="286"/>
      <c r="E69" s="286"/>
      <c r="F69" s="286" t="s">
        <v>769</v>
      </c>
      <c r="G69" s="286" t="str">
        <f>O69</f>
        <v>Anti-Static Vinyl Tile</v>
      </c>
      <c r="H69" s="308" t="s">
        <v>793</v>
      </c>
      <c r="I69" s="309" t="str">
        <f>LEFT(H69,14)</f>
        <v>A04AN083-00005</v>
      </c>
      <c r="J69" s="310"/>
      <c r="K69" s="310" t="str">
        <f>VLOOKUP($I69,'WM-AR'!$B$7:$AL$2292,34,FALSE)</f>
        <v>M2</v>
      </c>
      <c r="L69" s="310" t="str">
        <f>VLOOKUP($I69,'WM-AR'!$B$7:$AL$2292,4,FALSE)</f>
        <v>Finishing Work</v>
      </c>
      <c r="M69" s="310" t="str">
        <f>VLOOKUP($I69,'WM-AR'!$B$7:$AL$2292,6,FALSE)</f>
        <v>Tile Work</v>
      </c>
      <c r="N69" s="310" t="str">
        <f>VLOOKUP($I69,'WM-AR'!$B$7:$AL$2292,8,FALSE)</f>
        <v>Floor Tile</v>
      </c>
      <c r="O69" s="310" t="str">
        <f>VLOOKUP($I69,'WM-AR'!$B$7:$AL$2292,10,FALSE)</f>
        <v>Anti-Static Vinyl Tile</v>
      </c>
      <c r="P69" s="310">
        <f>VLOOKUP($I69,'WM-AR'!$B$7:$AL$2292,12,FALSE)</f>
        <v>0</v>
      </c>
      <c r="Q69" s="310">
        <f>VLOOKUP($I69,'WM-AR'!$B$7:$AL$2292,14,FALSE)</f>
        <v>0</v>
      </c>
      <c r="R69" s="310">
        <f>VLOOKUP($I69,'WM-AR'!$B$7:$AL$2292,16,FALSE)</f>
        <v>0</v>
      </c>
      <c r="S69" s="310">
        <f>VLOOKUP($I69,'WM-AR'!$B$7:$AL$2292,18,FALSE)</f>
        <v>0</v>
      </c>
      <c r="T69" s="310" t="str">
        <f>VLOOKUP($I69,'WM-AR'!$B$7:$AL$2292,20,FALSE)</f>
        <v>w/ Mortar Bond Coat or Adhesive</v>
      </c>
      <c r="U69" s="310">
        <f>VLOOKUP($I69,'WM-AR'!$B$7:$AL$2292,22,FALSE)</f>
        <v>0</v>
      </c>
      <c r="V69" s="310">
        <f>VLOOKUP($I69,'WM-AR'!$B$7:$AL$2292,24,FALSE)</f>
        <v>0</v>
      </c>
      <c r="W69" s="310">
        <f>VLOOKUP($I69,'WM-AR'!$B$7:$AL$2292,25,FALSE)</f>
        <v>0</v>
      </c>
      <c r="X69" s="310" t="str">
        <f>VLOOKUP($I69,'WM-AR'!$B$7:$AL$2292,26,FALSE)</f>
        <v>Tile Size=W(  )mm x L(  )mm x THK(  )mm</v>
      </c>
      <c r="Y69" s="310">
        <f>VLOOKUP($I69,'WM-AR'!$B$7:$AL$2292,27,FALSE)</f>
        <v>0</v>
      </c>
      <c r="Z69" s="310">
        <f>VLOOKUP($I69,'WM-AR'!$B$7:$AL$2292,28,FALSE)</f>
        <v>0</v>
      </c>
      <c r="AA69" s="310">
        <f>VLOOKUP($I69,'WM-AR'!$B$7:$AL$2292,29,FALSE)</f>
        <v>0</v>
      </c>
      <c r="AB69" s="310">
        <f>VLOOKUP($I69,'WM-AR'!$B$7:$AL$2292,30,FALSE)</f>
        <v>0</v>
      </c>
      <c r="AC69" s="310">
        <f>VLOOKUP($I69,'WM-AR'!$B$7:$AL$2292,31,FALSE)</f>
        <v>0</v>
      </c>
      <c r="AD69" s="310">
        <f>VLOOKUP($I69,'WM-AR'!$B$7:$AL$2292,32,FALSE)</f>
        <v>0</v>
      </c>
      <c r="AE69" s="310">
        <f>VLOOKUP($I69,'WM-AR'!$B$7:$AL$2292,33,FALSE)</f>
        <v>0</v>
      </c>
      <c r="AF69" s="287"/>
      <c r="AG69" s="316" t="s">
        <v>770</v>
      </c>
      <c r="AH69" s="312"/>
      <c r="AI69" s="312" t="s">
        <v>763</v>
      </c>
      <c r="AJ69" s="334"/>
    </row>
    <row r="70" spans="2:36">
      <c r="B70" s="299" t="str">
        <f t="shared" si="5"/>
        <v>입찰</v>
      </c>
      <c r="C70" s="300"/>
      <c r="D70" s="301"/>
      <c r="E70" s="301"/>
      <c r="F70" s="301"/>
      <c r="G70" s="301" t="s">
        <v>771</v>
      </c>
      <c r="H70" s="301"/>
      <c r="I70" s="302" t="s">
        <v>772</v>
      </c>
      <c r="J70" s="303"/>
      <c r="K70" s="304"/>
      <c r="L70" s="304"/>
      <c r="M70" s="304"/>
      <c r="N70" s="304"/>
      <c r="O70" s="304"/>
      <c r="P70" s="304"/>
      <c r="Q70" s="304"/>
      <c r="R70" s="304"/>
      <c r="S70" s="304"/>
      <c r="T70" s="304"/>
      <c r="U70" s="304"/>
      <c r="V70" s="304"/>
      <c r="W70" s="304"/>
      <c r="X70" s="304"/>
      <c r="Y70" s="304"/>
      <c r="Z70" s="304"/>
      <c r="AA70" s="304"/>
      <c r="AB70" s="304"/>
      <c r="AC70" s="304"/>
      <c r="AD70" s="304"/>
      <c r="AE70" s="304"/>
      <c r="AF70" s="305"/>
      <c r="AG70" s="305"/>
      <c r="AH70" s="305"/>
      <c r="AI70" s="305"/>
      <c r="AJ70" s="306"/>
    </row>
    <row r="71" spans="2:36" ht="49.9" customHeight="1">
      <c r="B71" s="299" t="str">
        <f t="shared" si="5"/>
        <v>입찰</v>
      </c>
      <c r="C71" s="307"/>
      <c r="D71" s="286"/>
      <c r="E71" s="286"/>
      <c r="F71" s="286" t="s">
        <v>769</v>
      </c>
      <c r="G71" s="286" t="str">
        <f>O71</f>
        <v>Acrylic Emulsion Paint</v>
      </c>
      <c r="H71" s="308" t="s">
        <v>783</v>
      </c>
      <c r="I71" s="309" t="str">
        <f>LEFT(H71,14)</f>
        <v>A04AM078-00001</v>
      </c>
      <c r="J71" s="310"/>
      <c r="K71" s="310" t="str">
        <f>VLOOKUP($I71,'WM-AR'!$B$7:$AL$2292,34,FALSE)</f>
        <v>M2</v>
      </c>
      <c r="L71" s="310" t="str">
        <f>VLOOKUP($I71,'WM-AR'!$B$7:$AL$2292,4,FALSE)</f>
        <v>Finishing Work</v>
      </c>
      <c r="M71" s="310" t="str">
        <f>VLOOKUP($I71,'WM-AR'!$B$7:$AL$2292,6,FALSE)</f>
        <v>Painting Work</v>
      </c>
      <c r="N71" s="310" t="str">
        <f>VLOOKUP($I71,'WM-AR'!$B$7:$AL$2292,8,FALSE)</f>
        <v>Internal Wall Painting</v>
      </c>
      <c r="O71" s="310" t="str">
        <f>VLOOKUP($I71,'WM-AR'!$B$7:$AL$2292,10,FALSE)</f>
        <v>Acrylic Emulsion Paint</v>
      </c>
      <c r="P71" s="310">
        <f>VLOOKUP($I71,'WM-AR'!$B$7:$AL$2292,12,FALSE)</f>
        <v>0</v>
      </c>
      <c r="Q71" s="310">
        <f>VLOOKUP($I71,'WM-AR'!$B$7:$AL$2292,14,FALSE)</f>
        <v>0</v>
      </c>
      <c r="R71" s="310">
        <f>VLOOKUP($I71,'WM-AR'!$B$7:$AL$2292,16,FALSE)</f>
        <v>0</v>
      </c>
      <c r="S71" s="310">
        <f>VLOOKUP($I71,'WM-AR'!$B$7:$AL$2292,18,FALSE)</f>
        <v>0</v>
      </c>
      <c r="T71" s="310" t="str">
        <f>VLOOKUP($I71,'WM-AR'!$B$7:$AL$2292,20,FALSE)</f>
        <v/>
      </c>
      <c r="U71" s="310">
        <f>VLOOKUP($I71,'WM-AR'!$B$7:$AL$2292,22,FALSE)</f>
        <v>0</v>
      </c>
      <c r="V71" s="310" t="str">
        <f>VLOOKUP($I71,'WM-AR'!$B$7:$AL$2292,24,FALSE)</f>
        <v/>
      </c>
      <c r="W71" s="310">
        <f>VLOOKUP($I71,'WM-AR'!$B$7:$AL$2292,25,FALSE)</f>
        <v>0</v>
      </c>
      <c r="X71" s="310" t="str">
        <f>VLOOKUP($I71,'WM-AR'!$B$7:$AL$2292,26,FALSE)</f>
        <v/>
      </c>
      <c r="Y71" s="310">
        <f>VLOOKUP($I71,'WM-AR'!$B$7:$AL$2292,27,FALSE)</f>
        <v>0</v>
      </c>
      <c r="Z71" s="310">
        <f>VLOOKUP($I71,'WM-AR'!$B$7:$AL$2292,28,FALSE)</f>
        <v>0</v>
      </c>
      <c r="AA71" s="310">
        <f>VLOOKUP($I71,'WM-AR'!$B$7:$AL$2292,29,FALSE)</f>
        <v>0</v>
      </c>
      <c r="AB71" s="310">
        <f>VLOOKUP($I71,'WM-AR'!$B$7:$AL$2292,30,FALSE)</f>
        <v>0</v>
      </c>
      <c r="AC71" s="310">
        <f>VLOOKUP($I71,'WM-AR'!$B$7:$AL$2292,31,FALSE)</f>
        <v>0</v>
      </c>
      <c r="AD71" s="310">
        <f>VLOOKUP($I71,'WM-AR'!$B$7:$AL$2292,32,FALSE)</f>
        <v>0</v>
      </c>
      <c r="AE71" s="310">
        <f>VLOOKUP($I71,'WM-AR'!$B$7:$AL$2292,33,FALSE)</f>
        <v>0</v>
      </c>
      <c r="AF71" s="287"/>
      <c r="AG71" s="316" t="s">
        <v>784</v>
      </c>
      <c r="AH71" s="312"/>
      <c r="AI71" s="312" t="s">
        <v>763</v>
      </c>
      <c r="AJ71" s="336"/>
    </row>
    <row r="72" spans="2:36" ht="49.9" customHeight="1">
      <c r="B72" s="299" t="str">
        <f t="shared" si="5"/>
        <v>입찰</v>
      </c>
      <c r="C72" s="314"/>
      <c r="D72" s="315"/>
      <c r="E72" s="315"/>
      <c r="F72" s="286" t="s">
        <v>769</v>
      </c>
      <c r="G72" s="286" t="str">
        <f>N72</f>
        <v>Plastering</v>
      </c>
      <c r="H72" s="308" t="s">
        <v>785</v>
      </c>
      <c r="I72" s="309" t="str">
        <f>LEFT(H72,14)</f>
        <v>A04AT198-00002</v>
      </c>
      <c r="J72" s="310"/>
      <c r="K72" s="310" t="str">
        <f>VLOOKUP($I72,'WM-AR'!$B$7:$AL$2292,34,FALSE)</f>
        <v>M2</v>
      </c>
      <c r="L72" s="310" t="str">
        <f>VLOOKUP($I72,'WM-AR'!$B$7:$AL$2292,4,FALSE)</f>
        <v>Finishing Work</v>
      </c>
      <c r="M72" s="310" t="str">
        <f>VLOOKUP($I72,'WM-AR'!$B$7:$AL$2292,6,FALSE)</f>
        <v>Plastering Work</v>
      </c>
      <c r="N72" s="310" t="str">
        <f>VLOOKUP($I72,'WM-AR'!$B$7:$AL$2292,8,FALSE)</f>
        <v>Plastering</v>
      </c>
      <c r="O72" s="310">
        <f>VLOOKUP($I72,'WM-AR'!$B$7:$AL$2292,10,FALSE)</f>
        <v>0</v>
      </c>
      <c r="P72" s="310">
        <f>VLOOKUP($I72,'WM-AR'!$B$7:$AL$2292,12,FALSE)</f>
        <v>0</v>
      </c>
      <c r="Q72" s="310">
        <f>VLOOKUP($I72,'WM-AR'!$B$7:$AL$2292,14,FALSE)</f>
        <v>0</v>
      </c>
      <c r="R72" s="310">
        <f>VLOOKUP($I72,'WM-AR'!$B$7:$AL$2292,16,FALSE)</f>
        <v>0</v>
      </c>
      <c r="S72" s="310" t="str">
        <f>VLOOKUP($I72,'WM-AR'!$B$7:$AL$2292,18,FALSE)</f>
        <v>for Internal Masonry Wall</v>
      </c>
      <c r="T72" s="310" t="str">
        <f>VLOOKUP($I72,'WM-AR'!$B$7:$AL$2292,20,FALSE)</f>
        <v/>
      </c>
      <c r="U72" s="310">
        <f>VLOOKUP($I72,'WM-AR'!$B$7:$AL$2292,22,FALSE)</f>
        <v>0</v>
      </c>
      <c r="V72" s="310">
        <f>VLOOKUP($I72,'WM-AR'!$B$7:$AL$2292,24,FALSE)</f>
        <v>0</v>
      </c>
      <c r="W72" s="310">
        <f>VLOOKUP($I72,'WM-AR'!$B$7:$AL$2292,25,FALSE)</f>
        <v>0</v>
      </c>
      <c r="X72" s="310" t="str">
        <f>VLOOKUP($I72,'WM-AR'!$B$7:$AL$2292,26,FALSE)</f>
        <v>THK=(  )mm</v>
      </c>
      <c r="Y72" s="310">
        <f>VLOOKUP($I72,'WM-AR'!$B$7:$AL$2292,27,FALSE)</f>
        <v>0</v>
      </c>
      <c r="Z72" s="310">
        <f>VLOOKUP($I72,'WM-AR'!$B$7:$AL$2292,28,FALSE)</f>
        <v>0</v>
      </c>
      <c r="AA72" s="310">
        <f>VLOOKUP($I72,'WM-AR'!$B$7:$AL$2292,29,FALSE)</f>
        <v>0</v>
      </c>
      <c r="AB72" s="310">
        <f>VLOOKUP($I72,'WM-AR'!$B$7:$AL$2292,30,FALSE)</f>
        <v>0</v>
      </c>
      <c r="AC72" s="310">
        <f>VLOOKUP($I72,'WM-AR'!$B$7:$AL$2292,31,FALSE)</f>
        <v>0</v>
      </c>
      <c r="AD72" s="310">
        <f>VLOOKUP($I72,'WM-AR'!$B$7:$AL$2292,32,FALSE)</f>
        <v>0</v>
      </c>
      <c r="AE72" s="310">
        <f>VLOOKUP($I72,'WM-AR'!$B$7:$AL$2292,33,FALSE)</f>
        <v>0</v>
      </c>
      <c r="AF72" s="287"/>
      <c r="AG72" s="316" t="s">
        <v>784</v>
      </c>
      <c r="AH72" s="312"/>
      <c r="AI72" s="312" t="s">
        <v>763</v>
      </c>
      <c r="AJ72" s="334"/>
    </row>
    <row r="73" spans="2:36">
      <c r="B73" s="299" t="str">
        <f t="shared" si="5"/>
        <v>입찰</v>
      </c>
      <c r="C73" s="300"/>
      <c r="D73" s="301"/>
      <c r="E73" s="301"/>
      <c r="F73" s="301"/>
      <c r="G73" s="301" t="s">
        <v>773</v>
      </c>
      <c r="H73" s="301"/>
      <c r="I73" s="302" t="s">
        <v>803</v>
      </c>
      <c r="J73" s="303"/>
      <c r="K73" s="304"/>
      <c r="L73" s="304"/>
      <c r="M73" s="304"/>
      <c r="N73" s="304"/>
      <c r="O73" s="304"/>
      <c r="P73" s="304"/>
      <c r="Q73" s="304"/>
      <c r="R73" s="304"/>
      <c r="S73" s="304"/>
      <c r="T73" s="304"/>
      <c r="U73" s="304"/>
      <c r="V73" s="304"/>
      <c r="W73" s="304"/>
      <c r="X73" s="304"/>
      <c r="Y73" s="304"/>
      <c r="Z73" s="304"/>
      <c r="AA73" s="304"/>
      <c r="AB73" s="304"/>
      <c r="AC73" s="304"/>
      <c r="AD73" s="304"/>
      <c r="AE73" s="304"/>
      <c r="AF73" s="305"/>
      <c r="AG73" s="305"/>
      <c r="AH73" s="305"/>
      <c r="AI73" s="305"/>
      <c r="AJ73" s="306"/>
    </row>
    <row r="74" spans="2:36" ht="49.9" customHeight="1">
      <c r="B74" s="299" t="str">
        <f t="shared" si="5"/>
        <v>입찰</v>
      </c>
      <c r="C74" s="307"/>
      <c r="D74" s="286"/>
      <c r="E74" s="286"/>
      <c r="F74" s="286" t="s">
        <v>769</v>
      </c>
      <c r="G74" s="286" t="str">
        <f>_xlfn.CONCAT(N74," _ ", O74)</f>
        <v>Acoustic Tiled Ceiling System _ M-Bar System</v>
      </c>
      <c r="H74" s="308" t="s">
        <v>795</v>
      </c>
      <c r="I74" s="309" t="str">
        <f>LEFT(H74,14)</f>
        <v>A04AS190-00001</v>
      </c>
      <c r="J74" s="310"/>
      <c r="K74" s="310" t="str">
        <f>VLOOKUP($I74,'WM-AR'!$B$7:$AL$2292,34,FALSE)</f>
        <v>M2</v>
      </c>
      <c r="L74" s="310" t="str">
        <f>VLOOKUP($I74,'WM-AR'!$B$7:$AL$2292,4,FALSE)</f>
        <v>Finishing Work</v>
      </c>
      <c r="M74" s="310" t="str">
        <f>VLOOKUP($I74,'WM-AR'!$B$7:$AL$2292,6,FALSE)</f>
        <v>Exterior/Interior Finish Work</v>
      </c>
      <c r="N74" s="310" t="str">
        <f>VLOOKUP($I74,'WM-AR'!$B$7:$AL$2292,8,FALSE)</f>
        <v>Acoustic Tiled Ceiling System</v>
      </c>
      <c r="O74" s="310" t="str">
        <f>VLOOKUP($I74,'WM-AR'!$B$7:$AL$2292,10,FALSE)</f>
        <v>M-Bar System</v>
      </c>
      <c r="P74" s="310">
        <f>VLOOKUP($I74,'WM-AR'!$B$7:$AL$2292,12,FALSE)</f>
        <v>0</v>
      </c>
      <c r="Q74" s="310">
        <f>VLOOKUP($I74,'WM-AR'!$B$7:$AL$2292,14,FALSE)</f>
        <v>0</v>
      </c>
      <c r="R74" s="310">
        <f>VLOOKUP($I74,'WM-AR'!$B$7:$AL$2292,16,FALSE)</f>
        <v>0</v>
      </c>
      <c r="S74" s="310">
        <f>VLOOKUP($I74,'WM-AR'!$B$7:$AL$2292,18,FALSE)</f>
        <v>0</v>
      </c>
      <c r="T74" s="310" t="str">
        <f>VLOOKUP($I74,'WM-AR'!$B$7:$AL$2292,20,FALSE)</f>
        <v>w/ Hot-Dip Galvanized Suspension System &amp; Accessories(Moldings, Ceiling Access Door/Hatch, Curtain Boxes and etc.)</v>
      </c>
      <c r="U74" s="310">
        <f>VLOOKUP($I74,'WM-AR'!$B$7:$AL$2292,22,FALSE)</f>
        <v>0</v>
      </c>
      <c r="V74" s="310">
        <f>VLOOKUP($I74,'WM-AR'!$B$7:$AL$2292,24,FALSE)</f>
        <v>0</v>
      </c>
      <c r="W74" s="310">
        <f>VLOOKUP($I74,'WM-AR'!$B$7:$AL$2292,25,FALSE)</f>
        <v>0</v>
      </c>
      <c r="X74" s="310" t="str">
        <f>VLOOKUP($I74,'WM-AR'!$B$7:$AL$2292,26,FALSE)</f>
        <v>Tile Size=(  )mm x (  )mm</v>
      </c>
      <c r="Y74" s="310">
        <f>VLOOKUP($I74,'WM-AR'!$B$7:$AL$2292,27,FALSE)</f>
        <v>0</v>
      </c>
      <c r="Z74" s="310">
        <f>VLOOKUP($I74,'WM-AR'!$B$7:$AL$2292,28,FALSE)</f>
        <v>0</v>
      </c>
      <c r="AA74" s="310">
        <f>VLOOKUP($I74,'WM-AR'!$B$7:$AL$2292,29,FALSE)</f>
        <v>0</v>
      </c>
      <c r="AB74" s="310">
        <f>VLOOKUP($I74,'WM-AR'!$B$7:$AL$2292,30,FALSE)</f>
        <v>0</v>
      </c>
      <c r="AC74" s="310">
        <f>VLOOKUP($I74,'WM-AR'!$B$7:$AL$2292,31,FALSE)</f>
        <v>0</v>
      </c>
      <c r="AD74" s="310">
        <f>VLOOKUP($I74,'WM-AR'!$B$7:$AL$2292,32,FALSE)</f>
        <v>0</v>
      </c>
      <c r="AE74" s="310">
        <f>VLOOKUP($I74,'WM-AR'!$B$7:$AL$2292,33,FALSE)</f>
        <v>0</v>
      </c>
      <c r="AF74" s="287"/>
      <c r="AG74" s="316" t="s">
        <v>779</v>
      </c>
      <c r="AH74" s="312"/>
      <c r="AI74" s="312" t="s">
        <v>763</v>
      </c>
      <c r="AJ74" s="334"/>
    </row>
    <row r="75" spans="2:36">
      <c r="B75" s="317" t="str">
        <f>$B74</f>
        <v>입찰</v>
      </c>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row>
    <row r="76" spans="2:36" ht="34.9" customHeight="1">
      <c r="B76" s="283" t="s">
        <v>787</v>
      </c>
      <c r="C76" s="284" t="s">
        <v>756</v>
      </c>
      <c r="D76" s="285" t="s">
        <v>225</v>
      </c>
      <c r="E76" s="308"/>
      <c r="F76" s="287" t="s">
        <v>490</v>
      </c>
      <c r="G76" s="288" t="s">
        <v>806</v>
      </c>
      <c r="H76" s="289" t="s">
        <v>807</v>
      </c>
      <c r="I76" s="289"/>
      <c r="J76" s="290"/>
      <c r="K76" s="290"/>
      <c r="L76" s="290"/>
      <c r="M76" s="290"/>
      <c r="N76" s="291"/>
      <c r="O76" s="292"/>
      <c r="P76" s="293"/>
      <c r="Q76" s="293"/>
      <c r="R76" s="293"/>
      <c r="S76" s="293"/>
      <c r="T76" s="293"/>
      <c r="U76" s="293"/>
      <c r="V76" s="294"/>
      <c r="W76" s="295"/>
      <c r="X76" s="295"/>
      <c r="Y76" s="295"/>
      <c r="Z76" s="295"/>
      <c r="AA76" s="295"/>
      <c r="AB76" s="295"/>
      <c r="AC76" s="295"/>
      <c r="AD76" s="295"/>
      <c r="AE76" s="295"/>
      <c r="AF76" s="296"/>
      <c r="AG76" s="297"/>
      <c r="AH76" s="297"/>
      <c r="AI76" s="297"/>
      <c r="AJ76" s="333"/>
    </row>
    <row r="77" spans="2:36">
      <c r="B77" s="299" t="str">
        <f>$B76</f>
        <v>입찰</v>
      </c>
      <c r="C77" s="300"/>
      <c r="D77" s="301"/>
      <c r="E77" s="301"/>
      <c r="F77" s="301"/>
      <c r="G77" s="301" t="s">
        <v>759</v>
      </c>
      <c r="H77" s="301"/>
      <c r="I77" s="302" t="s">
        <v>800</v>
      </c>
      <c r="J77" s="303"/>
      <c r="K77" s="304"/>
      <c r="L77" s="304"/>
      <c r="M77" s="304"/>
      <c r="N77" s="304"/>
      <c r="O77" s="304"/>
      <c r="P77" s="304"/>
      <c r="Q77" s="304"/>
      <c r="R77" s="304"/>
      <c r="S77" s="304"/>
      <c r="T77" s="304"/>
      <c r="U77" s="304"/>
      <c r="V77" s="304"/>
      <c r="W77" s="304"/>
      <c r="X77" s="304"/>
      <c r="Y77" s="304"/>
      <c r="Z77" s="304"/>
      <c r="AA77" s="304"/>
      <c r="AB77" s="304"/>
      <c r="AC77" s="304"/>
      <c r="AD77" s="304"/>
      <c r="AE77" s="304"/>
      <c r="AF77" s="305"/>
      <c r="AG77" s="305"/>
      <c r="AH77" s="305"/>
      <c r="AI77" s="305"/>
      <c r="AJ77" s="306"/>
    </row>
    <row r="78" spans="2:36" ht="49.9" customHeight="1">
      <c r="B78" s="299" t="str">
        <f t="shared" ref="B78:B85" si="6">$B77</f>
        <v>입찰</v>
      </c>
      <c r="C78" s="307"/>
      <c r="D78" s="286"/>
      <c r="E78" s="286"/>
      <c r="F78" s="286" t="s">
        <v>769</v>
      </c>
      <c r="G78" s="286" t="str">
        <f>O78</f>
        <v>Vinyl Tile</v>
      </c>
      <c r="H78" s="308" t="s">
        <v>801</v>
      </c>
      <c r="I78" s="309" t="str">
        <f>LEFT(H78,14)</f>
        <v>A04AN083-00004</v>
      </c>
      <c r="J78" s="310"/>
      <c r="K78" s="310" t="str">
        <f>VLOOKUP($I78,'WM-AR'!$B$7:$AL$2292,34,FALSE)</f>
        <v>M2</v>
      </c>
      <c r="L78" s="310" t="str">
        <f>VLOOKUP($I78,'WM-AR'!$B$7:$AL$2292,4,FALSE)</f>
        <v>Finishing Work</v>
      </c>
      <c r="M78" s="310" t="str">
        <f>VLOOKUP($I78,'WM-AR'!$B$7:$AL$2292,6,FALSE)</f>
        <v>Tile Work</v>
      </c>
      <c r="N78" s="310" t="str">
        <f>VLOOKUP($I78,'WM-AR'!$B$7:$AL$2292,8,FALSE)</f>
        <v>Floor Tile</v>
      </c>
      <c r="O78" s="310" t="str">
        <f>VLOOKUP($I78,'WM-AR'!$B$7:$AL$2292,10,FALSE)</f>
        <v>Vinyl Tile</v>
      </c>
      <c r="P78" s="310">
        <f>VLOOKUP($I78,'WM-AR'!$B$7:$AL$2292,12,FALSE)</f>
        <v>0</v>
      </c>
      <c r="Q78" s="310">
        <f>VLOOKUP($I78,'WM-AR'!$B$7:$AL$2292,14,FALSE)</f>
        <v>0</v>
      </c>
      <c r="R78" s="310">
        <f>VLOOKUP($I78,'WM-AR'!$B$7:$AL$2292,16,FALSE)</f>
        <v>0</v>
      </c>
      <c r="S78" s="310">
        <f>VLOOKUP($I78,'WM-AR'!$B$7:$AL$2292,18,FALSE)</f>
        <v>0</v>
      </c>
      <c r="T78" s="310" t="str">
        <f>VLOOKUP($I78,'WM-AR'!$B$7:$AL$2292,20,FALSE)</f>
        <v>w/ Mortar Bond Coat or Adhesive</v>
      </c>
      <c r="U78" s="310">
        <f>VLOOKUP($I78,'WM-AR'!$B$7:$AL$2292,22,FALSE)</f>
        <v>0</v>
      </c>
      <c r="V78" s="310">
        <f>VLOOKUP($I78,'WM-AR'!$B$7:$AL$2292,24,FALSE)</f>
        <v>0</v>
      </c>
      <c r="W78" s="310">
        <f>VLOOKUP($I78,'WM-AR'!$B$7:$AL$2292,25,FALSE)</f>
        <v>0</v>
      </c>
      <c r="X78" s="310" t="str">
        <f>VLOOKUP($I78,'WM-AR'!$B$7:$AL$2292,26,FALSE)</f>
        <v>Tile Size=W(  )mm x L(  )mm x THK(  )mm</v>
      </c>
      <c r="Y78" s="310">
        <f>VLOOKUP($I78,'WM-AR'!$B$7:$AL$2292,27,FALSE)</f>
        <v>0</v>
      </c>
      <c r="Z78" s="310">
        <f>VLOOKUP($I78,'WM-AR'!$B$7:$AL$2292,28,FALSE)</f>
        <v>0</v>
      </c>
      <c r="AA78" s="310">
        <f>VLOOKUP($I78,'WM-AR'!$B$7:$AL$2292,29,FALSE)</f>
        <v>0</v>
      </c>
      <c r="AB78" s="310">
        <f>VLOOKUP($I78,'WM-AR'!$B$7:$AL$2292,30,FALSE)</f>
        <v>0</v>
      </c>
      <c r="AC78" s="310">
        <f>VLOOKUP($I78,'WM-AR'!$B$7:$AL$2292,31,FALSE)</f>
        <v>0</v>
      </c>
      <c r="AD78" s="310">
        <f>VLOOKUP($I78,'WM-AR'!$B$7:$AL$2292,32,FALSE)</f>
        <v>0</v>
      </c>
      <c r="AE78" s="310">
        <f>VLOOKUP($I78,'WM-AR'!$B$7:$AL$2292,33,FALSE)</f>
        <v>0</v>
      </c>
      <c r="AF78" s="287"/>
      <c r="AG78" s="316" t="s">
        <v>779</v>
      </c>
      <c r="AH78" s="312"/>
      <c r="AI78" s="312" t="s">
        <v>763</v>
      </c>
      <c r="AJ78" s="334"/>
    </row>
    <row r="79" spans="2:36">
      <c r="B79" s="299" t="str">
        <f t="shared" si="6"/>
        <v>입찰</v>
      </c>
      <c r="C79" s="300"/>
      <c r="D79" s="301"/>
      <c r="E79" s="301"/>
      <c r="F79" s="301"/>
      <c r="G79" s="301" t="s">
        <v>767</v>
      </c>
      <c r="H79" s="301"/>
      <c r="I79" s="302" t="s">
        <v>802</v>
      </c>
      <c r="J79" s="303"/>
      <c r="K79" s="304"/>
      <c r="L79" s="304"/>
      <c r="M79" s="304"/>
      <c r="N79" s="304"/>
      <c r="O79" s="304"/>
      <c r="P79" s="304"/>
      <c r="Q79" s="304"/>
      <c r="R79" s="304"/>
      <c r="S79" s="304"/>
      <c r="T79" s="304"/>
      <c r="U79" s="304"/>
      <c r="V79" s="304"/>
      <c r="W79" s="304"/>
      <c r="X79" s="304"/>
      <c r="Y79" s="304"/>
      <c r="Z79" s="304"/>
      <c r="AA79" s="304"/>
      <c r="AB79" s="304"/>
      <c r="AC79" s="304"/>
      <c r="AD79" s="304"/>
      <c r="AE79" s="304"/>
      <c r="AF79" s="305"/>
      <c r="AG79" s="305"/>
      <c r="AH79" s="305"/>
      <c r="AI79" s="305"/>
      <c r="AJ79" s="306"/>
    </row>
    <row r="80" spans="2:36" ht="49.9" customHeight="1">
      <c r="B80" s="299" t="str">
        <f t="shared" si="6"/>
        <v>입찰</v>
      </c>
      <c r="C80" s="307"/>
      <c r="D80" s="286"/>
      <c r="E80" s="286"/>
      <c r="F80" s="286" t="s">
        <v>769</v>
      </c>
      <c r="G80" s="286" t="str">
        <f>O80</f>
        <v>Anti-Static Vinyl Tile</v>
      </c>
      <c r="H80" s="308" t="s">
        <v>793</v>
      </c>
      <c r="I80" s="309" t="str">
        <f>LEFT(H80,14)</f>
        <v>A04AN083-00005</v>
      </c>
      <c r="J80" s="310"/>
      <c r="K80" s="310" t="str">
        <f>VLOOKUP($I80,'WM-AR'!$B$7:$AL$2292,34,FALSE)</f>
        <v>M2</v>
      </c>
      <c r="L80" s="310" t="str">
        <f>VLOOKUP($I80,'WM-AR'!$B$7:$AL$2292,4,FALSE)</f>
        <v>Finishing Work</v>
      </c>
      <c r="M80" s="310" t="str">
        <f>VLOOKUP($I80,'WM-AR'!$B$7:$AL$2292,6,FALSE)</f>
        <v>Tile Work</v>
      </c>
      <c r="N80" s="310" t="str">
        <f>VLOOKUP($I80,'WM-AR'!$B$7:$AL$2292,8,FALSE)</f>
        <v>Floor Tile</v>
      </c>
      <c r="O80" s="310" t="str">
        <f>VLOOKUP($I80,'WM-AR'!$B$7:$AL$2292,10,FALSE)</f>
        <v>Anti-Static Vinyl Tile</v>
      </c>
      <c r="P80" s="310">
        <f>VLOOKUP($I80,'WM-AR'!$B$7:$AL$2292,12,FALSE)</f>
        <v>0</v>
      </c>
      <c r="Q80" s="310">
        <f>VLOOKUP($I80,'WM-AR'!$B$7:$AL$2292,14,FALSE)</f>
        <v>0</v>
      </c>
      <c r="R80" s="310">
        <f>VLOOKUP($I80,'WM-AR'!$B$7:$AL$2292,16,FALSE)</f>
        <v>0</v>
      </c>
      <c r="S80" s="310">
        <f>VLOOKUP($I80,'WM-AR'!$B$7:$AL$2292,18,FALSE)</f>
        <v>0</v>
      </c>
      <c r="T80" s="310" t="str">
        <f>VLOOKUP($I80,'WM-AR'!$B$7:$AL$2292,20,FALSE)</f>
        <v>w/ Mortar Bond Coat or Adhesive</v>
      </c>
      <c r="U80" s="310">
        <f>VLOOKUP($I80,'WM-AR'!$B$7:$AL$2292,22,FALSE)</f>
        <v>0</v>
      </c>
      <c r="V80" s="310">
        <f>VLOOKUP($I80,'WM-AR'!$B$7:$AL$2292,24,FALSE)</f>
        <v>0</v>
      </c>
      <c r="W80" s="310">
        <f>VLOOKUP($I80,'WM-AR'!$B$7:$AL$2292,25,FALSE)</f>
        <v>0</v>
      </c>
      <c r="X80" s="310" t="str">
        <f>VLOOKUP($I80,'WM-AR'!$B$7:$AL$2292,26,FALSE)</f>
        <v>Tile Size=W(  )mm x L(  )mm x THK(  )mm</v>
      </c>
      <c r="Y80" s="310">
        <f>VLOOKUP($I80,'WM-AR'!$B$7:$AL$2292,27,FALSE)</f>
        <v>0</v>
      </c>
      <c r="Z80" s="310">
        <f>VLOOKUP($I80,'WM-AR'!$B$7:$AL$2292,28,FALSE)</f>
        <v>0</v>
      </c>
      <c r="AA80" s="310">
        <f>VLOOKUP($I80,'WM-AR'!$B$7:$AL$2292,29,FALSE)</f>
        <v>0</v>
      </c>
      <c r="AB80" s="310">
        <f>VLOOKUP($I80,'WM-AR'!$B$7:$AL$2292,30,FALSE)</f>
        <v>0</v>
      </c>
      <c r="AC80" s="310">
        <f>VLOOKUP($I80,'WM-AR'!$B$7:$AL$2292,31,FALSE)</f>
        <v>0</v>
      </c>
      <c r="AD80" s="310">
        <f>VLOOKUP($I80,'WM-AR'!$B$7:$AL$2292,32,FALSE)</f>
        <v>0</v>
      </c>
      <c r="AE80" s="310">
        <f>VLOOKUP($I80,'WM-AR'!$B$7:$AL$2292,33,FALSE)</f>
        <v>0</v>
      </c>
      <c r="AF80" s="287"/>
      <c r="AG80" s="316" t="s">
        <v>770</v>
      </c>
      <c r="AH80" s="312"/>
      <c r="AI80" s="312" t="s">
        <v>763</v>
      </c>
      <c r="AJ80" s="334"/>
    </row>
    <row r="81" spans="2:36">
      <c r="B81" s="299" t="str">
        <f t="shared" si="6"/>
        <v>입찰</v>
      </c>
      <c r="C81" s="300"/>
      <c r="D81" s="301"/>
      <c r="E81" s="301"/>
      <c r="F81" s="301"/>
      <c r="G81" s="301" t="s">
        <v>771</v>
      </c>
      <c r="H81" s="301"/>
      <c r="I81" s="302" t="s">
        <v>772</v>
      </c>
      <c r="J81" s="303"/>
      <c r="K81" s="304"/>
      <c r="L81" s="304"/>
      <c r="M81" s="304"/>
      <c r="N81" s="304"/>
      <c r="O81" s="304"/>
      <c r="P81" s="304"/>
      <c r="Q81" s="304"/>
      <c r="R81" s="304"/>
      <c r="S81" s="304"/>
      <c r="T81" s="304"/>
      <c r="U81" s="304"/>
      <c r="V81" s="304"/>
      <c r="W81" s="304"/>
      <c r="X81" s="304"/>
      <c r="Y81" s="304"/>
      <c r="Z81" s="304"/>
      <c r="AA81" s="304"/>
      <c r="AB81" s="304"/>
      <c r="AC81" s="304"/>
      <c r="AD81" s="304"/>
      <c r="AE81" s="304"/>
      <c r="AF81" s="305"/>
      <c r="AG81" s="305"/>
      <c r="AH81" s="305"/>
      <c r="AI81" s="305"/>
      <c r="AJ81" s="306"/>
    </row>
    <row r="82" spans="2:36" ht="49.9" customHeight="1">
      <c r="B82" s="299" t="str">
        <f t="shared" si="6"/>
        <v>입찰</v>
      </c>
      <c r="C82" s="307"/>
      <c r="D82" s="286"/>
      <c r="E82" s="286"/>
      <c r="F82" s="286" t="s">
        <v>769</v>
      </c>
      <c r="G82" s="286" t="str">
        <f>O82</f>
        <v>Acrylic Emulsion Paint</v>
      </c>
      <c r="H82" s="308" t="s">
        <v>783</v>
      </c>
      <c r="I82" s="309" t="str">
        <f>LEFT(H82,14)</f>
        <v>A04AM078-00001</v>
      </c>
      <c r="J82" s="310"/>
      <c r="K82" s="310" t="str">
        <f>VLOOKUP($I82,'WM-AR'!$B$7:$AL$2292,34,FALSE)</f>
        <v>M2</v>
      </c>
      <c r="L82" s="310" t="str">
        <f>VLOOKUP($I82,'WM-AR'!$B$7:$AL$2292,4,FALSE)</f>
        <v>Finishing Work</v>
      </c>
      <c r="M82" s="310" t="str">
        <f>VLOOKUP($I82,'WM-AR'!$B$7:$AL$2292,6,FALSE)</f>
        <v>Painting Work</v>
      </c>
      <c r="N82" s="310" t="str">
        <f>VLOOKUP($I82,'WM-AR'!$B$7:$AL$2292,8,FALSE)</f>
        <v>Internal Wall Painting</v>
      </c>
      <c r="O82" s="310" t="str">
        <f>VLOOKUP($I82,'WM-AR'!$B$7:$AL$2292,10,FALSE)</f>
        <v>Acrylic Emulsion Paint</v>
      </c>
      <c r="P82" s="310">
        <f>VLOOKUP($I82,'WM-AR'!$B$7:$AL$2292,12,FALSE)</f>
        <v>0</v>
      </c>
      <c r="Q82" s="310">
        <f>VLOOKUP($I82,'WM-AR'!$B$7:$AL$2292,14,FALSE)</f>
        <v>0</v>
      </c>
      <c r="R82" s="310">
        <f>VLOOKUP($I82,'WM-AR'!$B$7:$AL$2292,16,FALSE)</f>
        <v>0</v>
      </c>
      <c r="S82" s="310">
        <f>VLOOKUP($I82,'WM-AR'!$B$7:$AL$2292,18,FALSE)</f>
        <v>0</v>
      </c>
      <c r="T82" s="310" t="str">
        <f>VLOOKUP($I82,'WM-AR'!$B$7:$AL$2292,20,FALSE)</f>
        <v/>
      </c>
      <c r="U82" s="310">
        <f>VLOOKUP($I82,'WM-AR'!$B$7:$AL$2292,22,FALSE)</f>
        <v>0</v>
      </c>
      <c r="V82" s="310" t="str">
        <f>VLOOKUP($I82,'WM-AR'!$B$7:$AL$2292,24,FALSE)</f>
        <v/>
      </c>
      <c r="W82" s="310">
        <f>VLOOKUP($I82,'WM-AR'!$B$7:$AL$2292,25,FALSE)</f>
        <v>0</v>
      </c>
      <c r="X82" s="310" t="str">
        <f>VLOOKUP($I82,'WM-AR'!$B$7:$AL$2292,26,FALSE)</f>
        <v/>
      </c>
      <c r="Y82" s="310">
        <f>VLOOKUP($I82,'WM-AR'!$B$7:$AL$2292,27,FALSE)</f>
        <v>0</v>
      </c>
      <c r="Z82" s="310">
        <f>VLOOKUP($I82,'WM-AR'!$B$7:$AL$2292,28,FALSE)</f>
        <v>0</v>
      </c>
      <c r="AA82" s="310">
        <f>VLOOKUP($I82,'WM-AR'!$B$7:$AL$2292,29,FALSE)</f>
        <v>0</v>
      </c>
      <c r="AB82" s="310">
        <f>VLOOKUP($I82,'WM-AR'!$B$7:$AL$2292,30,FALSE)</f>
        <v>0</v>
      </c>
      <c r="AC82" s="310">
        <f>VLOOKUP($I82,'WM-AR'!$B$7:$AL$2292,31,FALSE)</f>
        <v>0</v>
      </c>
      <c r="AD82" s="310">
        <f>VLOOKUP($I82,'WM-AR'!$B$7:$AL$2292,32,FALSE)</f>
        <v>0</v>
      </c>
      <c r="AE82" s="310">
        <f>VLOOKUP($I82,'WM-AR'!$B$7:$AL$2292,33,FALSE)</f>
        <v>0</v>
      </c>
      <c r="AF82" s="287"/>
      <c r="AG82" s="316" t="s">
        <v>784</v>
      </c>
      <c r="AH82" s="312"/>
      <c r="AI82" s="312" t="s">
        <v>763</v>
      </c>
      <c r="AJ82" s="336"/>
    </row>
    <row r="83" spans="2:36" ht="49.9" customHeight="1">
      <c r="B83" s="299" t="str">
        <f t="shared" si="6"/>
        <v>입찰</v>
      </c>
      <c r="C83" s="314"/>
      <c r="D83" s="315"/>
      <c r="E83" s="315"/>
      <c r="F83" s="286" t="s">
        <v>769</v>
      </c>
      <c r="G83" s="286" t="str">
        <f>N83</f>
        <v>Plastering</v>
      </c>
      <c r="H83" s="308" t="s">
        <v>785</v>
      </c>
      <c r="I83" s="309" t="str">
        <f>LEFT(H83,14)</f>
        <v>A04AT198-00002</v>
      </c>
      <c r="J83" s="310"/>
      <c r="K83" s="310" t="str">
        <f>VLOOKUP($I83,'WM-AR'!$B$7:$AL$2292,34,FALSE)</f>
        <v>M2</v>
      </c>
      <c r="L83" s="310" t="str">
        <f>VLOOKUP($I83,'WM-AR'!$B$7:$AL$2292,4,FALSE)</f>
        <v>Finishing Work</v>
      </c>
      <c r="M83" s="310" t="str">
        <f>VLOOKUP($I83,'WM-AR'!$B$7:$AL$2292,6,FALSE)</f>
        <v>Plastering Work</v>
      </c>
      <c r="N83" s="310" t="str">
        <f>VLOOKUP($I83,'WM-AR'!$B$7:$AL$2292,8,FALSE)</f>
        <v>Plastering</v>
      </c>
      <c r="O83" s="310">
        <f>VLOOKUP($I83,'WM-AR'!$B$7:$AL$2292,10,FALSE)</f>
        <v>0</v>
      </c>
      <c r="P83" s="310">
        <f>VLOOKUP($I83,'WM-AR'!$B$7:$AL$2292,12,FALSE)</f>
        <v>0</v>
      </c>
      <c r="Q83" s="310">
        <f>VLOOKUP($I83,'WM-AR'!$B$7:$AL$2292,14,FALSE)</f>
        <v>0</v>
      </c>
      <c r="R83" s="310">
        <f>VLOOKUP($I83,'WM-AR'!$B$7:$AL$2292,16,FALSE)</f>
        <v>0</v>
      </c>
      <c r="S83" s="310" t="str">
        <f>VLOOKUP($I83,'WM-AR'!$B$7:$AL$2292,18,FALSE)</f>
        <v>for Internal Masonry Wall</v>
      </c>
      <c r="T83" s="310" t="str">
        <f>VLOOKUP($I83,'WM-AR'!$B$7:$AL$2292,20,FALSE)</f>
        <v/>
      </c>
      <c r="U83" s="310">
        <f>VLOOKUP($I83,'WM-AR'!$B$7:$AL$2292,22,FALSE)</f>
        <v>0</v>
      </c>
      <c r="V83" s="310">
        <f>VLOOKUP($I83,'WM-AR'!$B$7:$AL$2292,24,FALSE)</f>
        <v>0</v>
      </c>
      <c r="W83" s="310">
        <f>VLOOKUP($I83,'WM-AR'!$B$7:$AL$2292,25,FALSE)</f>
        <v>0</v>
      </c>
      <c r="X83" s="310" t="str">
        <f>VLOOKUP($I83,'WM-AR'!$B$7:$AL$2292,26,FALSE)</f>
        <v>THK=(  )mm</v>
      </c>
      <c r="Y83" s="310">
        <f>VLOOKUP($I83,'WM-AR'!$B$7:$AL$2292,27,FALSE)</f>
        <v>0</v>
      </c>
      <c r="Z83" s="310">
        <f>VLOOKUP($I83,'WM-AR'!$B$7:$AL$2292,28,FALSE)</f>
        <v>0</v>
      </c>
      <c r="AA83" s="310">
        <f>VLOOKUP($I83,'WM-AR'!$B$7:$AL$2292,29,FALSE)</f>
        <v>0</v>
      </c>
      <c r="AB83" s="310">
        <f>VLOOKUP($I83,'WM-AR'!$B$7:$AL$2292,30,FALSE)</f>
        <v>0</v>
      </c>
      <c r="AC83" s="310">
        <f>VLOOKUP($I83,'WM-AR'!$B$7:$AL$2292,31,FALSE)</f>
        <v>0</v>
      </c>
      <c r="AD83" s="310">
        <f>VLOOKUP($I83,'WM-AR'!$B$7:$AL$2292,32,FALSE)</f>
        <v>0</v>
      </c>
      <c r="AE83" s="310">
        <f>VLOOKUP($I83,'WM-AR'!$B$7:$AL$2292,33,FALSE)</f>
        <v>0</v>
      </c>
      <c r="AF83" s="287"/>
      <c r="AG83" s="316" t="s">
        <v>784</v>
      </c>
      <c r="AH83" s="312"/>
      <c r="AI83" s="312" t="s">
        <v>763</v>
      </c>
      <c r="AJ83" s="334"/>
    </row>
    <row r="84" spans="2:36">
      <c r="B84" s="299" t="str">
        <f t="shared" si="6"/>
        <v>입찰</v>
      </c>
      <c r="C84" s="300"/>
      <c r="D84" s="301"/>
      <c r="E84" s="301"/>
      <c r="F84" s="301"/>
      <c r="G84" s="301" t="s">
        <v>773</v>
      </c>
      <c r="H84" s="301"/>
      <c r="I84" s="302" t="s">
        <v>803</v>
      </c>
      <c r="J84" s="303"/>
      <c r="K84" s="304"/>
      <c r="L84" s="304"/>
      <c r="M84" s="304"/>
      <c r="N84" s="304"/>
      <c r="O84" s="304"/>
      <c r="P84" s="304"/>
      <c r="Q84" s="304"/>
      <c r="R84" s="304"/>
      <c r="S84" s="304"/>
      <c r="T84" s="304"/>
      <c r="U84" s="304"/>
      <c r="V84" s="304"/>
      <c r="W84" s="304"/>
      <c r="X84" s="304"/>
      <c r="Y84" s="304"/>
      <c r="Z84" s="304"/>
      <c r="AA84" s="304"/>
      <c r="AB84" s="304"/>
      <c r="AC84" s="304"/>
      <c r="AD84" s="304"/>
      <c r="AE84" s="304"/>
      <c r="AF84" s="305"/>
      <c r="AG84" s="305"/>
      <c r="AH84" s="305"/>
      <c r="AI84" s="305"/>
      <c r="AJ84" s="306"/>
    </row>
    <row r="85" spans="2:36" ht="49.9" customHeight="1">
      <c r="B85" s="299" t="str">
        <f t="shared" si="6"/>
        <v>입찰</v>
      </c>
      <c r="C85" s="307"/>
      <c r="D85" s="286"/>
      <c r="E85" s="286"/>
      <c r="F85" s="286" t="s">
        <v>769</v>
      </c>
      <c r="G85" s="286" t="str">
        <f>_xlfn.CONCAT(N85," _ ", O85)</f>
        <v>Acoustic Tiled Ceiling System _ M-Bar System</v>
      </c>
      <c r="H85" s="308" t="s">
        <v>795</v>
      </c>
      <c r="I85" s="309" t="str">
        <f>LEFT(H85,14)</f>
        <v>A04AS190-00001</v>
      </c>
      <c r="J85" s="310"/>
      <c r="K85" s="310" t="str">
        <f>VLOOKUP($I85,'WM-AR'!$B$7:$AL$2292,34,FALSE)</f>
        <v>M2</v>
      </c>
      <c r="L85" s="310" t="str">
        <f>VLOOKUP($I85,'WM-AR'!$B$7:$AL$2292,4,FALSE)</f>
        <v>Finishing Work</v>
      </c>
      <c r="M85" s="310" t="str">
        <f>VLOOKUP($I85,'WM-AR'!$B$7:$AL$2292,6,FALSE)</f>
        <v>Exterior/Interior Finish Work</v>
      </c>
      <c r="N85" s="310" t="str">
        <f>VLOOKUP($I85,'WM-AR'!$B$7:$AL$2292,8,FALSE)</f>
        <v>Acoustic Tiled Ceiling System</v>
      </c>
      <c r="O85" s="310" t="str">
        <f>VLOOKUP($I85,'WM-AR'!$B$7:$AL$2292,10,FALSE)</f>
        <v>M-Bar System</v>
      </c>
      <c r="P85" s="310">
        <f>VLOOKUP($I85,'WM-AR'!$B$7:$AL$2292,12,FALSE)</f>
        <v>0</v>
      </c>
      <c r="Q85" s="310">
        <f>VLOOKUP($I85,'WM-AR'!$B$7:$AL$2292,14,FALSE)</f>
        <v>0</v>
      </c>
      <c r="R85" s="310">
        <f>VLOOKUP($I85,'WM-AR'!$B$7:$AL$2292,16,FALSE)</f>
        <v>0</v>
      </c>
      <c r="S85" s="310">
        <f>VLOOKUP($I85,'WM-AR'!$B$7:$AL$2292,18,FALSE)</f>
        <v>0</v>
      </c>
      <c r="T85" s="310" t="str">
        <f>VLOOKUP($I85,'WM-AR'!$B$7:$AL$2292,20,FALSE)</f>
        <v>w/ Hot-Dip Galvanized Suspension System &amp; Accessories(Moldings, Ceiling Access Door/Hatch, Curtain Boxes and etc.)</v>
      </c>
      <c r="U85" s="310">
        <f>VLOOKUP($I85,'WM-AR'!$B$7:$AL$2292,22,FALSE)</f>
        <v>0</v>
      </c>
      <c r="V85" s="310">
        <f>VLOOKUP($I85,'WM-AR'!$B$7:$AL$2292,24,FALSE)</f>
        <v>0</v>
      </c>
      <c r="W85" s="310">
        <f>VLOOKUP($I85,'WM-AR'!$B$7:$AL$2292,25,FALSE)</f>
        <v>0</v>
      </c>
      <c r="X85" s="310" t="str">
        <f>VLOOKUP($I85,'WM-AR'!$B$7:$AL$2292,26,FALSE)</f>
        <v>Tile Size=(  )mm x (  )mm</v>
      </c>
      <c r="Y85" s="310">
        <f>VLOOKUP($I85,'WM-AR'!$B$7:$AL$2292,27,FALSE)</f>
        <v>0</v>
      </c>
      <c r="Z85" s="310">
        <f>VLOOKUP($I85,'WM-AR'!$B$7:$AL$2292,28,FALSE)</f>
        <v>0</v>
      </c>
      <c r="AA85" s="310">
        <f>VLOOKUP($I85,'WM-AR'!$B$7:$AL$2292,29,FALSE)</f>
        <v>0</v>
      </c>
      <c r="AB85" s="310">
        <f>VLOOKUP($I85,'WM-AR'!$B$7:$AL$2292,30,FALSE)</f>
        <v>0</v>
      </c>
      <c r="AC85" s="310">
        <f>VLOOKUP($I85,'WM-AR'!$B$7:$AL$2292,31,FALSE)</f>
        <v>0</v>
      </c>
      <c r="AD85" s="310">
        <f>VLOOKUP($I85,'WM-AR'!$B$7:$AL$2292,32,FALSE)</f>
        <v>0</v>
      </c>
      <c r="AE85" s="310">
        <f>VLOOKUP($I85,'WM-AR'!$B$7:$AL$2292,33,FALSE)</f>
        <v>0</v>
      </c>
      <c r="AF85" s="287"/>
      <c r="AG85" s="316" t="s">
        <v>779</v>
      </c>
      <c r="AH85" s="312"/>
      <c r="AI85" s="312" t="s">
        <v>763</v>
      </c>
      <c r="AJ85" s="334"/>
    </row>
    <row r="86" spans="2:36">
      <c r="B86" s="317" t="str">
        <f>$B85</f>
        <v>입찰</v>
      </c>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row>
    <row r="87" spans="2:36" ht="34.9" customHeight="1">
      <c r="B87" s="283" t="s">
        <v>787</v>
      </c>
      <c r="C87" s="284" t="s">
        <v>756</v>
      </c>
      <c r="D87" s="285" t="s">
        <v>225</v>
      </c>
      <c r="E87" s="308"/>
      <c r="F87" s="287" t="s">
        <v>490</v>
      </c>
      <c r="G87" s="288" t="s">
        <v>808</v>
      </c>
      <c r="H87" s="289" t="s">
        <v>809</v>
      </c>
      <c r="I87" s="289"/>
      <c r="J87" s="290"/>
      <c r="K87" s="290"/>
      <c r="L87" s="290"/>
      <c r="M87" s="290"/>
      <c r="N87" s="291"/>
      <c r="O87" s="292"/>
      <c r="P87" s="293"/>
      <c r="Q87" s="293"/>
      <c r="R87" s="293"/>
      <c r="S87" s="293"/>
      <c r="T87" s="293"/>
      <c r="U87" s="293"/>
      <c r="V87" s="294"/>
      <c r="W87" s="295"/>
      <c r="X87" s="295"/>
      <c r="Y87" s="295"/>
      <c r="Z87" s="295"/>
      <c r="AA87" s="295"/>
      <c r="AB87" s="295"/>
      <c r="AC87" s="295"/>
      <c r="AD87" s="295"/>
      <c r="AE87" s="295"/>
      <c r="AF87" s="296"/>
      <c r="AG87" s="297"/>
      <c r="AH87" s="297"/>
      <c r="AI87" s="297"/>
      <c r="AJ87" s="333"/>
    </row>
    <row r="88" spans="2:36">
      <c r="B88" s="299" t="str">
        <f>$B87</f>
        <v>입찰</v>
      </c>
      <c r="C88" s="300"/>
      <c r="D88" s="301"/>
      <c r="E88" s="301"/>
      <c r="F88" s="301"/>
      <c r="G88" s="301" t="s">
        <v>759</v>
      </c>
      <c r="H88" s="301"/>
      <c r="I88" s="302" t="s">
        <v>800</v>
      </c>
      <c r="J88" s="303"/>
      <c r="K88" s="304"/>
      <c r="L88" s="304"/>
      <c r="M88" s="304"/>
      <c r="N88" s="304"/>
      <c r="O88" s="304"/>
      <c r="P88" s="304"/>
      <c r="Q88" s="304"/>
      <c r="R88" s="304"/>
      <c r="S88" s="304"/>
      <c r="T88" s="304"/>
      <c r="U88" s="304"/>
      <c r="V88" s="304"/>
      <c r="W88" s="304"/>
      <c r="X88" s="304"/>
      <c r="Y88" s="304"/>
      <c r="Z88" s="304"/>
      <c r="AA88" s="304"/>
      <c r="AB88" s="304"/>
      <c r="AC88" s="304"/>
      <c r="AD88" s="304"/>
      <c r="AE88" s="304"/>
      <c r="AF88" s="305"/>
      <c r="AG88" s="305"/>
      <c r="AH88" s="305"/>
      <c r="AI88" s="305"/>
      <c r="AJ88" s="306"/>
    </row>
    <row r="89" spans="2:36" ht="49.9" customHeight="1">
      <c r="B89" s="299" t="str">
        <f t="shared" ref="B89:B96" si="7">$B88</f>
        <v>입찰</v>
      </c>
      <c r="C89" s="307"/>
      <c r="D89" s="286"/>
      <c r="E89" s="286"/>
      <c r="F89" s="286" t="s">
        <v>769</v>
      </c>
      <c r="G89" s="286" t="str">
        <f>O89</f>
        <v>Vinyl Tile</v>
      </c>
      <c r="H89" s="308" t="s">
        <v>801</v>
      </c>
      <c r="I89" s="309" t="str">
        <f>LEFT(H89,14)</f>
        <v>A04AN083-00004</v>
      </c>
      <c r="J89" s="310"/>
      <c r="K89" s="310" t="str">
        <f>VLOOKUP($I89,'WM-AR'!$B$7:$AL$2292,34,FALSE)</f>
        <v>M2</v>
      </c>
      <c r="L89" s="310" t="str">
        <f>VLOOKUP($I89,'WM-AR'!$B$7:$AL$2292,4,FALSE)</f>
        <v>Finishing Work</v>
      </c>
      <c r="M89" s="310" t="str">
        <f>VLOOKUP($I89,'WM-AR'!$B$7:$AL$2292,6,FALSE)</f>
        <v>Tile Work</v>
      </c>
      <c r="N89" s="310" t="str">
        <f>VLOOKUP($I89,'WM-AR'!$B$7:$AL$2292,8,FALSE)</f>
        <v>Floor Tile</v>
      </c>
      <c r="O89" s="310" t="str">
        <f>VLOOKUP($I89,'WM-AR'!$B$7:$AL$2292,10,FALSE)</f>
        <v>Vinyl Tile</v>
      </c>
      <c r="P89" s="310">
        <f>VLOOKUP($I89,'WM-AR'!$B$7:$AL$2292,12,FALSE)</f>
        <v>0</v>
      </c>
      <c r="Q89" s="310">
        <f>VLOOKUP($I89,'WM-AR'!$B$7:$AL$2292,14,FALSE)</f>
        <v>0</v>
      </c>
      <c r="R89" s="310">
        <f>VLOOKUP($I89,'WM-AR'!$B$7:$AL$2292,16,FALSE)</f>
        <v>0</v>
      </c>
      <c r="S89" s="310">
        <f>VLOOKUP($I89,'WM-AR'!$B$7:$AL$2292,18,FALSE)</f>
        <v>0</v>
      </c>
      <c r="T89" s="310" t="str">
        <f>VLOOKUP($I89,'WM-AR'!$B$7:$AL$2292,20,FALSE)</f>
        <v>w/ Mortar Bond Coat or Adhesive</v>
      </c>
      <c r="U89" s="310">
        <f>VLOOKUP($I89,'WM-AR'!$B$7:$AL$2292,22,FALSE)</f>
        <v>0</v>
      </c>
      <c r="V89" s="310">
        <f>VLOOKUP($I89,'WM-AR'!$B$7:$AL$2292,24,FALSE)</f>
        <v>0</v>
      </c>
      <c r="W89" s="310">
        <f>VLOOKUP($I89,'WM-AR'!$B$7:$AL$2292,25,FALSE)</f>
        <v>0</v>
      </c>
      <c r="X89" s="310" t="str">
        <f>VLOOKUP($I89,'WM-AR'!$B$7:$AL$2292,26,FALSE)</f>
        <v>Tile Size=W(  )mm x L(  )mm x THK(  )mm</v>
      </c>
      <c r="Y89" s="310">
        <f>VLOOKUP($I89,'WM-AR'!$B$7:$AL$2292,27,FALSE)</f>
        <v>0</v>
      </c>
      <c r="Z89" s="310">
        <f>VLOOKUP($I89,'WM-AR'!$B$7:$AL$2292,28,FALSE)</f>
        <v>0</v>
      </c>
      <c r="AA89" s="310">
        <f>VLOOKUP($I89,'WM-AR'!$B$7:$AL$2292,29,FALSE)</f>
        <v>0</v>
      </c>
      <c r="AB89" s="310">
        <f>VLOOKUP($I89,'WM-AR'!$B$7:$AL$2292,30,FALSE)</f>
        <v>0</v>
      </c>
      <c r="AC89" s="310">
        <f>VLOOKUP($I89,'WM-AR'!$B$7:$AL$2292,31,FALSE)</f>
        <v>0</v>
      </c>
      <c r="AD89" s="310">
        <f>VLOOKUP($I89,'WM-AR'!$B$7:$AL$2292,32,FALSE)</f>
        <v>0</v>
      </c>
      <c r="AE89" s="310">
        <f>VLOOKUP($I89,'WM-AR'!$B$7:$AL$2292,33,FALSE)</f>
        <v>0</v>
      </c>
      <c r="AF89" s="287"/>
      <c r="AG89" s="316" t="s">
        <v>779</v>
      </c>
      <c r="AH89" s="312"/>
      <c r="AI89" s="312" t="s">
        <v>763</v>
      </c>
      <c r="AJ89" s="334"/>
    </row>
    <row r="90" spans="2:36">
      <c r="B90" s="299" t="str">
        <f t="shared" si="7"/>
        <v>입찰</v>
      </c>
      <c r="C90" s="300"/>
      <c r="D90" s="301"/>
      <c r="E90" s="301"/>
      <c r="F90" s="301"/>
      <c r="G90" s="301" t="s">
        <v>767</v>
      </c>
      <c r="H90" s="301"/>
      <c r="I90" s="302" t="s">
        <v>802</v>
      </c>
      <c r="J90" s="303"/>
      <c r="K90" s="304"/>
      <c r="L90" s="304"/>
      <c r="M90" s="304"/>
      <c r="N90" s="304"/>
      <c r="O90" s="304"/>
      <c r="P90" s="304"/>
      <c r="Q90" s="304"/>
      <c r="R90" s="304"/>
      <c r="S90" s="304"/>
      <c r="T90" s="304"/>
      <c r="U90" s="304"/>
      <c r="V90" s="304"/>
      <c r="W90" s="304"/>
      <c r="X90" s="304"/>
      <c r="Y90" s="304"/>
      <c r="Z90" s="304"/>
      <c r="AA90" s="304"/>
      <c r="AB90" s="304"/>
      <c r="AC90" s="304"/>
      <c r="AD90" s="304"/>
      <c r="AE90" s="304"/>
      <c r="AF90" s="305"/>
      <c r="AG90" s="305"/>
      <c r="AH90" s="305"/>
      <c r="AI90" s="305"/>
      <c r="AJ90" s="306"/>
    </row>
    <row r="91" spans="2:36" ht="49.9" customHeight="1">
      <c r="B91" s="299" t="str">
        <f t="shared" si="7"/>
        <v>입찰</v>
      </c>
      <c r="C91" s="307"/>
      <c r="D91" s="286"/>
      <c r="E91" s="286"/>
      <c r="F91" s="286" t="s">
        <v>769</v>
      </c>
      <c r="G91" s="286" t="str">
        <f>O91</f>
        <v>Anti-Static Vinyl Tile</v>
      </c>
      <c r="H91" s="308" t="s">
        <v>793</v>
      </c>
      <c r="I91" s="309" t="str">
        <f>LEFT(H91,14)</f>
        <v>A04AN083-00005</v>
      </c>
      <c r="J91" s="310"/>
      <c r="K91" s="310" t="str">
        <f>VLOOKUP($I91,'WM-AR'!$B$7:$AL$2292,34,FALSE)</f>
        <v>M2</v>
      </c>
      <c r="L91" s="310" t="str">
        <f>VLOOKUP($I91,'WM-AR'!$B$7:$AL$2292,4,FALSE)</f>
        <v>Finishing Work</v>
      </c>
      <c r="M91" s="310" t="str">
        <f>VLOOKUP($I91,'WM-AR'!$B$7:$AL$2292,6,FALSE)</f>
        <v>Tile Work</v>
      </c>
      <c r="N91" s="310" t="str">
        <f>VLOOKUP($I91,'WM-AR'!$B$7:$AL$2292,8,FALSE)</f>
        <v>Floor Tile</v>
      </c>
      <c r="O91" s="310" t="str">
        <f>VLOOKUP($I91,'WM-AR'!$B$7:$AL$2292,10,FALSE)</f>
        <v>Anti-Static Vinyl Tile</v>
      </c>
      <c r="P91" s="310">
        <f>VLOOKUP($I91,'WM-AR'!$B$7:$AL$2292,12,FALSE)</f>
        <v>0</v>
      </c>
      <c r="Q91" s="310">
        <f>VLOOKUP($I91,'WM-AR'!$B$7:$AL$2292,14,FALSE)</f>
        <v>0</v>
      </c>
      <c r="R91" s="310">
        <f>VLOOKUP($I91,'WM-AR'!$B$7:$AL$2292,16,FALSE)</f>
        <v>0</v>
      </c>
      <c r="S91" s="310">
        <f>VLOOKUP($I91,'WM-AR'!$B$7:$AL$2292,18,FALSE)</f>
        <v>0</v>
      </c>
      <c r="T91" s="310" t="str">
        <f>VLOOKUP($I91,'WM-AR'!$B$7:$AL$2292,20,FALSE)</f>
        <v>w/ Mortar Bond Coat or Adhesive</v>
      </c>
      <c r="U91" s="310">
        <f>VLOOKUP($I91,'WM-AR'!$B$7:$AL$2292,22,FALSE)</f>
        <v>0</v>
      </c>
      <c r="V91" s="310">
        <f>VLOOKUP($I91,'WM-AR'!$B$7:$AL$2292,24,FALSE)</f>
        <v>0</v>
      </c>
      <c r="W91" s="310">
        <f>VLOOKUP($I91,'WM-AR'!$B$7:$AL$2292,25,FALSE)</f>
        <v>0</v>
      </c>
      <c r="X91" s="310" t="str">
        <f>VLOOKUP($I91,'WM-AR'!$B$7:$AL$2292,26,FALSE)</f>
        <v>Tile Size=W(  )mm x L(  )mm x THK(  )mm</v>
      </c>
      <c r="Y91" s="310">
        <f>VLOOKUP($I91,'WM-AR'!$B$7:$AL$2292,27,FALSE)</f>
        <v>0</v>
      </c>
      <c r="Z91" s="310">
        <f>VLOOKUP($I91,'WM-AR'!$B$7:$AL$2292,28,FALSE)</f>
        <v>0</v>
      </c>
      <c r="AA91" s="310">
        <f>VLOOKUP($I91,'WM-AR'!$B$7:$AL$2292,29,FALSE)</f>
        <v>0</v>
      </c>
      <c r="AB91" s="310">
        <f>VLOOKUP($I91,'WM-AR'!$B$7:$AL$2292,30,FALSE)</f>
        <v>0</v>
      </c>
      <c r="AC91" s="310">
        <f>VLOOKUP($I91,'WM-AR'!$B$7:$AL$2292,31,FALSE)</f>
        <v>0</v>
      </c>
      <c r="AD91" s="310">
        <f>VLOOKUP($I91,'WM-AR'!$B$7:$AL$2292,32,FALSE)</f>
        <v>0</v>
      </c>
      <c r="AE91" s="310">
        <f>VLOOKUP($I91,'WM-AR'!$B$7:$AL$2292,33,FALSE)</f>
        <v>0</v>
      </c>
      <c r="AF91" s="287"/>
      <c r="AG91" s="316" t="s">
        <v>770</v>
      </c>
      <c r="AH91" s="312"/>
      <c r="AI91" s="312" t="s">
        <v>763</v>
      </c>
      <c r="AJ91" s="334"/>
    </row>
    <row r="92" spans="2:36">
      <c r="B92" s="299" t="str">
        <f t="shared" si="7"/>
        <v>입찰</v>
      </c>
      <c r="C92" s="300"/>
      <c r="D92" s="301"/>
      <c r="E92" s="301"/>
      <c r="F92" s="301"/>
      <c r="G92" s="301" t="s">
        <v>771</v>
      </c>
      <c r="H92" s="301"/>
      <c r="I92" s="302" t="s">
        <v>772</v>
      </c>
      <c r="J92" s="303"/>
      <c r="K92" s="304"/>
      <c r="L92" s="304"/>
      <c r="M92" s="304"/>
      <c r="N92" s="304"/>
      <c r="O92" s="304"/>
      <c r="P92" s="304"/>
      <c r="Q92" s="304"/>
      <c r="R92" s="304"/>
      <c r="S92" s="304"/>
      <c r="T92" s="304"/>
      <c r="U92" s="304"/>
      <c r="V92" s="304"/>
      <c r="W92" s="304"/>
      <c r="X92" s="304"/>
      <c r="Y92" s="304"/>
      <c r="Z92" s="304"/>
      <c r="AA92" s="304"/>
      <c r="AB92" s="304"/>
      <c r="AC92" s="304"/>
      <c r="AD92" s="304"/>
      <c r="AE92" s="304"/>
      <c r="AF92" s="305"/>
      <c r="AG92" s="305"/>
      <c r="AH92" s="305"/>
      <c r="AI92" s="305"/>
      <c r="AJ92" s="306"/>
    </row>
    <row r="93" spans="2:36" ht="49.9" customHeight="1">
      <c r="B93" s="299" t="str">
        <f t="shared" si="7"/>
        <v>입찰</v>
      </c>
      <c r="C93" s="307"/>
      <c r="D93" s="286"/>
      <c r="E93" s="286"/>
      <c r="F93" s="286" t="s">
        <v>769</v>
      </c>
      <c r="G93" s="286" t="str">
        <f>O93</f>
        <v>Acrylic Emulsion Paint</v>
      </c>
      <c r="H93" s="308" t="s">
        <v>783</v>
      </c>
      <c r="I93" s="309" t="str">
        <f>LEFT(H93,14)</f>
        <v>A04AM078-00001</v>
      </c>
      <c r="J93" s="310"/>
      <c r="K93" s="310" t="str">
        <f>VLOOKUP($I93,'WM-AR'!$B$7:$AL$2292,34,FALSE)</f>
        <v>M2</v>
      </c>
      <c r="L93" s="310" t="str">
        <f>VLOOKUP($I93,'WM-AR'!$B$7:$AL$2292,4,FALSE)</f>
        <v>Finishing Work</v>
      </c>
      <c r="M93" s="310" t="str">
        <f>VLOOKUP($I93,'WM-AR'!$B$7:$AL$2292,6,FALSE)</f>
        <v>Painting Work</v>
      </c>
      <c r="N93" s="310" t="str">
        <f>VLOOKUP($I93,'WM-AR'!$B$7:$AL$2292,8,FALSE)</f>
        <v>Internal Wall Painting</v>
      </c>
      <c r="O93" s="310" t="str">
        <f>VLOOKUP($I93,'WM-AR'!$B$7:$AL$2292,10,FALSE)</f>
        <v>Acrylic Emulsion Paint</v>
      </c>
      <c r="P93" s="310">
        <f>VLOOKUP($I93,'WM-AR'!$B$7:$AL$2292,12,FALSE)</f>
        <v>0</v>
      </c>
      <c r="Q93" s="310">
        <f>VLOOKUP($I93,'WM-AR'!$B$7:$AL$2292,14,FALSE)</f>
        <v>0</v>
      </c>
      <c r="R93" s="310">
        <f>VLOOKUP($I93,'WM-AR'!$B$7:$AL$2292,16,FALSE)</f>
        <v>0</v>
      </c>
      <c r="S93" s="310">
        <f>VLOOKUP($I93,'WM-AR'!$B$7:$AL$2292,18,FALSE)</f>
        <v>0</v>
      </c>
      <c r="T93" s="310" t="str">
        <f>VLOOKUP($I93,'WM-AR'!$B$7:$AL$2292,20,FALSE)</f>
        <v/>
      </c>
      <c r="U93" s="310">
        <f>VLOOKUP($I93,'WM-AR'!$B$7:$AL$2292,22,FALSE)</f>
        <v>0</v>
      </c>
      <c r="V93" s="310" t="str">
        <f>VLOOKUP($I93,'WM-AR'!$B$7:$AL$2292,24,FALSE)</f>
        <v/>
      </c>
      <c r="W93" s="310">
        <f>VLOOKUP($I93,'WM-AR'!$B$7:$AL$2292,25,FALSE)</f>
        <v>0</v>
      </c>
      <c r="X93" s="310" t="str">
        <f>VLOOKUP($I93,'WM-AR'!$B$7:$AL$2292,26,FALSE)</f>
        <v/>
      </c>
      <c r="Y93" s="310">
        <f>VLOOKUP($I93,'WM-AR'!$B$7:$AL$2292,27,FALSE)</f>
        <v>0</v>
      </c>
      <c r="Z93" s="310">
        <f>VLOOKUP($I93,'WM-AR'!$B$7:$AL$2292,28,FALSE)</f>
        <v>0</v>
      </c>
      <c r="AA93" s="310">
        <f>VLOOKUP($I93,'WM-AR'!$B$7:$AL$2292,29,FALSE)</f>
        <v>0</v>
      </c>
      <c r="AB93" s="310">
        <f>VLOOKUP($I93,'WM-AR'!$B$7:$AL$2292,30,FALSE)</f>
        <v>0</v>
      </c>
      <c r="AC93" s="310">
        <f>VLOOKUP($I93,'WM-AR'!$B$7:$AL$2292,31,FALSE)</f>
        <v>0</v>
      </c>
      <c r="AD93" s="310">
        <f>VLOOKUP($I93,'WM-AR'!$B$7:$AL$2292,32,FALSE)</f>
        <v>0</v>
      </c>
      <c r="AE93" s="310">
        <f>VLOOKUP($I93,'WM-AR'!$B$7:$AL$2292,33,FALSE)</f>
        <v>0</v>
      </c>
      <c r="AF93" s="287"/>
      <c r="AG93" s="316" t="s">
        <v>784</v>
      </c>
      <c r="AH93" s="312"/>
      <c r="AI93" s="312" t="s">
        <v>763</v>
      </c>
      <c r="AJ93" s="336"/>
    </row>
    <row r="94" spans="2:36" ht="49.9" customHeight="1">
      <c r="B94" s="299" t="str">
        <f t="shared" si="7"/>
        <v>입찰</v>
      </c>
      <c r="C94" s="314"/>
      <c r="D94" s="315"/>
      <c r="E94" s="315"/>
      <c r="F94" s="286" t="s">
        <v>769</v>
      </c>
      <c r="G94" s="286" t="str">
        <f>N94</f>
        <v>Plastering</v>
      </c>
      <c r="H94" s="308" t="s">
        <v>785</v>
      </c>
      <c r="I94" s="309" t="str">
        <f>LEFT(H94,14)</f>
        <v>A04AT198-00002</v>
      </c>
      <c r="J94" s="310"/>
      <c r="K94" s="310" t="str">
        <f>VLOOKUP($I94,'WM-AR'!$B$7:$AL$2292,34,FALSE)</f>
        <v>M2</v>
      </c>
      <c r="L94" s="310" t="str">
        <f>VLOOKUP($I94,'WM-AR'!$B$7:$AL$2292,4,FALSE)</f>
        <v>Finishing Work</v>
      </c>
      <c r="M94" s="310" t="str">
        <f>VLOOKUP($I94,'WM-AR'!$B$7:$AL$2292,6,FALSE)</f>
        <v>Plastering Work</v>
      </c>
      <c r="N94" s="310" t="str">
        <f>VLOOKUP($I94,'WM-AR'!$B$7:$AL$2292,8,FALSE)</f>
        <v>Plastering</v>
      </c>
      <c r="O94" s="310">
        <f>VLOOKUP($I94,'WM-AR'!$B$7:$AL$2292,10,FALSE)</f>
        <v>0</v>
      </c>
      <c r="P94" s="310">
        <f>VLOOKUP($I94,'WM-AR'!$B$7:$AL$2292,12,FALSE)</f>
        <v>0</v>
      </c>
      <c r="Q94" s="310">
        <f>VLOOKUP($I94,'WM-AR'!$B$7:$AL$2292,14,FALSE)</f>
        <v>0</v>
      </c>
      <c r="R94" s="310">
        <f>VLOOKUP($I94,'WM-AR'!$B$7:$AL$2292,16,FALSE)</f>
        <v>0</v>
      </c>
      <c r="S94" s="310" t="str">
        <f>VLOOKUP($I94,'WM-AR'!$B$7:$AL$2292,18,FALSE)</f>
        <v>for Internal Masonry Wall</v>
      </c>
      <c r="T94" s="310" t="str">
        <f>VLOOKUP($I94,'WM-AR'!$B$7:$AL$2292,20,FALSE)</f>
        <v/>
      </c>
      <c r="U94" s="310">
        <f>VLOOKUP($I94,'WM-AR'!$B$7:$AL$2292,22,FALSE)</f>
        <v>0</v>
      </c>
      <c r="V94" s="310">
        <f>VLOOKUP($I94,'WM-AR'!$B$7:$AL$2292,24,FALSE)</f>
        <v>0</v>
      </c>
      <c r="W94" s="310">
        <f>VLOOKUP($I94,'WM-AR'!$B$7:$AL$2292,25,FALSE)</f>
        <v>0</v>
      </c>
      <c r="X94" s="310" t="str">
        <f>VLOOKUP($I94,'WM-AR'!$B$7:$AL$2292,26,FALSE)</f>
        <v>THK=(  )mm</v>
      </c>
      <c r="Y94" s="310">
        <f>VLOOKUP($I94,'WM-AR'!$B$7:$AL$2292,27,FALSE)</f>
        <v>0</v>
      </c>
      <c r="Z94" s="310">
        <f>VLOOKUP($I94,'WM-AR'!$B$7:$AL$2292,28,FALSE)</f>
        <v>0</v>
      </c>
      <c r="AA94" s="310">
        <f>VLOOKUP($I94,'WM-AR'!$B$7:$AL$2292,29,FALSE)</f>
        <v>0</v>
      </c>
      <c r="AB94" s="310">
        <f>VLOOKUP($I94,'WM-AR'!$B$7:$AL$2292,30,FALSE)</f>
        <v>0</v>
      </c>
      <c r="AC94" s="310">
        <f>VLOOKUP($I94,'WM-AR'!$B$7:$AL$2292,31,FALSE)</f>
        <v>0</v>
      </c>
      <c r="AD94" s="310">
        <f>VLOOKUP($I94,'WM-AR'!$B$7:$AL$2292,32,FALSE)</f>
        <v>0</v>
      </c>
      <c r="AE94" s="310">
        <f>VLOOKUP($I94,'WM-AR'!$B$7:$AL$2292,33,FALSE)</f>
        <v>0</v>
      </c>
      <c r="AF94" s="287"/>
      <c r="AG94" s="316" t="s">
        <v>784</v>
      </c>
      <c r="AH94" s="312"/>
      <c r="AI94" s="312" t="s">
        <v>763</v>
      </c>
      <c r="AJ94" s="334"/>
    </row>
    <row r="95" spans="2:36">
      <c r="B95" s="299" t="str">
        <f t="shared" si="7"/>
        <v>입찰</v>
      </c>
      <c r="C95" s="300"/>
      <c r="D95" s="301"/>
      <c r="E95" s="301"/>
      <c r="F95" s="301"/>
      <c r="G95" s="301" t="s">
        <v>773</v>
      </c>
      <c r="H95" s="301"/>
      <c r="I95" s="302" t="s">
        <v>803</v>
      </c>
      <c r="J95" s="303"/>
      <c r="K95" s="304"/>
      <c r="L95" s="304"/>
      <c r="M95" s="304"/>
      <c r="N95" s="304"/>
      <c r="O95" s="304"/>
      <c r="P95" s="304"/>
      <c r="Q95" s="304"/>
      <c r="R95" s="304"/>
      <c r="S95" s="304"/>
      <c r="T95" s="304"/>
      <c r="U95" s="304"/>
      <c r="V95" s="304"/>
      <c r="W95" s="304"/>
      <c r="X95" s="304"/>
      <c r="Y95" s="304"/>
      <c r="Z95" s="304"/>
      <c r="AA95" s="304"/>
      <c r="AB95" s="304"/>
      <c r="AC95" s="304"/>
      <c r="AD95" s="304"/>
      <c r="AE95" s="304"/>
      <c r="AF95" s="305"/>
      <c r="AG95" s="305"/>
      <c r="AH95" s="305"/>
      <c r="AI95" s="305"/>
      <c r="AJ95" s="306"/>
    </row>
    <row r="96" spans="2:36" ht="49.9" customHeight="1">
      <c r="B96" s="299" t="str">
        <f t="shared" si="7"/>
        <v>입찰</v>
      </c>
      <c r="C96" s="307"/>
      <c r="D96" s="286"/>
      <c r="E96" s="286"/>
      <c r="F96" s="286" t="s">
        <v>769</v>
      </c>
      <c r="G96" s="286" t="str">
        <f>_xlfn.CONCAT(N96," _ ", O96)</f>
        <v>Acoustic Tiled Ceiling System _ M-Bar System</v>
      </c>
      <c r="H96" s="308" t="s">
        <v>795</v>
      </c>
      <c r="I96" s="309" t="str">
        <f>LEFT(H96,14)</f>
        <v>A04AS190-00001</v>
      </c>
      <c r="J96" s="310"/>
      <c r="K96" s="310" t="str">
        <f>VLOOKUP($I96,'WM-AR'!$B$7:$AL$2292,34,FALSE)</f>
        <v>M2</v>
      </c>
      <c r="L96" s="310" t="str">
        <f>VLOOKUP($I96,'WM-AR'!$B$7:$AL$2292,4,FALSE)</f>
        <v>Finishing Work</v>
      </c>
      <c r="M96" s="310" t="str">
        <f>VLOOKUP($I96,'WM-AR'!$B$7:$AL$2292,6,FALSE)</f>
        <v>Exterior/Interior Finish Work</v>
      </c>
      <c r="N96" s="310" t="str">
        <f>VLOOKUP($I96,'WM-AR'!$B$7:$AL$2292,8,FALSE)</f>
        <v>Acoustic Tiled Ceiling System</v>
      </c>
      <c r="O96" s="310" t="str">
        <f>VLOOKUP($I96,'WM-AR'!$B$7:$AL$2292,10,FALSE)</f>
        <v>M-Bar System</v>
      </c>
      <c r="P96" s="310">
        <f>VLOOKUP($I96,'WM-AR'!$B$7:$AL$2292,12,FALSE)</f>
        <v>0</v>
      </c>
      <c r="Q96" s="310">
        <f>VLOOKUP($I96,'WM-AR'!$B$7:$AL$2292,14,FALSE)</f>
        <v>0</v>
      </c>
      <c r="R96" s="310">
        <f>VLOOKUP($I96,'WM-AR'!$B$7:$AL$2292,16,FALSE)</f>
        <v>0</v>
      </c>
      <c r="S96" s="310">
        <f>VLOOKUP($I96,'WM-AR'!$B$7:$AL$2292,18,FALSE)</f>
        <v>0</v>
      </c>
      <c r="T96" s="310" t="str">
        <f>VLOOKUP($I96,'WM-AR'!$B$7:$AL$2292,20,FALSE)</f>
        <v>w/ Hot-Dip Galvanized Suspension System &amp; Accessories(Moldings, Ceiling Access Door/Hatch, Curtain Boxes and etc.)</v>
      </c>
      <c r="U96" s="310">
        <f>VLOOKUP($I96,'WM-AR'!$B$7:$AL$2292,22,FALSE)</f>
        <v>0</v>
      </c>
      <c r="V96" s="310">
        <f>VLOOKUP($I96,'WM-AR'!$B$7:$AL$2292,24,FALSE)</f>
        <v>0</v>
      </c>
      <c r="W96" s="310">
        <f>VLOOKUP($I96,'WM-AR'!$B$7:$AL$2292,25,FALSE)</f>
        <v>0</v>
      </c>
      <c r="X96" s="310" t="str">
        <f>VLOOKUP($I96,'WM-AR'!$B$7:$AL$2292,26,FALSE)</f>
        <v>Tile Size=(  )mm x (  )mm</v>
      </c>
      <c r="Y96" s="310">
        <f>VLOOKUP($I96,'WM-AR'!$B$7:$AL$2292,27,FALSE)</f>
        <v>0</v>
      </c>
      <c r="Z96" s="310">
        <f>VLOOKUP($I96,'WM-AR'!$B$7:$AL$2292,28,FALSE)</f>
        <v>0</v>
      </c>
      <c r="AA96" s="310">
        <f>VLOOKUP($I96,'WM-AR'!$B$7:$AL$2292,29,FALSE)</f>
        <v>0</v>
      </c>
      <c r="AB96" s="310">
        <f>VLOOKUP($I96,'WM-AR'!$B$7:$AL$2292,30,FALSE)</f>
        <v>0</v>
      </c>
      <c r="AC96" s="310">
        <f>VLOOKUP($I96,'WM-AR'!$B$7:$AL$2292,31,FALSE)</f>
        <v>0</v>
      </c>
      <c r="AD96" s="310">
        <f>VLOOKUP($I96,'WM-AR'!$B$7:$AL$2292,32,FALSE)</f>
        <v>0</v>
      </c>
      <c r="AE96" s="310">
        <f>VLOOKUP($I96,'WM-AR'!$B$7:$AL$2292,33,FALSE)</f>
        <v>0</v>
      </c>
      <c r="AF96" s="287"/>
      <c r="AG96" s="316" t="s">
        <v>779</v>
      </c>
      <c r="AH96" s="312"/>
      <c r="AI96" s="312" t="s">
        <v>763</v>
      </c>
      <c r="AJ96" s="334"/>
    </row>
    <row r="97" spans="2:36">
      <c r="B97" s="317" t="str">
        <f>$B96</f>
        <v>입찰</v>
      </c>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row>
    <row r="98" spans="2:36" ht="34.9" customHeight="1">
      <c r="B98" s="283" t="s">
        <v>787</v>
      </c>
      <c r="C98" s="284" t="s">
        <v>756</v>
      </c>
      <c r="D98" s="285" t="s">
        <v>225</v>
      </c>
      <c r="E98" s="308"/>
      <c r="F98" s="287" t="s">
        <v>490</v>
      </c>
      <c r="G98" s="288" t="s">
        <v>810</v>
      </c>
      <c r="H98" s="289" t="s">
        <v>811</v>
      </c>
      <c r="I98" s="289"/>
      <c r="J98" s="290"/>
      <c r="K98" s="290"/>
      <c r="L98" s="290"/>
      <c r="M98" s="290"/>
      <c r="N98" s="291"/>
      <c r="O98" s="292"/>
      <c r="P98" s="293"/>
      <c r="Q98" s="293"/>
      <c r="R98" s="293"/>
      <c r="S98" s="293"/>
      <c r="T98" s="293"/>
      <c r="U98" s="293"/>
      <c r="V98" s="294"/>
      <c r="W98" s="295"/>
      <c r="X98" s="295"/>
      <c r="Y98" s="295"/>
      <c r="Z98" s="295"/>
      <c r="AA98" s="295"/>
      <c r="AB98" s="295"/>
      <c r="AC98" s="295"/>
      <c r="AD98" s="295"/>
      <c r="AE98" s="295"/>
      <c r="AF98" s="296"/>
      <c r="AG98" s="297"/>
      <c r="AH98" s="297"/>
      <c r="AI98" s="297"/>
      <c r="AJ98" s="333"/>
    </row>
    <row r="99" spans="2:36">
      <c r="B99" s="299" t="str">
        <f>$B98</f>
        <v>입찰</v>
      </c>
      <c r="C99" s="300"/>
      <c r="D99" s="301"/>
      <c r="E99" s="301"/>
      <c r="F99" s="301"/>
      <c r="G99" s="301" t="s">
        <v>759</v>
      </c>
      <c r="H99" s="301"/>
      <c r="I99" s="302" t="s">
        <v>800</v>
      </c>
      <c r="J99" s="303"/>
      <c r="K99" s="304"/>
      <c r="L99" s="304"/>
      <c r="M99" s="304"/>
      <c r="N99" s="304"/>
      <c r="O99" s="304"/>
      <c r="P99" s="304"/>
      <c r="Q99" s="304"/>
      <c r="R99" s="304"/>
      <c r="S99" s="304"/>
      <c r="T99" s="304"/>
      <c r="U99" s="304"/>
      <c r="V99" s="304"/>
      <c r="W99" s="304"/>
      <c r="X99" s="304"/>
      <c r="Y99" s="304"/>
      <c r="Z99" s="304"/>
      <c r="AA99" s="304"/>
      <c r="AB99" s="304"/>
      <c r="AC99" s="304"/>
      <c r="AD99" s="304"/>
      <c r="AE99" s="304"/>
      <c r="AF99" s="305"/>
      <c r="AG99" s="305"/>
      <c r="AH99" s="305"/>
      <c r="AI99" s="305"/>
      <c r="AJ99" s="306"/>
    </row>
    <row r="100" spans="2:36" ht="49.9" customHeight="1">
      <c r="B100" s="299" t="str">
        <f t="shared" ref="B100:B107" si="8">$B99</f>
        <v>입찰</v>
      </c>
      <c r="C100" s="307"/>
      <c r="D100" s="286"/>
      <c r="E100" s="286"/>
      <c r="F100" s="286" t="s">
        <v>769</v>
      </c>
      <c r="G100" s="286" t="str">
        <f>O100</f>
        <v>Vinyl Tile</v>
      </c>
      <c r="H100" s="308" t="s">
        <v>801</v>
      </c>
      <c r="I100" s="309" t="str">
        <f>LEFT(H100,14)</f>
        <v>A04AN083-00004</v>
      </c>
      <c r="J100" s="310"/>
      <c r="K100" s="310" t="str">
        <f>VLOOKUP($I100,'WM-AR'!$B$7:$AL$2292,34,FALSE)</f>
        <v>M2</v>
      </c>
      <c r="L100" s="310" t="str">
        <f>VLOOKUP($I100,'WM-AR'!$B$7:$AL$2292,4,FALSE)</f>
        <v>Finishing Work</v>
      </c>
      <c r="M100" s="310" t="str">
        <f>VLOOKUP($I100,'WM-AR'!$B$7:$AL$2292,6,FALSE)</f>
        <v>Tile Work</v>
      </c>
      <c r="N100" s="310" t="str">
        <f>VLOOKUP($I100,'WM-AR'!$B$7:$AL$2292,8,FALSE)</f>
        <v>Floor Tile</v>
      </c>
      <c r="O100" s="310" t="str">
        <f>VLOOKUP($I100,'WM-AR'!$B$7:$AL$2292,10,FALSE)</f>
        <v>Vinyl Tile</v>
      </c>
      <c r="P100" s="310">
        <f>VLOOKUP($I100,'WM-AR'!$B$7:$AL$2292,12,FALSE)</f>
        <v>0</v>
      </c>
      <c r="Q100" s="310">
        <f>VLOOKUP($I100,'WM-AR'!$B$7:$AL$2292,14,FALSE)</f>
        <v>0</v>
      </c>
      <c r="R100" s="310">
        <f>VLOOKUP($I100,'WM-AR'!$B$7:$AL$2292,16,FALSE)</f>
        <v>0</v>
      </c>
      <c r="S100" s="310">
        <f>VLOOKUP($I100,'WM-AR'!$B$7:$AL$2292,18,FALSE)</f>
        <v>0</v>
      </c>
      <c r="T100" s="310" t="str">
        <f>VLOOKUP($I100,'WM-AR'!$B$7:$AL$2292,20,FALSE)</f>
        <v>w/ Mortar Bond Coat or Adhesive</v>
      </c>
      <c r="U100" s="310">
        <f>VLOOKUP($I100,'WM-AR'!$B$7:$AL$2292,22,FALSE)</f>
        <v>0</v>
      </c>
      <c r="V100" s="310">
        <f>VLOOKUP($I100,'WM-AR'!$B$7:$AL$2292,24,FALSE)</f>
        <v>0</v>
      </c>
      <c r="W100" s="310">
        <f>VLOOKUP($I100,'WM-AR'!$B$7:$AL$2292,25,FALSE)</f>
        <v>0</v>
      </c>
      <c r="X100" s="310" t="str">
        <f>VLOOKUP($I100,'WM-AR'!$B$7:$AL$2292,26,FALSE)</f>
        <v>Tile Size=W(  )mm x L(  )mm x THK(  )mm</v>
      </c>
      <c r="Y100" s="310">
        <f>VLOOKUP($I100,'WM-AR'!$B$7:$AL$2292,27,FALSE)</f>
        <v>0</v>
      </c>
      <c r="Z100" s="310">
        <f>VLOOKUP($I100,'WM-AR'!$B$7:$AL$2292,28,FALSE)</f>
        <v>0</v>
      </c>
      <c r="AA100" s="310">
        <f>VLOOKUP($I100,'WM-AR'!$B$7:$AL$2292,29,FALSE)</f>
        <v>0</v>
      </c>
      <c r="AB100" s="310">
        <f>VLOOKUP($I100,'WM-AR'!$B$7:$AL$2292,30,FALSE)</f>
        <v>0</v>
      </c>
      <c r="AC100" s="310">
        <f>VLOOKUP($I100,'WM-AR'!$B$7:$AL$2292,31,FALSE)</f>
        <v>0</v>
      </c>
      <c r="AD100" s="310">
        <f>VLOOKUP($I100,'WM-AR'!$B$7:$AL$2292,32,FALSE)</f>
        <v>0</v>
      </c>
      <c r="AE100" s="310">
        <f>VLOOKUP($I100,'WM-AR'!$B$7:$AL$2292,33,FALSE)</f>
        <v>0</v>
      </c>
      <c r="AF100" s="287"/>
      <c r="AG100" s="316" t="s">
        <v>779</v>
      </c>
      <c r="AH100" s="312"/>
      <c r="AI100" s="312" t="s">
        <v>763</v>
      </c>
      <c r="AJ100" s="334"/>
    </row>
    <row r="101" spans="2:36">
      <c r="B101" s="299" t="str">
        <f t="shared" si="8"/>
        <v>입찰</v>
      </c>
      <c r="C101" s="300"/>
      <c r="D101" s="301"/>
      <c r="E101" s="301"/>
      <c r="F101" s="301"/>
      <c r="G101" s="301" t="s">
        <v>767</v>
      </c>
      <c r="H101" s="301"/>
      <c r="I101" s="302" t="s">
        <v>802</v>
      </c>
      <c r="J101" s="303"/>
      <c r="K101" s="304"/>
      <c r="L101" s="304"/>
      <c r="M101" s="304"/>
      <c r="N101" s="304"/>
      <c r="O101" s="304"/>
      <c r="P101" s="304"/>
      <c r="Q101" s="304"/>
      <c r="R101" s="304"/>
      <c r="S101" s="304"/>
      <c r="T101" s="304"/>
      <c r="U101" s="304"/>
      <c r="V101" s="304"/>
      <c r="W101" s="304"/>
      <c r="X101" s="304"/>
      <c r="Y101" s="304"/>
      <c r="Z101" s="304"/>
      <c r="AA101" s="304"/>
      <c r="AB101" s="304"/>
      <c r="AC101" s="304"/>
      <c r="AD101" s="304"/>
      <c r="AE101" s="304"/>
      <c r="AF101" s="305"/>
      <c r="AG101" s="305"/>
      <c r="AH101" s="305"/>
      <c r="AI101" s="305"/>
      <c r="AJ101" s="306"/>
    </row>
    <row r="102" spans="2:36" ht="49.9" customHeight="1">
      <c r="B102" s="299" t="str">
        <f t="shared" si="8"/>
        <v>입찰</v>
      </c>
      <c r="C102" s="307"/>
      <c r="D102" s="286"/>
      <c r="E102" s="286"/>
      <c r="F102" s="286" t="s">
        <v>769</v>
      </c>
      <c r="G102" s="286" t="str">
        <f>O102</f>
        <v>Anti-Static Vinyl Tile</v>
      </c>
      <c r="H102" s="308" t="s">
        <v>793</v>
      </c>
      <c r="I102" s="309" t="str">
        <f>LEFT(H102,14)</f>
        <v>A04AN083-00005</v>
      </c>
      <c r="J102" s="310"/>
      <c r="K102" s="310" t="str">
        <f>VLOOKUP($I102,'WM-AR'!$B$7:$AL$2292,34,FALSE)</f>
        <v>M2</v>
      </c>
      <c r="L102" s="310" t="str">
        <f>VLOOKUP($I102,'WM-AR'!$B$7:$AL$2292,4,FALSE)</f>
        <v>Finishing Work</v>
      </c>
      <c r="M102" s="310" t="str">
        <f>VLOOKUP($I102,'WM-AR'!$B$7:$AL$2292,6,FALSE)</f>
        <v>Tile Work</v>
      </c>
      <c r="N102" s="310" t="str">
        <f>VLOOKUP($I102,'WM-AR'!$B$7:$AL$2292,8,FALSE)</f>
        <v>Floor Tile</v>
      </c>
      <c r="O102" s="310" t="str">
        <f>VLOOKUP($I102,'WM-AR'!$B$7:$AL$2292,10,FALSE)</f>
        <v>Anti-Static Vinyl Tile</v>
      </c>
      <c r="P102" s="310">
        <f>VLOOKUP($I102,'WM-AR'!$B$7:$AL$2292,12,FALSE)</f>
        <v>0</v>
      </c>
      <c r="Q102" s="310">
        <f>VLOOKUP($I102,'WM-AR'!$B$7:$AL$2292,14,FALSE)</f>
        <v>0</v>
      </c>
      <c r="R102" s="310">
        <f>VLOOKUP($I102,'WM-AR'!$B$7:$AL$2292,16,FALSE)</f>
        <v>0</v>
      </c>
      <c r="S102" s="310">
        <f>VLOOKUP($I102,'WM-AR'!$B$7:$AL$2292,18,FALSE)</f>
        <v>0</v>
      </c>
      <c r="T102" s="310" t="str">
        <f>VLOOKUP($I102,'WM-AR'!$B$7:$AL$2292,20,FALSE)</f>
        <v>w/ Mortar Bond Coat or Adhesive</v>
      </c>
      <c r="U102" s="310">
        <f>VLOOKUP($I102,'WM-AR'!$B$7:$AL$2292,22,FALSE)</f>
        <v>0</v>
      </c>
      <c r="V102" s="310">
        <f>VLOOKUP($I102,'WM-AR'!$B$7:$AL$2292,24,FALSE)</f>
        <v>0</v>
      </c>
      <c r="W102" s="310">
        <f>VLOOKUP($I102,'WM-AR'!$B$7:$AL$2292,25,FALSE)</f>
        <v>0</v>
      </c>
      <c r="X102" s="310" t="str">
        <f>VLOOKUP($I102,'WM-AR'!$B$7:$AL$2292,26,FALSE)</f>
        <v>Tile Size=W(  )mm x L(  )mm x THK(  )mm</v>
      </c>
      <c r="Y102" s="310">
        <f>VLOOKUP($I102,'WM-AR'!$B$7:$AL$2292,27,FALSE)</f>
        <v>0</v>
      </c>
      <c r="Z102" s="310">
        <f>VLOOKUP($I102,'WM-AR'!$B$7:$AL$2292,28,FALSE)</f>
        <v>0</v>
      </c>
      <c r="AA102" s="310">
        <f>VLOOKUP($I102,'WM-AR'!$B$7:$AL$2292,29,FALSE)</f>
        <v>0</v>
      </c>
      <c r="AB102" s="310">
        <f>VLOOKUP($I102,'WM-AR'!$B$7:$AL$2292,30,FALSE)</f>
        <v>0</v>
      </c>
      <c r="AC102" s="310">
        <f>VLOOKUP($I102,'WM-AR'!$B$7:$AL$2292,31,FALSE)</f>
        <v>0</v>
      </c>
      <c r="AD102" s="310">
        <f>VLOOKUP($I102,'WM-AR'!$B$7:$AL$2292,32,FALSE)</f>
        <v>0</v>
      </c>
      <c r="AE102" s="310">
        <f>VLOOKUP($I102,'WM-AR'!$B$7:$AL$2292,33,FALSE)</f>
        <v>0</v>
      </c>
      <c r="AF102" s="287"/>
      <c r="AG102" s="316" t="s">
        <v>770</v>
      </c>
      <c r="AH102" s="312"/>
      <c r="AI102" s="312" t="s">
        <v>763</v>
      </c>
      <c r="AJ102" s="334"/>
    </row>
    <row r="103" spans="2:36">
      <c r="B103" s="299" t="str">
        <f t="shared" si="8"/>
        <v>입찰</v>
      </c>
      <c r="C103" s="300"/>
      <c r="D103" s="301"/>
      <c r="E103" s="301"/>
      <c r="F103" s="301"/>
      <c r="G103" s="301" t="s">
        <v>771</v>
      </c>
      <c r="H103" s="301"/>
      <c r="I103" s="302" t="s">
        <v>772</v>
      </c>
      <c r="J103" s="303"/>
      <c r="K103" s="304"/>
      <c r="L103" s="304"/>
      <c r="M103" s="304"/>
      <c r="N103" s="304"/>
      <c r="O103" s="304"/>
      <c r="P103" s="304"/>
      <c r="Q103" s="304"/>
      <c r="R103" s="304"/>
      <c r="S103" s="304"/>
      <c r="T103" s="304"/>
      <c r="U103" s="304"/>
      <c r="V103" s="304"/>
      <c r="W103" s="304"/>
      <c r="X103" s="304"/>
      <c r="Y103" s="304"/>
      <c r="Z103" s="304"/>
      <c r="AA103" s="304"/>
      <c r="AB103" s="304"/>
      <c r="AC103" s="304"/>
      <c r="AD103" s="304"/>
      <c r="AE103" s="304"/>
      <c r="AF103" s="305"/>
      <c r="AG103" s="305"/>
      <c r="AH103" s="305"/>
      <c r="AI103" s="305"/>
      <c r="AJ103" s="306"/>
    </row>
    <row r="104" spans="2:36" ht="49.9" customHeight="1">
      <c r="B104" s="299" t="str">
        <f t="shared" si="8"/>
        <v>입찰</v>
      </c>
      <c r="C104" s="307"/>
      <c r="D104" s="286"/>
      <c r="E104" s="286"/>
      <c r="F104" s="286" t="s">
        <v>769</v>
      </c>
      <c r="G104" s="286" t="str">
        <f>O104</f>
        <v>Acrylic Emulsion Paint</v>
      </c>
      <c r="H104" s="308" t="s">
        <v>783</v>
      </c>
      <c r="I104" s="309" t="str">
        <f>LEFT(H104,14)</f>
        <v>A04AM078-00001</v>
      </c>
      <c r="J104" s="310"/>
      <c r="K104" s="310" t="str">
        <f>VLOOKUP($I104,'WM-AR'!$B$7:$AL$2292,34,FALSE)</f>
        <v>M2</v>
      </c>
      <c r="L104" s="310" t="str">
        <f>VLOOKUP($I104,'WM-AR'!$B$7:$AL$2292,4,FALSE)</f>
        <v>Finishing Work</v>
      </c>
      <c r="M104" s="310" t="str">
        <f>VLOOKUP($I104,'WM-AR'!$B$7:$AL$2292,6,FALSE)</f>
        <v>Painting Work</v>
      </c>
      <c r="N104" s="310" t="str">
        <f>VLOOKUP($I104,'WM-AR'!$B$7:$AL$2292,8,FALSE)</f>
        <v>Internal Wall Painting</v>
      </c>
      <c r="O104" s="310" t="str">
        <f>VLOOKUP($I104,'WM-AR'!$B$7:$AL$2292,10,FALSE)</f>
        <v>Acrylic Emulsion Paint</v>
      </c>
      <c r="P104" s="310">
        <f>VLOOKUP($I104,'WM-AR'!$B$7:$AL$2292,12,FALSE)</f>
        <v>0</v>
      </c>
      <c r="Q104" s="310">
        <f>VLOOKUP($I104,'WM-AR'!$B$7:$AL$2292,14,FALSE)</f>
        <v>0</v>
      </c>
      <c r="R104" s="310">
        <f>VLOOKUP($I104,'WM-AR'!$B$7:$AL$2292,16,FALSE)</f>
        <v>0</v>
      </c>
      <c r="S104" s="310">
        <f>VLOOKUP($I104,'WM-AR'!$B$7:$AL$2292,18,FALSE)</f>
        <v>0</v>
      </c>
      <c r="T104" s="310" t="str">
        <f>VLOOKUP($I104,'WM-AR'!$B$7:$AL$2292,20,FALSE)</f>
        <v/>
      </c>
      <c r="U104" s="310">
        <f>VLOOKUP($I104,'WM-AR'!$B$7:$AL$2292,22,FALSE)</f>
        <v>0</v>
      </c>
      <c r="V104" s="310" t="str">
        <f>VLOOKUP($I104,'WM-AR'!$B$7:$AL$2292,24,FALSE)</f>
        <v/>
      </c>
      <c r="W104" s="310">
        <f>VLOOKUP($I104,'WM-AR'!$B$7:$AL$2292,25,FALSE)</f>
        <v>0</v>
      </c>
      <c r="X104" s="310" t="str">
        <f>VLOOKUP($I104,'WM-AR'!$B$7:$AL$2292,26,FALSE)</f>
        <v/>
      </c>
      <c r="Y104" s="310">
        <f>VLOOKUP($I104,'WM-AR'!$B$7:$AL$2292,27,FALSE)</f>
        <v>0</v>
      </c>
      <c r="Z104" s="310">
        <f>VLOOKUP($I104,'WM-AR'!$B$7:$AL$2292,28,FALSE)</f>
        <v>0</v>
      </c>
      <c r="AA104" s="310">
        <f>VLOOKUP($I104,'WM-AR'!$B$7:$AL$2292,29,FALSE)</f>
        <v>0</v>
      </c>
      <c r="AB104" s="310">
        <f>VLOOKUP($I104,'WM-AR'!$B$7:$AL$2292,30,FALSE)</f>
        <v>0</v>
      </c>
      <c r="AC104" s="310">
        <f>VLOOKUP($I104,'WM-AR'!$B$7:$AL$2292,31,FALSE)</f>
        <v>0</v>
      </c>
      <c r="AD104" s="310">
        <f>VLOOKUP($I104,'WM-AR'!$B$7:$AL$2292,32,FALSE)</f>
        <v>0</v>
      </c>
      <c r="AE104" s="310">
        <f>VLOOKUP($I104,'WM-AR'!$B$7:$AL$2292,33,FALSE)</f>
        <v>0</v>
      </c>
      <c r="AF104" s="287"/>
      <c r="AG104" s="316" t="s">
        <v>784</v>
      </c>
      <c r="AH104" s="312"/>
      <c r="AI104" s="312" t="s">
        <v>763</v>
      </c>
      <c r="AJ104" s="336"/>
    </row>
    <row r="105" spans="2:36" ht="49.9" customHeight="1">
      <c r="B105" s="299" t="str">
        <f t="shared" si="8"/>
        <v>입찰</v>
      </c>
      <c r="C105" s="314"/>
      <c r="D105" s="315"/>
      <c r="E105" s="315"/>
      <c r="F105" s="286" t="s">
        <v>769</v>
      </c>
      <c r="G105" s="286" t="str">
        <f>N105</f>
        <v>Plastering</v>
      </c>
      <c r="H105" s="308" t="s">
        <v>785</v>
      </c>
      <c r="I105" s="309" t="str">
        <f>LEFT(H105,14)</f>
        <v>A04AT198-00002</v>
      </c>
      <c r="J105" s="310"/>
      <c r="K105" s="310" t="str">
        <f>VLOOKUP($I105,'WM-AR'!$B$7:$AL$2292,34,FALSE)</f>
        <v>M2</v>
      </c>
      <c r="L105" s="310" t="str">
        <f>VLOOKUP($I105,'WM-AR'!$B$7:$AL$2292,4,FALSE)</f>
        <v>Finishing Work</v>
      </c>
      <c r="M105" s="310" t="str">
        <f>VLOOKUP($I105,'WM-AR'!$B$7:$AL$2292,6,FALSE)</f>
        <v>Plastering Work</v>
      </c>
      <c r="N105" s="310" t="str">
        <f>VLOOKUP($I105,'WM-AR'!$B$7:$AL$2292,8,FALSE)</f>
        <v>Plastering</v>
      </c>
      <c r="O105" s="310">
        <f>VLOOKUP($I105,'WM-AR'!$B$7:$AL$2292,10,FALSE)</f>
        <v>0</v>
      </c>
      <c r="P105" s="310">
        <f>VLOOKUP($I105,'WM-AR'!$B$7:$AL$2292,12,FALSE)</f>
        <v>0</v>
      </c>
      <c r="Q105" s="310">
        <f>VLOOKUP($I105,'WM-AR'!$B$7:$AL$2292,14,FALSE)</f>
        <v>0</v>
      </c>
      <c r="R105" s="310">
        <f>VLOOKUP($I105,'WM-AR'!$B$7:$AL$2292,16,FALSE)</f>
        <v>0</v>
      </c>
      <c r="S105" s="310" t="str">
        <f>VLOOKUP($I105,'WM-AR'!$B$7:$AL$2292,18,FALSE)</f>
        <v>for Internal Masonry Wall</v>
      </c>
      <c r="T105" s="310" t="str">
        <f>VLOOKUP($I105,'WM-AR'!$B$7:$AL$2292,20,FALSE)</f>
        <v/>
      </c>
      <c r="U105" s="310">
        <f>VLOOKUP($I105,'WM-AR'!$B$7:$AL$2292,22,FALSE)</f>
        <v>0</v>
      </c>
      <c r="V105" s="310">
        <f>VLOOKUP($I105,'WM-AR'!$B$7:$AL$2292,24,FALSE)</f>
        <v>0</v>
      </c>
      <c r="W105" s="310">
        <f>VLOOKUP($I105,'WM-AR'!$B$7:$AL$2292,25,FALSE)</f>
        <v>0</v>
      </c>
      <c r="X105" s="310" t="str">
        <f>VLOOKUP($I105,'WM-AR'!$B$7:$AL$2292,26,FALSE)</f>
        <v>THK=(  )mm</v>
      </c>
      <c r="Y105" s="310">
        <f>VLOOKUP($I105,'WM-AR'!$B$7:$AL$2292,27,FALSE)</f>
        <v>0</v>
      </c>
      <c r="Z105" s="310">
        <f>VLOOKUP($I105,'WM-AR'!$B$7:$AL$2292,28,FALSE)</f>
        <v>0</v>
      </c>
      <c r="AA105" s="310">
        <f>VLOOKUP($I105,'WM-AR'!$B$7:$AL$2292,29,FALSE)</f>
        <v>0</v>
      </c>
      <c r="AB105" s="310">
        <f>VLOOKUP($I105,'WM-AR'!$B$7:$AL$2292,30,FALSE)</f>
        <v>0</v>
      </c>
      <c r="AC105" s="310">
        <f>VLOOKUP($I105,'WM-AR'!$B$7:$AL$2292,31,FALSE)</f>
        <v>0</v>
      </c>
      <c r="AD105" s="310">
        <f>VLOOKUP($I105,'WM-AR'!$B$7:$AL$2292,32,FALSE)</f>
        <v>0</v>
      </c>
      <c r="AE105" s="310">
        <f>VLOOKUP($I105,'WM-AR'!$B$7:$AL$2292,33,FALSE)</f>
        <v>0</v>
      </c>
      <c r="AF105" s="287"/>
      <c r="AG105" s="316" t="s">
        <v>784</v>
      </c>
      <c r="AH105" s="312"/>
      <c r="AI105" s="312" t="s">
        <v>763</v>
      </c>
      <c r="AJ105" s="334"/>
    </row>
    <row r="106" spans="2:36">
      <c r="B106" s="299" t="str">
        <f t="shared" si="8"/>
        <v>입찰</v>
      </c>
      <c r="C106" s="300"/>
      <c r="D106" s="301"/>
      <c r="E106" s="301"/>
      <c r="F106" s="301"/>
      <c r="G106" s="301" t="s">
        <v>773</v>
      </c>
      <c r="H106" s="301"/>
      <c r="I106" s="302" t="s">
        <v>812</v>
      </c>
      <c r="J106" s="303"/>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5"/>
      <c r="AG106" s="305"/>
      <c r="AH106" s="305"/>
      <c r="AI106" s="305"/>
      <c r="AJ106" s="306"/>
    </row>
    <row r="107" spans="2:36" ht="49.9" customHeight="1">
      <c r="B107" s="299" t="str">
        <f t="shared" si="8"/>
        <v>입찰</v>
      </c>
      <c r="C107" s="307"/>
      <c r="D107" s="286"/>
      <c r="E107" s="286"/>
      <c r="F107" s="286" t="s">
        <v>769</v>
      </c>
      <c r="G107" s="286" t="str">
        <f>_xlfn.CONCAT(N107," _ ", O107)</f>
        <v>Moisture Resistant Tiled Ceiling System _ M-Bar System</v>
      </c>
      <c r="H107" s="308" t="s">
        <v>813</v>
      </c>
      <c r="I107" s="309" t="str">
        <f>LEFT(H107,14)</f>
        <v>A04AS191-00001</v>
      </c>
      <c r="J107" s="310"/>
      <c r="K107" s="310" t="str">
        <f>VLOOKUP($I107,'WM-AR'!$B$7:$AL$2292,34,FALSE)</f>
        <v>M2</v>
      </c>
      <c r="L107" s="310" t="str">
        <f>VLOOKUP($I107,'WM-AR'!$B$7:$AL$2292,4,FALSE)</f>
        <v>Finishing Work</v>
      </c>
      <c r="M107" s="310" t="str">
        <f>VLOOKUP($I107,'WM-AR'!$B$7:$AL$2292,6,FALSE)</f>
        <v>Exterior/Interior Finish Work</v>
      </c>
      <c r="N107" s="310" t="str">
        <f>VLOOKUP($I107,'WM-AR'!$B$7:$AL$2292,8,FALSE)</f>
        <v>Moisture Resistant Tiled Ceiling System</v>
      </c>
      <c r="O107" s="310" t="str">
        <f>VLOOKUP($I107,'WM-AR'!$B$7:$AL$2292,10,FALSE)</f>
        <v>M-Bar System</v>
      </c>
      <c r="P107" s="310">
        <f>VLOOKUP($I107,'WM-AR'!$B$7:$AL$2292,12,FALSE)</f>
        <v>0</v>
      </c>
      <c r="Q107" s="310">
        <f>VLOOKUP($I107,'WM-AR'!$B$7:$AL$2292,14,FALSE)</f>
        <v>0</v>
      </c>
      <c r="R107" s="310">
        <f>VLOOKUP($I107,'WM-AR'!$B$7:$AL$2292,16,FALSE)</f>
        <v>0</v>
      </c>
      <c r="S107" s="310">
        <f>VLOOKUP($I107,'WM-AR'!$B$7:$AL$2292,18,FALSE)</f>
        <v>0</v>
      </c>
      <c r="T107" s="310" t="str">
        <f>VLOOKUP($I107,'WM-AR'!$B$7:$AL$2292,20,FALSE)</f>
        <v>w/ Hot-Dip Galvanized Suspension System &amp; Accessories(Moldings, Ceiling Access Door/Hatch, Curtain Boxes and etc.)</v>
      </c>
      <c r="U107" s="310">
        <f>VLOOKUP($I107,'WM-AR'!$B$7:$AL$2292,22,FALSE)</f>
        <v>0</v>
      </c>
      <c r="V107" s="310">
        <f>VLOOKUP($I107,'WM-AR'!$B$7:$AL$2292,24,FALSE)</f>
        <v>0</v>
      </c>
      <c r="W107" s="310">
        <f>VLOOKUP($I107,'WM-AR'!$B$7:$AL$2292,25,FALSE)</f>
        <v>0</v>
      </c>
      <c r="X107" s="310" t="str">
        <f>VLOOKUP($I107,'WM-AR'!$B$7:$AL$2292,26,FALSE)</f>
        <v>Tile Size=(  )mm x (  )mm</v>
      </c>
      <c r="Y107" s="310">
        <f>VLOOKUP($I107,'WM-AR'!$B$7:$AL$2292,27,FALSE)</f>
        <v>0</v>
      </c>
      <c r="Z107" s="310">
        <f>VLOOKUP($I107,'WM-AR'!$B$7:$AL$2292,28,FALSE)</f>
        <v>0</v>
      </c>
      <c r="AA107" s="310">
        <f>VLOOKUP($I107,'WM-AR'!$B$7:$AL$2292,29,FALSE)</f>
        <v>0</v>
      </c>
      <c r="AB107" s="310">
        <f>VLOOKUP($I107,'WM-AR'!$B$7:$AL$2292,30,FALSE)</f>
        <v>0</v>
      </c>
      <c r="AC107" s="310">
        <f>VLOOKUP($I107,'WM-AR'!$B$7:$AL$2292,31,FALSE)</f>
        <v>0</v>
      </c>
      <c r="AD107" s="310">
        <f>VLOOKUP($I107,'WM-AR'!$B$7:$AL$2292,32,FALSE)</f>
        <v>0</v>
      </c>
      <c r="AE107" s="310">
        <f>VLOOKUP($I107,'WM-AR'!$B$7:$AL$2292,33,FALSE)</f>
        <v>0</v>
      </c>
      <c r="AF107" s="287"/>
      <c r="AG107" s="316" t="s">
        <v>779</v>
      </c>
      <c r="AH107" s="312"/>
      <c r="AI107" s="312" t="s">
        <v>763</v>
      </c>
      <c r="AJ107" s="334"/>
    </row>
    <row r="108" spans="2:36">
      <c r="B108" s="317" t="str">
        <f>$B107</f>
        <v>입찰</v>
      </c>
      <c r="C108" s="318"/>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8"/>
      <c r="AA108" s="318"/>
      <c r="AB108" s="318"/>
      <c r="AC108" s="318"/>
      <c r="AD108" s="318"/>
      <c r="AE108" s="318"/>
      <c r="AF108" s="318"/>
      <c r="AG108" s="318"/>
      <c r="AH108" s="318"/>
      <c r="AI108" s="318"/>
      <c r="AJ108" s="318"/>
    </row>
    <row r="109" spans="2:36" ht="34.9" customHeight="1">
      <c r="B109" s="283" t="s">
        <v>787</v>
      </c>
      <c r="C109" s="284" t="s">
        <v>756</v>
      </c>
      <c r="D109" s="285" t="s">
        <v>225</v>
      </c>
      <c r="E109" s="308"/>
      <c r="F109" s="287" t="s">
        <v>490</v>
      </c>
      <c r="G109" s="288" t="s">
        <v>814</v>
      </c>
      <c r="H109" s="289" t="s">
        <v>815</v>
      </c>
      <c r="I109" s="289"/>
      <c r="J109" s="290"/>
      <c r="K109" s="290"/>
      <c r="L109" s="290"/>
      <c r="M109" s="290"/>
      <c r="N109" s="291"/>
      <c r="O109" s="292"/>
      <c r="P109" s="293"/>
      <c r="Q109" s="293"/>
      <c r="R109" s="293"/>
      <c r="S109" s="293"/>
      <c r="T109" s="293"/>
      <c r="U109" s="293"/>
      <c r="V109" s="294"/>
      <c r="W109" s="295"/>
      <c r="X109" s="295"/>
      <c r="Y109" s="295"/>
      <c r="Z109" s="295"/>
      <c r="AA109" s="295"/>
      <c r="AB109" s="295"/>
      <c r="AC109" s="295"/>
      <c r="AD109" s="295"/>
      <c r="AE109" s="295"/>
      <c r="AF109" s="296"/>
      <c r="AG109" s="297"/>
      <c r="AH109" s="297"/>
      <c r="AI109" s="297"/>
      <c r="AJ109" s="333"/>
    </row>
    <row r="110" spans="2:36">
      <c r="B110" s="299" t="str">
        <f>$B109</f>
        <v>입찰</v>
      </c>
      <c r="C110" s="300"/>
      <c r="D110" s="301"/>
      <c r="E110" s="301"/>
      <c r="F110" s="301"/>
      <c r="G110" s="301" t="s">
        <v>759</v>
      </c>
      <c r="H110" s="301"/>
      <c r="I110" s="302" t="s">
        <v>816</v>
      </c>
      <c r="J110" s="303"/>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5"/>
      <c r="AG110" s="305"/>
      <c r="AH110" s="305"/>
      <c r="AI110" s="305"/>
      <c r="AJ110" s="306"/>
    </row>
    <row r="111" spans="2:36" ht="49.9" customHeight="1">
      <c r="B111" s="299" t="str">
        <f t="shared" ref="B111:B120" si="9">$B110</f>
        <v>입찰</v>
      </c>
      <c r="C111" s="307"/>
      <c r="D111" s="286"/>
      <c r="E111" s="286"/>
      <c r="F111" s="286" t="s">
        <v>769</v>
      </c>
      <c r="G111" s="286" t="str">
        <f>O111</f>
        <v>Ceramic Tile</v>
      </c>
      <c r="H111" s="308" t="s">
        <v>817</v>
      </c>
      <c r="I111" s="309" t="str">
        <f>LEFT(H111,14)</f>
        <v>A04AN083-00001</v>
      </c>
      <c r="J111" s="310"/>
      <c r="K111" s="310" t="str">
        <f>VLOOKUP($I111,'WM-AR'!$B$7:$AL$2292,34,FALSE)</f>
        <v>M2</v>
      </c>
      <c r="L111" s="310" t="str">
        <f>VLOOKUP($I111,'WM-AR'!$B$7:$AL$2292,4,FALSE)</f>
        <v>Finishing Work</v>
      </c>
      <c r="M111" s="310" t="str">
        <f>VLOOKUP($I111,'WM-AR'!$B$7:$AL$2292,6,FALSE)</f>
        <v>Tile Work</v>
      </c>
      <c r="N111" s="310" t="str">
        <f>VLOOKUP($I111,'WM-AR'!$B$7:$AL$2292,8,FALSE)</f>
        <v>Floor Tile</v>
      </c>
      <c r="O111" s="310" t="str">
        <f>VLOOKUP($I111,'WM-AR'!$B$7:$AL$2292,10,FALSE)</f>
        <v>Ceramic Tile</v>
      </c>
      <c r="P111" s="310">
        <f>VLOOKUP($I111,'WM-AR'!$B$7:$AL$2292,12,FALSE)</f>
        <v>0</v>
      </c>
      <c r="Q111" s="310">
        <f>VLOOKUP($I111,'WM-AR'!$B$7:$AL$2292,14,FALSE)</f>
        <v>0</v>
      </c>
      <c r="R111" s="310">
        <f>VLOOKUP($I111,'WM-AR'!$B$7:$AL$2292,16,FALSE)</f>
        <v>0</v>
      </c>
      <c r="S111" s="310">
        <f>VLOOKUP($I111,'WM-AR'!$B$7:$AL$2292,18,FALSE)</f>
        <v>0</v>
      </c>
      <c r="T111" s="310" t="str">
        <f>VLOOKUP($I111,'WM-AR'!$B$7:$AL$2292,20,FALSE)</f>
        <v>Non-Slip Type, w/ Mortar Bond Coat or Adhesive</v>
      </c>
      <c r="U111" s="310">
        <f>VLOOKUP($I111,'WM-AR'!$B$7:$AL$2292,22,FALSE)</f>
        <v>0</v>
      </c>
      <c r="V111" s="310">
        <f>VLOOKUP($I111,'WM-AR'!$B$7:$AL$2292,24,FALSE)</f>
        <v>0</v>
      </c>
      <c r="W111" s="310">
        <f>VLOOKUP($I111,'WM-AR'!$B$7:$AL$2292,25,FALSE)</f>
        <v>0</v>
      </c>
      <c r="X111" s="310" t="str">
        <f>VLOOKUP($I111,'WM-AR'!$B$7:$AL$2292,26,FALSE)</f>
        <v>Tile Size=W(  )mm x L(  )mm x THK(  )mm</v>
      </c>
      <c r="Y111" s="310">
        <f>VLOOKUP($I111,'WM-AR'!$B$7:$AL$2292,27,FALSE)</f>
        <v>0</v>
      </c>
      <c r="Z111" s="310">
        <f>VLOOKUP($I111,'WM-AR'!$B$7:$AL$2292,28,FALSE)</f>
        <v>0</v>
      </c>
      <c r="AA111" s="310">
        <f>VLOOKUP($I111,'WM-AR'!$B$7:$AL$2292,29,FALSE)</f>
        <v>0</v>
      </c>
      <c r="AB111" s="310">
        <f>VLOOKUP($I111,'WM-AR'!$B$7:$AL$2292,30,FALSE)</f>
        <v>0</v>
      </c>
      <c r="AC111" s="310">
        <f>VLOOKUP($I111,'WM-AR'!$B$7:$AL$2292,31,FALSE)</f>
        <v>0</v>
      </c>
      <c r="AD111" s="310">
        <f>VLOOKUP($I111,'WM-AR'!$B$7:$AL$2292,32,FALSE)</f>
        <v>0</v>
      </c>
      <c r="AE111" s="310">
        <f>VLOOKUP($I111,'WM-AR'!$B$7:$AL$2292,33,FALSE)</f>
        <v>0</v>
      </c>
      <c r="AF111" s="287"/>
      <c r="AG111" s="316" t="s">
        <v>779</v>
      </c>
      <c r="AH111" s="312"/>
      <c r="AI111" s="312" t="s">
        <v>763</v>
      </c>
      <c r="AJ111" s="334"/>
    </row>
    <row r="112" spans="2:36" ht="49.9" customHeight="1">
      <c r="B112" s="299" t="str">
        <f t="shared" si="9"/>
        <v>입찰</v>
      </c>
      <c r="C112" s="307"/>
      <c r="D112" s="286"/>
      <c r="E112" s="286"/>
      <c r="F112" s="286" t="s">
        <v>769</v>
      </c>
      <c r="G112" s="286" t="str">
        <f>N112</f>
        <v>Liquid Waterproofing</v>
      </c>
      <c r="H112" s="308" t="s">
        <v>765</v>
      </c>
      <c r="I112" s="309" t="str">
        <f>LEFT(H112,14)</f>
        <v>A04AP085-00001</v>
      </c>
      <c r="J112" s="310"/>
      <c r="K112" s="310" t="str">
        <f>VLOOKUP($I112,'WM-AR'!$B$7:$AL$2292,34,FALSE)</f>
        <v>M2</v>
      </c>
      <c r="L112" s="310" t="str">
        <f>VLOOKUP($I112,'WM-AR'!$B$7:$AL$2292,4,FALSE)</f>
        <v>Finishing Work</v>
      </c>
      <c r="M112" s="310" t="str">
        <f>VLOOKUP($I112,'WM-AR'!$B$7:$AL$2292,6,FALSE)</f>
        <v>Waterproofing Work</v>
      </c>
      <c r="N112" s="310" t="str">
        <f>VLOOKUP($I112,'WM-AR'!$B$7:$AL$2292,8,FALSE)</f>
        <v>Liquid Waterproofing</v>
      </c>
      <c r="O112" s="310">
        <f>VLOOKUP($I112,'WM-AR'!$B$7:$AL$2292,10,FALSE)</f>
        <v>0</v>
      </c>
      <c r="P112" s="310">
        <f>VLOOKUP($I112,'WM-AR'!$B$7:$AL$2292,12,FALSE)</f>
        <v>0</v>
      </c>
      <c r="Q112" s="310">
        <f>VLOOKUP($I112,'WM-AR'!$B$7:$AL$2292,14,FALSE)</f>
        <v>0</v>
      </c>
      <c r="R112" s="310">
        <f>VLOOKUP($I112,'WM-AR'!$B$7:$AL$2292,16,FALSE)</f>
        <v>0</v>
      </c>
      <c r="S112" s="310" t="str">
        <f>VLOOKUP($I112,'WM-AR'!$B$7:$AL$2292,18,FALSE)</f>
        <v>for Internal Floor Area</v>
      </c>
      <c r="T112" s="310" t="str">
        <f>VLOOKUP($I112,'WM-AR'!$B$7:$AL$2292,20,FALSE)</f>
        <v>Min. 2 Coats</v>
      </c>
      <c r="U112" s="310">
        <f>VLOOKUP($I112,'WM-AR'!$B$7:$AL$2292,22,FALSE)</f>
        <v>0</v>
      </c>
      <c r="V112" s="310" t="str">
        <f>VLOOKUP($I112,'WM-AR'!$B$7:$AL$2292,24,FALSE)</f>
        <v/>
      </c>
      <c r="W112" s="310">
        <f>VLOOKUP($I112,'WM-AR'!$B$7:$AL$2292,25,FALSE)</f>
        <v>0</v>
      </c>
      <c r="X112" s="310" t="str">
        <f>VLOOKUP($I112,'WM-AR'!$B$7:$AL$2292,26,FALSE)</f>
        <v/>
      </c>
      <c r="Y112" s="310">
        <f>VLOOKUP($I112,'WM-AR'!$B$7:$AL$2292,27,FALSE)</f>
        <v>0</v>
      </c>
      <c r="Z112" s="310">
        <f>VLOOKUP($I112,'WM-AR'!$B$7:$AL$2292,28,FALSE)</f>
        <v>0</v>
      </c>
      <c r="AA112" s="310">
        <f>VLOOKUP($I112,'WM-AR'!$B$7:$AL$2292,29,FALSE)</f>
        <v>0</v>
      </c>
      <c r="AB112" s="310">
        <f>VLOOKUP($I112,'WM-AR'!$B$7:$AL$2292,30,FALSE)</f>
        <v>0</v>
      </c>
      <c r="AC112" s="310">
        <f>VLOOKUP($I112,'WM-AR'!$B$7:$AL$2292,31,FALSE)</f>
        <v>0</v>
      </c>
      <c r="AD112" s="310">
        <f>VLOOKUP($I112,'WM-AR'!$B$7:$AL$2292,32,FALSE)</f>
        <v>0</v>
      </c>
      <c r="AE112" s="310">
        <f>VLOOKUP($I112,'WM-AR'!$B$7:$AL$2292,33,FALSE)</f>
        <v>0</v>
      </c>
      <c r="AF112" s="287"/>
      <c r="AG112" s="316" t="s">
        <v>779</v>
      </c>
      <c r="AH112" s="312"/>
      <c r="AI112" s="312" t="s">
        <v>763</v>
      </c>
      <c r="AJ112" s="335"/>
    </row>
    <row r="113" spans="2:36" ht="49.9" customHeight="1">
      <c r="B113" s="299" t="str">
        <f t="shared" si="9"/>
        <v>입찰</v>
      </c>
      <c r="C113" s="314"/>
      <c r="D113" s="315"/>
      <c r="E113" s="315"/>
      <c r="F113" s="286" t="s">
        <v>769</v>
      </c>
      <c r="G113" s="286" t="str">
        <f>N113</f>
        <v>Screed</v>
      </c>
      <c r="H113" s="308" t="s">
        <v>818</v>
      </c>
      <c r="I113" s="309" t="str">
        <f>LEFT(H113,14)</f>
        <v>A04AS168-00003</v>
      </c>
      <c r="J113" s="310"/>
      <c r="K113" s="310" t="str">
        <f>VLOOKUP($I113,'WM-AR'!$B$7:$AL$2292,34,FALSE)</f>
        <v>M2</v>
      </c>
      <c r="L113" s="310" t="str">
        <f>VLOOKUP($I113,'WM-AR'!$B$7:$AL$2292,4,FALSE)</f>
        <v>Finishing Work</v>
      </c>
      <c r="M113" s="310" t="str">
        <f>VLOOKUP($I113,'WM-AR'!$B$7:$AL$2292,6,FALSE)</f>
        <v>Exterior/Interior Finish Work</v>
      </c>
      <c r="N113" s="310" t="str">
        <f>VLOOKUP($I113,'WM-AR'!$B$7:$AL$2292,8,FALSE)</f>
        <v>Screed</v>
      </c>
      <c r="O113" s="310">
        <f>VLOOKUP($I113,'WM-AR'!$B$7:$AL$2292,10,FALSE)</f>
        <v>0</v>
      </c>
      <c r="P113" s="310">
        <f>VLOOKUP($I113,'WM-AR'!$B$7:$AL$2292,12,FALSE)</f>
        <v>0</v>
      </c>
      <c r="Q113" s="310">
        <f>VLOOKUP($I113,'WM-AR'!$B$7:$AL$2292,14,FALSE)</f>
        <v>0</v>
      </c>
      <c r="R113" s="310">
        <f>VLOOKUP($I113,'WM-AR'!$B$7:$AL$2292,16,FALSE)</f>
        <v>0</v>
      </c>
      <c r="S113" s="310">
        <f>VLOOKUP($I113,'WM-AR'!$B$7:$AL$2292,18,FALSE)</f>
        <v>0</v>
      </c>
      <c r="T113" s="310" t="str">
        <f>VLOOKUP($I113,'WM-AR'!$B$7:$AL$2292,20,FALSE)</f>
        <v>w/o Welded Wire Fabric</v>
      </c>
      <c r="U113" s="310">
        <f>VLOOKUP($I113,'WM-AR'!$B$7:$AL$2292,22,FALSE)</f>
        <v>0</v>
      </c>
      <c r="V113" s="310" t="str">
        <f>VLOOKUP($I113,'WM-AR'!$B$7:$AL$2292,24,FALSE)</f>
        <v>75mm≤THK</v>
      </c>
      <c r="W113" s="310">
        <f>VLOOKUP($I113,'WM-AR'!$B$7:$AL$2292,25,FALSE)</f>
        <v>0</v>
      </c>
      <c r="X113" s="310" t="str">
        <f>VLOOKUP($I113,'WM-AR'!$B$7:$AL$2292,26,FALSE)</f>
        <v>THK=(  )mm</v>
      </c>
      <c r="Y113" s="310">
        <f>VLOOKUP($I113,'WM-AR'!$B$7:$AL$2292,27,FALSE)</f>
        <v>0</v>
      </c>
      <c r="Z113" s="310">
        <f>VLOOKUP($I113,'WM-AR'!$B$7:$AL$2292,28,FALSE)</f>
        <v>0</v>
      </c>
      <c r="AA113" s="310">
        <f>VLOOKUP($I113,'WM-AR'!$B$7:$AL$2292,29,FALSE)</f>
        <v>0</v>
      </c>
      <c r="AB113" s="310">
        <f>VLOOKUP($I113,'WM-AR'!$B$7:$AL$2292,30,FALSE)</f>
        <v>0</v>
      </c>
      <c r="AC113" s="310">
        <f>VLOOKUP($I113,'WM-AR'!$B$7:$AL$2292,31,FALSE)</f>
        <v>0</v>
      </c>
      <c r="AD113" s="310">
        <f>VLOOKUP($I113,'WM-AR'!$B$7:$AL$2292,32,FALSE)</f>
        <v>0</v>
      </c>
      <c r="AE113" s="310">
        <f>VLOOKUP($I113,'WM-AR'!$B$7:$AL$2292,33,FALSE)</f>
        <v>0</v>
      </c>
      <c r="AF113" s="287"/>
      <c r="AG113" s="316" t="s">
        <v>779</v>
      </c>
      <c r="AH113" s="312"/>
      <c r="AI113" s="312" t="s">
        <v>763</v>
      </c>
      <c r="AJ113" s="335"/>
    </row>
    <row r="114" spans="2:36">
      <c r="B114" s="299" t="str">
        <f t="shared" si="9"/>
        <v>입찰</v>
      </c>
      <c r="C114" s="300"/>
      <c r="D114" s="301"/>
      <c r="E114" s="301"/>
      <c r="F114" s="301"/>
      <c r="G114" s="301" t="s">
        <v>767</v>
      </c>
      <c r="H114" s="301"/>
      <c r="I114" s="302" t="s">
        <v>819</v>
      </c>
      <c r="J114" s="303"/>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5"/>
      <c r="AG114" s="305"/>
      <c r="AH114" s="305"/>
      <c r="AI114" s="305"/>
      <c r="AJ114" s="306"/>
    </row>
    <row r="115" spans="2:36" ht="49.9" customHeight="1">
      <c r="B115" s="299" t="str">
        <f t="shared" si="9"/>
        <v>입찰</v>
      </c>
      <c r="C115" s="307"/>
      <c r="D115" s="286"/>
      <c r="E115" s="286"/>
      <c r="F115" s="286" t="s">
        <v>769</v>
      </c>
      <c r="G115" s="286" t="str">
        <f>O115</f>
        <v>Glazed Ceramic Tile</v>
      </c>
      <c r="H115" s="308" t="s">
        <v>820</v>
      </c>
      <c r="I115" s="309" t="str">
        <f>LEFT(H115,14)</f>
        <v>A04AN084-00004</v>
      </c>
      <c r="J115" s="310"/>
      <c r="K115" s="310" t="str">
        <f>VLOOKUP($I115,'WM-AR'!$B$7:$AL$2292,34,FALSE)</f>
        <v>M</v>
      </c>
      <c r="L115" s="310" t="str">
        <f>VLOOKUP($I115,'WM-AR'!$B$7:$AL$2292,4,FALSE)</f>
        <v>Finishing Work</v>
      </c>
      <c r="M115" s="310" t="str">
        <f>VLOOKUP($I115,'WM-AR'!$B$7:$AL$2292,6,FALSE)</f>
        <v>Tile Work</v>
      </c>
      <c r="N115" s="310" t="str">
        <f>VLOOKUP($I115,'WM-AR'!$B$7:$AL$2292,8,FALSE)</f>
        <v>Skirt Tile</v>
      </c>
      <c r="O115" s="310" t="str">
        <f>VLOOKUP($I115,'WM-AR'!$B$7:$AL$2292,10,FALSE)</f>
        <v>Glazed Ceramic Tile</v>
      </c>
      <c r="P115" s="310">
        <f>VLOOKUP($I115,'WM-AR'!$B$7:$AL$2292,12,FALSE)</f>
        <v>0</v>
      </c>
      <c r="Q115" s="310">
        <f>VLOOKUP($I115,'WM-AR'!$B$7:$AL$2292,14,FALSE)</f>
        <v>0</v>
      </c>
      <c r="R115" s="310">
        <f>VLOOKUP($I115,'WM-AR'!$B$7:$AL$2292,16,FALSE)</f>
        <v>0</v>
      </c>
      <c r="S115" s="310">
        <f>VLOOKUP($I115,'WM-AR'!$B$7:$AL$2292,18,FALSE)</f>
        <v>0</v>
      </c>
      <c r="T115" s="310" t="str">
        <f>VLOOKUP($I115,'WM-AR'!$B$7:$AL$2292,20,FALSE)</f>
        <v>w/ Mortar Bond Coat or Adhesive</v>
      </c>
      <c r="U115" s="310">
        <f>VLOOKUP($I115,'WM-AR'!$B$7:$AL$2292,22,FALSE)</f>
        <v>0</v>
      </c>
      <c r="V115" s="310" t="str">
        <f>VLOOKUP($I115,'WM-AR'!$B$7:$AL$2292,24,FALSE)</f>
        <v>H&lt;150mm</v>
      </c>
      <c r="W115" s="310">
        <f>VLOOKUP($I115,'WM-AR'!$B$7:$AL$2292,25,FALSE)</f>
        <v>0</v>
      </c>
      <c r="X115" s="310" t="str">
        <f>VLOOKUP($I115,'WM-AR'!$B$7:$AL$2292,26,FALSE)</f>
        <v>H=(  )mm</v>
      </c>
      <c r="Y115" s="310">
        <f>VLOOKUP($I115,'WM-AR'!$B$7:$AL$2292,27,FALSE)</f>
        <v>0</v>
      </c>
      <c r="Z115" s="310">
        <f>VLOOKUP($I115,'WM-AR'!$B$7:$AL$2292,28,FALSE)</f>
        <v>0</v>
      </c>
      <c r="AA115" s="310">
        <f>VLOOKUP($I115,'WM-AR'!$B$7:$AL$2292,29,FALSE)</f>
        <v>0</v>
      </c>
      <c r="AB115" s="310">
        <f>VLOOKUP($I115,'WM-AR'!$B$7:$AL$2292,30,FALSE)</f>
        <v>0</v>
      </c>
      <c r="AC115" s="310">
        <f>VLOOKUP($I115,'WM-AR'!$B$7:$AL$2292,31,FALSE)</f>
        <v>0</v>
      </c>
      <c r="AD115" s="310">
        <f>VLOOKUP($I115,'WM-AR'!$B$7:$AL$2292,32,FALSE)</f>
        <v>0</v>
      </c>
      <c r="AE115" s="310">
        <f>VLOOKUP($I115,'WM-AR'!$B$7:$AL$2292,33,FALSE)</f>
        <v>0</v>
      </c>
      <c r="AF115" s="287"/>
      <c r="AG115" s="316" t="s">
        <v>770</v>
      </c>
      <c r="AH115" s="312"/>
      <c r="AI115" s="312" t="s">
        <v>763</v>
      </c>
      <c r="AJ115" s="334"/>
    </row>
    <row r="116" spans="2:36">
      <c r="B116" s="299" t="str">
        <f t="shared" si="9"/>
        <v>입찰</v>
      </c>
      <c r="C116" s="300"/>
      <c r="D116" s="301"/>
      <c r="E116" s="301"/>
      <c r="F116" s="301"/>
      <c r="G116" s="301" t="s">
        <v>771</v>
      </c>
      <c r="H116" s="301"/>
      <c r="I116" s="302" t="s">
        <v>821</v>
      </c>
      <c r="J116" s="303"/>
      <c r="K116" s="304"/>
      <c r="L116" s="304"/>
      <c r="M116" s="304"/>
      <c r="N116" s="304"/>
      <c r="O116" s="304"/>
      <c r="P116" s="304"/>
      <c r="Q116" s="304"/>
      <c r="R116" s="304"/>
      <c r="S116" s="304"/>
      <c r="T116" s="304"/>
      <c r="U116" s="304"/>
      <c r="V116" s="304"/>
      <c r="W116" s="304"/>
      <c r="X116" s="304"/>
      <c r="Y116" s="304"/>
      <c r="Z116" s="304"/>
      <c r="AA116" s="304"/>
      <c r="AB116" s="304"/>
      <c r="AC116" s="304"/>
      <c r="AD116" s="304"/>
      <c r="AE116" s="304"/>
      <c r="AF116" s="305"/>
      <c r="AG116" s="305"/>
      <c r="AH116" s="305"/>
      <c r="AI116" s="305"/>
      <c r="AJ116" s="306"/>
    </row>
    <row r="117" spans="2:36" ht="49.9" customHeight="1">
      <c r="B117" s="299" t="str">
        <f t="shared" si="9"/>
        <v>입찰</v>
      </c>
      <c r="C117" s="307"/>
      <c r="D117" s="286"/>
      <c r="E117" s="286"/>
      <c r="F117" s="286" t="s">
        <v>769</v>
      </c>
      <c r="G117" s="286" t="str">
        <f>O117</f>
        <v>Glazed Ceramic Tile</v>
      </c>
      <c r="H117" s="308" t="s">
        <v>822</v>
      </c>
      <c r="I117" s="309" t="str">
        <f>LEFT(H117,14)</f>
        <v>A04AN082-00002</v>
      </c>
      <c r="J117" s="310"/>
      <c r="K117" s="310" t="str">
        <f>VLOOKUP($I117,'WM-AR'!$B$7:$AL$2292,34,FALSE)</f>
        <v>M2</v>
      </c>
      <c r="L117" s="310" t="str">
        <f>VLOOKUP($I117,'WM-AR'!$B$7:$AL$2292,4,FALSE)</f>
        <v>Finishing Work</v>
      </c>
      <c r="M117" s="310" t="str">
        <f>VLOOKUP($I117,'WM-AR'!$B$7:$AL$2292,6,FALSE)</f>
        <v>Tile Work</v>
      </c>
      <c r="N117" s="310" t="str">
        <f>VLOOKUP($I117,'WM-AR'!$B$7:$AL$2292,8,FALSE)</f>
        <v>Wall Tile</v>
      </c>
      <c r="O117" s="310" t="str">
        <f>VLOOKUP($I117,'WM-AR'!$B$7:$AL$2292,10,FALSE)</f>
        <v>Glazed Ceramic Tile</v>
      </c>
      <c r="P117" s="310">
        <f>VLOOKUP($I117,'WM-AR'!$B$7:$AL$2292,12,FALSE)</f>
        <v>0</v>
      </c>
      <c r="Q117" s="310">
        <f>VLOOKUP($I117,'WM-AR'!$B$7:$AL$2292,14,FALSE)</f>
        <v>0</v>
      </c>
      <c r="R117" s="310">
        <f>VLOOKUP($I117,'WM-AR'!$B$7:$AL$2292,16,FALSE)</f>
        <v>0</v>
      </c>
      <c r="S117" s="310">
        <f>VLOOKUP($I117,'WM-AR'!$B$7:$AL$2292,18,FALSE)</f>
        <v>0</v>
      </c>
      <c r="T117" s="310" t="str">
        <f>VLOOKUP($I117,'WM-AR'!$B$7:$AL$2292,20,FALSE)</f>
        <v>w/ Mortar Bond Coat or Adhesive</v>
      </c>
      <c r="U117" s="310">
        <f>VLOOKUP($I117,'WM-AR'!$B$7:$AL$2292,22,FALSE)</f>
        <v>0</v>
      </c>
      <c r="V117" s="310">
        <f>VLOOKUP($I117,'WM-AR'!$B$7:$AL$2292,24,FALSE)</f>
        <v>0</v>
      </c>
      <c r="W117" s="310">
        <f>VLOOKUP($I117,'WM-AR'!$B$7:$AL$2292,25,FALSE)</f>
        <v>0</v>
      </c>
      <c r="X117" s="310" t="str">
        <f>VLOOKUP($I117,'WM-AR'!$B$7:$AL$2292,26,FALSE)</f>
        <v>Tile Size=W(  )mm x L(  )mm x THK(  )mm</v>
      </c>
      <c r="Y117" s="310">
        <f>VLOOKUP($I117,'WM-AR'!$B$7:$AL$2292,27,FALSE)</f>
        <v>0</v>
      </c>
      <c r="Z117" s="310">
        <f>VLOOKUP($I117,'WM-AR'!$B$7:$AL$2292,28,FALSE)</f>
        <v>0</v>
      </c>
      <c r="AA117" s="310">
        <f>VLOOKUP($I117,'WM-AR'!$B$7:$AL$2292,29,FALSE)</f>
        <v>0</v>
      </c>
      <c r="AB117" s="310">
        <f>VLOOKUP($I117,'WM-AR'!$B$7:$AL$2292,30,FALSE)</f>
        <v>0</v>
      </c>
      <c r="AC117" s="310">
        <f>VLOOKUP($I117,'WM-AR'!$B$7:$AL$2292,31,FALSE)</f>
        <v>0</v>
      </c>
      <c r="AD117" s="310">
        <f>VLOOKUP($I117,'WM-AR'!$B$7:$AL$2292,32,FALSE)</f>
        <v>0</v>
      </c>
      <c r="AE117" s="310">
        <f>VLOOKUP($I117,'WM-AR'!$B$7:$AL$2292,33,FALSE)</f>
        <v>0</v>
      </c>
      <c r="AF117" s="287"/>
      <c r="AG117" s="316" t="s">
        <v>784</v>
      </c>
      <c r="AH117" s="312"/>
      <c r="AI117" s="312" t="s">
        <v>763</v>
      </c>
      <c r="AJ117" s="336"/>
    </row>
    <row r="118" spans="2:36" ht="49.9" customHeight="1">
      <c r="B118" s="299" t="str">
        <f t="shared" si="9"/>
        <v>입찰</v>
      </c>
      <c r="C118" s="314"/>
      <c r="D118" s="315"/>
      <c r="E118" s="315"/>
      <c r="F118" s="286" t="s">
        <v>769</v>
      </c>
      <c r="G118" s="286" t="str">
        <f>N118</f>
        <v>Liquid Waterproofing</v>
      </c>
      <c r="H118" s="308" t="s">
        <v>823</v>
      </c>
      <c r="I118" s="309" t="str">
        <f>LEFT(H118,14)</f>
        <v>A04AP085-00002</v>
      </c>
      <c r="J118" s="310"/>
      <c r="K118" s="310" t="str">
        <f>VLOOKUP($I118,'WM-AR'!$B$7:$AL$2292,34,FALSE)</f>
        <v>M2</v>
      </c>
      <c r="L118" s="310" t="str">
        <f>VLOOKUP($I118,'WM-AR'!$B$7:$AL$2292,4,FALSE)</f>
        <v>Finishing Work</v>
      </c>
      <c r="M118" s="310" t="str">
        <f>VLOOKUP($I118,'WM-AR'!$B$7:$AL$2292,6,FALSE)</f>
        <v>Waterproofing Work</v>
      </c>
      <c r="N118" s="310" t="str">
        <f>VLOOKUP($I118,'WM-AR'!$B$7:$AL$2292,8,FALSE)</f>
        <v>Liquid Waterproofing</v>
      </c>
      <c r="O118" s="310">
        <f>VLOOKUP($I118,'WM-AR'!$B$7:$AL$2292,10,FALSE)</f>
        <v>0</v>
      </c>
      <c r="P118" s="310">
        <f>VLOOKUP($I118,'WM-AR'!$B$7:$AL$2292,12,FALSE)</f>
        <v>0</v>
      </c>
      <c r="Q118" s="310">
        <f>VLOOKUP($I118,'WM-AR'!$B$7:$AL$2292,14,FALSE)</f>
        <v>0</v>
      </c>
      <c r="R118" s="310">
        <f>VLOOKUP($I118,'WM-AR'!$B$7:$AL$2292,16,FALSE)</f>
        <v>0</v>
      </c>
      <c r="S118" s="310" t="str">
        <f>VLOOKUP($I118,'WM-AR'!$B$7:$AL$2292,18,FALSE)</f>
        <v>for Internal Wall Area</v>
      </c>
      <c r="T118" s="310" t="str">
        <f>VLOOKUP($I118,'WM-AR'!$B$7:$AL$2292,20,FALSE)</f>
        <v>Min. 2 Coats</v>
      </c>
      <c r="U118" s="310">
        <f>VLOOKUP($I118,'WM-AR'!$B$7:$AL$2292,22,FALSE)</f>
        <v>0</v>
      </c>
      <c r="V118" s="310" t="str">
        <f>VLOOKUP($I118,'WM-AR'!$B$7:$AL$2292,24,FALSE)</f>
        <v/>
      </c>
      <c r="W118" s="310">
        <f>VLOOKUP($I118,'WM-AR'!$B$7:$AL$2292,25,FALSE)</f>
        <v>0</v>
      </c>
      <c r="X118" s="310" t="str">
        <f>VLOOKUP($I118,'WM-AR'!$B$7:$AL$2292,26,FALSE)</f>
        <v/>
      </c>
      <c r="Y118" s="310">
        <f>VLOOKUP($I118,'WM-AR'!$B$7:$AL$2292,27,FALSE)</f>
        <v>0</v>
      </c>
      <c r="Z118" s="310">
        <f>VLOOKUP($I118,'WM-AR'!$B$7:$AL$2292,28,FALSE)</f>
        <v>0</v>
      </c>
      <c r="AA118" s="310">
        <f>VLOOKUP($I118,'WM-AR'!$B$7:$AL$2292,29,FALSE)</f>
        <v>0</v>
      </c>
      <c r="AB118" s="310">
        <f>VLOOKUP($I118,'WM-AR'!$B$7:$AL$2292,30,FALSE)</f>
        <v>0</v>
      </c>
      <c r="AC118" s="310">
        <f>VLOOKUP($I118,'WM-AR'!$B$7:$AL$2292,31,FALSE)</f>
        <v>0</v>
      </c>
      <c r="AD118" s="310">
        <f>VLOOKUP($I118,'WM-AR'!$B$7:$AL$2292,32,FALSE)</f>
        <v>0</v>
      </c>
      <c r="AE118" s="310">
        <f>VLOOKUP($I118,'WM-AR'!$B$7:$AL$2292,33,FALSE)</f>
        <v>0</v>
      </c>
      <c r="AF118" s="287"/>
      <c r="AG118" s="316" t="s">
        <v>784</v>
      </c>
      <c r="AH118" s="312"/>
      <c r="AI118" s="312" t="s">
        <v>763</v>
      </c>
      <c r="AJ118" s="334"/>
    </row>
    <row r="119" spans="2:36">
      <c r="B119" s="299" t="str">
        <f t="shared" si="9"/>
        <v>입찰</v>
      </c>
      <c r="C119" s="300"/>
      <c r="D119" s="301"/>
      <c r="E119" s="301"/>
      <c r="F119" s="301"/>
      <c r="G119" s="301" t="s">
        <v>773</v>
      </c>
      <c r="H119" s="301"/>
      <c r="I119" s="302" t="s">
        <v>812</v>
      </c>
      <c r="J119" s="303"/>
      <c r="K119" s="304"/>
      <c r="L119" s="304"/>
      <c r="M119" s="304"/>
      <c r="N119" s="304"/>
      <c r="O119" s="304"/>
      <c r="P119" s="304"/>
      <c r="Q119" s="304"/>
      <c r="R119" s="304"/>
      <c r="S119" s="304"/>
      <c r="T119" s="304"/>
      <c r="U119" s="304"/>
      <c r="V119" s="304"/>
      <c r="W119" s="304"/>
      <c r="X119" s="304"/>
      <c r="Y119" s="304"/>
      <c r="Z119" s="304"/>
      <c r="AA119" s="304"/>
      <c r="AB119" s="304"/>
      <c r="AC119" s="304"/>
      <c r="AD119" s="304"/>
      <c r="AE119" s="304"/>
      <c r="AF119" s="305"/>
      <c r="AG119" s="305"/>
      <c r="AH119" s="305"/>
      <c r="AI119" s="305"/>
      <c r="AJ119" s="306"/>
    </row>
    <row r="120" spans="2:36" ht="49.9" customHeight="1">
      <c r="B120" s="299" t="str">
        <f t="shared" si="9"/>
        <v>입찰</v>
      </c>
      <c r="C120" s="307"/>
      <c r="D120" s="286"/>
      <c r="E120" s="286"/>
      <c r="F120" s="286" t="s">
        <v>769</v>
      </c>
      <c r="G120" s="286" t="str">
        <f>_xlfn.CONCAT(N120," _ ", O120)</f>
        <v>Moisture Resistant Tiled Ceiling System _ M-Bar System</v>
      </c>
      <c r="H120" s="308" t="s">
        <v>813</v>
      </c>
      <c r="I120" s="309" t="str">
        <f>LEFT(H120,14)</f>
        <v>A04AS191-00001</v>
      </c>
      <c r="J120" s="310"/>
      <c r="K120" s="310" t="str">
        <f>VLOOKUP($I120,'WM-AR'!$B$7:$AL$2292,34,FALSE)</f>
        <v>M2</v>
      </c>
      <c r="L120" s="310" t="str">
        <f>VLOOKUP($I120,'WM-AR'!$B$7:$AL$2292,4,FALSE)</f>
        <v>Finishing Work</v>
      </c>
      <c r="M120" s="310" t="str">
        <f>VLOOKUP($I120,'WM-AR'!$B$7:$AL$2292,6,FALSE)</f>
        <v>Exterior/Interior Finish Work</v>
      </c>
      <c r="N120" s="310" t="str">
        <f>VLOOKUP($I120,'WM-AR'!$B$7:$AL$2292,8,FALSE)</f>
        <v>Moisture Resistant Tiled Ceiling System</v>
      </c>
      <c r="O120" s="310" t="str">
        <f>VLOOKUP($I120,'WM-AR'!$B$7:$AL$2292,10,FALSE)</f>
        <v>M-Bar System</v>
      </c>
      <c r="P120" s="310">
        <f>VLOOKUP($I120,'WM-AR'!$B$7:$AL$2292,12,FALSE)</f>
        <v>0</v>
      </c>
      <c r="Q120" s="310">
        <f>VLOOKUP($I120,'WM-AR'!$B$7:$AL$2292,14,FALSE)</f>
        <v>0</v>
      </c>
      <c r="R120" s="310">
        <f>VLOOKUP($I120,'WM-AR'!$B$7:$AL$2292,16,FALSE)</f>
        <v>0</v>
      </c>
      <c r="S120" s="310">
        <f>VLOOKUP($I120,'WM-AR'!$B$7:$AL$2292,18,FALSE)</f>
        <v>0</v>
      </c>
      <c r="T120" s="310" t="str">
        <f>VLOOKUP($I120,'WM-AR'!$B$7:$AL$2292,20,FALSE)</f>
        <v>w/ Hot-Dip Galvanized Suspension System &amp; Accessories(Moldings, Ceiling Access Door/Hatch, Curtain Boxes and etc.)</v>
      </c>
      <c r="U120" s="310">
        <f>VLOOKUP($I120,'WM-AR'!$B$7:$AL$2292,22,FALSE)</f>
        <v>0</v>
      </c>
      <c r="V120" s="310">
        <f>VLOOKUP($I120,'WM-AR'!$B$7:$AL$2292,24,FALSE)</f>
        <v>0</v>
      </c>
      <c r="W120" s="310">
        <f>VLOOKUP($I120,'WM-AR'!$B$7:$AL$2292,25,FALSE)</f>
        <v>0</v>
      </c>
      <c r="X120" s="310" t="str">
        <f>VLOOKUP($I120,'WM-AR'!$B$7:$AL$2292,26,FALSE)</f>
        <v>Tile Size=(  )mm x (  )mm</v>
      </c>
      <c r="Y120" s="310">
        <f>VLOOKUP($I120,'WM-AR'!$B$7:$AL$2292,27,FALSE)</f>
        <v>0</v>
      </c>
      <c r="Z120" s="310">
        <f>VLOOKUP($I120,'WM-AR'!$B$7:$AL$2292,28,FALSE)</f>
        <v>0</v>
      </c>
      <c r="AA120" s="310">
        <f>VLOOKUP($I120,'WM-AR'!$B$7:$AL$2292,29,FALSE)</f>
        <v>0</v>
      </c>
      <c r="AB120" s="310">
        <f>VLOOKUP($I120,'WM-AR'!$B$7:$AL$2292,30,FALSE)</f>
        <v>0</v>
      </c>
      <c r="AC120" s="310">
        <f>VLOOKUP($I120,'WM-AR'!$B$7:$AL$2292,31,FALSE)</f>
        <v>0</v>
      </c>
      <c r="AD120" s="310">
        <f>VLOOKUP($I120,'WM-AR'!$B$7:$AL$2292,32,FALSE)</f>
        <v>0</v>
      </c>
      <c r="AE120" s="310">
        <f>VLOOKUP($I120,'WM-AR'!$B$7:$AL$2292,33,FALSE)</f>
        <v>0</v>
      </c>
      <c r="AF120" s="287"/>
      <c r="AG120" s="316" t="s">
        <v>779</v>
      </c>
      <c r="AH120" s="312"/>
      <c r="AI120" s="312" t="s">
        <v>763</v>
      </c>
      <c r="AJ120" s="334"/>
    </row>
    <row r="121" spans="2:36">
      <c r="B121" s="317" t="str">
        <f>$B120</f>
        <v>입찰</v>
      </c>
      <c r="C121" s="318"/>
      <c r="D121" s="318"/>
      <c r="E121" s="318"/>
      <c r="F121" s="318"/>
      <c r="G121" s="318"/>
      <c r="H121" s="318"/>
      <c r="I121" s="318"/>
      <c r="J121" s="318"/>
      <c r="K121" s="318"/>
      <c r="L121" s="318"/>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row>
    <row r="122" spans="2:36" ht="34.9" customHeight="1">
      <c r="B122" s="283" t="s">
        <v>787</v>
      </c>
      <c r="C122" s="284" t="s">
        <v>756</v>
      </c>
      <c r="D122" s="285" t="s">
        <v>225</v>
      </c>
      <c r="E122" s="308"/>
      <c r="F122" s="287" t="s">
        <v>490</v>
      </c>
      <c r="G122" s="288" t="s">
        <v>824</v>
      </c>
      <c r="H122" s="289" t="s">
        <v>825</v>
      </c>
      <c r="I122" s="289"/>
      <c r="J122" s="290"/>
      <c r="K122" s="290"/>
      <c r="L122" s="290"/>
      <c r="M122" s="290"/>
      <c r="N122" s="291"/>
      <c r="O122" s="292"/>
      <c r="P122" s="293"/>
      <c r="Q122" s="293"/>
      <c r="R122" s="293"/>
      <c r="S122" s="293"/>
      <c r="T122" s="293"/>
      <c r="U122" s="293"/>
      <c r="V122" s="294"/>
      <c r="W122" s="295"/>
      <c r="X122" s="295"/>
      <c r="Y122" s="295"/>
      <c r="Z122" s="295"/>
      <c r="AA122" s="295"/>
      <c r="AB122" s="295"/>
      <c r="AC122" s="295"/>
      <c r="AD122" s="295"/>
      <c r="AE122" s="295"/>
      <c r="AF122" s="296"/>
      <c r="AG122" s="297"/>
      <c r="AH122" s="297"/>
      <c r="AI122" s="297"/>
      <c r="AJ122" s="333"/>
    </row>
    <row r="123" spans="2:36">
      <c r="B123" s="299" t="str">
        <f>$B122</f>
        <v>입찰</v>
      </c>
      <c r="C123" s="300"/>
      <c r="D123" s="301"/>
      <c r="E123" s="301"/>
      <c r="F123" s="301"/>
      <c r="G123" s="301" t="s">
        <v>759</v>
      </c>
      <c r="H123" s="301"/>
      <c r="I123" s="302" t="s">
        <v>816</v>
      </c>
      <c r="J123" s="303"/>
      <c r="K123" s="304"/>
      <c r="L123" s="304"/>
      <c r="M123" s="304"/>
      <c r="N123" s="304"/>
      <c r="O123" s="304"/>
      <c r="P123" s="304"/>
      <c r="Q123" s="304"/>
      <c r="R123" s="304"/>
      <c r="S123" s="304"/>
      <c r="T123" s="304"/>
      <c r="U123" s="304"/>
      <c r="V123" s="304"/>
      <c r="W123" s="304"/>
      <c r="X123" s="304"/>
      <c r="Y123" s="304"/>
      <c r="Z123" s="304"/>
      <c r="AA123" s="304"/>
      <c r="AB123" s="304"/>
      <c r="AC123" s="304"/>
      <c r="AD123" s="304"/>
      <c r="AE123" s="304"/>
      <c r="AF123" s="305"/>
      <c r="AG123" s="305"/>
      <c r="AH123" s="305"/>
      <c r="AI123" s="305"/>
      <c r="AJ123" s="306"/>
    </row>
    <row r="124" spans="2:36" ht="49.9" customHeight="1">
      <c r="B124" s="299" t="str">
        <f t="shared" ref="B124:B133" si="10">$B123</f>
        <v>입찰</v>
      </c>
      <c r="C124" s="307"/>
      <c r="D124" s="286"/>
      <c r="E124" s="286"/>
      <c r="F124" s="286" t="s">
        <v>769</v>
      </c>
      <c r="G124" s="286" t="str">
        <f>O124</f>
        <v>Ceramic Tile</v>
      </c>
      <c r="H124" s="308" t="s">
        <v>817</v>
      </c>
      <c r="I124" s="309" t="str">
        <f>LEFT(H124,14)</f>
        <v>A04AN083-00001</v>
      </c>
      <c r="J124" s="310"/>
      <c r="K124" s="310" t="str">
        <f>VLOOKUP($I124,'WM-AR'!$B$7:$AL$2292,34,FALSE)</f>
        <v>M2</v>
      </c>
      <c r="L124" s="310" t="str">
        <f>VLOOKUP($I124,'WM-AR'!$B$7:$AL$2292,4,FALSE)</f>
        <v>Finishing Work</v>
      </c>
      <c r="M124" s="310" t="str">
        <f>VLOOKUP($I124,'WM-AR'!$B$7:$AL$2292,6,FALSE)</f>
        <v>Tile Work</v>
      </c>
      <c r="N124" s="310" t="str">
        <f>VLOOKUP($I124,'WM-AR'!$B$7:$AL$2292,8,FALSE)</f>
        <v>Floor Tile</v>
      </c>
      <c r="O124" s="310" t="str">
        <f>VLOOKUP($I124,'WM-AR'!$B$7:$AL$2292,10,FALSE)</f>
        <v>Ceramic Tile</v>
      </c>
      <c r="P124" s="310">
        <f>VLOOKUP($I124,'WM-AR'!$B$7:$AL$2292,12,FALSE)</f>
        <v>0</v>
      </c>
      <c r="Q124" s="310">
        <f>VLOOKUP($I124,'WM-AR'!$B$7:$AL$2292,14,FALSE)</f>
        <v>0</v>
      </c>
      <c r="R124" s="310">
        <f>VLOOKUP($I124,'WM-AR'!$B$7:$AL$2292,16,FALSE)</f>
        <v>0</v>
      </c>
      <c r="S124" s="310">
        <f>VLOOKUP($I124,'WM-AR'!$B$7:$AL$2292,18,FALSE)</f>
        <v>0</v>
      </c>
      <c r="T124" s="310" t="str">
        <f>VLOOKUP($I124,'WM-AR'!$B$7:$AL$2292,20,FALSE)</f>
        <v>Non-Slip Type, w/ Mortar Bond Coat or Adhesive</v>
      </c>
      <c r="U124" s="310">
        <f>VLOOKUP($I124,'WM-AR'!$B$7:$AL$2292,22,FALSE)</f>
        <v>0</v>
      </c>
      <c r="V124" s="310">
        <f>VLOOKUP($I124,'WM-AR'!$B$7:$AL$2292,24,FALSE)</f>
        <v>0</v>
      </c>
      <c r="W124" s="310">
        <f>VLOOKUP($I124,'WM-AR'!$B$7:$AL$2292,25,FALSE)</f>
        <v>0</v>
      </c>
      <c r="X124" s="310" t="str">
        <f>VLOOKUP($I124,'WM-AR'!$B$7:$AL$2292,26,FALSE)</f>
        <v>Tile Size=W(  )mm x L(  )mm x THK(  )mm</v>
      </c>
      <c r="Y124" s="310">
        <f>VLOOKUP($I124,'WM-AR'!$B$7:$AL$2292,27,FALSE)</f>
        <v>0</v>
      </c>
      <c r="Z124" s="310">
        <f>VLOOKUP($I124,'WM-AR'!$B$7:$AL$2292,28,FALSE)</f>
        <v>0</v>
      </c>
      <c r="AA124" s="310">
        <f>VLOOKUP($I124,'WM-AR'!$B$7:$AL$2292,29,FALSE)</f>
        <v>0</v>
      </c>
      <c r="AB124" s="310">
        <f>VLOOKUP($I124,'WM-AR'!$B$7:$AL$2292,30,FALSE)</f>
        <v>0</v>
      </c>
      <c r="AC124" s="310">
        <f>VLOOKUP($I124,'WM-AR'!$B$7:$AL$2292,31,FALSE)</f>
        <v>0</v>
      </c>
      <c r="AD124" s="310">
        <f>VLOOKUP($I124,'WM-AR'!$B$7:$AL$2292,32,FALSE)</f>
        <v>0</v>
      </c>
      <c r="AE124" s="310">
        <f>VLOOKUP($I124,'WM-AR'!$B$7:$AL$2292,33,FALSE)</f>
        <v>0</v>
      </c>
      <c r="AF124" s="287"/>
      <c r="AG124" s="316" t="s">
        <v>779</v>
      </c>
      <c r="AH124" s="312"/>
      <c r="AI124" s="312" t="s">
        <v>763</v>
      </c>
      <c r="AJ124" s="334"/>
    </row>
    <row r="125" spans="2:36" ht="49.9" customHeight="1">
      <c r="B125" s="299" t="str">
        <f t="shared" si="10"/>
        <v>입찰</v>
      </c>
      <c r="C125" s="307"/>
      <c r="D125" s="286"/>
      <c r="E125" s="286"/>
      <c r="F125" s="286" t="s">
        <v>769</v>
      </c>
      <c r="G125" s="286" t="str">
        <f>N125</f>
        <v>Liquid Waterproofing</v>
      </c>
      <c r="H125" s="308" t="s">
        <v>765</v>
      </c>
      <c r="I125" s="309" t="str">
        <f>LEFT(H125,14)</f>
        <v>A04AP085-00001</v>
      </c>
      <c r="J125" s="310"/>
      <c r="K125" s="310" t="str">
        <f>VLOOKUP($I125,'WM-AR'!$B$7:$AL$2292,34,FALSE)</f>
        <v>M2</v>
      </c>
      <c r="L125" s="310" t="str">
        <f>VLOOKUP($I125,'WM-AR'!$B$7:$AL$2292,4,FALSE)</f>
        <v>Finishing Work</v>
      </c>
      <c r="M125" s="310" t="str">
        <f>VLOOKUP($I125,'WM-AR'!$B$7:$AL$2292,6,FALSE)</f>
        <v>Waterproofing Work</v>
      </c>
      <c r="N125" s="310" t="str">
        <f>VLOOKUP($I125,'WM-AR'!$B$7:$AL$2292,8,FALSE)</f>
        <v>Liquid Waterproofing</v>
      </c>
      <c r="O125" s="310">
        <f>VLOOKUP($I125,'WM-AR'!$B$7:$AL$2292,10,FALSE)</f>
        <v>0</v>
      </c>
      <c r="P125" s="310">
        <f>VLOOKUP($I125,'WM-AR'!$B$7:$AL$2292,12,FALSE)</f>
        <v>0</v>
      </c>
      <c r="Q125" s="310">
        <f>VLOOKUP($I125,'WM-AR'!$B$7:$AL$2292,14,FALSE)</f>
        <v>0</v>
      </c>
      <c r="R125" s="310">
        <f>VLOOKUP($I125,'WM-AR'!$B$7:$AL$2292,16,FALSE)</f>
        <v>0</v>
      </c>
      <c r="S125" s="310" t="str">
        <f>VLOOKUP($I125,'WM-AR'!$B$7:$AL$2292,18,FALSE)</f>
        <v>for Internal Floor Area</v>
      </c>
      <c r="T125" s="310" t="str">
        <f>VLOOKUP($I125,'WM-AR'!$B$7:$AL$2292,20,FALSE)</f>
        <v>Min. 2 Coats</v>
      </c>
      <c r="U125" s="310">
        <f>VLOOKUP($I125,'WM-AR'!$B$7:$AL$2292,22,FALSE)</f>
        <v>0</v>
      </c>
      <c r="V125" s="310" t="str">
        <f>VLOOKUP($I125,'WM-AR'!$B$7:$AL$2292,24,FALSE)</f>
        <v/>
      </c>
      <c r="W125" s="310">
        <f>VLOOKUP($I125,'WM-AR'!$B$7:$AL$2292,25,FALSE)</f>
        <v>0</v>
      </c>
      <c r="X125" s="310" t="str">
        <f>VLOOKUP($I125,'WM-AR'!$B$7:$AL$2292,26,FALSE)</f>
        <v/>
      </c>
      <c r="Y125" s="310">
        <f>VLOOKUP($I125,'WM-AR'!$B$7:$AL$2292,27,FALSE)</f>
        <v>0</v>
      </c>
      <c r="Z125" s="310">
        <f>VLOOKUP($I125,'WM-AR'!$B$7:$AL$2292,28,FALSE)</f>
        <v>0</v>
      </c>
      <c r="AA125" s="310">
        <f>VLOOKUP($I125,'WM-AR'!$B$7:$AL$2292,29,FALSE)</f>
        <v>0</v>
      </c>
      <c r="AB125" s="310">
        <f>VLOOKUP($I125,'WM-AR'!$B$7:$AL$2292,30,FALSE)</f>
        <v>0</v>
      </c>
      <c r="AC125" s="310">
        <f>VLOOKUP($I125,'WM-AR'!$B$7:$AL$2292,31,FALSE)</f>
        <v>0</v>
      </c>
      <c r="AD125" s="310">
        <f>VLOOKUP($I125,'WM-AR'!$B$7:$AL$2292,32,FALSE)</f>
        <v>0</v>
      </c>
      <c r="AE125" s="310">
        <f>VLOOKUP($I125,'WM-AR'!$B$7:$AL$2292,33,FALSE)</f>
        <v>0</v>
      </c>
      <c r="AF125" s="287"/>
      <c r="AG125" s="316" t="s">
        <v>779</v>
      </c>
      <c r="AH125" s="312"/>
      <c r="AI125" s="312" t="s">
        <v>763</v>
      </c>
      <c r="AJ125" s="335"/>
    </row>
    <row r="126" spans="2:36" ht="49.9" customHeight="1">
      <c r="B126" s="299" t="str">
        <f t="shared" si="10"/>
        <v>입찰</v>
      </c>
      <c r="C126" s="314"/>
      <c r="D126" s="315"/>
      <c r="E126" s="315"/>
      <c r="F126" s="286" t="s">
        <v>769</v>
      </c>
      <c r="G126" s="286" t="str">
        <f>N126</f>
        <v>Screed</v>
      </c>
      <c r="H126" s="308" t="s">
        <v>818</v>
      </c>
      <c r="I126" s="309" t="str">
        <f>LEFT(H126,14)</f>
        <v>A04AS168-00003</v>
      </c>
      <c r="J126" s="310"/>
      <c r="K126" s="310" t="str">
        <f>VLOOKUP($I126,'WM-AR'!$B$7:$AL$2292,34,FALSE)</f>
        <v>M2</v>
      </c>
      <c r="L126" s="310" t="str">
        <f>VLOOKUP($I126,'WM-AR'!$B$7:$AL$2292,4,FALSE)</f>
        <v>Finishing Work</v>
      </c>
      <c r="M126" s="310" t="str">
        <f>VLOOKUP($I126,'WM-AR'!$B$7:$AL$2292,6,FALSE)</f>
        <v>Exterior/Interior Finish Work</v>
      </c>
      <c r="N126" s="310" t="str">
        <f>VLOOKUP($I126,'WM-AR'!$B$7:$AL$2292,8,FALSE)</f>
        <v>Screed</v>
      </c>
      <c r="O126" s="310">
        <f>VLOOKUP($I126,'WM-AR'!$B$7:$AL$2292,10,FALSE)</f>
        <v>0</v>
      </c>
      <c r="P126" s="310">
        <f>VLOOKUP($I126,'WM-AR'!$B$7:$AL$2292,12,FALSE)</f>
        <v>0</v>
      </c>
      <c r="Q126" s="310">
        <f>VLOOKUP($I126,'WM-AR'!$B$7:$AL$2292,14,FALSE)</f>
        <v>0</v>
      </c>
      <c r="R126" s="310">
        <f>VLOOKUP($I126,'WM-AR'!$B$7:$AL$2292,16,FALSE)</f>
        <v>0</v>
      </c>
      <c r="S126" s="310">
        <f>VLOOKUP($I126,'WM-AR'!$B$7:$AL$2292,18,FALSE)</f>
        <v>0</v>
      </c>
      <c r="T126" s="310" t="str">
        <f>VLOOKUP($I126,'WM-AR'!$B$7:$AL$2292,20,FALSE)</f>
        <v>w/o Welded Wire Fabric</v>
      </c>
      <c r="U126" s="310">
        <f>VLOOKUP($I126,'WM-AR'!$B$7:$AL$2292,22,FALSE)</f>
        <v>0</v>
      </c>
      <c r="V126" s="310" t="str">
        <f>VLOOKUP($I126,'WM-AR'!$B$7:$AL$2292,24,FALSE)</f>
        <v>75mm≤THK</v>
      </c>
      <c r="W126" s="310">
        <f>VLOOKUP($I126,'WM-AR'!$B$7:$AL$2292,25,FALSE)</f>
        <v>0</v>
      </c>
      <c r="X126" s="310" t="str">
        <f>VLOOKUP($I126,'WM-AR'!$B$7:$AL$2292,26,FALSE)</f>
        <v>THK=(  )mm</v>
      </c>
      <c r="Y126" s="310">
        <f>VLOOKUP($I126,'WM-AR'!$B$7:$AL$2292,27,FALSE)</f>
        <v>0</v>
      </c>
      <c r="Z126" s="310">
        <f>VLOOKUP($I126,'WM-AR'!$B$7:$AL$2292,28,FALSE)</f>
        <v>0</v>
      </c>
      <c r="AA126" s="310">
        <f>VLOOKUP($I126,'WM-AR'!$B$7:$AL$2292,29,FALSE)</f>
        <v>0</v>
      </c>
      <c r="AB126" s="310">
        <f>VLOOKUP($I126,'WM-AR'!$B$7:$AL$2292,30,FALSE)</f>
        <v>0</v>
      </c>
      <c r="AC126" s="310">
        <f>VLOOKUP($I126,'WM-AR'!$B$7:$AL$2292,31,FALSE)</f>
        <v>0</v>
      </c>
      <c r="AD126" s="310">
        <f>VLOOKUP($I126,'WM-AR'!$B$7:$AL$2292,32,FALSE)</f>
        <v>0</v>
      </c>
      <c r="AE126" s="310">
        <f>VLOOKUP($I126,'WM-AR'!$B$7:$AL$2292,33,FALSE)</f>
        <v>0</v>
      </c>
      <c r="AF126" s="287"/>
      <c r="AG126" s="316" t="s">
        <v>779</v>
      </c>
      <c r="AH126" s="312"/>
      <c r="AI126" s="312" t="s">
        <v>763</v>
      </c>
      <c r="AJ126" s="335"/>
    </row>
    <row r="127" spans="2:36">
      <c r="B127" s="299" t="str">
        <f t="shared" si="10"/>
        <v>입찰</v>
      </c>
      <c r="C127" s="300"/>
      <c r="D127" s="301"/>
      <c r="E127" s="301"/>
      <c r="F127" s="301"/>
      <c r="G127" s="301" t="s">
        <v>767</v>
      </c>
      <c r="H127" s="301"/>
      <c r="I127" s="302" t="s">
        <v>819</v>
      </c>
      <c r="J127" s="303"/>
      <c r="K127" s="304"/>
      <c r="L127" s="304"/>
      <c r="M127" s="304"/>
      <c r="N127" s="304"/>
      <c r="O127" s="304"/>
      <c r="P127" s="304"/>
      <c r="Q127" s="304"/>
      <c r="R127" s="304"/>
      <c r="S127" s="304"/>
      <c r="T127" s="304"/>
      <c r="U127" s="304"/>
      <c r="V127" s="304"/>
      <c r="W127" s="304"/>
      <c r="X127" s="304"/>
      <c r="Y127" s="304"/>
      <c r="Z127" s="304"/>
      <c r="AA127" s="304"/>
      <c r="AB127" s="304"/>
      <c r="AC127" s="304"/>
      <c r="AD127" s="304"/>
      <c r="AE127" s="304"/>
      <c r="AF127" s="305"/>
      <c r="AG127" s="305"/>
      <c r="AH127" s="305"/>
      <c r="AI127" s="305"/>
      <c r="AJ127" s="306"/>
    </row>
    <row r="128" spans="2:36" ht="49.9" customHeight="1">
      <c r="B128" s="299" t="str">
        <f t="shared" si="10"/>
        <v>입찰</v>
      </c>
      <c r="C128" s="307"/>
      <c r="D128" s="286"/>
      <c r="E128" s="286"/>
      <c r="F128" s="286" t="s">
        <v>769</v>
      </c>
      <c r="G128" s="286" t="str">
        <f>O128</f>
        <v>Glazed Ceramic Tile</v>
      </c>
      <c r="H128" s="308" t="s">
        <v>820</v>
      </c>
      <c r="I128" s="309" t="str">
        <f>LEFT(H128,14)</f>
        <v>A04AN084-00004</v>
      </c>
      <c r="J128" s="310"/>
      <c r="K128" s="310" t="str">
        <f>VLOOKUP($I128,'WM-AR'!$B$7:$AL$2292,34,FALSE)</f>
        <v>M</v>
      </c>
      <c r="L128" s="310" t="str">
        <f>VLOOKUP($I128,'WM-AR'!$B$7:$AL$2292,4,FALSE)</f>
        <v>Finishing Work</v>
      </c>
      <c r="M128" s="310" t="str">
        <f>VLOOKUP($I128,'WM-AR'!$B$7:$AL$2292,6,FALSE)</f>
        <v>Tile Work</v>
      </c>
      <c r="N128" s="310" t="str">
        <f>VLOOKUP($I128,'WM-AR'!$B$7:$AL$2292,8,FALSE)</f>
        <v>Skirt Tile</v>
      </c>
      <c r="O128" s="310" t="str">
        <f>VLOOKUP($I128,'WM-AR'!$B$7:$AL$2292,10,FALSE)</f>
        <v>Glazed Ceramic Tile</v>
      </c>
      <c r="P128" s="310">
        <f>VLOOKUP($I128,'WM-AR'!$B$7:$AL$2292,12,FALSE)</f>
        <v>0</v>
      </c>
      <c r="Q128" s="310">
        <f>VLOOKUP($I128,'WM-AR'!$B$7:$AL$2292,14,FALSE)</f>
        <v>0</v>
      </c>
      <c r="R128" s="310">
        <f>VLOOKUP($I128,'WM-AR'!$B$7:$AL$2292,16,FALSE)</f>
        <v>0</v>
      </c>
      <c r="S128" s="310">
        <f>VLOOKUP($I128,'WM-AR'!$B$7:$AL$2292,18,FALSE)</f>
        <v>0</v>
      </c>
      <c r="T128" s="310" t="str">
        <f>VLOOKUP($I128,'WM-AR'!$B$7:$AL$2292,20,FALSE)</f>
        <v>w/ Mortar Bond Coat or Adhesive</v>
      </c>
      <c r="U128" s="310">
        <f>VLOOKUP($I128,'WM-AR'!$B$7:$AL$2292,22,FALSE)</f>
        <v>0</v>
      </c>
      <c r="V128" s="310" t="str">
        <f>VLOOKUP($I128,'WM-AR'!$B$7:$AL$2292,24,FALSE)</f>
        <v>H&lt;150mm</v>
      </c>
      <c r="W128" s="310">
        <f>VLOOKUP($I128,'WM-AR'!$B$7:$AL$2292,25,FALSE)</f>
        <v>0</v>
      </c>
      <c r="X128" s="310" t="str">
        <f>VLOOKUP($I128,'WM-AR'!$B$7:$AL$2292,26,FALSE)</f>
        <v>H=(  )mm</v>
      </c>
      <c r="Y128" s="310">
        <f>VLOOKUP($I128,'WM-AR'!$B$7:$AL$2292,27,FALSE)</f>
        <v>0</v>
      </c>
      <c r="Z128" s="310">
        <f>VLOOKUP($I128,'WM-AR'!$B$7:$AL$2292,28,FALSE)</f>
        <v>0</v>
      </c>
      <c r="AA128" s="310">
        <f>VLOOKUP($I128,'WM-AR'!$B$7:$AL$2292,29,FALSE)</f>
        <v>0</v>
      </c>
      <c r="AB128" s="310">
        <f>VLOOKUP($I128,'WM-AR'!$B$7:$AL$2292,30,FALSE)</f>
        <v>0</v>
      </c>
      <c r="AC128" s="310">
        <f>VLOOKUP($I128,'WM-AR'!$B$7:$AL$2292,31,FALSE)</f>
        <v>0</v>
      </c>
      <c r="AD128" s="310">
        <f>VLOOKUP($I128,'WM-AR'!$B$7:$AL$2292,32,FALSE)</f>
        <v>0</v>
      </c>
      <c r="AE128" s="310">
        <f>VLOOKUP($I128,'WM-AR'!$B$7:$AL$2292,33,FALSE)</f>
        <v>0</v>
      </c>
      <c r="AF128" s="287"/>
      <c r="AG128" s="316" t="s">
        <v>770</v>
      </c>
      <c r="AH128" s="312"/>
      <c r="AI128" s="312" t="s">
        <v>763</v>
      </c>
      <c r="AJ128" s="334"/>
    </row>
    <row r="129" spans="2:36">
      <c r="B129" s="299" t="str">
        <f t="shared" si="10"/>
        <v>입찰</v>
      </c>
      <c r="C129" s="300"/>
      <c r="D129" s="301"/>
      <c r="E129" s="301"/>
      <c r="F129" s="301"/>
      <c r="G129" s="301" t="s">
        <v>771</v>
      </c>
      <c r="H129" s="301"/>
      <c r="I129" s="302" t="s">
        <v>821</v>
      </c>
      <c r="J129" s="303"/>
      <c r="K129" s="304"/>
      <c r="L129" s="304"/>
      <c r="M129" s="304"/>
      <c r="N129" s="304"/>
      <c r="O129" s="304"/>
      <c r="P129" s="304"/>
      <c r="Q129" s="304"/>
      <c r="R129" s="304"/>
      <c r="S129" s="304"/>
      <c r="T129" s="304"/>
      <c r="U129" s="304"/>
      <c r="V129" s="304"/>
      <c r="W129" s="304"/>
      <c r="X129" s="304"/>
      <c r="Y129" s="304"/>
      <c r="Z129" s="304"/>
      <c r="AA129" s="304"/>
      <c r="AB129" s="304"/>
      <c r="AC129" s="304"/>
      <c r="AD129" s="304"/>
      <c r="AE129" s="304"/>
      <c r="AF129" s="305"/>
      <c r="AG129" s="305"/>
      <c r="AH129" s="305"/>
      <c r="AI129" s="305"/>
      <c r="AJ129" s="306"/>
    </row>
    <row r="130" spans="2:36" ht="49.9" customHeight="1">
      <c r="B130" s="299" t="str">
        <f t="shared" si="10"/>
        <v>입찰</v>
      </c>
      <c r="C130" s="307"/>
      <c r="D130" s="286"/>
      <c r="E130" s="286"/>
      <c r="F130" s="286" t="s">
        <v>769</v>
      </c>
      <c r="G130" s="286" t="str">
        <f>O130</f>
        <v>Glazed Ceramic Tile</v>
      </c>
      <c r="H130" s="308" t="s">
        <v>822</v>
      </c>
      <c r="I130" s="309" t="str">
        <f>LEFT(H130,14)</f>
        <v>A04AN082-00002</v>
      </c>
      <c r="J130" s="310"/>
      <c r="K130" s="310" t="str">
        <f>VLOOKUP($I130,'WM-AR'!$B$7:$AL$2292,34,FALSE)</f>
        <v>M2</v>
      </c>
      <c r="L130" s="310" t="str">
        <f>VLOOKUP($I130,'WM-AR'!$B$7:$AL$2292,4,FALSE)</f>
        <v>Finishing Work</v>
      </c>
      <c r="M130" s="310" t="str">
        <f>VLOOKUP($I130,'WM-AR'!$B$7:$AL$2292,6,FALSE)</f>
        <v>Tile Work</v>
      </c>
      <c r="N130" s="310" t="str">
        <f>VLOOKUP($I130,'WM-AR'!$B$7:$AL$2292,8,FALSE)</f>
        <v>Wall Tile</v>
      </c>
      <c r="O130" s="310" t="str">
        <f>VLOOKUP($I130,'WM-AR'!$B$7:$AL$2292,10,FALSE)</f>
        <v>Glazed Ceramic Tile</v>
      </c>
      <c r="P130" s="310">
        <f>VLOOKUP($I130,'WM-AR'!$B$7:$AL$2292,12,FALSE)</f>
        <v>0</v>
      </c>
      <c r="Q130" s="310">
        <f>VLOOKUP($I130,'WM-AR'!$B$7:$AL$2292,14,FALSE)</f>
        <v>0</v>
      </c>
      <c r="R130" s="310">
        <f>VLOOKUP($I130,'WM-AR'!$B$7:$AL$2292,16,FALSE)</f>
        <v>0</v>
      </c>
      <c r="S130" s="310">
        <f>VLOOKUP($I130,'WM-AR'!$B$7:$AL$2292,18,FALSE)</f>
        <v>0</v>
      </c>
      <c r="T130" s="310" t="str">
        <f>VLOOKUP($I130,'WM-AR'!$B$7:$AL$2292,20,FALSE)</f>
        <v>w/ Mortar Bond Coat or Adhesive</v>
      </c>
      <c r="U130" s="310">
        <f>VLOOKUP($I130,'WM-AR'!$B$7:$AL$2292,22,FALSE)</f>
        <v>0</v>
      </c>
      <c r="V130" s="310">
        <f>VLOOKUP($I130,'WM-AR'!$B$7:$AL$2292,24,FALSE)</f>
        <v>0</v>
      </c>
      <c r="W130" s="310">
        <f>VLOOKUP($I130,'WM-AR'!$B$7:$AL$2292,25,FALSE)</f>
        <v>0</v>
      </c>
      <c r="X130" s="310" t="str">
        <f>VLOOKUP($I130,'WM-AR'!$B$7:$AL$2292,26,FALSE)</f>
        <v>Tile Size=W(  )mm x L(  )mm x THK(  )mm</v>
      </c>
      <c r="Y130" s="310">
        <f>VLOOKUP($I130,'WM-AR'!$B$7:$AL$2292,27,FALSE)</f>
        <v>0</v>
      </c>
      <c r="Z130" s="310">
        <f>VLOOKUP($I130,'WM-AR'!$B$7:$AL$2292,28,FALSE)</f>
        <v>0</v>
      </c>
      <c r="AA130" s="310">
        <f>VLOOKUP($I130,'WM-AR'!$B$7:$AL$2292,29,FALSE)</f>
        <v>0</v>
      </c>
      <c r="AB130" s="310">
        <f>VLOOKUP($I130,'WM-AR'!$B$7:$AL$2292,30,FALSE)</f>
        <v>0</v>
      </c>
      <c r="AC130" s="310">
        <f>VLOOKUP($I130,'WM-AR'!$B$7:$AL$2292,31,FALSE)</f>
        <v>0</v>
      </c>
      <c r="AD130" s="310">
        <f>VLOOKUP($I130,'WM-AR'!$B$7:$AL$2292,32,FALSE)</f>
        <v>0</v>
      </c>
      <c r="AE130" s="310">
        <f>VLOOKUP($I130,'WM-AR'!$B$7:$AL$2292,33,FALSE)</f>
        <v>0</v>
      </c>
      <c r="AF130" s="287"/>
      <c r="AG130" s="316" t="s">
        <v>784</v>
      </c>
      <c r="AH130" s="312"/>
      <c r="AI130" s="312" t="s">
        <v>763</v>
      </c>
      <c r="AJ130" s="336"/>
    </row>
    <row r="131" spans="2:36" ht="49.9" customHeight="1">
      <c r="B131" s="299" t="str">
        <f t="shared" si="10"/>
        <v>입찰</v>
      </c>
      <c r="C131" s="314"/>
      <c r="D131" s="315"/>
      <c r="E131" s="315"/>
      <c r="F131" s="286" t="s">
        <v>769</v>
      </c>
      <c r="G131" s="286" t="str">
        <f>N131</f>
        <v>Liquid Waterproofing</v>
      </c>
      <c r="H131" s="308" t="s">
        <v>823</v>
      </c>
      <c r="I131" s="309" t="str">
        <f>LEFT(H131,14)</f>
        <v>A04AP085-00002</v>
      </c>
      <c r="J131" s="310"/>
      <c r="K131" s="310" t="str">
        <f>VLOOKUP($I131,'WM-AR'!$B$7:$AL$2292,34,FALSE)</f>
        <v>M2</v>
      </c>
      <c r="L131" s="310" t="str">
        <f>VLOOKUP($I131,'WM-AR'!$B$7:$AL$2292,4,FALSE)</f>
        <v>Finishing Work</v>
      </c>
      <c r="M131" s="310" t="str">
        <f>VLOOKUP($I131,'WM-AR'!$B$7:$AL$2292,6,FALSE)</f>
        <v>Waterproofing Work</v>
      </c>
      <c r="N131" s="310" t="str">
        <f>VLOOKUP($I131,'WM-AR'!$B$7:$AL$2292,8,FALSE)</f>
        <v>Liquid Waterproofing</v>
      </c>
      <c r="O131" s="310">
        <f>VLOOKUP($I131,'WM-AR'!$B$7:$AL$2292,10,FALSE)</f>
        <v>0</v>
      </c>
      <c r="P131" s="310">
        <f>VLOOKUP($I131,'WM-AR'!$B$7:$AL$2292,12,FALSE)</f>
        <v>0</v>
      </c>
      <c r="Q131" s="310">
        <f>VLOOKUP($I131,'WM-AR'!$B$7:$AL$2292,14,FALSE)</f>
        <v>0</v>
      </c>
      <c r="R131" s="310">
        <f>VLOOKUP($I131,'WM-AR'!$B$7:$AL$2292,16,FALSE)</f>
        <v>0</v>
      </c>
      <c r="S131" s="310" t="str">
        <f>VLOOKUP($I131,'WM-AR'!$B$7:$AL$2292,18,FALSE)</f>
        <v>for Internal Wall Area</v>
      </c>
      <c r="T131" s="310" t="str">
        <f>VLOOKUP($I131,'WM-AR'!$B$7:$AL$2292,20,FALSE)</f>
        <v>Min. 2 Coats</v>
      </c>
      <c r="U131" s="310">
        <f>VLOOKUP($I131,'WM-AR'!$B$7:$AL$2292,22,FALSE)</f>
        <v>0</v>
      </c>
      <c r="V131" s="310" t="str">
        <f>VLOOKUP($I131,'WM-AR'!$B$7:$AL$2292,24,FALSE)</f>
        <v/>
      </c>
      <c r="W131" s="310">
        <f>VLOOKUP($I131,'WM-AR'!$B$7:$AL$2292,25,FALSE)</f>
        <v>0</v>
      </c>
      <c r="X131" s="310" t="str">
        <f>VLOOKUP($I131,'WM-AR'!$B$7:$AL$2292,26,FALSE)</f>
        <v/>
      </c>
      <c r="Y131" s="310">
        <f>VLOOKUP($I131,'WM-AR'!$B$7:$AL$2292,27,FALSE)</f>
        <v>0</v>
      </c>
      <c r="Z131" s="310">
        <f>VLOOKUP($I131,'WM-AR'!$B$7:$AL$2292,28,FALSE)</f>
        <v>0</v>
      </c>
      <c r="AA131" s="310">
        <f>VLOOKUP($I131,'WM-AR'!$B$7:$AL$2292,29,FALSE)</f>
        <v>0</v>
      </c>
      <c r="AB131" s="310">
        <f>VLOOKUP($I131,'WM-AR'!$B$7:$AL$2292,30,FALSE)</f>
        <v>0</v>
      </c>
      <c r="AC131" s="310">
        <f>VLOOKUP($I131,'WM-AR'!$B$7:$AL$2292,31,FALSE)</f>
        <v>0</v>
      </c>
      <c r="AD131" s="310">
        <f>VLOOKUP($I131,'WM-AR'!$B$7:$AL$2292,32,FALSE)</f>
        <v>0</v>
      </c>
      <c r="AE131" s="310">
        <f>VLOOKUP($I131,'WM-AR'!$B$7:$AL$2292,33,FALSE)</f>
        <v>0</v>
      </c>
      <c r="AF131" s="287"/>
      <c r="AG131" s="316" t="s">
        <v>784</v>
      </c>
      <c r="AH131" s="312"/>
      <c r="AI131" s="312" t="s">
        <v>763</v>
      </c>
      <c r="AJ131" s="334"/>
    </row>
    <row r="132" spans="2:36">
      <c r="B132" s="299" t="str">
        <f t="shared" si="10"/>
        <v>입찰</v>
      </c>
      <c r="C132" s="300"/>
      <c r="D132" s="301"/>
      <c r="E132" s="301"/>
      <c r="F132" s="301"/>
      <c r="G132" s="301" t="s">
        <v>773</v>
      </c>
      <c r="H132" s="301"/>
      <c r="I132" s="302" t="s">
        <v>812</v>
      </c>
      <c r="J132" s="303"/>
      <c r="K132" s="304"/>
      <c r="L132" s="304"/>
      <c r="M132" s="304"/>
      <c r="N132" s="304"/>
      <c r="O132" s="304"/>
      <c r="P132" s="304"/>
      <c r="Q132" s="304"/>
      <c r="R132" s="304"/>
      <c r="S132" s="304"/>
      <c r="T132" s="304"/>
      <c r="U132" s="304"/>
      <c r="V132" s="304"/>
      <c r="W132" s="304"/>
      <c r="X132" s="304"/>
      <c r="Y132" s="304"/>
      <c r="Z132" s="304"/>
      <c r="AA132" s="304"/>
      <c r="AB132" s="304"/>
      <c r="AC132" s="304"/>
      <c r="AD132" s="304"/>
      <c r="AE132" s="304"/>
      <c r="AF132" s="305"/>
      <c r="AG132" s="305"/>
      <c r="AH132" s="305"/>
      <c r="AI132" s="305"/>
      <c r="AJ132" s="306"/>
    </row>
    <row r="133" spans="2:36" ht="49.9" customHeight="1">
      <c r="B133" s="299" t="str">
        <f t="shared" si="10"/>
        <v>입찰</v>
      </c>
      <c r="C133" s="307"/>
      <c r="D133" s="286"/>
      <c r="E133" s="286"/>
      <c r="F133" s="286" t="s">
        <v>769</v>
      </c>
      <c r="G133" s="286" t="str">
        <f>_xlfn.CONCAT(N133," _ ", O133)</f>
        <v>Moisture Resistant Tiled Ceiling System _ M-Bar System</v>
      </c>
      <c r="H133" s="308" t="s">
        <v>813</v>
      </c>
      <c r="I133" s="309" t="str">
        <f>LEFT(H133,14)</f>
        <v>A04AS191-00001</v>
      </c>
      <c r="J133" s="310"/>
      <c r="K133" s="310" t="str">
        <f>VLOOKUP($I133,'WM-AR'!$B$7:$AL$2292,34,FALSE)</f>
        <v>M2</v>
      </c>
      <c r="L133" s="310" t="str">
        <f>VLOOKUP($I133,'WM-AR'!$B$7:$AL$2292,4,FALSE)</f>
        <v>Finishing Work</v>
      </c>
      <c r="M133" s="310" t="str">
        <f>VLOOKUP($I133,'WM-AR'!$B$7:$AL$2292,6,FALSE)</f>
        <v>Exterior/Interior Finish Work</v>
      </c>
      <c r="N133" s="310" t="str">
        <f>VLOOKUP($I133,'WM-AR'!$B$7:$AL$2292,8,FALSE)</f>
        <v>Moisture Resistant Tiled Ceiling System</v>
      </c>
      <c r="O133" s="310" t="str">
        <f>VLOOKUP($I133,'WM-AR'!$B$7:$AL$2292,10,FALSE)</f>
        <v>M-Bar System</v>
      </c>
      <c r="P133" s="310">
        <f>VLOOKUP($I133,'WM-AR'!$B$7:$AL$2292,12,FALSE)</f>
        <v>0</v>
      </c>
      <c r="Q133" s="310">
        <f>VLOOKUP($I133,'WM-AR'!$B$7:$AL$2292,14,FALSE)</f>
        <v>0</v>
      </c>
      <c r="R133" s="310">
        <f>VLOOKUP($I133,'WM-AR'!$B$7:$AL$2292,16,FALSE)</f>
        <v>0</v>
      </c>
      <c r="S133" s="310">
        <f>VLOOKUP($I133,'WM-AR'!$B$7:$AL$2292,18,FALSE)</f>
        <v>0</v>
      </c>
      <c r="T133" s="310" t="str">
        <f>VLOOKUP($I133,'WM-AR'!$B$7:$AL$2292,20,FALSE)</f>
        <v>w/ Hot-Dip Galvanized Suspension System &amp; Accessories(Moldings, Ceiling Access Door/Hatch, Curtain Boxes and etc.)</v>
      </c>
      <c r="U133" s="310">
        <f>VLOOKUP($I133,'WM-AR'!$B$7:$AL$2292,22,FALSE)</f>
        <v>0</v>
      </c>
      <c r="V133" s="310">
        <f>VLOOKUP($I133,'WM-AR'!$B$7:$AL$2292,24,FALSE)</f>
        <v>0</v>
      </c>
      <c r="W133" s="310">
        <f>VLOOKUP($I133,'WM-AR'!$B$7:$AL$2292,25,FALSE)</f>
        <v>0</v>
      </c>
      <c r="X133" s="310" t="str">
        <f>VLOOKUP($I133,'WM-AR'!$B$7:$AL$2292,26,FALSE)</f>
        <v>Tile Size=(  )mm x (  )mm</v>
      </c>
      <c r="Y133" s="310">
        <f>VLOOKUP($I133,'WM-AR'!$B$7:$AL$2292,27,FALSE)</f>
        <v>0</v>
      </c>
      <c r="Z133" s="310">
        <f>VLOOKUP($I133,'WM-AR'!$B$7:$AL$2292,28,FALSE)</f>
        <v>0</v>
      </c>
      <c r="AA133" s="310">
        <f>VLOOKUP($I133,'WM-AR'!$B$7:$AL$2292,29,FALSE)</f>
        <v>0</v>
      </c>
      <c r="AB133" s="310">
        <f>VLOOKUP($I133,'WM-AR'!$B$7:$AL$2292,30,FALSE)</f>
        <v>0</v>
      </c>
      <c r="AC133" s="310">
        <f>VLOOKUP($I133,'WM-AR'!$B$7:$AL$2292,31,FALSE)</f>
        <v>0</v>
      </c>
      <c r="AD133" s="310">
        <f>VLOOKUP($I133,'WM-AR'!$B$7:$AL$2292,32,FALSE)</f>
        <v>0</v>
      </c>
      <c r="AE133" s="310">
        <f>VLOOKUP($I133,'WM-AR'!$B$7:$AL$2292,33,FALSE)</f>
        <v>0</v>
      </c>
      <c r="AF133" s="287"/>
      <c r="AG133" s="316" t="s">
        <v>779</v>
      </c>
      <c r="AH133" s="312"/>
      <c r="AI133" s="312" t="s">
        <v>763</v>
      </c>
      <c r="AJ133" s="334"/>
    </row>
    <row r="134" spans="2:36">
      <c r="B134" s="317" t="str">
        <f>$B133</f>
        <v>입찰</v>
      </c>
      <c r="C134" s="318"/>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I134" s="318"/>
      <c r="AJ134" s="318"/>
    </row>
    <row r="135" spans="2:36" ht="34.9" customHeight="1">
      <c r="B135" s="283" t="s">
        <v>787</v>
      </c>
      <c r="C135" s="284" t="s">
        <v>756</v>
      </c>
      <c r="D135" s="285" t="s">
        <v>225</v>
      </c>
      <c r="E135" s="308"/>
      <c r="F135" s="287" t="s">
        <v>490</v>
      </c>
      <c r="G135" s="288" t="s">
        <v>826</v>
      </c>
      <c r="H135" s="289" t="s">
        <v>827</v>
      </c>
      <c r="I135" s="289"/>
      <c r="J135" s="290"/>
      <c r="K135" s="290"/>
      <c r="L135" s="290"/>
      <c r="M135" s="290"/>
      <c r="N135" s="291"/>
      <c r="O135" s="292"/>
      <c r="P135" s="293"/>
      <c r="Q135" s="293"/>
      <c r="R135" s="293"/>
      <c r="S135" s="293"/>
      <c r="T135" s="293"/>
      <c r="U135" s="293"/>
      <c r="V135" s="294"/>
      <c r="W135" s="295"/>
      <c r="X135" s="295"/>
      <c r="Y135" s="295"/>
      <c r="Z135" s="295"/>
      <c r="AA135" s="295"/>
      <c r="AB135" s="295"/>
      <c r="AC135" s="295"/>
      <c r="AD135" s="295"/>
      <c r="AE135" s="295"/>
      <c r="AF135" s="296"/>
      <c r="AG135" s="297"/>
      <c r="AH135" s="297"/>
      <c r="AI135" s="297"/>
      <c r="AJ135" s="333"/>
    </row>
    <row r="136" spans="2:36">
      <c r="B136" s="299" t="str">
        <f>$B135</f>
        <v>입찰</v>
      </c>
      <c r="C136" s="300"/>
      <c r="D136" s="301"/>
      <c r="E136" s="301"/>
      <c r="F136" s="301"/>
      <c r="G136" s="301" t="s">
        <v>759</v>
      </c>
      <c r="H136" s="301"/>
      <c r="I136" s="302" t="s">
        <v>828</v>
      </c>
      <c r="J136" s="303"/>
      <c r="K136" s="304"/>
      <c r="L136" s="304"/>
      <c r="M136" s="304"/>
      <c r="N136" s="304"/>
      <c r="O136" s="304"/>
      <c r="P136" s="304"/>
      <c r="Q136" s="304"/>
      <c r="R136" s="304"/>
      <c r="S136" s="304"/>
      <c r="T136" s="304"/>
      <c r="U136" s="304"/>
      <c r="V136" s="304"/>
      <c r="W136" s="304"/>
      <c r="X136" s="304"/>
      <c r="Y136" s="304"/>
      <c r="Z136" s="304"/>
      <c r="AA136" s="304"/>
      <c r="AB136" s="304"/>
      <c r="AC136" s="304"/>
      <c r="AD136" s="304"/>
      <c r="AE136" s="304"/>
      <c r="AF136" s="305"/>
      <c r="AG136" s="305"/>
      <c r="AH136" s="305"/>
      <c r="AI136" s="305"/>
      <c r="AJ136" s="306"/>
    </row>
    <row r="137" spans="2:36" ht="49.9" customHeight="1">
      <c r="B137" s="299" t="str">
        <f t="shared" ref="B137:B145" si="11">$B136</f>
        <v>입찰</v>
      </c>
      <c r="C137" s="307"/>
      <c r="D137" s="286"/>
      <c r="E137" s="286"/>
      <c r="F137" s="286" t="s">
        <v>769</v>
      </c>
      <c r="G137" s="286" t="str">
        <f>N137</f>
        <v>Carpet Tile</v>
      </c>
      <c r="H137" s="308" t="s">
        <v>829</v>
      </c>
      <c r="I137" s="309" t="str">
        <f>LEFT(H137,14)</f>
        <v>A04AS170-00001</v>
      </c>
      <c r="J137" s="310"/>
      <c r="K137" s="310" t="str">
        <f>VLOOKUP($I137,'WM-AR'!$B$7:$AL$2292,34,FALSE)</f>
        <v>M2</v>
      </c>
      <c r="L137" s="310" t="str">
        <f>VLOOKUP($I137,'WM-AR'!$B$7:$AL$2292,4,FALSE)</f>
        <v>Finishing Work</v>
      </c>
      <c r="M137" s="310" t="str">
        <f>VLOOKUP($I137,'WM-AR'!$B$7:$AL$2292,6,FALSE)</f>
        <v>Exterior/Interior Finish Work</v>
      </c>
      <c r="N137" s="310" t="str">
        <f>VLOOKUP($I137,'WM-AR'!$B$7:$AL$2292,8,FALSE)</f>
        <v>Carpet Tile</v>
      </c>
      <c r="O137" s="310">
        <f>VLOOKUP($I137,'WM-AR'!$B$7:$AL$2292,10,FALSE)</f>
        <v>0</v>
      </c>
      <c r="P137" s="310">
        <f>VLOOKUP($I137,'WM-AR'!$B$7:$AL$2292,12,FALSE)</f>
        <v>0</v>
      </c>
      <c r="Q137" s="310">
        <f>VLOOKUP($I137,'WM-AR'!$B$7:$AL$2292,14,FALSE)</f>
        <v>0</v>
      </c>
      <c r="R137" s="310">
        <f>VLOOKUP($I137,'WM-AR'!$B$7:$AL$2292,16,FALSE)</f>
        <v>0</v>
      </c>
      <c r="S137" s="310">
        <f>VLOOKUP($I137,'WM-AR'!$B$7:$AL$2292,18,FALSE)</f>
        <v>0</v>
      </c>
      <c r="T137" s="310" t="str">
        <f>VLOOKUP($I137,'WM-AR'!$B$7:$AL$2292,20,FALSE)</f>
        <v/>
      </c>
      <c r="U137" s="310">
        <f>VLOOKUP($I137,'WM-AR'!$B$7:$AL$2292,22,FALSE)</f>
        <v>0</v>
      </c>
      <c r="V137" s="310">
        <f>VLOOKUP($I137,'WM-AR'!$B$7:$AL$2292,24,FALSE)</f>
        <v>0</v>
      </c>
      <c r="W137" s="310">
        <f>VLOOKUP($I137,'WM-AR'!$B$7:$AL$2292,25,FALSE)</f>
        <v>0</v>
      </c>
      <c r="X137" s="310" t="str">
        <f>VLOOKUP($I137,'WM-AR'!$B$7:$AL$2292,26,FALSE)</f>
        <v>Tile Size=W(  )mm x L(  )mm</v>
      </c>
      <c r="Y137" s="310">
        <f>VLOOKUP($I137,'WM-AR'!$B$7:$AL$2292,27,FALSE)</f>
        <v>0</v>
      </c>
      <c r="Z137" s="310">
        <f>VLOOKUP($I137,'WM-AR'!$B$7:$AL$2292,28,FALSE)</f>
        <v>0</v>
      </c>
      <c r="AA137" s="310">
        <f>VLOOKUP($I137,'WM-AR'!$B$7:$AL$2292,29,FALSE)</f>
        <v>0</v>
      </c>
      <c r="AB137" s="310">
        <f>VLOOKUP($I137,'WM-AR'!$B$7:$AL$2292,30,FALSE)</f>
        <v>0</v>
      </c>
      <c r="AC137" s="310">
        <f>VLOOKUP($I137,'WM-AR'!$B$7:$AL$2292,31,FALSE)</f>
        <v>0</v>
      </c>
      <c r="AD137" s="310">
        <f>VLOOKUP($I137,'WM-AR'!$B$7:$AL$2292,32,FALSE)</f>
        <v>0</v>
      </c>
      <c r="AE137" s="310">
        <f>VLOOKUP($I137,'WM-AR'!$B$7:$AL$2292,33,FALSE)</f>
        <v>0</v>
      </c>
      <c r="AF137" s="287"/>
      <c r="AG137" s="316" t="s">
        <v>779</v>
      </c>
      <c r="AH137" s="312"/>
      <c r="AI137" s="312" t="s">
        <v>763</v>
      </c>
      <c r="AJ137" s="334"/>
    </row>
    <row r="138" spans="2:36" ht="49.9" customHeight="1">
      <c r="B138" s="299" t="str">
        <f t="shared" si="11"/>
        <v>입찰</v>
      </c>
      <c r="C138" s="314"/>
      <c r="D138" s="315"/>
      <c r="E138" s="315"/>
      <c r="F138" s="286" t="s">
        <v>769</v>
      </c>
      <c r="G138" s="286" t="str">
        <f>N138</f>
        <v>Screed</v>
      </c>
      <c r="H138" s="308" t="s">
        <v>818</v>
      </c>
      <c r="I138" s="309" t="str">
        <f>LEFT(H138,14)</f>
        <v>A04AS168-00003</v>
      </c>
      <c r="J138" s="310"/>
      <c r="K138" s="310" t="str">
        <f>VLOOKUP($I138,'WM-AR'!$B$7:$AL$2292,34,FALSE)</f>
        <v>M2</v>
      </c>
      <c r="L138" s="310" t="str">
        <f>VLOOKUP($I138,'WM-AR'!$B$7:$AL$2292,4,FALSE)</f>
        <v>Finishing Work</v>
      </c>
      <c r="M138" s="310" t="str">
        <f>VLOOKUP($I138,'WM-AR'!$B$7:$AL$2292,6,FALSE)</f>
        <v>Exterior/Interior Finish Work</v>
      </c>
      <c r="N138" s="310" t="str">
        <f>VLOOKUP($I138,'WM-AR'!$B$7:$AL$2292,8,FALSE)</f>
        <v>Screed</v>
      </c>
      <c r="O138" s="310">
        <f>VLOOKUP($I138,'WM-AR'!$B$7:$AL$2292,10,FALSE)</f>
        <v>0</v>
      </c>
      <c r="P138" s="310">
        <f>VLOOKUP($I138,'WM-AR'!$B$7:$AL$2292,12,FALSE)</f>
        <v>0</v>
      </c>
      <c r="Q138" s="310">
        <f>VLOOKUP($I138,'WM-AR'!$B$7:$AL$2292,14,FALSE)</f>
        <v>0</v>
      </c>
      <c r="R138" s="310">
        <f>VLOOKUP($I138,'WM-AR'!$B$7:$AL$2292,16,FALSE)</f>
        <v>0</v>
      </c>
      <c r="S138" s="310">
        <f>VLOOKUP($I138,'WM-AR'!$B$7:$AL$2292,18,FALSE)</f>
        <v>0</v>
      </c>
      <c r="T138" s="310" t="str">
        <f>VLOOKUP($I138,'WM-AR'!$B$7:$AL$2292,20,FALSE)</f>
        <v>w/o Welded Wire Fabric</v>
      </c>
      <c r="U138" s="310">
        <f>VLOOKUP($I138,'WM-AR'!$B$7:$AL$2292,22,FALSE)</f>
        <v>0</v>
      </c>
      <c r="V138" s="310" t="str">
        <f>VLOOKUP($I138,'WM-AR'!$B$7:$AL$2292,24,FALSE)</f>
        <v>75mm≤THK</v>
      </c>
      <c r="W138" s="310">
        <f>VLOOKUP($I138,'WM-AR'!$B$7:$AL$2292,25,FALSE)</f>
        <v>0</v>
      </c>
      <c r="X138" s="310" t="str">
        <f>VLOOKUP($I138,'WM-AR'!$B$7:$AL$2292,26,FALSE)</f>
        <v>THK=(  )mm</v>
      </c>
      <c r="Y138" s="310">
        <f>VLOOKUP($I138,'WM-AR'!$B$7:$AL$2292,27,FALSE)</f>
        <v>0</v>
      </c>
      <c r="Z138" s="310">
        <f>VLOOKUP($I138,'WM-AR'!$B$7:$AL$2292,28,FALSE)</f>
        <v>0</v>
      </c>
      <c r="AA138" s="310">
        <f>VLOOKUP($I138,'WM-AR'!$B$7:$AL$2292,29,FALSE)</f>
        <v>0</v>
      </c>
      <c r="AB138" s="310">
        <f>VLOOKUP($I138,'WM-AR'!$B$7:$AL$2292,30,FALSE)</f>
        <v>0</v>
      </c>
      <c r="AC138" s="310">
        <f>VLOOKUP($I138,'WM-AR'!$B$7:$AL$2292,31,FALSE)</f>
        <v>0</v>
      </c>
      <c r="AD138" s="310">
        <f>VLOOKUP($I138,'WM-AR'!$B$7:$AL$2292,32,FALSE)</f>
        <v>0</v>
      </c>
      <c r="AE138" s="310">
        <f>VLOOKUP($I138,'WM-AR'!$B$7:$AL$2292,33,FALSE)</f>
        <v>0</v>
      </c>
      <c r="AF138" s="287"/>
      <c r="AG138" s="316" t="s">
        <v>779</v>
      </c>
      <c r="AH138" s="312"/>
      <c r="AI138" s="312" t="s">
        <v>763</v>
      </c>
      <c r="AJ138" s="334"/>
    </row>
    <row r="139" spans="2:36">
      <c r="B139" s="299" t="str">
        <f t="shared" si="11"/>
        <v>입찰</v>
      </c>
      <c r="C139" s="300"/>
      <c r="D139" s="301"/>
      <c r="E139" s="301"/>
      <c r="F139" s="301"/>
      <c r="G139" s="301" t="s">
        <v>767</v>
      </c>
      <c r="H139" s="301"/>
      <c r="I139" s="302" t="s">
        <v>792</v>
      </c>
      <c r="J139" s="303"/>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5"/>
      <c r="AG139" s="305"/>
      <c r="AH139" s="305"/>
      <c r="AI139" s="305"/>
      <c r="AJ139" s="306"/>
    </row>
    <row r="140" spans="2:36" ht="49.9" customHeight="1">
      <c r="B140" s="299" t="str">
        <f t="shared" si="11"/>
        <v>입찰</v>
      </c>
      <c r="C140" s="307"/>
      <c r="D140" s="286"/>
      <c r="E140" s="286"/>
      <c r="F140" s="286" t="s">
        <v>769</v>
      </c>
      <c r="G140" s="286" t="str">
        <f>O140</f>
        <v>Anti-Static Vinyl Tile</v>
      </c>
      <c r="H140" s="308" t="s">
        <v>793</v>
      </c>
      <c r="I140" s="309" t="str">
        <f>LEFT(H140,14)</f>
        <v>A04AN083-00005</v>
      </c>
      <c r="J140" s="310"/>
      <c r="K140" s="310" t="str">
        <f>VLOOKUP($I140,'WM-AR'!$B$7:$AL$2292,34,FALSE)</f>
        <v>M2</v>
      </c>
      <c r="L140" s="310" t="str">
        <f>VLOOKUP($I140,'WM-AR'!$B$7:$AL$2292,4,FALSE)</f>
        <v>Finishing Work</v>
      </c>
      <c r="M140" s="310" t="str">
        <f>VLOOKUP($I140,'WM-AR'!$B$7:$AL$2292,6,FALSE)</f>
        <v>Tile Work</v>
      </c>
      <c r="N140" s="310" t="str">
        <f>VLOOKUP($I140,'WM-AR'!$B$7:$AL$2292,8,FALSE)</f>
        <v>Floor Tile</v>
      </c>
      <c r="O140" s="310" t="str">
        <f>VLOOKUP($I140,'WM-AR'!$B$7:$AL$2292,10,FALSE)</f>
        <v>Anti-Static Vinyl Tile</v>
      </c>
      <c r="P140" s="310">
        <f>VLOOKUP($I140,'WM-AR'!$B$7:$AL$2292,12,FALSE)</f>
        <v>0</v>
      </c>
      <c r="Q140" s="310">
        <f>VLOOKUP($I140,'WM-AR'!$B$7:$AL$2292,14,FALSE)</f>
        <v>0</v>
      </c>
      <c r="R140" s="310">
        <f>VLOOKUP($I140,'WM-AR'!$B$7:$AL$2292,16,FALSE)</f>
        <v>0</v>
      </c>
      <c r="S140" s="310">
        <f>VLOOKUP($I140,'WM-AR'!$B$7:$AL$2292,18,FALSE)</f>
        <v>0</v>
      </c>
      <c r="T140" s="310" t="str">
        <f>VLOOKUP($I140,'WM-AR'!$B$7:$AL$2292,20,FALSE)</f>
        <v>w/ Mortar Bond Coat or Adhesive</v>
      </c>
      <c r="U140" s="310">
        <f>VLOOKUP($I140,'WM-AR'!$B$7:$AL$2292,22,FALSE)</f>
        <v>0</v>
      </c>
      <c r="V140" s="310">
        <f>VLOOKUP($I140,'WM-AR'!$B$7:$AL$2292,24,FALSE)</f>
        <v>0</v>
      </c>
      <c r="W140" s="310">
        <f>VLOOKUP($I140,'WM-AR'!$B$7:$AL$2292,25,FALSE)</f>
        <v>0</v>
      </c>
      <c r="X140" s="310" t="str">
        <f>VLOOKUP($I140,'WM-AR'!$B$7:$AL$2292,26,FALSE)</f>
        <v>Tile Size=W(  )mm x L(  )mm x THK(  )mm</v>
      </c>
      <c r="Y140" s="310">
        <f>VLOOKUP($I140,'WM-AR'!$B$7:$AL$2292,27,FALSE)</f>
        <v>0</v>
      </c>
      <c r="Z140" s="310">
        <f>VLOOKUP($I140,'WM-AR'!$B$7:$AL$2292,28,FALSE)</f>
        <v>0</v>
      </c>
      <c r="AA140" s="310">
        <f>VLOOKUP($I140,'WM-AR'!$B$7:$AL$2292,29,FALSE)</f>
        <v>0</v>
      </c>
      <c r="AB140" s="310">
        <f>VLOOKUP($I140,'WM-AR'!$B$7:$AL$2292,30,FALSE)</f>
        <v>0</v>
      </c>
      <c r="AC140" s="310">
        <f>VLOOKUP($I140,'WM-AR'!$B$7:$AL$2292,31,FALSE)</f>
        <v>0</v>
      </c>
      <c r="AD140" s="310">
        <f>VLOOKUP($I140,'WM-AR'!$B$7:$AL$2292,32,FALSE)</f>
        <v>0</v>
      </c>
      <c r="AE140" s="310">
        <f>VLOOKUP($I140,'WM-AR'!$B$7:$AL$2292,33,FALSE)</f>
        <v>0</v>
      </c>
      <c r="AF140" s="287"/>
      <c r="AG140" s="316" t="s">
        <v>770</v>
      </c>
      <c r="AH140" s="312"/>
      <c r="AI140" s="312" t="s">
        <v>763</v>
      </c>
      <c r="AJ140" s="334"/>
    </row>
    <row r="141" spans="2:36">
      <c r="B141" s="299" t="str">
        <f t="shared" si="11"/>
        <v>입찰</v>
      </c>
      <c r="C141" s="300"/>
      <c r="D141" s="301"/>
      <c r="E141" s="301"/>
      <c r="F141" s="301"/>
      <c r="G141" s="301" t="s">
        <v>771</v>
      </c>
      <c r="H141" s="301"/>
      <c r="I141" s="302" t="s">
        <v>830</v>
      </c>
      <c r="J141" s="303"/>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5"/>
      <c r="AG141" s="305"/>
      <c r="AH141" s="305"/>
      <c r="AI141" s="305"/>
      <c r="AJ141" s="306"/>
    </row>
    <row r="142" spans="2:36" ht="49.9" customHeight="1">
      <c r="B142" s="299" t="str">
        <f t="shared" si="11"/>
        <v>입찰</v>
      </c>
      <c r="C142" s="307"/>
      <c r="D142" s="286"/>
      <c r="E142" s="286"/>
      <c r="F142" s="286" t="s">
        <v>769</v>
      </c>
      <c r="G142" s="286" t="str">
        <f>O142</f>
        <v>Acrylic Emulsion Paint</v>
      </c>
      <c r="H142" s="308" t="s">
        <v>783</v>
      </c>
      <c r="I142" s="309" t="str">
        <f>LEFT(H142,14)</f>
        <v>A04AM078-00001</v>
      </c>
      <c r="J142" s="310"/>
      <c r="K142" s="310" t="str">
        <f>VLOOKUP($I142,'WM-AR'!$B$7:$AL$2292,34,FALSE)</f>
        <v>M2</v>
      </c>
      <c r="L142" s="310" t="str">
        <f>VLOOKUP($I142,'WM-AR'!$B$7:$AL$2292,4,FALSE)</f>
        <v>Finishing Work</v>
      </c>
      <c r="M142" s="310" t="str">
        <f>VLOOKUP($I142,'WM-AR'!$B$7:$AL$2292,6,FALSE)</f>
        <v>Painting Work</v>
      </c>
      <c r="N142" s="310" t="str">
        <f>VLOOKUP($I142,'WM-AR'!$B$7:$AL$2292,8,FALSE)</f>
        <v>Internal Wall Painting</v>
      </c>
      <c r="O142" s="310" t="str">
        <f>VLOOKUP($I142,'WM-AR'!$B$7:$AL$2292,10,FALSE)</f>
        <v>Acrylic Emulsion Paint</v>
      </c>
      <c r="P142" s="310">
        <f>VLOOKUP($I142,'WM-AR'!$B$7:$AL$2292,12,FALSE)</f>
        <v>0</v>
      </c>
      <c r="Q142" s="310">
        <f>VLOOKUP($I142,'WM-AR'!$B$7:$AL$2292,14,FALSE)</f>
        <v>0</v>
      </c>
      <c r="R142" s="310">
        <f>VLOOKUP($I142,'WM-AR'!$B$7:$AL$2292,16,FALSE)</f>
        <v>0</v>
      </c>
      <c r="S142" s="310">
        <f>VLOOKUP($I142,'WM-AR'!$B$7:$AL$2292,18,FALSE)</f>
        <v>0</v>
      </c>
      <c r="T142" s="310" t="str">
        <f>VLOOKUP($I142,'WM-AR'!$B$7:$AL$2292,20,FALSE)</f>
        <v/>
      </c>
      <c r="U142" s="310">
        <f>VLOOKUP($I142,'WM-AR'!$B$7:$AL$2292,22,FALSE)</f>
        <v>0</v>
      </c>
      <c r="V142" s="310" t="str">
        <f>VLOOKUP($I142,'WM-AR'!$B$7:$AL$2292,24,FALSE)</f>
        <v/>
      </c>
      <c r="W142" s="310">
        <f>VLOOKUP($I142,'WM-AR'!$B$7:$AL$2292,25,FALSE)</f>
        <v>0</v>
      </c>
      <c r="X142" s="310" t="str">
        <f>VLOOKUP($I142,'WM-AR'!$B$7:$AL$2292,26,FALSE)</f>
        <v/>
      </c>
      <c r="Y142" s="310">
        <f>VLOOKUP($I142,'WM-AR'!$B$7:$AL$2292,27,FALSE)</f>
        <v>0</v>
      </c>
      <c r="Z142" s="310">
        <f>VLOOKUP($I142,'WM-AR'!$B$7:$AL$2292,28,FALSE)</f>
        <v>0</v>
      </c>
      <c r="AA142" s="310">
        <f>VLOOKUP($I142,'WM-AR'!$B$7:$AL$2292,29,FALSE)</f>
        <v>0</v>
      </c>
      <c r="AB142" s="310">
        <f>VLOOKUP($I142,'WM-AR'!$B$7:$AL$2292,30,FALSE)</f>
        <v>0</v>
      </c>
      <c r="AC142" s="310">
        <f>VLOOKUP($I142,'WM-AR'!$B$7:$AL$2292,31,FALSE)</f>
        <v>0</v>
      </c>
      <c r="AD142" s="310">
        <f>VLOOKUP($I142,'WM-AR'!$B$7:$AL$2292,32,FALSE)</f>
        <v>0</v>
      </c>
      <c r="AE142" s="310">
        <f>VLOOKUP($I142,'WM-AR'!$B$7:$AL$2292,33,FALSE)</f>
        <v>0</v>
      </c>
      <c r="AF142" s="287"/>
      <c r="AG142" s="316" t="s">
        <v>784</v>
      </c>
      <c r="AH142" s="312"/>
      <c r="AI142" s="312" t="s">
        <v>763</v>
      </c>
      <c r="AJ142" s="336"/>
    </row>
    <row r="143" spans="2:36" ht="49.9" customHeight="1">
      <c r="B143" s="299" t="str">
        <f t="shared" si="11"/>
        <v>입찰</v>
      </c>
      <c r="C143" s="314"/>
      <c r="D143" s="315"/>
      <c r="E143" s="315"/>
      <c r="F143" s="286" t="s">
        <v>769</v>
      </c>
      <c r="G143" s="286" t="str">
        <f>N143</f>
        <v>Plastering</v>
      </c>
      <c r="H143" s="308" t="s">
        <v>785</v>
      </c>
      <c r="I143" s="309" t="str">
        <f>LEFT(H143,14)</f>
        <v>A04AT198-00002</v>
      </c>
      <c r="J143" s="310"/>
      <c r="K143" s="310" t="str">
        <f>VLOOKUP($I143,'WM-AR'!$B$7:$AL$2292,34,FALSE)</f>
        <v>M2</v>
      </c>
      <c r="L143" s="310" t="str">
        <f>VLOOKUP($I143,'WM-AR'!$B$7:$AL$2292,4,FALSE)</f>
        <v>Finishing Work</v>
      </c>
      <c r="M143" s="310" t="str">
        <f>VLOOKUP($I143,'WM-AR'!$B$7:$AL$2292,6,FALSE)</f>
        <v>Plastering Work</v>
      </c>
      <c r="N143" s="310" t="str">
        <f>VLOOKUP($I143,'WM-AR'!$B$7:$AL$2292,8,FALSE)</f>
        <v>Plastering</v>
      </c>
      <c r="O143" s="310">
        <f>VLOOKUP($I143,'WM-AR'!$B$7:$AL$2292,10,FALSE)</f>
        <v>0</v>
      </c>
      <c r="P143" s="310">
        <f>VLOOKUP($I143,'WM-AR'!$B$7:$AL$2292,12,FALSE)</f>
        <v>0</v>
      </c>
      <c r="Q143" s="310">
        <f>VLOOKUP($I143,'WM-AR'!$B$7:$AL$2292,14,FALSE)</f>
        <v>0</v>
      </c>
      <c r="R143" s="310">
        <f>VLOOKUP($I143,'WM-AR'!$B$7:$AL$2292,16,FALSE)</f>
        <v>0</v>
      </c>
      <c r="S143" s="310" t="str">
        <f>VLOOKUP($I143,'WM-AR'!$B$7:$AL$2292,18,FALSE)</f>
        <v>for Internal Masonry Wall</v>
      </c>
      <c r="T143" s="310" t="str">
        <f>VLOOKUP($I143,'WM-AR'!$B$7:$AL$2292,20,FALSE)</f>
        <v/>
      </c>
      <c r="U143" s="310">
        <f>VLOOKUP($I143,'WM-AR'!$B$7:$AL$2292,22,FALSE)</f>
        <v>0</v>
      </c>
      <c r="V143" s="310">
        <f>VLOOKUP($I143,'WM-AR'!$B$7:$AL$2292,24,FALSE)</f>
        <v>0</v>
      </c>
      <c r="W143" s="310">
        <f>VLOOKUP($I143,'WM-AR'!$B$7:$AL$2292,25,FALSE)</f>
        <v>0</v>
      </c>
      <c r="X143" s="310" t="str">
        <f>VLOOKUP($I143,'WM-AR'!$B$7:$AL$2292,26,FALSE)</f>
        <v>THK=(  )mm</v>
      </c>
      <c r="Y143" s="310">
        <f>VLOOKUP($I143,'WM-AR'!$B$7:$AL$2292,27,FALSE)</f>
        <v>0</v>
      </c>
      <c r="Z143" s="310">
        <f>VLOOKUP($I143,'WM-AR'!$B$7:$AL$2292,28,FALSE)</f>
        <v>0</v>
      </c>
      <c r="AA143" s="310">
        <f>VLOOKUP($I143,'WM-AR'!$B$7:$AL$2292,29,FALSE)</f>
        <v>0</v>
      </c>
      <c r="AB143" s="310">
        <f>VLOOKUP($I143,'WM-AR'!$B$7:$AL$2292,30,FALSE)</f>
        <v>0</v>
      </c>
      <c r="AC143" s="310">
        <f>VLOOKUP($I143,'WM-AR'!$B$7:$AL$2292,31,FALSE)</f>
        <v>0</v>
      </c>
      <c r="AD143" s="310">
        <f>VLOOKUP($I143,'WM-AR'!$B$7:$AL$2292,32,FALSE)</f>
        <v>0</v>
      </c>
      <c r="AE143" s="310">
        <f>VLOOKUP($I143,'WM-AR'!$B$7:$AL$2292,33,FALSE)</f>
        <v>0</v>
      </c>
      <c r="AF143" s="287"/>
      <c r="AG143" s="316" t="s">
        <v>784</v>
      </c>
      <c r="AH143" s="312"/>
      <c r="AI143" s="312" t="s">
        <v>763</v>
      </c>
      <c r="AJ143" s="334"/>
    </row>
    <row r="144" spans="2:36">
      <c r="B144" s="299" t="str">
        <f t="shared" si="11"/>
        <v>입찰</v>
      </c>
      <c r="C144" s="300"/>
      <c r="D144" s="301"/>
      <c r="E144" s="301"/>
      <c r="F144" s="301"/>
      <c r="G144" s="301" t="s">
        <v>773</v>
      </c>
      <c r="H144" s="301"/>
      <c r="I144" s="302" t="s">
        <v>794</v>
      </c>
      <c r="J144" s="303"/>
      <c r="K144" s="304"/>
      <c r="L144" s="304"/>
      <c r="M144" s="304"/>
      <c r="N144" s="304"/>
      <c r="O144" s="304"/>
      <c r="P144" s="304"/>
      <c r="Q144" s="304"/>
      <c r="R144" s="304"/>
      <c r="S144" s="304"/>
      <c r="T144" s="304"/>
      <c r="U144" s="304"/>
      <c r="V144" s="304"/>
      <c r="W144" s="304"/>
      <c r="X144" s="304"/>
      <c r="Y144" s="304"/>
      <c r="Z144" s="304"/>
      <c r="AA144" s="304"/>
      <c r="AB144" s="304"/>
      <c r="AC144" s="304"/>
      <c r="AD144" s="304"/>
      <c r="AE144" s="304"/>
      <c r="AF144" s="305"/>
      <c r="AG144" s="305"/>
      <c r="AH144" s="305"/>
      <c r="AI144" s="305"/>
      <c r="AJ144" s="306"/>
    </row>
    <row r="145" spans="2:36" ht="49.9" customHeight="1">
      <c r="B145" s="299" t="str">
        <f t="shared" si="11"/>
        <v>입찰</v>
      </c>
      <c r="C145" s="307"/>
      <c r="D145" s="286"/>
      <c r="E145" s="286"/>
      <c r="F145" s="286" t="s">
        <v>769</v>
      </c>
      <c r="G145" s="286" t="str">
        <f>_xlfn.CONCAT(N145," _ ", O145)</f>
        <v>Acoustic Tiled Ceiling System _ M-Bar System</v>
      </c>
      <c r="H145" s="308" t="s">
        <v>795</v>
      </c>
      <c r="I145" s="309" t="str">
        <f>LEFT(H145,14)</f>
        <v>A04AS190-00001</v>
      </c>
      <c r="J145" s="310"/>
      <c r="K145" s="310" t="str">
        <f>VLOOKUP($I145,'WM-AR'!$B$7:$AL$2292,34,FALSE)</f>
        <v>M2</v>
      </c>
      <c r="L145" s="310" t="str">
        <f>VLOOKUP($I145,'WM-AR'!$B$7:$AL$2292,4,FALSE)</f>
        <v>Finishing Work</v>
      </c>
      <c r="M145" s="310" t="str">
        <f>VLOOKUP($I145,'WM-AR'!$B$7:$AL$2292,6,FALSE)</f>
        <v>Exterior/Interior Finish Work</v>
      </c>
      <c r="N145" s="310" t="str">
        <f>VLOOKUP($I145,'WM-AR'!$B$7:$AL$2292,8,FALSE)</f>
        <v>Acoustic Tiled Ceiling System</v>
      </c>
      <c r="O145" s="310" t="str">
        <f>VLOOKUP($I145,'WM-AR'!$B$7:$AL$2292,10,FALSE)</f>
        <v>M-Bar System</v>
      </c>
      <c r="P145" s="310">
        <f>VLOOKUP($I145,'WM-AR'!$B$7:$AL$2292,12,FALSE)</f>
        <v>0</v>
      </c>
      <c r="Q145" s="310">
        <f>VLOOKUP($I145,'WM-AR'!$B$7:$AL$2292,14,FALSE)</f>
        <v>0</v>
      </c>
      <c r="R145" s="310">
        <f>VLOOKUP($I145,'WM-AR'!$B$7:$AL$2292,16,FALSE)</f>
        <v>0</v>
      </c>
      <c r="S145" s="310">
        <f>VLOOKUP($I145,'WM-AR'!$B$7:$AL$2292,18,FALSE)</f>
        <v>0</v>
      </c>
      <c r="T145" s="310" t="str">
        <f>VLOOKUP($I145,'WM-AR'!$B$7:$AL$2292,20,FALSE)</f>
        <v>w/ Hot-Dip Galvanized Suspension System &amp; Accessories(Moldings, Ceiling Access Door/Hatch, Curtain Boxes and etc.)</v>
      </c>
      <c r="U145" s="310">
        <f>VLOOKUP($I145,'WM-AR'!$B$7:$AL$2292,22,FALSE)</f>
        <v>0</v>
      </c>
      <c r="V145" s="310">
        <f>VLOOKUP($I145,'WM-AR'!$B$7:$AL$2292,24,FALSE)</f>
        <v>0</v>
      </c>
      <c r="W145" s="310">
        <f>VLOOKUP($I145,'WM-AR'!$B$7:$AL$2292,25,FALSE)</f>
        <v>0</v>
      </c>
      <c r="X145" s="310" t="str">
        <f>VLOOKUP($I145,'WM-AR'!$B$7:$AL$2292,26,FALSE)</f>
        <v>Tile Size=(  )mm x (  )mm</v>
      </c>
      <c r="Y145" s="310">
        <f>VLOOKUP($I145,'WM-AR'!$B$7:$AL$2292,27,FALSE)</f>
        <v>0</v>
      </c>
      <c r="Z145" s="310">
        <f>VLOOKUP($I145,'WM-AR'!$B$7:$AL$2292,28,FALSE)</f>
        <v>0</v>
      </c>
      <c r="AA145" s="310">
        <f>VLOOKUP($I145,'WM-AR'!$B$7:$AL$2292,29,FALSE)</f>
        <v>0</v>
      </c>
      <c r="AB145" s="310">
        <f>VLOOKUP($I145,'WM-AR'!$B$7:$AL$2292,30,FALSE)</f>
        <v>0</v>
      </c>
      <c r="AC145" s="310">
        <f>VLOOKUP($I145,'WM-AR'!$B$7:$AL$2292,31,FALSE)</f>
        <v>0</v>
      </c>
      <c r="AD145" s="310">
        <f>VLOOKUP($I145,'WM-AR'!$B$7:$AL$2292,32,FALSE)</f>
        <v>0</v>
      </c>
      <c r="AE145" s="310">
        <f>VLOOKUP($I145,'WM-AR'!$B$7:$AL$2292,33,FALSE)</f>
        <v>0</v>
      </c>
      <c r="AF145" s="287"/>
      <c r="AG145" s="316" t="s">
        <v>779</v>
      </c>
      <c r="AH145" s="312"/>
      <c r="AI145" s="312" t="s">
        <v>763</v>
      </c>
      <c r="AJ145" s="334"/>
    </row>
    <row r="146" spans="2:36">
      <c r="B146" s="317" t="str">
        <f>$B145</f>
        <v>입찰</v>
      </c>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row>
    <row r="147" spans="2:36" ht="34.9" customHeight="1">
      <c r="B147" s="283" t="s">
        <v>787</v>
      </c>
      <c r="C147" s="284" t="s">
        <v>756</v>
      </c>
      <c r="D147" s="337" t="s">
        <v>225</v>
      </c>
      <c r="E147" s="308"/>
      <c r="F147" s="287" t="s">
        <v>490</v>
      </c>
      <c r="G147" s="288" t="s">
        <v>831</v>
      </c>
      <c r="H147" s="289" t="s">
        <v>832</v>
      </c>
      <c r="I147" s="289"/>
      <c r="J147" s="290"/>
      <c r="K147" s="290"/>
      <c r="L147" s="290"/>
      <c r="M147" s="290"/>
      <c r="N147" s="291"/>
      <c r="O147" s="292"/>
      <c r="P147" s="293"/>
      <c r="Q147" s="293"/>
      <c r="R147" s="293"/>
      <c r="S147" s="293"/>
      <c r="T147" s="293"/>
      <c r="U147" s="293"/>
      <c r="V147" s="294"/>
      <c r="W147" s="295"/>
      <c r="X147" s="295"/>
      <c r="Y147" s="295"/>
      <c r="Z147" s="295"/>
      <c r="AA147" s="295"/>
      <c r="AB147" s="295"/>
      <c r="AC147" s="295"/>
      <c r="AD147" s="295"/>
      <c r="AE147" s="327"/>
      <c r="AF147" s="296"/>
      <c r="AG147" s="297"/>
      <c r="AH147" s="297"/>
      <c r="AI147" s="297"/>
      <c r="AJ147" s="333"/>
    </row>
    <row r="148" spans="2:36">
      <c r="B148" s="299" t="str">
        <f>$B147</f>
        <v>입찰</v>
      </c>
      <c r="C148" s="338"/>
      <c r="D148" s="339"/>
      <c r="E148" s="339"/>
      <c r="F148" s="339"/>
      <c r="G148" s="339" t="s">
        <v>759</v>
      </c>
      <c r="H148" s="339"/>
      <c r="I148" s="302" t="s">
        <v>833</v>
      </c>
      <c r="J148" s="340"/>
      <c r="K148" s="341"/>
      <c r="L148" s="341"/>
      <c r="M148" s="341"/>
      <c r="N148" s="341"/>
      <c r="O148" s="341"/>
      <c r="P148" s="341"/>
      <c r="Q148" s="341"/>
      <c r="R148" s="341"/>
      <c r="S148" s="341"/>
      <c r="T148" s="341"/>
      <c r="U148" s="341"/>
      <c r="V148" s="341"/>
      <c r="W148" s="341"/>
      <c r="X148" s="341"/>
      <c r="Y148" s="341"/>
      <c r="Z148" s="341"/>
      <c r="AA148" s="341"/>
      <c r="AB148" s="341"/>
      <c r="AC148" s="341"/>
      <c r="AD148" s="341"/>
      <c r="AE148" s="342"/>
      <c r="AF148" s="305"/>
      <c r="AG148" s="305"/>
      <c r="AH148" s="305"/>
      <c r="AI148" s="305"/>
      <c r="AJ148" s="306"/>
    </row>
    <row r="149" spans="2:36" ht="49.9" customHeight="1">
      <c r="B149" s="299" t="str">
        <f t="shared" ref="B149:B157" si="12">$B148</f>
        <v>입찰</v>
      </c>
      <c r="C149" s="343"/>
      <c r="D149" s="344"/>
      <c r="E149" s="344"/>
      <c r="F149" s="344" t="s">
        <v>769</v>
      </c>
      <c r="G149" s="344" t="str">
        <f>O149</f>
        <v>Epoxy Paint</v>
      </c>
      <c r="H149" s="308" t="s">
        <v>778</v>
      </c>
      <c r="I149" s="345" t="str">
        <f>LEFT(H149,14)</f>
        <v>A04AM080-00006</v>
      </c>
      <c r="J149" s="346"/>
      <c r="K149" s="346" t="str">
        <f>VLOOKUP($I149,'WM-AR'!$B$7:$AL$2292,34,FALSE)</f>
        <v>M2</v>
      </c>
      <c r="L149" s="346" t="str">
        <f>VLOOKUP($I149,'WM-AR'!$B$7:$AL$2292,4,FALSE)</f>
        <v>Finishing Work</v>
      </c>
      <c r="M149" s="346" t="str">
        <f>VLOOKUP($I149,'WM-AR'!$B$7:$AL$2292,6,FALSE)</f>
        <v>Painting Work</v>
      </c>
      <c r="N149" s="346" t="str">
        <f>VLOOKUP($I149,'WM-AR'!$B$7:$AL$2292,8,FALSE)</f>
        <v>Floor Painting</v>
      </c>
      <c r="O149" s="346" t="str">
        <f>VLOOKUP($I149,'WM-AR'!$B$7:$AL$2292,10,FALSE)</f>
        <v>Epoxy Paint</v>
      </c>
      <c r="P149" s="346">
        <f>VLOOKUP($I149,'WM-AR'!$B$7:$AL$2292,12,FALSE)</f>
        <v>0</v>
      </c>
      <c r="Q149" s="346">
        <f>VLOOKUP($I149,'WM-AR'!$B$7:$AL$2292,14,FALSE)</f>
        <v>0</v>
      </c>
      <c r="R149" s="346">
        <f>VLOOKUP($I149,'WM-AR'!$B$7:$AL$2292,16,FALSE)</f>
        <v>0</v>
      </c>
      <c r="S149" s="346">
        <f>VLOOKUP($I149,'WM-AR'!$B$7:$AL$2292,18,FALSE)</f>
        <v>0</v>
      </c>
      <c r="T149" s="346" t="str">
        <f>VLOOKUP($I149,'WM-AR'!$B$7:$AL$2292,20,FALSE)</f>
        <v/>
      </c>
      <c r="U149" s="346">
        <f>VLOOKUP($I149,'WM-AR'!$B$7:$AL$2292,22,FALSE)</f>
        <v>0</v>
      </c>
      <c r="V149" s="346" t="str">
        <f>VLOOKUP($I149,'WM-AR'!$B$7:$AL$2292,24,FALSE)</f>
        <v/>
      </c>
      <c r="W149" s="346">
        <f>VLOOKUP($I149,'WM-AR'!$B$7:$AL$2292,25,FALSE)</f>
        <v>0</v>
      </c>
      <c r="X149" s="346" t="str">
        <f>VLOOKUP($I149,'WM-AR'!$B$7:$AL$2292,26,FALSE)</f>
        <v/>
      </c>
      <c r="Y149" s="346">
        <f>VLOOKUP($I149,'WM-AR'!$B$7:$AL$2292,27,FALSE)</f>
        <v>0</v>
      </c>
      <c r="Z149" s="346">
        <f>VLOOKUP($I149,'WM-AR'!$B$7:$AL$2292,28,FALSE)</f>
        <v>0</v>
      </c>
      <c r="AA149" s="346">
        <f>VLOOKUP($I149,'WM-AR'!$B$7:$AL$2292,29,FALSE)</f>
        <v>0</v>
      </c>
      <c r="AB149" s="346">
        <f>VLOOKUP($I149,'WM-AR'!$B$7:$AL$2292,30,FALSE)</f>
        <v>0</v>
      </c>
      <c r="AC149" s="346">
        <f>VLOOKUP($I149,'WM-AR'!$B$7:$AL$2292,31,FALSE)</f>
        <v>0</v>
      </c>
      <c r="AD149" s="346">
        <f>VLOOKUP($I149,'WM-AR'!$B$7:$AL$2292,32,FALSE)</f>
        <v>0</v>
      </c>
      <c r="AE149" s="347">
        <f>VLOOKUP($I149,'WM-AR'!$B$7:$AL$2292,33,FALSE)</f>
        <v>0</v>
      </c>
      <c r="AF149" s="287"/>
      <c r="AG149" s="316" t="s">
        <v>779</v>
      </c>
      <c r="AH149" s="312"/>
      <c r="AI149" s="312" t="s">
        <v>763</v>
      </c>
      <c r="AJ149" s="334"/>
    </row>
    <row r="150" spans="2:36" ht="49.9" customHeight="1">
      <c r="B150" s="299" t="str">
        <f t="shared" si="12"/>
        <v>입찰</v>
      </c>
      <c r="C150" s="343"/>
      <c r="D150" s="344"/>
      <c r="E150" s="344"/>
      <c r="F150" s="344" t="s">
        <v>769</v>
      </c>
      <c r="G150" s="344" t="str">
        <f>N150</f>
        <v>Screed</v>
      </c>
      <c r="H150" s="308" t="s">
        <v>818</v>
      </c>
      <c r="I150" s="309" t="str">
        <f>LEFT(H150,14)</f>
        <v>A04AS168-00003</v>
      </c>
      <c r="J150" s="310"/>
      <c r="K150" s="310" t="str">
        <f>VLOOKUP($I150,'WM-AR'!$B$7:$AL$2292,34,FALSE)</f>
        <v>M2</v>
      </c>
      <c r="L150" s="310" t="str">
        <f>VLOOKUP($I150,'WM-AR'!$B$7:$AL$2292,4,FALSE)</f>
        <v>Finishing Work</v>
      </c>
      <c r="M150" s="310" t="str">
        <f>VLOOKUP($I150,'WM-AR'!$B$7:$AL$2292,6,FALSE)</f>
        <v>Exterior/Interior Finish Work</v>
      </c>
      <c r="N150" s="310" t="str">
        <f>VLOOKUP($I150,'WM-AR'!$B$7:$AL$2292,8,FALSE)</f>
        <v>Screed</v>
      </c>
      <c r="O150" s="310">
        <f>VLOOKUP($I150,'WM-AR'!$B$7:$AL$2292,10,FALSE)</f>
        <v>0</v>
      </c>
      <c r="P150" s="310">
        <f>VLOOKUP($I150,'WM-AR'!$B$7:$AL$2292,12,FALSE)</f>
        <v>0</v>
      </c>
      <c r="Q150" s="310">
        <f>VLOOKUP($I150,'WM-AR'!$B$7:$AL$2292,14,FALSE)</f>
        <v>0</v>
      </c>
      <c r="R150" s="310">
        <f>VLOOKUP($I150,'WM-AR'!$B$7:$AL$2292,16,FALSE)</f>
        <v>0</v>
      </c>
      <c r="S150" s="310">
        <f>VLOOKUP($I150,'WM-AR'!$B$7:$AL$2292,18,FALSE)</f>
        <v>0</v>
      </c>
      <c r="T150" s="310" t="str">
        <f>VLOOKUP($I150,'WM-AR'!$B$7:$AL$2292,20,FALSE)</f>
        <v>w/o Welded Wire Fabric</v>
      </c>
      <c r="U150" s="310">
        <f>VLOOKUP($I150,'WM-AR'!$B$7:$AL$2292,22,FALSE)</f>
        <v>0</v>
      </c>
      <c r="V150" s="310" t="str">
        <f>VLOOKUP($I150,'WM-AR'!$B$7:$AL$2292,24,FALSE)</f>
        <v>75mm≤THK</v>
      </c>
      <c r="W150" s="310">
        <f>VLOOKUP($I150,'WM-AR'!$B$7:$AL$2292,25,FALSE)</f>
        <v>0</v>
      </c>
      <c r="X150" s="310" t="str">
        <f>VLOOKUP($I150,'WM-AR'!$B$7:$AL$2292,26,FALSE)</f>
        <v>THK=(  )mm</v>
      </c>
      <c r="Y150" s="310">
        <f>VLOOKUP($I150,'WM-AR'!$B$7:$AL$2292,27,FALSE)</f>
        <v>0</v>
      </c>
      <c r="Z150" s="310">
        <f>VLOOKUP($I150,'WM-AR'!$B$7:$AL$2292,28,FALSE)</f>
        <v>0</v>
      </c>
      <c r="AA150" s="310">
        <f>VLOOKUP($I150,'WM-AR'!$B$7:$AL$2292,29,FALSE)</f>
        <v>0</v>
      </c>
      <c r="AB150" s="310">
        <f>VLOOKUP($I150,'WM-AR'!$B$7:$AL$2292,30,FALSE)</f>
        <v>0</v>
      </c>
      <c r="AC150" s="310">
        <f>VLOOKUP($I150,'WM-AR'!$B$7:$AL$2292,31,FALSE)</f>
        <v>0</v>
      </c>
      <c r="AD150" s="310">
        <f>VLOOKUP($I150,'WM-AR'!$B$7:$AL$2292,32,FALSE)</f>
        <v>0</v>
      </c>
      <c r="AE150" s="310">
        <f>VLOOKUP($I150,'WM-AR'!$B$7:$AL$2292,33,FALSE)</f>
        <v>0</v>
      </c>
      <c r="AF150" s="287"/>
      <c r="AG150" s="316" t="s">
        <v>779</v>
      </c>
      <c r="AH150" s="312"/>
      <c r="AI150" s="312" t="s">
        <v>763</v>
      </c>
      <c r="AJ150" s="335"/>
    </row>
    <row r="151" spans="2:36">
      <c r="B151" s="299" t="str">
        <f t="shared" si="12"/>
        <v>입찰</v>
      </c>
      <c r="C151" s="338"/>
      <c r="D151" s="339"/>
      <c r="E151" s="339"/>
      <c r="F151" s="339"/>
      <c r="G151" s="339" t="s">
        <v>767</v>
      </c>
      <c r="H151" s="301"/>
      <c r="I151" s="348" t="s">
        <v>834</v>
      </c>
      <c r="J151" s="340"/>
      <c r="K151" s="341"/>
      <c r="L151" s="341"/>
      <c r="M151" s="341"/>
      <c r="N151" s="341"/>
      <c r="O151" s="341"/>
      <c r="P151" s="341"/>
      <c r="Q151" s="341"/>
      <c r="R151" s="341"/>
      <c r="S151" s="341"/>
      <c r="T151" s="341"/>
      <c r="U151" s="341"/>
      <c r="V151" s="341"/>
      <c r="W151" s="341"/>
      <c r="X151" s="341"/>
      <c r="Y151" s="341"/>
      <c r="Z151" s="341"/>
      <c r="AA151" s="341"/>
      <c r="AB151" s="341"/>
      <c r="AC151" s="341"/>
      <c r="AD151" s="341"/>
      <c r="AE151" s="342"/>
      <c r="AF151" s="305"/>
      <c r="AG151" s="305"/>
      <c r="AH151" s="305"/>
      <c r="AI151" s="305"/>
      <c r="AJ151" s="306"/>
    </row>
    <row r="152" spans="2:36" ht="49.9" customHeight="1">
      <c r="B152" s="299" t="str">
        <f t="shared" si="12"/>
        <v>입찰</v>
      </c>
      <c r="C152" s="343"/>
      <c r="D152" s="344"/>
      <c r="E152" s="344"/>
      <c r="F152" s="344" t="s">
        <v>769</v>
      </c>
      <c r="G152" s="344" t="str">
        <f>O152</f>
        <v>Epoxy Paint</v>
      </c>
      <c r="H152" s="308" t="s">
        <v>782</v>
      </c>
      <c r="I152" s="309" t="str">
        <f>LEFT(H152,14)</f>
        <v>A04AM081-00007</v>
      </c>
      <c r="J152" s="310"/>
      <c r="K152" s="310" t="str">
        <f>VLOOKUP($I152,'WM-AR'!$B$7:$AL$2292,34,FALSE)</f>
        <v>M</v>
      </c>
      <c r="L152" s="310" t="str">
        <f>VLOOKUP($I152,'WM-AR'!$B$7:$AL$2292,4,FALSE)</f>
        <v>Finishing Work</v>
      </c>
      <c r="M152" s="310" t="str">
        <f>VLOOKUP($I152,'WM-AR'!$B$7:$AL$2292,6,FALSE)</f>
        <v>Painting Work</v>
      </c>
      <c r="N152" s="310" t="str">
        <f>VLOOKUP($I152,'WM-AR'!$B$7:$AL$2292,8,FALSE)</f>
        <v>Skirt Painting</v>
      </c>
      <c r="O152" s="310" t="str">
        <f>VLOOKUP($I152,'WM-AR'!$B$7:$AL$2292,10,FALSE)</f>
        <v>Epoxy Paint</v>
      </c>
      <c r="P152" s="310">
        <f>VLOOKUP($I152,'WM-AR'!$B$7:$AL$2292,12,FALSE)</f>
        <v>0</v>
      </c>
      <c r="Q152" s="310">
        <f>VLOOKUP($I152,'WM-AR'!$B$7:$AL$2292,14,FALSE)</f>
        <v>0</v>
      </c>
      <c r="R152" s="310">
        <f>VLOOKUP($I152,'WM-AR'!$B$7:$AL$2292,16,FALSE)</f>
        <v>0</v>
      </c>
      <c r="S152" s="310">
        <f>VLOOKUP($I152,'WM-AR'!$B$7:$AL$2292,18,FALSE)</f>
        <v>0</v>
      </c>
      <c r="T152" s="310" t="str">
        <f>VLOOKUP($I152,'WM-AR'!$B$7:$AL$2292,20,FALSE)</f>
        <v/>
      </c>
      <c r="U152" s="310">
        <f>VLOOKUP($I152,'WM-AR'!$B$7:$AL$2292,22,FALSE)</f>
        <v>0</v>
      </c>
      <c r="V152" s="310" t="str">
        <f>VLOOKUP($I152,'WM-AR'!$B$7:$AL$2292,24,FALSE)</f>
        <v>H&lt;150mm</v>
      </c>
      <c r="W152" s="310">
        <f>VLOOKUP($I152,'WM-AR'!$B$7:$AL$2292,25,FALSE)</f>
        <v>0</v>
      </c>
      <c r="X152" s="310" t="str">
        <f>VLOOKUP($I152,'WM-AR'!$B$7:$AL$2292,26,FALSE)</f>
        <v>H=(  )mm</v>
      </c>
      <c r="Y152" s="310">
        <f>VLOOKUP($I152,'WM-AR'!$B$7:$AL$2292,27,FALSE)</f>
        <v>0</v>
      </c>
      <c r="Z152" s="310">
        <f>VLOOKUP($I152,'WM-AR'!$B$7:$AL$2292,28,FALSE)</f>
        <v>0</v>
      </c>
      <c r="AA152" s="310">
        <f>VLOOKUP($I152,'WM-AR'!$B$7:$AL$2292,29,FALSE)</f>
        <v>0</v>
      </c>
      <c r="AB152" s="310">
        <f>VLOOKUP($I152,'WM-AR'!$B$7:$AL$2292,30,FALSE)</f>
        <v>0</v>
      </c>
      <c r="AC152" s="310">
        <f>VLOOKUP($I152,'WM-AR'!$B$7:$AL$2292,31,FALSE)</f>
        <v>0</v>
      </c>
      <c r="AD152" s="310">
        <f>VLOOKUP($I152,'WM-AR'!$B$7:$AL$2292,32,FALSE)</f>
        <v>0</v>
      </c>
      <c r="AE152" s="310">
        <f>VLOOKUP($I152,'WM-AR'!$B$7:$AL$2292,33,FALSE)</f>
        <v>0</v>
      </c>
      <c r="AF152" s="287"/>
      <c r="AG152" s="316" t="s">
        <v>770</v>
      </c>
      <c r="AH152" s="312"/>
      <c r="AI152" s="312" t="s">
        <v>763</v>
      </c>
      <c r="AJ152" s="334"/>
    </row>
    <row r="153" spans="2:36">
      <c r="B153" s="299" t="str">
        <f t="shared" si="12"/>
        <v>입찰</v>
      </c>
      <c r="C153" s="338"/>
      <c r="D153" s="339"/>
      <c r="E153" s="339"/>
      <c r="F153" s="339"/>
      <c r="G153" s="339" t="s">
        <v>771</v>
      </c>
      <c r="H153" s="339"/>
      <c r="I153" s="302" t="s">
        <v>830</v>
      </c>
      <c r="J153" s="340"/>
      <c r="K153" s="341"/>
      <c r="L153" s="341"/>
      <c r="M153" s="341"/>
      <c r="N153" s="341"/>
      <c r="O153" s="341"/>
      <c r="P153" s="341"/>
      <c r="Q153" s="341"/>
      <c r="R153" s="341"/>
      <c r="S153" s="341"/>
      <c r="T153" s="341"/>
      <c r="U153" s="341"/>
      <c r="V153" s="341"/>
      <c r="W153" s="341"/>
      <c r="X153" s="341"/>
      <c r="Y153" s="341"/>
      <c r="Z153" s="341"/>
      <c r="AA153" s="341"/>
      <c r="AB153" s="341"/>
      <c r="AC153" s="341"/>
      <c r="AD153" s="341"/>
      <c r="AE153" s="342"/>
      <c r="AF153" s="305"/>
      <c r="AG153" s="305"/>
      <c r="AH153" s="305"/>
      <c r="AI153" s="305"/>
      <c r="AJ153" s="306"/>
    </row>
    <row r="154" spans="2:36" ht="49.9" customHeight="1">
      <c r="B154" s="299" t="str">
        <f t="shared" si="12"/>
        <v>입찰</v>
      </c>
      <c r="C154" s="343"/>
      <c r="D154" s="344"/>
      <c r="E154" s="344"/>
      <c r="F154" s="344" t="s">
        <v>769</v>
      </c>
      <c r="G154" s="344" t="str">
        <f>O154</f>
        <v>Acrylic Emulsion Paint</v>
      </c>
      <c r="H154" s="308" t="s">
        <v>783</v>
      </c>
      <c r="I154" s="345" t="str">
        <f>LEFT(H154,14)</f>
        <v>A04AM078-00001</v>
      </c>
      <c r="J154" s="346"/>
      <c r="K154" s="346" t="str">
        <f>VLOOKUP($I154,'WM-AR'!$B$7:$AL$2292,34,FALSE)</f>
        <v>M2</v>
      </c>
      <c r="L154" s="346" t="str">
        <f>VLOOKUP($I154,'WM-AR'!$B$7:$AL$2292,4,FALSE)</f>
        <v>Finishing Work</v>
      </c>
      <c r="M154" s="346" t="str">
        <f>VLOOKUP($I154,'WM-AR'!$B$7:$AL$2292,6,FALSE)</f>
        <v>Painting Work</v>
      </c>
      <c r="N154" s="346" t="str">
        <f>VLOOKUP($I154,'WM-AR'!$B$7:$AL$2292,8,FALSE)</f>
        <v>Internal Wall Painting</v>
      </c>
      <c r="O154" s="346" t="str">
        <f>VLOOKUP($I154,'WM-AR'!$B$7:$AL$2292,10,FALSE)</f>
        <v>Acrylic Emulsion Paint</v>
      </c>
      <c r="P154" s="346">
        <f>VLOOKUP($I154,'WM-AR'!$B$7:$AL$2292,12,FALSE)</f>
        <v>0</v>
      </c>
      <c r="Q154" s="346">
        <f>VLOOKUP($I154,'WM-AR'!$B$7:$AL$2292,14,FALSE)</f>
        <v>0</v>
      </c>
      <c r="R154" s="346">
        <f>VLOOKUP($I154,'WM-AR'!$B$7:$AL$2292,16,FALSE)</f>
        <v>0</v>
      </c>
      <c r="S154" s="346">
        <f>VLOOKUP($I154,'WM-AR'!$B$7:$AL$2292,18,FALSE)</f>
        <v>0</v>
      </c>
      <c r="T154" s="346" t="str">
        <f>VLOOKUP($I154,'WM-AR'!$B$7:$AL$2292,20,FALSE)</f>
        <v/>
      </c>
      <c r="U154" s="346">
        <f>VLOOKUP($I154,'WM-AR'!$B$7:$AL$2292,22,FALSE)</f>
        <v>0</v>
      </c>
      <c r="V154" s="346" t="str">
        <f>VLOOKUP($I154,'WM-AR'!$B$7:$AL$2292,24,FALSE)</f>
        <v/>
      </c>
      <c r="W154" s="346">
        <f>VLOOKUP($I154,'WM-AR'!$B$7:$AL$2292,25,FALSE)</f>
        <v>0</v>
      </c>
      <c r="X154" s="346" t="str">
        <f>VLOOKUP($I154,'WM-AR'!$B$7:$AL$2292,26,FALSE)</f>
        <v/>
      </c>
      <c r="Y154" s="346">
        <f>VLOOKUP($I154,'WM-AR'!$B$7:$AL$2292,27,FALSE)</f>
        <v>0</v>
      </c>
      <c r="Z154" s="346">
        <f>VLOOKUP($I154,'WM-AR'!$B$7:$AL$2292,28,FALSE)</f>
        <v>0</v>
      </c>
      <c r="AA154" s="346">
        <f>VLOOKUP($I154,'WM-AR'!$B$7:$AL$2292,29,FALSE)</f>
        <v>0</v>
      </c>
      <c r="AB154" s="346">
        <f>VLOOKUP($I154,'WM-AR'!$B$7:$AL$2292,30,FALSE)</f>
        <v>0</v>
      </c>
      <c r="AC154" s="346">
        <f>VLOOKUP($I154,'WM-AR'!$B$7:$AL$2292,31,FALSE)</f>
        <v>0</v>
      </c>
      <c r="AD154" s="346">
        <f>VLOOKUP($I154,'WM-AR'!$B$7:$AL$2292,32,FALSE)</f>
        <v>0</v>
      </c>
      <c r="AE154" s="347">
        <f>VLOOKUP($I154,'WM-AR'!$B$7:$AL$2292,33,FALSE)</f>
        <v>0</v>
      </c>
      <c r="AF154" s="287"/>
      <c r="AG154" s="316" t="s">
        <v>784</v>
      </c>
      <c r="AH154" s="312"/>
      <c r="AI154" s="312" t="s">
        <v>763</v>
      </c>
      <c r="AJ154" s="336"/>
    </row>
    <row r="155" spans="2:36" ht="49.9" customHeight="1">
      <c r="B155" s="299" t="str">
        <f t="shared" si="12"/>
        <v>입찰</v>
      </c>
      <c r="C155" s="343"/>
      <c r="D155" s="344"/>
      <c r="E155" s="344"/>
      <c r="F155" s="344" t="s">
        <v>769</v>
      </c>
      <c r="G155" s="344" t="str">
        <f>N155</f>
        <v>Plastering</v>
      </c>
      <c r="H155" s="308" t="s">
        <v>785</v>
      </c>
      <c r="I155" s="309" t="str">
        <f>LEFT(H155,14)</f>
        <v>A04AT198-00002</v>
      </c>
      <c r="J155" s="310"/>
      <c r="K155" s="310" t="str">
        <f>VLOOKUP($I155,'WM-AR'!$B$7:$AL$2292,34,FALSE)</f>
        <v>M2</v>
      </c>
      <c r="L155" s="310" t="str">
        <f>VLOOKUP($I155,'WM-AR'!$B$7:$AL$2292,4,FALSE)</f>
        <v>Finishing Work</v>
      </c>
      <c r="M155" s="310" t="str">
        <f>VLOOKUP($I155,'WM-AR'!$B$7:$AL$2292,6,FALSE)</f>
        <v>Plastering Work</v>
      </c>
      <c r="N155" s="310" t="str">
        <f>VLOOKUP($I155,'WM-AR'!$B$7:$AL$2292,8,FALSE)</f>
        <v>Plastering</v>
      </c>
      <c r="O155" s="310">
        <f>VLOOKUP($I155,'WM-AR'!$B$7:$AL$2292,10,FALSE)</f>
        <v>0</v>
      </c>
      <c r="P155" s="310">
        <f>VLOOKUP($I155,'WM-AR'!$B$7:$AL$2292,12,FALSE)</f>
        <v>0</v>
      </c>
      <c r="Q155" s="310">
        <f>VLOOKUP($I155,'WM-AR'!$B$7:$AL$2292,14,FALSE)</f>
        <v>0</v>
      </c>
      <c r="R155" s="310">
        <f>VLOOKUP($I155,'WM-AR'!$B$7:$AL$2292,16,FALSE)</f>
        <v>0</v>
      </c>
      <c r="S155" s="310" t="str">
        <f>VLOOKUP($I155,'WM-AR'!$B$7:$AL$2292,18,FALSE)</f>
        <v>for Internal Masonry Wall</v>
      </c>
      <c r="T155" s="310" t="str">
        <f>VLOOKUP($I155,'WM-AR'!$B$7:$AL$2292,20,FALSE)</f>
        <v/>
      </c>
      <c r="U155" s="310">
        <f>VLOOKUP($I155,'WM-AR'!$B$7:$AL$2292,22,FALSE)</f>
        <v>0</v>
      </c>
      <c r="V155" s="310">
        <f>VLOOKUP($I155,'WM-AR'!$B$7:$AL$2292,24,FALSE)</f>
        <v>0</v>
      </c>
      <c r="W155" s="310">
        <f>VLOOKUP($I155,'WM-AR'!$B$7:$AL$2292,25,FALSE)</f>
        <v>0</v>
      </c>
      <c r="X155" s="310" t="str">
        <f>VLOOKUP($I155,'WM-AR'!$B$7:$AL$2292,26,FALSE)</f>
        <v>THK=(  )mm</v>
      </c>
      <c r="Y155" s="310">
        <f>VLOOKUP($I155,'WM-AR'!$B$7:$AL$2292,27,FALSE)</f>
        <v>0</v>
      </c>
      <c r="Z155" s="310">
        <f>VLOOKUP($I155,'WM-AR'!$B$7:$AL$2292,28,FALSE)</f>
        <v>0</v>
      </c>
      <c r="AA155" s="310">
        <f>VLOOKUP($I155,'WM-AR'!$B$7:$AL$2292,29,FALSE)</f>
        <v>0</v>
      </c>
      <c r="AB155" s="310">
        <f>VLOOKUP($I155,'WM-AR'!$B$7:$AL$2292,30,FALSE)</f>
        <v>0</v>
      </c>
      <c r="AC155" s="310">
        <f>VLOOKUP($I155,'WM-AR'!$B$7:$AL$2292,31,FALSE)</f>
        <v>0</v>
      </c>
      <c r="AD155" s="310">
        <f>VLOOKUP($I155,'WM-AR'!$B$7:$AL$2292,32,FALSE)</f>
        <v>0</v>
      </c>
      <c r="AE155" s="310">
        <f>VLOOKUP($I155,'WM-AR'!$B$7:$AL$2292,33,FALSE)</f>
        <v>0</v>
      </c>
      <c r="AF155" s="287"/>
      <c r="AG155" s="316" t="s">
        <v>784</v>
      </c>
      <c r="AH155" s="312"/>
      <c r="AI155" s="312" t="s">
        <v>763</v>
      </c>
      <c r="AJ155" s="334"/>
    </row>
    <row r="156" spans="2:36">
      <c r="B156" s="299" t="str">
        <f t="shared" si="12"/>
        <v>입찰</v>
      </c>
      <c r="C156" s="338"/>
      <c r="D156" s="339"/>
      <c r="E156" s="339"/>
      <c r="F156" s="339"/>
      <c r="G156" s="339" t="s">
        <v>773</v>
      </c>
      <c r="H156" s="301"/>
      <c r="I156" s="348" t="s">
        <v>835</v>
      </c>
      <c r="J156" s="340"/>
      <c r="K156" s="341"/>
      <c r="L156" s="341"/>
      <c r="M156" s="341"/>
      <c r="N156" s="341"/>
      <c r="O156" s="341"/>
      <c r="P156" s="341"/>
      <c r="Q156" s="341"/>
      <c r="R156" s="341"/>
      <c r="S156" s="341"/>
      <c r="T156" s="341"/>
      <c r="U156" s="341"/>
      <c r="V156" s="341"/>
      <c r="W156" s="341"/>
      <c r="X156" s="341"/>
      <c r="Y156" s="341"/>
      <c r="Z156" s="341"/>
      <c r="AA156" s="341"/>
      <c r="AB156" s="341"/>
      <c r="AC156" s="341"/>
      <c r="AD156" s="341"/>
      <c r="AE156" s="342"/>
      <c r="AF156" s="305"/>
      <c r="AG156" s="305"/>
      <c r="AH156" s="305"/>
      <c r="AI156" s="305"/>
      <c r="AJ156" s="306"/>
    </row>
    <row r="157" spans="2:36" ht="49.9" customHeight="1">
      <c r="B157" s="299" t="str">
        <f t="shared" si="12"/>
        <v>입찰</v>
      </c>
      <c r="C157" s="343"/>
      <c r="D157" s="344"/>
      <c r="E157" s="344"/>
      <c r="F157" s="344" t="s">
        <v>769</v>
      </c>
      <c r="G157" s="344" t="str">
        <f>O157</f>
        <v>Acrylic Emulsion Paint</v>
      </c>
      <c r="H157" s="308" t="s">
        <v>786</v>
      </c>
      <c r="I157" s="309" t="str">
        <f>LEFT(H157,14)</f>
        <v>A04AM079-00001</v>
      </c>
      <c r="J157" s="310"/>
      <c r="K157" s="310" t="str">
        <f>VLOOKUP($I157,'WM-AR'!$B$7:$AL$2292,34,FALSE)</f>
        <v>M2</v>
      </c>
      <c r="L157" s="310" t="str">
        <f>VLOOKUP($I157,'WM-AR'!$B$7:$AL$2292,4,FALSE)</f>
        <v>Finishing Work</v>
      </c>
      <c r="M157" s="310" t="str">
        <f>VLOOKUP($I157,'WM-AR'!$B$7:$AL$2292,6,FALSE)</f>
        <v>Painting Work</v>
      </c>
      <c r="N157" s="310" t="str">
        <f>VLOOKUP($I157,'WM-AR'!$B$7:$AL$2292,8,FALSE)</f>
        <v>Ceiling Painting</v>
      </c>
      <c r="O157" s="310" t="str">
        <f>VLOOKUP($I157,'WM-AR'!$B$7:$AL$2292,10,FALSE)</f>
        <v>Acrylic Emulsion Paint</v>
      </c>
      <c r="P157" s="310">
        <f>VLOOKUP($I157,'WM-AR'!$B$7:$AL$2292,12,FALSE)</f>
        <v>0</v>
      </c>
      <c r="Q157" s="310">
        <f>VLOOKUP($I157,'WM-AR'!$B$7:$AL$2292,14,FALSE)</f>
        <v>0</v>
      </c>
      <c r="R157" s="310">
        <f>VLOOKUP($I157,'WM-AR'!$B$7:$AL$2292,16,FALSE)</f>
        <v>0</v>
      </c>
      <c r="S157" s="310">
        <f>VLOOKUP($I157,'WM-AR'!$B$7:$AL$2292,18,FALSE)</f>
        <v>0</v>
      </c>
      <c r="T157" s="310" t="str">
        <f>VLOOKUP($I157,'WM-AR'!$B$7:$AL$2292,20,FALSE)</f>
        <v/>
      </c>
      <c r="U157" s="310">
        <f>VLOOKUP($I157,'WM-AR'!$B$7:$AL$2292,22,FALSE)</f>
        <v>0</v>
      </c>
      <c r="V157" s="310" t="str">
        <f>VLOOKUP($I157,'WM-AR'!$B$7:$AL$2292,24,FALSE)</f>
        <v/>
      </c>
      <c r="W157" s="310">
        <f>VLOOKUP($I157,'WM-AR'!$B$7:$AL$2292,25,FALSE)</f>
        <v>0</v>
      </c>
      <c r="X157" s="310" t="str">
        <f>VLOOKUP($I157,'WM-AR'!$B$7:$AL$2292,26,FALSE)</f>
        <v/>
      </c>
      <c r="Y157" s="310">
        <f>VLOOKUP($I157,'WM-AR'!$B$7:$AL$2292,27,FALSE)</f>
        <v>0</v>
      </c>
      <c r="Z157" s="310">
        <f>VLOOKUP($I157,'WM-AR'!$B$7:$AL$2292,28,FALSE)</f>
        <v>0</v>
      </c>
      <c r="AA157" s="310">
        <f>VLOOKUP($I157,'WM-AR'!$B$7:$AL$2292,29,FALSE)</f>
        <v>0</v>
      </c>
      <c r="AB157" s="310">
        <f>VLOOKUP($I157,'WM-AR'!$B$7:$AL$2292,30,FALSE)</f>
        <v>0</v>
      </c>
      <c r="AC157" s="310">
        <f>VLOOKUP($I157,'WM-AR'!$B$7:$AL$2292,31,FALSE)</f>
        <v>0</v>
      </c>
      <c r="AD157" s="310">
        <f>VLOOKUP($I157,'WM-AR'!$B$7:$AL$2292,32,FALSE)</f>
        <v>0</v>
      </c>
      <c r="AE157" s="310">
        <f>VLOOKUP($I157,'WM-AR'!$B$7:$AL$2292,33,FALSE)</f>
        <v>0</v>
      </c>
      <c r="AF157" s="287"/>
      <c r="AG157" s="316" t="s">
        <v>779</v>
      </c>
      <c r="AH157" s="312"/>
      <c r="AI157" s="312" t="s">
        <v>763</v>
      </c>
      <c r="AJ157" s="334"/>
    </row>
    <row r="158" spans="2:36">
      <c r="B158" s="317" t="str">
        <f>$B157</f>
        <v>입찰</v>
      </c>
      <c r="C158" s="318"/>
      <c r="D158" s="318"/>
      <c r="E158" s="318"/>
      <c r="F158" s="318"/>
      <c r="G158" s="318"/>
      <c r="H158" s="318"/>
      <c r="I158" s="318"/>
      <c r="J158" s="318"/>
      <c r="K158" s="318"/>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row>
    <row r="159" spans="2:36" ht="34.9" customHeight="1">
      <c r="B159" s="283" t="s">
        <v>787</v>
      </c>
      <c r="C159" s="284" t="s">
        <v>756</v>
      </c>
      <c r="D159" s="337" t="s">
        <v>225</v>
      </c>
      <c r="E159" s="308"/>
      <c r="F159" s="287" t="s">
        <v>490</v>
      </c>
      <c r="G159" s="288" t="s">
        <v>836</v>
      </c>
      <c r="H159" s="289" t="s">
        <v>837</v>
      </c>
      <c r="I159" s="289"/>
      <c r="J159" s="290"/>
      <c r="K159" s="290"/>
      <c r="L159" s="290"/>
      <c r="M159" s="290"/>
      <c r="N159" s="291"/>
      <c r="O159" s="292"/>
      <c r="P159" s="293"/>
      <c r="Q159" s="293"/>
      <c r="R159" s="293"/>
      <c r="S159" s="293"/>
      <c r="T159" s="293"/>
      <c r="U159" s="293"/>
      <c r="V159" s="294"/>
      <c r="W159" s="295"/>
      <c r="X159" s="295"/>
      <c r="Y159" s="295"/>
      <c r="Z159" s="295"/>
      <c r="AA159" s="295"/>
      <c r="AB159" s="295"/>
      <c r="AC159" s="295"/>
      <c r="AD159" s="295"/>
      <c r="AE159" s="327"/>
      <c r="AF159" s="296"/>
      <c r="AG159" s="297"/>
      <c r="AH159" s="297"/>
      <c r="AI159" s="297"/>
      <c r="AJ159" s="333"/>
    </row>
    <row r="160" spans="2:36">
      <c r="B160" s="299" t="str">
        <f>$B159</f>
        <v>입찰</v>
      </c>
      <c r="C160" s="338"/>
      <c r="D160" s="339"/>
      <c r="E160" s="339"/>
      <c r="F160" s="339"/>
      <c r="G160" s="339" t="s">
        <v>759</v>
      </c>
      <c r="H160" s="339"/>
      <c r="I160" s="302" t="s">
        <v>800</v>
      </c>
      <c r="J160" s="340"/>
      <c r="K160" s="341"/>
      <c r="L160" s="341"/>
      <c r="M160" s="341"/>
      <c r="N160" s="341"/>
      <c r="O160" s="341"/>
      <c r="P160" s="341"/>
      <c r="Q160" s="341"/>
      <c r="R160" s="341"/>
      <c r="S160" s="341"/>
      <c r="T160" s="341"/>
      <c r="U160" s="341"/>
      <c r="V160" s="341"/>
      <c r="W160" s="341"/>
      <c r="X160" s="341"/>
      <c r="Y160" s="341"/>
      <c r="Z160" s="341"/>
      <c r="AA160" s="341"/>
      <c r="AB160" s="341"/>
      <c r="AC160" s="341"/>
      <c r="AD160" s="341"/>
      <c r="AE160" s="342"/>
      <c r="AF160" s="305"/>
      <c r="AG160" s="305"/>
      <c r="AH160" s="305"/>
      <c r="AI160" s="305"/>
      <c r="AJ160" s="306"/>
    </row>
    <row r="161" spans="2:36" ht="49.9" customHeight="1">
      <c r="B161" s="299" t="str">
        <f t="shared" ref="B161:B168" si="13">$B160</f>
        <v>입찰</v>
      </c>
      <c r="C161" s="343"/>
      <c r="D161" s="344"/>
      <c r="E161" s="344"/>
      <c r="F161" s="344" t="s">
        <v>769</v>
      </c>
      <c r="G161" s="344" t="str">
        <f>O161</f>
        <v>Vinyl Tile</v>
      </c>
      <c r="H161" s="308" t="s">
        <v>801</v>
      </c>
      <c r="I161" s="345" t="str">
        <f>LEFT(H161,14)</f>
        <v>A04AN083-00004</v>
      </c>
      <c r="J161" s="346"/>
      <c r="K161" s="346" t="str">
        <f>VLOOKUP($I161,'WM-AR'!$B$7:$AL$2292,34,FALSE)</f>
        <v>M2</v>
      </c>
      <c r="L161" s="346" t="str">
        <f>VLOOKUP($I161,'WM-AR'!$B$7:$AL$2292,4,FALSE)</f>
        <v>Finishing Work</v>
      </c>
      <c r="M161" s="346" t="str">
        <f>VLOOKUP($I161,'WM-AR'!$B$7:$AL$2292,6,FALSE)</f>
        <v>Tile Work</v>
      </c>
      <c r="N161" s="346" t="str">
        <f>VLOOKUP($I161,'WM-AR'!$B$7:$AL$2292,8,FALSE)</f>
        <v>Floor Tile</v>
      </c>
      <c r="O161" s="346" t="str">
        <f>VLOOKUP($I161,'WM-AR'!$B$7:$AL$2292,10,FALSE)</f>
        <v>Vinyl Tile</v>
      </c>
      <c r="P161" s="346">
        <f>VLOOKUP($I161,'WM-AR'!$B$7:$AL$2292,12,FALSE)</f>
        <v>0</v>
      </c>
      <c r="Q161" s="346">
        <f>VLOOKUP($I161,'WM-AR'!$B$7:$AL$2292,14,FALSE)</f>
        <v>0</v>
      </c>
      <c r="R161" s="346">
        <f>VLOOKUP($I161,'WM-AR'!$B$7:$AL$2292,16,FALSE)</f>
        <v>0</v>
      </c>
      <c r="S161" s="346">
        <f>VLOOKUP($I161,'WM-AR'!$B$7:$AL$2292,18,FALSE)</f>
        <v>0</v>
      </c>
      <c r="T161" s="346" t="str">
        <f>VLOOKUP($I161,'WM-AR'!$B$7:$AL$2292,20,FALSE)</f>
        <v>w/ Mortar Bond Coat or Adhesive</v>
      </c>
      <c r="U161" s="346">
        <f>VLOOKUP($I161,'WM-AR'!$B$7:$AL$2292,22,FALSE)</f>
        <v>0</v>
      </c>
      <c r="V161" s="346">
        <f>VLOOKUP($I161,'WM-AR'!$B$7:$AL$2292,24,FALSE)</f>
        <v>0</v>
      </c>
      <c r="W161" s="346">
        <f>VLOOKUP($I161,'WM-AR'!$B$7:$AL$2292,25,FALSE)</f>
        <v>0</v>
      </c>
      <c r="X161" s="346" t="str">
        <f>VLOOKUP($I161,'WM-AR'!$B$7:$AL$2292,26,FALSE)</f>
        <v>Tile Size=W(  )mm x L(  )mm x THK(  )mm</v>
      </c>
      <c r="Y161" s="346">
        <f>VLOOKUP($I161,'WM-AR'!$B$7:$AL$2292,27,FALSE)</f>
        <v>0</v>
      </c>
      <c r="Z161" s="346">
        <f>VLOOKUP($I161,'WM-AR'!$B$7:$AL$2292,28,FALSE)</f>
        <v>0</v>
      </c>
      <c r="AA161" s="346">
        <f>VLOOKUP($I161,'WM-AR'!$B$7:$AL$2292,29,FALSE)</f>
        <v>0</v>
      </c>
      <c r="AB161" s="346">
        <f>VLOOKUP($I161,'WM-AR'!$B$7:$AL$2292,30,FALSE)</f>
        <v>0</v>
      </c>
      <c r="AC161" s="346">
        <f>VLOOKUP($I161,'WM-AR'!$B$7:$AL$2292,31,FALSE)</f>
        <v>0</v>
      </c>
      <c r="AD161" s="346">
        <f>VLOOKUP($I161,'WM-AR'!$B$7:$AL$2292,32,FALSE)</f>
        <v>0</v>
      </c>
      <c r="AE161" s="347">
        <f>VLOOKUP($I161,'WM-AR'!$B$7:$AL$2292,33,FALSE)</f>
        <v>0</v>
      </c>
      <c r="AF161" s="287"/>
      <c r="AG161" s="316" t="s">
        <v>779</v>
      </c>
      <c r="AH161" s="312"/>
      <c r="AI161" s="312" t="s">
        <v>763</v>
      </c>
      <c r="AJ161" s="334"/>
    </row>
    <row r="162" spans="2:36">
      <c r="B162" s="299" t="str">
        <f t="shared" si="13"/>
        <v>입찰</v>
      </c>
      <c r="C162" s="338"/>
      <c r="D162" s="339"/>
      <c r="E162" s="339"/>
      <c r="F162" s="339"/>
      <c r="G162" s="339" t="s">
        <v>767</v>
      </c>
      <c r="H162" s="301"/>
      <c r="I162" s="348" t="s">
        <v>792</v>
      </c>
      <c r="J162" s="340"/>
      <c r="K162" s="341"/>
      <c r="L162" s="341"/>
      <c r="M162" s="341"/>
      <c r="N162" s="341"/>
      <c r="O162" s="341"/>
      <c r="P162" s="341"/>
      <c r="Q162" s="341"/>
      <c r="R162" s="341"/>
      <c r="S162" s="341"/>
      <c r="T162" s="341"/>
      <c r="U162" s="341"/>
      <c r="V162" s="341"/>
      <c r="W162" s="341"/>
      <c r="X162" s="341"/>
      <c r="Y162" s="341"/>
      <c r="Z162" s="341"/>
      <c r="AA162" s="341"/>
      <c r="AB162" s="341"/>
      <c r="AC162" s="341"/>
      <c r="AD162" s="341"/>
      <c r="AE162" s="342"/>
      <c r="AF162" s="305"/>
      <c r="AG162" s="305"/>
      <c r="AH162" s="305"/>
      <c r="AI162" s="305"/>
      <c r="AJ162" s="306"/>
    </row>
    <row r="163" spans="2:36" ht="49.9" customHeight="1">
      <c r="B163" s="299" t="str">
        <f t="shared" si="13"/>
        <v>입찰</v>
      </c>
      <c r="C163" s="343"/>
      <c r="D163" s="344"/>
      <c r="E163" s="344"/>
      <c r="F163" s="344" t="s">
        <v>769</v>
      </c>
      <c r="G163" s="344" t="str">
        <f>O163</f>
        <v>Anti-Static Vinyl Tile</v>
      </c>
      <c r="H163" s="308" t="s">
        <v>793</v>
      </c>
      <c r="I163" s="309" t="str">
        <f>LEFT(H163,14)</f>
        <v>A04AN083-00005</v>
      </c>
      <c r="J163" s="310"/>
      <c r="K163" s="310" t="str">
        <f>VLOOKUP($I163,'WM-AR'!$B$7:$AL$2292,34,FALSE)</f>
        <v>M2</v>
      </c>
      <c r="L163" s="310" t="str">
        <f>VLOOKUP($I163,'WM-AR'!$B$7:$AL$2292,4,FALSE)</f>
        <v>Finishing Work</v>
      </c>
      <c r="M163" s="310" t="str">
        <f>VLOOKUP($I163,'WM-AR'!$B$7:$AL$2292,6,FALSE)</f>
        <v>Tile Work</v>
      </c>
      <c r="N163" s="310" t="str">
        <f>VLOOKUP($I163,'WM-AR'!$B$7:$AL$2292,8,FALSE)</f>
        <v>Floor Tile</v>
      </c>
      <c r="O163" s="310" t="str">
        <f>VLOOKUP($I163,'WM-AR'!$B$7:$AL$2292,10,FALSE)</f>
        <v>Anti-Static Vinyl Tile</v>
      </c>
      <c r="P163" s="310">
        <f>VLOOKUP($I163,'WM-AR'!$B$7:$AL$2292,12,FALSE)</f>
        <v>0</v>
      </c>
      <c r="Q163" s="310">
        <f>VLOOKUP($I163,'WM-AR'!$B$7:$AL$2292,14,FALSE)</f>
        <v>0</v>
      </c>
      <c r="R163" s="310">
        <f>VLOOKUP($I163,'WM-AR'!$B$7:$AL$2292,16,FALSE)</f>
        <v>0</v>
      </c>
      <c r="S163" s="310">
        <f>VLOOKUP($I163,'WM-AR'!$B$7:$AL$2292,18,FALSE)</f>
        <v>0</v>
      </c>
      <c r="T163" s="310" t="str">
        <f>VLOOKUP($I163,'WM-AR'!$B$7:$AL$2292,20,FALSE)</f>
        <v>w/ Mortar Bond Coat or Adhesive</v>
      </c>
      <c r="U163" s="310">
        <f>VLOOKUP($I163,'WM-AR'!$B$7:$AL$2292,22,FALSE)</f>
        <v>0</v>
      </c>
      <c r="V163" s="310">
        <f>VLOOKUP($I163,'WM-AR'!$B$7:$AL$2292,24,FALSE)</f>
        <v>0</v>
      </c>
      <c r="W163" s="310">
        <f>VLOOKUP($I163,'WM-AR'!$B$7:$AL$2292,25,FALSE)</f>
        <v>0</v>
      </c>
      <c r="X163" s="310" t="str">
        <f>VLOOKUP($I163,'WM-AR'!$B$7:$AL$2292,26,FALSE)</f>
        <v>Tile Size=W(  )mm x L(  )mm x THK(  )mm</v>
      </c>
      <c r="Y163" s="310">
        <f>VLOOKUP($I163,'WM-AR'!$B$7:$AL$2292,27,FALSE)</f>
        <v>0</v>
      </c>
      <c r="Z163" s="310">
        <f>VLOOKUP($I163,'WM-AR'!$B$7:$AL$2292,28,FALSE)</f>
        <v>0</v>
      </c>
      <c r="AA163" s="310">
        <f>VLOOKUP($I163,'WM-AR'!$B$7:$AL$2292,29,FALSE)</f>
        <v>0</v>
      </c>
      <c r="AB163" s="310">
        <f>VLOOKUP($I163,'WM-AR'!$B$7:$AL$2292,30,FALSE)</f>
        <v>0</v>
      </c>
      <c r="AC163" s="310">
        <f>VLOOKUP($I163,'WM-AR'!$B$7:$AL$2292,31,FALSE)</f>
        <v>0</v>
      </c>
      <c r="AD163" s="310">
        <f>VLOOKUP($I163,'WM-AR'!$B$7:$AL$2292,32,FALSE)</f>
        <v>0</v>
      </c>
      <c r="AE163" s="310">
        <f>VLOOKUP($I163,'WM-AR'!$B$7:$AL$2292,33,FALSE)</f>
        <v>0</v>
      </c>
      <c r="AF163" s="287"/>
      <c r="AG163" s="316" t="s">
        <v>770</v>
      </c>
      <c r="AH163" s="312"/>
      <c r="AI163" s="312" t="s">
        <v>763</v>
      </c>
      <c r="AJ163" s="334"/>
    </row>
    <row r="164" spans="2:36">
      <c r="B164" s="299" t="str">
        <f t="shared" si="13"/>
        <v>입찰</v>
      </c>
      <c r="C164" s="338"/>
      <c r="D164" s="339"/>
      <c r="E164" s="339"/>
      <c r="F164" s="339"/>
      <c r="G164" s="339" t="s">
        <v>771</v>
      </c>
      <c r="H164" s="339"/>
      <c r="I164" s="302" t="s">
        <v>830</v>
      </c>
      <c r="J164" s="340"/>
      <c r="K164" s="341"/>
      <c r="L164" s="341"/>
      <c r="M164" s="341"/>
      <c r="N164" s="341"/>
      <c r="O164" s="341"/>
      <c r="P164" s="341"/>
      <c r="Q164" s="341"/>
      <c r="R164" s="341"/>
      <c r="S164" s="341"/>
      <c r="T164" s="341"/>
      <c r="U164" s="341"/>
      <c r="V164" s="341"/>
      <c r="W164" s="341"/>
      <c r="X164" s="341"/>
      <c r="Y164" s="341"/>
      <c r="Z164" s="341"/>
      <c r="AA164" s="341"/>
      <c r="AB164" s="341"/>
      <c r="AC164" s="341"/>
      <c r="AD164" s="341"/>
      <c r="AE164" s="342"/>
      <c r="AF164" s="305"/>
      <c r="AG164" s="305"/>
      <c r="AH164" s="305"/>
      <c r="AI164" s="305"/>
      <c r="AJ164" s="306"/>
    </row>
    <row r="165" spans="2:36" ht="49.9" customHeight="1">
      <c r="B165" s="299" t="str">
        <f t="shared" si="13"/>
        <v>입찰</v>
      </c>
      <c r="C165" s="343"/>
      <c r="D165" s="344"/>
      <c r="E165" s="344"/>
      <c r="F165" s="344" t="s">
        <v>769</v>
      </c>
      <c r="G165" s="344" t="str">
        <f>O165</f>
        <v>Acrylic Emulsion Paint</v>
      </c>
      <c r="H165" s="308" t="s">
        <v>783</v>
      </c>
      <c r="I165" s="345" t="str">
        <f>LEFT(H165,14)</f>
        <v>A04AM078-00001</v>
      </c>
      <c r="J165" s="346"/>
      <c r="K165" s="346" t="str">
        <f>VLOOKUP($I165,'WM-AR'!$B$7:$AL$2292,34,FALSE)</f>
        <v>M2</v>
      </c>
      <c r="L165" s="346" t="str">
        <f>VLOOKUP($I165,'WM-AR'!$B$7:$AL$2292,4,FALSE)</f>
        <v>Finishing Work</v>
      </c>
      <c r="M165" s="346" t="str">
        <f>VLOOKUP($I165,'WM-AR'!$B$7:$AL$2292,6,FALSE)</f>
        <v>Painting Work</v>
      </c>
      <c r="N165" s="346" t="str">
        <f>VLOOKUP($I165,'WM-AR'!$B$7:$AL$2292,8,FALSE)</f>
        <v>Internal Wall Painting</v>
      </c>
      <c r="O165" s="346" t="str">
        <f>VLOOKUP($I165,'WM-AR'!$B$7:$AL$2292,10,FALSE)</f>
        <v>Acrylic Emulsion Paint</v>
      </c>
      <c r="P165" s="346">
        <f>VLOOKUP($I165,'WM-AR'!$B$7:$AL$2292,12,FALSE)</f>
        <v>0</v>
      </c>
      <c r="Q165" s="346">
        <f>VLOOKUP($I165,'WM-AR'!$B$7:$AL$2292,14,FALSE)</f>
        <v>0</v>
      </c>
      <c r="R165" s="346">
        <f>VLOOKUP($I165,'WM-AR'!$B$7:$AL$2292,16,FALSE)</f>
        <v>0</v>
      </c>
      <c r="S165" s="346">
        <f>VLOOKUP($I165,'WM-AR'!$B$7:$AL$2292,18,FALSE)</f>
        <v>0</v>
      </c>
      <c r="T165" s="346" t="str">
        <f>VLOOKUP($I165,'WM-AR'!$B$7:$AL$2292,20,FALSE)</f>
        <v/>
      </c>
      <c r="U165" s="346">
        <f>VLOOKUP($I165,'WM-AR'!$B$7:$AL$2292,22,FALSE)</f>
        <v>0</v>
      </c>
      <c r="V165" s="346" t="str">
        <f>VLOOKUP($I165,'WM-AR'!$B$7:$AL$2292,24,FALSE)</f>
        <v/>
      </c>
      <c r="W165" s="346">
        <f>VLOOKUP($I165,'WM-AR'!$B$7:$AL$2292,25,FALSE)</f>
        <v>0</v>
      </c>
      <c r="X165" s="346" t="str">
        <f>VLOOKUP($I165,'WM-AR'!$B$7:$AL$2292,26,FALSE)</f>
        <v/>
      </c>
      <c r="Y165" s="346">
        <f>VLOOKUP($I165,'WM-AR'!$B$7:$AL$2292,27,FALSE)</f>
        <v>0</v>
      </c>
      <c r="Z165" s="346">
        <f>VLOOKUP($I165,'WM-AR'!$B$7:$AL$2292,28,FALSE)</f>
        <v>0</v>
      </c>
      <c r="AA165" s="346">
        <f>VLOOKUP($I165,'WM-AR'!$B$7:$AL$2292,29,FALSE)</f>
        <v>0</v>
      </c>
      <c r="AB165" s="346">
        <f>VLOOKUP($I165,'WM-AR'!$B$7:$AL$2292,30,FALSE)</f>
        <v>0</v>
      </c>
      <c r="AC165" s="346">
        <f>VLOOKUP($I165,'WM-AR'!$B$7:$AL$2292,31,FALSE)</f>
        <v>0</v>
      </c>
      <c r="AD165" s="346">
        <f>VLOOKUP($I165,'WM-AR'!$B$7:$AL$2292,32,FALSE)</f>
        <v>0</v>
      </c>
      <c r="AE165" s="347">
        <f>VLOOKUP($I165,'WM-AR'!$B$7:$AL$2292,33,FALSE)</f>
        <v>0</v>
      </c>
      <c r="AF165" s="287"/>
      <c r="AG165" s="316" t="s">
        <v>784</v>
      </c>
      <c r="AH165" s="312"/>
      <c r="AI165" s="312" t="s">
        <v>763</v>
      </c>
      <c r="AJ165" s="336"/>
    </row>
    <row r="166" spans="2:36" ht="49.9" customHeight="1">
      <c r="B166" s="299" t="str">
        <f t="shared" si="13"/>
        <v>입찰</v>
      </c>
      <c r="C166" s="343"/>
      <c r="D166" s="344"/>
      <c r="E166" s="344"/>
      <c r="F166" s="344" t="s">
        <v>769</v>
      </c>
      <c r="G166" s="344" t="str">
        <f>N166</f>
        <v>Plastering</v>
      </c>
      <c r="H166" s="308" t="s">
        <v>785</v>
      </c>
      <c r="I166" s="309" t="str">
        <f>LEFT(H166,14)</f>
        <v>A04AT198-00002</v>
      </c>
      <c r="J166" s="310"/>
      <c r="K166" s="310" t="str">
        <f>VLOOKUP($I166,'WM-AR'!$B$7:$AL$2292,34,FALSE)</f>
        <v>M2</v>
      </c>
      <c r="L166" s="310" t="str">
        <f>VLOOKUP($I166,'WM-AR'!$B$7:$AL$2292,4,FALSE)</f>
        <v>Finishing Work</v>
      </c>
      <c r="M166" s="310" t="str">
        <f>VLOOKUP($I166,'WM-AR'!$B$7:$AL$2292,6,FALSE)</f>
        <v>Plastering Work</v>
      </c>
      <c r="N166" s="310" t="str">
        <f>VLOOKUP($I166,'WM-AR'!$B$7:$AL$2292,8,FALSE)</f>
        <v>Plastering</v>
      </c>
      <c r="O166" s="310">
        <f>VLOOKUP($I166,'WM-AR'!$B$7:$AL$2292,10,FALSE)</f>
        <v>0</v>
      </c>
      <c r="P166" s="310">
        <f>VLOOKUP($I166,'WM-AR'!$B$7:$AL$2292,12,FALSE)</f>
        <v>0</v>
      </c>
      <c r="Q166" s="310">
        <f>VLOOKUP($I166,'WM-AR'!$B$7:$AL$2292,14,FALSE)</f>
        <v>0</v>
      </c>
      <c r="R166" s="310">
        <f>VLOOKUP($I166,'WM-AR'!$B$7:$AL$2292,16,FALSE)</f>
        <v>0</v>
      </c>
      <c r="S166" s="310" t="str">
        <f>VLOOKUP($I166,'WM-AR'!$B$7:$AL$2292,18,FALSE)</f>
        <v>for Internal Masonry Wall</v>
      </c>
      <c r="T166" s="310" t="str">
        <f>VLOOKUP($I166,'WM-AR'!$B$7:$AL$2292,20,FALSE)</f>
        <v/>
      </c>
      <c r="U166" s="310">
        <f>VLOOKUP($I166,'WM-AR'!$B$7:$AL$2292,22,FALSE)</f>
        <v>0</v>
      </c>
      <c r="V166" s="310">
        <f>VLOOKUP($I166,'WM-AR'!$B$7:$AL$2292,24,FALSE)</f>
        <v>0</v>
      </c>
      <c r="W166" s="310">
        <f>VLOOKUP($I166,'WM-AR'!$B$7:$AL$2292,25,FALSE)</f>
        <v>0</v>
      </c>
      <c r="X166" s="310" t="str">
        <f>VLOOKUP($I166,'WM-AR'!$B$7:$AL$2292,26,FALSE)</f>
        <v>THK=(  )mm</v>
      </c>
      <c r="Y166" s="310">
        <f>VLOOKUP($I166,'WM-AR'!$B$7:$AL$2292,27,FALSE)</f>
        <v>0</v>
      </c>
      <c r="Z166" s="310">
        <f>VLOOKUP($I166,'WM-AR'!$B$7:$AL$2292,28,FALSE)</f>
        <v>0</v>
      </c>
      <c r="AA166" s="310">
        <f>VLOOKUP($I166,'WM-AR'!$B$7:$AL$2292,29,FALSE)</f>
        <v>0</v>
      </c>
      <c r="AB166" s="310">
        <f>VLOOKUP($I166,'WM-AR'!$B$7:$AL$2292,30,FALSE)</f>
        <v>0</v>
      </c>
      <c r="AC166" s="310">
        <f>VLOOKUP($I166,'WM-AR'!$B$7:$AL$2292,31,FALSE)</f>
        <v>0</v>
      </c>
      <c r="AD166" s="310">
        <f>VLOOKUP($I166,'WM-AR'!$B$7:$AL$2292,32,FALSE)</f>
        <v>0</v>
      </c>
      <c r="AE166" s="310">
        <f>VLOOKUP($I166,'WM-AR'!$B$7:$AL$2292,33,FALSE)</f>
        <v>0</v>
      </c>
      <c r="AF166" s="287"/>
      <c r="AG166" s="316" t="s">
        <v>784</v>
      </c>
      <c r="AH166" s="312"/>
      <c r="AI166" s="312" t="s">
        <v>763</v>
      </c>
      <c r="AJ166" s="334"/>
    </row>
    <row r="167" spans="2:36">
      <c r="B167" s="299" t="str">
        <f t="shared" si="13"/>
        <v>입찰</v>
      </c>
      <c r="C167" s="338"/>
      <c r="D167" s="339"/>
      <c r="E167" s="339"/>
      <c r="F167" s="339"/>
      <c r="G167" s="339" t="s">
        <v>773</v>
      </c>
      <c r="H167" s="301"/>
      <c r="I167" s="348" t="s">
        <v>794</v>
      </c>
      <c r="J167" s="340"/>
      <c r="K167" s="341"/>
      <c r="L167" s="341"/>
      <c r="M167" s="341"/>
      <c r="N167" s="341"/>
      <c r="O167" s="341"/>
      <c r="P167" s="341"/>
      <c r="Q167" s="341"/>
      <c r="R167" s="341"/>
      <c r="S167" s="341"/>
      <c r="T167" s="341"/>
      <c r="U167" s="341"/>
      <c r="V167" s="341"/>
      <c r="W167" s="341"/>
      <c r="X167" s="341"/>
      <c r="Y167" s="341"/>
      <c r="Z167" s="341"/>
      <c r="AA167" s="341"/>
      <c r="AB167" s="341"/>
      <c r="AC167" s="341"/>
      <c r="AD167" s="341"/>
      <c r="AE167" s="342"/>
      <c r="AF167" s="305"/>
      <c r="AG167" s="305"/>
      <c r="AH167" s="305"/>
      <c r="AI167" s="305"/>
      <c r="AJ167" s="306"/>
    </row>
    <row r="168" spans="2:36" ht="49.9" customHeight="1">
      <c r="B168" s="299" t="str">
        <f t="shared" si="13"/>
        <v>입찰</v>
      </c>
      <c r="C168" s="343"/>
      <c r="D168" s="344"/>
      <c r="E168" s="344"/>
      <c r="F168" s="344" t="s">
        <v>769</v>
      </c>
      <c r="G168" s="344" t="str">
        <f>_xlfn.CONCAT(N168," _ ", O168)</f>
        <v>Acoustic Tiled Ceiling System _ M-Bar System</v>
      </c>
      <c r="H168" s="308" t="s">
        <v>795</v>
      </c>
      <c r="I168" s="309" t="str">
        <f>LEFT(H168,14)</f>
        <v>A04AS190-00001</v>
      </c>
      <c r="J168" s="310"/>
      <c r="K168" s="310" t="str">
        <f>VLOOKUP($I168,'WM-AR'!$B$7:$AL$2292,34,FALSE)</f>
        <v>M2</v>
      </c>
      <c r="L168" s="310" t="str">
        <f>VLOOKUP($I168,'WM-AR'!$B$7:$AL$2292,4,FALSE)</f>
        <v>Finishing Work</v>
      </c>
      <c r="M168" s="310" t="str">
        <f>VLOOKUP($I168,'WM-AR'!$B$7:$AL$2292,6,FALSE)</f>
        <v>Exterior/Interior Finish Work</v>
      </c>
      <c r="N168" s="310" t="str">
        <f>VLOOKUP($I168,'WM-AR'!$B$7:$AL$2292,8,FALSE)</f>
        <v>Acoustic Tiled Ceiling System</v>
      </c>
      <c r="O168" s="310" t="str">
        <f>VLOOKUP($I168,'WM-AR'!$B$7:$AL$2292,10,FALSE)</f>
        <v>M-Bar System</v>
      </c>
      <c r="P168" s="310">
        <f>VLOOKUP($I168,'WM-AR'!$B$7:$AL$2292,12,FALSE)</f>
        <v>0</v>
      </c>
      <c r="Q168" s="310">
        <f>VLOOKUP($I168,'WM-AR'!$B$7:$AL$2292,14,FALSE)</f>
        <v>0</v>
      </c>
      <c r="R168" s="310">
        <f>VLOOKUP($I168,'WM-AR'!$B$7:$AL$2292,16,FALSE)</f>
        <v>0</v>
      </c>
      <c r="S168" s="310">
        <f>VLOOKUP($I168,'WM-AR'!$B$7:$AL$2292,18,FALSE)</f>
        <v>0</v>
      </c>
      <c r="T168" s="310" t="str">
        <f>VLOOKUP($I168,'WM-AR'!$B$7:$AL$2292,20,FALSE)</f>
        <v>w/ Hot-Dip Galvanized Suspension System &amp; Accessories(Moldings, Ceiling Access Door/Hatch, Curtain Boxes and etc.)</v>
      </c>
      <c r="U168" s="310">
        <f>VLOOKUP($I168,'WM-AR'!$B$7:$AL$2292,22,FALSE)</f>
        <v>0</v>
      </c>
      <c r="V168" s="310">
        <f>VLOOKUP($I168,'WM-AR'!$B$7:$AL$2292,24,FALSE)</f>
        <v>0</v>
      </c>
      <c r="W168" s="310">
        <f>VLOOKUP($I168,'WM-AR'!$B$7:$AL$2292,25,FALSE)</f>
        <v>0</v>
      </c>
      <c r="X168" s="310" t="str">
        <f>VLOOKUP($I168,'WM-AR'!$B$7:$AL$2292,26,FALSE)</f>
        <v>Tile Size=(  )mm x (  )mm</v>
      </c>
      <c r="Y168" s="310">
        <f>VLOOKUP($I168,'WM-AR'!$B$7:$AL$2292,27,FALSE)</f>
        <v>0</v>
      </c>
      <c r="Z168" s="310">
        <f>VLOOKUP($I168,'WM-AR'!$B$7:$AL$2292,28,FALSE)</f>
        <v>0</v>
      </c>
      <c r="AA168" s="310">
        <f>VLOOKUP($I168,'WM-AR'!$B$7:$AL$2292,29,FALSE)</f>
        <v>0</v>
      </c>
      <c r="AB168" s="310">
        <f>VLOOKUP($I168,'WM-AR'!$B$7:$AL$2292,30,FALSE)</f>
        <v>0</v>
      </c>
      <c r="AC168" s="310">
        <f>VLOOKUP($I168,'WM-AR'!$B$7:$AL$2292,31,FALSE)</f>
        <v>0</v>
      </c>
      <c r="AD168" s="310">
        <f>VLOOKUP($I168,'WM-AR'!$B$7:$AL$2292,32,FALSE)</f>
        <v>0</v>
      </c>
      <c r="AE168" s="310">
        <f>VLOOKUP($I168,'WM-AR'!$B$7:$AL$2292,33,FALSE)</f>
        <v>0</v>
      </c>
      <c r="AF168" s="287"/>
      <c r="AG168" s="316" t="s">
        <v>779</v>
      </c>
      <c r="AH168" s="312"/>
      <c r="AI168" s="312" t="s">
        <v>763</v>
      </c>
      <c r="AJ168" s="334"/>
    </row>
    <row r="169" spans="2:36">
      <c r="B169" s="317" t="str">
        <f>$B168</f>
        <v>입찰</v>
      </c>
      <c r="C169" s="318"/>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row>
    <row r="170" spans="2:36" ht="34.9" customHeight="1">
      <c r="B170" s="283" t="s">
        <v>787</v>
      </c>
      <c r="C170" s="284" t="s">
        <v>756</v>
      </c>
      <c r="D170" s="337" t="s">
        <v>225</v>
      </c>
      <c r="E170" s="308"/>
      <c r="F170" s="287" t="s">
        <v>490</v>
      </c>
      <c r="G170" s="288" t="s">
        <v>838</v>
      </c>
      <c r="H170" s="289" t="s">
        <v>839</v>
      </c>
      <c r="I170" s="289"/>
      <c r="J170" s="290"/>
      <c r="K170" s="290"/>
      <c r="L170" s="290"/>
      <c r="M170" s="290"/>
      <c r="N170" s="291"/>
      <c r="O170" s="292"/>
      <c r="P170" s="293"/>
      <c r="Q170" s="293"/>
      <c r="R170" s="293"/>
      <c r="S170" s="293"/>
      <c r="T170" s="293"/>
      <c r="U170" s="293"/>
      <c r="V170" s="294"/>
      <c r="W170" s="295"/>
      <c r="X170" s="295"/>
      <c r="Y170" s="295"/>
      <c r="Z170" s="295"/>
      <c r="AA170" s="295"/>
      <c r="AB170" s="295"/>
      <c r="AC170" s="295"/>
      <c r="AD170" s="295"/>
      <c r="AE170" s="327"/>
      <c r="AF170" s="296"/>
      <c r="AG170" s="297"/>
      <c r="AH170" s="297"/>
      <c r="AI170" s="297"/>
      <c r="AJ170" s="333"/>
    </row>
    <row r="171" spans="2:36">
      <c r="B171" s="299" t="str">
        <f>$B170</f>
        <v>입찰</v>
      </c>
      <c r="C171" s="338"/>
      <c r="D171" s="339"/>
      <c r="E171" s="339"/>
      <c r="F171" s="339"/>
      <c r="G171" s="339" t="s">
        <v>759</v>
      </c>
      <c r="H171" s="339"/>
      <c r="I171" s="302" t="s">
        <v>840</v>
      </c>
      <c r="J171" s="340"/>
      <c r="K171" s="341"/>
      <c r="L171" s="341"/>
      <c r="M171" s="341"/>
      <c r="N171" s="341"/>
      <c r="O171" s="341"/>
      <c r="P171" s="341"/>
      <c r="Q171" s="341"/>
      <c r="R171" s="341"/>
      <c r="S171" s="341"/>
      <c r="T171" s="341"/>
      <c r="U171" s="341"/>
      <c r="V171" s="341"/>
      <c r="W171" s="341"/>
      <c r="X171" s="341"/>
      <c r="Y171" s="341"/>
      <c r="Z171" s="341"/>
      <c r="AA171" s="341"/>
      <c r="AB171" s="341"/>
      <c r="AC171" s="341"/>
      <c r="AD171" s="341"/>
      <c r="AE171" s="342"/>
      <c r="AF171" s="305"/>
      <c r="AG171" s="305"/>
      <c r="AH171" s="305"/>
      <c r="AI171" s="305"/>
      <c r="AJ171" s="306"/>
    </row>
    <row r="172" spans="2:36" ht="49.9" customHeight="1">
      <c r="B172" s="299" t="str">
        <f t="shared" ref="B172:B179" si="14">$B171</f>
        <v>입찰</v>
      </c>
      <c r="C172" s="343"/>
      <c r="D172" s="344"/>
      <c r="E172" s="344"/>
      <c r="F172" s="344" t="s">
        <v>769</v>
      </c>
      <c r="G172" s="344" t="str">
        <f>O172</f>
        <v>Acid/Alkaline Resistant Tile</v>
      </c>
      <c r="H172" s="308" t="s">
        <v>766</v>
      </c>
      <c r="I172" s="345" t="str">
        <f>LEFT(H172,14)</f>
        <v>A04AN083-00002</v>
      </c>
      <c r="J172" s="346"/>
      <c r="K172" s="346" t="str">
        <f>VLOOKUP($I172,'WM-AR'!$B$7:$AL$2292,34,FALSE)</f>
        <v>M2</v>
      </c>
      <c r="L172" s="346" t="str">
        <f>VLOOKUP($I172,'WM-AR'!$B$7:$AL$2292,4,FALSE)</f>
        <v>Finishing Work</v>
      </c>
      <c r="M172" s="346" t="str">
        <f>VLOOKUP($I172,'WM-AR'!$B$7:$AL$2292,6,FALSE)</f>
        <v>Tile Work</v>
      </c>
      <c r="N172" s="346" t="str">
        <f>VLOOKUP($I172,'WM-AR'!$B$7:$AL$2292,8,FALSE)</f>
        <v>Floor Tile</v>
      </c>
      <c r="O172" s="346" t="str">
        <f>VLOOKUP($I172,'WM-AR'!$B$7:$AL$2292,10,FALSE)</f>
        <v>Acid/Alkaline Resistant Tile</v>
      </c>
      <c r="P172" s="346">
        <f>VLOOKUP($I172,'WM-AR'!$B$7:$AL$2292,12,FALSE)</f>
        <v>0</v>
      </c>
      <c r="Q172" s="346">
        <f>VLOOKUP($I172,'WM-AR'!$B$7:$AL$2292,14,FALSE)</f>
        <v>0</v>
      </c>
      <c r="R172" s="346">
        <f>VLOOKUP($I172,'WM-AR'!$B$7:$AL$2292,16,FALSE)</f>
        <v>0</v>
      </c>
      <c r="S172" s="346">
        <f>VLOOKUP($I172,'WM-AR'!$B$7:$AL$2292,18,FALSE)</f>
        <v>0</v>
      </c>
      <c r="T172" s="346" t="str">
        <f>VLOOKUP($I172,'WM-AR'!$B$7:$AL$2292,20,FALSE)</f>
        <v>Non-Slip Type, w/ Mortar Bond Coat or Adhesive</v>
      </c>
      <c r="U172" s="346">
        <f>VLOOKUP($I172,'WM-AR'!$B$7:$AL$2292,22,FALSE)</f>
        <v>0</v>
      </c>
      <c r="V172" s="346">
        <f>VLOOKUP($I172,'WM-AR'!$B$7:$AL$2292,24,FALSE)</f>
        <v>0</v>
      </c>
      <c r="W172" s="346">
        <f>VLOOKUP($I172,'WM-AR'!$B$7:$AL$2292,25,FALSE)</f>
        <v>0</v>
      </c>
      <c r="X172" s="346" t="str">
        <f>VLOOKUP($I172,'WM-AR'!$B$7:$AL$2292,26,FALSE)</f>
        <v>Tile Size=W(  )mm x L(  )mm x THK(  )mm</v>
      </c>
      <c r="Y172" s="346">
        <f>VLOOKUP($I172,'WM-AR'!$B$7:$AL$2292,27,FALSE)</f>
        <v>0</v>
      </c>
      <c r="Z172" s="346">
        <f>VLOOKUP($I172,'WM-AR'!$B$7:$AL$2292,28,FALSE)</f>
        <v>0</v>
      </c>
      <c r="AA172" s="346">
        <f>VLOOKUP($I172,'WM-AR'!$B$7:$AL$2292,29,FALSE)</f>
        <v>0</v>
      </c>
      <c r="AB172" s="346">
        <f>VLOOKUP($I172,'WM-AR'!$B$7:$AL$2292,30,FALSE)</f>
        <v>0</v>
      </c>
      <c r="AC172" s="346">
        <f>VLOOKUP($I172,'WM-AR'!$B$7:$AL$2292,31,FALSE)</f>
        <v>0</v>
      </c>
      <c r="AD172" s="346">
        <f>VLOOKUP($I172,'WM-AR'!$B$7:$AL$2292,32,FALSE)</f>
        <v>0</v>
      </c>
      <c r="AE172" s="347">
        <f>VLOOKUP($I172,'WM-AR'!$B$7:$AL$2292,33,FALSE)</f>
        <v>0</v>
      </c>
      <c r="AF172" s="287"/>
      <c r="AG172" s="316" t="s">
        <v>779</v>
      </c>
      <c r="AH172" s="312"/>
      <c r="AI172" s="312" t="s">
        <v>763</v>
      </c>
      <c r="AJ172" s="334"/>
    </row>
    <row r="173" spans="2:36">
      <c r="B173" s="299" t="str">
        <f t="shared" si="14"/>
        <v>입찰</v>
      </c>
      <c r="C173" s="338"/>
      <c r="D173" s="339"/>
      <c r="E173" s="339"/>
      <c r="F173" s="339"/>
      <c r="G173" s="339" t="s">
        <v>767</v>
      </c>
      <c r="H173" s="301"/>
      <c r="I173" s="348" t="s">
        <v>792</v>
      </c>
      <c r="J173" s="340"/>
      <c r="K173" s="341"/>
      <c r="L173" s="341"/>
      <c r="M173" s="341"/>
      <c r="N173" s="341"/>
      <c r="O173" s="341"/>
      <c r="P173" s="341"/>
      <c r="Q173" s="341"/>
      <c r="R173" s="341"/>
      <c r="S173" s="341"/>
      <c r="T173" s="341"/>
      <c r="U173" s="341"/>
      <c r="V173" s="341"/>
      <c r="W173" s="341"/>
      <c r="X173" s="341"/>
      <c r="Y173" s="341"/>
      <c r="Z173" s="341"/>
      <c r="AA173" s="341"/>
      <c r="AB173" s="341"/>
      <c r="AC173" s="341"/>
      <c r="AD173" s="341"/>
      <c r="AE173" s="342"/>
      <c r="AF173" s="305"/>
      <c r="AG173" s="305"/>
      <c r="AH173" s="305"/>
      <c r="AI173" s="305"/>
      <c r="AJ173" s="306"/>
    </row>
    <row r="174" spans="2:36" ht="49.9" customHeight="1">
      <c r="B174" s="299" t="str">
        <f t="shared" si="14"/>
        <v>입찰</v>
      </c>
      <c r="C174" s="343"/>
      <c r="D174" s="344"/>
      <c r="E174" s="344"/>
      <c r="F174" s="344" t="s">
        <v>769</v>
      </c>
      <c r="G174" s="344" t="str">
        <f>O174</f>
        <v>Anti-Static Vinyl Tile</v>
      </c>
      <c r="H174" s="308" t="s">
        <v>793</v>
      </c>
      <c r="I174" s="309" t="str">
        <f>LEFT(H174,14)</f>
        <v>A04AN083-00005</v>
      </c>
      <c r="J174" s="310"/>
      <c r="K174" s="310" t="str">
        <f>VLOOKUP($I174,'WM-AR'!$B$7:$AL$2292,34,FALSE)</f>
        <v>M2</v>
      </c>
      <c r="L174" s="310" t="str">
        <f>VLOOKUP($I174,'WM-AR'!$B$7:$AL$2292,4,FALSE)</f>
        <v>Finishing Work</v>
      </c>
      <c r="M174" s="310" t="str">
        <f>VLOOKUP($I174,'WM-AR'!$B$7:$AL$2292,6,FALSE)</f>
        <v>Tile Work</v>
      </c>
      <c r="N174" s="310" t="str">
        <f>VLOOKUP($I174,'WM-AR'!$B$7:$AL$2292,8,FALSE)</f>
        <v>Floor Tile</v>
      </c>
      <c r="O174" s="310" t="str">
        <f>VLOOKUP($I174,'WM-AR'!$B$7:$AL$2292,10,FALSE)</f>
        <v>Anti-Static Vinyl Tile</v>
      </c>
      <c r="P174" s="310">
        <f>VLOOKUP($I174,'WM-AR'!$B$7:$AL$2292,12,FALSE)</f>
        <v>0</v>
      </c>
      <c r="Q174" s="310">
        <f>VLOOKUP($I174,'WM-AR'!$B$7:$AL$2292,14,FALSE)</f>
        <v>0</v>
      </c>
      <c r="R174" s="310">
        <f>VLOOKUP($I174,'WM-AR'!$B$7:$AL$2292,16,FALSE)</f>
        <v>0</v>
      </c>
      <c r="S174" s="310">
        <f>VLOOKUP($I174,'WM-AR'!$B$7:$AL$2292,18,FALSE)</f>
        <v>0</v>
      </c>
      <c r="T174" s="310" t="str">
        <f>VLOOKUP($I174,'WM-AR'!$B$7:$AL$2292,20,FALSE)</f>
        <v>w/ Mortar Bond Coat or Adhesive</v>
      </c>
      <c r="U174" s="310">
        <f>VLOOKUP($I174,'WM-AR'!$B$7:$AL$2292,22,FALSE)</f>
        <v>0</v>
      </c>
      <c r="V174" s="310">
        <f>VLOOKUP($I174,'WM-AR'!$B$7:$AL$2292,24,FALSE)</f>
        <v>0</v>
      </c>
      <c r="W174" s="310">
        <f>VLOOKUP($I174,'WM-AR'!$B$7:$AL$2292,25,FALSE)</f>
        <v>0</v>
      </c>
      <c r="X174" s="310" t="str">
        <f>VLOOKUP($I174,'WM-AR'!$B$7:$AL$2292,26,FALSE)</f>
        <v>Tile Size=W(  )mm x L(  )mm x THK(  )mm</v>
      </c>
      <c r="Y174" s="310">
        <f>VLOOKUP($I174,'WM-AR'!$B$7:$AL$2292,27,FALSE)</f>
        <v>0</v>
      </c>
      <c r="Z174" s="310">
        <f>VLOOKUP($I174,'WM-AR'!$B$7:$AL$2292,28,FALSE)</f>
        <v>0</v>
      </c>
      <c r="AA174" s="310">
        <f>VLOOKUP($I174,'WM-AR'!$B$7:$AL$2292,29,FALSE)</f>
        <v>0</v>
      </c>
      <c r="AB174" s="310">
        <f>VLOOKUP($I174,'WM-AR'!$B$7:$AL$2292,30,FALSE)</f>
        <v>0</v>
      </c>
      <c r="AC174" s="310">
        <f>VLOOKUP($I174,'WM-AR'!$B$7:$AL$2292,31,FALSE)</f>
        <v>0</v>
      </c>
      <c r="AD174" s="310">
        <f>VLOOKUP($I174,'WM-AR'!$B$7:$AL$2292,32,FALSE)</f>
        <v>0</v>
      </c>
      <c r="AE174" s="310">
        <f>VLOOKUP($I174,'WM-AR'!$B$7:$AL$2292,33,FALSE)</f>
        <v>0</v>
      </c>
      <c r="AF174" s="287"/>
      <c r="AG174" s="316" t="s">
        <v>770</v>
      </c>
      <c r="AH174" s="312"/>
      <c r="AI174" s="312" t="s">
        <v>763</v>
      </c>
      <c r="AJ174" s="334"/>
    </row>
    <row r="175" spans="2:36">
      <c r="B175" s="299" t="str">
        <f t="shared" si="14"/>
        <v>입찰</v>
      </c>
      <c r="C175" s="338"/>
      <c r="D175" s="339"/>
      <c r="E175" s="339"/>
      <c r="F175" s="339"/>
      <c r="G175" s="339" t="s">
        <v>771</v>
      </c>
      <c r="H175" s="339"/>
      <c r="I175" s="302" t="s">
        <v>841</v>
      </c>
      <c r="J175" s="340"/>
      <c r="K175" s="341"/>
      <c r="L175" s="341"/>
      <c r="M175" s="341"/>
      <c r="N175" s="341"/>
      <c r="O175" s="341"/>
      <c r="P175" s="341"/>
      <c r="Q175" s="341"/>
      <c r="R175" s="341"/>
      <c r="S175" s="341"/>
      <c r="T175" s="341"/>
      <c r="U175" s="341"/>
      <c r="V175" s="341"/>
      <c r="W175" s="341"/>
      <c r="X175" s="341"/>
      <c r="Y175" s="341"/>
      <c r="Z175" s="341"/>
      <c r="AA175" s="341"/>
      <c r="AB175" s="341"/>
      <c r="AC175" s="341"/>
      <c r="AD175" s="341"/>
      <c r="AE175" s="342"/>
      <c r="AF175" s="305"/>
      <c r="AG175" s="305"/>
      <c r="AH175" s="305"/>
      <c r="AI175" s="305"/>
      <c r="AJ175" s="306"/>
    </row>
    <row r="176" spans="2:36" ht="49.9" customHeight="1">
      <c r="B176" s="299" t="str">
        <f t="shared" si="14"/>
        <v>입찰</v>
      </c>
      <c r="C176" s="343"/>
      <c r="D176" s="344"/>
      <c r="E176" s="344"/>
      <c r="F176" s="344" t="s">
        <v>769</v>
      </c>
      <c r="G176" s="344" t="str">
        <f>O176</f>
        <v>Acid/Alkaline Resistant Paint</v>
      </c>
      <c r="H176" s="308" t="s">
        <v>842</v>
      </c>
      <c r="I176" s="345" t="str">
        <f>LEFT(H176,14)</f>
        <v>A04AM078-00004</v>
      </c>
      <c r="J176" s="346"/>
      <c r="K176" s="346" t="str">
        <f>VLOOKUP($I176,'WM-AR'!$B$7:$AL$2292,34,FALSE)</f>
        <v>M2</v>
      </c>
      <c r="L176" s="346" t="str">
        <f>VLOOKUP($I176,'WM-AR'!$B$7:$AL$2292,4,FALSE)</f>
        <v>Finishing Work</v>
      </c>
      <c r="M176" s="346" t="str">
        <f>VLOOKUP($I176,'WM-AR'!$B$7:$AL$2292,6,FALSE)</f>
        <v>Painting Work</v>
      </c>
      <c r="N176" s="346" t="str">
        <f>VLOOKUP($I176,'WM-AR'!$B$7:$AL$2292,8,FALSE)</f>
        <v>Internal Wall Painting</v>
      </c>
      <c r="O176" s="346" t="str">
        <f>VLOOKUP($I176,'WM-AR'!$B$7:$AL$2292,10,FALSE)</f>
        <v>Acid/Alkaline Resistant Paint</v>
      </c>
      <c r="P176" s="346">
        <f>VLOOKUP($I176,'WM-AR'!$B$7:$AL$2292,12,FALSE)</f>
        <v>0</v>
      </c>
      <c r="Q176" s="346">
        <f>VLOOKUP($I176,'WM-AR'!$B$7:$AL$2292,14,FALSE)</f>
        <v>0</v>
      </c>
      <c r="R176" s="346">
        <f>VLOOKUP($I176,'WM-AR'!$B$7:$AL$2292,16,FALSE)</f>
        <v>0</v>
      </c>
      <c r="S176" s="346">
        <f>VLOOKUP($I176,'WM-AR'!$B$7:$AL$2292,18,FALSE)</f>
        <v>0</v>
      </c>
      <c r="T176" s="346" t="str">
        <f>VLOOKUP($I176,'WM-AR'!$B$7:$AL$2292,20,FALSE)</f>
        <v/>
      </c>
      <c r="U176" s="346">
        <f>VLOOKUP($I176,'WM-AR'!$B$7:$AL$2292,22,FALSE)</f>
        <v>0</v>
      </c>
      <c r="V176" s="346" t="str">
        <f>VLOOKUP($I176,'WM-AR'!$B$7:$AL$2292,24,FALSE)</f>
        <v/>
      </c>
      <c r="W176" s="346">
        <f>VLOOKUP($I176,'WM-AR'!$B$7:$AL$2292,25,FALSE)</f>
        <v>0</v>
      </c>
      <c r="X176" s="346" t="str">
        <f>VLOOKUP($I176,'WM-AR'!$B$7:$AL$2292,26,FALSE)</f>
        <v/>
      </c>
      <c r="Y176" s="346">
        <f>VLOOKUP($I176,'WM-AR'!$B$7:$AL$2292,27,FALSE)</f>
        <v>0</v>
      </c>
      <c r="Z176" s="346">
        <f>VLOOKUP($I176,'WM-AR'!$B$7:$AL$2292,28,FALSE)</f>
        <v>0</v>
      </c>
      <c r="AA176" s="346">
        <f>VLOOKUP($I176,'WM-AR'!$B$7:$AL$2292,29,FALSE)</f>
        <v>0</v>
      </c>
      <c r="AB176" s="346">
        <f>VLOOKUP($I176,'WM-AR'!$B$7:$AL$2292,30,FALSE)</f>
        <v>0</v>
      </c>
      <c r="AC176" s="346">
        <f>VLOOKUP($I176,'WM-AR'!$B$7:$AL$2292,31,FALSE)</f>
        <v>0</v>
      </c>
      <c r="AD176" s="346">
        <f>VLOOKUP($I176,'WM-AR'!$B$7:$AL$2292,32,FALSE)</f>
        <v>0</v>
      </c>
      <c r="AE176" s="347">
        <f>VLOOKUP($I176,'WM-AR'!$B$7:$AL$2292,33,FALSE)</f>
        <v>0</v>
      </c>
      <c r="AF176" s="287"/>
      <c r="AG176" s="316" t="s">
        <v>784</v>
      </c>
      <c r="AH176" s="312"/>
      <c r="AI176" s="312" t="s">
        <v>763</v>
      </c>
      <c r="AJ176" s="336"/>
    </row>
    <row r="177" spans="2:36" ht="49.9" customHeight="1">
      <c r="B177" s="299" t="str">
        <f t="shared" si="14"/>
        <v>입찰</v>
      </c>
      <c r="C177" s="343"/>
      <c r="D177" s="344"/>
      <c r="E177" s="344"/>
      <c r="F177" s="344" t="s">
        <v>769</v>
      </c>
      <c r="G177" s="344" t="str">
        <f>N177</f>
        <v>Plastering</v>
      </c>
      <c r="H177" s="308" t="s">
        <v>785</v>
      </c>
      <c r="I177" s="309" t="str">
        <f>LEFT(H177,14)</f>
        <v>A04AT198-00002</v>
      </c>
      <c r="J177" s="310"/>
      <c r="K177" s="310" t="str">
        <f>VLOOKUP($I177,'WM-AR'!$B$7:$AL$2292,34,FALSE)</f>
        <v>M2</v>
      </c>
      <c r="L177" s="310" t="str">
        <f>VLOOKUP($I177,'WM-AR'!$B$7:$AL$2292,4,FALSE)</f>
        <v>Finishing Work</v>
      </c>
      <c r="M177" s="310" t="str">
        <f>VLOOKUP($I177,'WM-AR'!$B$7:$AL$2292,6,FALSE)</f>
        <v>Plastering Work</v>
      </c>
      <c r="N177" s="310" t="str">
        <f>VLOOKUP($I177,'WM-AR'!$B$7:$AL$2292,8,FALSE)</f>
        <v>Plastering</v>
      </c>
      <c r="O177" s="310">
        <f>VLOOKUP($I177,'WM-AR'!$B$7:$AL$2292,10,FALSE)</f>
        <v>0</v>
      </c>
      <c r="P177" s="310">
        <f>VLOOKUP($I177,'WM-AR'!$B$7:$AL$2292,12,FALSE)</f>
        <v>0</v>
      </c>
      <c r="Q177" s="310">
        <f>VLOOKUP($I177,'WM-AR'!$B$7:$AL$2292,14,FALSE)</f>
        <v>0</v>
      </c>
      <c r="R177" s="310">
        <f>VLOOKUP($I177,'WM-AR'!$B$7:$AL$2292,16,FALSE)</f>
        <v>0</v>
      </c>
      <c r="S177" s="310" t="str">
        <f>VLOOKUP($I177,'WM-AR'!$B$7:$AL$2292,18,FALSE)</f>
        <v>for Internal Masonry Wall</v>
      </c>
      <c r="T177" s="310" t="str">
        <f>VLOOKUP($I177,'WM-AR'!$B$7:$AL$2292,20,FALSE)</f>
        <v/>
      </c>
      <c r="U177" s="310">
        <f>VLOOKUP($I177,'WM-AR'!$B$7:$AL$2292,22,FALSE)</f>
        <v>0</v>
      </c>
      <c r="V177" s="310">
        <f>VLOOKUP($I177,'WM-AR'!$B$7:$AL$2292,24,FALSE)</f>
        <v>0</v>
      </c>
      <c r="W177" s="310">
        <f>VLOOKUP($I177,'WM-AR'!$B$7:$AL$2292,25,FALSE)</f>
        <v>0</v>
      </c>
      <c r="X177" s="310" t="str">
        <f>VLOOKUP($I177,'WM-AR'!$B$7:$AL$2292,26,FALSE)</f>
        <v>THK=(  )mm</v>
      </c>
      <c r="Y177" s="310">
        <f>VLOOKUP($I177,'WM-AR'!$B$7:$AL$2292,27,FALSE)</f>
        <v>0</v>
      </c>
      <c r="Z177" s="310">
        <f>VLOOKUP($I177,'WM-AR'!$B$7:$AL$2292,28,FALSE)</f>
        <v>0</v>
      </c>
      <c r="AA177" s="310">
        <f>VLOOKUP($I177,'WM-AR'!$B$7:$AL$2292,29,FALSE)</f>
        <v>0</v>
      </c>
      <c r="AB177" s="310">
        <f>VLOOKUP($I177,'WM-AR'!$B$7:$AL$2292,30,FALSE)</f>
        <v>0</v>
      </c>
      <c r="AC177" s="310">
        <f>VLOOKUP($I177,'WM-AR'!$B$7:$AL$2292,31,FALSE)</f>
        <v>0</v>
      </c>
      <c r="AD177" s="310">
        <f>VLOOKUP($I177,'WM-AR'!$B$7:$AL$2292,32,FALSE)</f>
        <v>0</v>
      </c>
      <c r="AE177" s="310">
        <f>VLOOKUP($I177,'WM-AR'!$B$7:$AL$2292,33,FALSE)</f>
        <v>0</v>
      </c>
      <c r="AF177" s="287"/>
      <c r="AG177" s="316" t="s">
        <v>784</v>
      </c>
      <c r="AH177" s="312"/>
      <c r="AI177" s="312" t="s">
        <v>763</v>
      </c>
      <c r="AJ177" s="334"/>
    </row>
    <row r="178" spans="2:36">
      <c r="B178" s="299" t="str">
        <f t="shared" si="14"/>
        <v>입찰</v>
      </c>
      <c r="C178" s="338"/>
      <c r="D178" s="339"/>
      <c r="E178" s="339"/>
      <c r="F178" s="339"/>
      <c r="G178" s="339" t="s">
        <v>773</v>
      </c>
      <c r="H178" s="301"/>
      <c r="I178" s="348" t="s">
        <v>835</v>
      </c>
      <c r="J178" s="340"/>
      <c r="K178" s="341"/>
      <c r="L178" s="341"/>
      <c r="M178" s="341"/>
      <c r="N178" s="341"/>
      <c r="O178" s="341"/>
      <c r="P178" s="341"/>
      <c r="Q178" s="341"/>
      <c r="R178" s="341"/>
      <c r="S178" s="341"/>
      <c r="T178" s="341"/>
      <c r="U178" s="341"/>
      <c r="V178" s="341"/>
      <c r="W178" s="341"/>
      <c r="X178" s="341"/>
      <c r="Y178" s="341"/>
      <c r="Z178" s="341"/>
      <c r="AA178" s="341"/>
      <c r="AB178" s="341"/>
      <c r="AC178" s="341"/>
      <c r="AD178" s="341"/>
      <c r="AE178" s="342"/>
      <c r="AF178" s="305"/>
      <c r="AG178" s="305"/>
      <c r="AH178" s="305"/>
      <c r="AI178" s="305"/>
      <c r="AJ178" s="306"/>
    </row>
    <row r="179" spans="2:36" ht="49.9" customHeight="1">
      <c r="B179" s="299" t="str">
        <f t="shared" si="14"/>
        <v>입찰</v>
      </c>
      <c r="C179" s="343"/>
      <c r="D179" s="344"/>
      <c r="E179" s="344"/>
      <c r="F179" s="344" t="s">
        <v>769</v>
      </c>
      <c r="G179" s="344" t="str">
        <f>O179</f>
        <v>Acrylic Emulsion Paint</v>
      </c>
      <c r="H179" s="308" t="s">
        <v>786</v>
      </c>
      <c r="I179" s="309" t="str">
        <f>LEFT(H179,14)</f>
        <v>A04AM079-00001</v>
      </c>
      <c r="J179" s="310"/>
      <c r="K179" s="310" t="str">
        <f>VLOOKUP($I179,'WM-AR'!$B$7:$AL$2292,34,FALSE)</f>
        <v>M2</v>
      </c>
      <c r="L179" s="310" t="str">
        <f>VLOOKUP($I179,'WM-AR'!$B$7:$AL$2292,4,FALSE)</f>
        <v>Finishing Work</v>
      </c>
      <c r="M179" s="310" t="str">
        <f>VLOOKUP($I179,'WM-AR'!$B$7:$AL$2292,6,FALSE)</f>
        <v>Painting Work</v>
      </c>
      <c r="N179" s="310" t="str">
        <f>VLOOKUP($I179,'WM-AR'!$B$7:$AL$2292,8,FALSE)</f>
        <v>Ceiling Painting</v>
      </c>
      <c r="O179" s="310" t="str">
        <f>VLOOKUP($I179,'WM-AR'!$B$7:$AL$2292,10,FALSE)</f>
        <v>Acrylic Emulsion Paint</v>
      </c>
      <c r="P179" s="310">
        <f>VLOOKUP($I179,'WM-AR'!$B$7:$AL$2292,12,FALSE)</f>
        <v>0</v>
      </c>
      <c r="Q179" s="310">
        <f>VLOOKUP($I179,'WM-AR'!$B$7:$AL$2292,14,FALSE)</f>
        <v>0</v>
      </c>
      <c r="R179" s="310">
        <f>VLOOKUP($I179,'WM-AR'!$B$7:$AL$2292,16,FALSE)</f>
        <v>0</v>
      </c>
      <c r="S179" s="310">
        <f>VLOOKUP($I179,'WM-AR'!$B$7:$AL$2292,18,FALSE)</f>
        <v>0</v>
      </c>
      <c r="T179" s="310" t="str">
        <f>VLOOKUP($I179,'WM-AR'!$B$7:$AL$2292,20,FALSE)</f>
        <v/>
      </c>
      <c r="U179" s="310">
        <f>VLOOKUP($I179,'WM-AR'!$B$7:$AL$2292,22,FALSE)</f>
        <v>0</v>
      </c>
      <c r="V179" s="310" t="str">
        <f>VLOOKUP($I179,'WM-AR'!$B$7:$AL$2292,24,FALSE)</f>
        <v/>
      </c>
      <c r="W179" s="310">
        <f>VLOOKUP($I179,'WM-AR'!$B$7:$AL$2292,25,FALSE)</f>
        <v>0</v>
      </c>
      <c r="X179" s="310" t="str">
        <f>VLOOKUP($I179,'WM-AR'!$B$7:$AL$2292,26,FALSE)</f>
        <v/>
      </c>
      <c r="Y179" s="310">
        <f>VLOOKUP($I179,'WM-AR'!$B$7:$AL$2292,27,FALSE)</f>
        <v>0</v>
      </c>
      <c r="Z179" s="310">
        <f>VLOOKUP($I179,'WM-AR'!$B$7:$AL$2292,28,FALSE)</f>
        <v>0</v>
      </c>
      <c r="AA179" s="310">
        <f>VLOOKUP($I179,'WM-AR'!$B$7:$AL$2292,29,FALSE)</f>
        <v>0</v>
      </c>
      <c r="AB179" s="310">
        <f>VLOOKUP($I179,'WM-AR'!$B$7:$AL$2292,30,FALSE)</f>
        <v>0</v>
      </c>
      <c r="AC179" s="310">
        <f>VLOOKUP($I179,'WM-AR'!$B$7:$AL$2292,31,FALSE)</f>
        <v>0</v>
      </c>
      <c r="AD179" s="310">
        <f>VLOOKUP($I179,'WM-AR'!$B$7:$AL$2292,32,FALSE)</f>
        <v>0</v>
      </c>
      <c r="AE179" s="310">
        <f>VLOOKUP($I179,'WM-AR'!$B$7:$AL$2292,33,FALSE)</f>
        <v>0</v>
      </c>
      <c r="AF179" s="287"/>
      <c r="AG179" s="316" t="s">
        <v>779</v>
      </c>
      <c r="AH179" s="312"/>
      <c r="AI179" s="312" t="s">
        <v>763</v>
      </c>
      <c r="AJ179" s="334"/>
    </row>
    <row r="180" spans="2:36">
      <c r="B180" s="317" t="str">
        <f>$B179</f>
        <v>입찰</v>
      </c>
      <c r="C180" s="318"/>
      <c r="D180" s="318"/>
      <c r="E180" s="318"/>
      <c r="F180" s="318"/>
      <c r="G180" s="318"/>
      <c r="H180" s="318"/>
      <c r="I180" s="318"/>
      <c r="J180" s="318"/>
      <c r="K180" s="318"/>
      <c r="L180" s="318"/>
      <c r="M180" s="318"/>
      <c r="N180" s="318"/>
      <c r="O180" s="318"/>
      <c r="P180" s="318"/>
      <c r="Q180" s="318"/>
      <c r="R180" s="318"/>
      <c r="S180" s="318"/>
      <c r="T180" s="318"/>
      <c r="U180" s="318"/>
      <c r="V180" s="318"/>
      <c r="W180" s="318"/>
      <c r="X180" s="318"/>
      <c r="Y180" s="318"/>
      <c r="Z180" s="318"/>
      <c r="AA180" s="318"/>
      <c r="AB180" s="318"/>
      <c r="AC180" s="318"/>
      <c r="AD180" s="318"/>
      <c r="AE180" s="318"/>
      <c r="AF180" s="318"/>
      <c r="AG180" s="318"/>
      <c r="AH180" s="318"/>
      <c r="AI180" s="318"/>
      <c r="AJ180" s="318"/>
    </row>
    <row r="181" spans="2:36" ht="34.9" customHeight="1">
      <c r="B181" s="283" t="s">
        <v>787</v>
      </c>
      <c r="C181" s="284" t="s">
        <v>756</v>
      </c>
      <c r="D181" s="337" t="s">
        <v>225</v>
      </c>
      <c r="E181" s="308"/>
      <c r="F181" s="287" t="s">
        <v>490</v>
      </c>
      <c r="G181" s="288" t="s">
        <v>843</v>
      </c>
      <c r="H181" s="289" t="s">
        <v>844</v>
      </c>
      <c r="I181" s="289"/>
      <c r="J181" s="290"/>
      <c r="K181" s="290"/>
      <c r="L181" s="290"/>
      <c r="M181" s="290"/>
      <c r="N181" s="291"/>
      <c r="O181" s="292"/>
      <c r="P181" s="293"/>
      <c r="Q181" s="293"/>
      <c r="R181" s="293"/>
      <c r="S181" s="293"/>
      <c r="T181" s="293"/>
      <c r="U181" s="293"/>
      <c r="V181" s="294"/>
      <c r="W181" s="295"/>
      <c r="X181" s="295"/>
      <c r="Y181" s="295"/>
      <c r="Z181" s="295"/>
      <c r="AA181" s="295"/>
      <c r="AB181" s="295"/>
      <c r="AC181" s="295"/>
      <c r="AD181" s="295"/>
      <c r="AE181" s="327"/>
      <c r="AF181" s="296"/>
      <c r="AG181" s="297"/>
      <c r="AH181" s="297"/>
      <c r="AI181" s="297"/>
      <c r="AJ181" s="333"/>
    </row>
    <row r="182" spans="2:36">
      <c r="B182" s="299" t="str">
        <f>$B181</f>
        <v>입찰</v>
      </c>
      <c r="C182" s="338"/>
      <c r="D182" s="339"/>
      <c r="E182" s="339"/>
      <c r="F182" s="339"/>
      <c r="G182" s="339" t="s">
        <v>759</v>
      </c>
      <c r="H182" s="339"/>
      <c r="I182" s="302" t="s">
        <v>800</v>
      </c>
      <c r="J182" s="340"/>
      <c r="K182" s="341"/>
      <c r="L182" s="341"/>
      <c r="M182" s="341"/>
      <c r="N182" s="341"/>
      <c r="O182" s="341"/>
      <c r="P182" s="341"/>
      <c r="Q182" s="341"/>
      <c r="R182" s="341"/>
      <c r="S182" s="341"/>
      <c r="T182" s="341"/>
      <c r="U182" s="341"/>
      <c r="V182" s="341"/>
      <c r="W182" s="341"/>
      <c r="X182" s="341"/>
      <c r="Y182" s="341"/>
      <c r="Z182" s="341"/>
      <c r="AA182" s="341"/>
      <c r="AB182" s="341"/>
      <c r="AC182" s="341"/>
      <c r="AD182" s="341"/>
      <c r="AE182" s="342"/>
      <c r="AF182" s="305"/>
      <c r="AG182" s="305"/>
      <c r="AH182" s="305"/>
      <c r="AI182" s="305"/>
      <c r="AJ182" s="306"/>
    </row>
    <row r="183" spans="2:36" ht="49.9" customHeight="1">
      <c r="B183" s="299" t="str">
        <f t="shared" ref="B183:B189" si="15">$B182</f>
        <v>입찰</v>
      </c>
      <c r="C183" s="343"/>
      <c r="D183" s="344"/>
      <c r="E183" s="344"/>
      <c r="F183" s="344" t="s">
        <v>769</v>
      </c>
      <c r="G183" s="344" t="str">
        <f>O183</f>
        <v>Vinyl Tile</v>
      </c>
      <c r="H183" s="308" t="s">
        <v>801</v>
      </c>
      <c r="I183" s="345" t="str">
        <f>LEFT(H183,14)</f>
        <v>A04AN083-00004</v>
      </c>
      <c r="J183" s="346"/>
      <c r="K183" s="346" t="str">
        <f>VLOOKUP($I183,'WM-AR'!$B$7:$AL$2292,34,FALSE)</f>
        <v>M2</v>
      </c>
      <c r="L183" s="346" t="str">
        <f>VLOOKUP($I183,'WM-AR'!$B$7:$AL$2292,4,FALSE)</f>
        <v>Finishing Work</v>
      </c>
      <c r="M183" s="346" t="str">
        <f>VLOOKUP($I183,'WM-AR'!$B$7:$AL$2292,6,FALSE)</f>
        <v>Tile Work</v>
      </c>
      <c r="N183" s="346" t="str">
        <f>VLOOKUP($I183,'WM-AR'!$B$7:$AL$2292,8,FALSE)</f>
        <v>Floor Tile</v>
      </c>
      <c r="O183" s="346" t="str">
        <f>VLOOKUP($I183,'WM-AR'!$B$7:$AL$2292,10,FALSE)</f>
        <v>Vinyl Tile</v>
      </c>
      <c r="P183" s="346">
        <f>VLOOKUP($I183,'WM-AR'!$B$7:$AL$2292,12,FALSE)</f>
        <v>0</v>
      </c>
      <c r="Q183" s="346">
        <f>VLOOKUP($I183,'WM-AR'!$B$7:$AL$2292,14,FALSE)</f>
        <v>0</v>
      </c>
      <c r="R183" s="346">
        <f>VLOOKUP($I183,'WM-AR'!$B$7:$AL$2292,16,FALSE)</f>
        <v>0</v>
      </c>
      <c r="S183" s="346">
        <f>VLOOKUP($I183,'WM-AR'!$B$7:$AL$2292,18,FALSE)</f>
        <v>0</v>
      </c>
      <c r="T183" s="346" t="str">
        <f>VLOOKUP($I183,'WM-AR'!$B$7:$AL$2292,20,FALSE)</f>
        <v>w/ Mortar Bond Coat or Adhesive</v>
      </c>
      <c r="U183" s="346">
        <f>VLOOKUP($I183,'WM-AR'!$B$7:$AL$2292,22,FALSE)</f>
        <v>0</v>
      </c>
      <c r="V183" s="346">
        <f>VLOOKUP($I183,'WM-AR'!$B$7:$AL$2292,24,FALSE)</f>
        <v>0</v>
      </c>
      <c r="W183" s="346">
        <f>VLOOKUP($I183,'WM-AR'!$B$7:$AL$2292,25,FALSE)</f>
        <v>0</v>
      </c>
      <c r="X183" s="346" t="str">
        <f>VLOOKUP($I183,'WM-AR'!$B$7:$AL$2292,26,FALSE)</f>
        <v>Tile Size=W(  )mm x L(  )mm x THK(  )mm</v>
      </c>
      <c r="Y183" s="346">
        <f>VLOOKUP($I183,'WM-AR'!$B$7:$AL$2292,27,FALSE)</f>
        <v>0</v>
      </c>
      <c r="Z183" s="346">
        <f>VLOOKUP($I183,'WM-AR'!$B$7:$AL$2292,28,FALSE)</f>
        <v>0</v>
      </c>
      <c r="AA183" s="346">
        <f>VLOOKUP($I183,'WM-AR'!$B$7:$AL$2292,29,FALSE)</f>
        <v>0</v>
      </c>
      <c r="AB183" s="346">
        <f>VLOOKUP($I183,'WM-AR'!$B$7:$AL$2292,30,FALSE)</f>
        <v>0</v>
      </c>
      <c r="AC183" s="346">
        <f>VLOOKUP($I183,'WM-AR'!$B$7:$AL$2292,31,FALSE)</f>
        <v>0</v>
      </c>
      <c r="AD183" s="346">
        <f>VLOOKUP($I183,'WM-AR'!$B$7:$AL$2292,32,FALSE)</f>
        <v>0</v>
      </c>
      <c r="AE183" s="347">
        <f>VLOOKUP($I183,'WM-AR'!$B$7:$AL$2292,33,FALSE)</f>
        <v>0</v>
      </c>
      <c r="AF183" s="287"/>
      <c r="AG183" s="316" t="s">
        <v>779</v>
      </c>
      <c r="AH183" s="312"/>
      <c r="AI183" s="312" t="s">
        <v>763</v>
      </c>
      <c r="AJ183" s="334"/>
    </row>
    <row r="184" spans="2:36">
      <c r="B184" s="299" t="str">
        <f t="shared" si="15"/>
        <v>입찰</v>
      </c>
      <c r="C184" s="338"/>
      <c r="D184" s="339"/>
      <c r="E184" s="339"/>
      <c r="F184" s="339"/>
      <c r="G184" s="339" t="s">
        <v>767</v>
      </c>
      <c r="H184" s="301"/>
      <c r="I184" s="348" t="s">
        <v>792</v>
      </c>
      <c r="J184" s="340"/>
      <c r="K184" s="341"/>
      <c r="L184" s="341"/>
      <c r="M184" s="341"/>
      <c r="N184" s="341"/>
      <c r="O184" s="341"/>
      <c r="P184" s="341"/>
      <c r="Q184" s="341"/>
      <c r="R184" s="341"/>
      <c r="S184" s="341"/>
      <c r="T184" s="341"/>
      <c r="U184" s="341"/>
      <c r="V184" s="341"/>
      <c r="W184" s="341"/>
      <c r="X184" s="341"/>
      <c r="Y184" s="341"/>
      <c r="Z184" s="341"/>
      <c r="AA184" s="341"/>
      <c r="AB184" s="341"/>
      <c r="AC184" s="341"/>
      <c r="AD184" s="341"/>
      <c r="AE184" s="342"/>
      <c r="AF184" s="305"/>
      <c r="AG184" s="305"/>
      <c r="AH184" s="305"/>
      <c r="AI184" s="305"/>
      <c r="AJ184" s="306"/>
    </row>
    <row r="185" spans="2:36" ht="49.9" customHeight="1">
      <c r="B185" s="299" t="str">
        <f t="shared" si="15"/>
        <v>입찰</v>
      </c>
      <c r="C185" s="343"/>
      <c r="D185" s="344"/>
      <c r="E185" s="344"/>
      <c r="F185" s="344" t="s">
        <v>769</v>
      </c>
      <c r="G185" s="344" t="str">
        <f>O185</f>
        <v>Anti-Static Vinyl Tile</v>
      </c>
      <c r="H185" s="308" t="s">
        <v>793</v>
      </c>
      <c r="I185" s="309" t="str">
        <f>LEFT(H185,14)</f>
        <v>A04AN083-00005</v>
      </c>
      <c r="J185" s="310"/>
      <c r="K185" s="310" t="str">
        <f>VLOOKUP($I185,'WM-AR'!$B$7:$AL$2292,34,FALSE)</f>
        <v>M2</v>
      </c>
      <c r="L185" s="310" t="str">
        <f>VLOOKUP($I185,'WM-AR'!$B$7:$AL$2292,4,FALSE)</f>
        <v>Finishing Work</v>
      </c>
      <c r="M185" s="310" t="str">
        <f>VLOOKUP($I185,'WM-AR'!$B$7:$AL$2292,6,FALSE)</f>
        <v>Tile Work</v>
      </c>
      <c r="N185" s="310" t="str">
        <f>VLOOKUP($I185,'WM-AR'!$B$7:$AL$2292,8,FALSE)</f>
        <v>Floor Tile</v>
      </c>
      <c r="O185" s="310" t="str">
        <f>VLOOKUP($I185,'WM-AR'!$B$7:$AL$2292,10,FALSE)</f>
        <v>Anti-Static Vinyl Tile</v>
      </c>
      <c r="P185" s="310">
        <f>VLOOKUP($I185,'WM-AR'!$B$7:$AL$2292,12,FALSE)</f>
        <v>0</v>
      </c>
      <c r="Q185" s="310">
        <f>VLOOKUP($I185,'WM-AR'!$B$7:$AL$2292,14,FALSE)</f>
        <v>0</v>
      </c>
      <c r="R185" s="310">
        <f>VLOOKUP($I185,'WM-AR'!$B$7:$AL$2292,16,FALSE)</f>
        <v>0</v>
      </c>
      <c r="S185" s="310">
        <f>VLOOKUP($I185,'WM-AR'!$B$7:$AL$2292,18,FALSE)</f>
        <v>0</v>
      </c>
      <c r="T185" s="310" t="str">
        <f>VLOOKUP($I185,'WM-AR'!$B$7:$AL$2292,20,FALSE)</f>
        <v>w/ Mortar Bond Coat or Adhesive</v>
      </c>
      <c r="U185" s="310">
        <f>VLOOKUP($I185,'WM-AR'!$B$7:$AL$2292,22,FALSE)</f>
        <v>0</v>
      </c>
      <c r="V185" s="310">
        <f>VLOOKUP($I185,'WM-AR'!$B$7:$AL$2292,24,FALSE)</f>
        <v>0</v>
      </c>
      <c r="W185" s="310">
        <f>VLOOKUP($I185,'WM-AR'!$B$7:$AL$2292,25,FALSE)</f>
        <v>0</v>
      </c>
      <c r="X185" s="310" t="str">
        <f>VLOOKUP($I185,'WM-AR'!$B$7:$AL$2292,26,FALSE)</f>
        <v>Tile Size=W(  )mm x L(  )mm x THK(  )mm</v>
      </c>
      <c r="Y185" s="310">
        <f>VLOOKUP($I185,'WM-AR'!$B$7:$AL$2292,27,FALSE)</f>
        <v>0</v>
      </c>
      <c r="Z185" s="310">
        <f>VLOOKUP($I185,'WM-AR'!$B$7:$AL$2292,28,FALSE)</f>
        <v>0</v>
      </c>
      <c r="AA185" s="310">
        <f>VLOOKUP($I185,'WM-AR'!$B$7:$AL$2292,29,FALSE)</f>
        <v>0</v>
      </c>
      <c r="AB185" s="310">
        <f>VLOOKUP($I185,'WM-AR'!$B$7:$AL$2292,30,FALSE)</f>
        <v>0</v>
      </c>
      <c r="AC185" s="310">
        <f>VLOOKUP($I185,'WM-AR'!$B$7:$AL$2292,31,FALSE)</f>
        <v>0</v>
      </c>
      <c r="AD185" s="310">
        <f>VLOOKUP($I185,'WM-AR'!$B$7:$AL$2292,32,FALSE)</f>
        <v>0</v>
      </c>
      <c r="AE185" s="310">
        <f>VLOOKUP($I185,'WM-AR'!$B$7:$AL$2292,33,FALSE)</f>
        <v>0</v>
      </c>
      <c r="AF185" s="287"/>
      <c r="AG185" s="316" t="s">
        <v>770</v>
      </c>
      <c r="AH185" s="312"/>
      <c r="AI185" s="312" t="s">
        <v>763</v>
      </c>
      <c r="AJ185" s="334"/>
    </row>
    <row r="186" spans="2:36">
      <c r="B186" s="299" t="str">
        <f t="shared" si="15"/>
        <v>입찰</v>
      </c>
      <c r="C186" s="338"/>
      <c r="D186" s="339"/>
      <c r="E186" s="339"/>
      <c r="F186" s="339"/>
      <c r="G186" s="339" t="s">
        <v>771</v>
      </c>
      <c r="H186" s="339"/>
      <c r="I186" s="302" t="s">
        <v>845</v>
      </c>
      <c r="J186" s="340"/>
      <c r="K186" s="341"/>
      <c r="L186" s="341"/>
      <c r="M186" s="341"/>
      <c r="N186" s="341"/>
      <c r="O186" s="341"/>
      <c r="P186" s="341"/>
      <c r="Q186" s="341"/>
      <c r="R186" s="341"/>
      <c r="S186" s="341"/>
      <c r="T186" s="341"/>
      <c r="U186" s="341"/>
      <c r="V186" s="341"/>
      <c r="W186" s="341"/>
      <c r="X186" s="341"/>
      <c r="Y186" s="341"/>
      <c r="Z186" s="341"/>
      <c r="AA186" s="341"/>
      <c r="AB186" s="341"/>
      <c r="AC186" s="341"/>
      <c r="AD186" s="341"/>
      <c r="AE186" s="342"/>
      <c r="AF186" s="305"/>
      <c r="AG186" s="305"/>
      <c r="AH186" s="305"/>
      <c r="AI186" s="305"/>
      <c r="AJ186" s="306"/>
    </row>
    <row r="187" spans="2:36" ht="49.9" customHeight="1">
      <c r="B187" s="299" t="str">
        <f t="shared" si="15"/>
        <v>입찰</v>
      </c>
      <c r="C187" s="343"/>
      <c r="D187" s="344"/>
      <c r="E187" s="344"/>
      <c r="F187" s="344" t="s">
        <v>769</v>
      </c>
      <c r="G187" s="344" t="str">
        <f>N187</f>
        <v>Internal Wall Painting</v>
      </c>
      <c r="H187" s="308" t="s">
        <v>846</v>
      </c>
      <c r="I187" s="345" t="str">
        <f>LEFT(H187,14)</f>
        <v>A04AM078-00003</v>
      </c>
      <c r="J187" s="346"/>
      <c r="K187" s="346" t="str">
        <f>VLOOKUP($I187,'WM-AR'!$B$7:$AL$2292,34,FALSE)</f>
        <v>M2</v>
      </c>
      <c r="L187" s="346" t="str">
        <f>VLOOKUP($I187,'WM-AR'!$B$7:$AL$2292,4,FALSE)</f>
        <v>Finishing Work</v>
      </c>
      <c r="M187" s="346" t="str">
        <f>VLOOKUP($I187,'WM-AR'!$B$7:$AL$2292,6,FALSE)</f>
        <v>Painting Work</v>
      </c>
      <c r="N187" s="346" t="str">
        <f>VLOOKUP($I187,'WM-AR'!$B$7:$AL$2292,8,FALSE)</f>
        <v>Internal Wall Painting</v>
      </c>
      <c r="O187" s="346" t="str">
        <f>VLOOKUP($I187,'WM-AR'!$B$7:$AL$2292,10,FALSE)</f>
        <v>Latex Paint</v>
      </c>
      <c r="P187" s="346">
        <f>VLOOKUP($I187,'WM-AR'!$B$7:$AL$2292,12,FALSE)</f>
        <v>0</v>
      </c>
      <c r="Q187" s="346">
        <f>VLOOKUP($I187,'WM-AR'!$B$7:$AL$2292,14,FALSE)</f>
        <v>0</v>
      </c>
      <c r="R187" s="346">
        <f>VLOOKUP($I187,'WM-AR'!$B$7:$AL$2292,16,FALSE)</f>
        <v>0</v>
      </c>
      <c r="S187" s="346">
        <f>VLOOKUP($I187,'WM-AR'!$B$7:$AL$2292,18,FALSE)</f>
        <v>0</v>
      </c>
      <c r="T187" s="346" t="str">
        <f>VLOOKUP($I187,'WM-AR'!$B$7:$AL$2292,20,FALSE)</f>
        <v/>
      </c>
      <c r="U187" s="346">
        <f>VLOOKUP($I187,'WM-AR'!$B$7:$AL$2292,22,FALSE)</f>
        <v>0</v>
      </c>
      <c r="V187" s="346" t="str">
        <f>VLOOKUP($I187,'WM-AR'!$B$7:$AL$2292,24,FALSE)</f>
        <v/>
      </c>
      <c r="W187" s="346">
        <f>VLOOKUP($I187,'WM-AR'!$B$7:$AL$2292,25,FALSE)</f>
        <v>0</v>
      </c>
      <c r="X187" s="346" t="str">
        <f>VLOOKUP($I187,'WM-AR'!$B$7:$AL$2292,26,FALSE)</f>
        <v/>
      </c>
      <c r="Y187" s="346">
        <f>VLOOKUP($I187,'WM-AR'!$B$7:$AL$2292,27,FALSE)</f>
        <v>0</v>
      </c>
      <c r="Z187" s="346">
        <f>VLOOKUP($I187,'WM-AR'!$B$7:$AL$2292,28,FALSE)</f>
        <v>0</v>
      </c>
      <c r="AA187" s="346">
        <f>VLOOKUP($I187,'WM-AR'!$B$7:$AL$2292,29,FALSE)</f>
        <v>0</v>
      </c>
      <c r="AB187" s="346">
        <f>VLOOKUP($I187,'WM-AR'!$B$7:$AL$2292,30,FALSE)</f>
        <v>0</v>
      </c>
      <c r="AC187" s="346">
        <f>VLOOKUP($I187,'WM-AR'!$B$7:$AL$2292,31,FALSE)</f>
        <v>0</v>
      </c>
      <c r="AD187" s="346">
        <f>VLOOKUP($I187,'WM-AR'!$B$7:$AL$2292,32,FALSE)</f>
        <v>0</v>
      </c>
      <c r="AE187" s="347">
        <f>VLOOKUP($I187,'WM-AR'!$B$7:$AL$2292,33,FALSE)</f>
        <v>0</v>
      </c>
      <c r="AF187" s="287"/>
      <c r="AG187" s="316" t="s">
        <v>784</v>
      </c>
      <c r="AH187" s="312"/>
      <c r="AI187" s="312" t="s">
        <v>763</v>
      </c>
      <c r="AJ187" s="336"/>
    </row>
    <row r="188" spans="2:36">
      <c r="B188" s="299" t="str">
        <f t="shared" si="15"/>
        <v>입찰</v>
      </c>
      <c r="C188" s="338"/>
      <c r="D188" s="339"/>
      <c r="E188" s="339"/>
      <c r="F188" s="339"/>
      <c r="G188" s="339" t="s">
        <v>773</v>
      </c>
      <c r="H188" s="301"/>
      <c r="I188" s="348" t="s">
        <v>835</v>
      </c>
      <c r="J188" s="340"/>
      <c r="K188" s="341"/>
      <c r="L188" s="341"/>
      <c r="M188" s="341"/>
      <c r="N188" s="341"/>
      <c r="O188" s="341"/>
      <c r="P188" s="341"/>
      <c r="Q188" s="341"/>
      <c r="R188" s="341"/>
      <c r="S188" s="341"/>
      <c r="T188" s="341"/>
      <c r="U188" s="341"/>
      <c r="V188" s="341"/>
      <c r="W188" s="341"/>
      <c r="X188" s="341"/>
      <c r="Y188" s="341"/>
      <c r="Z188" s="341"/>
      <c r="AA188" s="341"/>
      <c r="AB188" s="341"/>
      <c r="AC188" s="341"/>
      <c r="AD188" s="341"/>
      <c r="AE188" s="342"/>
      <c r="AF188" s="305"/>
      <c r="AG188" s="305"/>
      <c r="AH188" s="305"/>
      <c r="AI188" s="305"/>
      <c r="AJ188" s="306"/>
    </row>
    <row r="189" spans="2:36" ht="49.9" customHeight="1">
      <c r="B189" s="299" t="str">
        <f t="shared" si="15"/>
        <v>입찰</v>
      </c>
      <c r="C189" s="343"/>
      <c r="D189" s="344"/>
      <c r="E189" s="344"/>
      <c r="F189" s="344" t="s">
        <v>769</v>
      </c>
      <c r="G189" s="344" t="str">
        <f>O189</f>
        <v>Acrylic Emulsion Paint</v>
      </c>
      <c r="H189" s="308" t="s">
        <v>786</v>
      </c>
      <c r="I189" s="309" t="str">
        <f>LEFT(H189,14)</f>
        <v>A04AM079-00001</v>
      </c>
      <c r="J189" s="310"/>
      <c r="K189" s="310" t="str">
        <f>VLOOKUP($I189,'WM-AR'!$B$7:$AL$2292,34,FALSE)</f>
        <v>M2</v>
      </c>
      <c r="L189" s="310" t="str">
        <f>VLOOKUP($I189,'WM-AR'!$B$7:$AL$2292,4,FALSE)</f>
        <v>Finishing Work</v>
      </c>
      <c r="M189" s="310" t="str">
        <f>VLOOKUP($I189,'WM-AR'!$B$7:$AL$2292,6,FALSE)</f>
        <v>Painting Work</v>
      </c>
      <c r="N189" s="310" t="str">
        <f>VLOOKUP($I189,'WM-AR'!$B$7:$AL$2292,8,FALSE)</f>
        <v>Ceiling Painting</v>
      </c>
      <c r="O189" s="310" t="str">
        <f>VLOOKUP($I189,'WM-AR'!$B$7:$AL$2292,10,FALSE)</f>
        <v>Acrylic Emulsion Paint</v>
      </c>
      <c r="P189" s="310">
        <f>VLOOKUP($I189,'WM-AR'!$B$7:$AL$2292,12,FALSE)</f>
        <v>0</v>
      </c>
      <c r="Q189" s="310">
        <f>VLOOKUP($I189,'WM-AR'!$B$7:$AL$2292,14,FALSE)</f>
        <v>0</v>
      </c>
      <c r="R189" s="310">
        <f>VLOOKUP($I189,'WM-AR'!$B$7:$AL$2292,16,FALSE)</f>
        <v>0</v>
      </c>
      <c r="S189" s="310">
        <f>VLOOKUP($I189,'WM-AR'!$B$7:$AL$2292,18,FALSE)</f>
        <v>0</v>
      </c>
      <c r="T189" s="310" t="str">
        <f>VLOOKUP($I189,'WM-AR'!$B$7:$AL$2292,20,FALSE)</f>
        <v/>
      </c>
      <c r="U189" s="310">
        <f>VLOOKUP($I189,'WM-AR'!$B$7:$AL$2292,22,FALSE)</f>
        <v>0</v>
      </c>
      <c r="V189" s="310" t="str">
        <f>VLOOKUP($I189,'WM-AR'!$B$7:$AL$2292,24,FALSE)</f>
        <v/>
      </c>
      <c r="W189" s="310">
        <f>VLOOKUP($I189,'WM-AR'!$B$7:$AL$2292,25,FALSE)</f>
        <v>0</v>
      </c>
      <c r="X189" s="310" t="str">
        <f>VLOOKUP($I189,'WM-AR'!$B$7:$AL$2292,26,FALSE)</f>
        <v/>
      </c>
      <c r="Y189" s="310">
        <f>VLOOKUP($I189,'WM-AR'!$B$7:$AL$2292,27,FALSE)</f>
        <v>0</v>
      </c>
      <c r="Z189" s="310">
        <f>VLOOKUP($I189,'WM-AR'!$B$7:$AL$2292,28,FALSE)</f>
        <v>0</v>
      </c>
      <c r="AA189" s="310">
        <f>VLOOKUP($I189,'WM-AR'!$B$7:$AL$2292,29,FALSE)</f>
        <v>0</v>
      </c>
      <c r="AB189" s="310">
        <f>VLOOKUP($I189,'WM-AR'!$B$7:$AL$2292,30,FALSE)</f>
        <v>0</v>
      </c>
      <c r="AC189" s="310">
        <f>VLOOKUP($I189,'WM-AR'!$B$7:$AL$2292,31,FALSE)</f>
        <v>0</v>
      </c>
      <c r="AD189" s="310">
        <f>VLOOKUP($I189,'WM-AR'!$B$7:$AL$2292,32,FALSE)</f>
        <v>0</v>
      </c>
      <c r="AE189" s="310">
        <f>VLOOKUP($I189,'WM-AR'!$B$7:$AL$2292,33,FALSE)</f>
        <v>0</v>
      </c>
      <c r="AF189" s="287"/>
      <c r="AG189" s="316" t="s">
        <v>779</v>
      </c>
      <c r="AH189" s="312"/>
      <c r="AI189" s="312" t="s">
        <v>763</v>
      </c>
      <c r="AJ189" s="334"/>
    </row>
    <row r="190" spans="2:36">
      <c r="B190" s="317" t="str">
        <f>$B189</f>
        <v>입찰</v>
      </c>
      <c r="C190" s="318"/>
      <c r="D190" s="318"/>
      <c r="E190" s="318"/>
      <c r="F190" s="318"/>
      <c r="G190" s="318"/>
      <c r="H190" s="318"/>
      <c r="I190" s="318"/>
      <c r="J190" s="318"/>
      <c r="K190" s="318"/>
      <c r="L190" s="318"/>
      <c r="M190" s="318"/>
      <c r="N190" s="318"/>
      <c r="O190" s="318"/>
      <c r="P190" s="318"/>
      <c r="Q190" s="318"/>
      <c r="R190" s="318"/>
      <c r="S190" s="318"/>
      <c r="T190" s="318"/>
      <c r="U190" s="318"/>
      <c r="V190" s="318"/>
      <c r="W190" s="318"/>
      <c r="X190" s="318"/>
      <c r="Y190" s="318"/>
      <c r="Z190" s="318"/>
      <c r="AA190" s="318"/>
      <c r="AB190" s="318"/>
      <c r="AC190" s="318"/>
      <c r="AD190" s="318"/>
      <c r="AE190" s="318"/>
      <c r="AF190" s="318"/>
      <c r="AG190" s="318"/>
      <c r="AH190" s="318"/>
      <c r="AI190" s="318"/>
      <c r="AJ190" s="318"/>
    </row>
    <row r="191" spans="2:36" ht="34.9" customHeight="1">
      <c r="B191" s="283" t="s">
        <v>787</v>
      </c>
      <c r="C191" s="284" t="s">
        <v>756</v>
      </c>
      <c r="D191" s="337" t="s">
        <v>225</v>
      </c>
      <c r="E191" s="308"/>
      <c r="F191" s="287" t="s">
        <v>490</v>
      </c>
      <c r="G191" s="288" t="s">
        <v>847</v>
      </c>
      <c r="H191" s="289" t="s">
        <v>809</v>
      </c>
      <c r="I191" s="289"/>
      <c r="J191" s="290"/>
      <c r="K191" s="290"/>
      <c r="L191" s="290"/>
      <c r="M191" s="290"/>
      <c r="N191" s="291"/>
      <c r="O191" s="292"/>
      <c r="P191" s="293"/>
      <c r="Q191" s="293"/>
      <c r="R191" s="293"/>
      <c r="S191" s="293"/>
      <c r="T191" s="293"/>
      <c r="U191" s="293"/>
      <c r="V191" s="294"/>
      <c r="W191" s="295"/>
      <c r="X191" s="295"/>
      <c r="Y191" s="295"/>
      <c r="Z191" s="295"/>
      <c r="AA191" s="295"/>
      <c r="AB191" s="295"/>
      <c r="AC191" s="295"/>
      <c r="AD191" s="295"/>
      <c r="AE191" s="327"/>
      <c r="AF191" s="296"/>
      <c r="AG191" s="297"/>
      <c r="AH191" s="297"/>
      <c r="AI191" s="297"/>
      <c r="AJ191" s="333"/>
    </row>
    <row r="192" spans="2:36">
      <c r="B192" s="299" t="str">
        <f>$B191</f>
        <v>입찰</v>
      </c>
      <c r="C192" s="338"/>
      <c r="D192" s="339"/>
      <c r="E192" s="339"/>
      <c r="F192" s="339"/>
      <c r="G192" s="339" t="s">
        <v>759</v>
      </c>
      <c r="H192" s="339"/>
      <c r="I192" s="302" t="s">
        <v>800</v>
      </c>
      <c r="J192" s="340"/>
      <c r="K192" s="341"/>
      <c r="L192" s="341"/>
      <c r="M192" s="341"/>
      <c r="N192" s="341"/>
      <c r="O192" s="341"/>
      <c r="P192" s="341"/>
      <c r="Q192" s="341"/>
      <c r="R192" s="341"/>
      <c r="S192" s="341"/>
      <c r="T192" s="341"/>
      <c r="U192" s="341"/>
      <c r="V192" s="341"/>
      <c r="W192" s="341"/>
      <c r="X192" s="341"/>
      <c r="Y192" s="341"/>
      <c r="Z192" s="341"/>
      <c r="AA192" s="341"/>
      <c r="AB192" s="341"/>
      <c r="AC192" s="341"/>
      <c r="AD192" s="341"/>
      <c r="AE192" s="342"/>
      <c r="AF192" s="305"/>
      <c r="AG192" s="305"/>
      <c r="AH192" s="305"/>
      <c r="AI192" s="305"/>
      <c r="AJ192" s="306"/>
    </row>
    <row r="193" spans="2:36" ht="49.9" customHeight="1">
      <c r="B193" s="299" t="str">
        <f t="shared" ref="B193:B200" si="16">$B192</f>
        <v>입찰</v>
      </c>
      <c r="C193" s="343"/>
      <c r="D193" s="344"/>
      <c r="E193" s="344"/>
      <c r="F193" s="344" t="s">
        <v>769</v>
      </c>
      <c r="G193" s="344" t="str">
        <f>O193</f>
        <v>Vinyl Tile</v>
      </c>
      <c r="H193" s="308" t="s">
        <v>801</v>
      </c>
      <c r="I193" s="345" t="str">
        <f>LEFT(H193,14)</f>
        <v>A04AN083-00004</v>
      </c>
      <c r="J193" s="346"/>
      <c r="K193" s="346" t="str">
        <f>VLOOKUP($I193,'WM-AR'!$B$7:$AL$2292,34,FALSE)</f>
        <v>M2</v>
      </c>
      <c r="L193" s="346" t="str">
        <f>VLOOKUP($I193,'WM-AR'!$B$7:$AL$2292,4,FALSE)</f>
        <v>Finishing Work</v>
      </c>
      <c r="M193" s="346" t="str">
        <f>VLOOKUP($I193,'WM-AR'!$B$7:$AL$2292,6,FALSE)</f>
        <v>Tile Work</v>
      </c>
      <c r="N193" s="346" t="str">
        <f>VLOOKUP($I193,'WM-AR'!$B$7:$AL$2292,8,FALSE)</f>
        <v>Floor Tile</v>
      </c>
      <c r="O193" s="346" t="str">
        <f>VLOOKUP($I193,'WM-AR'!$B$7:$AL$2292,10,FALSE)</f>
        <v>Vinyl Tile</v>
      </c>
      <c r="P193" s="346">
        <f>VLOOKUP($I193,'WM-AR'!$B$7:$AL$2292,12,FALSE)</f>
        <v>0</v>
      </c>
      <c r="Q193" s="346">
        <f>VLOOKUP($I193,'WM-AR'!$B$7:$AL$2292,14,FALSE)</f>
        <v>0</v>
      </c>
      <c r="R193" s="346">
        <f>VLOOKUP($I193,'WM-AR'!$B$7:$AL$2292,16,FALSE)</f>
        <v>0</v>
      </c>
      <c r="S193" s="346">
        <f>VLOOKUP($I193,'WM-AR'!$B$7:$AL$2292,18,FALSE)</f>
        <v>0</v>
      </c>
      <c r="T193" s="346" t="str">
        <f>VLOOKUP($I193,'WM-AR'!$B$7:$AL$2292,20,FALSE)</f>
        <v>w/ Mortar Bond Coat or Adhesive</v>
      </c>
      <c r="U193" s="346">
        <f>VLOOKUP($I193,'WM-AR'!$B$7:$AL$2292,22,FALSE)</f>
        <v>0</v>
      </c>
      <c r="V193" s="346">
        <f>VLOOKUP($I193,'WM-AR'!$B$7:$AL$2292,24,FALSE)</f>
        <v>0</v>
      </c>
      <c r="W193" s="346">
        <f>VLOOKUP($I193,'WM-AR'!$B$7:$AL$2292,25,FALSE)</f>
        <v>0</v>
      </c>
      <c r="X193" s="346" t="str">
        <f>VLOOKUP($I193,'WM-AR'!$B$7:$AL$2292,26,FALSE)</f>
        <v>Tile Size=W(  )mm x L(  )mm x THK(  )mm</v>
      </c>
      <c r="Y193" s="346">
        <f>VLOOKUP($I193,'WM-AR'!$B$7:$AL$2292,27,FALSE)</f>
        <v>0</v>
      </c>
      <c r="Z193" s="346">
        <f>VLOOKUP($I193,'WM-AR'!$B$7:$AL$2292,28,FALSE)</f>
        <v>0</v>
      </c>
      <c r="AA193" s="346">
        <f>VLOOKUP($I193,'WM-AR'!$B$7:$AL$2292,29,FALSE)</f>
        <v>0</v>
      </c>
      <c r="AB193" s="346">
        <f>VLOOKUP($I193,'WM-AR'!$B$7:$AL$2292,30,FALSE)</f>
        <v>0</v>
      </c>
      <c r="AC193" s="346">
        <f>VLOOKUP($I193,'WM-AR'!$B$7:$AL$2292,31,FALSE)</f>
        <v>0</v>
      </c>
      <c r="AD193" s="346">
        <f>VLOOKUP($I193,'WM-AR'!$B$7:$AL$2292,32,FALSE)</f>
        <v>0</v>
      </c>
      <c r="AE193" s="347">
        <f>VLOOKUP($I193,'WM-AR'!$B$7:$AL$2292,33,FALSE)</f>
        <v>0</v>
      </c>
      <c r="AF193" s="287"/>
      <c r="AG193" s="316" t="s">
        <v>779</v>
      </c>
      <c r="AH193" s="312"/>
      <c r="AI193" s="312" t="s">
        <v>763</v>
      </c>
      <c r="AJ193" s="334"/>
    </row>
    <row r="194" spans="2:36">
      <c r="B194" s="299" t="str">
        <f t="shared" si="16"/>
        <v>입찰</v>
      </c>
      <c r="C194" s="338"/>
      <c r="D194" s="339"/>
      <c r="E194" s="339"/>
      <c r="F194" s="339"/>
      <c r="G194" s="339" t="s">
        <v>767</v>
      </c>
      <c r="H194" s="301"/>
      <c r="I194" s="348" t="s">
        <v>792</v>
      </c>
      <c r="J194" s="340"/>
      <c r="K194" s="341"/>
      <c r="L194" s="341"/>
      <c r="M194" s="341"/>
      <c r="N194" s="341"/>
      <c r="O194" s="341"/>
      <c r="P194" s="341"/>
      <c r="Q194" s="341"/>
      <c r="R194" s="341"/>
      <c r="S194" s="341"/>
      <c r="T194" s="341"/>
      <c r="U194" s="341"/>
      <c r="V194" s="341"/>
      <c r="W194" s="341"/>
      <c r="X194" s="341"/>
      <c r="Y194" s="341"/>
      <c r="Z194" s="341"/>
      <c r="AA194" s="341"/>
      <c r="AB194" s="341"/>
      <c r="AC194" s="341"/>
      <c r="AD194" s="341"/>
      <c r="AE194" s="342"/>
      <c r="AF194" s="305"/>
      <c r="AG194" s="305"/>
      <c r="AH194" s="305"/>
      <c r="AI194" s="305"/>
      <c r="AJ194" s="306"/>
    </row>
    <row r="195" spans="2:36" ht="49.9" customHeight="1">
      <c r="B195" s="299" t="str">
        <f t="shared" si="16"/>
        <v>입찰</v>
      </c>
      <c r="C195" s="343"/>
      <c r="D195" s="344"/>
      <c r="E195" s="344"/>
      <c r="F195" s="344" t="s">
        <v>769</v>
      </c>
      <c r="G195" s="344" t="str">
        <f>O195</f>
        <v>Anti-Static Vinyl Tile</v>
      </c>
      <c r="H195" s="308" t="s">
        <v>793</v>
      </c>
      <c r="I195" s="309" t="str">
        <f>LEFT(H195,14)</f>
        <v>A04AN083-00005</v>
      </c>
      <c r="J195" s="310"/>
      <c r="K195" s="310" t="str">
        <f>VLOOKUP($I195,'WM-AR'!$B$7:$AL$2292,34,FALSE)</f>
        <v>M2</v>
      </c>
      <c r="L195" s="310" t="str">
        <f>VLOOKUP($I195,'WM-AR'!$B$7:$AL$2292,4,FALSE)</f>
        <v>Finishing Work</v>
      </c>
      <c r="M195" s="310" t="str">
        <f>VLOOKUP($I195,'WM-AR'!$B$7:$AL$2292,6,FALSE)</f>
        <v>Tile Work</v>
      </c>
      <c r="N195" s="310" t="str">
        <f>VLOOKUP($I195,'WM-AR'!$B$7:$AL$2292,8,FALSE)</f>
        <v>Floor Tile</v>
      </c>
      <c r="O195" s="310" t="str">
        <f>VLOOKUP($I195,'WM-AR'!$B$7:$AL$2292,10,FALSE)</f>
        <v>Anti-Static Vinyl Tile</v>
      </c>
      <c r="P195" s="310">
        <f>VLOOKUP($I195,'WM-AR'!$B$7:$AL$2292,12,FALSE)</f>
        <v>0</v>
      </c>
      <c r="Q195" s="310">
        <f>VLOOKUP($I195,'WM-AR'!$B$7:$AL$2292,14,FALSE)</f>
        <v>0</v>
      </c>
      <c r="R195" s="310">
        <f>VLOOKUP($I195,'WM-AR'!$B$7:$AL$2292,16,FALSE)</f>
        <v>0</v>
      </c>
      <c r="S195" s="310">
        <f>VLOOKUP($I195,'WM-AR'!$B$7:$AL$2292,18,FALSE)</f>
        <v>0</v>
      </c>
      <c r="T195" s="310" t="str">
        <f>VLOOKUP($I195,'WM-AR'!$B$7:$AL$2292,20,FALSE)</f>
        <v>w/ Mortar Bond Coat or Adhesive</v>
      </c>
      <c r="U195" s="310">
        <f>VLOOKUP($I195,'WM-AR'!$B$7:$AL$2292,22,FALSE)</f>
        <v>0</v>
      </c>
      <c r="V195" s="310">
        <f>VLOOKUP($I195,'WM-AR'!$B$7:$AL$2292,24,FALSE)</f>
        <v>0</v>
      </c>
      <c r="W195" s="310">
        <f>VLOOKUP($I195,'WM-AR'!$B$7:$AL$2292,25,FALSE)</f>
        <v>0</v>
      </c>
      <c r="X195" s="310" t="str">
        <f>VLOOKUP($I195,'WM-AR'!$B$7:$AL$2292,26,FALSE)</f>
        <v>Tile Size=W(  )mm x L(  )mm x THK(  )mm</v>
      </c>
      <c r="Y195" s="310">
        <f>VLOOKUP($I195,'WM-AR'!$B$7:$AL$2292,27,FALSE)</f>
        <v>0</v>
      </c>
      <c r="Z195" s="310">
        <f>VLOOKUP($I195,'WM-AR'!$B$7:$AL$2292,28,FALSE)</f>
        <v>0</v>
      </c>
      <c r="AA195" s="310">
        <f>VLOOKUP($I195,'WM-AR'!$B$7:$AL$2292,29,FALSE)</f>
        <v>0</v>
      </c>
      <c r="AB195" s="310">
        <f>VLOOKUP($I195,'WM-AR'!$B$7:$AL$2292,30,FALSE)</f>
        <v>0</v>
      </c>
      <c r="AC195" s="310">
        <f>VLOOKUP($I195,'WM-AR'!$B$7:$AL$2292,31,FALSE)</f>
        <v>0</v>
      </c>
      <c r="AD195" s="310">
        <f>VLOOKUP($I195,'WM-AR'!$B$7:$AL$2292,32,FALSE)</f>
        <v>0</v>
      </c>
      <c r="AE195" s="310">
        <f>VLOOKUP($I195,'WM-AR'!$B$7:$AL$2292,33,FALSE)</f>
        <v>0</v>
      </c>
      <c r="AF195" s="287"/>
      <c r="AG195" s="316" t="s">
        <v>770</v>
      </c>
      <c r="AH195" s="312"/>
      <c r="AI195" s="312" t="s">
        <v>763</v>
      </c>
      <c r="AJ195" s="334"/>
    </row>
    <row r="196" spans="2:36">
      <c r="B196" s="299" t="str">
        <f t="shared" si="16"/>
        <v>입찰</v>
      </c>
      <c r="C196" s="338"/>
      <c r="D196" s="339"/>
      <c r="E196" s="339"/>
      <c r="F196" s="339"/>
      <c r="G196" s="339" t="s">
        <v>771</v>
      </c>
      <c r="H196" s="339"/>
      <c r="I196" s="302" t="s">
        <v>830</v>
      </c>
      <c r="J196" s="340"/>
      <c r="K196" s="341"/>
      <c r="L196" s="341"/>
      <c r="M196" s="341"/>
      <c r="N196" s="341"/>
      <c r="O196" s="341"/>
      <c r="P196" s="341"/>
      <c r="Q196" s="341"/>
      <c r="R196" s="341"/>
      <c r="S196" s="341"/>
      <c r="T196" s="341"/>
      <c r="U196" s="341"/>
      <c r="V196" s="341"/>
      <c r="W196" s="341"/>
      <c r="X196" s="341"/>
      <c r="Y196" s="341"/>
      <c r="Z196" s="341"/>
      <c r="AA196" s="341"/>
      <c r="AB196" s="341"/>
      <c r="AC196" s="341"/>
      <c r="AD196" s="341"/>
      <c r="AE196" s="342"/>
      <c r="AF196" s="305"/>
      <c r="AG196" s="305"/>
      <c r="AH196" s="305"/>
      <c r="AI196" s="305"/>
      <c r="AJ196" s="306"/>
    </row>
    <row r="197" spans="2:36" ht="49.9" customHeight="1">
      <c r="B197" s="299" t="str">
        <f t="shared" si="16"/>
        <v>입찰</v>
      </c>
      <c r="C197" s="343"/>
      <c r="D197" s="344"/>
      <c r="E197" s="344"/>
      <c r="F197" s="344" t="s">
        <v>769</v>
      </c>
      <c r="G197" s="344" t="str">
        <f>O197</f>
        <v>Acrylic Emulsion Paint</v>
      </c>
      <c r="H197" s="308" t="s">
        <v>783</v>
      </c>
      <c r="I197" s="345" t="str">
        <f>LEFT(H197,14)</f>
        <v>A04AM078-00001</v>
      </c>
      <c r="J197" s="346"/>
      <c r="K197" s="346" t="str">
        <f>VLOOKUP($I197,'WM-AR'!$B$7:$AL$2292,34,FALSE)</f>
        <v>M2</v>
      </c>
      <c r="L197" s="346" t="str">
        <f>VLOOKUP($I197,'WM-AR'!$B$7:$AL$2292,4,FALSE)</f>
        <v>Finishing Work</v>
      </c>
      <c r="M197" s="346" t="str">
        <f>VLOOKUP($I197,'WM-AR'!$B$7:$AL$2292,6,FALSE)</f>
        <v>Painting Work</v>
      </c>
      <c r="N197" s="346" t="str">
        <f>VLOOKUP($I197,'WM-AR'!$B$7:$AL$2292,8,FALSE)</f>
        <v>Internal Wall Painting</v>
      </c>
      <c r="O197" s="346" t="str">
        <f>VLOOKUP($I197,'WM-AR'!$B$7:$AL$2292,10,FALSE)</f>
        <v>Acrylic Emulsion Paint</v>
      </c>
      <c r="P197" s="346">
        <f>VLOOKUP($I197,'WM-AR'!$B$7:$AL$2292,12,FALSE)</f>
        <v>0</v>
      </c>
      <c r="Q197" s="346">
        <f>VLOOKUP($I197,'WM-AR'!$B$7:$AL$2292,14,FALSE)</f>
        <v>0</v>
      </c>
      <c r="R197" s="346">
        <f>VLOOKUP($I197,'WM-AR'!$B$7:$AL$2292,16,FALSE)</f>
        <v>0</v>
      </c>
      <c r="S197" s="346">
        <f>VLOOKUP($I197,'WM-AR'!$B$7:$AL$2292,18,FALSE)</f>
        <v>0</v>
      </c>
      <c r="T197" s="346" t="str">
        <f>VLOOKUP($I197,'WM-AR'!$B$7:$AL$2292,20,FALSE)</f>
        <v/>
      </c>
      <c r="U197" s="346">
        <f>VLOOKUP($I197,'WM-AR'!$B$7:$AL$2292,22,FALSE)</f>
        <v>0</v>
      </c>
      <c r="V197" s="346" t="str">
        <f>VLOOKUP($I197,'WM-AR'!$B$7:$AL$2292,24,FALSE)</f>
        <v/>
      </c>
      <c r="W197" s="346">
        <f>VLOOKUP($I197,'WM-AR'!$B$7:$AL$2292,25,FALSE)</f>
        <v>0</v>
      </c>
      <c r="X197" s="346" t="str">
        <f>VLOOKUP($I197,'WM-AR'!$B$7:$AL$2292,26,FALSE)</f>
        <v/>
      </c>
      <c r="Y197" s="346">
        <f>VLOOKUP($I197,'WM-AR'!$B$7:$AL$2292,27,FALSE)</f>
        <v>0</v>
      </c>
      <c r="Z197" s="346">
        <f>VLOOKUP($I197,'WM-AR'!$B$7:$AL$2292,28,FALSE)</f>
        <v>0</v>
      </c>
      <c r="AA197" s="346">
        <f>VLOOKUP($I197,'WM-AR'!$B$7:$AL$2292,29,FALSE)</f>
        <v>0</v>
      </c>
      <c r="AB197" s="346">
        <f>VLOOKUP($I197,'WM-AR'!$B$7:$AL$2292,30,FALSE)</f>
        <v>0</v>
      </c>
      <c r="AC197" s="346">
        <f>VLOOKUP($I197,'WM-AR'!$B$7:$AL$2292,31,FALSE)</f>
        <v>0</v>
      </c>
      <c r="AD197" s="346">
        <f>VLOOKUP($I197,'WM-AR'!$B$7:$AL$2292,32,FALSE)</f>
        <v>0</v>
      </c>
      <c r="AE197" s="347">
        <f>VLOOKUP($I197,'WM-AR'!$B$7:$AL$2292,33,FALSE)</f>
        <v>0</v>
      </c>
      <c r="AF197" s="287"/>
      <c r="AG197" s="316" t="s">
        <v>784</v>
      </c>
      <c r="AH197" s="312"/>
      <c r="AI197" s="312" t="s">
        <v>763</v>
      </c>
      <c r="AJ197" s="336"/>
    </row>
    <row r="198" spans="2:36" ht="49.9" customHeight="1">
      <c r="B198" s="299" t="str">
        <f t="shared" si="16"/>
        <v>입찰</v>
      </c>
      <c r="C198" s="343"/>
      <c r="D198" s="344"/>
      <c r="E198" s="344"/>
      <c r="F198" s="344" t="s">
        <v>769</v>
      </c>
      <c r="G198" s="344" t="str">
        <f>N198</f>
        <v>Plastering</v>
      </c>
      <c r="H198" s="308" t="s">
        <v>785</v>
      </c>
      <c r="I198" s="309" t="str">
        <f>LEFT(H198,14)</f>
        <v>A04AT198-00002</v>
      </c>
      <c r="J198" s="310"/>
      <c r="K198" s="310" t="str">
        <f>VLOOKUP($I198,'WM-AR'!$B$7:$AL$2292,34,FALSE)</f>
        <v>M2</v>
      </c>
      <c r="L198" s="310" t="str">
        <f>VLOOKUP($I198,'WM-AR'!$B$7:$AL$2292,4,FALSE)</f>
        <v>Finishing Work</v>
      </c>
      <c r="M198" s="310" t="str">
        <f>VLOOKUP($I198,'WM-AR'!$B$7:$AL$2292,6,FALSE)</f>
        <v>Plastering Work</v>
      </c>
      <c r="N198" s="310" t="str">
        <f>VLOOKUP($I198,'WM-AR'!$B$7:$AL$2292,8,FALSE)</f>
        <v>Plastering</v>
      </c>
      <c r="O198" s="310">
        <f>VLOOKUP($I198,'WM-AR'!$B$7:$AL$2292,10,FALSE)</f>
        <v>0</v>
      </c>
      <c r="P198" s="310">
        <f>VLOOKUP($I198,'WM-AR'!$B$7:$AL$2292,12,FALSE)</f>
        <v>0</v>
      </c>
      <c r="Q198" s="310">
        <f>VLOOKUP($I198,'WM-AR'!$B$7:$AL$2292,14,FALSE)</f>
        <v>0</v>
      </c>
      <c r="R198" s="310">
        <f>VLOOKUP($I198,'WM-AR'!$B$7:$AL$2292,16,FALSE)</f>
        <v>0</v>
      </c>
      <c r="S198" s="310" t="str">
        <f>VLOOKUP($I198,'WM-AR'!$B$7:$AL$2292,18,FALSE)</f>
        <v>for Internal Masonry Wall</v>
      </c>
      <c r="T198" s="310" t="str">
        <f>VLOOKUP($I198,'WM-AR'!$B$7:$AL$2292,20,FALSE)</f>
        <v/>
      </c>
      <c r="U198" s="310">
        <f>VLOOKUP($I198,'WM-AR'!$B$7:$AL$2292,22,FALSE)</f>
        <v>0</v>
      </c>
      <c r="V198" s="310">
        <f>VLOOKUP($I198,'WM-AR'!$B$7:$AL$2292,24,FALSE)</f>
        <v>0</v>
      </c>
      <c r="W198" s="310">
        <f>VLOOKUP($I198,'WM-AR'!$B$7:$AL$2292,25,FALSE)</f>
        <v>0</v>
      </c>
      <c r="X198" s="310" t="str">
        <f>VLOOKUP($I198,'WM-AR'!$B$7:$AL$2292,26,FALSE)</f>
        <v>THK=(  )mm</v>
      </c>
      <c r="Y198" s="310">
        <f>VLOOKUP($I198,'WM-AR'!$B$7:$AL$2292,27,FALSE)</f>
        <v>0</v>
      </c>
      <c r="Z198" s="310">
        <f>VLOOKUP($I198,'WM-AR'!$B$7:$AL$2292,28,FALSE)</f>
        <v>0</v>
      </c>
      <c r="AA198" s="310">
        <f>VLOOKUP($I198,'WM-AR'!$B$7:$AL$2292,29,FALSE)</f>
        <v>0</v>
      </c>
      <c r="AB198" s="310">
        <f>VLOOKUP($I198,'WM-AR'!$B$7:$AL$2292,30,FALSE)</f>
        <v>0</v>
      </c>
      <c r="AC198" s="310">
        <f>VLOOKUP($I198,'WM-AR'!$B$7:$AL$2292,31,FALSE)</f>
        <v>0</v>
      </c>
      <c r="AD198" s="310">
        <f>VLOOKUP($I198,'WM-AR'!$B$7:$AL$2292,32,FALSE)</f>
        <v>0</v>
      </c>
      <c r="AE198" s="310">
        <f>VLOOKUP($I198,'WM-AR'!$B$7:$AL$2292,33,FALSE)</f>
        <v>0</v>
      </c>
      <c r="AF198" s="287"/>
      <c r="AG198" s="316" t="s">
        <v>784</v>
      </c>
      <c r="AH198" s="312"/>
      <c r="AI198" s="312" t="s">
        <v>763</v>
      </c>
      <c r="AJ198" s="334"/>
    </row>
    <row r="199" spans="2:36">
      <c r="B199" s="299" t="str">
        <f t="shared" si="16"/>
        <v>입찰</v>
      </c>
      <c r="C199" s="338"/>
      <c r="D199" s="339"/>
      <c r="E199" s="339"/>
      <c r="F199" s="339"/>
      <c r="G199" s="339" t="s">
        <v>773</v>
      </c>
      <c r="H199" s="301"/>
      <c r="I199" s="348" t="s">
        <v>794</v>
      </c>
      <c r="J199" s="340"/>
      <c r="K199" s="341"/>
      <c r="L199" s="341"/>
      <c r="M199" s="341"/>
      <c r="N199" s="341"/>
      <c r="O199" s="341"/>
      <c r="P199" s="341"/>
      <c r="Q199" s="341"/>
      <c r="R199" s="341"/>
      <c r="S199" s="341"/>
      <c r="T199" s="341"/>
      <c r="U199" s="341"/>
      <c r="V199" s="341"/>
      <c r="W199" s="341"/>
      <c r="X199" s="341"/>
      <c r="Y199" s="341"/>
      <c r="Z199" s="341"/>
      <c r="AA199" s="341"/>
      <c r="AB199" s="341"/>
      <c r="AC199" s="341"/>
      <c r="AD199" s="341"/>
      <c r="AE199" s="342"/>
      <c r="AF199" s="305"/>
      <c r="AG199" s="305"/>
      <c r="AH199" s="305"/>
      <c r="AI199" s="305"/>
      <c r="AJ199" s="306"/>
    </row>
    <row r="200" spans="2:36" ht="49.9" customHeight="1">
      <c r="B200" s="299" t="str">
        <f t="shared" si="16"/>
        <v>입찰</v>
      </c>
      <c r="C200" s="343"/>
      <c r="D200" s="344"/>
      <c r="E200" s="344"/>
      <c r="F200" s="344" t="s">
        <v>769</v>
      </c>
      <c r="G200" s="344" t="str">
        <f>_xlfn.CONCAT(N200," _ ", O200)</f>
        <v>Acoustic Tiled Ceiling System _ M-Bar System</v>
      </c>
      <c r="H200" s="308" t="s">
        <v>795</v>
      </c>
      <c r="I200" s="309" t="str">
        <f>LEFT(H200,14)</f>
        <v>A04AS190-00001</v>
      </c>
      <c r="J200" s="310"/>
      <c r="K200" s="310" t="str">
        <f>VLOOKUP($I200,'WM-AR'!$B$7:$AL$2292,34,FALSE)</f>
        <v>M2</v>
      </c>
      <c r="L200" s="310" t="str">
        <f>VLOOKUP($I200,'WM-AR'!$B$7:$AL$2292,4,FALSE)</f>
        <v>Finishing Work</v>
      </c>
      <c r="M200" s="310" t="str">
        <f>VLOOKUP($I200,'WM-AR'!$B$7:$AL$2292,6,FALSE)</f>
        <v>Exterior/Interior Finish Work</v>
      </c>
      <c r="N200" s="310" t="str">
        <f>VLOOKUP($I200,'WM-AR'!$B$7:$AL$2292,8,FALSE)</f>
        <v>Acoustic Tiled Ceiling System</v>
      </c>
      <c r="O200" s="310" t="str">
        <f>VLOOKUP($I200,'WM-AR'!$B$7:$AL$2292,10,FALSE)</f>
        <v>M-Bar System</v>
      </c>
      <c r="P200" s="310">
        <f>VLOOKUP($I200,'WM-AR'!$B$7:$AL$2292,12,FALSE)</f>
        <v>0</v>
      </c>
      <c r="Q200" s="310">
        <f>VLOOKUP($I200,'WM-AR'!$B$7:$AL$2292,14,FALSE)</f>
        <v>0</v>
      </c>
      <c r="R200" s="310">
        <f>VLOOKUP($I200,'WM-AR'!$B$7:$AL$2292,16,FALSE)</f>
        <v>0</v>
      </c>
      <c r="S200" s="310">
        <f>VLOOKUP($I200,'WM-AR'!$B$7:$AL$2292,18,FALSE)</f>
        <v>0</v>
      </c>
      <c r="T200" s="310" t="str">
        <f>VLOOKUP($I200,'WM-AR'!$B$7:$AL$2292,20,FALSE)</f>
        <v>w/ Hot-Dip Galvanized Suspension System &amp; Accessories(Moldings, Ceiling Access Door/Hatch, Curtain Boxes and etc.)</v>
      </c>
      <c r="U200" s="310">
        <f>VLOOKUP($I200,'WM-AR'!$B$7:$AL$2292,22,FALSE)</f>
        <v>0</v>
      </c>
      <c r="V200" s="310">
        <f>VLOOKUP($I200,'WM-AR'!$B$7:$AL$2292,24,FALSE)</f>
        <v>0</v>
      </c>
      <c r="W200" s="310">
        <f>VLOOKUP($I200,'WM-AR'!$B$7:$AL$2292,25,FALSE)</f>
        <v>0</v>
      </c>
      <c r="X200" s="310" t="str">
        <f>VLOOKUP($I200,'WM-AR'!$B$7:$AL$2292,26,FALSE)</f>
        <v>Tile Size=(  )mm x (  )mm</v>
      </c>
      <c r="Y200" s="310">
        <f>VLOOKUP($I200,'WM-AR'!$B$7:$AL$2292,27,FALSE)</f>
        <v>0</v>
      </c>
      <c r="Z200" s="310">
        <f>VLOOKUP($I200,'WM-AR'!$B$7:$AL$2292,28,FALSE)</f>
        <v>0</v>
      </c>
      <c r="AA200" s="310">
        <f>VLOOKUP($I200,'WM-AR'!$B$7:$AL$2292,29,FALSE)</f>
        <v>0</v>
      </c>
      <c r="AB200" s="310">
        <f>VLOOKUP($I200,'WM-AR'!$B$7:$AL$2292,30,FALSE)</f>
        <v>0</v>
      </c>
      <c r="AC200" s="310">
        <f>VLOOKUP($I200,'WM-AR'!$B$7:$AL$2292,31,FALSE)</f>
        <v>0</v>
      </c>
      <c r="AD200" s="310">
        <f>VLOOKUP($I200,'WM-AR'!$B$7:$AL$2292,32,FALSE)</f>
        <v>0</v>
      </c>
      <c r="AE200" s="310">
        <f>VLOOKUP($I200,'WM-AR'!$B$7:$AL$2292,33,FALSE)</f>
        <v>0</v>
      </c>
      <c r="AF200" s="287"/>
      <c r="AG200" s="316" t="s">
        <v>779</v>
      </c>
      <c r="AH200" s="312"/>
      <c r="AI200" s="312" t="s">
        <v>763</v>
      </c>
      <c r="AJ200" s="334"/>
    </row>
    <row r="201" spans="2:36">
      <c r="B201" s="317" t="str">
        <f>$B200</f>
        <v>입찰</v>
      </c>
      <c r="C201" s="318"/>
      <c r="D201" s="318"/>
      <c r="E201" s="318"/>
      <c r="F201" s="318"/>
      <c r="G201" s="318"/>
      <c r="H201" s="318"/>
      <c r="I201" s="318"/>
      <c r="J201" s="318"/>
      <c r="K201" s="318"/>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row>
    <row r="202" spans="2:36" ht="34.9" customHeight="1">
      <c r="B202" s="283" t="s">
        <v>787</v>
      </c>
      <c r="C202" s="284" t="s">
        <v>756</v>
      </c>
      <c r="D202" s="337" t="s">
        <v>225</v>
      </c>
      <c r="E202" s="308"/>
      <c r="F202" s="287" t="s">
        <v>490</v>
      </c>
      <c r="G202" s="288" t="s">
        <v>848</v>
      </c>
      <c r="H202" s="289" t="s">
        <v>799</v>
      </c>
      <c r="I202" s="289"/>
      <c r="J202" s="290"/>
      <c r="K202" s="290"/>
      <c r="L202" s="290"/>
      <c r="M202" s="290"/>
      <c r="N202" s="291"/>
      <c r="O202" s="292"/>
      <c r="P202" s="293"/>
      <c r="Q202" s="293"/>
      <c r="R202" s="293"/>
      <c r="S202" s="293"/>
      <c r="T202" s="293"/>
      <c r="U202" s="293"/>
      <c r="V202" s="294"/>
      <c r="W202" s="295"/>
      <c r="X202" s="295"/>
      <c r="Y202" s="295"/>
      <c r="Z202" s="295"/>
      <c r="AA202" s="295"/>
      <c r="AB202" s="295"/>
      <c r="AC202" s="295"/>
      <c r="AD202" s="295"/>
      <c r="AE202" s="327"/>
      <c r="AF202" s="296"/>
      <c r="AG202" s="297"/>
      <c r="AH202" s="297"/>
      <c r="AI202" s="297"/>
      <c r="AJ202" s="333"/>
    </row>
    <row r="203" spans="2:36">
      <c r="B203" s="299" t="str">
        <f>$B202</f>
        <v>입찰</v>
      </c>
      <c r="C203" s="338"/>
      <c r="D203" s="339"/>
      <c r="E203" s="339"/>
      <c r="F203" s="339"/>
      <c r="G203" s="339" t="s">
        <v>759</v>
      </c>
      <c r="H203" s="339"/>
      <c r="I203" s="302" t="s">
        <v>800</v>
      </c>
      <c r="J203" s="340"/>
      <c r="K203" s="341"/>
      <c r="L203" s="341"/>
      <c r="M203" s="341"/>
      <c r="N203" s="341"/>
      <c r="O203" s="341"/>
      <c r="P203" s="341"/>
      <c r="Q203" s="341"/>
      <c r="R203" s="341"/>
      <c r="S203" s="341"/>
      <c r="T203" s="341"/>
      <c r="U203" s="341"/>
      <c r="V203" s="341"/>
      <c r="W203" s="341"/>
      <c r="X203" s="341"/>
      <c r="Y203" s="341"/>
      <c r="Z203" s="341"/>
      <c r="AA203" s="341"/>
      <c r="AB203" s="341"/>
      <c r="AC203" s="341"/>
      <c r="AD203" s="341"/>
      <c r="AE203" s="342"/>
      <c r="AF203" s="305"/>
      <c r="AG203" s="305"/>
      <c r="AH203" s="305"/>
      <c r="AI203" s="305"/>
      <c r="AJ203" s="306"/>
    </row>
    <row r="204" spans="2:36" ht="49.9" customHeight="1">
      <c r="B204" s="299" t="str">
        <f t="shared" ref="B204:B211" si="17">$B203</f>
        <v>입찰</v>
      </c>
      <c r="C204" s="343"/>
      <c r="D204" s="344"/>
      <c r="E204" s="344"/>
      <c r="F204" s="344" t="s">
        <v>769</v>
      </c>
      <c r="G204" s="344" t="str">
        <f>O204</f>
        <v>Vinyl Tile</v>
      </c>
      <c r="H204" s="308" t="s">
        <v>801</v>
      </c>
      <c r="I204" s="345" t="str">
        <f>LEFT(H204,14)</f>
        <v>A04AN083-00004</v>
      </c>
      <c r="J204" s="346"/>
      <c r="K204" s="346" t="str">
        <f>VLOOKUP($I204,'WM-AR'!$B$7:$AL$2292,34,FALSE)</f>
        <v>M2</v>
      </c>
      <c r="L204" s="346" t="str">
        <f>VLOOKUP($I204,'WM-AR'!$B$7:$AL$2292,4,FALSE)</f>
        <v>Finishing Work</v>
      </c>
      <c r="M204" s="346" t="str">
        <f>VLOOKUP($I204,'WM-AR'!$B$7:$AL$2292,6,FALSE)</f>
        <v>Tile Work</v>
      </c>
      <c r="N204" s="346" t="str">
        <f>VLOOKUP($I204,'WM-AR'!$B$7:$AL$2292,8,FALSE)</f>
        <v>Floor Tile</v>
      </c>
      <c r="O204" s="346" t="str">
        <f>VLOOKUP($I204,'WM-AR'!$B$7:$AL$2292,10,FALSE)</f>
        <v>Vinyl Tile</v>
      </c>
      <c r="P204" s="346">
        <f>VLOOKUP($I204,'WM-AR'!$B$7:$AL$2292,12,FALSE)</f>
        <v>0</v>
      </c>
      <c r="Q204" s="346">
        <f>VLOOKUP($I204,'WM-AR'!$B$7:$AL$2292,14,FALSE)</f>
        <v>0</v>
      </c>
      <c r="R204" s="346">
        <f>VLOOKUP($I204,'WM-AR'!$B$7:$AL$2292,16,FALSE)</f>
        <v>0</v>
      </c>
      <c r="S204" s="346">
        <f>VLOOKUP($I204,'WM-AR'!$B$7:$AL$2292,18,FALSE)</f>
        <v>0</v>
      </c>
      <c r="T204" s="346" t="str">
        <f>VLOOKUP($I204,'WM-AR'!$B$7:$AL$2292,20,FALSE)</f>
        <v>w/ Mortar Bond Coat or Adhesive</v>
      </c>
      <c r="U204" s="346">
        <f>VLOOKUP($I204,'WM-AR'!$B$7:$AL$2292,22,FALSE)</f>
        <v>0</v>
      </c>
      <c r="V204" s="346">
        <f>VLOOKUP($I204,'WM-AR'!$B$7:$AL$2292,24,FALSE)</f>
        <v>0</v>
      </c>
      <c r="W204" s="346">
        <f>VLOOKUP($I204,'WM-AR'!$B$7:$AL$2292,25,FALSE)</f>
        <v>0</v>
      </c>
      <c r="X204" s="346" t="str">
        <f>VLOOKUP($I204,'WM-AR'!$B$7:$AL$2292,26,FALSE)</f>
        <v>Tile Size=W(  )mm x L(  )mm x THK(  )mm</v>
      </c>
      <c r="Y204" s="346">
        <f>VLOOKUP($I204,'WM-AR'!$B$7:$AL$2292,27,FALSE)</f>
        <v>0</v>
      </c>
      <c r="Z204" s="346">
        <f>VLOOKUP($I204,'WM-AR'!$B$7:$AL$2292,28,FALSE)</f>
        <v>0</v>
      </c>
      <c r="AA204" s="346">
        <f>VLOOKUP($I204,'WM-AR'!$B$7:$AL$2292,29,FALSE)</f>
        <v>0</v>
      </c>
      <c r="AB204" s="346">
        <f>VLOOKUP($I204,'WM-AR'!$B$7:$AL$2292,30,FALSE)</f>
        <v>0</v>
      </c>
      <c r="AC204" s="346">
        <f>VLOOKUP($I204,'WM-AR'!$B$7:$AL$2292,31,FALSE)</f>
        <v>0</v>
      </c>
      <c r="AD204" s="346">
        <f>VLOOKUP($I204,'WM-AR'!$B$7:$AL$2292,32,FALSE)</f>
        <v>0</v>
      </c>
      <c r="AE204" s="347">
        <f>VLOOKUP($I204,'WM-AR'!$B$7:$AL$2292,33,FALSE)</f>
        <v>0</v>
      </c>
      <c r="AF204" s="287"/>
      <c r="AG204" s="316" t="s">
        <v>779</v>
      </c>
      <c r="AH204" s="312"/>
      <c r="AI204" s="312" t="s">
        <v>763</v>
      </c>
      <c r="AJ204" s="334"/>
    </row>
    <row r="205" spans="2:36">
      <c r="B205" s="299" t="str">
        <f t="shared" si="17"/>
        <v>입찰</v>
      </c>
      <c r="C205" s="338"/>
      <c r="D205" s="339"/>
      <c r="E205" s="339"/>
      <c r="F205" s="339"/>
      <c r="G205" s="339" t="s">
        <v>767</v>
      </c>
      <c r="H205" s="301"/>
      <c r="I205" s="348" t="s">
        <v>792</v>
      </c>
      <c r="J205" s="340"/>
      <c r="K205" s="341"/>
      <c r="L205" s="341"/>
      <c r="M205" s="341"/>
      <c r="N205" s="341"/>
      <c r="O205" s="341"/>
      <c r="P205" s="341"/>
      <c r="Q205" s="341"/>
      <c r="R205" s="341"/>
      <c r="S205" s="341"/>
      <c r="T205" s="341"/>
      <c r="U205" s="341"/>
      <c r="V205" s="341"/>
      <c r="W205" s="341"/>
      <c r="X205" s="341"/>
      <c r="Y205" s="341"/>
      <c r="Z205" s="341"/>
      <c r="AA205" s="341"/>
      <c r="AB205" s="341"/>
      <c r="AC205" s="341"/>
      <c r="AD205" s="341"/>
      <c r="AE205" s="342"/>
      <c r="AF205" s="305"/>
      <c r="AG205" s="305"/>
      <c r="AH205" s="305"/>
      <c r="AI205" s="305"/>
      <c r="AJ205" s="306"/>
    </row>
    <row r="206" spans="2:36" ht="49.9" customHeight="1">
      <c r="B206" s="299" t="str">
        <f t="shared" si="17"/>
        <v>입찰</v>
      </c>
      <c r="C206" s="343"/>
      <c r="D206" s="344"/>
      <c r="E206" s="344"/>
      <c r="F206" s="344" t="s">
        <v>769</v>
      </c>
      <c r="G206" s="344" t="str">
        <f>O206</f>
        <v>Anti-Static Vinyl Tile</v>
      </c>
      <c r="H206" s="308" t="s">
        <v>793</v>
      </c>
      <c r="I206" s="309" t="str">
        <f>LEFT(H206,14)</f>
        <v>A04AN083-00005</v>
      </c>
      <c r="J206" s="310"/>
      <c r="K206" s="310" t="str">
        <f>VLOOKUP($I206,'WM-AR'!$B$7:$AL$2292,34,FALSE)</f>
        <v>M2</v>
      </c>
      <c r="L206" s="310" t="str">
        <f>VLOOKUP($I206,'WM-AR'!$B$7:$AL$2292,4,FALSE)</f>
        <v>Finishing Work</v>
      </c>
      <c r="M206" s="310" t="str">
        <f>VLOOKUP($I206,'WM-AR'!$B$7:$AL$2292,6,FALSE)</f>
        <v>Tile Work</v>
      </c>
      <c r="N206" s="310" t="str">
        <f>VLOOKUP($I206,'WM-AR'!$B$7:$AL$2292,8,FALSE)</f>
        <v>Floor Tile</v>
      </c>
      <c r="O206" s="310" t="str">
        <f>VLOOKUP($I206,'WM-AR'!$B$7:$AL$2292,10,FALSE)</f>
        <v>Anti-Static Vinyl Tile</v>
      </c>
      <c r="P206" s="310">
        <f>VLOOKUP($I206,'WM-AR'!$B$7:$AL$2292,12,FALSE)</f>
        <v>0</v>
      </c>
      <c r="Q206" s="310">
        <f>VLOOKUP($I206,'WM-AR'!$B$7:$AL$2292,14,FALSE)</f>
        <v>0</v>
      </c>
      <c r="R206" s="310">
        <f>VLOOKUP($I206,'WM-AR'!$B$7:$AL$2292,16,FALSE)</f>
        <v>0</v>
      </c>
      <c r="S206" s="310">
        <f>VLOOKUP($I206,'WM-AR'!$B$7:$AL$2292,18,FALSE)</f>
        <v>0</v>
      </c>
      <c r="T206" s="310" t="str">
        <f>VLOOKUP($I206,'WM-AR'!$B$7:$AL$2292,20,FALSE)</f>
        <v>w/ Mortar Bond Coat or Adhesive</v>
      </c>
      <c r="U206" s="310">
        <f>VLOOKUP($I206,'WM-AR'!$B$7:$AL$2292,22,FALSE)</f>
        <v>0</v>
      </c>
      <c r="V206" s="310">
        <f>VLOOKUP($I206,'WM-AR'!$B$7:$AL$2292,24,FALSE)</f>
        <v>0</v>
      </c>
      <c r="W206" s="310">
        <f>VLOOKUP($I206,'WM-AR'!$B$7:$AL$2292,25,FALSE)</f>
        <v>0</v>
      </c>
      <c r="X206" s="310" t="str">
        <f>VLOOKUP($I206,'WM-AR'!$B$7:$AL$2292,26,FALSE)</f>
        <v>Tile Size=W(  )mm x L(  )mm x THK(  )mm</v>
      </c>
      <c r="Y206" s="310">
        <f>VLOOKUP($I206,'WM-AR'!$B$7:$AL$2292,27,FALSE)</f>
        <v>0</v>
      </c>
      <c r="Z206" s="310">
        <f>VLOOKUP($I206,'WM-AR'!$B$7:$AL$2292,28,FALSE)</f>
        <v>0</v>
      </c>
      <c r="AA206" s="310">
        <f>VLOOKUP($I206,'WM-AR'!$B$7:$AL$2292,29,FALSE)</f>
        <v>0</v>
      </c>
      <c r="AB206" s="310">
        <f>VLOOKUP($I206,'WM-AR'!$B$7:$AL$2292,30,FALSE)</f>
        <v>0</v>
      </c>
      <c r="AC206" s="310">
        <f>VLOOKUP($I206,'WM-AR'!$B$7:$AL$2292,31,FALSE)</f>
        <v>0</v>
      </c>
      <c r="AD206" s="310">
        <f>VLOOKUP($I206,'WM-AR'!$B$7:$AL$2292,32,FALSE)</f>
        <v>0</v>
      </c>
      <c r="AE206" s="310">
        <f>VLOOKUP($I206,'WM-AR'!$B$7:$AL$2292,33,FALSE)</f>
        <v>0</v>
      </c>
      <c r="AF206" s="287"/>
      <c r="AG206" s="316" t="s">
        <v>770</v>
      </c>
      <c r="AH206" s="312"/>
      <c r="AI206" s="312" t="s">
        <v>763</v>
      </c>
      <c r="AJ206" s="334"/>
    </row>
    <row r="207" spans="2:36">
      <c r="B207" s="299" t="str">
        <f t="shared" si="17"/>
        <v>입찰</v>
      </c>
      <c r="C207" s="338"/>
      <c r="D207" s="339"/>
      <c r="E207" s="339"/>
      <c r="F207" s="339"/>
      <c r="G207" s="339" t="s">
        <v>771</v>
      </c>
      <c r="H207" s="339"/>
      <c r="I207" s="302" t="s">
        <v>830</v>
      </c>
      <c r="J207" s="340"/>
      <c r="K207" s="341"/>
      <c r="L207" s="341"/>
      <c r="M207" s="341"/>
      <c r="N207" s="341"/>
      <c r="O207" s="341"/>
      <c r="P207" s="341"/>
      <c r="Q207" s="341"/>
      <c r="R207" s="341"/>
      <c r="S207" s="341"/>
      <c r="T207" s="341"/>
      <c r="U207" s="341"/>
      <c r="V207" s="341"/>
      <c r="W207" s="341"/>
      <c r="X207" s="341"/>
      <c r="Y207" s="341"/>
      <c r="Z207" s="341"/>
      <c r="AA207" s="341"/>
      <c r="AB207" s="341"/>
      <c r="AC207" s="341"/>
      <c r="AD207" s="341"/>
      <c r="AE207" s="342"/>
      <c r="AF207" s="305"/>
      <c r="AG207" s="305"/>
      <c r="AH207" s="305"/>
      <c r="AI207" s="305"/>
      <c r="AJ207" s="306"/>
    </row>
    <row r="208" spans="2:36" ht="49.9" customHeight="1">
      <c r="B208" s="299" t="str">
        <f t="shared" si="17"/>
        <v>입찰</v>
      </c>
      <c r="C208" s="343"/>
      <c r="D208" s="344"/>
      <c r="E208" s="344"/>
      <c r="F208" s="344" t="s">
        <v>769</v>
      </c>
      <c r="G208" s="344" t="str">
        <f>O208</f>
        <v>Acrylic Emulsion Paint</v>
      </c>
      <c r="H208" s="308" t="s">
        <v>783</v>
      </c>
      <c r="I208" s="345" t="str">
        <f>LEFT(H208,14)</f>
        <v>A04AM078-00001</v>
      </c>
      <c r="J208" s="346"/>
      <c r="K208" s="346" t="str">
        <f>VLOOKUP($I208,'WM-AR'!$B$7:$AL$2292,34,FALSE)</f>
        <v>M2</v>
      </c>
      <c r="L208" s="346" t="str">
        <f>VLOOKUP($I208,'WM-AR'!$B$7:$AL$2292,4,FALSE)</f>
        <v>Finishing Work</v>
      </c>
      <c r="M208" s="346" t="str">
        <f>VLOOKUP($I208,'WM-AR'!$B$7:$AL$2292,6,FALSE)</f>
        <v>Painting Work</v>
      </c>
      <c r="N208" s="346" t="str">
        <f>VLOOKUP($I208,'WM-AR'!$B$7:$AL$2292,8,FALSE)</f>
        <v>Internal Wall Painting</v>
      </c>
      <c r="O208" s="346" t="str">
        <f>VLOOKUP($I208,'WM-AR'!$B$7:$AL$2292,10,FALSE)</f>
        <v>Acrylic Emulsion Paint</v>
      </c>
      <c r="P208" s="346">
        <f>VLOOKUP($I208,'WM-AR'!$B$7:$AL$2292,12,FALSE)</f>
        <v>0</v>
      </c>
      <c r="Q208" s="346">
        <f>VLOOKUP($I208,'WM-AR'!$B$7:$AL$2292,14,FALSE)</f>
        <v>0</v>
      </c>
      <c r="R208" s="346">
        <f>VLOOKUP($I208,'WM-AR'!$B$7:$AL$2292,16,FALSE)</f>
        <v>0</v>
      </c>
      <c r="S208" s="346">
        <f>VLOOKUP($I208,'WM-AR'!$B$7:$AL$2292,18,FALSE)</f>
        <v>0</v>
      </c>
      <c r="T208" s="346" t="str">
        <f>VLOOKUP($I208,'WM-AR'!$B$7:$AL$2292,20,FALSE)</f>
        <v/>
      </c>
      <c r="U208" s="346">
        <f>VLOOKUP($I208,'WM-AR'!$B$7:$AL$2292,22,FALSE)</f>
        <v>0</v>
      </c>
      <c r="V208" s="346" t="str">
        <f>VLOOKUP($I208,'WM-AR'!$B$7:$AL$2292,24,FALSE)</f>
        <v/>
      </c>
      <c r="W208" s="346">
        <f>VLOOKUP($I208,'WM-AR'!$B$7:$AL$2292,25,FALSE)</f>
        <v>0</v>
      </c>
      <c r="X208" s="346" t="str">
        <f>VLOOKUP($I208,'WM-AR'!$B$7:$AL$2292,26,FALSE)</f>
        <v/>
      </c>
      <c r="Y208" s="346">
        <f>VLOOKUP($I208,'WM-AR'!$B$7:$AL$2292,27,FALSE)</f>
        <v>0</v>
      </c>
      <c r="Z208" s="346">
        <f>VLOOKUP($I208,'WM-AR'!$B$7:$AL$2292,28,FALSE)</f>
        <v>0</v>
      </c>
      <c r="AA208" s="346">
        <f>VLOOKUP($I208,'WM-AR'!$B$7:$AL$2292,29,FALSE)</f>
        <v>0</v>
      </c>
      <c r="AB208" s="346">
        <f>VLOOKUP($I208,'WM-AR'!$B$7:$AL$2292,30,FALSE)</f>
        <v>0</v>
      </c>
      <c r="AC208" s="346">
        <f>VLOOKUP($I208,'WM-AR'!$B$7:$AL$2292,31,FALSE)</f>
        <v>0</v>
      </c>
      <c r="AD208" s="346">
        <f>VLOOKUP($I208,'WM-AR'!$B$7:$AL$2292,32,FALSE)</f>
        <v>0</v>
      </c>
      <c r="AE208" s="347">
        <f>VLOOKUP($I208,'WM-AR'!$B$7:$AL$2292,33,FALSE)</f>
        <v>0</v>
      </c>
      <c r="AF208" s="287"/>
      <c r="AG208" s="316" t="s">
        <v>784</v>
      </c>
      <c r="AH208" s="312"/>
      <c r="AI208" s="312" t="s">
        <v>763</v>
      </c>
      <c r="AJ208" s="336"/>
    </row>
    <row r="209" spans="2:36" ht="49.9" customHeight="1">
      <c r="B209" s="299" t="str">
        <f t="shared" si="17"/>
        <v>입찰</v>
      </c>
      <c r="C209" s="343"/>
      <c r="D209" s="344"/>
      <c r="E209" s="344"/>
      <c r="F209" s="344" t="s">
        <v>769</v>
      </c>
      <c r="G209" s="344" t="str">
        <f>N209</f>
        <v>Plastering</v>
      </c>
      <c r="H209" s="308" t="s">
        <v>785</v>
      </c>
      <c r="I209" s="309" t="str">
        <f>LEFT(H209,14)</f>
        <v>A04AT198-00002</v>
      </c>
      <c r="J209" s="310"/>
      <c r="K209" s="310" t="str">
        <f>VLOOKUP($I209,'WM-AR'!$B$7:$AL$2292,34,FALSE)</f>
        <v>M2</v>
      </c>
      <c r="L209" s="310" t="str">
        <f>VLOOKUP($I209,'WM-AR'!$B$7:$AL$2292,4,FALSE)</f>
        <v>Finishing Work</v>
      </c>
      <c r="M209" s="310" t="str">
        <f>VLOOKUP($I209,'WM-AR'!$B$7:$AL$2292,6,FALSE)</f>
        <v>Plastering Work</v>
      </c>
      <c r="N209" s="310" t="str">
        <f>VLOOKUP($I209,'WM-AR'!$B$7:$AL$2292,8,FALSE)</f>
        <v>Plastering</v>
      </c>
      <c r="O209" s="310">
        <f>VLOOKUP($I209,'WM-AR'!$B$7:$AL$2292,10,FALSE)</f>
        <v>0</v>
      </c>
      <c r="P209" s="310">
        <f>VLOOKUP($I209,'WM-AR'!$B$7:$AL$2292,12,FALSE)</f>
        <v>0</v>
      </c>
      <c r="Q209" s="310">
        <f>VLOOKUP($I209,'WM-AR'!$B$7:$AL$2292,14,FALSE)</f>
        <v>0</v>
      </c>
      <c r="R209" s="310">
        <f>VLOOKUP($I209,'WM-AR'!$B$7:$AL$2292,16,FALSE)</f>
        <v>0</v>
      </c>
      <c r="S209" s="310" t="str">
        <f>VLOOKUP($I209,'WM-AR'!$B$7:$AL$2292,18,FALSE)</f>
        <v>for Internal Masonry Wall</v>
      </c>
      <c r="T209" s="310" t="str">
        <f>VLOOKUP($I209,'WM-AR'!$B$7:$AL$2292,20,FALSE)</f>
        <v/>
      </c>
      <c r="U209" s="310">
        <f>VLOOKUP($I209,'WM-AR'!$B$7:$AL$2292,22,FALSE)</f>
        <v>0</v>
      </c>
      <c r="V209" s="310">
        <f>VLOOKUP($I209,'WM-AR'!$B$7:$AL$2292,24,FALSE)</f>
        <v>0</v>
      </c>
      <c r="W209" s="310">
        <f>VLOOKUP($I209,'WM-AR'!$B$7:$AL$2292,25,FALSE)</f>
        <v>0</v>
      </c>
      <c r="X209" s="310" t="str">
        <f>VLOOKUP($I209,'WM-AR'!$B$7:$AL$2292,26,FALSE)</f>
        <v>THK=(  )mm</v>
      </c>
      <c r="Y209" s="310">
        <f>VLOOKUP($I209,'WM-AR'!$B$7:$AL$2292,27,FALSE)</f>
        <v>0</v>
      </c>
      <c r="Z209" s="310">
        <f>VLOOKUP($I209,'WM-AR'!$B$7:$AL$2292,28,FALSE)</f>
        <v>0</v>
      </c>
      <c r="AA209" s="310">
        <f>VLOOKUP($I209,'WM-AR'!$B$7:$AL$2292,29,FALSE)</f>
        <v>0</v>
      </c>
      <c r="AB209" s="310">
        <f>VLOOKUP($I209,'WM-AR'!$B$7:$AL$2292,30,FALSE)</f>
        <v>0</v>
      </c>
      <c r="AC209" s="310">
        <f>VLOOKUP($I209,'WM-AR'!$B$7:$AL$2292,31,FALSE)</f>
        <v>0</v>
      </c>
      <c r="AD209" s="310">
        <f>VLOOKUP($I209,'WM-AR'!$B$7:$AL$2292,32,FALSE)</f>
        <v>0</v>
      </c>
      <c r="AE209" s="310">
        <f>VLOOKUP($I209,'WM-AR'!$B$7:$AL$2292,33,FALSE)</f>
        <v>0</v>
      </c>
      <c r="AF209" s="287"/>
      <c r="AG209" s="316" t="s">
        <v>784</v>
      </c>
      <c r="AH209" s="312"/>
      <c r="AI209" s="312" t="s">
        <v>763</v>
      </c>
      <c r="AJ209" s="334"/>
    </row>
    <row r="210" spans="2:36">
      <c r="B210" s="299" t="str">
        <f t="shared" si="17"/>
        <v>입찰</v>
      </c>
      <c r="C210" s="338"/>
      <c r="D210" s="339"/>
      <c r="E210" s="339"/>
      <c r="F210" s="339"/>
      <c r="G210" s="339" t="s">
        <v>773</v>
      </c>
      <c r="H210" s="301"/>
      <c r="I210" s="348" t="s">
        <v>794</v>
      </c>
      <c r="J210" s="340"/>
      <c r="K210" s="341"/>
      <c r="L210" s="341"/>
      <c r="M210" s="341"/>
      <c r="N210" s="341"/>
      <c r="O210" s="341"/>
      <c r="P210" s="341"/>
      <c r="Q210" s="341"/>
      <c r="R210" s="341"/>
      <c r="S210" s="341"/>
      <c r="T210" s="341"/>
      <c r="U210" s="341"/>
      <c r="V210" s="341"/>
      <c r="W210" s="341"/>
      <c r="X210" s="341"/>
      <c r="Y210" s="341"/>
      <c r="Z210" s="341"/>
      <c r="AA210" s="341"/>
      <c r="AB210" s="341"/>
      <c r="AC210" s="341"/>
      <c r="AD210" s="341"/>
      <c r="AE210" s="342"/>
      <c r="AF210" s="305"/>
      <c r="AG210" s="305"/>
      <c r="AH210" s="305"/>
      <c r="AI210" s="305"/>
      <c r="AJ210" s="306"/>
    </row>
    <row r="211" spans="2:36" ht="49.9" customHeight="1">
      <c r="B211" s="299" t="str">
        <f t="shared" si="17"/>
        <v>입찰</v>
      </c>
      <c r="C211" s="343"/>
      <c r="D211" s="344"/>
      <c r="E211" s="344"/>
      <c r="F211" s="344" t="s">
        <v>769</v>
      </c>
      <c r="G211" s="344" t="str">
        <f>_xlfn.CONCAT(N211," _ ", O211)</f>
        <v>Acoustic Tiled Ceiling System _ M-Bar System</v>
      </c>
      <c r="H211" s="308" t="s">
        <v>795</v>
      </c>
      <c r="I211" s="309" t="str">
        <f>LEFT(H211,14)</f>
        <v>A04AS190-00001</v>
      </c>
      <c r="J211" s="310"/>
      <c r="K211" s="310" t="str">
        <f>VLOOKUP($I211,'WM-AR'!$B$7:$AL$2292,34,FALSE)</f>
        <v>M2</v>
      </c>
      <c r="L211" s="310" t="str">
        <f>VLOOKUP($I211,'WM-AR'!$B$7:$AL$2292,4,FALSE)</f>
        <v>Finishing Work</v>
      </c>
      <c r="M211" s="310" t="str">
        <f>VLOOKUP($I211,'WM-AR'!$B$7:$AL$2292,6,FALSE)</f>
        <v>Exterior/Interior Finish Work</v>
      </c>
      <c r="N211" s="310" t="str">
        <f>VLOOKUP($I211,'WM-AR'!$B$7:$AL$2292,8,FALSE)</f>
        <v>Acoustic Tiled Ceiling System</v>
      </c>
      <c r="O211" s="310" t="str">
        <f>VLOOKUP($I211,'WM-AR'!$B$7:$AL$2292,10,FALSE)</f>
        <v>M-Bar System</v>
      </c>
      <c r="P211" s="310">
        <f>VLOOKUP($I211,'WM-AR'!$B$7:$AL$2292,12,FALSE)</f>
        <v>0</v>
      </c>
      <c r="Q211" s="310">
        <f>VLOOKUP($I211,'WM-AR'!$B$7:$AL$2292,14,FALSE)</f>
        <v>0</v>
      </c>
      <c r="R211" s="310">
        <f>VLOOKUP($I211,'WM-AR'!$B$7:$AL$2292,16,FALSE)</f>
        <v>0</v>
      </c>
      <c r="S211" s="310">
        <f>VLOOKUP($I211,'WM-AR'!$B$7:$AL$2292,18,FALSE)</f>
        <v>0</v>
      </c>
      <c r="T211" s="310" t="str">
        <f>VLOOKUP($I211,'WM-AR'!$B$7:$AL$2292,20,FALSE)</f>
        <v>w/ Hot-Dip Galvanized Suspension System &amp; Accessories(Moldings, Ceiling Access Door/Hatch, Curtain Boxes and etc.)</v>
      </c>
      <c r="U211" s="310">
        <f>VLOOKUP($I211,'WM-AR'!$B$7:$AL$2292,22,FALSE)</f>
        <v>0</v>
      </c>
      <c r="V211" s="310">
        <f>VLOOKUP($I211,'WM-AR'!$B$7:$AL$2292,24,FALSE)</f>
        <v>0</v>
      </c>
      <c r="W211" s="310">
        <f>VLOOKUP($I211,'WM-AR'!$B$7:$AL$2292,25,FALSE)</f>
        <v>0</v>
      </c>
      <c r="X211" s="310" t="str">
        <f>VLOOKUP($I211,'WM-AR'!$B$7:$AL$2292,26,FALSE)</f>
        <v>Tile Size=(  )mm x (  )mm</v>
      </c>
      <c r="Y211" s="310">
        <f>VLOOKUP($I211,'WM-AR'!$B$7:$AL$2292,27,FALSE)</f>
        <v>0</v>
      </c>
      <c r="Z211" s="310">
        <f>VLOOKUP($I211,'WM-AR'!$B$7:$AL$2292,28,FALSE)</f>
        <v>0</v>
      </c>
      <c r="AA211" s="310">
        <f>VLOOKUP($I211,'WM-AR'!$B$7:$AL$2292,29,FALSE)</f>
        <v>0</v>
      </c>
      <c r="AB211" s="310">
        <f>VLOOKUP($I211,'WM-AR'!$B$7:$AL$2292,30,FALSE)</f>
        <v>0</v>
      </c>
      <c r="AC211" s="310">
        <f>VLOOKUP($I211,'WM-AR'!$B$7:$AL$2292,31,FALSE)</f>
        <v>0</v>
      </c>
      <c r="AD211" s="310">
        <f>VLOOKUP($I211,'WM-AR'!$B$7:$AL$2292,32,FALSE)</f>
        <v>0</v>
      </c>
      <c r="AE211" s="310">
        <f>VLOOKUP($I211,'WM-AR'!$B$7:$AL$2292,33,FALSE)</f>
        <v>0</v>
      </c>
      <c r="AF211" s="287"/>
      <c r="AG211" s="316" t="s">
        <v>779</v>
      </c>
      <c r="AH211" s="312"/>
      <c r="AI211" s="312" t="s">
        <v>763</v>
      </c>
      <c r="AJ211" s="334"/>
    </row>
    <row r="212" spans="2:36">
      <c r="B212" s="317" t="str">
        <f>$B211</f>
        <v>입찰</v>
      </c>
      <c r="C212" s="318"/>
      <c r="D212" s="318"/>
      <c r="E212" s="318"/>
      <c r="F212" s="318"/>
      <c r="G212" s="318"/>
      <c r="H212" s="318"/>
      <c r="I212" s="318"/>
      <c r="J212" s="318"/>
      <c r="K212" s="318"/>
      <c r="L212" s="318"/>
      <c r="M212" s="318"/>
      <c r="N212" s="318"/>
      <c r="O212" s="318"/>
      <c r="P212" s="318"/>
      <c r="Q212" s="318"/>
      <c r="R212" s="318"/>
      <c r="S212" s="318"/>
      <c r="T212" s="318"/>
      <c r="U212" s="318"/>
      <c r="V212" s="318"/>
      <c r="W212" s="318"/>
      <c r="X212" s="318"/>
      <c r="Y212" s="318"/>
      <c r="Z212" s="318"/>
      <c r="AA212" s="318"/>
      <c r="AB212" s="318"/>
      <c r="AC212" s="318"/>
      <c r="AD212" s="318"/>
      <c r="AE212" s="318"/>
      <c r="AF212" s="318"/>
      <c r="AG212" s="318"/>
      <c r="AH212" s="318"/>
      <c r="AI212" s="318"/>
      <c r="AJ212" s="318"/>
    </row>
    <row r="213" spans="2:36" ht="34.9" customHeight="1">
      <c r="B213" s="283" t="s">
        <v>787</v>
      </c>
      <c r="C213" s="284" t="s">
        <v>756</v>
      </c>
      <c r="D213" s="337" t="s">
        <v>225</v>
      </c>
      <c r="E213" s="308"/>
      <c r="F213" s="287" t="s">
        <v>490</v>
      </c>
      <c r="G213" s="288" t="s">
        <v>849</v>
      </c>
      <c r="H213" s="289" t="s">
        <v>850</v>
      </c>
      <c r="I213" s="289"/>
      <c r="J213" s="290"/>
      <c r="K213" s="290"/>
      <c r="L213" s="290"/>
      <c r="M213" s="290"/>
      <c r="N213" s="291"/>
      <c r="O213" s="292"/>
      <c r="P213" s="293"/>
      <c r="Q213" s="293"/>
      <c r="R213" s="293"/>
      <c r="S213" s="293"/>
      <c r="T213" s="293"/>
      <c r="U213" s="293"/>
      <c r="V213" s="294"/>
      <c r="W213" s="295"/>
      <c r="X213" s="295"/>
      <c r="Y213" s="295"/>
      <c r="Z213" s="295"/>
      <c r="AA213" s="295"/>
      <c r="AB213" s="295"/>
      <c r="AC213" s="295"/>
      <c r="AD213" s="295"/>
      <c r="AE213" s="327"/>
      <c r="AF213" s="296"/>
      <c r="AG213" s="297"/>
      <c r="AH213" s="297"/>
      <c r="AI213" s="297"/>
      <c r="AJ213" s="333"/>
    </row>
    <row r="214" spans="2:36">
      <c r="B214" s="299" t="str">
        <f>$B213</f>
        <v>입찰</v>
      </c>
      <c r="C214" s="338"/>
      <c r="D214" s="339"/>
      <c r="E214" s="339"/>
      <c r="F214" s="339"/>
      <c r="G214" s="339" t="s">
        <v>759</v>
      </c>
      <c r="H214" s="339"/>
      <c r="I214" s="302" t="s">
        <v>800</v>
      </c>
      <c r="J214" s="340"/>
      <c r="K214" s="341"/>
      <c r="L214" s="341"/>
      <c r="M214" s="341"/>
      <c r="N214" s="341"/>
      <c r="O214" s="341"/>
      <c r="P214" s="341"/>
      <c r="Q214" s="341"/>
      <c r="R214" s="341"/>
      <c r="S214" s="341"/>
      <c r="T214" s="341"/>
      <c r="U214" s="341"/>
      <c r="V214" s="341"/>
      <c r="W214" s="341"/>
      <c r="X214" s="341"/>
      <c r="Y214" s="341"/>
      <c r="Z214" s="341"/>
      <c r="AA214" s="341"/>
      <c r="AB214" s="341"/>
      <c r="AC214" s="341"/>
      <c r="AD214" s="341"/>
      <c r="AE214" s="342"/>
      <c r="AF214" s="305"/>
      <c r="AG214" s="305"/>
      <c r="AH214" s="305"/>
      <c r="AI214" s="305"/>
      <c r="AJ214" s="306"/>
    </row>
    <row r="215" spans="2:36" ht="49.9" customHeight="1">
      <c r="B215" s="299" t="str">
        <f t="shared" ref="B215:B222" si="18">$B214</f>
        <v>입찰</v>
      </c>
      <c r="C215" s="343"/>
      <c r="D215" s="344"/>
      <c r="E215" s="344"/>
      <c r="F215" s="344" t="s">
        <v>769</v>
      </c>
      <c r="G215" s="344" t="str">
        <f>O215</f>
        <v>Vinyl Tile</v>
      </c>
      <c r="H215" s="308" t="s">
        <v>801</v>
      </c>
      <c r="I215" s="345" t="str">
        <f>LEFT(H215,14)</f>
        <v>A04AN083-00004</v>
      </c>
      <c r="J215" s="346"/>
      <c r="K215" s="346" t="str">
        <f>VLOOKUP($I215,'WM-AR'!$B$7:$AL$2292,34,FALSE)</f>
        <v>M2</v>
      </c>
      <c r="L215" s="346" t="str">
        <f>VLOOKUP($I215,'WM-AR'!$B$7:$AL$2292,4,FALSE)</f>
        <v>Finishing Work</v>
      </c>
      <c r="M215" s="346" t="str">
        <f>VLOOKUP($I215,'WM-AR'!$B$7:$AL$2292,6,FALSE)</f>
        <v>Tile Work</v>
      </c>
      <c r="N215" s="346" t="str">
        <f>VLOOKUP($I215,'WM-AR'!$B$7:$AL$2292,8,FALSE)</f>
        <v>Floor Tile</v>
      </c>
      <c r="O215" s="346" t="str">
        <f>VLOOKUP($I215,'WM-AR'!$B$7:$AL$2292,10,FALSE)</f>
        <v>Vinyl Tile</v>
      </c>
      <c r="P215" s="346">
        <f>VLOOKUP($I215,'WM-AR'!$B$7:$AL$2292,12,FALSE)</f>
        <v>0</v>
      </c>
      <c r="Q215" s="346">
        <f>VLOOKUP($I215,'WM-AR'!$B$7:$AL$2292,14,FALSE)</f>
        <v>0</v>
      </c>
      <c r="R215" s="346">
        <f>VLOOKUP($I215,'WM-AR'!$B$7:$AL$2292,16,FALSE)</f>
        <v>0</v>
      </c>
      <c r="S215" s="346">
        <f>VLOOKUP($I215,'WM-AR'!$B$7:$AL$2292,18,FALSE)</f>
        <v>0</v>
      </c>
      <c r="T215" s="346" t="str">
        <f>VLOOKUP($I215,'WM-AR'!$B$7:$AL$2292,20,FALSE)</f>
        <v>w/ Mortar Bond Coat or Adhesive</v>
      </c>
      <c r="U215" s="346">
        <f>VLOOKUP($I215,'WM-AR'!$B$7:$AL$2292,22,FALSE)</f>
        <v>0</v>
      </c>
      <c r="V215" s="346">
        <f>VLOOKUP($I215,'WM-AR'!$B$7:$AL$2292,24,FALSE)</f>
        <v>0</v>
      </c>
      <c r="W215" s="346">
        <f>VLOOKUP($I215,'WM-AR'!$B$7:$AL$2292,25,FALSE)</f>
        <v>0</v>
      </c>
      <c r="X215" s="346" t="str">
        <f>VLOOKUP($I215,'WM-AR'!$B$7:$AL$2292,26,FALSE)</f>
        <v>Tile Size=W(  )mm x L(  )mm x THK(  )mm</v>
      </c>
      <c r="Y215" s="346">
        <f>VLOOKUP($I215,'WM-AR'!$B$7:$AL$2292,27,FALSE)</f>
        <v>0</v>
      </c>
      <c r="Z215" s="346">
        <f>VLOOKUP($I215,'WM-AR'!$B$7:$AL$2292,28,FALSE)</f>
        <v>0</v>
      </c>
      <c r="AA215" s="346">
        <f>VLOOKUP($I215,'WM-AR'!$B$7:$AL$2292,29,FALSE)</f>
        <v>0</v>
      </c>
      <c r="AB215" s="346">
        <f>VLOOKUP($I215,'WM-AR'!$B$7:$AL$2292,30,FALSE)</f>
        <v>0</v>
      </c>
      <c r="AC215" s="346">
        <f>VLOOKUP($I215,'WM-AR'!$B$7:$AL$2292,31,FALSE)</f>
        <v>0</v>
      </c>
      <c r="AD215" s="346">
        <f>VLOOKUP($I215,'WM-AR'!$B$7:$AL$2292,32,FALSE)</f>
        <v>0</v>
      </c>
      <c r="AE215" s="347">
        <f>VLOOKUP($I215,'WM-AR'!$B$7:$AL$2292,33,FALSE)</f>
        <v>0</v>
      </c>
      <c r="AF215" s="287"/>
      <c r="AG215" s="316" t="s">
        <v>779</v>
      </c>
      <c r="AH215" s="312"/>
      <c r="AI215" s="312" t="s">
        <v>763</v>
      </c>
      <c r="AJ215" s="334"/>
    </row>
    <row r="216" spans="2:36">
      <c r="B216" s="299" t="str">
        <f t="shared" si="18"/>
        <v>입찰</v>
      </c>
      <c r="C216" s="338"/>
      <c r="D216" s="339"/>
      <c r="E216" s="339"/>
      <c r="F216" s="339"/>
      <c r="G216" s="339" t="s">
        <v>767</v>
      </c>
      <c r="H216" s="301"/>
      <c r="I216" s="348" t="s">
        <v>792</v>
      </c>
      <c r="J216" s="340"/>
      <c r="K216" s="341"/>
      <c r="L216" s="341"/>
      <c r="M216" s="341"/>
      <c r="N216" s="341"/>
      <c r="O216" s="341"/>
      <c r="P216" s="341"/>
      <c r="Q216" s="341"/>
      <c r="R216" s="341"/>
      <c r="S216" s="341"/>
      <c r="T216" s="341"/>
      <c r="U216" s="341"/>
      <c r="V216" s="341"/>
      <c r="W216" s="341"/>
      <c r="X216" s="341"/>
      <c r="Y216" s="341"/>
      <c r="Z216" s="341"/>
      <c r="AA216" s="341"/>
      <c r="AB216" s="341"/>
      <c r="AC216" s="341"/>
      <c r="AD216" s="341"/>
      <c r="AE216" s="342"/>
      <c r="AF216" s="305"/>
      <c r="AG216" s="305"/>
      <c r="AH216" s="305"/>
      <c r="AI216" s="305"/>
      <c r="AJ216" s="306"/>
    </row>
    <row r="217" spans="2:36" ht="49.9" customHeight="1">
      <c r="B217" s="299" t="str">
        <f t="shared" si="18"/>
        <v>입찰</v>
      </c>
      <c r="C217" s="343"/>
      <c r="D217" s="344"/>
      <c r="E217" s="344"/>
      <c r="F217" s="344" t="s">
        <v>769</v>
      </c>
      <c r="G217" s="344" t="str">
        <f>O217</f>
        <v>Anti-Static Vinyl Tile</v>
      </c>
      <c r="H217" s="308" t="s">
        <v>793</v>
      </c>
      <c r="I217" s="309" t="str">
        <f>LEFT(H217,14)</f>
        <v>A04AN083-00005</v>
      </c>
      <c r="J217" s="310"/>
      <c r="K217" s="310" t="str">
        <f>VLOOKUP($I217,'WM-AR'!$B$7:$AL$2292,34,FALSE)</f>
        <v>M2</v>
      </c>
      <c r="L217" s="310" t="str">
        <f>VLOOKUP($I217,'WM-AR'!$B$7:$AL$2292,4,FALSE)</f>
        <v>Finishing Work</v>
      </c>
      <c r="M217" s="310" t="str">
        <f>VLOOKUP($I217,'WM-AR'!$B$7:$AL$2292,6,FALSE)</f>
        <v>Tile Work</v>
      </c>
      <c r="N217" s="310" t="str">
        <f>VLOOKUP($I217,'WM-AR'!$B$7:$AL$2292,8,FALSE)</f>
        <v>Floor Tile</v>
      </c>
      <c r="O217" s="310" t="str">
        <f>VLOOKUP($I217,'WM-AR'!$B$7:$AL$2292,10,FALSE)</f>
        <v>Anti-Static Vinyl Tile</v>
      </c>
      <c r="P217" s="310">
        <f>VLOOKUP($I217,'WM-AR'!$B$7:$AL$2292,12,FALSE)</f>
        <v>0</v>
      </c>
      <c r="Q217" s="310">
        <f>VLOOKUP($I217,'WM-AR'!$B$7:$AL$2292,14,FALSE)</f>
        <v>0</v>
      </c>
      <c r="R217" s="310">
        <f>VLOOKUP($I217,'WM-AR'!$B$7:$AL$2292,16,FALSE)</f>
        <v>0</v>
      </c>
      <c r="S217" s="310">
        <f>VLOOKUP($I217,'WM-AR'!$B$7:$AL$2292,18,FALSE)</f>
        <v>0</v>
      </c>
      <c r="T217" s="310" t="str">
        <f>VLOOKUP($I217,'WM-AR'!$B$7:$AL$2292,20,FALSE)</f>
        <v>w/ Mortar Bond Coat or Adhesive</v>
      </c>
      <c r="U217" s="310">
        <f>VLOOKUP($I217,'WM-AR'!$B$7:$AL$2292,22,FALSE)</f>
        <v>0</v>
      </c>
      <c r="V217" s="310">
        <f>VLOOKUP($I217,'WM-AR'!$B$7:$AL$2292,24,FALSE)</f>
        <v>0</v>
      </c>
      <c r="W217" s="310">
        <f>VLOOKUP($I217,'WM-AR'!$B$7:$AL$2292,25,FALSE)</f>
        <v>0</v>
      </c>
      <c r="X217" s="310" t="str">
        <f>VLOOKUP($I217,'WM-AR'!$B$7:$AL$2292,26,FALSE)</f>
        <v>Tile Size=W(  )mm x L(  )mm x THK(  )mm</v>
      </c>
      <c r="Y217" s="310">
        <f>VLOOKUP($I217,'WM-AR'!$B$7:$AL$2292,27,FALSE)</f>
        <v>0</v>
      </c>
      <c r="Z217" s="310">
        <f>VLOOKUP($I217,'WM-AR'!$B$7:$AL$2292,28,FALSE)</f>
        <v>0</v>
      </c>
      <c r="AA217" s="310">
        <f>VLOOKUP($I217,'WM-AR'!$B$7:$AL$2292,29,FALSE)</f>
        <v>0</v>
      </c>
      <c r="AB217" s="310">
        <f>VLOOKUP($I217,'WM-AR'!$B$7:$AL$2292,30,FALSE)</f>
        <v>0</v>
      </c>
      <c r="AC217" s="310">
        <f>VLOOKUP($I217,'WM-AR'!$B$7:$AL$2292,31,FALSE)</f>
        <v>0</v>
      </c>
      <c r="AD217" s="310">
        <f>VLOOKUP($I217,'WM-AR'!$B$7:$AL$2292,32,FALSE)</f>
        <v>0</v>
      </c>
      <c r="AE217" s="310">
        <f>VLOOKUP($I217,'WM-AR'!$B$7:$AL$2292,33,FALSE)</f>
        <v>0</v>
      </c>
      <c r="AF217" s="287"/>
      <c r="AG217" s="316" t="s">
        <v>770</v>
      </c>
      <c r="AH217" s="312"/>
      <c r="AI217" s="312" t="s">
        <v>763</v>
      </c>
      <c r="AJ217" s="334"/>
    </row>
    <row r="218" spans="2:36">
      <c r="B218" s="299" t="str">
        <f t="shared" si="18"/>
        <v>입찰</v>
      </c>
      <c r="C218" s="338"/>
      <c r="D218" s="339"/>
      <c r="E218" s="339"/>
      <c r="F218" s="339"/>
      <c r="G218" s="339" t="s">
        <v>771</v>
      </c>
      <c r="H218" s="339"/>
      <c r="I218" s="302" t="s">
        <v>830</v>
      </c>
      <c r="J218" s="340"/>
      <c r="K218" s="341"/>
      <c r="L218" s="341"/>
      <c r="M218" s="341"/>
      <c r="N218" s="341"/>
      <c r="O218" s="341"/>
      <c r="P218" s="341"/>
      <c r="Q218" s="341"/>
      <c r="R218" s="341"/>
      <c r="S218" s="341"/>
      <c r="T218" s="341"/>
      <c r="U218" s="341"/>
      <c r="V218" s="341"/>
      <c r="W218" s="341"/>
      <c r="X218" s="341"/>
      <c r="Y218" s="341"/>
      <c r="Z218" s="341"/>
      <c r="AA218" s="341"/>
      <c r="AB218" s="341"/>
      <c r="AC218" s="341"/>
      <c r="AD218" s="341"/>
      <c r="AE218" s="342"/>
      <c r="AF218" s="305"/>
      <c r="AG218" s="305"/>
      <c r="AH218" s="305"/>
      <c r="AI218" s="305"/>
      <c r="AJ218" s="306"/>
    </row>
    <row r="219" spans="2:36" ht="49.9" customHeight="1">
      <c r="B219" s="299" t="str">
        <f t="shared" si="18"/>
        <v>입찰</v>
      </c>
      <c r="C219" s="343"/>
      <c r="D219" s="344"/>
      <c r="E219" s="344"/>
      <c r="F219" s="344" t="s">
        <v>769</v>
      </c>
      <c r="G219" s="344" t="str">
        <f>O219</f>
        <v>Acrylic Emulsion Paint</v>
      </c>
      <c r="H219" s="308" t="s">
        <v>783</v>
      </c>
      <c r="I219" s="345" t="str">
        <f>LEFT(H219,14)</f>
        <v>A04AM078-00001</v>
      </c>
      <c r="J219" s="346"/>
      <c r="K219" s="346" t="str">
        <f>VLOOKUP($I219,'WM-AR'!$B$7:$AL$2292,34,FALSE)</f>
        <v>M2</v>
      </c>
      <c r="L219" s="346" t="str">
        <f>VLOOKUP($I219,'WM-AR'!$B$7:$AL$2292,4,FALSE)</f>
        <v>Finishing Work</v>
      </c>
      <c r="M219" s="346" t="str">
        <f>VLOOKUP($I219,'WM-AR'!$B$7:$AL$2292,6,FALSE)</f>
        <v>Painting Work</v>
      </c>
      <c r="N219" s="346" t="str">
        <f>VLOOKUP($I219,'WM-AR'!$B$7:$AL$2292,8,FALSE)</f>
        <v>Internal Wall Painting</v>
      </c>
      <c r="O219" s="346" t="str">
        <f>VLOOKUP($I219,'WM-AR'!$B$7:$AL$2292,10,FALSE)</f>
        <v>Acrylic Emulsion Paint</v>
      </c>
      <c r="P219" s="346">
        <f>VLOOKUP($I219,'WM-AR'!$B$7:$AL$2292,12,FALSE)</f>
        <v>0</v>
      </c>
      <c r="Q219" s="346">
        <f>VLOOKUP($I219,'WM-AR'!$B$7:$AL$2292,14,FALSE)</f>
        <v>0</v>
      </c>
      <c r="R219" s="346">
        <f>VLOOKUP($I219,'WM-AR'!$B$7:$AL$2292,16,FALSE)</f>
        <v>0</v>
      </c>
      <c r="S219" s="346">
        <f>VLOOKUP($I219,'WM-AR'!$B$7:$AL$2292,18,FALSE)</f>
        <v>0</v>
      </c>
      <c r="T219" s="346" t="str">
        <f>VLOOKUP($I219,'WM-AR'!$B$7:$AL$2292,20,FALSE)</f>
        <v/>
      </c>
      <c r="U219" s="346">
        <f>VLOOKUP($I219,'WM-AR'!$B$7:$AL$2292,22,FALSE)</f>
        <v>0</v>
      </c>
      <c r="V219" s="346" t="str">
        <f>VLOOKUP($I219,'WM-AR'!$B$7:$AL$2292,24,FALSE)</f>
        <v/>
      </c>
      <c r="W219" s="346">
        <f>VLOOKUP($I219,'WM-AR'!$B$7:$AL$2292,25,FALSE)</f>
        <v>0</v>
      </c>
      <c r="X219" s="346" t="str">
        <f>VLOOKUP($I219,'WM-AR'!$B$7:$AL$2292,26,FALSE)</f>
        <v/>
      </c>
      <c r="Y219" s="346">
        <f>VLOOKUP($I219,'WM-AR'!$B$7:$AL$2292,27,FALSE)</f>
        <v>0</v>
      </c>
      <c r="Z219" s="346">
        <f>VLOOKUP($I219,'WM-AR'!$B$7:$AL$2292,28,FALSE)</f>
        <v>0</v>
      </c>
      <c r="AA219" s="346">
        <f>VLOOKUP($I219,'WM-AR'!$B$7:$AL$2292,29,FALSE)</f>
        <v>0</v>
      </c>
      <c r="AB219" s="346">
        <f>VLOOKUP($I219,'WM-AR'!$B$7:$AL$2292,30,FALSE)</f>
        <v>0</v>
      </c>
      <c r="AC219" s="346">
        <f>VLOOKUP($I219,'WM-AR'!$B$7:$AL$2292,31,FALSE)</f>
        <v>0</v>
      </c>
      <c r="AD219" s="346">
        <f>VLOOKUP($I219,'WM-AR'!$B$7:$AL$2292,32,FALSE)</f>
        <v>0</v>
      </c>
      <c r="AE219" s="347">
        <f>VLOOKUP($I219,'WM-AR'!$B$7:$AL$2292,33,FALSE)</f>
        <v>0</v>
      </c>
      <c r="AF219" s="287"/>
      <c r="AG219" s="316" t="s">
        <v>784</v>
      </c>
      <c r="AH219" s="312"/>
      <c r="AI219" s="312" t="s">
        <v>763</v>
      </c>
      <c r="AJ219" s="336"/>
    </row>
    <row r="220" spans="2:36" ht="49.9" customHeight="1">
      <c r="B220" s="299" t="str">
        <f t="shared" si="18"/>
        <v>입찰</v>
      </c>
      <c r="C220" s="343"/>
      <c r="D220" s="344"/>
      <c r="E220" s="344"/>
      <c r="F220" s="344" t="s">
        <v>769</v>
      </c>
      <c r="G220" s="344" t="str">
        <f>N220</f>
        <v>Plastering</v>
      </c>
      <c r="H220" s="308" t="s">
        <v>785</v>
      </c>
      <c r="I220" s="309" t="str">
        <f>LEFT(H220,14)</f>
        <v>A04AT198-00002</v>
      </c>
      <c r="J220" s="310"/>
      <c r="K220" s="310" t="str">
        <f>VLOOKUP($I220,'WM-AR'!$B$7:$AL$2292,34,FALSE)</f>
        <v>M2</v>
      </c>
      <c r="L220" s="310" t="str">
        <f>VLOOKUP($I220,'WM-AR'!$B$7:$AL$2292,4,FALSE)</f>
        <v>Finishing Work</v>
      </c>
      <c r="M220" s="310" t="str">
        <f>VLOOKUP($I220,'WM-AR'!$B$7:$AL$2292,6,FALSE)</f>
        <v>Plastering Work</v>
      </c>
      <c r="N220" s="310" t="str">
        <f>VLOOKUP($I220,'WM-AR'!$B$7:$AL$2292,8,FALSE)</f>
        <v>Plastering</v>
      </c>
      <c r="O220" s="310">
        <f>VLOOKUP($I220,'WM-AR'!$B$7:$AL$2292,10,FALSE)</f>
        <v>0</v>
      </c>
      <c r="P220" s="310">
        <f>VLOOKUP($I220,'WM-AR'!$B$7:$AL$2292,12,FALSE)</f>
        <v>0</v>
      </c>
      <c r="Q220" s="310">
        <f>VLOOKUP($I220,'WM-AR'!$B$7:$AL$2292,14,FALSE)</f>
        <v>0</v>
      </c>
      <c r="R220" s="310">
        <f>VLOOKUP($I220,'WM-AR'!$B$7:$AL$2292,16,FALSE)</f>
        <v>0</v>
      </c>
      <c r="S220" s="310" t="str">
        <f>VLOOKUP($I220,'WM-AR'!$B$7:$AL$2292,18,FALSE)</f>
        <v>for Internal Masonry Wall</v>
      </c>
      <c r="T220" s="310" t="str">
        <f>VLOOKUP($I220,'WM-AR'!$B$7:$AL$2292,20,FALSE)</f>
        <v/>
      </c>
      <c r="U220" s="310">
        <f>VLOOKUP($I220,'WM-AR'!$B$7:$AL$2292,22,FALSE)</f>
        <v>0</v>
      </c>
      <c r="V220" s="310">
        <f>VLOOKUP($I220,'WM-AR'!$B$7:$AL$2292,24,FALSE)</f>
        <v>0</v>
      </c>
      <c r="W220" s="310">
        <f>VLOOKUP($I220,'WM-AR'!$B$7:$AL$2292,25,FALSE)</f>
        <v>0</v>
      </c>
      <c r="X220" s="310" t="str">
        <f>VLOOKUP($I220,'WM-AR'!$B$7:$AL$2292,26,FALSE)</f>
        <v>THK=(  )mm</v>
      </c>
      <c r="Y220" s="310">
        <f>VLOOKUP($I220,'WM-AR'!$B$7:$AL$2292,27,FALSE)</f>
        <v>0</v>
      </c>
      <c r="Z220" s="310">
        <f>VLOOKUP($I220,'WM-AR'!$B$7:$AL$2292,28,FALSE)</f>
        <v>0</v>
      </c>
      <c r="AA220" s="310">
        <f>VLOOKUP($I220,'WM-AR'!$B$7:$AL$2292,29,FALSE)</f>
        <v>0</v>
      </c>
      <c r="AB220" s="310">
        <f>VLOOKUP($I220,'WM-AR'!$B$7:$AL$2292,30,FALSE)</f>
        <v>0</v>
      </c>
      <c r="AC220" s="310">
        <f>VLOOKUP($I220,'WM-AR'!$B$7:$AL$2292,31,FALSE)</f>
        <v>0</v>
      </c>
      <c r="AD220" s="310">
        <f>VLOOKUP($I220,'WM-AR'!$B$7:$AL$2292,32,FALSE)</f>
        <v>0</v>
      </c>
      <c r="AE220" s="310">
        <f>VLOOKUP($I220,'WM-AR'!$B$7:$AL$2292,33,FALSE)</f>
        <v>0</v>
      </c>
      <c r="AF220" s="287"/>
      <c r="AG220" s="316" t="s">
        <v>784</v>
      </c>
      <c r="AH220" s="312"/>
      <c r="AI220" s="312" t="s">
        <v>763</v>
      </c>
      <c r="AJ220" s="334"/>
    </row>
    <row r="221" spans="2:36">
      <c r="B221" s="299" t="str">
        <f t="shared" si="18"/>
        <v>입찰</v>
      </c>
      <c r="C221" s="338"/>
      <c r="D221" s="339"/>
      <c r="E221" s="339"/>
      <c r="F221" s="339"/>
      <c r="G221" s="339" t="s">
        <v>773</v>
      </c>
      <c r="H221" s="301"/>
      <c r="I221" s="348" t="s">
        <v>794</v>
      </c>
      <c r="J221" s="340"/>
      <c r="K221" s="341"/>
      <c r="L221" s="341"/>
      <c r="M221" s="341"/>
      <c r="N221" s="341"/>
      <c r="O221" s="341"/>
      <c r="P221" s="341"/>
      <c r="Q221" s="341"/>
      <c r="R221" s="341"/>
      <c r="S221" s="341"/>
      <c r="T221" s="341"/>
      <c r="U221" s="341"/>
      <c r="V221" s="341"/>
      <c r="W221" s="341"/>
      <c r="X221" s="341"/>
      <c r="Y221" s="341"/>
      <c r="Z221" s="341"/>
      <c r="AA221" s="341"/>
      <c r="AB221" s="341"/>
      <c r="AC221" s="341"/>
      <c r="AD221" s="341"/>
      <c r="AE221" s="342"/>
      <c r="AF221" s="305"/>
      <c r="AG221" s="305"/>
      <c r="AH221" s="305"/>
      <c r="AI221" s="305"/>
      <c r="AJ221" s="306"/>
    </row>
    <row r="222" spans="2:36" ht="49.9" customHeight="1">
      <c r="B222" s="299" t="str">
        <f t="shared" si="18"/>
        <v>입찰</v>
      </c>
      <c r="C222" s="343"/>
      <c r="D222" s="344"/>
      <c r="E222" s="344"/>
      <c r="F222" s="344" t="s">
        <v>769</v>
      </c>
      <c r="G222" s="344" t="str">
        <f>_xlfn.CONCAT(N222," _ ", O222)</f>
        <v>Acoustic Tiled Ceiling System _ M-Bar System</v>
      </c>
      <c r="H222" s="308" t="s">
        <v>795</v>
      </c>
      <c r="I222" s="309" t="str">
        <f>LEFT(H222,14)</f>
        <v>A04AS190-00001</v>
      </c>
      <c r="J222" s="310"/>
      <c r="K222" s="310" t="str">
        <f>VLOOKUP($I222,'WM-AR'!$B$7:$AL$2292,34,FALSE)</f>
        <v>M2</v>
      </c>
      <c r="L222" s="310" t="str">
        <f>VLOOKUP($I222,'WM-AR'!$B$7:$AL$2292,4,FALSE)</f>
        <v>Finishing Work</v>
      </c>
      <c r="M222" s="310" t="str">
        <f>VLOOKUP($I222,'WM-AR'!$B$7:$AL$2292,6,FALSE)</f>
        <v>Exterior/Interior Finish Work</v>
      </c>
      <c r="N222" s="310" t="str">
        <f>VLOOKUP($I222,'WM-AR'!$B$7:$AL$2292,8,FALSE)</f>
        <v>Acoustic Tiled Ceiling System</v>
      </c>
      <c r="O222" s="310" t="str">
        <f>VLOOKUP($I222,'WM-AR'!$B$7:$AL$2292,10,FALSE)</f>
        <v>M-Bar System</v>
      </c>
      <c r="P222" s="310">
        <f>VLOOKUP($I222,'WM-AR'!$B$7:$AL$2292,12,FALSE)</f>
        <v>0</v>
      </c>
      <c r="Q222" s="310">
        <f>VLOOKUP($I222,'WM-AR'!$B$7:$AL$2292,14,FALSE)</f>
        <v>0</v>
      </c>
      <c r="R222" s="310">
        <f>VLOOKUP($I222,'WM-AR'!$B$7:$AL$2292,16,FALSE)</f>
        <v>0</v>
      </c>
      <c r="S222" s="310">
        <f>VLOOKUP($I222,'WM-AR'!$B$7:$AL$2292,18,FALSE)</f>
        <v>0</v>
      </c>
      <c r="T222" s="310" t="str">
        <f>VLOOKUP($I222,'WM-AR'!$B$7:$AL$2292,20,FALSE)</f>
        <v>w/ Hot-Dip Galvanized Suspension System &amp; Accessories(Moldings, Ceiling Access Door/Hatch, Curtain Boxes and etc.)</v>
      </c>
      <c r="U222" s="310">
        <f>VLOOKUP($I222,'WM-AR'!$B$7:$AL$2292,22,FALSE)</f>
        <v>0</v>
      </c>
      <c r="V222" s="310">
        <f>VLOOKUP($I222,'WM-AR'!$B$7:$AL$2292,24,FALSE)</f>
        <v>0</v>
      </c>
      <c r="W222" s="310">
        <f>VLOOKUP($I222,'WM-AR'!$B$7:$AL$2292,25,FALSE)</f>
        <v>0</v>
      </c>
      <c r="X222" s="310" t="str">
        <f>VLOOKUP($I222,'WM-AR'!$B$7:$AL$2292,26,FALSE)</f>
        <v>Tile Size=(  )mm x (  )mm</v>
      </c>
      <c r="Y222" s="310">
        <f>VLOOKUP($I222,'WM-AR'!$B$7:$AL$2292,27,FALSE)</f>
        <v>0</v>
      </c>
      <c r="Z222" s="310">
        <f>VLOOKUP($I222,'WM-AR'!$B$7:$AL$2292,28,FALSE)</f>
        <v>0</v>
      </c>
      <c r="AA222" s="310">
        <f>VLOOKUP($I222,'WM-AR'!$B$7:$AL$2292,29,FALSE)</f>
        <v>0</v>
      </c>
      <c r="AB222" s="310">
        <f>VLOOKUP($I222,'WM-AR'!$B$7:$AL$2292,30,FALSE)</f>
        <v>0</v>
      </c>
      <c r="AC222" s="310">
        <f>VLOOKUP($I222,'WM-AR'!$B$7:$AL$2292,31,FALSE)</f>
        <v>0</v>
      </c>
      <c r="AD222" s="310">
        <f>VLOOKUP($I222,'WM-AR'!$B$7:$AL$2292,32,FALSE)</f>
        <v>0</v>
      </c>
      <c r="AE222" s="310">
        <f>VLOOKUP($I222,'WM-AR'!$B$7:$AL$2292,33,FALSE)</f>
        <v>0</v>
      </c>
      <c r="AF222" s="287"/>
      <c r="AG222" s="316" t="s">
        <v>779</v>
      </c>
      <c r="AH222" s="312"/>
      <c r="AI222" s="312" t="s">
        <v>763</v>
      </c>
      <c r="AJ222" s="334"/>
    </row>
    <row r="223" spans="2:36">
      <c r="B223" s="317" t="str">
        <f>$B222</f>
        <v>입찰</v>
      </c>
      <c r="C223" s="318"/>
      <c r="D223" s="318"/>
      <c r="E223" s="318"/>
      <c r="F223" s="318"/>
      <c r="G223" s="318"/>
      <c r="H223" s="318"/>
      <c r="I223" s="318"/>
      <c r="J223" s="318"/>
      <c r="K223" s="318"/>
      <c r="L223" s="318"/>
      <c r="M223" s="318"/>
      <c r="N223" s="318"/>
      <c r="O223" s="318"/>
      <c r="P223" s="318"/>
      <c r="Q223" s="318"/>
      <c r="R223" s="318"/>
      <c r="S223" s="318"/>
      <c r="T223" s="318"/>
      <c r="U223" s="318"/>
      <c r="V223" s="318"/>
      <c r="W223" s="318"/>
      <c r="X223" s="318"/>
      <c r="Y223" s="318"/>
      <c r="Z223" s="318"/>
      <c r="AA223" s="318"/>
      <c r="AB223" s="318"/>
      <c r="AC223" s="318"/>
      <c r="AD223" s="318"/>
      <c r="AE223" s="318"/>
      <c r="AF223" s="318"/>
      <c r="AG223" s="318"/>
      <c r="AH223" s="318"/>
      <c r="AI223" s="318"/>
      <c r="AJ223" s="318"/>
    </row>
    <row r="224" spans="2:36" ht="34.9" customHeight="1">
      <c r="B224" s="283" t="s">
        <v>787</v>
      </c>
      <c r="C224" s="284" t="s">
        <v>756</v>
      </c>
      <c r="D224" s="337" t="s">
        <v>225</v>
      </c>
      <c r="E224" s="308"/>
      <c r="F224" s="287" t="s">
        <v>490</v>
      </c>
      <c r="G224" s="288" t="s">
        <v>851</v>
      </c>
      <c r="H224" s="289" t="s">
        <v>799</v>
      </c>
      <c r="I224" s="289"/>
      <c r="J224" s="290"/>
      <c r="K224" s="290"/>
      <c r="L224" s="290"/>
      <c r="M224" s="290"/>
      <c r="N224" s="291"/>
      <c r="O224" s="292"/>
      <c r="P224" s="293"/>
      <c r="Q224" s="293"/>
      <c r="R224" s="293"/>
      <c r="S224" s="293"/>
      <c r="T224" s="293"/>
      <c r="U224" s="293"/>
      <c r="V224" s="294"/>
      <c r="W224" s="295"/>
      <c r="X224" s="295"/>
      <c r="Y224" s="295"/>
      <c r="Z224" s="295"/>
      <c r="AA224" s="295"/>
      <c r="AB224" s="295"/>
      <c r="AC224" s="295"/>
      <c r="AD224" s="295"/>
      <c r="AE224" s="327"/>
      <c r="AF224" s="296"/>
      <c r="AG224" s="297"/>
      <c r="AH224" s="297"/>
      <c r="AI224" s="297"/>
      <c r="AJ224" s="333"/>
    </row>
    <row r="225" spans="2:36">
      <c r="B225" s="299" t="str">
        <f>$B224</f>
        <v>입찰</v>
      </c>
      <c r="C225" s="338"/>
      <c r="D225" s="339"/>
      <c r="E225" s="339"/>
      <c r="F225" s="339"/>
      <c r="G225" s="339" t="s">
        <v>759</v>
      </c>
      <c r="H225" s="339"/>
      <c r="I225" s="302" t="s">
        <v>800</v>
      </c>
      <c r="J225" s="340"/>
      <c r="K225" s="341"/>
      <c r="L225" s="341"/>
      <c r="M225" s="341"/>
      <c r="N225" s="341"/>
      <c r="O225" s="341"/>
      <c r="P225" s="341"/>
      <c r="Q225" s="341"/>
      <c r="R225" s="341"/>
      <c r="S225" s="341"/>
      <c r="T225" s="341"/>
      <c r="U225" s="341"/>
      <c r="V225" s="341"/>
      <c r="W225" s="341"/>
      <c r="X225" s="341"/>
      <c r="Y225" s="341"/>
      <c r="Z225" s="341"/>
      <c r="AA225" s="341"/>
      <c r="AB225" s="341"/>
      <c r="AC225" s="341"/>
      <c r="AD225" s="341"/>
      <c r="AE225" s="342"/>
      <c r="AF225" s="305"/>
      <c r="AG225" s="305"/>
      <c r="AH225" s="305"/>
      <c r="AI225" s="305"/>
      <c r="AJ225" s="306"/>
    </row>
    <row r="226" spans="2:36" ht="49.9" customHeight="1">
      <c r="B226" s="299" t="str">
        <f t="shared" ref="B226:B233" si="19">$B225</f>
        <v>입찰</v>
      </c>
      <c r="C226" s="343"/>
      <c r="D226" s="344"/>
      <c r="E226" s="344"/>
      <c r="F226" s="344" t="s">
        <v>769</v>
      </c>
      <c r="G226" s="344" t="str">
        <f>O226</f>
        <v>Vinyl Tile</v>
      </c>
      <c r="H226" s="308" t="s">
        <v>801</v>
      </c>
      <c r="I226" s="345" t="str">
        <f>LEFT(H226,14)</f>
        <v>A04AN083-00004</v>
      </c>
      <c r="J226" s="346"/>
      <c r="K226" s="346" t="str">
        <f>VLOOKUP($I226,'WM-AR'!$B$7:$AL$2292,34,FALSE)</f>
        <v>M2</v>
      </c>
      <c r="L226" s="346" t="str">
        <f>VLOOKUP($I226,'WM-AR'!$B$7:$AL$2292,4,FALSE)</f>
        <v>Finishing Work</v>
      </c>
      <c r="M226" s="346" t="str">
        <f>VLOOKUP($I226,'WM-AR'!$B$7:$AL$2292,6,FALSE)</f>
        <v>Tile Work</v>
      </c>
      <c r="N226" s="346" t="str">
        <f>VLOOKUP($I226,'WM-AR'!$B$7:$AL$2292,8,FALSE)</f>
        <v>Floor Tile</v>
      </c>
      <c r="O226" s="346" t="str">
        <f>VLOOKUP($I226,'WM-AR'!$B$7:$AL$2292,10,FALSE)</f>
        <v>Vinyl Tile</v>
      </c>
      <c r="P226" s="346">
        <f>VLOOKUP($I226,'WM-AR'!$B$7:$AL$2292,12,FALSE)</f>
        <v>0</v>
      </c>
      <c r="Q226" s="346">
        <f>VLOOKUP($I226,'WM-AR'!$B$7:$AL$2292,14,FALSE)</f>
        <v>0</v>
      </c>
      <c r="R226" s="346">
        <f>VLOOKUP($I226,'WM-AR'!$B$7:$AL$2292,16,FALSE)</f>
        <v>0</v>
      </c>
      <c r="S226" s="346">
        <f>VLOOKUP($I226,'WM-AR'!$B$7:$AL$2292,18,FALSE)</f>
        <v>0</v>
      </c>
      <c r="T226" s="346" t="str">
        <f>VLOOKUP($I226,'WM-AR'!$B$7:$AL$2292,20,FALSE)</f>
        <v>w/ Mortar Bond Coat or Adhesive</v>
      </c>
      <c r="U226" s="346">
        <f>VLOOKUP($I226,'WM-AR'!$B$7:$AL$2292,22,FALSE)</f>
        <v>0</v>
      </c>
      <c r="V226" s="346">
        <f>VLOOKUP($I226,'WM-AR'!$B$7:$AL$2292,24,FALSE)</f>
        <v>0</v>
      </c>
      <c r="W226" s="346">
        <f>VLOOKUP($I226,'WM-AR'!$B$7:$AL$2292,25,FALSE)</f>
        <v>0</v>
      </c>
      <c r="X226" s="346" t="str">
        <f>VLOOKUP($I226,'WM-AR'!$B$7:$AL$2292,26,FALSE)</f>
        <v>Tile Size=W(  )mm x L(  )mm x THK(  )mm</v>
      </c>
      <c r="Y226" s="346">
        <f>VLOOKUP($I226,'WM-AR'!$B$7:$AL$2292,27,FALSE)</f>
        <v>0</v>
      </c>
      <c r="Z226" s="346">
        <f>VLOOKUP($I226,'WM-AR'!$B$7:$AL$2292,28,FALSE)</f>
        <v>0</v>
      </c>
      <c r="AA226" s="346">
        <f>VLOOKUP($I226,'WM-AR'!$B$7:$AL$2292,29,FALSE)</f>
        <v>0</v>
      </c>
      <c r="AB226" s="346">
        <f>VLOOKUP($I226,'WM-AR'!$B$7:$AL$2292,30,FALSE)</f>
        <v>0</v>
      </c>
      <c r="AC226" s="346">
        <f>VLOOKUP($I226,'WM-AR'!$B$7:$AL$2292,31,FALSE)</f>
        <v>0</v>
      </c>
      <c r="AD226" s="346">
        <f>VLOOKUP($I226,'WM-AR'!$B$7:$AL$2292,32,FALSE)</f>
        <v>0</v>
      </c>
      <c r="AE226" s="347">
        <f>VLOOKUP($I226,'WM-AR'!$B$7:$AL$2292,33,FALSE)</f>
        <v>0</v>
      </c>
      <c r="AF226" s="287"/>
      <c r="AG226" s="316" t="s">
        <v>779</v>
      </c>
      <c r="AH226" s="312"/>
      <c r="AI226" s="312" t="s">
        <v>763</v>
      </c>
      <c r="AJ226" s="334"/>
    </row>
    <row r="227" spans="2:36">
      <c r="B227" s="299" t="str">
        <f t="shared" si="19"/>
        <v>입찰</v>
      </c>
      <c r="C227" s="338"/>
      <c r="D227" s="339"/>
      <c r="E227" s="339"/>
      <c r="F227" s="339"/>
      <c r="G227" s="339" t="s">
        <v>767</v>
      </c>
      <c r="H227" s="301"/>
      <c r="I227" s="348" t="s">
        <v>792</v>
      </c>
      <c r="J227" s="340"/>
      <c r="K227" s="341"/>
      <c r="L227" s="341"/>
      <c r="M227" s="341"/>
      <c r="N227" s="341"/>
      <c r="O227" s="341"/>
      <c r="P227" s="341"/>
      <c r="Q227" s="341"/>
      <c r="R227" s="341"/>
      <c r="S227" s="341"/>
      <c r="T227" s="341"/>
      <c r="U227" s="341"/>
      <c r="V227" s="341"/>
      <c r="W227" s="341"/>
      <c r="X227" s="341"/>
      <c r="Y227" s="341"/>
      <c r="Z227" s="341"/>
      <c r="AA227" s="341"/>
      <c r="AB227" s="341"/>
      <c r="AC227" s="341"/>
      <c r="AD227" s="341"/>
      <c r="AE227" s="342"/>
      <c r="AF227" s="305"/>
      <c r="AG227" s="305"/>
      <c r="AH227" s="305"/>
      <c r="AI227" s="305"/>
      <c r="AJ227" s="306"/>
    </row>
    <row r="228" spans="2:36" ht="49.9" customHeight="1">
      <c r="B228" s="299" t="str">
        <f t="shared" si="19"/>
        <v>입찰</v>
      </c>
      <c r="C228" s="343"/>
      <c r="D228" s="344"/>
      <c r="E228" s="344"/>
      <c r="F228" s="344" t="s">
        <v>769</v>
      </c>
      <c r="G228" s="344" t="str">
        <f>O228</f>
        <v>Anti-Static Vinyl Tile</v>
      </c>
      <c r="H228" s="308" t="s">
        <v>793</v>
      </c>
      <c r="I228" s="309" t="str">
        <f>LEFT(H228,14)</f>
        <v>A04AN083-00005</v>
      </c>
      <c r="J228" s="310"/>
      <c r="K228" s="310" t="str">
        <f>VLOOKUP($I228,'WM-AR'!$B$7:$AL$2292,34,FALSE)</f>
        <v>M2</v>
      </c>
      <c r="L228" s="310" t="str">
        <f>VLOOKUP($I228,'WM-AR'!$B$7:$AL$2292,4,FALSE)</f>
        <v>Finishing Work</v>
      </c>
      <c r="M228" s="310" t="str">
        <f>VLOOKUP($I228,'WM-AR'!$B$7:$AL$2292,6,FALSE)</f>
        <v>Tile Work</v>
      </c>
      <c r="N228" s="310" t="str">
        <f>VLOOKUP($I228,'WM-AR'!$B$7:$AL$2292,8,FALSE)</f>
        <v>Floor Tile</v>
      </c>
      <c r="O228" s="310" t="str">
        <f>VLOOKUP($I228,'WM-AR'!$B$7:$AL$2292,10,FALSE)</f>
        <v>Anti-Static Vinyl Tile</v>
      </c>
      <c r="P228" s="310">
        <f>VLOOKUP($I228,'WM-AR'!$B$7:$AL$2292,12,FALSE)</f>
        <v>0</v>
      </c>
      <c r="Q228" s="310">
        <f>VLOOKUP($I228,'WM-AR'!$B$7:$AL$2292,14,FALSE)</f>
        <v>0</v>
      </c>
      <c r="R228" s="310">
        <f>VLOOKUP($I228,'WM-AR'!$B$7:$AL$2292,16,FALSE)</f>
        <v>0</v>
      </c>
      <c r="S228" s="310">
        <f>VLOOKUP($I228,'WM-AR'!$B$7:$AL$2292,18,FALSE)</f>
        <v>0</v>
      </c>
      <c r="T228" s="310" t="str">
        <f>VLOOKUP($I228,'WM-AR'!$B$7:$AL$2292,20,FALSE)</f>
        <v>w/ Mortar Bond Coat or Adhesive</v>
      </c>
      <c r="U228" s="310">
        <f>VLOOKUP($I228,'WM-AR'!$B$7:$AL$2292,22,FALSE)</f>
        <v>0</v>
      </c>
      <c r="V228" s="310">
        <f>VLOOKUP($I228,'WM-AR'!$B$7:$AL$2292,24,FALSE)</f>
        <v>0</v>
      </c>
      <c r="W228" s="310">
        <f>VLOOKUP($I228,'WM-AR'!$B$7:$AL$2292,25,FALSE)</f>
        <v>0</v>
      </c>
      <c r="X228" s="310" t="str">
        <f>VLOOKUP($I228,'WM-AR'!$B$7:$AL$2292,26,FALSE)</f>
        <v>Tile Size=W(  )mm x L(  )mm x THK(  )mm</v>
      </c>
      <c r="Y228" s="310">
        <f>VLOOKUP($I228,'WM-AR'!$B$7:$AL$2292,27,FALSE)</f>
        <v>0</v>
      </c>
      <c r="Z228" s="310">
        <f>VLOOKUP($I228,'WM-AR'!$B$7:$AL$2292,28,FALSE)</f>
        <v>0</v>
      </c>
      <c r="AA228" s="310">
        <f>VLOOKUP($I228,'WM-AR'!$B$7:$AL$2292,29,FALSE)</f>
        <v>0</v>
      </c>
      <c r="AB228" s="310">
        <f>VLOOKUP($I228,'WM-AR'!$B$7:$AL$2292,30,FALSE)</f>
        <v>0</v>
      </c>
      <c r="AC228" s="310">
        <f>VLOOKUP($I228,'WM-AR'!$B$7:$AL$2292,31,FALSE)</f>
        <v>0</v>
      </c>
      <c r="AD228" s="310">
        <f>VLOOKUP($I228,'WM-AR'!$B$7:$AL$2292,32,FALSE)</f>
        <v>0</v>
      </c>
      <c r="AE228" s="310">
        <f>VLOOKUP($I228,'WM-AR'!$B$7:$AL$2292,33,FALSE)</f>
        <v>0</v>
      </c>
      <c r="AF228" s="287"/>
      <c r="AG228" s="316" t="s">
        <v>770</v>
      </c>
      <c r="AH228" s="312"/>
      <c r="AI228" s="312" t="s">
        <v>763</v>
      </c>
      <c r="AJ228" s="334"/>
    </row>
    <row r="229" spans="2:36">
      <c r="B229" s="299" t="str">
        <f t="shared" si="19"/>
        <v>입찰</v>
      </c>
      <c r="C229" s="338"/>
      <c r="D229" s="339"/>
      <c r="E229" s="339"/>
      <c r="F229" s="339"/>
      <c r="G229" s="339" t="s">
        <v>771</v>
      </c>
      <c r="H229" s="339"/>
      <c r="I229" s="302" t="s">
        <v>830</v>
      </c>
      <c r="J229" s="340"/>
      <c r="K229" s="341"/>
      <c r="L229" s="341"/>
      <c r="M229" s="341"/>
      <c r="N229" s="341"/>
      <c r="O229" s="341"/>
      <c r="P229" s="341"/>
      <c r="Q229" s="341"/>
      <c r="R229" s="341"/>
      <c r="S229" s="341"/>
      <c r="T229" s="341"/>
      <c r="U229" s="341"/>
      <c r="V229" s="341"/>
      <c r="W229" s="341"/>
      <c r="X229" s="341"/>
      <c r="Y229" s="341"/>
      <c r="Z229" s="341"/>
      <c r="AA229" s="341"/>
      <c r="AB229" s="341"/>
      <c r="AC229" s="341"/>
      <c r="AD229" s="341"/>
      <c r="AE229" s="342"/>
      <c r="AF229" s="305"/>
      <c r="AG229" s="305"/>
      <c r="AH229" s="305"/>
      <c r="AI229" s="305"/>
      <c r="AJ229" s="306"/>
    </row>
    <row r="230" spans="2:36" ht="49.9" customHeight="1">
      <c r="B230" s="299" t="str">
        <f t="shared" si="19"/>
        <v>입찰</v>
      </c>
      <c r="C230" s="343"/>
      <c r="D230" s="344"/>
      <c r="E230" s="344"/>
      <c r="F230" s="344" t="s">
        <v>769</v>
      </c>
      <c r="G230" s="344" t="str">
        <f>O230</f>
        <v>Acrylic Emulsion Paint</v>
      </c>
      <c r="H230" s="308" t="s">
        <v>783</v>
      </c>
      <c r="I230" s="345" t="str">
        <f>LEFT(H230,14)</f>
        <v>A04AM078-00001</v>
      </c>
      <c r="J230" s="346"/>
      <c r="K230" s="346" t="str">
        <f>VLOOKUP($I230,'WM-AR'!$B$7:$AL$2292,34,FALSE)</f>
        <v>M2</v>
      </c>
      <c r="L230" s="346" t="str">
        <f>VLOOKUP($I230,'WM-AR'!$B$7:$AL$2292,4,FALSE)</f>
        <v>Finishing Work</v>
      </c>
      <c r="M230" s="346" t="str">
        <f>VLOOKUP($I230,'WM-AR'!$B$7:$AL$2292,6,FALSE)</f>
        <v>Painting Work</v>
      </c>
      <c r="N230" s="346" t="str">
        <f>VLOOKUP($I230,'WM-AR'!$B$7:$AL$2292,8,FALSE)</f>
        <v>Internal Wall Painting</v>
      </c>
      <c r="O230" s="346" t="str">
        <f>VLOOKUP($I230,'WM-AR'!$B$7:$AL$2292,10,FALSE)</f>
        <v>Acrylic Emulsion Paint</v>
      </c>
      <c r="P230" s="346">
        <f>VLOOKUP($I230,'WM-AR'!$B$7:$AL$2292,12,FALSE)</f>
        <v>0</v>
      </c>
      <c r="Q230" s="346">
        <f>VLOOKUP($I230,'WM-AR'!$B$7:$AL$2292,14,FALSE)</f>
        <v>0</v>
      </c>
      <c r="R230" s="346">
        <f>VLOOKUP($I230,'WM-AR'!$B$7:$AL$2292,16,FALSE)</f>
        <v>0</v>
      </c>
      <c r="S230" s="346">
        <f>VLOOKUP($I230,'WM-AR'!$B$7:$AL$2292,18,FALSE)</f>
        <v>0</v>
      </c>
      <c r="T230" s="346" t="str">
        <f>VLOOKUP($I230,'WM-AR'!$B$7:$AL$2292,20,FALSE)</f>
        <v/>
      </c>
      <c r="U230" s="346">
        <f>VLOOKUP($I230,'WM-AR'!$B$7:$AL$2292,22,FALSE)</f>
        <v>0</v>
      </c>
      <c r="V230" s="346" t="str">
        <f>VLOOKUP($I230,'WM-AR'!$B$7:$AL$2292,24,FALSE)</f>
        <v/>
      </c>
      <c r="W230" s="346">
        <f>VLOOKUP($I230,'WM-AR'!$B$7:$AL$2292,25,FALSE)</f>
        <v>0</v>
      </c>
      <c r="X230" s="346" t="str">
        <f>VLOOKUP($I230,'WM-AR'!$B$7:$AL$2292,26,FALSE)</f>
        <v/>
      </c>
      <c r="Y230" s="346">
        <f>VLOOKUP($I230,'WM-AR'!$B$7:$AL$2292,27,FALSE)</f>
        <v>0</v>
      </c>
      <c r="Z230" s="346">
        <f>VLOOKUP($I230,'WM-AR'!$B$7:$AL$2292,28,FALSE)</f>
        <v>0</v>
      </c>
      <c r="AA230" s="346">
        <f>VLOOKUP($I230,'WM-AR'!$B$7:$AL$2292,29,FALSE)</f>
        <v>0</v>
      </c>
      <c r="AB230" s="346">
        <f>VLOOKUP($I230,'WM-AR'!$B$7:$AL$2292,30,FALSE)</f>
        <v>0</v>
      </c>
      <c r="AC230" s="346">
        <f>VLOOKUP($I230,'WM-AR'!$B$7:$AL$2292,31,FALSE)</f>
        <v>0</v>
      </c>
      <c r="AD230" s="346">
        <f>VLOOKUP($I230,'WM-AR'!$B$7:$AL$2292,32,FALSE)</f>
        <v>0</v>
      </c>
      <c r="AE230" s="347">
        <f>VLOOKUP($I230,'WM-AR'!$B$7:$AL$2292,33,FALSE)</f>
        <v>0</v>
      </c>
      <c r="AF230" s="287"/>
      <c r="AG230" s="316" t="s">
        <v>784</v>
      </c>
      <c r="AH230" s="312"/>
      <c r="AI230" s="312" t="s">
        <v>763</v>
      </c>
      <c r="AJ230" s="336"/>
    </row>
    <row r="231" spans="2:36" ht="49.9" customHeight="1">
      <c r="B231" s="299" t="str">
        <f t="shared" si="19"/>
        <v>입찰</v>
      </c>
      <c r="C231" s="343"/>
      <c r="D231" s="344"/>
      <c r="E231" s="344"/>
      <c r="F231" s="344" t="s">
        <v>769</v>
      </c>
      <c r="G231" s="344" t="str">
        <f>N231</f>
        <v>Plastering</v>
      </c>
      <c r="H231" s="308" t="s">
        <v>785</v>
      </c>
      <c r="I231" s="309" t="str">
        <f>LEFT(H231,14)</f>
        <v>A04AT198-00002</v>
      </c>
      <c r="J231" s="310"/>
      <c r="K231" s="310" t="str">
        <f>VLOOKUP($I231,'WM-AR'!$B$7:$AL$2292,34,FALSE)</f>
        <v>M2</v>
      </c>
      <c r="L231" s="310" t="str">
        <f>VLOOKUP($I231,'WM-AR'!$B$7:$AL$2292,4,FALSE)</f>
        <v>Finishing Work</v>
      </c>
      <c r="M231" s="310" t="str">
        <f>VLOOKUP($I231,'WM-AR'!$B$7:$AL$2292,6,FALSE)</f>
        <v>Plastering Work</v>
      </c>
      <c r="N231" s="310" t="str">
        <f>VLOOKUP($I231,'WM-AR'!$B$7:$AL$2292,8,FALSE)</f>
        <v>Plastering</v>
      </c>
      <c r="O231" s="310">
        <f>VLOOKUP($I231,'WM-AR'!$B$7:$AL$2292,10,FALSE)</f>
        <v>0</v>
      </c>
      <c r="P231" s="310">
        <f>VLOOKUP($I231,'WM-AR'!$B$7:$AL$2292,12,FALSE)</f>
        <v>0</v>
      </c>
      <c r="Q231" s="310">
        <f>VLOOKUP($I231,'WM-AR'!$B$7:$AL$2292,14,FALSE)</f>
        <v>0</v>
      </c>
      <c r="R231" s="310">
        <f>VLOOKUP($I231,'WM-AR'!$B$7:$AL$2292,16,FALSE)</f>
        <v>0</v>
      </c>
      <c r="S231" s="310" t="str">
        <f>VLOOKUP($I231,'WM-AR'!$B$7:$AL$2292,18,FALSE)</f>
        <v>for Internal Masonry Wall</v>
      </c>
      <c r="T231" s="310" t="str">
        <f>VLOOKUP($I231,'WM-AR'!$B$7:$AL$2292,20,FALSE)</f>
        <v/>
      </c>
      <c r="U231" s="310">
        <f>VLOOKUP($I231,'WM-AR'!$B$7:$AL$2292,22,FALSE)</f>
        <v>0</v>
      </c>
      <c r="V231" s="310">
        <f>VLOOKUP($I231,'WM-AR'!$B$7:$AL$2292,24,FALSE)</f>
        <v>0</v>
      </c>
      <c r="W231" s="310">
        <f>VLOOKUP($I231,'WM-AR'!$B$7:$AL$2292,25,FALSE)</f>
        <v>0</v>
      </c>
      <c r="X231" s="310" t="str">
        <f>VLOOKUP($I231,'WM-AR'!$B$7:$AL$2292,26,FALSE)</f>
        <v>THK=(  )mm</v>
      </c>
      <c r="Y231" s="310">
        <f>VLOOKUP($I231,'WM-AR'!$B$7:$AL$2292,27,FALSE)</f>
        <v>0</v>
      </c>
      <c r="Z231" s="310">
        <f>VLOOKUP($I231,'WM-AR'!$B$7:$AL$2292,28,FALSE)</f>
        <v>0</v>
      </c>
      <c r="AA231" s="310">
        <f>VLOOKUP($I231,'WM-AR'!$B$7:$AL$2292,29,FALSE)</f>
        <v>0</v>
      </c>
      <c r="AB231" s="310">
        <f>VLOOKUP($I231,'WM-AR'!$B$7:$AL$2292,30,FALSE)</f>
        <v>0</v>
      </c>
      <c r="AC231" s="310">
        <f>VLOOKUP($I231,'WM-AR'!$B$7:$AL$2292,31,FALSE)</f>
        <v>0</v>
      </c>
      <c r="AD231" s="310">
        <f>VLOOKUP($I231,'WM-AR'!$B$7:$AL$2292,32,FALSE)</f>
        <v>0</v>
      </c>
      <c r="AE231" s="310">
        <f>VLOOKUP($I231,'WM-AR'!$B$7:$AL$2292,33,FALSE)</f>
        <v>0</v>
      </c>
      <c r="AF231" s="287"/>
      <c r="AG231" s="316" t="s">
        <v>784</v>
      </c>
      <c r="AH231" s="312"/>
      <c r="AI231" s="312" t="s">
        <v>763</v>
      </c>
      <c r="AJ231" s="334"/>
    </row>
    <row r="232" spans="2:36">
      <c r="B232" s="299" t="str">
        <f t="shared" si="19"/>
        <v>입찰</v>
      </c>
      <c r="C232" s="338"/>
      <c r="D232" s="339"/>
      <c r="E232" s="339"/>
      <c r="F232" s="339"/>
      <c r="G232" s="339" t="s">
        <v>773</v>
      </c>
      <c r="H232" s="301"/>
      <c r="I232" s="348" t="s">
        <v>794</v>
      </c>
      <c r="J232" s="340"/>
      <c r="K232" s="341"/>
      <c r="L232" s="341"/>
      <c r="M232" s="341"/>
      <c r="N232" s="341"/>
      <c r="O232" s="341"/>
      <c r="P232" s="341"/>
      <c r="Q232" s="341"/>
      <c r="R232" s="341"/>
      <c r="S232" s="341"/>
      <c r="T232" s="341"/>
      <c r="U232" s="341"/>
      <c r="V232" s="341"/>
      <c r="W232" s="341"/>
      <c r="X232" s="341"/>
      <c r="Y232" s="341"/>
      <c r="Z232" s="341"/>
      <c r="AA232" s="341"/>
      <c r="AB232" s="341"/>
      <c r="AC232" s="341"/>
      <c r="AD232" s="341"/>
      <c r="AE232" s="342"/>
      <c r="AF232" s="305"/>
      <c r="AG232" s="305"/>
      <c r="AH232" s="305"/>
      <c r="AI232" s="305"/>
      <c r="AJ232" s="306"/>
    </row>
    <row r="233" spans="2:36" ht="49.9" customHeight="1">
      <c r="B233" s="299" t="str">
        <f t="shared" si="19"/>
        <v>입찰</v>
      </c>
      <c r="C233" s="343"/>
      <c r="D233" s="344"/>
      <c r="E233" s="344"/>
      <c r="F233" s="344" t="s">
        <v>769</v>
      </c>
      <c r="G233" s="344" t="str">
        <f>_xlfn.CONCAT(N233," _ ", O233)</f>
        <v>Acoustic Tiled Ceiling System _ M-Bar System</v>
      </c>
      <c r="H233" s="308" t="s">
        <v>795</v>
      </c>
      <c r="I233" s="309" t="str">
        <f>LEFT(H233,14)</f>
        <v>A04AS190-00001</v>
      </c>
      <c r="J233" s="310"/>
      <c r="K233" s="310" t="str">
        <f>VLOOKUP($I233,'WM-AR'!$B$7:$AL$2292,34,FALSE)</f>
        <v>M2</v>
      </c>
      <c r="L233" s="310" t="str">
        <f>VLOOKUP($I233,'WM-AR'!$B$7:$AL$2292,4,FALSE)</f>
        <v>Finishing Work</v>
      </c>
      <c r="M233" s="310" t="str">
        <f>VLOOKUP($I233,'WM-AR'!$B$7:$AL$2292,6,FALSE)</f>
        <v>Exterior/Interior Finish Work</v>
      </c>
      <c r="N233" s="310" t="str">
        <f>VLOOKUP($I233,'WM-AR'!$B$7:$AL$2292,8,FALSE)</f>
        <v>Acoustic Tiled Ceiling System</v>
      </c>
      <c r="O233" s="310" t="str">
        <f>VLOOKUP($I233,'WM-AR'!$B$7:$AL$2292,10,FALSE)</f>
        <v>M-Bar System</v>
      </c>
      <c r="P233" s="310">
        <f>VLOOKUP($I233,'WM-AR'!$B$7:$AL$2292,12,FALSE)</f>
        <v>0</v>
      </c>
      <c r="Q233" s="310">
        <f>VLOOKUP($I233,'WM-AR'!$B$7:$AL$2292,14,FALSE)</f>
        <v>0</v>
      </c>
      <c r="R233" s="310">
        <f>VLOOKUP($I233,'WM-AR'!$B$7:$AL$2292,16,FALSE)</f>
        <v>0</v>
      </c>
      <c r="S233" s="310">
        <f>VLOOKUP($I233,'WM-AR'!$B$7:$AL$2292,18,FALSE)</f>
        <v>0</v>
      </c>
      <c r="T233" s="310" t="str">
        <f>VLOOKUP($I233,'WM-AR'!$B$7:$AL$2292,20,FALSE)</f>
        <v>w/ Hot-Dip Galvanized Suspension System &amp; Accessories(Moldings, Ceiling Access Door/Hatch, Curtain Boxes and etc.)</v>
      </c>
      <c r="U233" s="310">
        <f>VLOOKUP($I233,'WM-AR'!$B$7:$AL$2292,22,FALSE)</f>
        <v>0</v>
      </c>
      <c r="V233" s="310">
        <f>VLOOKUP($I233,'WM-AR'!$B$7:$AL$2292,24,FALSE)</f>
        <v>0</v>
      </c>
      <c r="W233" s="310">
        <f>VLOOKUP($I233,'WM-AR'!$B$7:$AL$2292,25,FALSE)</f>
        <v>0</v>
      </c>
      <c r="X233" s="310" t="str">
        <f>VLOOKUP($I233,'WM-AR'!$B$7:$AL$2292,26,FALSE)</f>
        <v>Tile Size=(  )mm x (  )mm</v>
      </c>
      <c r="Y233" s="310">
        <f>VLOOKUP($I233,'WM-AR'!$B$7:$AL$2292,27,FALSE)</f>
        <v>0</v>
      </c>
      <c r="Z233" s="310">
        <f>VLOOKUP($I233,'WM-AR'!$B$7:$AL$2292,28,FALSE)</f>
        <v>0</v>
      </c>
      <c r="AA233" s="310">
        <f>VLOOKUP($I233,'WM-AR'!$B$7:$AL$2292,29,FALSE)</f>
        <v>0</v>
      </c>
      <c r="AB233" s="310">
        <f>VLOOKUP($I233,'WM-AR'!$B$7:$AL$2292,30,FALSE)</f>
        <v>0</v>
      </c>
      <c r="AC233" s="310">
        <f>VLOOKUP($I233,'WM-AR'!$B$7:$AL$2292,31,FALSE)</f>
        <v>0</v>
      </c>
      <c r="AD233" s="310">
        <f>VLOOKUP($I233,'WM-AR'!$B$7:$AL$2292,32,FALSE)</f>
        <v>0</v>
      </c>
      <c r="AE233" s="310">
        <f>VLOOKUP($I233,'WM-AR'!$B$7:$AL$2292,33,FALSE)</f>
        <v>0</v>
      </c>
      <c r="AF233" s="287"/>
      <c r="AG233" s="316" t="s">
        <v>779</v>
      </c>
      <c r="AH233" s="312"/>
      <c r="AI233" s="312" t="s">
        <v>763</v>
      </c>
      <c r="AJ233" s="334"/>
    </row>
    <row r="234" spans="2:36">
      <c r="B234" s="317" t="str">
        <f>$B233</f>
        <v>입찰</v>
      </c>
      <c r="C234" s="318"/>
      <c r="D234" s="318"/>
      <c r="E234" s="318"/>
      <c r="F234" s="318"/>
      <c r="G234" s="318"/>
      <c r="H234" s="318"/>
      <c r="I234" s="318"/>
      <c r="J234" s="318"/>
      <c r="K234" s="318"/>
      <c r="L234" s="318"/>
      <c r="M234" s="318"/>
      <c r="N234" s="318"/>
      <c r="O234" s="318"/>
      <c r="P234" s="318"/>
      <c r="Q234" s="318"/>
      <c r="R234" s="318"/>
      <c r="S234" s="318"/>
      <c r="T234" s="318"/>
      <c r="U234" s="318"/>
      <c r="V234" s="318"/>
      <c r="W234" s="318"/>
      <c r="X234" s="318"/>
      <c r="Y234" s="318"/>
      <c r="Z234" s="318"/>
      <c r="AA234" s="318"/>
      <c r="AB234" s="318"/>
      <c r="AC234" s="318"/>
      <c r="AD234" s="318"/>
      <c r="AE234" s="318"/>
      <c r="AF234" s="318"/>
      <c r="AG234" s="318"/>
      <c r="AH234" s="318"/>
      <c r="AI234" s="318"/>
      <c r="AJ234" s="318"/>
    </row>
    <row r="235" spans="2:36" ht="34.9" customHeight="1">
      <c r="B235" s="283" t="s">
        <v>787</v>
      </c>
      <c r="C235" s="284" t="s">
        <v>756</v>
      </c>
      <c r="D235" s="337" t="s">
        <v>225</v>
      </c>
      <c r="E235" s="308"/>
      <c r="F235" s="287" t="s">
        <v>490</v>
      </c>
      <c r="G235" s="288" t="s">
        <v>852</v>
      </c>
      <c r="H235" s="289" t="s">
        <v>809</v>
      </c>
      <c r="I235" s="289"/>
      <c r="J235" s="290"/>
      <c r="K235" s="290"/>
      <c r="L235" s="290"/>
      <c r="M235" s="290"/>
      <c r="N235" s="291"/>
      <c r="O235" s="292"/>
      <c r="P235" s="293"/>
      <c r="Q235" s="293"/>
      <c r="R235" s="293"/>
      <c r="S235" s="293"/>
      <c r="T235" s="293"/>
      <c r="U235" s="293"/>
      <c r="V235" s="294"/>
      <c r="W235" s="295"/>
      <c r="X235" s="295"/>
      <c r="Y235" s="295"/>
      <c r="Z235" s="295"/>
      <c r="AA235" s="295"/>
      <c r="AB235" s="295"/>
      <c r="AC235" s="295"/>
      <c r="AD235" s="295"/>
      <c r="AE235" s="327"/>
      <c r="AF235" s="296"/>
      <c r="AG235" s="297"/>
      <c r="AH235" s="297"/>
      <c r="AI235" s="297"/>
      <c r="AJ235" s="333"/>
    </row>
    <row r="236" spans="2:36">
      <c r="B236" s="299" t="str">
        <f>$B235</f>
        <v>입찰</v>
      </c>
      <c r="C236" s="338"/>
      <c r="D236" s="339"/>
      <c r="E236" s="339"/>
      <c r="F236" s="339"/>
      <c r="G236" s="339" t="s">
        <v>759</v>
      </c>
      <c r="H236" s="339"/>
      <c r="I236" s="302" t="s">
        <v>800</v>
      </c>
      <c r="J236" s="340"/>
      <c r="K236" s="341"/>
      <c r="L236" s="341"/>
      <c r="M236" s="341"/>
      <c r="N236" s="341"/>
      <c r="O236" s="341"/>
      <c r="P236" s="341"/>
      <c r="Q236" s="341"/>
      <c r="R236" s="341"/>
      <c r="S236" s="341"/>
      <c r="T236" s="341"/>
      <c r="U236" s="341"/>
      <c r="V236" s="341"/>
      <c r="W236" s="341"/>
      <c r="X236" s="341"/>
      <c r="Y236" s="341"/>
      <c r="Z236" s="341"/>
      <c r="AA236" s="341"/>
      <c r="AB236" s="341"/>
      <c r="AC236" s="341"/>
      <c r="AD236" s="341"/>
      <c r="AE236" s="342"/>
      <c r="AF236" s="305"/>
      <c r="AG236" s="305"/>
      <c r="AH236" s="305"/>
      <c r="AI236" s="305"/>
      <c r="AJ236" s="306"/>
    </row>
    <row r="237" spans="2:36" ht="49.9" customHeight="1">
      <c r="B237" s="299" t="str">
        <f t="shared" ref="B237:B244" si="20">$B236</f>
        <v>입찰</v>
      </c>
      <c r="C237" s="343"/>
      <c r="D237" s="344"/>
      <c r="E237" s="344"/>
      <c r="F237" s="344" t="s">
        <v>769</v>
      </c>
      <c r="G237" s="344" t="str">
        <f>O237</f>
        <v>Vinyl Tile</v>
      </c>
      <c r="H237" s="308" t="s">
        <v>801</v>
      </c>
      <c r="I237" s="345" t="str">
        <f>LEFT(H237,14)</f>
        <v>A04AN083-00004</v>
      </c>
      <c r="J237" s="346"/>
      <c r="K237" s="346" t="str">
        <f>VLOOKUP($I237,'WM-AR'!$B$7:$AL$2292,34,FALSE)</f>
        <v>M2</v>
      </c>
      <c r="L237" s="346" t="str">
        <f>VLOOKUP($I237,'WM-AR'!$B$7:$AL$2292,4,FALSE)</f>
        <v>Finishing Work</v>
      </c>
      <c r="M237" s="346" t="str">
        <f>VLOOKUP($I237,'WM-AR'!$B$7:$AL$2292,6,FALSE)</f>
        <v>Tile Work</v>
      </c>
      <c r="N237" s="346" t="str">
        <f>VLOOKUP($I237,'WM-AR'!$B$7:$AL$2292,8,FALSE)</f>
        <v>Floor Tile</v>
      </c>
      <c r="O237" s="346" t="str">
        <f>VLOOKUP($I237,'WM-AR'!$B$7:$AL$2292,10,FALSE)</f>
        <v>Vinyl Tile</v>
      </c>
      <c r="P237" s="346">
        <f>VLOOKUP($I237,'WM-AR'!$B$7:$AL$2292,12,FALSE)</f>
        <v>0</v>
      </c>
      <c r="Q237" s="346">
        <f>VLOOKUP($I237,'WM-AR'!$B$7:$AL$2292,14,FALSE)</f>
        <v>0</v>
      </c>
      <c r="R237" s="346">
        <f>VLOOKUP($I237,'WM-AR'!$B$7:$AL$2292,16,FALSE)</f>
        <v>0</v>
      </c>
      <c r="S237" s="346">
        <f>VLOOKUP($I237,'WM-AR'!$B$7:$AL$2292,18,FALSE)</f>
        <v>0</v>
      </c>
      <c r="T237" s="346" t="str">
        <f>VLOOKUP($I237,'WM-AR'!$B$7:$AL$2292,20,FALSE)</f>
        <v>w/ Mortar Bond Coat or Adhesive</v>
      </c>
      <c r="U237" s="346">
        <f>VLOOKUP($I237,'WM-AR'!$B$7:$AL$2292,22,FALSE)</f>
        <v>0</v>
      </c>
      <c r="V237" s="346">
        <f>VLOOKUP($I237,'WM-AR'!$B$7:$AL$2292,24,FALSE)</f>
        <v>0</v>
      </c>
      <c r="W237" s="346">
        <f>VLOOKUP($I237,'WM-AR'!$B$7:$AL$2292,25,FALSE)</f>
        <v>0</v>
      </c>
      <c r="X237" s="346" t="str">
        <f>VLOOKUP($I237,'WM-AR'!$B$7:$AL$2292,26,FALSE)</f>
        <v>Tile Size=W(  )mm x L(  )mm x THK(  )mm</v>
      </c>
      <c r="Y237" s="346">
        <f>VLOOKUP($I237,'WM-AR'!$B$7:$AL$2292,27,FALSE)</f>
        <v>0</v>
      </c>
      <c r="Z237" s="346">
        <f>VLOOKUP($I237,'WM-AR'!$B$7:$AL$2292,28,FALSE)</f>
        <v>0</v>
      </c>
      <c r="AA237" s="346">
        <f>VLOOKUP($I237,'WM-AR'!$B$7:$AL$2292,29,FALSE)</f>
        <v>0</v>
      </c>
      <c r="AB237" s="346">
        <f>VLOOKUP($I237,'WM-AR'!$B$7:$AL$2292,30,FALSE)</f>
        <v>0</v>
      </c>
      <c r="AC237" s="346">
        <f>VLOOKUP($I237,'WM-AR'!$B$7:$AL$2292,31,FALSE)</f>
        <v>0</v>
      </c>
      <c r="AD237" s="346">
        <f>VLOOKUP($I237,'WM-AR'!$B$7:$AL$2292,32,FALSE)</f>
        <v>0</v>
      </c>
      <c r="AE237" s="347">
        <f>VLOOKUP($I237,'WM-AR'!$B$7:$AL$2292,33,FALSE)</f>
        <v>0</v>
      </c>
      <c r="AF237" s="287"/>
      <c r="AG237" s="316" t="s">
        <v>779</v>
      </c>
      <c r="AH237" s="312"/>
      <c r="AI237" s="312" t="s">
        <v>763</v>
      </c>
      <c r="AJ237" s="334"/>
    </row>
    <row r="238" spans="2:36">
      <c r="B238" s="299" t="str">
        <f t="shared" si="20"/>
        <v>입찰</v>
      </c>
      <c r="C238" s="338"/>
      <c r="D238" s="339"/>
      <c r="E238" s="339"/>
      <c r="F238" s="339"/>
      <c r="G238" s="339" t="s">
        <v>767</v>
      </c>
      <c r="H238" s="301"/>
      <c r="I238" s="348" t="s">
        <v>792</v>
      </c>
      <c r="J238" s="340"/>
      <c r="K238" s="341"/>
      <c r="L238" s="341"/>
      <c r="M238" s="341"/>
      <c r="N238" s="341"/>
      <c r="O238" s="341"/>
      <c r="P238" s="341"/>
      <c r="Q238" s="341"/>
      <c r="R238" s="341"/>
      <c r="S238" s="341"/>
      <c r="T238" s="341"/>
      <c r="U238" s="341"/>
      <c r="V238" s="341"/>
      <c r="W238" s="341"/>
      <c r="X238" s="341"/>
      <c r="Y238" s="341"/>
      <c r="Z238" s="341"/>
      <c r="AA238" s="341"/>
      <c r="AB238" s="341"/>
      <c r="AC238" s="341"/>
      <c r="AD238" s="341"/>
      <c r="AE238" s="342"/>
      <c r="AF238" s="305"/>
      <c r="AG238" s="305"/>
      <c r="AH238" s="305"/>
      <c r="AI238" s="305"/>
      <c r="AJ238" s="306"/>
    </row>
    <row r="239" spans="2:36" ht="49.9" customHeight="1">
      <c r="B239" s="299" t="str">
        <f t="shared" si="20"/>
        <v>입찰</v>
      </c>
      <c r="C239" s="343"/>
      <c r="D239" s="344"/>
      <c r="E239" s="344"/>
      <c r="F239" s="344" t="s">
        <v>769</v>
      </c>
      <c r="G239" s="344" t="str">
        <f>O239</f>
        <v>Anti-Static Vinyl Tile</v>
      </c>
      <c r="H239" s="308" t="s">
        <v>793</v>
      </c>
      <c r="I239" s="309" t="str">
        <f>LEFT(H239,14)</f>
        <v>A04AN083-00005</v>
      </c>
      <c r="J239" s="310"/>
      <c r="K239" s="310" t="str">
        <f>VLOOKUP($I239,'WM-AR'!$B$7:$AL$2292,34,FALSE)</f>
        <v>M2</v>
      </c>
      <c r="L239" s="310" t="str">
        <f>VLOOKUP($I239,'WM-AR'!$B$7:$AL$2292,4,FALSE)</f>
        <v>Finishing Work</v>
      </c>
      <c r="M239" s="310" t="str">
        <f>VLOOKUP($I239,'WM-AR'!$B$7:$AL$2292,6,FALSE)</f>
        <v>Tile Work</v>
      </c>
      <c r="N239" s="310" t="str">
        <f>VLOOKUP($I239,'WM-AR'!$B$7:$AL$2292,8,FALSE)</f>
        <v>Floor Tile</v>
      </c>
      <c r="O239" s="310" t="str">
        <f>VLOOKUP($I239,'WM-AR'!$B$7:$AL$2292,10,FALSE)</f>
        <v>Anti-Static Vinyl Tile</v>
      </c>
      <c r="P239" s="310">
        <f>VLOOKUP($I239,'WM-AR'!$B$7:$AL$2292,12,FALSE)</f>
        <v>0</v>
      </c>
      <c r="Q239" s="310">
        <f>VLOOKUP($I239,'WM-AR'!$B$7:$AL$2292,14,FALSE)</f>
        <v>0</v>
      </c>
      <c r="R239" s="310">
        <f>VLOOKUP($I239,'WM-AR'!$B$7:$AL$2292,16,FALSE)</f>
        <v>0</v>
      </c>
      <c r="S239" s="310">
        <f>VLOOKUP($I239,'WM-AR'!$B$7:$AL$2292,18,FALSE)</f>
        <v>0</v>
      </c>
      <c r="T239" s="310" t="str">
        <f>VLOOKUP($I239,'WM-AR'!$B$7:$AL$2292,20,FALSE)</f>
        <v>w/ Mortar Bond Coat or Adhesive</v>
      </c>
      <c r="U239" s="310">
        <f>VLOOKUP($I239,'WM-AR'!$B$7:$AL$2292,22,FALSE)</f>
        <v>0</v>
      </c>
      <c r="V239" s="310">
        <f>VLOOKUP($I239,'WM-AR'!$B$7:$AL$2292,24,FALSE)</f>
        <v>0</v>
      </c>
      <c r="W239" s="310">
        <f>VLOOKUP($I239,'WM-AR'!$B$7:$AL$2292,25,FALSE)</f>
        <v>0</v>
      </c>
      <c r="X239" s="310" t="str">
        <f>VLOOKUP($I239,'WM-AR'!$B$7:$AL$2292,26,FALSE)</f>
        <v>Tile Size=W(  )mm x L(  )mm x THK(  )mm</v>
      </c>
      <c r="Y239" s="310">
        <f>VLOOKUP($I239,'WM-AR'!$B$7:$AL$2292,27,FALSE)</f>
        <v>0</v>
      </c>
      <c r="Z239" s="310">
        <f>VLOOKUP($I239,'WM-AR'!$B$7:$AL$2292,28,FALSE)</f>
        <v>0</v>
      </c>
      <c r="AA239" s="310">
        <f>VLOOKUP($I239,'WM-AR'!$B$7:$AL$2292,29,FALSE)</f>
        <v>0</v>
      </c>
      <c r="AB239" s="310">
        <f>VLOOKUP($I239,'WM-AR'!$B$7:$AL$2292,30,FALSE)</f>
        <v>0</v>
      </c>
      <c r="AC239" s="310">
        <f>VLOOKUP($I239,'WM-AR'!$B$7:$AL$2292,31,FALSE)</f>
        <v>0</v>
      </c>
      <c r="AD239" s="310">
        <f>VLOOKUP($I239,'WM-AR'!$B$7:$AL$2292,32,FALSE)</f>
        <v>0</v>
      </c>
      <c r="AE239" s="310">
        <f>VLOOKUP($I239,'WM-AR'!$B$7:$AL$2292,33,FALSE)</f>
        <v>0</v>
      </c>
      <c r="AF239" s="287"/>
      <c r="AG239" s="316" t="s">
        <v>770</v>
      </c>
      <c r="AH239" s="312"/>
      <c r="AI239" s="312" t="s">
        <v>763</v>
      </c>
      <c r="AJ239" s="334"/>
    </row>
    <row r="240" spans="2:36">
      <c r="B240" s="299" t="str">
        <f t="shared" si="20"/>
        <v>입찰</v>
      </c>
      <c r="C240" s="338"/>
      <c r="D240" s="339"/>
      <c r="E240" s="339"/>
      <c r="F240" s="339"/>
      <c r="G240" s="339" t="s">
        <v>771</v>
      </c>
      <c r="H240" s="339"/>
      <c r="I240" s="302" t="s">
        <v>830</v>
      </c>
      <c r="J240" s="340"/>
      <c r="K240" s="341"/>
      <c r="L240" s="341"/>
      <c r="M240" s="341"/>
      <c r="N240" s="341"/>
      <c r="O240" s="341"/>
      <c r="P240" s="341"/>
      <c r="Q240" s="341"/>
      <c r="R240" s="341"/>
      <c r="S240" s="341"/>
      <c r="T240" s="341"/>
      <c r="U240" s="341"/>
      <c r="V240" s="341"/>
      <c r="W240" s="341"/>
      <c r="X240" s="341"/>
      <c r="Y240" s="341"/>
      <c r="Z240" s="341"/>
      <c r="AA240" s="341"/>
      <c r="AB240" s="341"/>
      <c r="AC240" s="341"/>
      <c r="AD240" s="341"/>
      <c r="AE240" s="342"/>
      <c r="AF240" s="305"/>
      <c r="AG240" s="305"/>
      <c r="AH240" s="305"/>
      <c r="AI240" s="305"/>
      <c r="AJ240" s="306"/>
    </row>
    <row r="241" spans="2:36" ht="49.9" customHeight="1">
      <c r="B241" s="299" t="str">
        <f t="shared" si="20"/>
        <v>입찰</v>
      </c>
      <c r="C241" s="343"/>
      <c r="D241" s="344"/>
      <c r="E241" s="344"/>
      <c r="F241" s="344" t="s">
        <v>769</v>
      </c>
      <c r="G241" s="344" t="str">
        <f>O241</f>
        <v>Acrylic Emulsion Paint</v>
      </c>
      <c r="H241" s="308" t="s">
        <v>783</v>
      </c>
      <c r="I241" s="345" t="str">
        <f>LEFT(H241,14)</f>
        <v>A04AM078-00001</v>
      </c>
      <c r="J241" s="346"/>
      <c r="K241" s="346" t="str">
        <f>VLOOKUP($I241,'WM-AR'!$B$7:$AL$2292,34,FALSE)</f>
        <v>M2</v>
      </c>
      <c r="L241" s="346" t="str">
        <f>VLOOKUP($I241,'WM-AR'!$B$7:$AL$2292,4,FALSE)</f>
        <v>Finishing Work</v>
      </c>
      <c r="M241" s="346" t="str">
        <f>VLOOKUP($I241,'WM-AR'!$B$7:$AL$2292,6,FALSE)</f>
        <v>Painting Work</v>
      </c>
      <c r="N241" s="346" t="str">
        <f>VLOOKUP($I241,'WM-AR'!$B$7:$AL$2292,8,FALSE)</f>
        <v>Internal Wall Painting</v>
      </c>
      <c r="O241" s="346" t="str">
        <f>VLOOKUP($I241,'WM-AR'!$B$7:$AL$2292,10,FALSE)</f>
        <v>Acrylic Emulsion Paint</v>
      </c>
      <c r="P241" s="346">
        <f>VLOOKUP($I241,'WM-AR'!$B$7:$AL$2292,12,FALSE)</f>
        <v>0</v>
      </c>
      <c r="Q241" s="346">
        <f>VLOOKUP($I241,'WM-AR'!$B$7:$AL$2292,14,FALSE)</f>
        <v>0</v>
      </c>
      <c r="R241" s="346">
        <f>VLOOKUP($I241,'WM-AR'!$B$7:$AL$2292,16,FALSE)</f>
        <v>0</v>
      </c>
      <c r="S241" s="346">
        <f>VLOOKUP($I241,'WM-AR'!$B$7:$AL$2292,18,FALSE)</f>
        <v>0</v>
      </c>
      <c r="T241" s="346" t="str">
        <f>VLOOKUP($I241,'WM-AR'!$B$7:$AL$2292,20,FALSE)</f>
        <v/>
      </c>
      <c r="U241" s="346">
        <f>VLOOKUP($I241,'WM-AR'!$B$7:$AL$2292,22,FALSE)</f>
        <v>0</v>
      </c>
      <c r="V241" s="346" t="str">
        <f>VLOOKUP($I241,'WM-AR'!$B$7:$AL$2292,24,FALSE)</f>
        <v/>
      </c>
      <c r="W241" s="346">
        <f>VLOOKUP($I241,'WM-AR'!$B$7:$AL$2292,25,FALSE)</f>
        <v>0</v>
      </c>
      <c r="X241" s="346" t="str">
        <f>VLOOKUP($I241,'WM-AR'!$B$7:$AL$2292,26,FALSE)</f>
        <v/>
      </c>
      <c r="Y241" s="346">
        <f>VLOOKUP($I241,'WM-AR'!$B$7:$AL$2292,27,FALSE)</f>
        <v>0</v>
      </c>
      <c r="Z241" s="346">
        <f>VLOOKUP($I241,'WM-AR'!$B$7:$AL$2292,28,FALSE)</f>
        <v>0</v>
      </c>
      <c r="AA241" s="346">
        <f>VLOOKUP($I241,'WM-AR'!$B$7:$AL$2292,29,FALSE)</f>
        <v>0</v>
      </c>
      <c r="AB241" s="346">
        <f>VLOOKUP($I241,'WM-AR'!$B$7:$AL$2292,30,FALSE)</f>
        <v>0</v>
      </c>
      <c r="AC241" s="346">
        <f>VLOOKUP($I241,'WM-AR'!$B$7:$AL$2292,31,FALSE)</f>
        <v>0</v>
      </c>
      <c r="AD241" s="346">
        <f>VLOOKUP($I241,'WM-AR'!$B$7:$AL$2292,32,FALSE)</f>
        <v>0</v>
      </c>
      <c r="AE241" s="347">
        <f>VLOOKUP($I241,'WM-AR'!$B$7:$AL$2292,33,FALSE)</f>
        <v>0</v>
      </c>
      <c r="AF241" s="287"/>
      <c r="AG241" s="316" t="s">
        <v>784</v>
      </c>
      <c r="AH241" s="312"/>
      <c r="AI241" s="312" t="s">
        <v>763</v>
      </c>
      <c r="AJ241" s="336"/>
    </row>
    <row r="242" spans="2:36" ht="49.9" customHeight="1">
      <c r="B242" s="299" t="str">
        <f t="shared" si="20"/>
        <v>입찰</v>
      </c>
      <c r="C242" s="343"/>
      <c r="D242" s="344"/>
      <c r="E242" s="344"/>
      <c r="F242" s="344" t="s">
        <v>769</v>
      </c>
      <c r="G242" s="344" t="str">
        <f>N242</f>
        <v>Plastering</v>
      </c>
      <c r="H242" s="308" t="s">
        <v>785</v>
      </c>
      <c r="I242" s="309" t="str">
        <f>LEFT(H242,14)</f>
        <v>A04AT198-00002</v>
      </c>
      <c r="J242" s="310"/>
      <c r="K242" s="310" t="str">
        <f>VLOOKUP($I242,'WM-AR'!$B$7:$AL$2292,34,FALSE)</f>
        <v>M2</v>
      </c>
      <c r="L242" s="310" t="str">
        <f>VLOOKUP($I242,'WM-AR'!$B$7:$AL$2292,4,FALSE)</f>
        <v>Finishing Work</v>
      </c>
      <c r="M242" s="310" t="str">
        <f>VLOOKUP($I242,'WM-AR'!$B$7:$AL$2292,6,FALSE)</f>
        <v>Plastering Work</v>
      </c>
      <c r="N242" s="310" t="str">
        <f>VLOOKUP($I242,'WM-AR'!$B$7:$AL$2292,8,FALSE)</f>
        <v>Plastering</v>
      </c>
      <c r="O242" s="310">
        <f>VLOOKUP($I242,'WM-AR'!$B$7:$AL$2292,10,FALSE)</f>
        <v>0</v>
      </c>
      <c r="P242" s="310">
        <f>VLOOKUP($I242,'WM-AR'!$B$7:$AL$2292,12,FALSE)</f>
        <v>0</v>
      </c>
      <c r="Q242" s="310">
        <f>VLOOKUP($I242,'WM-AR'!$B$7:$AL$2292,14,FALSE)</f>
        <v>0</v>
      </c>
      <c r="R242" s="310">
        <f>VLOOKUP($I242,'WM-AR'!$B$7:$AL$2292,16,FALSE)</f>
        <v>0</v>
      </c>
      <c r="S242" s="310" t="str">
        <f>VLOOKUP($I242,'WM-AR'!$B$7:$AL$2292,18,FALSE)</f>
        <v>for Internal Masonry Wall</v>
      </c>
      <c r="T242" s="310" t="str">
        <f>VLOOKUP($I242,'WM-AR'!$B$7:$AL$2292,20,FALSE)</f>
        <v/>
      </c>
      <c r="U242" s="310">
        <f>VLOOKUP($I242,'WM-AR'!$B$7:$AL$2292,22,FALSE)</f>
        <v>0</v>
      </c>
      <c r="V242" s="310">
        <f>VLOOKUP($I242,'WM-AR'!$B$7:$AL$2292,24,FALSE)</f>
        <v>0</v>
      </c>
      <c r="W242" s="310">
        <f>VLOOKUP($I242,'WM-AR'!$B$7:$AL$2292,25,FALSE)</f>
        <v>0</v>
      </c>
      <c r="X242" s="310" t="str">
        <f>VLOOKUP($I242,'WM-AR'!$B$7:$AL$2292,26,FALSE)</f>
        <v>THK=(  )mm</v>
      </c>
      <c r="Y242" s="310">
        <f>VLOOKUP($I242,'WM-AR'!$B$7:$AL$2292,27,FALSE)</f>
        <v>0</v>
      </c>
      <c r="Z242" s="310">
        <f>VLOOKUP($I242,'WM-AR'!$B$7:$AL$2292,28,FALSE)</f>
        <v>0</v>
      </c>
      <c r="AA242" s="310">
        <f>VLOOKUP($I242,'WM-AR'!$B$7:$AL$2292,29,FALSE)</f>
        <v>0</v>
      </c>
      <c r="AB242" s="310">
        <f>VLOOKUP($I242,'WM-AR'!$B$7:$AL$2292,30,FALSE)</f>
        <v>0</v>
      </c>
      <c r="AC242" s="310">
        <f>VLOOKUP($I242,'WM-AR'!$B$7:$AL$2292,31,FALSE)</f>
        <v>0</v>
      </c>
      <c r="AD242" s="310">
        <f>VLOOKUP($I242,'WM-AR'!$B$7:$AL$2292,32,FALSE)</f>
        <v>0</v>
      </c>
      <c r="AE242" s="310">
        <f>VLOOKUP($I242,'WM-AR'!$B$7:$AL$2292,33,FALSE)</f>
        <v>0</v>
      </c>
      <c r="AF242" s="287"/>
      <c r="AG242" s="316" t="s">
        <v>784</v>
      </c>
      <c r="AH242" s="312"/>
      <c r="AI242" s="312" t="s">
        <v>763</v>
      </c>
      <c r="AJ242" s="334"/>
    </row>
    <row r="243" spans="2:36">
      <c r="B243" s="299" t="str">
        <f t="shared" si="20"/>
        <v>입찰</v>
      </c>
      <c r="C243" s="338"/>
      <c r="D243" s="339"/>
      <c r="E243" s="339"/>
      <c r="F243" s="339"/>
      <c r="G243" s="339" t="s">
        <v>773</v>
      </c>
      <c r="H243" s="301"/>
      <c r="I243" s="348" t="s">
        <v>794</v>
      </c>
      <c r="J243" s="340"/>
      <c r="K243" s="341"/>
      <c r="L243" s="341"/>
      <c r="M243" s="341"/>
      <c r="N243" s="341"/>
      <c r="O243" s="341"/>
      <c r="P243" s="341"/>
      <c r="Q243" s="341"/>
      <c r="R243" s="341"/>
      <c r="S243" s="341"/>
      <c r="T243" s="341"/>
      <c r="U243" s="341"/>
      <c r="V243" s="341"/>
      <c r="W243" s="341"/>
      <c r="X243" s="341"/>
      <c r="Y243" s="341"/>
      <c r="Z243" s="341"/>
      <c r="AA243" s="341"/>
      <c r="AB243" s="341"/>
      <c r="AC243" s="341"/>
      <c r="AD243" s="341"/>
      <c r="AE243" s="342"/>
      <c r="AF243" s="305"/>
      <c r="AG243" s="305"/>
      <c r="AH243" s="305"/>
      <c r="AI243" s="305"/>
      <c r="AJ243" s="306"/>
    </row>
    <row r="244" spans="2:36" ht="49.9" customHeight="1">
      <c r="B244" s="299" t="str">
        <f t="shared" si="20"/>
        <v>입찰</v>
      </c>
      <c r="C244" s="343"/>
      <c r="D244" s="344"/>
      <c r="E244" s="344"/>
      <c r="F244" s="344" t="s">
        <v>769</v>
      </c>
      <c r="G244" s="344" t="str">
        <f>_xlfn.CONCAT(N244," _ ", O244)</f>
        <v>Acoustic Tiled Ceiling System _ M-Bar System</v>
      </c>
      <c r="H244" s="308" t="s">
        <v>795</v>
      </c>
      <c r="I244" s="309" t="str">
        <f>LEFT(H244,14)</f>
        <v>A04AS190-00001</v>
      </c>
      <c r="J244" s="310"/>
      <c r="K244" s="310" t="str">
        <f>VLOOKUP($I244,'WM-AR'!$B$7:$AL$2292,34,FALSE)</f>
        <v>M2</v>
      </c>
      <c r="L244" s="310" t="str">
        <f>VLOOKUP($I244,'WM-AR'!$B$7:$AL$2292,4,FALSE)</f>
        <v>Finishing Work</v>
      </c>
      <c r="M244" s="310" t="str">
        <f>VLOOKUP($I244,'WM-AR'!$B$7:$AL$2292,6,FALSE)</f>
        <v>Exterior/Interior Finish Work</v>
      </c>
      <c r="N244" s="310" t="str">
        <f>VLOOKUP($I244,'WM-AR'!$B$7:$AL$2292,8,FALSE)</f>
        <v>Acoustic Tiled Ceiling System</v>
      </c>
      <c r="O244" s="310" t="str">
        <f>VLOOKUP($I244,'WM-AR'!$B$7:$AL$2292,10,FALSE)</f>
        <v>M-Bar System</v>
      </c>
      <c r="P244" s="310">
        <f>VLOOKUP($I244,'WM-AR'!$B$7:$AL$2292,12,FALSE)</f>
        <v>0</v>
      </c>
      <c r="Q244" s="310">
        <f>VLOOKUP($I244,'WM-AR'!$B$7:$AL$2292,14,FALSE)</f>
        <v>0</v>
      </c>
      <c r="R244" s="310">
        <f>VLOOKUP($I244,'WM-AR'!$B$7:$AL$2292,16,FALSE)</f>
        <v>0</v>
      </c>
      <c r="S244" s="310">
        <f>VLOOKUP($I244,'WM-AR'!$B$7:$AL$2292,18,FALSE)</f>
        <v>0</v>
      </c>
      <c r="T244" s="310" t="str">
        <f>VLOOKUP($I244,'WM-AR'!$B$7:$AL$2292,20,FALSE)</f>
        <v>w/ Hot-Dip Galvanized Suspension System &amp; Accessories(Moldings, Ceiling Access Door/Hatch, Curtain Boxes and etc.)</v>
      </c>
      <c r="U244" s="310">
        <f>VLOOKUP($I244,'WM-AR'!$B$7:$AL$2292,22,FALSE)</f>
        <v>0</v>
      </c>
      <c r="V244" s="310">
        <f>VLOOKUP($I244,'WM-AR'!$B$7:$AL$2292,24,FALSE)</f>
        <v>0</v>
      </c>
      <c r="W244" s="310">
        <f>VLOOKUP($I244,'WM-AR'!$B$7:$AL$2292,25,FALSE)</f>
        <v>0</v>
      </c>
      <c r="X244" s="310" t="str">
        <f>VLOOKUP($I244,'WM-AR'!$B$7:$AL$2292,26,FALSE)</f>
        <v>Tile Size=(  )mm x (  )mm</v>
      </c>
      <c r="Y244" s="310">
        <f>VLOOKUP($I244,'WM-AR'!$B$7:$AL$2292,27,FALSE)</f>
        <v>0</v>
      </c>
      <c r="Z244" s="310">
        <f>VLOOKUP($I244,'WM-AR'!$B$7:$AL$2292,28,FALSE)</f>
        <v>0</v>
      </c>
      <c r="AA244" s="310">
        <f>VLOOKUP($I244,'WM-AR'!$B$7:$AL$2292,29,FALSE)</f>
        <v>0</v>
      </c>
      <c r="AB244" s="310">
        <f>VLOOKUP($I244,'WM-AR'!$B$7:$AL$2292,30,FALSE)</f>
        <v>0</v>
      </c>
      <c r="AC244" s="310">
        <f>VLOOKUP($I244,'WM-AR'!$B$7:$AL$2292,31,FALSE)</f>
        <v>0</v>
      </c>
      <c r="AD244" s="310">
        <f>VLOOKUP($I244,'WM-AR'!$B$7:$AL$2292,32,FALSE)</f>
        <v>0</v>
      </c>
      <c r="AE244" s="310">
        <f>VLOOKUP($I244,'WM-AR'!$B$7:$AL$2292,33,FALSE)</f>
        <v>0</v>
      </c>
      <c r="AF244" s="287"/>
      <c r="AG244" s="316" t="s">
        <v>779</v>
      </c>
      <c r="AH244" s="312"/>
      <c r="AI244" s="312" t="s">
        <v>763</v>
      </c>
      <c r="AJ244" s="334"/>
    </row>
    <row r="245" spans="2:36">
      <c r="B245" s="317" t="str">
        <f>$B244</f>
        <v>입찰</v>
      </c>
      <c r="C245" s="318"/>
      <c r="D245" s="318"/>
      <c r="E245" s="318"/>
      <c r="F245" s="318"/>
      <c r="G245" s="318"/>
      <c r="H245" s="318"/>
      <c r="I245" s="318"/>
      <c r="J245" s="318"/>
      <c r="K245" s="318"/>
      <c r="L245" s="318"/>
      <c r="M245" s="318"/>
      <c r="N245" s="318"/>
      <c r="O245" s="318"/>
      <c r="P245" s="318"/>
      <c r="Q245" s="318"/>
      <c r="R245" s="318"/>
      <c r="S245" s="318"/>
      <c r="T245" s="318"/>
      <c r="U245" s="318"/>
      <c r="V245" s="318"/>
      <c r="W245" s="318"/>
      <c r="X245" s="318"/>
      <c r="Y245" s="318"/>
      <c r="Z245" s="318"/>
      <c r="AA245" s="318"/>
      <c r="AB245" s="318"/>
      <c r="AC245" s="318"/>
      <c r="AD245" s="318"/>
      <c r="AE245" s="318"/>
      <c r="AF245" s="318"/>
      <c r="AG245" s="318"/>
      <c r="AH245" s="318"/>
      <c r="AI245" s="318"/>
      <c r="AJ245" s="318"/>
    </row>
    <row r="246" spans="2:36" ht="34.9" customHeight="1">
      <c r="B246" s="283" t="s">
        <v>787</v>
      </c>
      <c r="C246" s="284" t="s">
        <v>756</v>
      </c>
      <c r="D246" s="337" t="s">
        <v>225</v>
      </c>
      <c r="E246" s="308"/>
      <c r="F246" s="287" t="s">
        <v>490</v>
      </c>
      <c r="G246" s="288" t="s">
        <v>853</v>
      </c>
      <c r="H246" s="289" t="s">
        <v>854</v>
      </c>
      <c r="I246" s="289"/>
      <c r="J246" s="290"/>
      <c r="K246" s="290"/>
      <c r="L246" s="290"/>
      <c r="M246" s="290"/>
      <c r="N246" s="291"/>
      <c r="O246" s="292"/>
      <c r="P246" s="293"/>
      <c r="Q246" s="293"/>
      <c r="R246" s="293"/>
      <c r="S246" s="293"/>
      <c r="T246" s="293"/>
      <c r="U246" s="293"/>
      <c r="V246" s="294"/>
      <c r="W246" s="295"/>
      <c r="X246" s="295"/>
      <c r="Y246" s="295"/>
      <c r="Z246" s="295"/>
      <c r="AA246" s="295"/>
      <c r="AB246" s="295"/>
      <c r="AC246" s="295"/>
      <c r="AD246" s="295"/>
      <c r="AE246" s="327"/>
      <c r="AF246" s="296"/>
      <c r="AG246" s="297"/>
      <c r="AH246" s="297"/>
      <c r="AI246" s="297"/>
      <c r="AJ246" s="333"/>
    </row>
    <row r="247" spans="2:36">
      <c r="B247" s="299" t="str">
        <f>$B246</f>
        <v>입찰</v>
      </c>
      <c r="C247" s="338"/>
      <c r="D247" s="339"/>
      <c r="E247" s="339"/>
      <c r="F247" s="339"/>
      <c r="G247" s="339" t="s">
        <v>759</v>
      </c>
      <c r="H247" s="339"/>
      <c r="I247" s="302" t="s">
        <v>855</v>
      </c>
      <c r="J247" s="340"/>
      <c r="K247" s="341"/>
      <c r="L247" s="341"/>
      <c r="M247" s="341"/>
      <c r="N247" s="341"/>
      <c r="O247" s="341"/>
      <c r="P247" s="341"/>
      <c r="Q247" s="341"/>
      <c r="R247" s="341"/>
      <c r="S247" s="341"/>
      <c r="T247" s="341"/>
      <c r="U247" s="341"/>
      <c r="V247" s="341"/>
      <c r="W247" s="341"/>
      <c r="X247" s="341"/>
      <c r="Y247" s="341"/>
      <c r="Z247" s="341"/>
      <c r="AA247" s="341"/>
      <c r="AB247" s="341"/>
      <c r="AC247" s="341"/>
      <c r="AD247" s="341"/>
      <c r="AE247" s="342"/>
      <c r="AF247" s="305"/>
      <c r="AG247" s="305"/>
      <c r="AH247" s="305"/>
      <c r="AI247" s="305"/>
      <c r="AJ247" s="306"/>
    </row>
    <row r="248" spans="2:36" ht="49.9" customHeight="1">
      <c r="B248" s="299" t="str">
        <f t="shared" ref="B248:B255" si="21">$B247</f>
        <v>입찰</v>
      </c>
      <c r="C248" s="343"/>
      <c r="D248" s="344"/>
      <c r="E248" s="344"/>
      <c r="F248" s="344" t="s">
        <v>769</v>
      </c>
      <c r="G248" s="344" t="str">
        <f>O248</f>
        <v>Ceramic Tile</v>
      </c>
      <c r="H248" s="308" t="s">
        <v>817</v>
      </c>
      <c r="I248" s="345" t="str">
        <f>LEFT(H248,14)</f>
        <v>A04AN083-00001</v>
      </c>
      <c r="J248" s="346"/>
      <c r="K248" s="346" t="str">
        <f>VLOOKUP($I248,'WM-AR'!$B$7:$AL$2292,34,FALSE)</f>
        <v>M2</v>
      </c>
      <c r="L248" s="346" t="str">
        <f>VLOOKUP($I248,'WM-AR'!$B$7:$AL$2292,4,FALSE)</f>
        <v>Finishing Work</v>
      </c>
      <c r="M248" s="346" t="str">
        <f>VLOOKUP($I248,'WM-AR'!$B$7:$AL$2292,6,FALSE)</f>
        <v>Tile Work</v>
      </c>
      <c r="N248" s="346" t="str">
        <f>VLOOKUP($I248,'WM-AR'!$B$7:$AL$2292,8,FALSE)</f>
        <v>Floor Tile</v>
      </c>
      <c r="O248" s="346" t="str">
        <f>VLOOKUP($I248,'WM-AR'!$B$7:$AL$2292,10,FALSE)</f>
        <v>Ceramic Tile</v>
      </c>
      <c r="P248" s="346">
        <f>VLOOKUP($I248,'WM-AR'!$B$7:$AL$2292,12,FALSE)</f>
        <v>0</v>
      </c>
      <c r="Q248" s="346">
        <f>VLOOKUP($I248,'WM-AR'!$B$7:$AL$2292,14,FALSE)</f>
        <v>0</v>
      </c>
      <c r="R248" s="346">
        <f>VLOOKUP($I248,'WM-AR'!$B$7:$AL$2292,16,FALSE)</f>
        <v>0</v>
      </c>
      <c r="S248" s="346">
        <f>VLOOKUP($I248,'WM-AR'!$B$7:$AL$2292,18,FALSE)</f>
        <v>0</v>
      </c>
      <c r="T248" s="346" t="str">
        <f>VLOOKUP($I248,'WM-AR'!$B$7:$AL$2292,20,FALSE)</f>
        <v>Non-Slip Type, w/ Mortar Bond Coat or Adhesive</v>
      </c>
      <c r="U248" s="346">
        <f>VLOOKUP($I248,'WM-AR'!$B$7:$AL$2292,22,FALSE)</f>
        <v>0</v>
      </c>
      <c r="V248" s="346">
        <f>VLOOKUP($I248,'WM-AR'!$B$7:$AL$2292,24,FALSE)</f>
        <v>0</v>
      </c>
      <c r="W248" s="346">
        <f>VLOOKUP($I248,'WM-AR'!$B$7:$AL$2292,25,FALSE)</f>
        <v>0</v>
      </c>
      <c r="X248" s="346" t="str">
        <f>VLOOKUP($I248,'WM-AR'!$B$7:$AL$2292,26,FALSE)</f>
        <v>Tile Size=W(  )mm x L(  )mm x THK(  )mm</v>
      </c>
      <c r="Y248" s="346">
        <f>VLOOKUP($I248,'WM-AR'!$B$7:$AL$2292,27,FALSE)</f>
        <v>0</v>
      </c>
      <c r="Z248" s="346">
        <f>VLOOKUP($I248,'WM-AR'!$B$7:$AL$2292,28,FALSE)</f>
        <v>0</v>
      </c>
      <c r="AA248" s="346">
        <f>VLOOKUP($I248,'WM-AR'!$B$7:$AL$2292,29,FALSE)</f>
        <v>0</v>
      </c>
      <c r="AB248" s="346">
        <f>VLOOKUP($I248,'WM-AR'!$B$7:$AL$2292,30,FALSE)</f>
        <v>0</v>
      </c>
      <c r="AC248" s="346">
        <f>VLOOKUP($I248,'WM-AR'!$B$7:$AL$2292,31,FALSE)</f>
        <v>0</v>
      </c>
      <c r="AD248" s="346">
        <f>VLOOKUP($I248,'WM-AR'!$B$7:$AL$2292,32,FALSE)</f>
        <v>0</v>
      </c>
      <c r="AE248" s="347">
        <f>VLOOKUP($I248,'WM-AR'!$B$7:$AL$2292,33,FALSE)</f>
        <v>0</v>
      </c>
      <c r="AF248" s="287"/>
      <c r="AG248" s="316" t="s">
        <v>779</v>
      </c>
      <c r="AH248" s="312"/>
      <c r="AI248" s="312" t="s">
        <v>763</v>
      </c>
      <c r="AJ248" s="334"/>
    </row>
    <row r="249" spans="2:36">
      <c r="B249" s="299" t="str">
        <f t="shared" si="21"/>
        <v>입찰</v>
      </c>
      <c r="C249" s="338"/>
      <c r="D249" s="339"/>
      <c r="E249" s="339"/>
      <c r="F249" s="339"/>
      <c r="G249" s="339" t="s">
        <v>767</v>
      </c>
      <c r="H249" s="301"/>
      <c r="I249" s="348" t="s">
        <v>819</v>
      </c>
      <c r="J249" s="340"/>
      <c r="K249" s="341"/>
      <c r="L249" s="341"/>
      <c r="M249" s="341"/>
      <c r="N249" s="341"/>
      <c r="O249" s="341"/>
      <c r="P249" s="341"/>
      <c r="Q249" s="341"/>
      <c r="R249" s="341"/>
      <c r="S249" s="341"/>
      <c r="T249" s="341"/>
      <c r="U249" s="341"/>
      <c r="V249" s="341"/>
      <c r="W249" s="341"/>
      <c r="X249" s="341"/>
      <c r="Y249" s="341"/>
      <c r="Z249" s="341"/>
      <c r="AA249" s="341"/>
      <c r="AB249" s="341"/>
      <c r="AC249" s="341"/>
      <c r="AD249" s="341"/>
      <c r="AE249" s="342"/>
      <c r="AF249" s="305"/>
      <c r="AG249" s="305"/>
      <c r="AH249" s="305"/>
      <c r="AI249" s="305"/>
      <c r="AJ249" s="306"/>
    </row>
    <row r="250" spans="2:36" ht="49.9" customHeight="1">
      <c r="B250" s="299" t="str">
        <f t="shared" si="21"/>
        <v>입찰</v>
      </c>
      <c r="C250" s="343"/>
      <c r="D250" s="344"/>
      <c r="E250" s="344"/>
      <c r="F250" s="344" t="s">
        <v>769</v>
      </c>
      <c r="G250" s="344" t="str">
        <f>O250</f>
        <v>Glazed Ceramic Tile</v>
      </c>
      <c r="H250" s="308" t="s">
        <v>820</v>
      </c>
      <c r="I250" s="309" t="str">
        <f>LEFT(H250,14)</f>
        <v>A04AN084-00004</v>
      </c>
      <c r="J250" s="310"/>
      <c r="K250" s="310" t="str">
        <f>VLOOKUP($I250,'WM-AR'!$B$7:$AL$2292,34,FALSE)</f>
        <v>M</v>
      </c>
      <c r="L250" s="310" t="str">
        <f>VLOOKUP($I250,'WM-AR'!$B$7:$AL$2292,4,FALSE)</f>
        <v>Finishing Work</v>
      </c>
      <c r="M250" s="310" t="str">
        <f>VLOOKUP($I250,'WM-AR'!$B$7:$AL$2292,6,FALSE)</f>
        <v>Tile Work</v>
      </c>
      <c r="N250" s="310" t="str">
        <f>VLOOKUP($I250,'WM-AR'!$B$7:$AL$2292,8,FALSE)</f>
        <v>Skirt Tile</v>
      </c>
      <c r="O250" s="310" t="str">
        <f>VLOOKUP($I250,'WM-AR'!$B$7:$AL$2292,10,FALSE)</f>
        <v>Glazed Ceramic Tile</v>
      </c>
      <c r="P250" s="310">
        <f>VLOOKUP($I250,'WM-AR'!$B$7:$AL$2292,12,FALSE)</f>
        <v>0</v>
      </c>
      <c r="Q250" s="310">
        <f>VLOOKUP($I250,'WM-AR'!$B$7:$AL$2292,14,FALSE)</f>
        <v>0</v>
      </c>
      <c r="R250" s="310">
        <f>VLOOKUP($I250,'WM-AR'!$B$7:$AL$2292,16,FALSE)</f>
        <v>0</v>
      </c>
      <c r="S250" s="310">
        <f>VLOOKUP($I250,'WM-AR'!$B$7:$AL$2292,18,FALSE)</f>
        <v>0</v>
      </c>
      <c r="T250" s="310" t="str">
        <f>VLOOKUP($I250,'WM-AR'!$B$7:$AL$2292,20,FALSE)</f>
        <v>w/ Mortar Bond Coat or Adhesive</v>
      </c>
      <c r="U250" s="310">
        <f>VLOOKUP($I250,'WM-AR'!$B$7:$AL$2292,22,FALSE)</f>
        <v>0</v>
      </c>
      <c r="V250" s="310" t="str">
        <f>VLOOKUP($I250,'WM-AR'!$B$7:$AL$2292,24,FALSE)</f>
        <v>H&lt;150mm</v>
      </c>
      <c r="W250" s="310">
        <f>VLOOKUP($I250,'WM-AR'!$B$7:$AL$2292,25,FALSE)</f>
        <v>0</v>
      </c>
      <c r="X250" s="310" t="str">
        <f>VLOOKUP($I250,'WM-AR'!$B$7:$AL$2292,26,FALSE)</f>
        <v>H=(  )mm</v>
      </c>
      <c r="Y250" s="310">
        <f>VLOOKUP($I250,'WM-AR'!$B$7:$AL$2292,27,FALSE)</f>
        <v>0</v>
      </c>
      <c r="Z250" s="310">
        <f>VLOOKUP($I250,'WM-AR'!$B$7:$AL$2292,28,FALSE)</f>
        <v>0</v>
      </c>
      <c r="AA250" s="310">
        <f>VLOOKUP($I250,'WM-AR'!$B$7:$AL$2292,29,FALSE)</f>
        <v>0</v>
      </c>
      <c r="AB250" s="310">
        <f>VLOOKUP($I250,'WM-AR'!$B$7:$AL$2292,30,FALSE)</f>
        <v>0</v>
      </c>
      <c r="AC250" s="310">
        <f>VLOOKUP($I250,'WM-AR'!$B$7:$AL$2292,31,FALSE)</f>
        <v>0</v>
      </c>
      <c r="AD250" s="310">
        <f>VLOOKUP($I250,'WM-AR'!$B$7:$AL$2292,32,FALSE)</f>
        <v>0</v>
      </c>
      <c r="AE250" s="310">
        <f>VLOOKUP($I250,'WM-AR'!$B$7:$AL$2292,33,FALSE)</f>
        <v>0</v>
      </c>
      <c r="AF250" s="287"/>
      <c r="AG250" s="316" t="s">
        <v>770</v>
      </c>
      <c r="AH250" s="312"/>
      <c r="AI250" s="312" t="s">
        <v>763</v>
      </c>
      <c r="AJ250" s="334"/>
    </row>
    <row r="251" spans="2:36">
      <c r="B251" s="299" t="str">
        <f t="shared" si="21"/>
        <v>입찰</v>
      </c>
      <c r="C251" s="338"/>
      <c r="D251" s="339"/>
      <c r="E251" s="339"/>
      <c r="F251" s="339"/>
      <c r="G251" s="339" t="s">
        <v>771</v>
      </c>
      <c r="H251" s="339"/>
      <c r="I251" s="302" t="s">
        <v>821</v>
      </c>
      <c r="J251" s="340"/>
      <c r="K251" s="341"/>
      <c r="L251" s="341"/>
      <c r="M251" s="341"/>
      <c r="N251" s="341"/>
      <c r="O251" s="341"/>
      <c r="P251" s="341"/>
      <c r="Q251" s="341"/>
      <c r="R251" s="341"/>
      <c r="S251" s="341"/>
      <c r="T251" s="341"/>
      <c r="U251" s="341"/>
      <c r="V251" s="341"/>
      <c r="W251" s="341"/>
      <c r="X251" s="341"/>
      <c r="Y251" s="341"/>
      <c r="Z251" s="341"/>
      <c r="AA251" s="341"/>
      <c r="AB251" s="341"/>
      <c r="AC251" s="341"/>
      <c r="AD251" s="341"/>
      <c r="AE251" s="342"/>
      <c r="AF251" s="305"/>
      <c r="AG251" s="305"/>
      <c r="AH251" s="305"/>
      <c r="AI251" s="305"/>
      <c r="AJ251" s="306"/>
    </row>
    <row r="252" spans="2:36" ht="49.9" customHeight="1">
      <c r="B252" s="299" t="str">
        <f t="shared" si="21"/>
        <v>입찰</v>
      </c>
      <c r="C252" s="343"/>
      <c r="D252" s="344"/>
      <c r="E252" s="344"/>
      <c r="F252" s="344" t="s">
        <v>769</v>
      </c>
      <c r="G252" s="344" t="str">
        <f>O252</f>
        <v>Glazed Ceramic Tile</v>
      </c>
      <c r="H252" s="308" t="s">
        <v>822</v>
      </c>
      <c r="I252" s="345" t="str">
        <f>LEFT(H252,14)</f>
        <v>A04AN082-00002</v>
      </c>
      <c r="J252" s="346"/>
      <c r="K252" s="346" t="str">
        <f>VLOOKUP($I252,'WM-AR'!$B$7:$AL$2292,34,FALSE)</f>
        <v>M2</v>
      </c>
      <c r="L252" s="346" t="str">
        <f>VLOOKUP($I252,'WM-AR'!$B$7:$AL$2292,4,FALSE)</f>
        <v>Finishing Work</v>
      </c>
      <c r="M252" s="346" t="str">
        <f>VLOOKUP($I252,'WM-AR'!$B$7:$AL$2292,6,FALSE)</f>
        <v>Tile Work</v>
      </c>
      <c r="N252" s="346" t="str">
        <f>VLOOKUP($I252,'WM-AR'!$B$7:$AL$2292,8,FALSE)</f>
        <v>Wall Tile</v>
      </c>
      <c r="O252" s="346" t="str">
        <f>VLOOKUP($I252,'WM-AR'!$B$7:$AL$2292,10,FALSE)</f>
        <v>Glazed Ceramic Tile</v>
      </c>
      <c r="P252" s="346">
        <f>VLOOKUP($I252,'WM-AR'!$B$7:$AL$2292,12,FALSE)</f>
        <v>0</v>
      </c>
      <c r="Q252" s="346">
        <f>VLOOKUP($I252,'WM-AR'!$B$7:$AL$2292,14,FALSE)</f>
        <v>0</v>
      </c>
      <c r="R252" s="346">
        <f>VLOOKUP($I252,'WM-AR'!$B$7:$AL$2292,16,FALSE)</f>
        <v>0</v>
      </c>
      <c r="S252" s="346">
        <f>VLOOKUP($I252,'WM-AR'!$B$7:$AL$2292,18,FALSE)</f>
        <v>0</v>
      </c>
      <c r="T252" s="346" t="str">
        <f>VLOOKUP($I252,'WM-AR'!$B$7:$AL$2292,20,FALSE)</f>
        <v>w/ Mortar Bond Coat or Adhesive</v>
      </c>
      <c r="U252" s="346">
        <f>VLOOKUP($I252,'WM-AR'!$B$7:$AL$2292,22,FALSE)</f>
        <v>0</v>
      </c>
      <c r="V252" s="346">
        <f>VLOOKUP($I252,'WM-AR'!$B$7:$AL$2292,24,FALSE)</f>
        <v>0</v>
      </c>
      <c r="W252" s="346">
        <f>VLOOKUP($I252,'WM-AR'!$B$7:$AL$2292,25,FALSE)</f>
        <v>0</v>
      </c>
      <c r="X252" s="346" t="str">
        <f>VLOOKUP($I252,'WM-AR'!$B$7:$AL$2292,26,FALSE)</f>
        <v>Tile Size=W(  )mm x L(  )mm x THK(  )mm</v>
      </c>
      <c r="Y252" s="346">
        <f>VLOOKUP($I252,'WM-AR'!$B$7:$AL$2292,27,FALSE)</f>
        <v>0</v>
      </c>
      <c r="Z252" s="346">
        <f>VLOOKUP($I252,'WM-AR'!$B$7:$AL$2292,28,FALSE)</f>
        <v>0</v>
      </c>
      <c r="AA252" s="346">
        <f>VLOOKUP($I252,'WM-AR'!$B$7:$AL$2292,29,FALSE)</f>
        <v>0</v>
      </c>
      <c r="AB252" s="346">
        <f>VLOOKUP($I252,'WM-AR'!$B$7:$AL$2292,30,FALSE)</f>
        <v>0</v>
      </c>
      <c r="AC252" s="346">
        <f>VLOOKUP($I252,'WM-AR'!$B$7:$AL$2292,31,FALSE)</f>
        <v>0</v>
      </c>
      <c r="AD252" s="346">
        <f>VLOOKUP($I252,'WM-AR'!$B$7:$AL$2292,32,FALSE)</f>
        <v>0</v>
      </c>
      <c r="AE252" s="347">
        <f>VLOOKUP($I252,'WM-AR'!$B$7:$AL$2292,33,FALSE)</f>
        <v>0</v>
      </c>
      <c r="AF252" s="287"/>
      <c r="AG252" s="316" t="s">
        <v>784</v>
      </c>
      <c r="AH252" s="312"/>
      <c r="AI252" s="312" t="s">
        <v>763</v>
      </c>
      <c r="AJ252" s="336"/>
    </row>
    <row r="253" spans="2:36" ht="49.9" customHeight="1">
      <c r="B253" s="299" t="str">
        <f t="shared" si="21"/>
        <v>입찰</v>
      </c>
      <c r="C253" s="343"/>
      <c r="D253" s="344"/>
      <c r="E253" s="344"/>
      <c r="F253" s="344" t="s">
        <v>769</v>
      </c>
      <c r="G253" s="344" t="str">
        <f>N253</f>
        <v>Liquid Waterproofing</v>
      </c>
      <c r="H253" s="308" t="s">
        <v>823</v>
      </c>
      <c r="I253" s="309" t="str">
        <f>LEFT(H253,14)</f>
        <v>A04AP085-00002</v>
      </c>
      <c r="J253" s="310"/>
      <c r="K253" s="310" t="str">
        <f>VLOOKUP($I253,'WM-AR'!$B$7:$AL$2292,34,FALSE)</f>
        <v>M2</v>
      </c>
      <c r="L253" s="310" t="str">
        <f>VLOOKUP($I253,'WM-AR'!$B$7:$AL$2292,4,FALSE)</f>
        <v>Finishing Work</v>
      </c>
      <c r="M253" s="310" t="str">
        <f>VLOOKUP($I253,'WM-AR'!$B$7:$AL$2292,6,FALSE)</f>
        <v>Waterproofing Work</v>
      </c>
      <c r="N253" s="310" t="str">
        <f>VLOOKUP($I253,'WM-AR'!$B$7:$AL$2292,8,FALSE)</f>
        <v>Liquid Waterproofing</v>
      </c>
      <c r="O253" s="310">
        <f>VLOOKUP($I253,'WM-AR'!$B$7:$AL$2292,10,FALSE)</f>
        <v>0</v>
      </c>
      <c r="P253" s="310">
        <f>VLOOKUP($I253,'WM-AR'!$B$7:$AL$2292,12,FALSE)</f>
        <v>0</v>
      </c>
      <c r="Q253" s="310">
        <f>VLOOKUP($I253,'WM-AR'!$B$7:$AL$2292,14,FALSE)</f>
        <v>0</v>
      </c>
      <c r="R253" s="310">
        <f>VLOOKUP($I253,'WM-AR'!$B$7:$AL$2292,16,FALSE)</f>
        <v>0</v>
      </c>
      <c r="S253" s="310" t="str">
        <f>VLOOKUP($I253,'WM-AR'!$B$7:$AL$2292,18,FALSE)</f>
        <v>for Internal Wall Area</v>
      </c>
      <c r="T253" s="310" t="str">
        <f>VLOOKUP($I253,'WM-AR'!$B$7:$AL$2292,20,FALSE)</f>
        <v>Min. 2 Coats</v>
      </c>
      <c r="U253" s="310">
        <f>VLOOKUP($I253,'WM-AR'!$B$7:$AL$2292,22,FALSE)</f>
        <v>0</v>
      </c>
      <c r="V253" s="310" t="str">
        <f>VLOOKUP($I253,'WM-AR'!$B$7:$AL$2292,24,FALSE)</f>
        <v/>
      </c>
      <c r="W253" s="310">
        <f>VLOOKUP($I253,'WM-AR'!$B$7:$AL$2292,25,FALSE)</f>
        <v>0</v>
      </c>
      <c r="X253" s="310" t="str">
        <f>VLOOKUP($I253,'WM-AR'!$B$7:$AL$2292,26,FALSE)</f>
        <v/>
      </c>
      <c r="Y253" s="310">
        <f>VLOOKUP($I253,'WM-AR'!$B$7:$AL$2292,27,FALSE)</f>
        <v>0</v>
      </c>
      <c r="Z253" s="310">
        <f>VLOOKUP($I253,'WM-AR'!$B$7:$AL$2292,28,FALSE)</f>
        <v>0</v>
      </c>
      <c r="AA253" s="310">
        <f>VLOOKUP($I253,'WM-AR'!$B$7:$AL$2292,29,FALSE)</f>
        <v>0</v>
      </c>
      <c r="AB253" s="310">
        <f>VLOOKUP($I253,'WM-AR'!$B$7:$AL$2292,30,FALSE)</f>
        <v>0</v>
      </c>
      <c r="AC253" s="310">
        <f>VLOOKUP($I253,'WM-AR'!$B$7:$AL$2292,31,FALSE)</f>
        <v>0</v>
      </c>
      <c r="AD253" s="310">
        <f>VLOOKUP($I253,'WM-AR'!$B$7:$AL$2292,32,FALSE)</f>
        <v>0</v>
      </c>
      <c r="AE253" s="310">
        <f>VLOOKUP($I253,'WM-AR'!$B$7:$AL$2292,33,FALSE)</f>
        <v>0</v>
      </c>
      <c r="AF253" s="287"/>
      <c r="AG253" s="316" t="s">
        <v>784</v>
      </c>
      <c r="AH253" s="312"/>
      <c r="AI253" s="312" t="s">
        <v>763</v>
      </c>
      <c r="AJ253" s="334"/>
    </row>
    <row r="254" spans="2:36">
      <c r="B254" s="299" t="str">
        <f t="shared" si="21"/>
        <v>입찰</v>
      </c>
      <c r="C254" s="338"/>
      <c r="D254" s="339"/>
      <c r="E254" s="339"/>
      <c r="F254" s="339"/>
      <c r="G254" s="339" t="s">
        <v>773</v>
      </c>
      <c r="H254" s="301"/>
      <c r="I254" s="348" t="s">
        <v>812</v>
      </c>
      <c r="J254" s="340"/>
      <c r="K254" s="341"/>
      <c r="L254" s="341"/>
      <c r="M254" s="341"/>
      <c r="N254" s="341"/>
      <c r="O254" s="341"/>
      <c r="P254" s="341"/>
      <c r="Q254" s="341"/>
      <c r="R254" s="341"/>
      <c r="S254" s="341"/>
      <c r="T254" s="341"/>
      <c r="U254" s="341"/>
      <c r="V254" s="341"/>
      <c r="W254" s="341"/>
      <c r="X254" s="341"/>
      <c r="Y254" s="341"/>
      <c r="Z254" s="341"/>
      <c r="AA254" s="341"/>
      <c r="AB254" s="341"/>
      <c r="AC254" s="341"/>
      <c r="AD254" s="341"/>
      <c r="AE254" s="342"/>
      <c r="AF254" s="305"/>
      <c r="AG254" s="305"/>
      <c r="AH254" s="305"/>
      <c r="AI254" s="305"/>
      <c r="AJ254" s="306"/>
    </row>
    <row r="255" spans="2:36" ht="49.9" customHeight="1">
      <c r="B255" s="299" t="str">
        <f t="shared" si="21"/>
        <v>입찰</v>
      </c>
      <c r="C255" s="343"/>
      <c r="D255" s="344"/>
      <c r="E255" s="344"/>
      <c r="F255" s="344" t="s">
        <v>769</v>
      </c>
      <c r="G255" s="344" t="str">
        <f>_xlfn.CONCAT(N255," _ ", O255)</f>
        <v>Moisture Resistant Tiled Ceiling System _ M-Bar System</v>
      </c>
      <c r="H255" s="308" t="s">
        <v>813</v>
      </c>
      <c r="I255" s="309" t="str">
        <f>LEFT(H255,14)</f>
        <v>A04AS191-00001</v>
      </c>
      <c r="J255" s="310"/>
      <c r="K255" s="310" t="str">
        <f>VLOOKUP($I255,'WM-AR'!$B$7:$AL$2292,34,FALSE)</f>
        <v>M2</v>
      </c>
      <c r="L255" s="310" t="str">
        <f>VLOOKUP($I255,'WM-AR'!$B$7:$AL$2292,4,FALSE)</f>
        <v>Finishing Work</v>
      </c>
      <c r="M255" s="310" t="str">
        <f>VLOOKUP($I255,'WM-AR'!$B$7:$AL$2292,6,FALSE)</f>
        <v>Exterior/Interior Finish Work</v>
      </c>
      <c r="N255" s="310" t="str">
        <f>VLOOKUP($I255,'WM-AR'!$B$7:$AL$2292,8,FALSE)</f>
        <v>Moisture Resistant Tiled Ceiling System</v>
      </c>
      <c r="O255" s="310" t="str">
        <f>VLOOKUP($I255,'WM-AR'!$B$7:$AL$2292,10,FALSE)</f>
        <v>M-Bar System</v>
      </c>
      <c r="P255" s="310">
        <f>VLOOKUP($I255,'WM-AR'!$B$7:$AL$2292,12,FALSE)</f>
        <v>0</v>
      </c>
      <c r="Q255" s="310">
        <f>VLOOKUP($I255,'WM-AR'!$B$7:$AL$2292,14,FALSE)</f>
        <v>0</v>
      </c>
      <c r="R255" s="310">
        <f>VLOOKUP($I255,'WM-AR'!$B$7:$AL$2292,16,FALSE)</f>
        <v>0</v>
      </c>
      <c r="S255" s="310">
        <f>VLOOKUP($I255,'WM-AR'!$B$7:$AL$2292,18,FALSE)</f>
        <v>0</v>
      </c>
      <c r="T255" s="310" t="str">
        <f>VLOOKUP($I255,'WM-AR'!$B$7:$AL$2292,20,FALSE)</f>
        <v>w/ Hot-Dip Galvanized Suspension System &amp; Accessories(Moldings, Ceiling Access Door/Hatch, Curtain Boxes and etc.)</v>
      </c>
      <c r="U255" s="310">
        <f>VLOOKUP($I255,'WM-AR'!$B$7:$AL$2292,22,FALSE)</f>
        <v>0</v>
      </c>
      <c r="V255" s="310">
        <f>VLOOKUP($I255,'WM-AR'!$B$7:$AL$2292,24,FALSE)</f>
        <v>0</v>
      </c>
      <c r="W255" s="310">
        <f>VLOOKUP($I255,'WM-AR'!$B$7:$AL$2292,25,FALSE)</f>
        <v>0</v>
      </c>
      <c r="X255" s="310" t="str">
        <f>VLOOKUP($I255,'WM-AR'!$B$7:$AL$2292,26,FALSE)</f>
        <v>Tile Size=(  )mm x (  )mm</v>
      </c>
      <c r="Y255" s="310">
        <f>VLOOKUP($I255,'WM-AR'!$B$7:$AL$2292,27,FALSE)</f>
        <v>0</v>
      </c>
      <c r="Z255" s="310">
        <f>VLOOKUP($I255,'WM-AR'!$B$7:$AL$2292,28,FALSE)</f>
        <v>0</v>
      </c>
      <c r="AA255" s="310">
        <f>VLOOKUP($I255,'WM-AR'!$B$7:$AL$2292,29,FALSE)</f>
        <v>0</v>
      </c>
      <c r="AB255" s="310">
        <f>VLOOKUP($I255,'WM-AR'!$B$7:$AL$2292,30,FALSE)</f>
        <v>0</v>
      </c>
      <c r="AC255" s="310">
        <f>VLOOKUP($I255,'WM-AR'!$B$7:$AL$2292,31,FALSE)</f>
        <v>0</v>
      </c>
      <c r="AD255" s="310">
        <f>VLOOKUP($I255,'WM-AR'!$B$7:$AL$2292,32,FALSE)</f>
        <v>0</v>
      </c>
      <c r="AE255" s="310">
        <f>VLOOKUP($I255,'WM-AR'!$B$7:$AL$2292,33,FALSE)</f>
        <v>0</v>
      </c>
      <c r="AF255" s="287"/>
      <c r="AG255" s="316" t="s">
        <v>779</v>
      </c>
      <c r="AH255" s="312"/>
      <c r="AI255" s="312" t="s">
        <v>763</v>
      </c>
      <c r="AJ255" s="334"/>
    </row>
    <row r="256" spans="2:36">
      <c r="B256" s="317" t="str">
        <f>$B255</f>
        <v>입찰</v>
      </c>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c r="AA256" s="318"/>
      <c r="AB256" s="318"/>
      <c r="AC256" s="318"/>
      <c r="AD256" s="318"/>
      <c r="AE256" s="318"/>
      <c r="AF256" s="318"/>
      <c r="AG256" s="318"/>
      <c r="AH256" s="318"/>
      <c r="AI256" s="318"/>
      <c r="AJ256" s="318"/>
    </row>
    <row r="257" spans="2:36" ht="34.9" customHeight="1">
      <c r="B257" s="283" t="s">
        <v>787</v>
      </c>
      <c r="C257" s="284" t="s">
        <v>756</v>
      </c>
      <c r="D257" s="337" t="s">
        <v>225</v>
      </c>
      <c r="E257" s="308"/>
      <c r="F257" s="287" t="s">
        <v>490</v>
      </c>
      <c r="G257" s="288" t="s">
        <v>856</v>
      </c>
      <c r="H257" s="289" t="s">
        <v>857</v>
      </c>
      <c r="I257" s="289"/>
      <c r="J257" s="290"/>
      <c r="K257" s="290"/>
      <c r="L257" s="290"/>
      <c r="M257" s="290"/>
      <c r="N257" s="291"/>
      <c r="O257" s="292"/>
      <c r="P257" s="293"/>
      <c r="Q257" s="293"/>
      <c r="R257" s="293"/>
      <c r="S257" s="293"/>
      <c r="T257" s="293"/>
      <c r="U257" s="293"/>
      <c r="V257" s="294"/>
      <c r="W257" s="295"/>
      <c r="X257" s="295"/>
      <c r="Y257" s="295"/>
      <c r="Z257" s="295"/>
      <c r="AA257" s="295"/>
      <c r="AB257" s="295"/>
      <c r="AC257" s="295"/>
      <c r="AD257" s="295"/>
      <c r="AE257" s="327"/>
      <c r="AF257" s="296"/>
      <c r="AG257" s="297"/>
      <c r="AH257" s="297"/>
      <c r="AI257" s="297"/>
      <c r="AJ257" s="333"/>
    </row>
    <row r="258" spans="2:36">
      <c r="B258" s="299" t="str">
        <f>$B257</f>
        <v>입찰</v>
      </c>
      <c r="C258" s="338"/>
      <c r="D258" s="339"/>
      <c r="E258" s="339"/>
      <c r="F258" s="339"/>
      <c r="G258" s="339" t="s">
        <v>759</v>
      </c>
      <c r="H258" s="339"/>
      <c r="I258" s="302" t="s">
        <v>816</v>
      </c>
      <c r="J258" s="340"/>
      <c r="K258" s="341"/>
      <c r="L258" s="341"/>
      <c r="M258" s="341"/>
      <c r="N258" s="341"/>
      <c r="O258" s="341"/>
      <c r="P258" s="341"/>
      <c r="Q258" s="341"/>
      <c r="R258" s="341"/>
      <c r="S258" s="341"/>
      <c r="T258" s="341"/>
      <c r="U258" s="341"/>
      <c r="V258" s="341"/>
      <c r="W258" s="341"/>
      <c r="X258" s="341"/>
      <c r="Y258" s="341"/>
      <c r="Z258" s="341"/>
      <c r="AA258" s="341"/>
      <c r="AB258" s="341"/>
      <c r="AC258" s="341"/>
      <c r="AD258" s="341"/>
      <c r="AE258" s="342"/>
      <c r="AF258" s="305"/>
      <c r="AG258" s="305"/>
      <c r="AH258" s="305"/>
      <c r="AI258" s="305"/>
      <c r="AJ258" s="306"/>
    </row>
    <row r="259" spans="2:36" ht="49.9" customHeight="1">
      <c r="B259" s="299" t="str">
        <f t="shared" ref="B259:B268" si="22">$B258</f>
        <v>입찰</v>
      </c>
      <c r="C259" s="343"/>
      <c r="D259" s="344"/>
      <c r="E259" s="344"/>
      <c r="F259" s="344" t="s">
        <v>769</v>
      </c>
      <c r="G259" s="344" t="str">
        <f>O259</f>
        <v>Ceramic Tile</v>
      </c>
      <c r="H259" s="308" t="s">
        <v>817</v>
      </c>
      <c r="I259" s="345" t="str">
        <f>LEFT(H259,14)</f>
        <v>A04AN083-00001</v>
      </c>
      <c r="J259" s="346"/>
      <c r="K259" s="346" t="str">
        <f>VLOOKUP($I259,'WM-AR'!$B$7:$AL$2292,34,FALSE)</f>
        <v>M2</v>
      </c>
      <c r="L259" s="346" t="str">
        <f>VLOOKUP($I259,'WM-AR'!$B$7:$AL$2292,4,FALSE)</f>
        <v>Finishing Work</v>
      </c>
      <c r="M259" s="346" t="str">
        <f>VLOOKUP($I259,'WM-AR'!$B$7:$AL$2292,6,FALSE)</f>
        <v>Tile Work</v>
      </c>
      <c r="N259" s="346" t="str">
        <f>VLOOKUP($I259,'WM-AR'!$B$7:$AL$2292,8,FALSE)</f>
        <v>Floor Tile</v>
      </c>
      <c r="O259" s="346" t="str">
        <f>VLOOKUP($I259,'WM-AR'!$B$7:$AL$2292,10,FALSE)</f>
        <v>Ceramic Tile</v>
      </c>
      <c r="P259" s="346">
        <f>VLOOKUP($I259,'WM-AR'!$B$7:$AL$2292,12,FALSE)</f>
        <v>0</v>
      </c>
      <c r="Q259" s="346">
        <f>VLOOKUP($I259,'WM-AR'!$B$7:$AL$2292,14,FALSE)</f>
        <v>0</v>
      </c>
      <c r="R259" s="346">
        <f>VLOOKUP($I259,'WM-AR'!$B$7:$AL$2292,16,FALSE)</f>
        <v>0</v>
      </c>
      <c r="S259" s="346">
        <f>VLOOKUP($I259,'WM-AR'!$B$7:$AL$2292,18,FALSE)</f>
        <v>0</v>
      </c>
      <c r="T259" s="346" t="str">
        <f>VLOOKUP($I259,'WM-AR'!$B$7:$AL$2292,20,FALSE)</f>
        <v>Non-Slip Type, w/ Mortar Bond Coat or Adhesive</v>
      </c>
      <c r="U259" s="346">
        <f>VLOOKUP($I259,'WM-AR'!$B$7:$AL$2292,22,FALSE)</f>
        <v>0</v>
      </c>
      <c r="V259" s="346">
        <f>VLOOKUP($I259,'WM-AR'!$B$7:$AL$2292,24,FALSE)</f>
        <v>0</v>
      </c>
      <c r="W259" s="346">
        <f>VLOOKUP($I259,'WM-AR'!$B$7:$AL$2292,25,FALSE)</f>
        <v>0</v>
      </c>
      <c r="X259" s="346" t="str">
        <f>VLOOKUP($I259,'WM-AR'!$B$7:$AL$2292,26,FALSE)</f>
        <v>Tile Size=W(  )mm x L(  )mm x THK(  )mm</v>
      </c>
      <c r="Y259" s="346">
        <f>VLOOKUP($I259,'WM-AR'!$B$7:$AL$2292,27,FALSE)</f>
        <v>0</v>
      </c>
      <c r="Z259" s="346">
        <f>VLOOKUP($I259,'WM-AR'!$B$7:$AL$2292,28,FALSE)</f>
        <v>0</v>
      </c>
      <c r="AA259" s="346">
        <f>VLOOKUP($I259,'WM-AR'!$B$7:$AL$2292,29,FALSE)</f>
        <v>0</v>
      </c>
      <c r="AB259" s="346">
        <f>VLOOKUP($I259,'WM-AR'!$B$7:$AL$2292,30,FALSE)</f>
        <v>0</v>
      </c>
      <c r="AC259" s="346">
        <f>VLOOKUP($I259,'WM-AR'!$B$7:$AL$2292,31,FALSE)</f>
        <v>0</v>
      </c>
      <c r="AD259" s="346">
        <f>VLOOKUP($I259,'WM-AR'!$B$7:$AL$2292,32,FALSE)</f>
        <v>0</v>
      </c>
      <c r="AE259" s="347">
        <f>VLOOKUP($I259,'WM-AR'!$B$7:$AL$2292,33,FALSE)</f>
        <v>0</v>
      </c>
      <c r="AF259" s="287"/>
      <c r="AG259" s="316" t="s">
        <v>779</v>
      </c>
      <c r="AH259" s="312"/>
      <c r="AI259" s="312" t="s">
        <v>763</v>
      </c>
      <c r="AJ259" s="334"/>
    </row>
    <row r="260" spans="2:36" ht="49.9" customHeight="1">
      <c r="B260" s="299" t="str">
        <f t="shared" si="22"/>
        <v>입찰</v>
      </c>
      <c r="C260" s="343"/>
      <c r="D260" s="344"/>
      <c r="E260" s="344"/>
      <c r="F260" s="344" t="s">
        <v>769</v>
      </c>
      <c r="G260" s="344" t="str">
        <f>N260</f>
        <v>Liquid Waterproofing</v>
      </c>
      <c r="H260" s="308" t="s">
        <v>765</v>
      </c>
      <c r="I260" s="345" t="str">
        <f>LEFT(H260,14)</f>
        <v>A04AP085-00001</v>
      </c>
      <c r="J260" s="346"/>
      <c r="K260" s="346" t="str">
        <f>VLOOKUP($I260,'WM-AR'!$B$7:$AL$2292,34,FALSE)</f>
        <v>M2</v>
      </c>
      <c r="L260" s="346" t="str">
        <f>VLOOKUP($I260,'WM-AR'!$B$7:$AL$2292,4,FALSE)</f>
        <v>Finishing Work</v>
      </c>
      <c r="M260" s="346" t="str">
        <f>VLOOKUP($I260,'WM-AR'!$B$7:$AL$2292,6,FALSE)</f>
        <v>Waterproofing Work</v>
      </c>
      <c r="N260" s="346" t="str">
        <f>VLOOKUP($I260,'WM-AR'!$B$7:$AL$2292,8,FALSE)</f>
        <v>Liquid Waterproofing</v>
      </c>
      <c r="O260" s="346">
        <f>VLOOKUP($I260,'WM-AR'!$B$7:$AL$2292,10,FALSE)</f>
        <v>0</v>
      </c>
      <c r="P260" s="346">
        <f>VLOOKUP($I260,'WM-AR'!$B$7:$AL$2292,12,FALSE)</f>
        <v>0</v>
      </c>
      <c r="Q260" s="346">
        <f>VLOOKUP($I260,'WM-AR'!$B$7:$AL$2292,14,FALSE)</f>
        <v>0</v>
      </c>
      <c r="R260" s="346">
        <f>VLOOKUP($I260,'WM-AR'!$B$7:$AL$2292,16,FALSE)</f>
        <v>0</v>
      </c>
      <c r="S260" s="346" t="str">
        <f>VLOOKUP($I260,'WM-AR'!$B$7:$AL$2292,18,FALSE)</f>
        <v>for Internal Floor Area</v>
      </c>
      <c r="T260" s="346" t="str">
        <f>VLOOKUP($I260,'WM-AR'!$B$7:$AL$2292,20,FALSE)</f>
        <v>Min. 2 Coats</v>
      </c>
      <c r="U260" s="346">
        <f>VLOOKUP($I260,'WM-AR'!$B$7:$AL$2292,22,FALSE)</f>
        <v>0</v>
      </c>
      <c r="V260" s="346" t="str">
        <f>VLOOKUP($I260,'WM-AR'!$B$7:$AL$2292,24,FALSE)</f>
        <v/>
      </c>
      <c r="W260" s="346">
        <f>VLOOKUP($I260,'WM-AR'!$B$7:$AL$2292,25,FALSE)</f>
        <v>0</v>
      </c>
      <c r="X260" s="346" t="str">
        <f>VLOOKUP($I260,'WM-AR'!$B$7:$AL$2292,26,FALSE)</f>
        <v/>
      </c>
      <c r="Y260" s="346">
        <f>VLOOKUP($I260,'WM-AR'!$B$7:$AL$2292,27,FALSE)</f>
        <v>0</v>
      </c>
      <c r="Z260" s="346">
        <f>VLOOKUP($I260,'WM-AR'!$B$7:$AL$2292,28,FALSE)</f>
        <v>0</v>
      </c>
      <c r="AA260" s="346">
        <f>VLOOKUP($I260,'WM-AR'!$B$7:$AL$2292,29,FALSE)</f>
        <v>0</v>
      </c>
      <c r="AB260" s="346">
        <f>VLOOKUP($I260,'WM-AR'!$B$7:$AL$2292,30,FALSE)</f>
        <v>0</v>
      </c>
      <c r="AC260" s="346">
        <f>VLOOKUP($I260,'WM-AR'!$B$7:$AL$2292,31,FALSE)</f>
        <v>0</v>
      </c>
      <c r="AD260" s="346">
        <f>VLOOKUP($I260,'WM-AR'!$B$7:$AL$2292,32,FALSE)</f>
        <v>0</v>
      </c>
      <c r="AE260" s="347">
        <f>VLOOKUP($I260,'WM-AR'!$B$7:$AL$2292,33,FALSE)</f>
        <v>0</v>
      </c>
      <c r="AF260" s="287"/>
      <c r="AG260" s="316" t="s">
        <v>779</v>
      </c>
      <c r="AH260" s="312"/>
      <c r="AI260" s="312" t="s">
        <v>763</v>
      </c>
      <c r="AJ260" s="335"/>
    </row>
    <row r="261" spans="2:36" ht="49.9" customHeight="1">
      <c r="B261" s="299" t="str">
        <f t="shared" si="22"/>
        <v>입찰</v>
      </c>
      <c r="C261" s="343"/>
      <c r="D261" s="344"/>
      <c r="E261" s="344"/>
      <c r="F261" s="344" t="s">
        <v>769</v>
      </c>
      <c r="G261" s="344" t="str">
        <f>N261</f>
        <v>Screed</v>
      </c>
      <c r="H261" s="308" t="s">
        <v>818</v>
      </c>
      <c r="I261" s="309" t="str">
        <f>LEFT(H261,14)</f>
        <v>A04AS168-00003</v>
      </c>
      <c r="J261" s="310"/>
      <c r="K261" s="310" t="str">
        <f>VLOOKUP($I261,'WM-AR'!$B$7:$AL$2292,34,FALSE)</f>
        <v>M2</v>
      </c>
      <c r="L261" s="310" t="str">
        <f>VLOOKUP($I261,'WM-AR'!$B$7:$AL$2292,4,FALSE)</f>
        <v>Finishing Work</v>
      </c>
      <c r="M261" s="310" t="str">
        <f>VLOOKUP($I261,'WM-AR'!$B$7:$AL$2292,6,FALSE)</f>
        <v>Exterior/Interior Finish Work</v>
      </c>
      <c r="N261" s="310" t="str">
        <f>VLOOKUP($I261,'WM-AR'!$B$7:$AL$2292,8,FALSE)</f>
        <v>Screed</v>
      </c>
      <c r="O261" s="310">
        <f>VLOOKUP($I261,'WM-AR'!$B$7:$AL$2292,10,FALSE)</f>
        <v>0</v>
      </c>
      <c r="P261" s="310">
        <f>VLOOKUP($I261,'WM-AR'!$B$7:$AL$2292,12,FALSE)</f>
        <v>0</v>
      </c>
      <c r="Q261" s="310">
        <f>VLOOKUP($I261,'WM-AR'!$B$7:$AL$2292,14,FALSE)</f>
        <v>0</v>
      </c>
      <c r="R261" s="310">
        <f>VLOOKUP($I261,'WM-AR'!$B$7:$AL$2292,16,FALSE)</f>
        <v>0</v>
      </c>
      <c r="S261" s="310">
        <f>VLOOKUP($I261,'WM-AR'!$B$7:$AL$2292,18,FALSE)</f>
        <v>0</v>
      </c>
      <c r="T261" s="310" t="str">
        <f>VLOOKUP($I261,'WM-AR'!$B$7:$AL$2292,20,FALSE)</f>
        <v>w/o Welded Wire Fabric</v>
      </c>
      <c r="U261" s="310">
        <f>VLOOKUP($I261,'WM-AR'!$B$7:$AL$2292,22,FALSE)</f>
        <v>0</v>
      </c>
      <c r="V261" s="310" t="str">
        <f>VLOOKUP($I261,'WM-AR'!$B$7:$AL$2292,24,FALSE)</f>
        <v>75mm≤THK</v>
      </c>
      <c r="W261" s="310">
        <f>VLOOKUP($I261,'WM-AR'!$B$7:$AL$2292,25,FALSE)</f>
        <v>0</v>
      </c>
      <c r="X261" s="310" t="str">
        <f>VLOOKUP($I261,'WM-AR'!$B$7:$AL$2292,26,FALSE)</f>
        <v>THK=(  )mm</v>
      </c>
      <c r="Y261" s="310">
        <f>VLOOKUP($I261,'WM-AR'!$B$7:$AL$2292,27,FALSE)</f>
        <v>0</v>
      </c>
      <c r="Z261" s="310">
        <f>VLOOKUP($I261,'WM-AR'!$B$7:$AL$2292,28,FALSE)</f>
        <v>0</v>
      </c>
      <c r="AA261" s="310">
        <f>VLOOKUP($I261,'WM-AR'!$B$7:$AL$2292,29,FALSE)</f>
        <v>0</v>
      </c>
      <c r="AB261" s="310">
        <f>VLOOKUP($I261,'WM-AR'!$B$7:$AL$2292,30,FALSE)</f>
        <v>0</v>
      </c>
      <c r="AC261" s="310">
        <f>VLOOKUP($I261,'WM-AR'!$B$7:$AL$2292,31,FALSE)</f>
        <v>0</v>
      </c>
      <c r="AD261" s="310">
        <f>VLOOKUP($I261,'WM-AR'!$B$7:$AL$2292,32,FALSE)</f>
        <v>0</v>
      </c>
      <c r="AE261" s="310">
        <f>VLOOKUP($I261,'WM-AR'!$B$7:$AL$2292,33,FALSE)</f>
        <v>0</v>
      </c>
      <c r="AF261" s="287"/>
      <c r="AG261" s="316" t="s">
        <v>779</v>
      </c>
      <c r="AH261" s="312"/>
      <c r="AI261" s="312" t="s">
        <v>763</v>
      </c>
      <c r="AJ261" s="335"/>
    </row>
    <row r="262" spans="2:36">
      <c r="B262" s="299" t="str">
        <f t="shared" si="22"/>
        <v>입찰</v>
      </c>
      <c r="C262" s="338"/>
      <c r="D262" s="339"/>
      <c r="E262" s="339"/>
      <c r="F262" s="339"/>
      <c r="G262" s="339" t="s">
        <v>767</v>
      </c>
      <c r="H262" s="301"/>
      <c r="I262" s="348" t="s">
        <v>819</v>
      </c>
      <c r="J262" s="340"/>
      <c r="K262" s="341"/>
      <c r="L262" s="341"/>
      <c r="M262" s="341"/>
      <c r="N262" s="341"/>
      <c r="O262" s="341"/>
      <c r="P262" s="341"/>
      <c r="Q262" s="341"/>
      <c r="R262" s="341"/>
      <c r="S262" s="341"/>
      <c r="T262" s="341"/>
      <c r="U262" s="341"/>
      <c r="V262" s="341"/>
      <c r="W262" s="341"/>
      <c r="X262" s="341"/>
      <c r="Y262" s="341"/>
      <c r="Z262" s="341"/>
      <c r="AA262" s="341"/>
      <c r="AB262" s="341"/>
      <c r="AC262" s="341"/>
      <c r="AD262" s="341"/>
      <c r="AE262" s="342"/>
      <c r="AF262" s="305"/>
      <c r="AG262" s="305"/>
      <c r="AH262" s="305"/>
      <c r="AI262" s="305"/>
      <c r="AJ262" s="306"/>
    </row>
    <row r="263" spans="2:36" ht="49.9" customHeight="1">
      <c r="B263" s="299" t="str">
        <f t="shared" si="22"/>
        <v>입찰</v>
      </c>
      <c r="C263" s="343"/>
      <c r="D263" s="344"/>
      <c r="E263" s="344"/>
      <c r="F263" s="344" t="s">
        <v>769</v>
      </c>
      <c r="G263" s="344" t="str">
        <f>O263</f>
        <v>Glazed Ceramic Tile</v>
      </c>
      <c r="H263" s="308" t="s">
        <v>820</v>
      </c>
      <c r="I263" s="309" t="str">
        <f>LEFT(H263,14)</f>
        <v>A04AN084-00004</v>
      </c>
      <c r="J263" s="310"/>
      <c r="K263" s="310" t="str">
        <f>VLOOKUP($I263,'WM-AR'!$B$7:$AL$2292,34,FALSE)</f>
        <v>M</v>
      </c>
      <c r="L263" s="310" t="str">
        <f>VLOOKUP($I263,'WM-AR'!$B$7:$AL$2292,4,FALSE)</f>
        <v>Finishing Work</v>
      </c>
      <c r="M263" s="310" t="str">
        <f>VLOOKUP($I263,'WM-AR'!$B$7:$AL$2292,6,FALSE)</f>
        <v>Tile Work</v>
      </c>
      <c r="N263" s="310" t="str">
        <f>VLOOKUP($I263,'WM-AR'!$B$7:$AL$2292,8,FALSE)</f>
        <v>Skirt Tile</v>
      </c>
      <c r="O263" s="310" t="str">
        <f>VLOOKUP($I263,'WM-AR'!$B$7:$AL$2292,10,FALSE)</f>
        <v>Glazed Ceramic Tile</v>
      </c>
      <c r="P263" s="310">
        <f>VLOOKUP($I263,'WM-AR'!$B$7:$AL$2292,12,FALSE)</f>
        <v>0</v>
      </c>
      <c r="Q263" s="310">
        <f>VLOOKUP($I263,'WM-AR'!$B$7:$AL$2292,14,FALSE)</f>
        <v>0</v>
      </c>
      <c r="R263" s="310">
        <f>VLOOKUP($I263,'WM-AR'!$B$7:$AL$2292,16,FALSE)</f>
        <v>0</v>
      </c>
      <c r="S263" s="310">
        <f>VLOOKUP($I263,'WM-AR'!$B$7:$AL$2292,18,FALSE)</f>
        <v>0</v>
      </c>
      <c r="T263" s="310" t="str">
        <f>VLOOKUP($I263,'WM-AR'!$B$7:$AL$2292,20,FALSE)</f>
        <v>w/ Mortar Bond Coat or Adhesive</v>
      </c>
      <c r="U263" s="310">
        <f>VLOOKUP($I263,'WM-AR'!$B$7:$AL$2292,22,FALSE)</f>
        <v>0</v>
      </c>
      <c r="V263" s="310" t="str">
        <f>VLOOKUP($I263,'WM-AR'!$B$7:$AL$2292,24,FALSE)</f>
        <v>H&lt;150mm</v>
      </c>
      <c r="W263" s="310">
        <f>VLOOKUP($I263,'WM-AR'!$B$7:$AL$2292,25,FALSE)</f>
        <v>0</v>
      </c>
      <c r="X263" s="310" t="str">
        <f>VLOOKUP($I263,'WM-AR'!$B$7:$AL$2292,26,FALSE)</f>
        <v>H=(  )mm</v>
      </c>
      <c r="Y263" s="310">
        <f>VLOOKUP($I263,'WM-AR'!$B$7:$AL$2292,27,FALSE)</f>
        <v>0</v>
      </c>
      <c r="Z263" s="310">
        <f>VLOOKUP($I263,'WM-AR'!$B$7:$AL$2292,28,FALSE)</f>
        <v>0</v>
      </c>
      <c r="AA263" s="310">
        <f>VLOOKUP($I263,'WM-AR'!$B$7:$AL$2292,29,FALSE)</f>
        <v>0</v>
      </c>
      <c r="AB263" s="310">
        <f>VLOOKUP($I263,'WM-AR'!$B$7:$AL$2292,30,FALSE)</f>
        <v>0</v>
      </c>
      <c r="AC263" s="310">
        <f>VLOOKUP($I263,'WM-AR'!$B$7:$AL$2292,31,FALSE)</f>
        <v>0</v>
      </c>
      <c r="AD263" s="310">
        <f>VLOOKUP($I263,'WM-AR'!$B$7:$AL$2292,32,FALSE)</f>
        <v>0</v>
      </c>
      <c r="AE263" s="310">
        <f>VLOOKUP($I263,'WM-AR'!$B$7:$AL$2292,33,FALSE)</f>
        <v>0</v>
      </c>
      <c r="AF263" s="287"/>
      <c r="AG263" s="316" t="s">
        <v>770</v>
      </c>
      <c r="AH263" s="312"/>
      <c r="AI263" s="312" t="s">
        <v>763</v>
      </c>
      <c r="AJ263" s="334"/>
    </row>
    <row r="264" spans="2:36">
      <c r="B264" s="299" t="str">
        <f t="shared" si="22"/>
        <v>입찰</v>
      </c>
      <c r="C264" s="338"/>
      <c r="D264" s="339"/>
      <c r="E264" s="339"/>
      <c r="F264" s="339"/>
      <c r="G264" s="339" t="s">
        <v>771</v>
      </c>
      <c r="H264" s="339"/>
      <c r="I264" s="302" t="s">
        <v>821</v>
      </c>
      <c r="J264" s="340"/>
      <c r="K264" s="341"/>
      <c r="L264" s="341"/>
      <c r="M264" s="341"/>
      <c r="N264" s="341"/>
      <c r="O264" s="341"/>
      <c r="P264" s="341"/>
      <c r="Q264" s="341"/>
      <c r="R264" s="341"/>
      <c r="S264" s="341"/>
      <c r="T264" s="341"/>
      <c r="U264" s="341"/>
      <c r="V264" s="341"/>
      <c r="W264" s="341"/>
      <c r="X264" s="341"/>
      <c r="Y264" s="341"/>
      <c r="Z264" s="341"/>
      <c r="AA264" s="341"/>
      <c r="AB264" s="341"/>
      <c r="AC264" s="341"/>
      <c r="AD264" s="341"/>
      <c r="AE264" s="342"/>
      <c r="AF264" s="305"/>
      <c r="AG264" s="305"/>
      <c r="AH264" s="305"/>
      <c r="AI264" s="305"/>
      <c r="AJ264" s="306"/>
    </row>
    <row r="265" spans="2:36" ht="49.9" customHeight="1">
      <c r="B265" s="299" t="str">
        <f t="shared" si="22"/>
        <v>입찰</v>
      </c>
      <c r="C265" s="343"/>
      <c r="D265" s="344"/>
      <c r="E265" s="344"/>
      <c r="F265" s="344" t="s">
        <v>769</v>
      </c>
      <c r="G265" s="344" t="str">
        <f>O265</f>
        <v>Glazed Ceramic Tile</v>
      </c>
      <c r="H265" s="308" t="s">
        <v>822</v>
      </c>
      <c r="I265" s="345" t="str">
        <f>LEFT(H265,14)</f>
        <v>A04AN082-00002</v>
      </c>
      <c r="J265" s="346"/>
      <c r="K265" s="346" t="str">
        <f>VLOOKUP($I265,'WM-AR'!$B$7:$AL$2292,34,FALSE)</f>
        <v>M2</v>
      </c>
      <c r="L265" s="346" t="str">
        <f>VLOOKUP($I265,'WM-AR'!$B$7:$AL$2292,4,FALSE)</f>
        <v>Finishing Work</v>
      </c>
      <c r="M265" s="346" t="str">
        <f>VLOOKUP($I265,'WM-AR'!$B$7:$AL$2292,6,FALSE)</f>
        <v>Tile Work</v>
      </c>
      <c r="N265" s="346" t="str">
        <f>VLOOKUP($I265,'WM-AR'!$B$7:$AL$2292,8,FALSE)</f>
        <v>Wall Tile</v>
      </c>
      <c r="O265" s="346" t="str">
        <f>VLOOKUP($I265,'WM-AR'!$B$7:$AL$2292,10,FALSE)</f>
        <v>Glazed Ceramic Tile</v>
      </c>
      <c r="P265" s="346">
        <f>VLOOKUP($I265,'WM-AR'!$B$7:$AL$2292,12,FALSE)</f>
        <v>0</v>
      </c>
      <c r="Q265" s="346">
        <f>VLOOKUP($I265,'WM-AR'!$B$7:$AL$2292,14,FALSE)</f>
        <v>0</v>
      </c>
      <c r="R265" s="346">
        <f>VLOOKUP($I265,'WM-AR'!$B$7:$AL$2292,16,FALSE)</f>
        <v>0</v>
      </c>
      <c r="S265" s="346">
        <f>VLOOKUP($I265,'WM-AR'!$B$7:$AL$2292,18,FALSE)</f>
        <v>0</v>
      </c>
      <c r="T265" s="346" t="str">
        <f>VLOOKUP($I265,'WM-AR'!$B$7:$AL$2292,20,FALSE)</f>
        <v>w/ Mortar Bond Coat or Adhesive</v>
      </c>
      <c r="U265" s="346">
        <f>VLOOKUP($I265,'WM-AR'!$B$7:$AL$2292,22,FALSE)</f>
        <v>0</v>
      </c>
      <c r="V265" s="346">
        <f>VLOOKUP($I265,'WM-AR'!$B$7:$AL$2292,24,FALSE)</f>
        <v>0</v>
      </c>
      <c r="W265" s="346">
        <f>VLOOKUP($I265,'WM-AR'!$B$7:$AL$2292,25,FALSE)</f>
        <v>0</v>
      </c>
      <c r="X265" s="346" t="str">
        <f>VLOOKUP($I265,'WM-AR'!$B$7:$AL$2292,26,FALSE)</f>
        <v>Tile Size=W(  )mm x L(  )mm x THK(  )mm</v>
      </c>
      <c r="Y265" s="346">
        <f>VLOOKUP($I265,'WM-AR'!$B$7:$AL$2292,27,FALSE)</f>
        <v>0</v>
      </c>
      <c r="Z265" s="346">
        <f>VLOOKUP($I265,'WM-AR'!$B$7:$AL$2292,28,FALSE)</f>
        <v>0</v>
      </c>
      <c r="AA265" s="346">
        <f>VLOOKUP($I265,'WM-AR'!$B$7:$AL$2292,29,FALSE)</f>
        <v>0</v>
      </c>
      <c r="AB265" s="346">
        <f>VLOOKUP($I265,'WM-AR'!$B$7:$AL$2292,30,FALSE)</f>
        <v>0</v>
      </c>
      <c r="AC265" s="346">
        <f>VLOOKUP($I265,'WM-AR'!$B$7:$AL$2292,31,FALSE)</f>
        <v>0</v>
      </c>
      <c r="AD265" s="346">
        <f>VLOOKUP($I265,'WM-AR'!$B$7:$AL$2292,32,FALSE)</f>
        <v>0</v>
      </c>
      <c r="AE265" s="347">
        <f>VLOOKUP($I265,'WM-AR'!$B$7:$AL$2292,33,FALSE)</f>
        <v>0</v>
      </c>
      <c r="AF265" s="287"/>
      <c r="AG265" s="316" t="s">
        <v>784</v>
      </c>
      <c r="AH265" s="312"/>
      <c r="AI265" s="312" t="s">
        <v>763</v>
      </c>
      <c r="AJ265" s="336"/>
    </row>
    <row r="266" spans="2:36" ht="49.9" customHeight="1">
      <c r="B266" s="299" t="str">
        <f t="shared" si="22"/>
        <v>입찰</v>
      </c>
      <c r="C266" s="343"/>
      <c r="D266" s="344"/>
      <c r="E266" s="344"/>
      <c r="F266" s="344" t="s">
        <v>769</v>
      </c>
      <c r="G266" s="344" t="str">
        <f>N266</f>
        <v>Liquid Waterproofing</v>
      </c>
      <c r="H266" s="308" t="s">
        <v>823</v>
      </c>
      <c r="I266" s="309" t="str">
        <f>LEFT(H266,14)</f>
        <v>A04AP085-00002</v>
      </c>
      <c r="J266" s="310"/>
      <c r="K266" s="310" t="str">
        <f>VLOOKUP($I266,'WM-AR'!$B$7:$AL$2292,34,FALSE)</f>
        <v>M2</v>
      </c>
      <c r="L266" s="310" t="str">
        <f>VLOOKUP($I266,'WM-AR'!$B$7:$AL$2292,4,FALSE)</f>
        <v>Finishing Work</v>
      </c>
      <c r="M266" s="310" t="str">
        <f>VLOOKUP($I266,'WM-AR'!$B$7:$AL$2292,6,FALSE)</f>
        <v>Waterproofing Work</v>
      </c>
      <c r="N266" s="310" t="str">
        <f>VLOOKUP($I266,'WM-AR'!$B$7:$AL$2292,8,FALSE)</f>
        <v>Liquid Waterproofing</v>
      </c>
      <c r="O266" s="310">
        <f>VLOOKUP($I266,'WM-AR'!$B$7:$AL$2292,10,FALSE)</f>
        <v>0</v>
      </c>
      <c r="P266" s="310">
        <f>VLOOKUP($I266,'WM-AR'!$B$7:$AL$2292,12,FALSE)</f>
        <v>0</v>
      </c>
      <c r="Q266" s="310">
        <f>VLOOKUP($I266,'WM-AR'!$B$7:$AL$2292,14,FALSE)</f>
        <v>0</v>
      </c>
      <c r="R266" s="310">
        <f>VLOOKUP($I266,'WM-AR'!$B$7:$AL$2292,16,FALSE)</f>
        <v>0</v>
      </c>
      <c r="S266" s="310" t="str">
        <f>VLOOKUP($I266,'WM-AR'!$B$7:$AL$2292,18,FALSE)</f>
        <v>for Internal Wall Area</v>
      </c>
      <c r="T266" s="310" t="str">
        <f>VLOOKUP($I266,'WM-AR'!$B$7:$AL$2292,20,FALSE)</f>
        <v>Min. 2 Coats</v>
      </c>
      <c r="U266" s="310">
        <f>VLOOKUP($I266,'WM-AR'!$B$7:$AL$2292,22,FALSE)</f>
        <v>0</v>
      </c>
      <c r="V266" s="310" t="str">
        <f>VLOOKUP($I266,'WM-AR'!$B$7:$AL$2292,24,FALSE)</f>
        <v/>
      </c>
      <c r="W266" s="310">
        <f>VLOOKUP($I266,'WM-AR'!$B$7:$AL$2292,25,FALSE)</f>
        <v>0</v>
      </c>
      <c r="X266" s="310" t="str">
        <f>VLOOKUP($I266,'WM-AR'!$B$7:$AL$2292,26,FALSE)</f>
        <v/>
      </c>
      <c r="Y266" s="310">
        <f>VLOOKUP($I266,'WM-AR'!$B$7:$AL$2292,27,FALSE)</f>
        <v>0</v>
      </c>
      <c r="Z266" s="310">
        <f>VLOOKUP($I266,'WM-AR'!$B$7:$AL$2292,28,FALSE)</f>
        <v>0</v>
      </c>
      <c r="AA266" s="310">
        <f>VLOOKUP($I266,'WM-AR'!$B$7:$AL$2292,29,FALSE)</f>
        <v>0</v>
      </c>
      <c r="AB266" s="310">
        <f>VLOOKUP($I266,'WM-AR'!$B$7:$AL$2292,30,FALSE)</f>
        <v>0</v>
      </c>
      <c r="AC266" s="310">
        <f>VLOOKUP($I266,'WM-AR'!$B$7:$AL$2292,31,FALSE)</f>
        <v>0</v>
      </c>
      <c r="AD266" s="310">
        <f>VLOOKUP($I266,'WM-AR'!$B$7:$AL$2292,32,FALSE)</f>
        <v>0</v>
      </c>
      <c r="AE266" s="310">
        <f>VLOOKUP($I266,'WM-AR'!$B$7:$AL$2292,33,FALSE)</f>
        <v>0</v>
      </c>
      <c r="AF266" s="287"/>
      <c r="AG266" s="316" t="s">
        <v>784</v>
      </c>
      <c r="AH266" s="312"/>
      <c r="AI266" s="312" t="s">
        <v>763</v>
      </c>
      <c r="AJ266" s="334"/>
    </row>
    <row r="267" spans="2:36">
      <c r="B267" s="299" t="str">
        <f t="shared" si="22"/>
        <v>입찰</v>
      </c>
      <c r="C267" s="338"/>
      <c r="D267" s="339"/>
      <c r="E267" s="339"/>
      <c r="F267" s="339"/>
      <c r="G267" s="339" t="s">
        <v>773</v>
      </c>
      <c r="H267" s="301"/>
      <c r="I267" s="348" t="s">
        <v>812</v>
      </c>
      <c r="J267" s="340"/>
      <c r="K267" s="341"/>
      <c r="L267" s="341"/>
      <c r="M267" s="341"/>
      <c r="N267" s="341"/>
      <c r="O267" s="341"/>
      <c r="P267" s="341"/>
      <c r="Q267" s="341"/>
      <c r="R267" s="341"/>
      <c r="S267" s="341"/>
      <c r="T267" s="341"/>
      <c r="U267" s="341"/>
      <c r="V267" s="341"/>
      <c r="W267" s="341"/>
      <c r="X267" s="341"/>
      <c r="Y267" s="341"/>
      <c r="Z267" s="341"/>
      <c r="AA267" s="341"/>
      <c r="AB267" s="341"/>
      <c r="AC267" s="341"/>
      <c r="AD267" s="341"/>
      <c r="AE267" s="342"/>
      <c r="AF267" s="305"/>
      <c r="AG267" s="305"/>
      <c r="AH267" s="305"/>
      <c r="AI267" s="305"/>
      <c r="AJ267" s="306"/>
    </row>
    <row r="268" spans="2:36" ht="49.9" customHeight="1">
      <c r="B268" s="299" t="str">
        <f t="shared" si="22"/>
        <v>입찰</v>
      </c>
      <c r="C268" s="343"/>
      <c r="D268" s="344"/>
      <c r="E268" s="344"/>
      <c r="F268" s="344" t="s">
        <v>769</v>
      </c>
      <c r="G268" s="344" t="str">
        <f>_xlfn.CONCAT(N268," _ ", O268)</f>
        <v>Moisture Resistant Tiled Ceiling System _ M-Bar System</v>
      </c>
      <c r="H268" s="308" t="s">
        <v>813</v>
      </c>
      <c r="I268" s="309" t="str">
        <f>LEFT(H268,14)</f>
        <v>A04AS191-00001</v>
      </c>
      <c r="J268" s="310"/>
      <c r="K268" s="310" t="str">
        <f>VLOOKUP($I268,'WM-AR'!$B$7:$AL$2292,34,FALSE)</f>
        <v>M2</v>
      </c>
      <c r="L268" s="310" t="str">
        <f>VLOOKUP($I268,'WM-AR'!$B$7:$AL$2292,4,FALSE)</f>
        <v>Finishing Work</v>
      </c>
      <c r="M268" s="310" t="str">
        <f>VLOOKUP($I268,'WM-AR'!$B$7:$AL$2292,6,FALSE)</f>
        <v>Exterior/Interior Finish Work</v>
      </c>
      <c r="N268" s="310" t="str">
        <f>VLOOKUP($I268,'WM-AR'!$B$7:$AL$2292,8,FALSE)</f>
        <v>Moisture Resistant Tiled Ceiling System</v>
      </c>
      <c r="O268" s="310" t="str">
        <f>VLOOKUP($I268,'WM-AR'!$B$7:$AL$2292,10,FALSE)</f>
        <v>M-Bar System</v>
      </c>
      <c r="P268" s="310">
        <f>VLOOKUP($I268,'WM-AR'!$B$7:$AL$2292,12,FALSE)</f>
        <v>0</v>
      </c>
      <c r="Q268" s="310">
        <f>VLOOKUP($I268,'WM-AR'!$B$7:$AL$2292,14,FALSE)</f>
        <v>0</v>
      </c>
      <c r="R268" s="310">
        <f>VLOOKUP($I268,'WM-AR'!$B$7:$AL$2292,16,FALSE)</f>
        <v>0</v>
      </c>
      <c r="S268" s="310">
        <f>VLOOKUP($I268,'WM-AR'!$B$7:$AL$2292,18,FALSE)</f>
        <v>0</v>
      </c>
      <c r="T268" s="310" t="str">
        <f>VLOOKUP($I268,'WM-AR'!$B$7:$AL$2292,20,FALSE)</f>
        <v>w/ Hot-Dip Galvanized Suspension System &amp; Accessories(Moldings, Ceiling Access Door/Hatch, Curtain Boxes and etc.)</v>
      </c>
      <c r="U268" s="310">
        <f>VLOOKUP($I268,'WM-AR'!$B$7:$AL$2292,22,FALSE)</f>
        <v>0</v>
      </c>
      <c r="V268" s="310">
        <f>VLOOKUP($I268,'WM-AR'!$B$7:$AL$2292,24,FALSE)</f>
        <v>0</v>
      </c>
      <c r="W268" s="310">
        <f>VLOOKUP($I268,'WM-AR'!$B$7:$AL$2292,25,FALSE)</f>
        <v>0</v>
      </c>
      <c r="X268" s="310" t="str">
        <f>VLOOKUP($I268,'WM-AR'!$B$7:$AL$2292,26,FALSE)</f>
        <v>Tile Size=(  )mm x (  )mm</v>
      </c>
      <c r="Y268" s="310">
        <f>VLOOKUP($I268,'WM-AR'!$B$7:$AL$2292,27,FALSE)</f>
        <v>0</v>
      </c>
      <c r="Z268" s="310">
        <f>VLOOKUP($I268,'WM-AR'!$B$7:$AL$2292,28,FALSE)</f>
        <v>0</v>
      </c>
      <c r="AA268" s="310">
        <f>VLOOKUP($I268,'WM-AR'!$B$7:$AL$2292,29,FALSE)</f>
        <v>0</v>
      </c>
      <c r="AB268" s="310">
        <f>VLOOKUP($I268,'WM-AR'!$B$7:$AL$2292,30,FALSE)</f>
        <v>0</v>
      </c>
      <c r="AC268" s="310">
        <f>VLOOKUP($I268,'WM-AR'!$B$7:$AL$2292,31,FALSE)</f>
        <v>0</v>
      </c>
      <c r="AD268" s="310">
        <f>VLOOKUP($I268,'WM-AR'!$B$7:$AL$2292,32,FALSE)</f>
        <v>0</v>
      </c>
      <c r="AE268" s="310">
        <f>VLOOKUP($I268,'WM-AR'!$B$7:$AL$2292,33,FALSE)</f>
        <v>0</v>
      </c>
      <c r="AF268" s="287"/>
      <c r="AG268" s="316" t="s">
        <v>779</v>
      </c>
      <c r="AH268" s="312"/>
      <c r="AI268" s="312" t="s">
        <v>763</v>
      </c>
      <c r="AJ268" s="334"/>
    </row>
    <row r="269" spans="2:36">
      <c r="B269" s="317" t="str">
        <f>$B268</f>
        <v>입찰</v>
      </c>
      <c r="C269" s="318"/>
      <c r="D269" s="318"/>
      <c r="E269" s="318"/>
      <c r="F269" s="318"/>
      <c r="G269" s="318"/>
      <c r="H269" s="318"/>
      <c r="I269" s="318"/>
      <c r="J269" s="318"/>
      <c r="K269" s="318"/>
      <c r="L269" s="318"/>
      <c r="M269" s="318"/>
      <c r="N269" s="318"/>
      <c r="O269" s="318"/>
      <c r="P269" s="318"/>
      <c r="Q269" s="318"/>
      <c r="R269" s="318"/>
      <c r="S269" s="318"/>
      <c r="T269" s="318"/>
      <c r="U269" s="318"/>
      <c r="V269" s="318"/>
      <c r="W269" s="318"/>
      <c r="X269" s="318"/>
      <c r="Y269" s="318"/>
      <c r="Z269" s="318"/>
      <c r="AA269" s="318"/>
      <c r="AB269" s="318"/>
      <c r="AC269" s="318"/>
      <c r="AD269" s="318"/>
      <c r="AE269" s="318"/>
      <c r="AF269" s="318"/>
      <c r="AG269" s="318"/>
      <c r="AH269" s="318"/>
      <c r="AI269" s="318"/>
      <c r="AJ269" s="318"/>
    </row>
    <row r="270" spans="2:36" ht="34.9" customHeight="1">
      <c r="B270" s="283" t="s">
        <v>787</v>
      </c>
      <c r="C270" s="284" t="s">
        <v>756</v>
      </c>
      <c r="D270" s="337" t="s">
        <v>225</v>
      </c>
      <c r="E270" s="308"/>
      <c r="F270" s="287" t="s">
        <v>490</v>
      </c>
      <c r="G270" s="288" t="s">
        <v>858</v>
      </c>
      <c r="H270" s="289" t="s">
        <v>837</v>
      </c>
      <c r="I270" s="289"/>
      <c r="J270" s="290"/>
      <c r="K270" s="290"/>
      <c r="L270" s="290"/>
      <c r="M270" s="290"/>
      <c r="N270" s="291"/>
      <c r="O270" s="292"/>
      <c r="P270" s="293"/>
      <c r="Q270" s="293"/>
      <c r="R270" s="293"/>
      <c r="S270" s="293"/>
      <c r="T270" s="293"/>
      <c r="U270" s="293"/>
      <c r="V270" s="294"/>
      <c r="W270" s="295"/>
      <c r="X270" s="295"/>
      <c r="Y270" s="295"/>
      <c r="Z270" s="295"/>
      <c r="AA270" s="295"/>
      <c r="AB270" s="295"/>
      <c r="AC270" s="295"/>
      <c r="AD270" s="295"/>
      <c r="AE270" s="327"/>
      <c r="AF270" s="296"/>
      <c r="AG270" s="297"/>
      <c r="AH270" s="297"/>
      <c r="AI270" s="297"/>
      <c r="AJ270" s="333"/>
    </row>
    <row r="271" spans="2:36">
      <c r="B271" s="299" t="str">
        <f>$B270</f>
        <v>입찰</v>
      </c>
      <c r="C271" s="338"/>
      <c r="D271" s="339"/>
      <c r="E271" s="339"/>
      <c r="F271" s="339"/>
      <c r="G271" s="339" t="s">
        <v>759</v>
      </c>
      <c r="H271" s="339"/>
      <c r="I271" s="302" t="s">
        <v>800</v>
      </c>
      <c r="J271" s="340"/>
      <c r="K271" s="341"/>
      <c r="L271" s="341"/>
      <c r="M271" s="341"/>
      <c r="N271" s="341"/>
      <c r="O271" s="341"/>
      <c r="P271" s="341"/>
      <c r="Q271" s="341"/>
      <c r="R271" s="341"/>
      <c r="S271" s="341"/>
      <c r="T271" s="341"/>
      <c r="U271" s="341"/>
      <c r="V271" s="341"/>
      <c r="W271" s="341"/>
      <c r="X271" s="341"/>
      <c r="Y271" s="341"/>
      <c r="Z271" s="341"/>
      <c r="AA271" s="341"/>
      <c r="AB271" s="341"/>
      <c r="AC271" s="341"/>
      <c r="AD271" s="341"/>
      <c r="AE271" s="342"/>
      <c r="AF271" s="305"/>
      <c r="AG271" s="305"/>
      <c r="AH271" s="305"/>
      <c r="AI271" s="305"/>
      <c r="AJ271" s="306"/>
    </row>
    <row r="272" spans="2:36" ht="49.9" customHeight="1">
      <c r="B272" s="299" t="str">
        <f t="shared" ref="B272:B279" si="23">$B271</f>
        <v>입찰</v>
      </c>
      <c r="C272" s="343"/>
      <c r="D272" s="344"/>
      <c r="E272" s="344"/>
      <c r="F272" s="344" t="s">
        <v>769</v>
      </c>
      <c r="G272" s="344" t="str">
        <f>O272</f>
        <v>Vinyl Tile</v>
      </c>
      <c r="H272" s="308" t="s">
        <v>801</v>
      </c>
      <c r="I272" s="345" t="str">
        <f>LEFT(H272,14)</f>
        <v>A04AN083-00004</v>
      </c>
      <c r="J272" s="346"/>
      <c r="K272" s="346" t="str">
        <f>VLOOKUP($I272,'WM-AR'!$B$7:$AL$2292,34,FALSE)</f>
        <v>M2</v>
      </c>
      <c r="L272" s="346" t="str">
        <f>VLOOKUP($I272,'WM-AR'!$B$7:$AL$2292,4,FALSE)</f>
        <v>Finishing Work</v>
      </c>
      <c r="M272" s="346" t="str">
        <f>VLOOKUP($I272,'WM-AR'!$B$7:$AL$2292,6,FALSE)</f>
        <v>Tile Work</v>
      </c>
      <c r="N272" s="346" t="str">
        <f>VLOOKUP($I272,'WM-AR'!$B$7:$AL$2292,8,FALSE)</f>
        <v>Floor Tile</v>
      </c>
      <c r="O272" s="346" t="str">
        <f>VLOOKUP($I272,'WM-AR'!$B$7:$AL$2292,10,FALSE)</f>
        <v>Vinyl Tile</v>
      </c>
      <c r="P272" s="346">
        <f>VLOOKUP($I272,'WM-AR'!$B$7:$AL$2292,12,FALSE)</f>
        <v>0</v>
      </c>
      <c r="Q272" s="346">
        <f>VLOOKUP($I272,'WM-AR'!$B$7:$AL$2292,14,FALSE)</f>
        <v>0</v>
      </c>
      <c r="R272" s="346">
        <f>VLOOKUP($I272,'WM-AR'!$B$7:$AL$2292,16,FALSE)</f>
        <v>0</v>
      </c>
      <c r="S272" s="346">
        <f>VLOOKUP($I272,'WM-AR'!$B$7:$AL$2292,18,FALSE)</f>
        <v>0</v>
      </c>
      <c r="T272" s="346" t="str">
        <f>VLOOKUP($I272,'WM-AR'!$B$7:$AL$2292,20,FALSE)</f>
        <v>w/ Mortar Bond Coat or Adhesive</v>
      </c>
      <c r="U272" s="346">
        <f>VLOOKUP($I272,'WM-AR'!$B$7:$AL$2292,22,FALSE)</f>
        <v>0</v>
      </c>
      <c r="V272" s="346">
        <f>VLOOKUP($I272,'WM-AR'!$B$7:$AL$2292,24,FALSE)</f>
        <v>0</v>
      </c>
      <c r="W272" s="346">
        <f>VLOOKUP($I272,'WM-AR'!$B$7:$AL$2292,25,FALSE)</f>
        <v>0</v>
      </c>
      <c r="X272" s="346" t="str">
        <f>VLOOKUP($I272,'WM-AR'!$B$7:$AL$2292,26,FALSE)</f>
        <v>Tile Size=W(  )mm x L(  )mm x THK(  )mm</v>
      </c>
      <c r="Y272" s="346">
        <f>VLOOKUP($I272,'WM-AR'!$B$7:$AL$2292,27,FALSE)</f>
        <v>0</v>
      </c>
      <c r="Z272" s="346">
        <f>VLOOKUP($I272,'WM-AR'!$B$7:$AL$2292,28,FALSE)</f>
        <v>0</v>
      </c>
      <c r="AA272" s="346">
        <f>VLOOKUP($I272,'WM-AR'!$B$7:$AL$2292,29,FALSE)</f>
        <v>0</v>
      </c>
      <c r="AB272" s="346">
        <f>VLOOKUP($I272,'WM-AR'!$B$7:$AL$2292,30,FALSE)</f>
        <v>0</v>
      </c>
      <c r="AC272" s="346">
        <f>VLOOKUP($I272,'WM-AR'!$B$7:$AL$2292,31,FALSE)</f>
        <v>0</v>
      </c>
      <c r="AD272" s="346">
        <f>VLOOKUP($I272,'WM-AR'!$B$7:$AL$2292,32,FALSE)</f>
        <v>0</v>
      </c>
      <c r="AE272" s="347">
        <f>VLOOKUP($I272,'WM-AR'!$B$7:$AL$2292,33,FALSE)</f>
        <v>0</v>
      </c>
      <c r="AF272" s="287"/>
      <c r="AG272" s="316" t="s">
        <v>779</v>
      </c>
      <c r="AH272" s="312"/>
      <c r="AI272" s="312" t="s">
        <v>763</v>
      </c>
      <c r="AJ272" s="334"/>
    </row>
    <row r="273" spans="2:36">
      <c r="B273" s="299" t="str">
        <f t="shared" si="23"/>
        <v>입찰</v>
      </c>
      <c r="C273" s="338"/>
      <c r="D273" s="339"/>
      <c r="E273" s="339"/>
      <c r="F273" s="339"/>
      <c r="G273" s="339" t="s">
        <v>767</v>
      </c>
      <c r="H273" s="301"/>
      <c r="I273" s="348" t="s">
        <v>792</v>
      </c>
      <c r="J273" s="340"/>
      <c r="K273" s="341"/>
      <c r="L273" s="341"/>
      <c r="M273" s="341"/>
      <c r="N273" s="341"/>
      <c r="O273" s="341"/>
      <c r="P273" s="341"/>
      <c r="Q273" s="341"/>
      <c r="R273" s="341"/>
      <c r="S273" s="341"/>
      <c r="T273" s="341"/>
      <c r="U273" s="341"/>
      <c r="V273" s="341"/>
      <c r="W273" s="341"/>
      <c r="X273" s="341"/>
      <c r="Y273" s="341"/>
      <c r="Z273" s="341"/>
      <c r="AA273" s="341"/>
      <c r="AB273" s="341"/>
      <c r="AC273" s="341"/>
      <c r="AD273" s="341"/>
      <c r="AE273" s="342"/>
      <c r="AF273" s="305"/>
      <c r="AG273" s="305"/>
      <c r="AH273" s="305"/>
      <c r="AI273" s="305"/>
      <c r="AJ273" s="306"/>
    </row>
    <row r="274" spans="2:36" ht="49.9" customHeight="1">
      <c r="B274" s="299" t="str">
        <f t="shared" si="23"/>
        <v>입찰</v>
      </c>
      <c r="C274" s="343"/>
      <c r="D274" s="344"/>
      <c r="E274" s="344"/>
      <c r="F274" s="344" t="s">
        <v>769</v>
      </c>
      <c r="G274" s="344" t="str">
        <f>O274</f>
        <v>Anti-Static Vinyl Tile</v>
      </c>
      <c r="H274" s="308" t="s">
        <v>793</v>
      </c>
      <c r="I274" s="309" t="str">
        <f>LEFT(H274,14)</f>
        <v>A04AN083-00005</v>
      </c>
      <c r="J274" s="310"/>
      <c r="K274" s="310" t="str">
        <f>VLOOKUP($I274,'WM-AR'!$B$7:$AL$2292,34,FALSE)</f>
        <v>M2</v>
      </c>
      <c r="L274" s="310" t="str">
        <f>VLOOKUP($I274,'WM-AR'!$B$7:$AL$2292,4,FALSE)</f>
        <v>Finishing Work</v>
      </c>
      <c r="M274" s="310" t="str">
        <f>VLOOKUP($I274,'WM-AR'!$B$7:$AL$2292,6,FALSE)</f>
        <v>Tile Work</v>
      </c>
      <c r="N274" s="310" t="str">
        <f>VLOOKUP($I274,'WM-AR'!$B$7:$AL$2292,8,FALSE)</f>
        <v>Floor Tile</v>
      </c>
      <c r="O274" s="310" t="str">
        <f>VLOOKUP($I274,'WM-AR'!$B$7:$AL$2292,10,FALSE)</f>
        <v>Anti-Static Vinyl Tile</v>
      </c>
      <c r="P274" s="310">
        <f>VLOOKUP($I274,'WM-AR'!$B$7:$AL$2292,12,FALSE)</f>
        <v>0</v>
      </c>
      <c r="Q274" s="310">
        <f>VLOOKUP($I274,'WM-AR'!$B$7:$AL$2292,14,FALSE)</f>
        <v>0</v>
      </c>
      <c r="R274" s="310">
        <f>VLOOKUP($I274,'WM-AR'!$B$7:$AL$2292,16,FALSE)</f>
        <v>0</v>
      </c>
      <c r="S274" s="310">
        <f>VLOOKUP($I274,'WM-AR'!$B$7:$AL$2292,18,FALSE)</f>
        <v>0</v>
      </c>
      <c r="T274" s="310" t="str">
        <f>VLOOKUP($I274,'WM-AR'!$B$7:$AL$2292,20,FALSE)</f>
        <v>w/ Mortar Bond Coat or Adhesive</v>
      </c>
      <c r="U274" s="310">
        <f>VLOOKUP($I274,'WM-AR'!$B$7:$AL$2292,22,FALSE)</f>
        <v>0</v>
      </c>
      <c r="V274" s="310">
        <f>VLOOKUP($I274,'WM-AR'!$B$7:$AL$2292,24,FALSE)</f>
        <v>0</v>
      </c>
      <c r="W274" s="310">
        <f>VLOOKUP($I274,'WM-AR'!$B$7:$AL$2292,25,FALSE)</f>
        <v>0</v>
      </c>
      <c r="X274" s="310" t="str">
        <f>VLOOKUP($I274,'WM-AR'!$B$7:$AL$2292,26,FALSE)</f>
        <v>Tile Size=W(  )mm x L(  )mm x THK(  )mm</v>
      </c>
      <c r="Y274" s="310">
        <f>VLOOKUP($I274,'WM-AR'!$B$7:$AL$2292,27,FALSE)</f>
        <v>0</v>
      </c>
      <c r="Z274" s="310">
        <f>VLOOKUP($I274,'WM-AR'!$B$7:$AL$2292,28,FALSE)</f>
        <v>0</v>
      </c>
      <c r="AA274" s="310">
        <f>VLOOKUP($I274,'WM-AR'!$B$7:$AL$2292,29,FALSE)</f>
        <v>0</v>
      </c>
      <c r="AB274" s="310">
        <f>VLOOKUP($I274,'WM-AR'!$B$7:$AL$2292,30,FALSE)</f>
        <v>0</v>
      </c>
      <c r="AC274" s="310">
        <f>VLOOKUP($I274,'WM-AR'!$B$7:$AL$2292,31,FALSE)</f>
        <v>0</v>
      </c>
      <c r="AD274" s="310">
        <f>VLOOKUP($I274,'WM-AR'!$B$7:$AL$2292,32,FALSE)</f>
        <v>0</v>
      </c>
      <c r="AE274" s="310">
        <f>VLOOKUP($I274,'WM-AR'!$B$7:$AL$2292,33,FALSE)</f>
        <v>0</v>
      </c>
      <c r="AF274" s="287"/>
      <c r="AG274" s="316" t="s">
        <v>770</v>
      </c>
      <c r="AH274" s="312"/>
      <c r="AI274" s="312" t="s">
        <v>763</v>
      </c>
      <c r="AJ274" s="334"/>
    </row>
    <row r="275" spans="2:36">
      <c r="B275" s="299" t="str">
        <f t="shared" si="23"/>
        <v>입찰</v>
      </c>
      <c r="C275" s="338"/>
      <c r="D275" s="339"/>
      <c r="E275" s="339"/>
      <c r="F275" s="339"/>
      <c r="G275" s="339" t="s">
        <v>771</v>
      </c>
      <c r="H275" s="339"/>
      <c r="I275" s="302" t="s">
        <v>830</v>
      </c>
      <c r="J275" s="340"/>
      <c r="K275" s="341"/>
      <c r="L275" s="341"/>
      <c r="M275" s="341"/>
      <c r="N275" s="341"/>
      <c r="O275" s="341"/>
      <c r="P275" s="341"/>
      <c r="Q275" s="341"/>
      <c r="R275" s="341"/>
      <c r="S275" s="341"/>
      <c r="T275" s="341"/>
      <c r="U275" s="341"/>
      <c r="V275" s="341"/>
      <c r="W275" s="341"/>
      <c r="X275" s="341"/>
      <c r="Y275" s="341"/>
      <c r="Z275" s="341"/>
      <c r="AA275" s="341"/>
      <c r="AB275" s="341"/>
      <c r="AC275" s="341"/>
      <c r="AD275" s="341"/>
      <c r="AE275" s="342"/>
      <c r="AF275" s="305"/>
      <c r="AG275" s="305"/>
      <c r="AH275" s="305"/>
      <c r="AI275" s="305"/>
      <c r="AJ275" s="306"/>
    </row>
    <row r="276" spans="2:36" ht="49.9" customHeight="1">
      <c r="B276" s="299" t="str">
        <f t="shared" si="23"/>
        <v>입찰</v>
      </c>
      <c r="C276" s="343"/>
      <c r="D276" s="344"/>
      <c r="E276" s="344"/>
      <c r="F276" s="344" t="s">
        <v>769</v>
      </c>
      <c r="G276" s="344" t="str">
        <f>O276</f>
        <v>Acrylic Emulsion Paint</v>
      </c>
      <c r="H276" s="308" t="s">
        <v>783</v>
      </c>
      <c r="I276" s="345" t="str">
        <f>LEFT(H276,14)</f>
        <v>A04AM078-00001</v>
      </c>
      <c r="J276" s="346"/>
      <c r="K276" s="346" t="str">
        <f>VLOOKUP($I276,'WM-AR'!$B$7:$AL$2292,34,FALSE)</f>
        <v>M2</v>
      </c>
      <c r="L276" s="346" t="str">
        <f>VLOOKUP($I276,'WM-AR'!$B$7:$AL$2292,4,FALSE)</f>
        <v>Finishing Work</v>
      </c>
      <c r="M276" s="346" t="str">
        <f>VLOOKUP($I276,'WM-AR'!$B$7:$AL$2292,6,FALSE)</f>
        <v>Painting Work</v>
      </c>
      <c r="N276" s="346" t="str">
        <f>VLOOKUP($I276,'WM-AR'!$B$7:$AL$2292,8,FALSE)</f>
        <v>Internal Wall Painting</v>
      </c>
      <c r="O276" s="346" t="str">
        <f>VLOOKUP($I276,'WM-AR'!$B$7:$AL$2292,10,FALSE)</f>
        <v>Acrylic Emulsion Paint</v>
      </c>
      <c r="P276" s="346">
        <f>VLOOKUP($I276,'WM-AR'!$B$7:$AL$2292,12,FALSE)</f>
        <v>0</v>
      </c>
      <c r="Q276" s="346">
        <f>VLOOKUP($I276,'WM-AR'!$B$7:$AL$2292,14,FALSE)</f>
        <v>0</v>
      </c>
      <c r="R276" s="346">
        <f>VLOOKUP($I276,'WM-AR'!$B$7:$AL$2292,16,FALSE)</f>
        <v>0</v>
      </c>
      <c r="S276" s="346">
        <f>VLOOKUP($I276,'WM-AR'!$B$7:$AL$2292,18,FALSE)</f>
        <v>0</v>
      </c>
      <c r="T276" s="346" t="str">
        <f>VLOOKUP($I276,'WM-AR'!$B$7:$AL$2292,20,FALSE)</f>
        <v/>
      </c>
      <c r="U276" s="346">
        <f>VLOOKUP($I276,'WM-AR'!$B$7:$AL$2292,22,FALSE)</f>
        <v>0</v>
      </c>
      <c r="V276" s="346" t="str">
        <f>VLOOKUP($I276,'WM-AR'!$B$7:$AL$2292,24,FALSE)</f>
        <v/>
      </c>
      <c r="W276" s="346">
        <f>VLOOKUP($I276,'WM-AR'!$B$7:$AL$2292,25,FALSE)</f>
        <v>0</v>
      </c>
      <c r="X276" s="346" t="str">
        <f>VLOOKUP($I276,'WM-AR'!$B$7:$AL$2292,26,FALSE)</f>
        <v/>
      </c>
      <c r="Y276" s="346">
        <f>VLOOKUP($I276,'WM-AR'!$B$7:$AL$2292,27,FALSE)</f>
        <v>0</v>
      </c>
      <c r="Z276" s="346">
        <f>VLOOKUP($I276,'WM-AR'!$B$7:$AL$2292,28,FALSE)</f>
        <v>0</v>
      </c>
      <c r="AA276" s="346">
        <f>VLOOKUP($I276,'WM-AR'!$B$7:$AL$2292,29,FALSE)</f>
        <v>0</v>
      </c>
      <c r="AB276" s="346">
        <f>VLOOKUP($I276,'WM-AR'!$B$7:$AL$2292,30,FALSE)</f>
        <v>0</v>
      </c>
      <c r="AC276" s="346">
        <f>VLOOKUP($I276,'WM-AR'!$B$7:$AL$2292,31,FALSE)</f>
        <v>0</v>
      </c>
      <c r="AD276" s="346">
        <f>VLOOKUP($I276,'WM-AR'!$B$7:$AL$2292,32,FALSE)</f>
        <v>0</v>
      </c>
      <c r="AE276" s="347">
        <f>VLOOKUP($I276,'WM-AR'!$B$7:$AL$2292,33,FALSE)</f>
        <v>0</v>
      </c>
      <c r="AF276" s="287"/>
      <c r="AG276" s="316" t="s">
        <v>784</v>
      </c>
      <c r="AH276" s="312"/>
      <c r="AI276" s="312" t="s">
        <v>763</v>
      </c>
      <c r="AJ276" s="336"/>
    </row>
    <row r="277" spans="2:36" ht="49.9" customHeight="1">
      <c r="B277" s="299" t="str">
        <f t="shared" si="23"/>
        <v>입찰</v>
      </c>
      <c r="C277" s="343"/>
      <c r="D277" s="344"/>
      <c r="E277" s="344"/>
      <c r="F277" s="344" t="s">
        <v>769</v>
      </c>
      <c r="G277" s="344" t="str">
        <f>N277</f>
        <v>Plastering</v>
      </c>
      <c r="H277" s="308" t="s">
        <v>785</v>
      </c>
      <c r="I277" s="309" t="str">
        <f>LEFT(H277,14)</f>
        <v>A04AT198-00002</v>
      </c>
      <c r="J277" s="310"/>
      <c r="K277" s="310" t="str">
        <f>VLOOKUP($I277,'WM-AR'!$B$7:$AL$2292,34,FALSE)</f>
        <v>M2</v>
      </c>
      <c r="L277" s="310" t="str">
        <f>VLOOKUP($I277,'WM-AR'!$B$7:$AL$2292,4,FALSE)</f>
        <v>Finishing Work</v>
      </c>
      <c r="M277" s="310" t="str">
        <f>VLOOKUP($I277,'WM-AR'!$B$7:$AL$2292,6,FALSE)</f>
        <v>Plastering Work</v>
      </c>
      <c r="N277" s="310" t="str">
        <f>VLOOKUP($I277,'WM-AR'!$B$7:$AL$2292,8,FALSE)</f>
        <v>Plastering</v>
      </c>
      <c r="O277" s="310">
        <f>VLOOKUP($I277,'WM-AR'!$B$7:$AL$2292,10,FALSE)</f>
        <v>0</v>
      </c>
      <c r="P277" s="310">
        <f>VLOOKUP($I277,'WM-AR'!$B$7:$AL$2292,12,FALSE)</f>
        <v>0</v>
      </c>
      <c r="Q277" s="310">
        <f>VLOOKUP($I277,'WM-AR'!$B$7:$AL$2292,14,FALSE)</f>
        <v>0</v>
      </c>
      <c r="R277" s="310">
        <f>VLOOKUP($I277,'WM-AR'!$B$7:$AL$2292,16,FALSE)</f>
        <v>0</v>
      </c>
      <c r="S277" s="310" t="str">
        <f>VLOOKUP($I277,'WM-AR'!$B$7:$AL$2292,18,FALSE)</f>
        <v>for Internal Masonry Wall</v>
      </c>
      <c r="T277" s="310" t="str">
        <f>VLOOKUP($I277,'WM-AR'!$B$7:$AL$2292,20,FALSE)</f>
        <v/>
      </c>
      <c r="U277" s="310">
        <f>VLOOKUP($I277,'WM-AR'!$B$7:$AL$2292,22,FALSE)</f>
        <v>0</v>
      </c>
      <c r="V277" s="310">
        <f>VLOOKUP($I277,'WM-AR'!$B$7:$AL$2292,24,FALSE)</f>
        <v>0</v>
      </c>
      <c r="W277" s="310">
        <f>VLOOKUP($I277,'WM-AR'!$B$7:$AL$2292,25,FALSE)</f>
        <v>0</v>
      </c>
      <c r="X277" s="310" t="str">
        <f>VLOOKUP($I277,'WM-AR'!$B$7:$AL$2292,26,FALSE)</f>
        <v>THK=(  )mm</v>
      </c>
      <c r="Y277" s="310">
        <f>VLOOKUP($I277,'WM-AR'!$B$7:$AL$2292,27,FALSE)</f>
        <v>0</v>
      </c>
      <c r="Z277" s="310">
        <f>VLOOKUP($I277,'WM-AR'!$B$7:$AL$2292,28,FALSE)</f>
        <v>0</v>
      </c>
      <c r="AA277" s="310">
        <f>VLOOKUP($I277,'WM-AR'!$B$7:$AL$2292,29,FALSE)</f>
        <v>0</v>
      </c>
      <c r="AB277" s="310">
        <f>VLOOKUP($I277,'WM-AR'!$B$7:$AL$2292,30,FALSE)</f>
        <v>0</v>
      </c>
      <c r="AC277" s="310">
        <f>VLOOKUP($I277,'WM-AR'!$B$7:$AL$2292,31,FALSE)</f>
        <v>0</v>
      </c>
      <c r="AD277" s="310">
        <f>VLOOKUP($I277,'WM-AR'!$B$7:$AL$2292,32,FALSE)</f>
        <v>0</v>
      </c>
      <c r="AE277" s="310">
        <f>VLOOKUP($I277,'WM-AR'!$B$7:$AL$2292,33,FALSE)</f>
        <v>0</v>
      </c>
      <c r="AF277" s="287"/>
      <c r="AG277" s="316" t="s">
        <v>784</v>
      </c>
      <c r="AH277" s="312"/>
      <c r="AI277" s="312" t="s">
        <v>763</v>
      </c>
      <c r="AJ277" s="334"/>
    </row>
    <row r="278" spans="2:36">
      <c r="B278" s="299" t="str">
        <f t="shared" si="23"/>
        <v>입찰</v>
      </c>
      <c r="C278" s="338"/>
      <c r="D278" s="339"/>
      <c r="E278" s="339"/>
      <c r="F278" s="339"/>
      <c r="G278" s="339" t="s">
        <v>773</v>
      </c>
      <c r="H278" s="301"/>
      <c r="I278" s="348" t="s">
        <v>794</v>
      </c>
      <c r="J278" s="340"/>
      <c r="K278" s="341"/>
      <c r="L278" s="341"/>
      <c r="M278" s="341"/>
      <c r="N278" s="341"/>
      <c r="O278" s="341"/>
      <c r="P278" s="341"/>
      <c r="Q278" s="341"/>
      <c r="R278" s="341"/>
      <c r="S278" s="341"/>
      <c r="T278" s="341"/>
      <c r="U278" s="341"/>
      <c r="V278" s="341"/>
      <c r="W278" s="341"/>
      <c r="X278" s="341"/>
      <c r="Y278" s="341"/>
      <c r="Z278" s="341"/>
      <c r="AA278" s="341"/>
      <c r="AB278" s="341"/>
      <c r="AC278" s="341"/>
      <c r="AD278" s="341"/>
      <c r="AE278" s="342"/>
      <c r="AF278" s="305"/>
      <c r="AG278" s="305"/>
      <c r="AH278" s="305"/>
      <c r="AI278" s="305"/>
      <c r="AJ278" s="306"/>
    </row>
    <row r="279" spans="2:36" ht="49.9" customHeight="1">
      <c r="B279" s="299" t="str">
        <f t="shared" si="23"/>
        <v>입찰</v>
      </c>
      <c r="C279" s="343"/>
      <c r="D279" s="344"/>
      <c r="E279" s="344"/>
      <c r="F279" s="344" t="s">
        <v>769</v>
      </c>
      <c r="G279" s="344" t="str">
        <f>_xlfn.CONCAT(N279," _ ", O279)</f>
        <v>Acoustic Tiled Ceiling System _ M-Bar System</v>
      </c>
      <c r="H279" s="308" t="s">
        <v>795</v>
      </c>
      <c r="I279" s="309" t="str">
        <f>LEFT(H279,14)</f>
        <v>A04AS190-00001</v>
      </c>
      <c r="J279" s="310"/>
      <c r="K279" s="310" t="str">
        <f>VLOOKUP($I279,'WM-AR'!$B$7:$AL$2292,34,FALSE)</f>
        <v>M2</v>
      </c>
      <c r="L279" s="310" t="str">
        <f>VLOOKUP($I279,'WM-AR'!$B$7:$AL$2292,4,FALSE)</f>
        <v>Finishing Work</v>
      </c>
      <c r="M279" s="310" t="str">
        <f>VLOOKUP($I279,'WM-AR'!$B$7:$AL$2292,6,FALSE)</f>
        <v>Exterior/Interior Finish Work</v>
      </c>
      <c r="N279" s="310" t="str">
        <f>VLOOKUP($I279,'WM-AR'!$B$7:$AL$2292,8,FALSE)</f>
        <v>Acoustic Tiled Ceiling System</v>
      </c>
      <c r="O279" s="310" t="str">
        <f>VLOOKUP($I279,'WM-AR'!$B$7:$AL$2292,10,FALSE)</f>
        <v>M-Bar System</v>
      </c>
      <c r="P279" s="310">
        <f>VLOOKUP($I279,'WM-AR'!$B$7:$AL$2292,12,FALSE)</f>
        <v>0</v>
      </c>
      <c r="Q279" s="310">
        <f>VLOOKUP($I279,'WM-AR'!$B$7:$AL$2292,14,FALSE)</f>
        <v>0</v>
      </c>
      <c r="R279" s="310">
        <f>VLOOKUP($I279,'WM-AR'!$B$7:$AL$2292,16,FALSE)</f>
        <v>0</v>
      </c>
      <c r="S279" s="310">
        <f>VLOOKUP($I279,'WM-AR'!$B$7:$AL$2292,18,FALSE)</f>
        <v>0</v>
      </c>
      <c r="T279" s="310" t="str">
        <f>VLOOKUP($I279,'WM-AR'!$B$7:$AL$2292,20,FALSE)</f>
        <v>w/ Hot-Dip Galvanized Suspension System &amp; Accessories(Moldings, Ceiling Access Door/Hatch, Curtain Boxes and etc.)</v>
      </c>
      <c r="U279" s="310">
        <f>VLOOKUP($I279,'WM-AR'!$B$7:$AL$2292,22,FALSE)</f>
        <v>0</v>
      </c>
      <c r="V279" s="310">
        <f>VLOOKUP($I279,'WM-AR'!$B$7:$AL$2292,24,FALSE)</f>
        <v>0</v>
      </c>
      <c r="W279" s="310">
        <f>VLOOKUP($I279,'WM-AR'!$B$7:$AL$2292,25,FALSE)</f>
        <v>0</v>
      </c>
      <c r="X279" s="310" t="str">
        <f>VLOOKUP($I279,'WM-AR'!$B$7:$AL$2292,26,FALSE)</f>
        <v>Tile Size=(  )mm x (  )mm</v>
      </c>
      <c r="Y279" s="310">
        <f>VLOOKUP($I279,'WM-AR'!$B$7:$AL$2292,27,FALSE)</f>
        <v>0</v>
      </c>
      <c r="Z279" s="310">
        <f>VLOOKUP($I279,'WM-AR'!$B$7:$AL$2292,28,FALSE)</f>
        <v>0</v>
      </c>
      <c r="AA279" s="310">
        <f>VLOOKUP($I279,'WM-AR'!$B$7:$AL$2292,29,FALSE)</f>
        <v>0</v>
      </c>
      <c r="AB279" s="310">
        <f>VLOOKUP($I279,'WM-AR'!$B$7:$AL$2292,30,FALSE)</f>
        <v>0</v>
      </c>
      <c r="AC279" s="310">
        <f>VLOOKUP($I279,'WM-AR'!$B$7:$AL$2292,31,FALSE)</f>
        <v>0</v>
      </c>
      <c r="AD279" s="310">
        <f>VLOOKUP($I279,'WM-AR'!$B$7:$AL$2292,32,FALSE)</f>
        <v>0</v>
      </c>
      <c r="AE279" s="310">
        <f>VLOOKUP($I279,'WM-AR'!$B$7:$AL$2292,33,FALSE)</f>
        <v>0</v>
      </c>
      <c r="AF279" s="287"/>
      <c r="AG279" s="316" t="s">
        <v>779</v>
      </c>
      <c r="AH279" s="312"/>
      <c r="AI279" s="312" t="s">
        <v>763</v>
      </c>
      <c r="AJ279" s="334"/>
    </row>
    <row r="280" spans="2:36">
      <c r="B280" s="317" t="str">
        <f>$B279</f>
        <v>입찰</v>
      </c>
      <c r="C280" s="318"/>
      <c r="D280" s="318"/>
      <c r="E280" s="318"/>
      <c r="F280" s="318"/>
      <c r="G280" s="318"/>
      <c r="H280" s="318"/>
      <c r="I280" s="318"/>
      <c r="J280" s="318"/>
      <c r="K280" s="318"/>
      <c r="L280" s="318"/>
      <c r="M280" s="318"/>
      <c r="N280" s="318"/>
      <c r="O280" s="318"/>
      <c r="P280" s="318"/>
      <c r="Q280" s="318"/>
      <c r="R280" s="318"/>
      <c r="S280" s="318"/>
      <c r="T280" s="318"/>
      <c r="U280" s="318"/>
      <c r="V280" s="318"/>
      <c r="W280" s="318"/>
      <c r="X280" s="318"/>
      <c r="Y280" s="318"/>
      <c r="Z280" s="318"/>
      <c r="AA280" s="318"/>
      <c r="AB280" s="318"/>
      <c r="AC280" s="318"/>
      <c r="AD280" s="318"/>
      <c r="AE280" s="318"/>
      <c r="AF280" s="318"/>
      <c r="AG280" s="318"/>
      <c r="AH280" s="318"/>
      <c r="AI280" s="318"/>
      <c r="AJ280" s="318"/>
    </row>
    <row r="281" spans="2:36" ht="34.9" customHeight="1">
      <c r="B281" s="283" t="s">
        <v>787</v>
      </c>
      <c r="C281" s="284" t="s">
        <v>756</v>
      </c>
      <c r="D281" s="337" t="s">
        <v>225</v>
      </c>
      <c r="E281" s="308"/>
      <c r="F281" s="287" t="s">
        <v>490</v>
      </c>
      <c r="G281" s="288" t="s">
        <v>859</v>
      </c>
      <c r="H281" s="289" t="s">
        <v>837</v>
      </c>
      <c r="I281" s="289"/>
      <c r="J281" s="290"/>
      <c r="K281" s="290"/>
      <c r="L281" s="290"/>
      <c r="M281" s="290"/>
      <c r="N281" s="291"/>
      <c r="O281" s="292"/>
      <c r="P281" s="293"/>
      <c r="Q281" s="293"/>
      <c r="R281" s="293"/>
      <c r="S281" s="293"/>
      <c r="T281" s="293"/>
      <c r="U281" s="293"/>
      <c r="V281" s="294"/>
      <c r="W281" s="295"/>
      <c r="X281" s="295"/>
      <c r="Y281" s="295"/>
      <c r="Z281" s="295"/>
      <c r="AA281" s="295"/>
      <c r="AB281" s="295"/>
      <c r="AC281" s="295"/>
      <c r="AD281" s="295"/>
      <c r="AE281" s="327"/>
      <c r="AF281" s="296"/>
      <c r="AG281" s="297"/>
      <c r="AH281" s="297"/>
      <c r="AI281" s="297"/>
      <c r="AJ281" s="333"/>
    </row>
    <row r="282" spans="2:36">
      <c r="B282" s="299" t="str">
        <f>$B281</f>
        <v>입찰</v>
      </c>
      <c r="C282" s="338"/>
      <c r="D282" s="339"/>
      <c r="E282" s="339"/>
      <c r="F282" s="339"/>
      <c r="G282" s="339" t="s">
        <v>759</v>
      </c>
      <c r="H282" s="339"/>
      <c r="I282" s="302" t="s">
        <v>800</v>
      </c>
      <c r="J282" s="340"/>
      <c r="K282" s="341"/>
      <c r="L282" s="341"/>
      <c r="M282" s="341"/>
      <c r="N282" s="341"/>
      <c r="O282" s="341"/>
      <c r="P282" s="341"/>
      <c r="Q282" s="341"/>
      <c r="R282" s="341"/>
      <c r="S282" s="341"/>
      <c r="T282" s="341"/>
      <c r="U282" s="341"/>
      <c r="V282" s="341"/>
      <c r="W282" s="341"/>
      <c r="X282" s="341"/>
      <c r="Y282" s="341"/>
      <c r="Z282" s="341"/>
      <c r="AA282" s="341"/>
      <c r="AB282" s="341"/>
      <c r="AC282" s="341"/>
      <c r="AD282" s="341"/>
      <c r="AE282" s="342"/>
      <c r="AF282" s="305"/>
      <c r="AG282" s="305"/>
      <c r="AH282" s="305"/>
      <c r="AI282" s="305"/>
      <c r="AJ282" s="306"/>
    </row>
    <row r="283" spans="2:36" ht="49.9" customHeight="1">
      <c r="B283" s="299" t="str">
        <f t="shared" ref="B283:B290" si="24">$B282</f>
        <v>입찰</v>
      </c>
      <c r="C283" s="343"/>
      <c r="D283" s="344"/>
      <c r="E283" s="344"/>
      <c r="F283" s="344" t="s">
        <v>769</v>
      </c>
      <c r="G283" s="344" t="str">
        <f>O283</f>
        <v>Vinyl Tile</v>
      </c>
      <c r="H283" s="308" t="s">
        <v>801</v>
      </c>
      <c r="I283" s="345" t="str">
        <f>LEFT(H283,14)</f>
        <v>A04AN083-00004</v>
      </c>
      <c r="J283" s="346"/>
      <c r="K283" s="346" t="str">
        <f>VLOOKUP($I283,'WM-AR'!$B$7:$AL$2292,34,FALSE)</f>
        <v>M2</v>
      </c>
      <c r="L283" s="346" t="str">
        <f>VLOOKUP($I283,'WM-AR'!$B$7:$AL$2292,4,FALSE)</f>
        <v>Finishing Work</v>
      </c>
      <c r="M283" s="346" t="str">
        <f>VLOOKUP($I283,'WM-AR'!$B$7:$AL$2292,6,FALSE)</f>
        <v>Tile Work</v>
      </c>
      <c r="N283" s="346" t="str">
        <f>VLOOKUP($I283,'WM-AR'!$B$7:$AL$2292,8,FALSE)</f>
        <v>Floor Tile</v>
      </c>
      <c r="O283" s="346" t="str">
        <f>VLOOKUP($I283,'WM-AR'!$B$7:$AL$2292,10,FALSE)</f>
        <v>Vinyl Tile</v>
      </c>
      <c r="P283" s="346">
        <f>VLOOKUP($I283,'WM-AR'!$B$7:$AL$2292,12,FALSE)</f>
        <v>0</v>
      </c>
      <c r="Q283" s="346">
        <f>VLOOKUP($I283,'WM-AR'!$B$7:$AL$2292,14,FALSE)</f>
        <v>0</v>
      </c>
      <c r="R283" s="346">
        <f>VLOOKUP($I283,'WM-AR'!$B$7:$AL$2292,16,FALSE)</f>
        <v>0</v>
      </c>
      <c r="S283" s="346">
        <f>VLOOKUP($I283,'WM-AR'!$B$7:$AL$2292,18,FALSE)</f>
        <v>0</v>
      </c>
      <c r="T283" s="346" t="str">
        <f>VLOOKUP($I283,'WM-AR'!$B$7:$AL$2292,20,FALSE)</f>
        <v>w/ Mortar Bond Coat or Adhesive</v>
      </c>
      <c r="U283" s="346">
        <f>VLOOKUP($I283,'WM-AR'!$B$7:$AL$2292,22,FALSE)</f>
        <v>0</v>
      </c>
      <c r="V283" s="346">
        <f>VLOOKUP($I283,'WM-AR'!$B$7:$AL$2292,24,FALSE)</f>
        <v>0</v>
      </c>
      <c r="W283" s="346">
        <f>VLOOKUP($I283,'WM-AR'!$B$7:$AL$2292,25,FALSE)</f>
        <v>0</v>
      </c>
      <c r="X283" s="346" t="str">
        <f>VLOOKUP($I283,'WM-AR'!$B$7:$AL$2292,26,FALSE)</f>
        <v>Tile Size=W(  )mm x L(  )mm x THK(  )mm</v>
      </c>
      <c r="Y283" s="346">
        <f>VLOOKUP($I283,'WM-AR'!$B$7:$AL$2292,27,FALSE)</f>
        <v>0</v>
      </c>
      <c r="Z283" s="346">
        <f>VLOOKUP($I283,'WM-AR'!$B$7:$AL$2292,28,FALSE)</f>
        <v>0</v>
      </c>
      <c r="AA283" s="346">
        <f>VLOOKUP($I283,'WM-AR'!$B$7:$AL$2292,29,FALSE)</f>
        <v>0</v>
      </c>
      <c r="AB283" s="346">
        <f>VLOOKUP($I283,'WM-AR'!$B$7:$AL$2292,30,FALSE)</f>
        <v>0</v>
      </c>
      <c r="AC283" s="346">
        <f>VLOOKUP($I283,'WM-AR'!$B$7:$AL$2292,31,FALSE)</f>
        <v>0</v>
      </c>
      <c r="AD283" s="346">
        <f>VLOOKUP($I283,'WM-AR'!$B$7:$AL$2292,32,FALSE)</f>
        <v>0</v>
      </c>
      <c r="AE283" s="347">
        <f>VLOOKUP($I283,'WM-AR'!$B$7:$AL$2292,33,FALSE)</f>
        <v>0</v>
      </c>
      <c r="AF283" s="287"/>
      <c r="AG283" s="316" t="s">
        <v>779</v>
      </c>
      <c r="AH283" s="312"/>
      <c r="AI283" s="312" t="s">
        <v>763</v>
      </c>
      <c r="AJ283" s="334"/>
    </row>
    <row r="284" spans="2:36">
      <c r="B284" s="299" t="str">
        <f t="shared" si="24"/>
        <v>입찰</v>
      </c>
      <c r="C284" s="338"/>
      <c r="D284" s="339"/>
      <c r="E284" s="339"/>
      <c r="F284" s="339"/>
      <c r="G284" s="339" t="s">
        <v>767</v>
      </c>
      <c r="H284" s="301"/>
      <c r="I284" s="348" t="s">
        <v>792</v>
      </c>
      <c r="J284" s="340"/>
      <c r="K284" s="341"/>
      <c r="L284" s="341"/>
      <c r="M284" s="341"/>
      <c r="N284" s="341"/>
      <c r="O284" s="341"/>
      <c r="P284" s="341"/>
      <c r="Q284" s="341"/>
      <c r="R284" s="341"/>
      <c r="S284" s="341"/>
      <c r="T284" s="341"/>
      <c r="U284" s="341"/>
      <c r="V284" s="341"/>
      <c r="W284" s="341"/>
      <c r="X284" s="341"/>
      <c r="Y284" s="341"/>
      <c r="Z284" s="341"/>
      <c r="AA284" s="341"/>
      <c r="AB284" s="341"/>
      <c r="AC284" s="341"/>
      <c r="AD284" s="341"/>
      <c r="AE284" s="342"/>
      <c r="AF284" s="305"/>
      <c r="AG284" s="305"/>
      <c r="AH284" s="305"/>
      <c r="AI284" s="305"/>
      <c r="AJ284" s="306"/>
    </row>
    <row r="285" spans="2:36" ht="49.9" customHeight="1">
      <c r="B285" s="299" t="str">
        <f t="shared" si="24"/>
        <v>입찰</v>
      </c>
      <c r="C285" s="343"/>
      <c r="D285" s="344"/>
      <c r="E285" s="344"/>
      <c r="F285" s="344" t="s">
        <v>769</v>
      </c>
      <c r="G285" s="344" t="str">
        <f>O285</f>
        <v>Anti-Static Vinyl Tile</v>
      </c>
      <c r="H285" s="308" t="s">
        <v>793</v>
      </c>
      <c r="I285" s="309" t="str">
        <f>LEFT(H285,14)</f>
        <v>A04AN083-00005</v>
      </c>
      <c r="J285" s="310"/>
      <c r="K285" s="310" t="str">
        <f>VLOOKUP($I285,'WM-AR'!$B$7:$AL$2292,34,FALSE)</f>
        <v>M2</v>
      </c>
      <c r="L285" s="310" t="str">
        <f>VLOOKUP($I285,'WM-AR'!$B$7:$AL$2292,4,FALSE)</f>
        <v>Finishing Work</v>
      </c>
      <c r="M285" s="310" t="str">
        <f>VLOOKUP($I285,'WM-AR'!$B$7:$AL$2292,6,FALSE)</f>
        <v>Tile Work</v>
      </c>
      <c r="N285" s="310" t="str">
        <f>VLOOKUP($I285,'WM-AR'!$B$7:$AL$2292,8,FALSE)</f>
        <v>Floor Tile</v>
      </c>
      <c r="O285" s="310" t="str">
        <f>VLOOKUP($I285,'WM-AR'!$B$7:$AL$2292,10,FALSE)</f>
        <v>Anti-Static Vinyl Tile</v>
      </c>
      <c r="P285" s="310">
        <f>VLOOKUP($I285,'WM-AR'!$B$7:$AL$2292,12,FALSE)</f>
        <v>0</v>
      </c>
      <c r="Q285" s="310">
        <f>VLOOKUP($I285,'WM-AR'!$B$7:$AL$2292,14,FALSE)</f>
        <v>0</v>
      </c>
      <c r="R285" s="310">
        <f>VLOOKUP($I285,'WM-AR'!$B$7:$AL$2292,16,FALSE)</f>
        <v>0</v>
      </c>
      <c r="S285" s="310">
        <f>VLOOKUP($I285,'WM-AR'!$B$7:$AL$2292,18,FALSE)</f>
        <v>0</v>
      </c>
      <c r="T285" s="310" t="str">
        <f>VLOOKUP($I285,'WM-AR'!$B$7:$AL$2292,20,FALSE)</f>
        <v>w/ Mortar Bond Coat or Adhesive</v>
      </c>
      <c r="U285" s="310">
        <f>VLOOKUP($I285,'WM-AR'!$B$7:$AL$2292,22,FALSE)</f>
        <v>0</v>
      </c>
      <c r="V285" s="310">
        <f>VLOOKUP($I285,'WM-AR'!$B$7:$AL$2292,24,FALSE)</f>
        <v>0</v>
      </c>
      <c r="W285" s="310">
        <f>VLOOKUP($I285,'WM-AR'!$B$7:$AL$2292,25,FALSE)</f>
        <v>0</v>
      </c>
      <c r="X285" s="310" t="str">
        <f>VLOOKUP($I285,'WM-AR'!$B$7:$AL$2292,26,FALSE)</f>
        <v>Tile Size=W(  )mm x L(  )mm x THK(  )mm</v>
      </c>
      <c r="Y285" s="310">
        <f>VLOOKUP($I285,'WM-AR'!$B$7:$AL$2292,27,FALSE)</f>
        <v>0</v>
      </c>
      <c r="Z285" s="310">
        <f>VLOOKUP($I285,'WM-AR'!$B$7:$AL$2292,28,FALSE)</f>
        <v>0</v>
      </c>
      <c r="AA285" s="310">
        <f>VLOOKUP($I285,'WM-AR'!$B$7:$AL$2292,29,FALSE)</f>
        <v>0</v>
      </c>
      <c r="AB285" s="310">
        <f>VLOOKUP($I285,'WM-AR'!$B$7:$AL$2292,30,FALSE)</f>
        <v>0</v>
      </c>
      <c r="AC285" s="310">
        <f>VLOOKUP($I285,'WM-AR'!$B$7:$AL$2292,31,FALSE)</f>
        <v>0</v>
      </c>
      <c r="AD285" s="310">
        <f>VLOOKUP($I285,'WM-AR'!$B$7:$AL$2292,32,FALSE)</f>
        <v>0</v>
      </c>
      <c r="AE285" s="310">
        <f>VLOOKUP($I285,'WM-AR'!$B$7:$AL$2292,33,FALSE)</f>
        <v>0</v>
      </c>
      <c r="AF285" s="287"/>
      <c r="AG285" s="316" t="s">
        <v>770</v>
      </c>
      <c r="AH285" s="312"/>
      <c r="AI285" s="312" t="s">
        <v>763</v>
      </c>
      <c r="AJ285" s="334"/>
    </row>
    <row r="286" spans="2:36">
      <c r="B286" s="299" t="str">
        <f t="shared" si="24"/>
        <v>입찰</v>
      </c>
      <c r="C286" s="338"/>
      <c r="D286" s="339"/>
      <c r="E286" s="339"/>
      <c r="F286" s="339"/>
      <c r="G286" s="339" t="s">
        <v>771</v>
      </c>
      <c r="H286" s="339"/>
      <c r="I286" s="302" t="s">
        <v>830</v>
      </c>
      <c r="J286" s="340"/>
      <c r="K286" s="341"/>
      <c r="L286" s="341"/>
      <c r="M286" s="341"/>
      <c r="N286" s="341"/>
      <c r="O286" s="341"/>
      <c r="P286" s="341"/>
      <c r="Q286" s="341"/>
      <c r="R286" s="341"/>
      <c r="S286" s="341"/>
      <c r="T286" s="341"/>
      <c r="U286" s="341"/>
      <c r="V286" s="341"/>
      <c r="W286" s="341"/>
      <c r="X286" s="341"/>
      <c r="Y286" s="341"/>
      <c r="Z286" s="341"/>
      <c r="AA286" s="341"/>
      <c r="AB286" s="341"/>
      <c r="AC286" s="341"/>
      <c r="AD286" s="341"/>
      <c r="AE286" s="342"/>
      <c r="AF286" s="305"/>
      <c r="AG286" s="305"/>
      <c r="AH286" s="305"/>
      <c r="AI286" s="305"/>
      <c r="AJ286" s="306"/>
    </row>
    <row r="287" spans="2:36" ht="49.9" customHeight="1">
      <c r="B287" s="299" t="str">
        <f t="shared" si="24"/>
        <v>입찰</v>
      </c>
      <c r="C287" s="343"/>
      <c r="D287" s="344"/>
      <c r="E287" s="344"/>
      <c r="F287" s="344" t="s">
        <v>769</v>
      </c>
      <c r="G287" s="344" t="str">
        <f>O287</f>
        <v>Acrylic Emulsion Paint</v>
      </c>
      <c r="H287" s="308" t="s">
        <v>783</v>
      </c>
      <c r="I287" s="345" t="str">
        <f>LEFT(H287,14)</f>
        <v>A04AM078-00001</v>
      </c>
      <c r="J287" s="346"/>
      <c r="K287" s="346" t="str">
        <f>VLOOKUP($I287,'WM-AR'!$B$7:$AL$2292,34,FALSE)</f>
        <v>M2</v>
      </c>
      <c r="L287" s="346" t="str">
        <f>VLOOKUP($I287,'WM-AR'!$B$7:$AL$2292,4,FALSE)</f>
        <v>Finishing Work</v>
      </c>
      <c r="M287" s="346" t="str">
        <f>VLOOKUP($I287,'WM-AR'!$B$7:$AL$2292,6,FALSE)</f>
        <v>Painting Work</v>
      </c>
      <c r="N287" s="346" t="str">
        <f>VLOOKUP($I287,'WM-AR'!$B$7:$AL$2292,8,FALSE)</f>
        <v>Internal Wall Painting</v>
      </c>
      <c r="O287" s="346" t="str">
        <f>VLOOKUP($I287,'WM-AR'!$B$7:$AL$2292,10,FALSE)</f>
        <v>Acrylic Emulsion Paint</v>
      </c>
      <c r="P287" s="346">
        <f>VLOOKUP($I287,'WM-AR'!$B$7:$AL$2292,12,FALSE)</f>
        <v>0</v>
      </c>
      <c r="Q287" s="346">
        <f>VLOOKUP($I287,'WM-AR'!$B$7:$AL$2292,14,FALSE)</f>
        <v>0</v>
      </c>
      <c r="R287" s="346">
        <f>VLOOKUP($I287,'WM-AR'!$B$7:$AL$2292,16,FALSE)</f>
        <v>0</v>
      </c>
      <c r="S287" s="346">
        <f>VLOOKUP($I287,'WM-AR'!$B$7:$AL$2292,18,FALSE)</f>
        <v>0</v>
      </c>
      <c r="T287" s="346" t="str">
        <f>VLOOKUP($I287,'WM-AR'!$B$7:$AL$2292,20,FALSE)</f>
        <v/>
      </c>
      <c r="U287" s="346">
        <f>VLOOKUP($I287,'WM-AR'!$B$7:$AL$2292,22,FALSE)</f>
        <v>0</v>
      </c>
      <c r="V287" s="346" t="str">
        <f>VLOOKUP($I287,'WM-AR'!$B$7:$AL$2292,24,FALSE)</f>
        <v/>
      </c>
      <c r="W287" s="346">
        <f>VLOOKUP($I287,'WM-AR'!$B$7:$AL$2292,25,FALSE)</f>
        <v>0</v>
      </c>
      <c r="X287" s="346" t="str">
        <f>VLOOKUP($I287,'WM-AR'!$B$7:$AL$2292,26,FALSE)</f>
        <v/>
      </c>
      <c r="Y287" s="346">
        <f>VLOOKUP($I287,'WM-AR'!$B$7:$AL$2292,27,FALSE)</f>
        <v>0</v>
      </c>
      <c r="Z287" s="346">
        <f>VLOOKUP($I287,'WM-AR'!$B$7:$AL$2292,28,FALSE)</f>
        <v>0</v>
      </c>
      <c r="AA287" s="346">
        <f>VLOOKUP($I287,'WM-AR'!$B$7:$AL$2292,29,FALSE)</f>
        <v>0</v>
      </c>
      <c r="AB287" s="346">
        <f>VLOOKUP($I287,'WM-AR'!$B$7:$AL$2292,30,FALSE)</f>
        <v>0</v>
      </c>
      <c r="AC287" s="346">
        <f>VLOOKUP($I287,'WM-AR'!$B$7:$AL$2292,31,FALSE)</f>
        <v>0</v>
      </c>
      <c r="AD287" s="346">
        <f>VLOOKUP($I287,'WM-AR'!$B$7:$AL$2292,32,FALSE)</f>
        <v>0</v>
      </c>
      <c r="AE287" s="347">
        <f>VLOOKUP($I287,'WM-AR'!$B$7:$AL$2292,33,FALSE)</f>
        <v>0</v>
      </c>
      <c r="AF287" s="287"/>
      <c r="AG287" s="316" t="s">
        <v>784</v>
      </c>
      <c r="AH287" s="312"/>
      <c r="AI287" s="312" t="s">
        <v>763</v>
      </c>
      <c r="AJ287" s="336"/>
    </row>
    <row r="288" spans="2:36" ht="49.9" customHeight="1">
      <c r="B288" s="299" t="str">
        <f t="shared" si="24"/>
        <v>입찰</v>
      </c>
      <c r="C288" s="343"/>
      <c r="D288" s="344"/>
      <c r="E288" s="344"/>
      <c r="F288" s="344" t="s">
        <v>769</v>
      </c>
      <c r="G288" s="344" t="str">
        <f>N288</f>
        <v>Plastering</v>
      </c>
      <c r="H288" s="308" t="s">
        <v>785</v>
      </c>
      <c r="I288" s="309" t="str">
        <f>LEFT(H288,14)</f>
        <v>A04AT198-00002</v>
      </c>
      <c r="J288" s="310"/>
      <c r="K288" s="310" t="str">
        <f>VLOOKUP($I288,'WM-AR'!$B$7:$AL$2292,34,FALSE)</f>
        <v>M2</v>
      </c>
      <c r="L288" s="310" t="str">
        <f>VLOOKUP($I288,'WM-AR'!$B$7:$AL$2292,4,FALSE)</f>
        <v>Finishing Work</v>
      </c>
      <c r="M288" s="310" t="str">
        <f>VLOOKUP($I288,'WM-AR'!$B$7:$AL$2292,6,FALSE)</f>
        <v>Plastering Work</v>
      </c>
      <c r="N288" s="310" t="str">
        <f>VLOOKUP($I288,'WM-AR'!$B$7:$AL$2292,8,FALSE)</f>
        <v>Plastering</v>
      </c>
      <c r="O288" s="310">
        <f>VLOOKUP($I288,'WM-AR'!$B$7:$AL$2292,10,FALSE)</f>
        <v>0</v>
      </c>
      <c r="P288" s="310">
        <f>VLOOKUP($I288,'WM-AR'!$B$7:$AL$2292,12,FALSE)</f>
        <v>0</v>
      </c>
      <c r="Q288" s="310">
        <f>VLOOKUP($I288,'WM-AR'!$B$7:$AL$2292,14,FALSE)</f>
        <v>0</v>
      </c>
      <c r="R288" s="310">
        <f>VLOOKUP($I288,'WM-AR'!$B$7:$AL$2292,16,FALSE)</f>
        <v>0</v>
      </c>
      <c r="S288" s="310" t="str">
        <f>VLOOKUP($I288,'WM-AR'!$B$7:$AL$2292,18,FALSE)</f>
        <v>for Internal Masonry Wall</v>
      </c>
      <c r="T288" s="310" t="str">
        <f>VLOOKUP($I288,'WM-AR'!$B$7:$AL$2292,20,FALSE)</f>
        <v/>
      </c>
      <c r="U288" s="310">
        <f>VLOOKUP($I288,'WM-AR'!$B$7:$AL$2292,22,FALSE)</f>
        <v>0</v>
      </c>
      <c r="V288" s="310">
        <f>VLOOKUP($I288,'WM-AR'!$B$7:$AL$2292,24,FALSE)</f>
        <v>0</v>
      </c>
      <c r="W288" s="310">
        <f>VLOOKUP($I288,'WM-AR'!$B$7:$AL$2292,25,FALSE)</f>
        <v>0</v>
      </c>
      <c r="X288" s="310" t="str">
        <f>VLOOKUP($I288,'WM-AR'!$B$7:$AL$2292,26,FALSE)</f>
        <v>THK=(  )mm</v>
      </c>
      <c r="Y288" s="310">
        <f>VLOOKUP($I288,'WM-AR'!$B$7:$AL$2292,27,FALSE)</f>
        <v>0</v>
      </c>
      <c r="Z288" s="310">
        <f>VLOOKUP($I288,'WM-AR'!$B$7:$AL$2292,28,FALSE)</f>
        <v>0</v>
      </c>
      <c r="AA288" s="310">
        <f>VLOOKUP($I288,'WM-AR'!$B$7:$AL$2292,29,FALSE)</f>
        <v>0</v>
      </c>
      <c r="AB288" s="310">
        <f>VLOOKUP($I288,'WM-AR'!$B$7:$AL$2292,30,FALSE)</f>
        <v>0</v>
      </c>
      <c r="AC288" s="310">
        <f>VLOOKUP($I288,'WM-AR'!$B$7:$AL$2292,31,FALSE)</f>
        <v>0</v>
      </c>
      <c r="AD288" s="310">
        <f>VLOOKUP($I288,'WM-AR'!$B$7:$AL$2292,32,FALSE)</f>
        <v>0</v>
      </c>
      <c r="AE288" s="310">
        <f>VLOOKUP($I288,'WM-AR'!$B$7:$AL$2292,33,FALSE)</f>
        <v>0</v>
      </c>
      <c r="AF288" s="287"/>
      <c r="AG288" s="316" t="s">
        <v>784</v>
      </c>
      <c r="AH288" s="312"/>
      <c r="AI288" s="312" t="s">
        <v>763</v>
      </c>
      <c r="AJ288" s="334"/>
    </row>
    <row r="289" spans="2:36">
      <c r="B289" s="299" t="str">
        <f t="shared" si="24"/>
        <v>입찰</v>
      </c>
      <c r="C289" s="338"/>
      <c r="D289" s="339"/>
      <c r="E289" s="339"/>
      <c r="F289" s="339"/>
      <c r="G289" s="339" t="s">
        <v>773</v>
      </c>
      <c r="H289" s="301"/>
      <c r="I289" s="348" t="s">
        <v>794</v>
      </c>
      <c r="J289" s="340"/>
      <c r="K289" s="341"/>
      <c r="L289" s="341"/>
      <c r="M289" s="341"/>
      <c r="N289" s="341"/>
      <c r="O289" s="341"/>
      <c r="P289" s="341"/>
      <c r="Q289" s="341"/>
      <c r="R289" s="341"/>
      <c r="S289" s="341"/>
      <c r="T289" s="341"/>
      <c r="U289" s="341"/>
      <c r="V289" s="341"/>
      <c r="W289" s="341"/>
      <c r="X289" s="341"/>
      <c r="Y289" s="341"/>
      <c r="Z289" s="341"/>
      <c r="AA289" s="341"/>
      <c r="AB289" s="341"/>
      <c r="AC289" s="341"/>
      <c r="AD289" s="341"/>
      <c r="AE289" s="342"/>
      <c r="AF289" s="305"/>
      <c r="AG289" s="305"/>
      <c r="AH289" s="305"/>
      <c r="AI289" s="305"/>
      <c r="AJ289" s="306"/>
    </row>
    <row r="290" spans="2:36" ht="49.9" customHeight="1">
      <c r="B290" s="299" t="str">
        <f t="shared" si="24"/>
        <v>입찰</v>
      </c>
      <c r="C290" s="343"/>
      <c r="D290" s="344"/>
      <c r="E290" s="344"/>
      <c r="F290" s="344" t="s">
        <v>769</v>
      </c>
      <c r="G290" s="344" t="str">
        <f>_xlfn.CONCAT(N290," _ ", O290)</f>
        <v>Acoustic Tiled Ceiling System _ M-Bar System</v>
      </c>
      <c r="H290" s="308" t="s">
        <v>795</v>
      </c>
      <c r="I290" s="309" t="str">
        <f>LEFT(H290,14)</f>
        <v>A04AS190-00001</v>
      </c>
      <c r="J290" s="310"/>
      <c r="K290" s="310" t="str">
        <f>VLOOKUP($I290,'WM-AR'!$B$7:$AL$2292,34,FALSE)</f>
        <v>M2</v>
      </c>
      <c r="L290" s="310" t="str">
        <f>VLOOKUP($I290,'WM-AR'!$B$7:$AL$2292,4,FALSE)</f>
        <v>Finishing Work</v>
      </c>
      <c r="M290" s="310" t="str">
        <f>VLOOKUP($I290,'WM-AR'!$B$7:$AL$2292,6,FALSE)</f>
        <v>Exterior/Interior Finish Work</v>
      </c>
      <c r="N290" s="310" t="str">
        <f>VLOOKUP($I290,'WM-AR'!$B$7:$AL$2292,8,FALSE)</f>
        <v>Acoustic Tiled Ceiling System</v>
      </c>
      <c r="O290" s="310" t="str">
        <f>VLOOKUP($I290,'WM-AR'!$B$7:$AL$2292,10,FALSE)</f>
        <v>M-Bar System</v>
      </c>
      <c r="P290" s="310">
        <f>VLOOKUP($I290,'WM-AR'!$B$7:$AL$2292,12,FALSE)</f>
        <v>0</v>
      </c>
      <c r="Q290" s="310">
        <f>VLOOKUP($I290,'WM-AR'!$B$7:$AL$2292,14,FALSE)</f>
        <v>0</v>
      </c>
      <c r="R290" s="310">
        <f>VLOOKUP($I290,'WM-AR'!$B$7:$AL$2292,16,FALSE)</f>
        <v>0</v>
      </c>
      <c r="S290" s="310">
        <f>VLOOKUP($I290,'WM-AR'!$B$7:$AL$2292,18,FALSE)</f>
        <v>0</v>
      </c>
      <c r="T290" s="310" t="str">
        <f>VLOOKUP($I290,'WM-AR'!$B$7:$AL$2292,20,FALSE)</f>
        <v>w/ Hot-Dip Galvanized Suspension System &amp; Accessories(Moldings, Ceiling Access Door/Hatch, Curtain Boxes and etc.)</v>
      </c>
      <c r="U290" s="310">
        <f>VLOOKUP($I290,'WM-AR'!$B$7:$AL$2292,22,FALSE)</f>
        <v>0</v>
      </c>
      <c r="V290" s="310">
        <f>VLOOKUP($I290,'WM-AR'!$B$7:$AL$2292,24,FALSE)</f>
        <v>0</v>
      </c>
      <c r="W290" s="310">
        <f>VLOOKUP($I290,'WM-AR'!$B$7:$AL$2292,25,FALSE)</f>
        <v>0</v>
      </c>
      <c r="X290" s="310" t="str">
        <f>VLOOKUP($I290,'WM-AR'!$B$7:$AL$2292,26,FALSE)</f>
        <v>Tile Size=(  )mm x (  )mm</v>
      </c>
      <c r="Y290" s="310">
        <f>VLOOKUP($I290,'WM-AR'!$B$7:$AL$2292,27,FALSE)</f>
        <v>0</v>
      </c>
      <c r="Z290" s="310">
        <f>VLOOKUP($I290,'WM-AR'!$B$7:$AL$2292,28,FALSE)</f>
        <v>0</v>
      </c>
      <c r="AA290" s="310">
        <f>VLOOKUP($I290,'WM-AR'!$B$7:$AL$2292,29,FALSE)</f>
        <v>0</v>
      </c>
      <c r="AB290" s="310">
        <f>VLOOKUP($I290,'WM-AR'!$B$7:$AL$2292,30,FALSE)</f>
        <v>0</v>
      </c>
      <c r="AC290" s="310">
        <f>VLOOKUP($I290,'WM-AR'!$B$7:$AL$2292,31,FALSE)</f>
        <v>0</v>
      </c>
      <c r="AD290" s="310">
        <f>VLOOKUP($I290,'WM-AR'!$B$7:$AL$2292,32,FALSE)</f>
        <v>0</v>
      </c>
      <c r="AE290" s="310">
        <f>VLOOKUP($I290,'WM-AR'!$B$7:$AL$2292,33,FALSE)</f>
        <v>0</v>
      </c>
      <c r="AF290" s="287"/>
      <c r="AG290" s="316" t="s">
        <v>779</v>
      </c>
      <c r="AH290" s="312"/>
      <c r="AI290" s="312" t="s">
        <v>763</v>
      </c>
      <c r="AJ290" s="334"/>
    </row>
    <row r="291" spans="2:36">
      <c r="B291" s="317" t="str">
        <f>$B290</f>
        <v>입찰</v>
      </c>
      <c r="C291" s="318"/>
      <c r="D291" s="318"/>
      <c r="E291" s="318"/>
      <c r="F291" s="318"/>
      <c r="G291" s="318"/>
      <c r="H291" s="318"/>
      <c r="I291" s="318"/>
      <c r="J291" s="318"/>
      <c r="K291" s="318"/>
      <c r="L291" s="318"/>
      <c r="M291" s="318"/>
      <c r="N291" s="318"/>
      <c r="O291" s="318"/>
      <c r="P291" s="318"/>
      <c r="Q291" s="318"/>
      <c r="R291" s="318"/>
      <c r="S291" s="318"/>
      <c r="T291" s="318"/>
      <c r="U291" s="318"/>
      <c r="V291" s="318"/>
      <c r="W291" s="318"/>
      <c r="X291" s="318"/>
      <c r="Y291" s="318"/>
      <c r="Z291" s="318"/>
      <c r="AA291" s="318"/>
      <c r="AB291" s="318"/>
      <c r="AC291" s="318"/>
      <c r="AD291" s="318"/>
      <c r="AE291" s="318"/>
      <c r="AF291" s="318"/>
      <c r="AG291" s="318"/>
      <c r="AH291" s="318"/>
      <c r="AI291" s="318"/>
      <c r="AJ291" s="318"/>
    </row>
    <row r="292" spans="2:36" ht="34.9" customHeight="1">
      <c r="B292" s="283" t="s">
        <v>787</v>
      </c>
      <c r="C292" s="284" t="s">
        <v>756</v>
      </c>
      <c r="D292" s="337" t="s">
        <v>225</v>
      </c>
      <c r="E292" s="308"/>
      <c r="F292" s="287" t="s">
        <v>490</v>
      </c>
      <c r="G292" s="288" t="s">
        <v>860</v>
      </c>
      <c r="H292" s="289" t="s">
        <v>861</v>
      </c>
      <c r="I292" s="289"/>
      <c r="J292" s="290"/>
      <c r="K292" s="290"/>
      <c r="L292" s="290"/>
      <c r="M292" s="290"/>
      <c r="N292" s="291"/>
      <c r="O292" s="292"/>
      <c r="P292" s="293"/>
      <c r="Q292" s="293"/>
      <c r="R292" s="293"/>
      <c r="S292" s="293"/>
      <c r="T292" s="293"/>
      <c r="U292" s="293"/>
      <c r="V292" s="294"/>
      <c r="W292" s="295"/>
      <c r="X292" s="295"/>
      <c r="Y292" s="295"/>
      <c r="Z292" s="295"/>
      <c r="AA292" s="295"/>
      <c r="AB292" s="295"/>
      <c r="AC292" s="295"/>
      <c r="AD292" s="295"/>
      <c r="AE292" s="327"/>
      <c r="AF292" s="296"/>
      <c r="AG292" s="297"/>
      <c r="AH292" s="297"/>
      <c r="AI292" s="297"/>
      <c r="AJ292" s="333"/>
    </row>
    <row r="293" spans="2:36">
      <c r="B293" s="299" t="str">
        <f>$B292</f>
        <v>입찰</v>
      </c>
      <c r="C293" s="338"/>
      <c r="D293" s="339"/>
      <c r="E293" s="339"/>
      <c r="F293" s="339"/>
      <c r="G293" s="339" t="s">
        <v>759</v>
      </c>
      <c r="H293" s="339"/>
      <c r="I293" s="302" t="s">
        <v>862</v>
      </c>
      <c r="J293" s="340"/>
      <c r="K293" s="341"/>
      <c r="L293" s="341"/>
      <c r="M293" s="341"/>
      <c r="N293" s="341"/>
      <c r="O293" s="341"/>
      <c r="P293" s="341"/>
      <c r="Q293" s="341"/>
      <c r="R293" s="341"/>
      <c r="S293" s="341"/>
      <c r="T293" s="341"/>
      <c r="U293" s="341"/>
      <c r="V293" s="341"/>
      <c r="W293" s="341"/>
      <c r="X293" s="341"/>
      <c r="Y293" s="341"/>
      <c r="Z293" s="341"/>
      <c r="AA293" s="341"/>
      <c r="AB293" s="341"/>
      <c r="AC293" s="341"/>
      <c r="AD293" s="341"/>
      <c r="AE293" s="342"/>
      <c r="AF293" s="305"/>
      <c r="AG293" s="305"/>
      <c r="AH293" s="305"/>
      <c r="AI293" s="305"/>
      <c r="AJ293" s="306"/>
    </row>
    <row r="294" spans="2:36" ht="49.9" customHeight="1">
      <c r="B294" s="299" t="str">
        <f t="shared" ref="B294:B301" si="25">$B293</f>
        <v>입찰</v>
      </c>
      <c r="C294" s="343"/>
      <c r="D294" s="344"/>
      <c r="E294" s="344"/>
      <c r="F294" s="344" t="s">
        <v>769</v>
      </c>
      <c r="G294" s="344" t="str">
        <f>O294</f>
        <v>Epoxy Paint</v>
      </c>
      <c r="H294" s="308" t="s">
        <v>778</v>
      </c>
      <c r="I294" s="345" t="str">
        <f>LEFT(H294,14)</f>
        <v>A04AM080-00006</v>
      </c>
      <c r="J294" s="346"/>
      <c r="K294" s="346" t="str">
        <f>VLOOKUP($I294,'WM-AR'!$B$7:$AL$2292,34,FALSE)</f>
        <v>M2</v>
      </c>
      <c r="L294" s="346" t="str">
        <f>VLOOKUP($I294,'WM-AR'!$B$7:$AL$2292,4,FALSE)</f>
        <v>Finishing Work</v>
      </c>
      <c r="M294" s="346" t="str">
        <f>VLOOKUP($I294,'WM-AR'!$B$7:$AL$2292,6,FALSE)</f>
        <v>Painting Work</v>
      </c>
      <c r="N294" s="346" t="str">
        <f>VLOOKUP($I294,'WM-AR'!$B$7:$AL$2292,8,FALSE)</f>
        <v>Floor Painting</v>
      </c>
      <c r="O294" s="346" t="str">
        <f>VLOOKUP($I294,'WM-AR'!$B$7:$AL$2292,10,FALSE)</f>
        <v>Epoxy Paint</v>
      </c>
      <c r="P294" s="346">
        <f>VLOOKUP($I294,'WM-AR'!$B$7:$AL$2292,12,FALSE)</f>
        <v>0</v>
      </c>
      <c r="Q294" s="346">
        <f>VLOOKUP($I294,'WM-AR'!$B$7:$AL$2292,14,FALSE)</f>
        <v>0</v>
      </c>
      <c r="R294" s="346">
        <f>VLOOKUP($I294,'WM-AR'!$B$7:$AL$2292,16,FALSE)</f>
        <v>0</v>
      </c>
      <c r="S294" s="346">
        <f>VLOOKUP($I294,'WM-AR'!$B$7:$AL$2292,18,FALSE)</f>
        <v>0</v>
      </c>
      <c r="T294" s="346" t="str">
        <f>VLOOKUP($I294,'WM-AR'!$B$7:$AL$2292,20,FALSE)</f>
        <v/>
      </c>
      <c r="U294" s="346">
        <f>VLOOKUP($I294,'WM-AR'!$B$7:$AL$2292,22,FALSE)</f>
        <v>0</v>
      </c>
      <c r="V294" s="346" t="str">
        <f>VLOOKUP($I294,'WM-AR'!$B$7:$AL$2292,24,FALSE)</f>
        <v/>
      </c>
      <c r="W294" s="346">
        <f>VLOOKUP($I294,'WM-AR'!$B$7:$AL$2292,25,FALSE)</f>
        <v>0</v>
      </c>
      <c r="X294" s="346" t="str">
        <f>VLOOKUP($I294,'WM-AR'!$B$7:$AL$2292,26,FALSE)</f>
        <v/>
      </c>
      <c r="Y294" s="346">
        <f>VLOOKUP($I294,'WM-AR'!$B$7:$AL$2292,27,FALSE)</f>
        <v>0</v>
      </c>
      <c r="Z294" s="346">
        <f>VLOOKUP($I294,'WM-AR'!$B$7:$AL$2292,28,FALSE)</f>
        <v>0</v>
      </c>
      <c r="AA294" s="346">
        <f>VLOOKUP($I294,'WM-AR'!$B$7:$AL$2292,29,FALSE)</f>
        <v>0</v>
      </c>
      <c r="AB294" s="346">
        <f>VLOOKUP($I294,'WM-AR'!$B$7:$AL$2292,30,FALSE)</f>
        <v>0</v>
      </c>
      <c r="AC294" s="346">
        <f>VLOOKUP($I294,'WM-AR'!$B$7:$AL$2292,31,FALSE)</f>
        <v>0</v>
      </c>
      <c r="AD294" s="346">
        <f>VLOOKUP($I294,'WM-AR'!$B$7:$AL$2292,32,FALSE)</f>
        <v>0</v>
      </c>
      <c r="AE294" s="347">
        <f>VLOOKUP($I294,'WM-AR'!$B$7:$AL$2292,33,FALSE)</f>
        <v>0</v>
      </c>
      <c r="AF294" s="287"/>
      <c r="AG294" s="316" t="s">
        <v>779</v>
      </c>
      <c r="AH294" s="312"/>
      <c r="AI294" s="312" t="s">
        <v>763</v>
      </c>
      <c r="AJ294" s="334"/>
    </row>
    <row r="295" spans="2:36">
      <c r="B295" s="299" t="str">
        <f t="shared" si="25"/>
        <v>입찰</v>
      </c>
      <c r="C295" s="338"/>
      <c r="D295" s="339"/>
      <c r="E295" s="339"/>
      <c r="F295" s="339"/>
      <c r="G295" s="339" t="s">
        <v>767</v>
      </c>
      <c r="H295" s="301"/>
      <c r="I295" s="348" t="s">
        <v>834</v>
      </c>
      <c r="J295" s="340"/>
      <c r="K295" s="341"/>
      <c r="L295" s="341"/>
      <c r="M295" s="341"/>
      <c r="N295" s="341"/>
      <c r="O295" s="341"/>
      <c r="P295" s="341"/>
      <c r="Q295" s="341"/>
      <c r="R295" s="341"/>
      <c r="S295" s="341"/>
      <c r="T295" s="341"/>
      <c r="U295" s="341"/>
      <c r="V295" s="341"/>
      <c r="W295" s="341"/>
      <c r="X295" s="341"/>
      <c r="Y295" s="341"/>
      <c r="Z295" s="341"/>
      <c r="AA295" s="341"/>
      <c r="AB295" s="341"/>
      <c r="AC295" s="341"/>
      <c r="AD295" s="341"/>
      <c r="AE295" s="342"/>
      <c r="AF295" s="305"/>
      <c r="AG295" s="305"/>
      <c r="AH295" s="305"/>
      <c r="AI295" s="305"/>
      <c r="AJ295" s="306"/>
    </row>
    <row r="296" spans="2:36" ht="49.9" customHeight="1">
      <c r="B296" s="299" t="str">
        <f t="shared" si="25"/>
        <v>입찰</v>
      </c>
      <c r="C296" s="343"/>
      <c r="D296" s="344"/>
      <c r="E296" s="344"/>
      <c r="F296" s="344" t="s">
        <v>769</v>
      </c>
      <c r="G296" s="344" t="str">
        <f>O296</f>
        <v>Epoxy Paint</v>
      </c>
      <c r="H296" s="308" t="s">
        <v>782</v>
      </c>
      <c r="I296" s="309" t="str">
        <f>LEFT(H296,14)</f>
        <v>A04AM081-00007</v>
      </c>
      <c r="J296" s="310"/>
      <c r="K296" s="310" t="str">
        <f>VLOOKUP($I296,'WM-AR'!$B$7:$AL$2292,34,FALSE)</f>
        <v>M</v>
      </c>
      <c r="L296" s="310" t="str">
        <f>VLOOKUP($I296,'WM-AR'!$B$7:$AL$2292,4,FALSE)</f>
        <v>Finishing Work</v>
      </c>
      <c r="M296" s="310" t="str">
        <f>VLOOKUP($I296,'WM-AR'!$B$7:$AL$2292,6,FALSE)</f>
        <v>Painting Work</v>
      </c>
      <c r="N296" s="310" t="str">
        <f>VLOOKUP($I296,'WM-AR'!$B$7:$AL$2292,8,FALSE)</f>
        <v>Skirt Painting</v>
      </c>
      <c r="O296" s="310" t="str">
        <f>VLOOKUP($I296,'WM-AR'!$B$7:$AL$2292,10,FALSE)</f>
        <v>Epoxy Paint</v>
      </c>
      <c r="P296" s="310">
        <f>VLOOKUP($I296,'WM-AR'!$B$7:$AL$2292,12,FALSE)</f>
        <v>0</v>
      </c>
      <c r="Q296" s="310">
        <f>VLOOKUP($I296,'WM-AR'!$B$7:$AL$2292,14,FALSE)</f>
        <v>0</v>
      </c>
      <c r="R296" s="310">
        <f>VLOOKUP($I296,'WM-AR'!$B$7:$AL$2292,16,FALSE)</f>
        <v>0</v>
      </c>
      <c r="S296" s="310">
        <f>VLOOKUP($I296,'WM-AR'!$B$7:$AL$2292,18,FALSE)</f>
        <v>0</v>
      </c>
      <c r="T296" s="310" t="str">
        <f>VLOOKUP($I296,'WM-AR'!$B$7:$AL$2292,20,FALSE)</f>
        <v/>
      </c>
      <c r="U296" s="310">
        <f>VLOOKUP($I296,'WM-AR'!$B$7:$AL$2292,22,FALSE)</f>
        <v>0</v>
      </c>
      <c r="V296" s="310" t="str">
        <f>VLOOKUP($I296,'WM-AR'!$B$7:$AL$2292,24,FALSE)</f>
        <v>H&lt;150mm</v>
      </c>
      <c r="W296" s="310">
        <f>VLOOKUP($I296,'WM-AR'!$B$7:$AL$2292,25,FALSE)</f>
        <v>0</v>
      </c>
      <c r="X296" s="310" t="str">
        <f>VLOOKUP($I296,'WM-AR'!$B$7:$AL$2292,26,FALSE)</f>
        <v>H=(  )mm</v>
      </c>
      <c r="Y296" s="310">
        <f>VLOOKUP($I296,'WM-AR'!$B$7:$AL$2292,27,FALSE)</f>
        <v>0</v>
      </c>
      <c r="Z296" s="310">
        <f>VLOOKUP($I296,'WM-AR'!$B$7:$AL$2292,28,FALSE)</f>
        <v>0</v>
      </c>
      <c r="AA296" s="310">
        <f>VLOOKUP($I296,'WM-AR'!$B$7:$AL$2292,29,FALSE)</f>
        <v>0</v>
      </c>
      <c r="AB296" s="310">
        <f>VLOOKUP($I296,'WM-AR'!$B$7:$AL$2292,30,FALSE)</f>
        <v>0</v>
      </c>
      <c r="AC296" s="310">
        <f>VLOOKUP($I296,'WM-AR'!$B$7:$AL$2292,31,FALSE)</f>
        <v>0</v>
      </c>
      <c r="AD296" s="310">
        <f>VLOOKUP($I296,'WM-AR'!$B$7:$AL$2292,32,FALSE)</f>
        <v>0</v>
      </c>
      <c r="AE296" s="310">
        <f>VLOOKUP($I296,'WM-AR'!$B$7:$AL$2292,33,FALSE)</f>
        <v>0</v>
      </c>
      <c r="AF296" s="287"/>
      <c r="AG296" s="316" t="s">
        <v>770</v>
      </c>
      <c r="AH296" s="312"/>
      <c r="AI296" s="312" t="s">
        <v>763</v>
      </c>
      <c r="AJ296" s="334"/>
    </row>
    <row r="297" spans="2:36">
      <c r="B297" s="299" t="str">
        <f t="shared" si="25"/>
        <v>입찰</v>
      </c>
      <c r="C297" s="338"/>
      <c r="D297" s="339"/>
      <c r="E297" s="339"/>
      <c r="F297" s="339"/>
      <c r="G297" s="339" t="s">
        <v>771</v>
      </c>
      <c r="H297" s="339"/>
      <c r="I297" s="302" t="s">
        <v>830</v>
      </c>
      <c r="J297" s="340"/>
      <c r="K297" s="341"/>
      <c r="L297" s="341"/>
      <c r="M297" s="341"/>
      <c r="N297" s="341"/>
      <c r="O297" s="341"/>
      <c r="P297" s="341"/>
      <c r="Q297" s="341"/>
      <c r="R297" s="341"/>
      <c r="S297" s="341"/>
      <c r="T297" s="341"/>
      <c r="U297" s="341"/>
      <c r="V297" s="341"/>
      <c r="W297" s="341"/>
      <c r="X297" s="341"/>
      <c r="Y297" s="341"/>
      <c r="Z297" s="341"/>
      <c r="AA297" s="341"/>
      <c r="AB297" s="341"/>
      <c r="AC297" s="341"/>
      <c r="AD297" s="341"/>
      <c r="AE297" s="342"/>
      <c r="AF297" s="305"/>
      <c r="AG297" s="305"/>
      <c r="AH297" s="305"/>
      <c r="AI297" s="305"/>
      <c r="AJ297" s="306"/>
    </row>
    <row r="298" spans="2:36" ht="49.9" customHeight="1">
      <c r="B298" s="299" t="str">
        <f t="shared" si="25"/>
        <v>입찰</v>
      </c>
      <c r="C298" s="343"/>
      <c r="D298" s="344"/>
      <c r="E298" s="344"/>
      <c r="F298" s="344" t="s">
        <v>769</v>
      </c>
      <c r="G298" s="344" t="str">
        <f>O298</f>
        <v>Acrylic Emulsion Paint</v>
      </c>
      <c r="H298" s="308" t="s">
        <v>783</v>
      </c>
      <c r="I298" s="345" t="str">
        <f>LEFT(H298,14)</f>
        <v>A04AM078-00001</v>
      </c>
      <c r="J298" s="346"/>
      <c r="K298" s="346" t="str">
        <f>VLOOKUP($I298,'WM-AR'!$B$7:$AL$2292,34,FALSE)</f>
        <v>M2</v>
      </c>
      <c r="L298" s="346" t="str">
        <f>VLOOKUP($I298,'WM-AR'!$B$7:$AL$2292,4,FALSE)</f>
        <v>Finishing Work</v>
      </c>
      <c r="M298" s="346" t="str">
        <f>VLOOKUP($I298,'WM-AR'!$B$7:$AL$2292,6,FALSE)</f>
        <v>Painting Work</v>
      </c>
      <c r="N298" s="346" t="str">
        <f>VLOOKUP($I298,'WM-AR'!$B$7:$AL$2292,8,FALSE)</f>
        <v>Internal Wall Painting</v>
      </c>
      <c r="O298" s="346" t="str">
        <f>VLOOKUP($I298,'WM-AR'!$B$7:$AL$2292,10,FALSE)</f>
        <v>Acrylic Emulsion Paint</v>
      </c>
      <c r="P298" s="346">
        <f>VLOOKUP($I298,'WM-AR'!$B$7:$AL$2292,12,FALSE)</f>
        <v>0</v>
      </c>
      <c r="Q298" s="346">
        <f>VLOOKUP($I298,'WM-AR'!$B$7:$AL$2292,14,FALSE)</f>
        <v>0</v>
      </c>
      <c r="R298" s="346">
        <f>VLOOKUP($I298,'WM-AR'!$B$7:$AL$2292,16,FALSE)</f>
        <v>0</v>
      </c>
      <c r="S298" s="346">
        <f>VLOOKUP($I298,'WM-AR'!$B$7:$AL$2292,18,FALSE)</f>
        <v>0</v>
      </c>
      <c r="T298" s="346" t="str">
        <f>VLOOKUP($I298,'WM-AR'!$B$7:$AL$2292,20,FALSE)</f>
        <v/>
      </c>
      <c r="U298" s="346">
        <f>VLOOKUP($I298,'WM-AR'!$B$7:$AL$2292,22,FALSE)</f>
        <v>0</v>
      </c>
      <c r="V298" s="346" t="str">
        <f>VLOOKUP($I298,'WM-AR'!$B$7:$AL$2292,24,FALSE)</f>
        <v/>
      </c>
      <c r="W298" s="346">
        <f>VLOOKUP($I298,'WM-AR'!$B$7:$AL$2292,25,FALSE)</f>
        <v>0</v>
      </c>
      <c r="X298" s="346" t="str">
        <f>VLOOKUP($I298,'WM-AR'!$B$7:$AL$2292,26,FALSE)</f>
        <v/>
      </c>
      <c r="Y298" s="346">
        <f>VLOOKUP($I298,'WM-AR'!$B$7:$AL$2292,27,FALSE)</f>
        <v>0</v>
      </c>
      <c r="Z298" s="346">
        <f>VLOOKUP($I298,'WM-AR'!$B$7:$AL$2292,28,FALSE)</f>
        <v>0</v>
      </c>
      <c r="AA298" s="346">
        <f>VLOOKUP($I298,'WM-AR'!$B$7:$AL$2292,29,FALSE)</f>
        <v>0</v>
      </c>
      <c r="AB298" s="346">
        <f>VLOOKUP($I298,'WM-AR'!$B$7:$AL$2292,30,FALSE)</f>
        <v>0</v>
      </c>
      <c r="AC298" s="346">
        <f>VLOOKUP($I298,'WM-AR'!$B$7:$AL$2292,31,FALSE)</f>
        <v>0</v>
      </c>
      <c r="AD298" s="346">
        <f>VLOOKUP($I298,'WM-AR'!$B$7:$AL$2292,32,FALSE)</f>
        <v>0</v>
      </c>
      <c r="AE298" s="347">
        <f>VLOOKUP($I298,'WM-AR'!$B$7:$AL$2292,33,FALSE)</f>
        <v>0</v>
      </c>
      <c r="AF298" s="287"/>
      <c r="AG298" s="316" t="s">
        <v>784</v>
      </c>
      <c r="AH298" s="312"/>
      <c r="AI298" s="312" t="s">
        <v>763</v>
      </c>
      <c r="AJ298" s="336"/>
    </row>
    <row r="299" spans="2:36" ht="49.9" customHeight="1">
      <c r="B299" s="299" t="str">
        <f t="shared" si="25"/>
        <v>입찰</v>
      </c>
      <c r="C299" s="343"/>
      <c r="D299" s="344"/>
      <c r="E299" s="344"/>
      <c r="F299" s="344" t="s">
        <v>769</v>
      </c>
      <c r="G299" s="344" t="str">
        <f>N299</f>
        <v>Plastering</v>
      </c>
      <c r="H299" s="308" t="s">
        <v>785</v>
      </c>
      <c r="I299" s="309" t="str">
        <f>LEFT(H299,14)</f>
        <v>A04AT198-00002</v>
      </c>
      <c r="J299" s="310"/>
      <c r="K299" s="310" t="str">
        <f>VLOOKUP($I299,'WM-AR'!$B$7:$AL$2292,34,FALSE)</f>
        <v>M2</v>
      </c>
      <c r="L299" s="310" t="str">
        <f>VLOOKUP($I299,'WM-AR'!$B$7:$AL$2292,4,FALSE)</f>
        <v>Finishing Work</v>
      </c>
      <c r="M299" s="310" t="str">
        <f>VLOOKUP($I299,'WM-AR'!$B$7:$AL$2292,6,FALSE)</f>
        <v>Plastering Work</v>
      </c>
      <c r="N299" s="310" t="str">
        <f>VLOOKUP($I299,'WM-AR'!$B$7:$AL$2292,8,FALSE)</f>
        <v>Plastering</v>
      </c>
      <c r="O299" s="310">
        <f>VLOOKUP($I299,'WM-AR'!$B$7:$AL$2292,10,FALSE)</f>
        <v>0</v>
      </c>
      <c r="P299" s="310">
        <f>VLOOKUP($I299,'WM-AR'!$B$7:$AL$2292,12,FALSE)</f>
        <v>0</v>
      </c>
      <c r="Q299" s="310">
        <f>VLOOKUP($I299,'WM-AR'!$B$7:$AL$2292,14,FALSE)</f>
        <v>0</v>
      </c>
      <c r="R299" s="310">
        <f>VLOOKUP($I299,'WM-AR'!$B$7:$AL$2292,16,FALSE)</f>
        <v>0</v>
      </c>
      <c r="S299" s="310" t="str">
        <f>VLOOKUP($I299,'WM-AR'!$B$7:$AL$2292,18,FALSE)</f>
        <v>for Internal Masonry Wall</v>
      </c>
      <c r="T299" s="310" t="str">
        <f>VLOOKUP($I299,'WM-AR'!$B$7:$AL$2292,20,FALSE)</f>
        <v/>
      </c>
      <c r="U299" s="310">
        <f>VLOOKUP($I299,'WM-AR'!$B$7:$AL$2292,22,FALSE)</f>
        <v>0</v>
      </c>
      <c r="V299" s="310">
        <f>VLOOKUP($I299,'WM-AR'!$B$7:$AL$2292,24,FALSE)</f>
        <v>0</v>
      </c>
      <c r="W299" s="310">
        <f>VLOOKUP($I299,'WM-AR'!$B$7:$AL$2292,25,FALSE)</f>
        <v>0</v>
      </c>
      <c r="X299" s="310" t="str">
        <f>VLOOKUP($I299,'WM-AR'!$B$7:$AL$2292,26,FALSE)</f>
        <v>THK=(  )mm</v>
      </c>
      <c r="Y299" s="310">
        <f>VLOOKUP($I299,'WM-AR'!$B$7:$AL$2292,27,FALSE)</f>
        <v>0</v>
      </c>
      <c r="Z299" s="310">
        <f>VLOOKUP($I299,'WM-AR'!$B$7:$AL$2292,28,FALSE)</f>
        <v>0</v>
      </c>
      <c r="AA299" s="310">
        <f>VLOOKUP($I299,'WM-AR'!$B$7:$AL$2292,29,FALSE)</f>
        <v>0</v>
      </c>
      <c r="AB299" s="310">
        <f>VLOOKUP($I299,'WM-AR'!$B$7:$AL$2292,30,FALSE)</f>
        <v>0</v>
      </c>
      <c r="AC299" s="310">
        <f>VLOOKUP($I299,'WM-AR'!$B$7:$AL$2292,31,FALSE)</f>
        <v>0</v>
      </c>
      <c r="AD299" s="310">
        <f>VLOOKUP($I299,'WM-AR'!$B$7:$AL$2292,32,FALSE)</f>
        <v>0</v>
      </c>
      <c r="AE299" s="310">
        <f>VLOOKUP($I299,'WM-AR'!$B$7:$AL$2292,33,FALSE)</f>
        <v>0</v>
      </c>
      <c r="AF299" s="287"/>
      <c r="AG299" s="316" t="s">
        <v>784</v>
      </c>
      <c r="AH299" s="312"/>
      <c r="AI299" s="312" t="s">
        <v>763</v>
      </c>
      <c r="AJ299" s="334"/>
    </row>
    <row r="300" spans="2:36">
      <c r="B300" s="299" t="str">
        <f t="shared" si="25"/>
        <v>입찰</v>
      </c>
      <c r="C300" s="338"/>
      <c r="D300" s="339"/>
      <c r="E300" s="339"/>
      <c r="F300" s="339"/>
      <c r="G300" s="339" t="s">
        <v>773</v>
      </c>
      <c r="H300" s="301"/>
      <c r="I300" s="348" t="s">
        <v>835</v>
      </c>
      <c r="J300" s="340"/>
      <c r="K300" s="341"/>
      <c r="L300" s="341"/>
      <c r="M300" s="341"/>
      <c r="N300" s="341"/>
      <c r="O300" s="341"/>
      <c r="P300" s="341"/>
      <c r="Q300" s="341"/>
      <c r="R300" s="341"/>
      <c r="S300" s="341"/>
      <c r="T300" s="341"/>
      <c r="U300" s="341"/>
      <c r="V300" s="341"/>
      <c r="W300" s="341"/>
      <c r="X300" s="341"/>
      <c r="Y300" s="341"/>
      <c r="Z300" s="341"/>
      <c r="AA300" s="341"/>
      <c r="AB300" s="341"/>
      <c r="AC300" s="341"/>
      <c r="AD300" s="341"/>
      <c r="AE300" s="342"/>
      <c r="AF300" s="305"/>
      <c r="AG300" s="305"/>
      <c r="AH300" s="305"/>
      <c r="AI300" s="305"/>
      <c r="AJ300" s="306"/>
    </row>
    <row r="301" spans="2:36" ht="49.9" customHeight="1">
      <c r="B301" s="299" t="str">
        <f t="shared" si="25"/>
        <v>입찰</v>
      </c>
      <c r="C301" s="343"/>
      <c r="D301" s="344"/>
      <c r="E301" s="344"/>
      <c r="F301" s="344" t="s">
        <v>769</v>
      </c>
      <c r="G301" s="344" t="str">
        <f>O301</f>
        <v>Acrylic Emulsion Paint</v>
      </c>
      <c r="H301" s="308" t="s">
        <v>786</v>
      </c>
      <c r="I301" s="309" t="str">
        <f>LEFT(H301,14)</f>
        <v>A04AM079-00001</v>
      </c>
      <c r="J301" s="310"/>
      <c r="K301" s="310" t="str">
        <f>VLOOKUP($I301,'WM-AR'!$B$7:$AL$2292,34,FALSE)</f>
        <v>M2</v>
      </c>
      <c r="L301" s="310" t="str">
        <f>VLOOKUP($I301,'WM-AR'!$B$7:$AL$2292,4,FALSE)</f>
        <v>Finishing Work</v>
      </c>
      <c r="M301" s="310" t="str">
        <f>VLOOKUP($I301,'WM-AR'!$B$7:$AL$2292,6,FALSE)</f>
        <v>Painting Work</v>
      </c>
      <c r="N301" s="310" t="str">
        <f>VLOOKUP($I301,'WM-AR'!$B$7:$AL$2292,8,FALSE)</f>
        <v>Ceiling Painting</v>
      </c>
      <c r="O301" s="310" t="str">
        <f>VLOOKUP($I301,'WM-AR'!$B$7:$AL$2292,10,FALSE)</f>
        <v>Acrylic Emulsion Paint</v>
      </c>
      <c r="P301" s="310">
        <f>VLOOKUP($I301,'WM-AR'!$B$7:$AL$2292,12,FALSE)</f>
        <v>0</v>
      </c>
      <c r="Q301" s="310">
        <f>VLOOKUP($I301,'WM-AR'!$B$7:$AL$2292,14,FALSE)</f>
        <v>0</v>
      </c>
      <c r="R301" s="310">
        <f>VLOOKUP($I301,'WM-AR'!$B$7:$AL$2292,16,FALSE)</f>
        <v>0</v>
      </c>
      <c r="S301" s="310">
        <f>VLOOKUP($I301,'WM-AR'!$B$7:$AL$2292,18,FALSE)</f>
        <v>0</v>
      </c>
      <c r="T301" s="310" t="str">
        <f>VLOOKUP($I301,'WM-AR'!$B$7:$AL$2292,20,FALSE)</f>
        <v/>
      </c>
      <c r="U301" s="310">
        <f>VLOOKUP($I301,'WM-AR'!$B$7:$AL$2292,22,FALSE)</f>
        <v>0</v>
      </c>
      <c r="V301" s="310" t="str">
        <f>VLOOKUP($I301,'WM-AR'!$B$7:$AL$2292,24,FALSE)</f>
        <v/>
      </c>
      <c r="W301" s="310">
        <f>VLOOKUP($I301,'WM-AR'!$B$7:$AL$2292,25,FALSE)</f>
        <v>0</v>
      </c>
      <c r="X301" s="310" t="str">
        <f>VLOOKUP($I301,'WM-AR'!$B$7:$AL$2292,26,FALSE)</f>
        <v/>
      </c>
      <c r="Y301" s="310">
        <f>VLOOKUP($I301,'WM-AR'!$B$7:$AL$2292,27,FALSE)</f>
        <v>0</v>
      </c>
      <c r="Z301" s="310">
        <f>VLOOKUP($I301,'WM-AR'!$B$7:$AL$2292,28,FALSE)</f>
        <v>0</v>
      </c>
      <c r="AA301" s="310">
        <f>VLOOKUP($I301,'WM-AR'!$B$7:$AL$2292,29,FALSE)</f>
        <v>0</v>
      </c>
      <c r="AB301" s="310">
        <f>VLOOKUP($I301,'WM-AR'!$B$7:$AL$2292,30,FALSE)</f>
        <v>0</v>
      </c>
      <c r="AC301" s="310">
        <f>VLOOKUP($I301,'WM-AR'!$B$7:$AL$2292,31,FALSE)</f>
        <v>0</v>
      </c>
      <c r="AD301" s="310">
        <f>VLOOKUP($I301,'WM-AR'!$B$7:$AL$2292,32,FALSE)</f>
        <v>0</v>
      </c>
      <c r="AE301" s="310">
        <f>VLOOKUP($I301,'WM-AR'!$B$7:$AL$2292,33,FALSE)</f>
        <v>0</v>
      </c>
      <c r="AF301" s="287"/>
      <c r="AG301" s="316" t="s">
        <v>779</v>
      </c>
      <c r="AH301" s="312"/>
      <c r="AI301" s="312" t="s">
        <v>763</v>
      </c>
      <c r="AJ301" s="334"/>
    </row>
    <row r="302" spans="2:36">
      <c r="B302" s="317" t="str">
        <f>$B301</f>
        <v>입찰</v>
      </c>
      <c r="C302" s="318"/>
      <c r="D302" s="318"/>
      <c r="E302" s="318"/>
      <c r="F302" s="318"/>
      <c r="G302" s="318"/>
      <c r="H302" s="318"/>
      <c r="I302" s="318"/>
      <c r="J302" s="318"/>
      <c r="K302" s="318"/>
      <c r="L302" s="318"/>
      <c r="M302" s="318"/>
      <c r="N302" s="318"/>
      <c r="O302" s="318"/>
      <c r="P302" s="318"/>
      <c r="Q302" s="318"/>
      <c r="R302" s="318"/>
      <c r="S302" s="318"/>
      <c r="T302" s="318"/>
      <c r="U302" s="318"/>
      <c r="V302" s="318"/>
      <c r="W302" s="318"/>
      <c r="X302" s="318"/>
      <c r="Y302" s="318"/>
      <c r="Z302" s="318"/>
      <c r="AA302" s="318"/>
      <c r="AB302" s="318"/>
      <c r="AC302" s="318"/>
      <c r="AD302" s="318"/>
      <c r="AE302" s="318"/>
      <c r="AF302" s="318"/>
      <c r="AG302" s="318"/>
      <c r="AH302" s="318"/>
      <c r="AI302" s="318"/>
      <c r="AJ302" s="318"/>
    </row>
    <row r="303" spans="2:36" ht="34.9" customHeight="1">
      <c r="B303" s="283" t="s">
        <v>787</v>
      </c>
      <c r="C303" s="284" t="s">
        <v>756</v>
      </c>
      <c r="D303" s="337" t="s">
        <v>225</v>
      </c>
      <c r="E303" s="308"/>
      <c r="F303" s="287" t="s">
        <v>490</v>
      </c>
      <c r="G303" s="288" t="s">
        <v>863</v>
      </c>
      <c r="H303" s="289" t="s">
        <v>864</v>
      </c>
      <c r="I303" s="289"/>
      <c r="J303" s="290"/>
      <c r="K303" s="290"/>
      <c r="L303" s="290"/>
      <c r="M303" s="290"/>
      <c r="N303" s="291"/>
      <c r="O303" s="292"/>
      <c r="P303" s="293"/>
      <c r="Q303" s="293"/>
      <c r="R303" s="293"/>
      <c r="S303" s="293"/>
      <c r="T303" s="293"/>
      <c r="U303" s="293"/>
      <c r="V303" s="294"/>
      <c r="W303" s="295"/>
      <c r="X303" s="295"/>
      <c r="Y303" s="295"/>
      <c r="Z303" s="295"/>
      <c r="AA303" s="295"/>
      <c r="AB303" s="295"/>
      <c r="AC303" s="295"/>
      <c r="AD303" s="295"/>
      <c r="AE303" s="327"/>
      <c r="AF303" s="296"/>
      <c r="AG303" s="297"/>
      <c r="AH303" s="297"/>
      <c r="AI303" s="297"/>
      <c r="AJ303" s="333"/>
    </row>
    <row r="304" spans="2:36">
      <c r="B304" s="299" t="str">
        <f>$B303</f>
        <v>입찰</v>
      </c>
      <c r="C304" s="338"/>
      <c r="D304" s="339"/>
      <c r="E304" s="339"/>
      <c r="F304" s="339"/>
      <c r="G304" s="339" t="s">
        <v>759</v>
      </c>
      <c r="H304" s="339"/>
      <c r="I304" s="302" t="s">
        <v>800</v>
      </c>
      <c r="J304" s="340"/>
      <c r="K304" s="341"/>
      <c r="L304" s="341"/>
      <c r="M304" s="341"/>
      <c r="N304" s="341"/>
      <c r="O304" s="341"/>
      <c r="P304" s="341"/>
      <c r="Q304" s="341"/>
      <c r="R304" s="341"/>
      <c r="S304" s="341"/>
      <c r="T304" s="341"/>
      <c r="U304" s="341"/>
      <c r="V304" s="341"/>
      <c r="W304" s="341"/>
      <c r="X304" s="341"/>
      <c r="Y304" s="341"/>
      <c r="Z304" s="341"/>
      <c r="AA304" s="341"/>
      <c r="AB304" s="341"/>
      <c r="AC304" s="341"/>
      <c r="AD304" s="341"/>
      <c r="AE304" s="342"/>
      <c r="AF304" s="305"/>
      <c r="AG304" s="305"/>
      <c r="AH304" s="305"/>
      <c r="AI304" s="305"/>
      <c r="AJ304" s="306"/>
    </row>
    <row r="305" spans="2:36" ht="49.9" customHeight="1">
      <c r="B305" s="299" t="str">
        <f t="shared" ref="B305:B312" si="26">$B304</f>
        <v>입찰</v>
      </c>
      <c r="C305" s="343"/>
      <c r="D305" s="344"/>
      <c r="E305" s="344"/>
      <c r="F305" s="344" t="s">
        <v>769</v>
      </c>
      <c r="G305" s="344" t="str">
        <f>O305</f>
        <v>Vinyl Tile</v>
      </c>
      <c r="H305" s="308" t="s">
        <v>801</v>
      </c>
      <c r="I305" s="345" t="str">
        <f>LEFT(H305,14)</f>
        <v>A04AN083-00004</v>
      </c>
      <c r="J305" s="346"/>
      <c r="K305" s="346" t="str">
        <f>VLOOKUP($I305,'WM-AR'!$B$7:$AL$2292,34,FALSE)</f>
        <v>M2</v>
      </c>
      <c r="L305" s="346" t="str">
        <f>VLOOKUP($I305,'WM-AR'!$B$7:$AL$2292,4,FALSE)</f>
        <v>Finishing Work</v>
      </c>
      <c r="M305" s="346" t="str">
        <f>VLOOKUP($I305,'WM-AR'!$B$7:$AL$2292,6,FALSE)</f>
        <v>Tile Work</v>
      </c>
      <c r="N305" s="346" t="str">
        <f>VLOOKUP($I305,'WM-AR'!$B$7:$AL$2292,8,FALSE)</f>
        <v>Floor Tile</v>
      </c>
      <c r="O305" s="346" t="str">
        <f>VLOOKUP($I305,'WM-AR'!$B$7:$AL$2292,10,FALSE)</f>
        <v>Vinyl Tile</v>
      </c>
      <c r="P305" s="346">
        <f>VLOOKUP($I305,'WM-AR'!$B$7:$AL$2292,12,FALSE)</f>
        <v>0</v>
      </c>
      <c r="Q305" s="346">
        <f>VLOOKUP($I305,'WM-AR'!$B$7:$AL$2292,14,FALSE)</f>
        <v>0</v>
      </c>
      <c r="R305" s="346">
        <f>VLOOKUP($I305,'WM-AR'!$B$7:$AL$2292,16,FALSE)</f>
        <v>0</v>
      </c>
      <c r="S305" s="346">
        <f>VLOOKUP($I305,'WM-AR'!$B$7:$AL$2292,18,FALSE)</f>
        <v>0</v>
      </c>
      <c r="T305" s="346" t="str">
        <f>VLOOKUP($I305,'WM-AR'!$B$7:$AL$2292,20,FALSE)</f>
        <v>w/ Mortar Bond Coat or Adhesive</v>
      </c>
      <c r="U305" s="346">
        <f>VLOOKUP($I305,'WM-AR'!$B$7:$AL$2292,22,FALSE)</f>
        <v>0</v>
      </c>
      <c r="V305" s="346">
        <f>VLOOKUP($I305,'WM-AR'!$B$7:$AL$2292,24,FALSE)</f>
        <v>0</v>
      </c>
      <c r="W305" s="346">
        <f>VLOOKUP($I305,'WM-AR'!$B$7:$AL$2292,25,FALSE)</f>
        <v>0</v>
      </c>
      <c r="X305" s="346" t="str">
        <f>VLOOKUP($I305,'WM-AR'!$B$7:$AL$2292,26,FALSE)</f>
        <v>Tile Size=W(  )mm x L(  )mm x THK(  )mm</v>
      </c>
      <c r="Y305" s="346">
        <f>VLOOKUP($I305,'WM-AR'!$B$7:$AL$2292,27,FALSE)</f>
        <v>0</v>
      </c>
      <c r="Z305" s="346">
        <f>VLOOKUP($I305,'WM-AR'!$B$7:$AL$2292,28,FALSE)</f>
        <v>0</v>
      </c>
      <c r="AA305" s="346">
        <f>VLOOKUP($I305,'WM-AR'!$B$7:$AL$2292,29,FALSE)</f>
        <v>0</v>
      </c>
      <c r="AB305" s="346">
        <f>VLOOKUP($I305,'WM-AR'!$B$7:$AL$2292,30,FALSE)</f>
        <v>0</v>
      </c>
      <c r="AC305" s="346">
        <f>VLOOKUP($I305,'WM-AR'!$B$7:$AL$2292,31,FALSE)</f>
        <v>0</v>
      </c>
      <c r="AD305" s="346">
        <f>VLOOKUP($I305,'WM-AR'!$B$7:$AL$2292,32,FALSE)</f>
        <v>0</v>
      </c>
      <c r="AE305" s="347">
        <f>VLOOKUP($I305,'WM-AR'!$B$7:$AL$2292,33,FALSE)</f>
        <v>0</v>
      </c>
      <c r="AF305" s="287"/>
      <c r="AG305" s="316" t="s">
        <v>779</v>
      </c>
      <c r="AH305" s="312"/>
      <c r="AI305" s="312" t="s">
        <v>763</v>
      </c>
      <c r="AJ305" s="334"/>
    </row>
    <row r="306" spans="2:36">
      <c r="B306" s="299" t="str">
        <f t="shared" si="26"/>
        <v>입찰</v>
      </c>
      <c r="C306" s="338"/>
      <c r="D306" s="339"/>
      <c r="E306" s="339"/>
      <c r="F306" s="339"/>
      <c r="G306" s="339" t="s">
        <v>767</v>
      </c>
      <c r="H306" s="301"/>
      <c r="I306" s="348" t="s">
        <v>792</v>
      </c>
      <c r="J306" s="340"/>
      <c r="K306" s="341"/>
      <c r="L306" s="341"/>
      <c r="M306" s="341"/>
      <c r="N306" s="341"/>
      <c r="O306" s="341"/>
      <c r="P306" s="341"/>
      <c r="Q306" s="341"/>
      <c r="R306" s="341"/>
      <c r="S306" s="341"/>
      <c r="T306" s="341"/>
      <c r="U306" s="341"/>
      <c r="V306" s="341"/>
      <c r="W306" s="341"/>
      <c r="X306" s="341"/>
      <c r="Y306" s="341"/>
      <c r="Z306" s="341"/>
      <c r="AA306" s="341"/>
      <c r="AB306" s="341"/>
      <c r="AC306" s="341"/>
      <c r="AD306" s="341"/>
      <c r="AE306" s="342"/>
      <c r="AF306" s="305"/>
      <c r="AG306" s="305"/>
      <c r="AH306" s="305"/>
      <c r="AI306" s="305"/>
      <c r="AJ306" s="306"/>
    </row>
    <row r="307" spans="2:36" ht="49.9" customHeight="1">
      <c r="B307" s="299" t="str">
        <f t="shared" si="26"/>
        <v>입찰</v>
      </c>
      <c r="C307" s="343"/>
      <c r="D307" s="344"/>
      <c r="E307" s="344"/>
      <c r="F307" s="344" t="s">
        <v>769</v>
      </c>
      <c r="G307" s="344" t="str">
        <f>O307</f>
        <v>Anti-Static Vinyl Tile</v>
      </c>
      <c r="H307" s="308" t="s">
        <v>793</v>
      </c>
      <c r="I307" s="309" t="str">
        <f>LEFT(H307,14)</f>
        <v>A04AN083-00005</v>
      </c>
      <c r="J307" s="310"/>
      <c r="K307" s="310" t="str">
        <f>VLOOKUP($I307,'WM-AR'!$B$7:$AL$2292,34,FALSE)</f>
        <v>M2</v>
      </c>
      <c r="L307" s="310" t="str">
        <f>VLOOKUP($I307,'WM-AR'!$B$7:$AL$2292,4,FALSE)</f>
        <v>Finishing Work</v>
      </c>
      <c r="M307" s="310" t="str">
        <f>VLOOKUP($I307,'WM-AR'!$B$7:$AL$2292,6,FALSE)</f>
        <v>Tile Work</v>
      </c>
      <c r="N307" s="310" t="str">
        <f>VLOOKUP($I307,'WM-AR'!$B$7:$AL$2292,8,FALSE)</f>
        <v>Floor Tile</v>
      </c>
      <c r="O307" s="310" t="str">
        <f>VLOOKUP($I307,'WM-AR'!$B$7:$AL$2292,10,FALSE)</f>
        <v>Anti-Static Vinyl Tile</v>
      </c>
      <c r="P307" s="310">
        <f>VLOOKUP($I307,'WM-AR'!$B$7:$AL$2292,12,FALSE)</f>
        <v>0</v>
      </c>
      <c r="Q307" s="310">
        <f>VLOOKUP($I307,'WM-AR'!$B$7:$AL$2292,14,FALSE)</f>
        <v>0</v>
      </c>
      <c r="R307" s="310">
        <f>VLOOKUP($I307,'WM-AR'!$B$7:$AL$2292,16,FALSE)</f>
        <v>0</v>
      </c>
      <c r="S307" s="310">
        <f>VLOOKUP($I307,'WM-AR'!$B$7:$AL$2292,18,FALSE)</f>
        <v>0</v>
      </c>
      <c r="T307" s="310" t="str">
        <f>VLOOKUP($I307,'WM-AR'!$B$7:$AL$2292,20,FALSE)</f>
        <v>w/ Mortar Bond Coat or Adhesive</v>
      </c>
      <c r="U307" s="310">
        <f>VLOOKUP($I307,'WM-AR'!$B$7:$AL$2292,22,FALSE)</f>
        <v>0</v>
      </c>
      <c r="V307" s="310">
        <f>VLOOKUP($I307,'WM-AR'!$B$7:$AL$2292,24,FALSE)</f>
        <v>0</v>
      </c>
      <c r="W307" s="310">
        <f>VLOOKUP($I307,'WM-AR'!$B$7:$AL$2292,25,FALSE)</f>
        <v>0</v>
      </c>
      <c r="X307" s="310" t="str">
        <f>VLOOKUP($I307,'WM-AR'!$B$7:$AL$2292,26,FALSE)</f>
        <v>Tile Size=W(  )mm x L(  )mm x THK(  )mm</v>
      </c>
      <c r="Y307" s="310">
        <f>VLOOKUP($I307,'WM-AR'!$B$7:$AL$2292,27,FALSE)</f>
        <v>0</v>
      </c>
      <c r="Z307" s="310">
        <f>VLOOKUP($I307,'WM-AR'!$B$7:$AL$2292,28,FALSE)</f>
        <v>0</v>
      </c>
      <c r="AA307" s="310">
        <f>VLOOKUP($I307,'WM-AR'!$B$7:$AL$2292,29,FALSE)</f>
        <v>0</v>
      </c>
      <c r="AB307" s="310">
        <f>VLOOKUP($I307,'WM-AR'!$B$7:$AL$2292,30,FALSE)</f>
        <v>0</v>
      </c>
      <c r="AC307" s="310">
        <f>VLOOKUP($I307,'WM-AR'!$B$7:$AL$2292,31,FALSE)</f>
        <v>0</v>
      </c>
      <c r="AD307" s="310">
        <f>VLOOKUP($I307,'WM-AR'!$B$7:$AL$2292,32,FALSE)</f>
        <v>0</v>
      </c>
      <c r="AE307" s="310">
        <f>VLOOKUP($I307,'WM-AR'!$B$7:$AL$2292,33,FALSE)</f>
        <v>0</v>
      </c>
      <c r="AF307" s="287"/>
      <c r="AG307" s="316" t="s">
        <v>770</v>
      </c>
      <c r="AH307" s="312"/>
      <c r="AI307" s="312" t="s">
        <v>763</v>
      </c>
      <c r="AJ307" s="334"/>
    </row>
    <row r="308" spans="2:36">
      <c r="B308" s="299" t="str">
        <f t="shared" si="26"/>
        <v>입찰</v>
      </c>
      <c r="C308" s="338"/>
      <c r="D308" s="339"/>
      <c r="E308" s="339"/>
      <c r="F308" s="339"/>
      <c r="G308" s="339" t="s">
        <v>771</v>
      </c>
      <c r="H308" s="339"/>
      <c r="I308" s="302" t="s">
        <v>830</v>
      </c>
      <c r="J308" s="340"/>
      <c r="K308" s="341"/>
      <c r="L308" s="341"/>
      <c r="M308" s="341"/>
      <c r="N308" s="341"/>
      <c r="O308" s="341"/>
      <c r="P308" s="341"/>
      <c r="Q308" s="341"/>
      <c r="R308" s="341"/>
      <c r="S308" s="341"/>
      <c r="T308" s="341"/>
      <c r="U308" s="341"/>
      <c r="V308" s="341"/>
      <c r="W308" s="341"/>
      <c r="X308" s="341"/>
      <c r="Y308" s="341"/>
      <c r="Z308" s="341"/>
      <c r="AA308" s="341"/>
      <c r="AB308" s="341"/>
      <c r="AC308" s="341"/>
      <c r="AD308" s="341"/>
      <c r="AE308" s="342"/>
      <c r="AF308" s="305"/>
      <c r="AG308" s="305"/>
      <c r="AH308" s="305"/>
      <c r="AI308" s="305"/>
      <c r="AJ308" s="306"/>
    </row>
    <row r="309" spans="2:36" ht="49.9" customHeight="1">
      <c r="B309" s="299" t="str">
        <f t="shared" si="26"/>
        <v>입찰</v>
      </c>
      <c r="C309" s="343"/>
      <c r="D309" s="344"/>
      <c r="E309" s="344"/>
      <c r="F309" s="344" t="s">
        <v>769</v>
      </c>
      <c r="G309" s="344" t="str">
        <f>O309</f>
        <v>Acrylic Emulsion Paint</v>
      </c>
      <c r="H309" s="308" t="s">
        <v>783</v>
      </c>
      <c r="I309" s="345" t="str">
        <f>LEFT(H309,14)</f>
        <v>A04AM078-00001</v>
      </c>
      <c r="J309" s="346"/>
      <c r="K309" s="346" t="str">
        <f>VLOOKUP($I309,'WM-AR'!$B$7:$AL$2292,34,FALSE)</f>
        <v>M2</v>
      </c>
      <c r="L309" s="346" t="str">
        <f>VLOOKUP($I309,'WM-AR'!$B$7:$AL$2292,4,FALSE)</f>
        <v>Finishing Work</v>
      </c>
      <c r="M309" s="346" t="str">
        <f>VLOOKUP($I309,'WM-AR'!$B$7:$AL$2292,6,FALSE)</f>
        <v>Painting Work</v>
      </c>
      <c r="N309" s="346" t="str">
        <f>VLOOKUP($I309,'WM-AR'!$B$7:$AL$2292,8,FALSE)</f>
        <v>Internal Wall Painting</v>
      </c>
      <c r="O309" s="346" t="str">
        <f>VLOOKUP($I309,'WM-AR'!$B$7:$AL$2292,10,FALSE)</f>
        <v>Acrylic Emulsion Paint</v>
      </c>
      <c r="P309" s="346">
        <f>VLOOKUP($I309,'WM-AR'!$B$7:$AL$2292,12,FALSE)</f>
        <v>0</v>
      </c>
      <c r="Q309" s="346">
        <f>VLOOKUP($I309,'WM-AR'!$B$7:$AL$2292,14,FALSE)</f>
        <v>0</v>
      </c>
      <c r="R309" s="346">
        <f>VLOOKUP($I309,'WM-AR'!$B$7:$AL$2292,16,FALSE)</f>
        <v>0</v>
      </c>
      <c r="S309" s="346">
        <f>VLOOKUP($I309,'WM-AR'!$B$7:$AL$2292,18,FALSE)</f>
        <v>0</v>
      </c>
      <c r="T309" s="346" t="str">
        <f>VLOOKUP($I309,'WM-AR'!$B$7:$AL$2292,20,FALSE)</f>
        <v/>
      </c>
      <c r="U309" s="346">
        <f>VLOOKUP($I309,'WM-AR'!$B$7:$AL$2292,22,FALSE)</f>
        <v>0</v>
      </c>
      <c r="V309" s="346" t="str">
        <f>VLOOKUP($I309,'WM-AR'!$B$7:$AL$2292,24,FALSE)</f>
        <v/>
      </c>
      <c r="W309" s="346">
        <f>VLOOKUP($I309,'WM-AR'!$B$7:$AL$2292,25,FALSE)</f>
        <v>0</v>
      </c>
      <c r="X309" s="346" t="str">
        <f>VLOOKUP($I309,'WM-AR'!$B$7:$AL$2292,26,FALSE)</f>
        <v/>
      </c>
      <c r="Y309" s="346">
        <f>VLOOKUP($I309,'WM-AR'!$B$7:$AL$2292,27,FALSE)</f>
        <v>0</v>
      </c>
      <c r="Z309" s="346">
        <f>VLOOKUP($I309,'WM-AR'!$B$7:$AL$2292,28,FALSE)</f>
        <v>0</v>
      </c>
      <c r="AA309" s="346">
        <f>VLOOKUP($I309,'WM-AR'!$B$7:$AL$2292,29,FALSE)</f>
        <v>0</v>
      </c>
      <c r="AB309" s="346">
        <f>VLOOKUP($I309,'WM-AR'!$B$7:$AL$2292,30,FALSE)</f>
        <v>0</v>
      </c>
      <c r="AC309" s="346">
        <f>VLOOKUP($I309,'WM-AR'!$B$7:$AL$2292,31,FALSE)</f>
        <v>0</v>
      </c>
      <c r="AD309" s="346">
        <f>VLOOKUP($I309,'WM-AR'!$B$7:$AL$2292,32,FALSE)</f>
        <v>0</v>
      </c>
      <c r="AE309" s="347">
        <f>VLOOKUP($I309,'WM-AR'!$B$7:$AL$2292,33,FALSE)</f>
        <v>0</v>
      </c>
      <c r="AF309" s="287"/>
      <c r="AG309" s="316" t="s">
        <v>784</v>
      </c>
      <c r="AH309" s="312"/>
      <c r="AI309" s="312" t="s">
        <v>763</v>
      </c>
      <c r="AJ309" s="336"/>
    </row>
    <row r="310" spans="2:36" ht="49.9" customHeight="1">
      <c r="B310" s="299" t="str">
        <f t="shared" si="26"/>
        <v>입찰</v>
      </c>
      <c r="C310" s="343"/>
      <c r="D310" s="344"/>
      <c r="E310" s="344"/>
      <c r="F310" s="344" t="s">
        <v>769</v>
      </c>
      <c r="G310" s="344" t="str">
        <f>N310</f>
        <v>Plastering</v>
      </c>
      <c r="H310" s="308" t="s">
        <v>785</v>
      </c>
      <c r="I310" s="309" t="str">
        <f>LEFT(H310,14)</f>
        <v>A04AT198-00002</v>
      </c>
      <c r="J310" s="310"/>
      <c r="K310" s="310" t="str">
        <f>VLOOKUP($I310,'WM-AR'!$B$7:$AL$2292,34,FALSE)</f>
        <v>M2</v>
      </c>
      <c r="L310" s="310" t="str">
        <f>VLOOKUP($I310,'WM-AR'!$B$7:$AL$2292,4,FALSE)</f>
        <v>Finishing Work</v>
      </c>
      <c r="M310" s="310" t="str">
        <f>VLOOKUP($I310,'WM-AR'!$B$7:$AL$2292,6,FALSE)</f>
        <v>Plastering Work</v>
      </c>
      <c r="N310" s="310" t="str">
        <f>VLOOKUP($I310,'WM-AR'!$B$7:$AL$2292,8,FALSE)</f>
        <v>Plastering</v>
      </c>
      <c r="O310" s="310">
        <f>VLOOKUP($I310,'WM-AR'!$B$7:$AL$2292,10,FALSE)</f>
        <v>0</v>
      </c>
      <c r="P310" s="310">
        <f>VLOOKUP($I310,'WM-AR'!$B$7:$AL$2292,12,FALSE)</f>
        <v>0</v>
      </c>
      <c r="Q310" s="310">
        <f>VLOOKUP($I310,'WM-AR'!$B$7:$AL$2292,14,FALSE)</f>
        <v>0</v>
      </c>
      <c r="R310" s="310">
        <f>VLOOKUP($I310,'WM-AR'!$B$7:$AL$2292,16,FALSE)</f>
        <v>0</v>
      </c>
      <c r="S310" s="310" t="str">
        <f>VLOOKUP($I310,'WM-AR'!$B$7:$AL$2292,18,FALSE)</f>
        <v>for Internal Masonry Wall</v>
      </c>
      <c r="T310" s="310" t="str">
        <f>VLOOKUP($I310,'WM-AR'!$B$7:$AL$2292,20,FALSE)</f>
        <v/>
      </c>
      <c r="U310" s="310">
        <f>VLOOKUP($I310,'WM-AR'!$B$7:$AL$2292,22,FALSE)</f>
        <v>0</v>
      </c>
      <c r="V310" s="310">
        <f>VLOOKUP($I310,'WM-AR'!$B$7:$AL$2292,24,FALSE)</f>
        <v>0</v>
      </c>
      <c r="W310" s="310">
        <f>VLOOKUP($I310,'WM-AR'!$B$7:$AL$2292,25,FALSE)</f>
        <v>0</v>
      </c>
      <c r="X310" s="310" t="str">
        <f>VLOOKUP($I310,'WM-AR'!$B$7:$AL$2292,26,FALSE)</f>
        <v>THK=(  )mm</v>
      </c>
      <c r="Y310" s="310">
        <f>VLOOKUP($I310,'WM-AR'!$B$7:$AL$2292,27,FALSE)</f>
        <v>0</v>
      </c>
      <c r="Z310" s="310">
        <f>VLOOKUP($I310,'WM-AR'!$B$7:$AL$2292,28,FALSE)</f>
        <v>0</v>
      </c>
      <c r="AA310" s="310">
        <f>VLOOKUP($I310,'WM-AR'!$B$7:$AL$2292,29,FALSE)</f>
        <v>0</v>
      </c>
      <c r="AB310" s="310">
        <f>VLOOKUP($I310,'WM-AR'!$B$7:$AL$2292,30,FALSE)</f>
        <v>0</v>
      </c>
      <c r="AC310" s="310">
        <f>VLOOKUP($I310,'WM-AR'!$B$7:$AL$2292,31,FALSE)</f>
        <v>0</v>
      </c>
      <c r="AD310" s="310">
        <f>VLOOKUP($I310,'WM-AR'!$B$7:$AL$2292,32,FALSE)</f>
        <v>0</v>
      </c>
      <c r="AE310" s="310">
        <f>VLOOKUP($I310,'WM-AR'!$B$7:$AL$2292,33,FALSE)</f>
        <v>0</v>
      </c>
      <c r="AF310" s="287"/>
      <c r="AG310" s="316" t="s">
        <v>784</v>
      </c>
      <c r="AH310" s="312"/>
      <c r="AI310" s="312" t="s">
        <v>763</v>
      </c>
      <c r="AJ310" s="334"/>
    </row>
    <row r="311" spans="2:36">
      <c r="B311" s="299" t="str">
        <f t="shared" si="26"/>
        <v>입찰</v>
      </c>
      <c r="C311" s="338"/>
      <c r="D311" s="339"/>
      <c r="E311" s="339"/>
      <c r="F311" s="339"/>
      <c r="G311" s="339" t="s">
        <v>773</v>
      </c>
      <c r="H311" s="301"/>
      <c r="I311" s="348" t="s">
        <v>794</v>
      </c>
      <c r="J311" s="340"/>
      <c r="K311" s="341"/>
      <c r="L311" s="341"/>
      <c r="M311" s="341"/>
      <c r="N311" s="341"/>
      <c r="O311" s="341"/>
      <c r="P311" s="341"/>
      <c r="Q311" s="341"/>
      <c r="R311" s="341"/>
      <c r="S311" s="341"/>
      <c r="T311" s="341"/>
      <c r="U311" s="341"/>
      <c r="V311" s="341"/>
      <c r="W311" s="341"/>
      <c r="X311" s="341"/>
      <c r="Y311" s="341"/>
      <c r="Z311" s="341"/>
      <c r="AA311" s="341"/>
      <c r="AB311" s="341"/>
      <c r="AC311" s="341"/>
      <c r="AD311" s="341"/>
      <c r="AE311" s="342"/>
      <c r="AF311" s="305"/>
      <c r="AG311" s="305"/>
      <c r="AH311" s="305"/>
      <c r="AI311" s="305"/>
      <c r="AJ311" s="306"/>
    </row>
    <row r="312" spans="2:36" ht="49.9" customHeight="1">
      <c r="B312" s="299" t="str">
        <f t="shared" si="26"/>
        <v>입찰</v>
      </c>
      <c r="C312" s="343"/>
      <c r="D312" s="344"/>
      <c r="E312" s="344"/>
      <c r="F312" s="344" t="s">
        <v>769</v>
      </c>
      <c r="G312" s="344" t="str">
        <f>_xlfn.CONCAT(N312," _ ", O312)</f>
        <v>Acoustic Tiled Ceiling System _ M-Bar System</v>
      </c>
      <c r="H312" s="308" t="s">
        <v>795</v>
      </c>
      <c r="I312" s="309" t="str">
        <f>LEFT(H312,14)</f>
        <v>A04AS190-00001</v>
      </c>
      <c r="J312" s="310"/>
      <c r="K312" s="310" t="str">
        <f>VLOOKUP($I312,'WM-AR'!$B$7:$AL$2292,34,FALSE)</f>
        <v>M2</v>
      </c>
      <c r="L312" s="310" t="str">
        <f>VLOOKUP($I312,'WM-AR'!$B$7:$AL$2292,4,FALSE)</f>
        <v>Finishing Work</v>
      </c>
      <c r="M312" s="310" t="str">
        <f>VLOOKUP($I312,'WM-AR'!$B$7:$AL$2292,6,FALSE)</f>
        <v>Exterior/Interior Finish Work</v>
      </c>
      <c r="N312" s="310" t="str">
        <f>VLOOKUP($I312,'WM-AR'!$B$7:$AL$2292,8,FALSE)</f>
        <v>Acoustic Tiled Ceiling System</v>
      </c>
      <c r="O312" s="310" t="str">
        <f>VLOOKUP($I312,'WM-AR'!$B$7:$AL$2292,10,FALSE)</f>
        <v>M-Bar System</v>
      </c>
      <c r="P312" s="310">
        <f>VLOOKUP($I312,'WM-AR'!$B$7:$AL$2292,12,FALSE)</f>
        <v>0</v>
      </c>
      <c r="Q312" s="310">
        <f>VLOOKUP($I312,'WM-AR'!$B$7:$AL$2292,14,FALSE)</f>
        <v>0</v>
      </c>
      <c r="R312" s="310">
        <f>VLOOKUP($I312,'WM-AR'!$B$7:$AL$2292,16,FALSE)</f>
        <v>0</v>
      </c>
      <c r="S312" s="310">
        <f>VLOOKUP($I312,'WM-AR'!$B$7:$AL$2292,18,FALSE)</f>
        <v>0</v>
      </c>
      <c r="T312" s="310" t="str">
        <f>VLOOKUP($I312,'WM-AR'!$B$7:$AL$2292,20,FALSE)</f>
        <v>w/ Hot-Dip Galvanized Suspension System &amp; Accessories(Moldings, Ceiling Access Door/Hatch, Curtain Boxes and etc.)</v>
      </c>
      <c r="U312" s="310">
        <f>VLOOKUP($I312,'WM-AR'!$B$7:$AL$2292,22,FALSE)</f>
        <v>0</v>
      </c>
      <c r="V312" s="310">
        <f>VLOOKUP($I312,'WM-AR'!$B$7:$AL$2292,24,FALSE)</f>
        <v>0</v>
      </c>
      <c r="W312" s="310">
        <f>VLOOKUP($I312,'WM-AR'!$B$7:$AL$2292,25,FALSE)</f>
        <v>0</v>
      </c>
      <c r="X312" s="310" t="str">
        <f>VLOOKUP($I312,'WM-AR'!$B$7:$AL$2292,26,FALSE)</f>
        <v>Tile Size=(  )mm x (  )mm</v>
      </c>
      <c r="Y312" s="310">
        <f>VLOOKUP($I312,'WM-AR'!$B$7:$AL$2292,27,FALSE)</f>
        <v>0</v>
      </c>
      <c r="Z312" s="310">
        <f>VLOOKUP($I312,'WM-AR'!$B$7:$AL$2292,28,FALSE)</f>
        <v>0</v>
      </c>
      <c r="AA312" s="310">
        <f>VLOOKUP($I312,'WM-AR'!$B$7:$AL$2292,29,FALSE)</f>
        <v>0</v>
      </c>
      <c r="AB312" s="310">
        <f>VLOOKUP($I312,'WM-AR'!$B$7:$AL$2292,30,FALSE)</f>
        <v>0</v>
      </c>
      <c r="AC312" s="310">
        <f>VLOOKUP($I312,'WM-AR'!$B$7:$AL$2292,31,FALSE)</f>
        <v>0</v>
      </c>
      <c r="AD312" s="310">
        <f>VLOOKUP($I312,'WM-AR'!$B$7:$AL$2292,32,FALSE)</f>
        <v>0</v>
      </c>
      <c r="AE312" s="310">
        <f>VLOOKUP($I312,'WM-AR'!$B$7:$AL$2292,33,FALSE)</f>
        <v>0</v>
      </c>
      <c r="AF312" s="287"/>
      <c r="AG312" s="316" t="s">
        <v>779</v>
      </c>
      <c r="AH312" s="312"/>
      <c r="AI312" s="312" t="s">
        <v>763</v>
      </c>
      <c r="AJ312" s="334"/>
    </row>
    <row r="313" spans="2:36">
      <c r="B313" s="317" t="str">
        <f>$B312</f>
        <v>입찰</v>
      </c>
      <c r="C313" s="318"/>
      <c r="D313" s="318"/>
      <c r="E313" s="318"/>
      <c r="F313" s="318"/>
      <c r="G313" s="318"/>
      <c r="H313" s="318"/>
      <c r="I313" s="318"/>
      <c r="J313" s="318"/>
      <c r="K313" s="318"/>
      <c r="L313" s="318"/>
      <c r="M313" s="318"/>
      <c r="N313" s="318"/>
      <c r="O313" s="318"/>
      <c r="P313" s="318"/>
      <c r="Q313" s="318"/>
      <c r="R313" s="318"/>
      <c r="S313" s="318"/>
      <c r="T313" s="318"/>
      <c r="U313" s="318"/>
      <c r="V313" s="318"/>
      <c r="W313" s="318"/>
      <c r="X313" s="318"/>
      <c r="Y313" s="318"/>
      <c r="Z313" s="318"/>
      <c r="AA313" s="318"/>
      <c r="AB313" s="318"/>
      <c r="AC313" s="318"/>
      <c r="AD313" s="318"/>
      <c r="AE313" s="318"/>
      <c r="AF313" s="318"/>
      <c r="AG313" s="318"/>
      <c r="AH313" s="318"/>
      <c r="AI313" s="318"/>
      <c r="AJ313" s="318"/>
    </row>
    <row r="314" spans="2:36" ht="34.9" customHeight="1">
      <c r="B314" s="283" t="s">
        <v>787</v>
      </c>
      <c r="C314" s="284" t="s">
        <v>756</v>
      </c>
      <c r="D314" s="337" t="s">
        <v>225</v>
      </c>
      <c r="E314" s="308"/>
      <c r="F314" s="287" t="s">
        <v>490</v>
      </c>
      <c r="G314" s="288" t="s">
        <v>865</v>
      </c>
      <c r="H314" s="289" t="s">
        <v>866</v>
      </c>
      <c r="I314" s="289"/>
      <c r="J314" s="290"/>
      <c r="K314" s="290"/>
      <c r="L314" s="290"/>
      <c r="M314" s="290"/>
      <c r="N314" s="291"/>
      <c r="O314" s="292"/>
      <c r="P314" s="293"/>
      <c r="Q314" s="293"/>
      <c r="R314" s="293"/>
      <c r="S314" s="293"/>
      <c r="T314" s="293"/>
      <c r="U314" s="293"/>
      <c r="V314" s="294"/>
      <c r="W314" s="295"/>
      <c r="X314" s="295"/>
      <c r="Y314" s="295"/>
      <c r="Z314" s="295"/>
      <c r="AA314" s="295"/>
      <c r="AB314" s="295"/>
      <c r="AC314" s="295"/>
      <c r="AD314" s="295"/>
      <c r="AE314" s="327"/>
      <c r="AF314" s="296"/>
      <c r="AG314" s="297"/>
      <c r="AH314" s="297"/>
      <c r="AI314" s="297"/>
      <c r="AJ314" s="333"/>
    </row>
    <row r="315" spans="2:36">
      <c r="B315" s="299" t="str">
        <f>$B314</f>
        <v>입찰</v>
      </c>
      <c r="C315" s="338"/>
      <c r="D315" s="339"/>
      <c r="E315" s="339"/>
      <c r="F315" s="339"/>
      <c r="G315" s="339" t="s">
        <v>759</v>
      </c>
      <c r="H315" s="339"/>
      <c r="I315" s="302" t="s">
        <v>816</v>
      </c>
      <c r="J315" s="340"/>
      <c r="K315" s="341"/>
      <c r="L315" s="341"/>
      <c r="M315" s="341"/>
      <c r="N315" s="341"/>
      <c r="O315" s="341"/>
      <c r="P315" s="341"/>
      <c r="Q315" s="341"/>
      <c r="R315" s="341"/>
      <c r="S315" s="341"/>
      <c r="T315" s="341"/>
      <c r="U315" s="341"/>
      <c r="V315" s="341"/>
      <c r="W315" s="341"/>
      <c r="X315" s="341"/>
      <c r="Y315" s="341"/>
      <c r="Z315" s="341"/>
      <c r="AA315" s="341"/>
      <c r="AB315" s="341"/>
      <c r="AC315" s="341"/>
      <c r="AD315" s="341"/>
      <c r="AE315" s="342"/>
      <c r="AF315" s="305"/>
      <c r="AG315" s="305"/>
      <c r="AH315" s="305"/>
      <c r="AI315" s="305"/>
      <c r="AJ315" s="306"/>
    </row>
    <row r="316" spans="2:36" ht="49.9" customHeight="1">
      <c r="B316" s="299" t="str">
        <f t="shared" ref="B316:B324" si="27">$B315</f>
        <v>입찰</v>
      </c>
      <c r="C316" s="343"/>
      <c r="D316" s="344"/>
      <c r="E316" s="344"/>
      <c r="F316" s="344" t="s">
        <v>769</v>
      </c>
      <c r="G316" s="344" t="str">
        <f>O316</f>
        <v>Ceramic Tile</v>
      </c>
      <c r="H316" s="308" t="s">
        <v>817</v>
      </c>
      <c r="I316" s="345" t="str">
        <f>LEFT(H316,14)</f>
        <v>A04AN083-00001</v>
      </c>
      <c r="J316" s="346"/>
      <c r="K316" s="346" t="str">
        <f>VLOOKUP($I316,'WM-AR'!$B$7:$AL$2292,34,FALSE)</f>
        <v>M2</v>
      </c>
      <c r="L316" s="346" t="str">
        <f>VLOOKUP($I316,'WM-AR'!$B$7:$AL$2292,4,FALSE)</f>
        <v>Finishing Work</v>
      </c>
      <c r="M316" s="346" t="str">
        <f>VLOOKUP($I316,'WM-AR'!$B$7:$AL$2292,6,FALSE)</f>
        <v>Tile Work</v>
      </c>
      <c r="N316" s="346" t="str">
        <f>VLOOKUP($I316,'WM-AR'!$B$7:$AL$2292,8,FALSE)</f>
        <v>Floor Tile</v>
      </c>
      <c r="O316" s="346" t="str">
        <f>VLOOKUP($I316,'WM-AR'!$B$7:$AL$2292,10,FALSE)</f>
        <v>Ceramic Tile</v>
      </c>
      <c r="P316" s="346">
        <f>VLOOKUP($I316,'WM-AR'!$B$7:$AL$2292,12,FALSE)</f>
        <v>0</v>
      </c>
      <c r="Q316" s="346">
        <f>VLOOKUP($I316,'WM-AR'!$B$7:$AL$2292,14,FALSE)</f>
        <v>0</v>
      </c>
      <c r="R316" s="346">
        <f>VLOOKUP($I316,'WM-AR'!$B$7:$AL$2292,16,FALSE)</f>
        <v>0</v>
      </c>
      <c r="S316" s="346">
        <f>VLOOKUP($I316,'WM-AR'!$B$7:$AL$2292,18,FALSE)</f>
        <v>0</v>
      </c>
      <c r="T316" s="346" t="str">
        <f>VLOOKUP($I316,'WM-AR'!$B$7:$AL$2292,20,FALSE)</f>
        <v>Non-Slip Type, w/ Mortar Bond Coat or Adhesive</v>
      </c>
      <c r="U316" s="346">
        <f>VLOOKUP($I316,'WM-AR'!$B$7:$AL$2292,22,FALSE)</f>
        <v>0</v>
      </c>
      <c r="V316" s="346">
        <f>VLOOKUP($I316,'WM-AR'!$B$7:$AL$2292,24,FALSE)</f>
        <v>0</v>
      </c>
      <c r="W316" s="346">
        <f>VLOOKUP($I316,'WM-AR'!$B$7:$AL$2292,25,FALSE)</f>
        <v>0</v>
      </c>
      <c r="X316" s="346" t="str">
        <f>VLOOKUP($I316,'WM-AR'!$B$7:$AL$2292,26,FALSE)</f>
        <v>Tile Size=W(  )mm x L(  )mm x THK(  )mm</v>
      </c>
      <c r="Y316" s="346">
        <f>VLOOKUP($I316,'WM-AR'!$B$7:$AL$2292,27,FALSE)</f>
        <v>0</v>
      </c>
      <c r="Z316" s="346">
        <f>VLOOKUP($I316,'WM-AR'!$B$7:$AL$2292,28,FALSE)</f>
        <v>0</v>
      </c>
      <c r="AA316" s="346">
        <f>VLOOKUP($I316,'WM-AR'!$B$7:$AL$2292,29,FALSE)</f>
        <v>0</v>
      </c>
      <c r="AB316" s="346">
        <f>VLOOKUP($I316,'WM-AR'!$B$7:$AL$2292,30,FALSE)</f>
        <v>0</v>
      </c>
      <c r="AC316" s="346">
        <f>VLOOKUP($I316,'WM-AR'!$B$7:$AL$2292,31,FALSE)</f>
        <v>0</v>
      </c>
      <c r="AD316" s="346">
        <f>VLOOKUP($I316,'WM-AR'!$B$7:$AL$2292,32,FALSE)</f>
        <v>0</v>
      </c>
      <c r="AE316" s="347">
        <f>VLOOKUP($I316,'WM-AR'!$B$7:$AL$2292,33,FALSE)</f>
        <v>0</v>
      </c>
      <c r="AF316" s="287"/>
      <c r="AG316" s="316" t="s">
        <v>779</v>
      </c>
      <c r="AH316" s="312"/>
      <c r="AI316" s="312" t="s">
        <v>763</v>
      </c>
      <c r="AJ316" s="334"/>
    </row>
    <row r="317" spans="2:36" ht="49.9" customHeight="1">
      <c r="B317" s="299" t="str">
        <f t="shared" si="27"/>
        <v>입찰</v>
      </c>
      <c r="C317" s="343"/>
      <c r="D317" s="344"/>
      <c r="E317" s="344"/>
      <c r="F317" s="344" t="s">
        <v>769</v>
      </c>
      <c r="G317" s="344" t="str">
        <f>N317</f>
        <v>Liquid Waterproofing</v>
      </c>
      <c r="H317" s="308" t="s">
        <v>765</v>
      </c>
      <c r="I317" s="345" t="str">
        <f>LEFT(H317,14)</f>
        <v>A04AP085-00001</v>
      </c>
      <c r="J317" s="346"/>
      <c r="K317" s="346" t="str">
        <f>VLOOKUP($I317,'WM-AR'!$B$7:$AL$2292,34,FALSE)</f>
        <v>M2</v>
      </c>
      <c r="L317" s="346" t="str">
        <f>VLOOKUP($I317,'WM-AR'!$B$7:$AL$2292,4,FALSE)</f>
        <v>Finishing Work</v>
      </c>
      <c r="M317" s="346" t="str">
        <f>VLOOKUP($I317,'WM-AR'!$B$7:$AL$2292,6,FALSE)</f>
        <v>Waterproofing Work</v>
      </c>
      <c r="N317" s="346" t="str">
        <f>VLOOKUP($I317,'WM-AR'!$B$7:$AL$2292,8,FALSE)</f>
        <v>Liquid Waterproofing</v>
      </c>
      <c r="O317" s="346">
        <f>VLOOKUP($I317,'WM-AR'!$B$7:$AL$2292,10,FALSE)</f>
        <v>0</v>
      </c>
      <c r="P317" s="346">
        <f>VLOOKUP($I317,'WM-AR'!$B$7:$AL$2292,12,FALSE)</f>
        <v>0</v>
      </c>
      <c r="Q317" s="346">
        <f>VLOOKUP($I317,'WM-AR'!$B$7:$AL$2292,14,FALSE)</f>
        <v>0</v>
      </c>
      <c r="R317" s="346">
        <f>VLOOKUP($I317,'WM-AR'!$B$7:$AL$2292,16,FALSE)</f>
        <v>0</v>
      </c>
      <c r="S317" s="346" t="str">
        <f>VLOOKUP($I317,'WM-AR'!$B$7:$AL$2292,18,FALSE)</f>
        <v>for Internal Floor Area</v>
      </c>
      <c r="T317" s="346" t="str">
        <f>VLOOKUP($I317,'WM-AR'!$B$7:$AL$2292,20,FALSE)</f>
        <v>Min. 2 Coats</v>
      </c>
      <c r="U317" s="346">
        <f>VLOOKUP($I317,'WM-AR'!$B$7:$AL$2292,22,FALSE)</f>
        <v>0</v>
      </c>
      <c r="V317" s="346" t="str">
        <f>VLOOKUP($I317,'WM-AR'!$B$7:$AL$2292,24,FALSE)</f>
        <v/>
      </c>
      <c r="W317" s="346">
        <f>VLOOKUP($I317,'WM-AR'!$B$7:$AL$2292,25,FALSE)</f>
        <v>0</v>
      </c>
      <c r="X317" s="346" t="str">
        <f>VLOOKUP($I317,'WM-AR'!$B$7:$AL$2292,26,FALSE)</f>
        <v/>
      </c>
      <c r="Y317" s="346">
        <f>VLOOKUP($I317,'WM-AR'!$B$7:$AL$2292,27,FALSE)</f>
        <v>0</v>
      </c>
      <c r="Z317" s="346">
        <f>VLOOKUP($I317,'WM-AR'!$B$7:$AL$2292,28,FALSE)</f>
        <v>0</v>
      </c>
      <c r="AA317" s="346">
        <f>VLOOKUP($I317,'WM-AR'!$B$7:$AL$2292,29,FALSE)</f>
        <v>0</v>
      </c>
      <c r="AB317" s="346">
        <f>VLOOKUP($I317,'WM-AR'!$B$7:$AL$2292,30,FALSE)</f>
        <v>0</v>
      </c>
      <c r="AC317" s="346">
        <f>VLOOKUP($I317,'WM-AR'!$B$7:$AL$2292,31,FALSE)</f>
        <v>0</v>
      </c>
      <c r="AD317" s="346">
        <f>VLOOKUP($I317,'WM-AR'!$B$7:$AL$2292,32,FALSE)</f>
        <v>0</v>
      </c>
      <c r="AE317" s="347">
        <f>VLOOKUP($I317,'WM-AR'!$B$7:$AL$2292,33,FALSE)</f>
        <v>0</v>
      </c>
      <c r="AF317" s="287"/>
      <c r="AG317" s="316" t="s">
        <v>779</v>
      </c>
      <c r="AH317" s="312"/>
      <c r="AI317" s="312" t="s">
        <v>763</v>
      </c>
      <c r="AJ317" s="335"/>
    </row>
    <row r="318" spans="2:36" ht="49.9" customHeight="1">
      <c r="B318" s="299" t="str">
        <f t="shared" si="27"/>
        <v>입찰</v>
      </c>
      <c r="C318" s="343"/>
      <c r="D318" s="344"/>
      <c r="E318" s="344"/>
      <c r="F318" s="344" t="s">
        <v>769</v>
      </c>
      <c r="G318" s="344" t="str">
        <f>N318</f>
        <v>Screed</v>
      </c>
      <c r="H318" s="308" t="s">
        <v>818</v>
      </c>
      <c r="I318" s="309" t="str">
        <f>LEFT(H318,14)</f>
        <v>A04AS168-00003</v>
      </c>
      <c r="J318" s="310"/>
      <c r="K318" s="310" t="str">
        <f>VLOOKUP($I318,'WM-AR'!$B$7:$AL$2292,34,FALSE)</f>
        <v>M2</v>
      </c>
      <c r="L318" s="310" t="str">
        <f>VLOOKUP($I318,'WM-AR'!$B$7:$AL$2292,4,FALSE)</f>
        <v>Finishing Work</v>
      </c>
      <c r="M318" s="310" t="str">
        <f>VLOOKUP($I318,'WM-AR'!$B$7:$AL$2292,6,FALSE)</f>
        <v>Exterior/Interior Finish Work</v>
      </c>
      <c r="N318" s="310" t="str">
        <f>VLOOKUP($I318,'WM-AR'!$B$7:$AL$2292,8,FALSE)</f>
        <v>Screed</v>
      </c>
      <c r="O318" s="310">
        <f>VLOOKUP($I318,'WM-AR'!$B$7:$AL$2292,10,FALSE)</f>
        <v>0</v>
      </c>
      <c r="P318" s="310">
        <f>VLOOKUP($I318,'WM-AR'!$B$7:$AL$2292,12,FALSE)</f>
        <v>0</v>
      </c>
      <c r="Q318" s="310">
        <f>VLOOKUP($I318,'WM-AR'!$B$7:$AL$2292,14,FALSE)</f>
        <v>0</v>
      </c>
      <c r="R318" s="310">
        <f>VLOOKUP($I318,'WM-AR'!$B$7:$AL$2292,16,FALSE)</f>
        <v>0</v>
      </c>
      <c r="S318" s="310">
        <f>VLOOKUP($I318,'WM-AR'!$B$7:$AL$2292,18,FALSE)</f>
        <v>0</v>
      </c>
      <c r="T318" s="310" t="str">
        <f>VLOOKUP($I318,'WM-AR'!$B$7:$AL$2292,20,FALSE)</f>
        <v>w/o Welded Wire Fabric</v>
      </c>
      <c r="U318" s="310">
        <f>VLOOKUP($I318,'WM-AR'!$B$7:$AL$2292,22,FALSE)</f>
        <v>0</v>
      </c>
      <c r="V318" s="310" t="str">
        <f>VLOOKUP($I318,'WM-AR'!$B$7:$AL$2292,24,FALSE)</f>
        <v>75mm≤THK</v>
      </c>
      <c r="W318" s="310">
        <f>VLOOKUP($I318,'WM-AR'!$B$7:$AL$2292,25,FALSE)</f>
        <v>0</v>
      </c>
      <c r="X318" s="310" t="str">
        <f>VLOOKUP($I318,'WM-AR'!$B$7:$AL$2292,26,FALSE)</f>
        <v>THK=(  )mm</v>
      </c>
      <c r="Y318" s="310">
        <f>VLOOKUP($I318,'WM-AR'!$B$7:$AL$2292,27,FALSE)</f>
        <v>0</v>
      </c>
      <c r="Z318" s="310">
        <f>VLOOKUP($I318,'WM-AR'!$B$7:$AL$2292,28,FALSE)</f>
        <v>0</v>
      </c>
      <c r="AA318" s="310">
        <f>VLOOKUP($I318,'WM-AR'!$B$7:$AL$2292,29,FALSE)</f>
        <v>0</v>
      </c>
      <c r="AB318" s="310">
        <f>VLOOKUP($I318,'WM-AR'!$B$7:$AL$2292,30,FALSE)</f>
        <v>0</v>
      </c>
      <c r="AC318" s="310">
        <f>VLOOKUP($I318,'WM-AR'!$B$7:$AL$2292,31,FALSE)</f>
        <v>0</v>
      </c>
      <c r="AD318" s="310">
        <f>VLOOKUP($I318,'WM-AR'!$B$7:$AL$2292,32,FALSE)</f>
        <v>0</v>
      </c>
      <c r="AE318" s="310">
        <f>VLOOKUP($I318,'WM-AR'!$B$7:$AL$2292,33,FALSE)</f>
        <v>0</v>
      </c>
      <c r="AF318" s="287"/>
      <c r="AG318" s="316" t="s">
        <v>779</v>
      </c>
      <c r="AH318" s="312"/>
      <c r="AI318" s="312" t="s">
        <v>763</v>
      </c>
      <c r="AJ318" s="335"/>
    </row>
    <row r="319" spans="2:36">
      <c r="B319" s="299" t="str">
        <f t="shared" si="27"/>
        <v>입찰</v>
      </c>
      <c r="C319" s="338"/>
      <c r="D319" s="339"/>
      <c r="E319" s="339"/>
      <c r="F319" s="339"/>
      <c r="G319" s="339" t="s">
        <v>767</v>
      </c>
      <c r="H319" s="301"/>
      <c r="I319" s="348" t="s">
        <v>834</v>
      </c>
      <c r="J319" s="340"/>
      <c r="K319" s="341"/>
      <c r="L319" s="341"/>
      <c r="M319" s="341"/>
      <c r="N319" s="341"/>
      <c r="O319" s="341"/>
      <c r="P319" s="341"/>
      <c r="Q319" s="341"/>
      <c r="R319" s="341"/>
      <c r="S319" s="341"/>
      <c r="T319" s="341"/>
      <c r="U319" s="341"/>
      <c r="V319" s="341"/>
      <c r="W319" s="341"/>
      <c r="X319" s="341"/>
      <c r="Y319" s="341"/>
      <c r="Z319" s="341"/>
      <c r="AA319" s="341"/>
      <c r="AB319" s="341"/>
      <c r="AC319" s="341"/>
      <c r="AD319" s="341"/>
      <c r="AE319" s="342"/>
      <c r="AF319" s="305"/>
      <c r="AG319" s="305"/>
      <c r="AH319" s="305"/>
      <c r="AI319" s="305"/>
      <c r="AJ319" s="306"/>
    </row>
    <row r="320" spans="2:36" ht="49.9" customHeight="1">
      <c r="B320" s="299" t="str">
        <f t="shared" si="27"/>
        <v>입찰</v>
      </c>
      <c r="C320" s="343"/>
      <c r="D320" s="344"/>
      <c r="E320" s="344"/>
      <c r="F320" s="344" t="s">
        <v>769</v>
      </c>
      <c r="G320" s="344" t="str">
        <f>O320</f>
        <v>Epoxy Paint</v>
      </c>
      <c r="H320" s="308" t="s">
        <v>782</v>
      </c>
      <c r="I320" s="309" t="str">
        <f>LEFT(H320,14)</f>
        <v>A04AM081-00007</v>
      </c>
      <c r="J320" s="310"/>
      <c r="K320" s="310" t="str">
        <f>VLOOKUP($I320,'WM-AR'!$B$7:$AL$2292,34,FALSE)</f>
        <v>M</v>
      </c>
      <c r="L320" s="310" t="str">
        <f>VLOOKUP($I320,'WM-AR'!$B$7:$AL$2292,4,FALSE)</f>
        <v>Finishing Work</v>
      </c>
      <c r="M320" s="310" t="str">
        <f>VLOOKUP($I320,'WM-AR'!$B$7:$AL$2292,6,FALSE)</f>
        <v>Painting Work</v>
      </c>
      <c r="N320" s="310" t="str">
        <f>VLOOKUP($I320,'WM-AR'!$B$7:$AL$2292,8,FALSE)</f>
        <v>Skirt Painting</v>
      </c>
      <c r="O320" s="310" t="str">
        <f>VLOOKUP($I320,'WM-AR'!$B$7:$AL$2292,10,FALSE)</f>
        <v>Epoxy Paint</v>
      </c>
      <c r="P320" s="310">
        <f>VLOOKUP($I320,'WM-AR'!$B$7:$AL$2292,12,FALSE)</f>
        <v>0</v>
      </c>
      <c r="Q320" s="310">
        <f>VLOOKUP($I320,'WM-AR'!$B$7:$AL$2292,14,FALSE)</f>
        <v>0</v>
      </c>
      <c r="R320" s="310">
        <f>VLOOKUP($I320,'WM-AR'!$B$7:$AL$2292,16,FALSE)</f>
        <v>0</v>
      </c>
      <c r="S320" s="310">
        <f>VLOOKUP($I320,'WM-AR'!$B$7:$AL$2292,18,FALSE)</f>
        <v>0</v>
      </c>
      <c r="T320" s="310" t="str">
        <f>VLOOKUP($I320,'WM-AR'!$B$7:$AL$2292,20,FALSE)</f>
        <v/>
      </c>
      <c r="U320" s="310">
        <f>VLOOKUP($I320,'WM-AR'!$B$7:$AL$2292,22,FALSE)</f>
        <v>0</v>
      </c>
      <c r="V320" s="310" t="str">
        <f>VLOOKUP($I320,'WM-AR'!$B$7:$AL$2292,24,FALSE)</f>
        <v>H&lt;150mm</v>
      </c>
      <c r="W320" s="310">
        <f>VLOOKUP($I320,'WM-AR'!$B$7:$AL$2292,25,FALSE)</f>
        <v>0</v>
      </c>
      <c r="X320" s="310" t="str">
        <f>VLOOKUP($I320,'WM-AR'!$B$7:$AL$2292,26,FALSE)</f>
        <v>H=(  )mm</v>
      </c>
      <c r="Y320" s="310">
        <f>VLOOKUP($I320,'WM-AR'!$B$7:$AL$2292,27,FALSE)</f>
        <v>0</v>
      </c>
      <c r="Z320" s="310">
        <f>VLOOKUP($I320,'WM-AR'!$B$7:$AL$2292,28,FALSE)</f>
        <v>0</v>
      </c>
      <c r="AA320" s="310">
        <f>VLOOKUP($I320,'WM-AR'!$B$7:$AL$2292,29,FALSE)</f>
        <v>0</v>
      </c>
      <c r="AB320" s="310">
        <f>VLOOKUP($I320,'WM-AR'!$B$7:$AL$2292,30,FALSE)</f>
        <v>0</v>
      </c>
      <c r="AC320" s="310">
        <f>VLOOKUP($I320,'WM-AR'!$B$7:$AL$2292,31,FALSE)</f>
        <v>0</v>
      </c>
      <c r="AD320" s="310">
        <f>VLOOKUP($I320,'WM-AR'!$B$7:$AL$2292,32,FALSE)</f>
        <v>0</v>
      </c>
      <c r="AE320" s="310">
        <f>VLOOKUP($I320,'WM-AR'!$B$7:$AL$2292,33,FALSE)</f>
        <v>0</v>
      </c>
      <c r="AF320" s="287"/>
      <c r="AG320" s="316" t="s">
        <v>770</v>
      </c>
      <c r="AH320" s="312"/>
      <c r="AI320" s="312" t="s">
        <v>763</v>
      </c>
      <c r="AJ320" s="334"/>
    </row>
    <row r="321" spans="2:36">
      <c r="B321" s="299" t="str">
        <f t="shared" si="27"/>
        <v>입찰</v>
      </c>
      <c r="C321" s="338"/>
      <c r="D321" s="339"/>
      <c r="E321" s="339"/>
      <c r="F321" s="339"/>
      <c r="G321" s="339" t="s">
        <v>771</v>
      </c>
      <c r="H321" s="339"/>
      <c r="I321" s="302" t="s">
        <v>867</v>
      </c>
      <c r="J321" s="340"/>
      <c r="K321" s="341"/>
      <c r="L321" s="341"/>
      <c r="M321" s="341"/>
      <c r="N321" s="341"/>
      <c r="O321" s="341"/>
      <c r="P321" s="341"/>
      <c r="Q321" s="341"/>
      <c r="R321" s="341"/>
      <c r="S321" s="341"/>
      <c r="T321" s="341"/>
      <c r="U321" s="341"/>
      <c r="V321" s="341"/>
      <c r="W321" s="341"/>
      <c r="X321" s="341"/>
      <c r="Y321" s="341"/>
      <c r="Z321" s="341"/>
      <c r="AA321" s="341"/>
      <c r="AB321" s="341"/>
      <c r="AC321" s="341"/>
      <c r="AD321" s="341"/>
      <c r="AE321" s="342"/>
      <c r="AF321" s="305"/>
      <c r="AG321" s="305"/>
      <c r="AH321" s="305"/>
      <c r="AI321" s="305"/>
      <c r="AJ321" s="306"/>
    </row>
    <row r="322" spans="2:36" ht="49.9" customHeight="1">
      <c r="B322" s="299" t="str">
        <f t="shared" si="27"/>
        <v>입찰</v>
      </c>
      <c r="C322" s="343"/>
      <c r="D322" s="344"/>
      <c r="E322" s="344"/>
      <c r="F322" s="344" t="s">
        <v>769</v>
      </c>
      <c r="G322" s="344" t="str">
        <f>N322</f>
        <v>Wall Tile</v>
      </c>
      <c r="H322" s="308" t="s">
        <v>822</v>
      </c>
      <c r="I322" s="345" t="str">
        <f>LEFT(H322,14)</f>
        <v>A04AN082-00002</v>
      </c>
      <c r="J322" s="346"/>
      <c r="K322" s="346" t="str">
        <f>VLOOKUP($I322,'WM-AR'!$B$7:$AL$2292,34,FALSE)</f>
        <v>M2</v>
      </c>
      <c r="L322" s="346" t="str">
        <f>VLOOKUP($I322,'WM-AR'!$B$7:$AL$2292,4,FALSE)</f>
        <v>Finishing Work</v>
      </c>
      <c r="M322" s="346" t="str">
        <f>VLOOKUP($I322,'WM-AR'!$B$7:$AL$2292,6,FALSE)</f>
        <v>Tile Work</v>
      </c>
      <c r="N322" s="346" t="str">
        <f>VLOOKUP($I322,'WM-AR'!$B$7:$AL$2292,8,FALSE)</f>
        <v>Wall Tile</v>
      </c>
      <c r="O322" s="346" t="str">
        <f>VLOOKUP($I322,'WM-AR'!$B$7:$AL$2292,10,FALSE)</f>
        <v>Glazed Ceramic Tile</v>
      </c>
      <c r="P322" s="346">
        <f>VLOOKUP($I322,'WM-AR'!$B$7:$AL$2292,12,FALSE)</f>
        <v>0</v>
      </c>
      <c r="Q322" s="346">
        <f>VLOOKUP($I322,'WM-AR'!$B$7:$AL$2292,14,FALSE)</f>
        <v>0</v>
      </c>
      <c r="R322" s="346">
        <f>VLOOKUP($I322,'WM-AR'!$B$7:$AL$2292,16,FALSE)</f>
        <v>0</v>
      </c>
      <c r="S322" s="346">
        <f>VLOOKUP($I322,'WM-AR'!$B$7:$AL$2292,18,FALSE)</f>
        <v>0</v>
      </c>
      <c r="T322" s="346" t="str">
        <f>VLOOKUP($I322,'WM-AR'!$B$7:$AL$2292,20,FALSE)</f>
        <v>w/ Mortar Bond Coat or Adhesive</v>
      </c>
      <c r="U322" s="346">
        <f>VLOOKUP($I322,'WM-AR'!$B$7:$AL$2292,22,FALSE)</f>
        <v>0</v>
      </c>
      <c r="V322" s="346">
        <f>VLOOKUP($I322,'WM-AR'!$B$7:$AL$2292,24,FALSE)</f>
        <v>0</v>
      </c>
      <c r="W322" s="346">
        <f>VLOOKUP($I322,'WM-AR'!$B$7:$AL$2292,25,FALSE)</f>
        <v>0</v>
      </c>
      <c r="X322" s="346" t="str">
        <f>VLOOKUP($I322,'WM-AR'!$B$7:$AL$2292,26,FALSE)</f>
        <v>Tile Size=W(  )mm x L(  )mm x THK(  )mm</v>
      </c>
      <c r="Y322" s="346">
        <f>VLOOKUP($I322,'WM-AR'!$B$7:$AL$2292,27,FALSE)</f>
        <v>0</v>
      </c>
      <c r="Z322" s="346">
        <f>VLOOKUP($I322,'WM-AR'!$B$7:$AL$2292,28,FALSE)</f>
        <v>0</v>
      </c>
      <c r="AA322" s="346">
        <f>VLOOKUP($I322,'WM-AR'!$B$7:$AL$2292,29,FALSE)</f>
        <v>0</v>
      </c>
      <c r="AB322" s="346">
        <f>VLOOKUP($I322,'WM-AR'!$B$7:$AL$2292,30,FALSE)</f>
        <v>0</v>
      </c>
      <c r="AC322" s="346">
        <f>VLOOKUP($I322,'WM-AR'!$B$7:$AL$2292,31,FALSE)</f>
        <v>0</v>
      </c>
      <c r="AD322" s="346">
        <f>VLOOKUP($I322,'WM-AR'!$B$7:$AL$2292,32,FALSE)</f>
        <v>0</v>
      </c>
      <c r="AE322" s="347">
        <f>VLOOKUP($I322,'WM-AR'!$B$7:$AL$2292,33,FALSE)</f>
        <v>0</v>
      </c>
      <c r="AF322" s="287"/>
      <c r="AG322" s="316" t="s">
        <v>784</v>
      </c>
      <c r="AH322" s="312"/>
      <c r="AI322" s="312" t="s">
        <v>763</v>
      </c>
      <c r="AJ322" s="336"/>
    </row>
    <row r="323" spans="2:36">
      <c r="B323" s="299" t="str">
        <f t="shared" si="27"/>
        <v>입찰</v>
      </c>
      <c r="C323" s="338"/>
      <c r="D323" s="339"/>
      <c r="E323" s="339"/>
      <c r="F323" s="339"/>
      <c r="G323" s="339" t="s">
        <v>773</v>
      </c>
      <c r="H323" s="301"/>
      <c r="I323" s="348" t="s">
        <v>812</v>
      </c>
      <c r="J323" s="340"/>
      <c r="K323" s="341"/>
      <c r="L323" s="341"/>
      <c r="M323" s="341"/>
      <c r="N323" s="341"/>
      <c r="O323" s="341"/>
      <c r="P323" s="341"/>
      <c r="Q323" s="341"/>
      <c r="R323" s="341"/>
      <c r="S323" s="341"/>
      <c r="T323" s="341"/>
      <c r="U323" s="341"/>
      <c r="V323" s="341"/>
      <c r="W323" s="341"/>
      <c r="X323" s="341"/>
      <c r="Y323" s="341"/>
      <c r="Z323" s="341"/>
      <c r="AA323" s="341"/>
      <c r="AB323" s="341"/>
      <c r="AC323" s="341"/>
      <c r="AD323" s="341"/>
      <c r="AE323" s="342"/>
      <c r="AF323" s="305"/>
      <c r="AG323" s="305"/>
      <c r="AH323" s="305"/>
      <c r="AI323" s="305"/>
      <c r="AJ323" s="306"/>
    </row>
    <row r="324" spans="2:36" ht="49.9" customHeight="1">
      <c r="B324" s="299" t="str">
        <f t="shared" si="27"/>
        <v>입찰</v>
      </c>
      <c r="C324" s="343"/>
      <c r="D324" s="344"/>
      <c r="E324" s="344"/>
      <c r="F324" s="344" t="s">
        <v>769</v>
      </c>
      <c r="G324" s="344" t="str">
        <f>_xlfn.CONCAT(N324," _ ", O324)</f>
        <v>Moisture Resistant Tiled Ceiling System _ M-Bar System</v>
      </c>
      <c r="H324" s="308" t="s">
        <v>813</v>
      </c>
      <c r="I324" s="309" t="str">
        <f>LEFT(H324,14)</f>
        <v>A04AS191-00001</v>
      </c>
      <c r="J324" s="310"/>
      <c r="K324" s="310" t="str">
        <f>VLOOKUP($I324,'WM-AR'!$B$7:$AL$2292,34,FALSE)</f>
        <v>M2</v>
      </c>
      <c r="L324" s="310" t="str">
        <f>VLOOKUP($I324,'WM-AR'!$B$7:$AL$2292,4,FALSE)</f>
        <v>Finishing Work</v>
      </c>
      <c r="M324" s="310" t="str">
        <f>VLOOKUP($I324,'WM-AR'!$B$7:$AL$2292,6,FALSE)</f>
        <v>Exterior/Interior Finish Work</v>
      </c>
      <c r="N324" s="310" t="str">
        <f>VLOOKUP($I324,'WM-AR'!$B$7:$AL$2292,8,FALSE)</f>
        <v>Moisture Resistant Tiled Ceiling System</v>
      </c>
      <c r="O324" s="310" t="str">
        <f>VLOOKUP($I324,'WM-AR'!$B$7:$AL$2292,10,FALSE)</f>
        <v>M-Bar System</v>
      </c>
      <c r="P324" s="310">
        <f>VLOOKUP($I324,'WM-AR'!$B$7:$AL$2292,12,FALSE)</f>
        <v>0</v>
      </c>
      <c r="Q324" s="310">
        <f>VLOOKUP($I324,'WM-AR'!$B$7:$AL$2292,14,FALSE)</f>
        <v>0</v>
      </c>
      <c r="R324" s="310">
        <f>VLOOKUP($I324,'WM-AR'!$B$7:$AL$2292,16,FALSE)</f>
        <v>0</v>
      </c>
      <c r="S324" s="310">
        <f>VLOOKUP($I324,'WM-AR'!$B$7:$AL$2292,18,FALSE)</f>
        <v>0</v>
      </c>
      <c r="T324" s="310" t="str">
        <f>VLOOKUP($I324,'WM-AR'!$B$7:$AL$2292,20,FALSE)</f>
        <v>w/ Hot-Dip Galvanized Suspension System &amp; Accessories(Moldings, Ceiling Access Door/Hatch, Curtain Boxes and etc.)</v>
      </c>
      <c r="U324" s="310">
        <f>VLOOKUP($I324,'WM-AR'!$B$7:$AL$2292,22,FALSE)</f>
        <v>0</v>
      </c>
      <c r="V324" s="310">
        <f>VLOOKUP($I324,'WM-AR'!$B$7:$AL$2292,24,FALSE)</f>
        <v>0</v>
      </c>
      <c r="W324" s="310">
        <f>VLOOKUP($I324,'WM-AR'!$B$7:$AL$2292,25,FALSE)</f>
        <v>0</v>
      </c>
      <c r="X324" s="310" t="str">
        <f>VLOOKUP($I324,'WM-AR'!$B$7:$AL$2292,26,FALSE)</f>
        <v>Tile Size=(  )mm x (  )mm</v>
      </c>
      <c r="Y324" s="310">
        <f>VLOOKUP($I324,'WM-AR'!$B$7:$AL$2292,27,FALSE)</f>
        <v>0</v>
      </c>
      <c r="Z324" s="310">
        <f>VLOOKUP($I324,'WM-AR'!$B$7:$AL$2292,28,FALSE)</f>
        <v>0</v>
      </c>
      <c r="AA324" s="310">
        <f>VLOOKUP($I324,'WM-AR'!$B$7:$AL$2292,29,FALSE)</f>
        <v>0</v>
      </c>
      <c r="AB324" s="310">
        <f>VLOOKUP($I324,'WM-AR'!$B$7:$AL$2292,30,FALSE)</f>
        <v>0</v>
      </c>
      <c r="AC324" s="310">
        <f>VLOOKUP($I324,'WM-AR'!$B$7:$AL$2292,31,FALSE)</f>
        <v>0</v>
      </c>
      <c r="AD324" s="310">
        <f>VLOOKUP($I324,'WM-AR'!$B$7:$AL$2292,32,FALSE)</f>
        <v>0</v>
      </c>
      <c r="AE324" s="310">
        <f>VLOOKUP($I324,'WM-AR'!$B$7:$AL$2292,33,FALSE)</f>
        <v>0</v>
      </c>
      <c r="AF324" s="287"/>
      <c r="AG324" s="316" t="s">
        <v>779</v>
      </c>
      <c r="AH324" s="312"/>
      <c r="AI324" s="312" t="s">
        <v>763</v>
      </c>
      <c r="AJ324" s="334"/>
    </row>
    <row r="325" spans="2:36">
      <c r="B325" s="317" t="str">
        <f>$B324</f>
        <v>입찰</v>
      </c>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c r="AA325" s="318"/>
      <c r="AB325" s="318"/>
      <c r="AC325" s="318"/>
      <c r="AD325" s="318"/>
      <c r="AE325" s="318"/>
      <c r="AF325" s="318"/>
      <c r="AG325" s="318"/>
      <c r="AH325" s="318"/>
      <c r="AI325" s="318"/>
      <c r="AJ325" s="318"/>
    </row>
    <row r="326" spans="2:36" ht="34.9" customHeight="1">
      <c r="B326" s="283" t="s">
        <v>787</v>
      </c>
      <c r="C326" s="284" t="s">
        <v>756</v>
      </c>
      <c r="D326" s="337" t="s">
        <v>225</v>
      </c>
      <c r="E326" s="308"/>
      <c r="F326" s="287" t="s">
        <v>490</v>
      </c>
      <c r="G326" s="288" t="s">
        <v>868</v>
      </c>
      <c r="H326" s="289" t="s">
        <v>864</v>
      </c>
      <c r="I326" s="289"/>
      <c r="J326" s="290"/>
      <c r="K326" s="290"/>
      <c r="L326" s="290"/>
      <c r="M326" s="290"/>
      <c r="N326" s="291"/>
      <c r="O326" s="292"/>
      <c r="P326" s="293"/>
      <c r="Q326" s="293"/>
      <c r="R326" s="293"/>
      <c r="S326" s="293"/>
      <c r="T326" s="293"/>
      <c r="U326" s="293"/>
      <c r="V326" s="294"/>
      <c r="W326" s="295"/>
      <c r="X326" s="295"/>
      <c r="Y326" s="295"/>
      <c r="Z326" s="295"/>
      <c r="AA326" s="295"/>
      <c r="AB326" s="295"/>
      <c r="AC326" s="295"/>
      <c r="AD326" s="295"/>
      <c r="AE326" s="327"/>
      <c r="AF326" s="296"/>
      <c r="AG326" s="297"/>
      <c r="AH326" s="297"/>
      <c r="AI326" s="297"/>
      <c r="AJ326" s="333"/>
    </row>
    <row r="327" spans="2:36">
      <c r="B327" s="299" t="str">
        <f>$B326</f>
        <v>입찰</v>
      </c>
      <c r="C327" s="338"/>
      <c r="D327" s="339"/>
      <c r="E327" s="339"/>
      <c r="F327" s="339"/>
      <c r="G327" s="339" t="s">
        <v>759</v>
      </c>
      <c r="H327" s="339"/>
      <c r="I327" s="302" t="s">
        <v>855</v>
      </c>
      <c r="J327" s="340"/>
      <c r="K327" s="341"/>
      <c r="L327" s="341"/>
      <c r="M327" s="341"/>
      <c r="N327" s="341"/>
      <c r="O327" s="341"/>
      <c r="P327" s="341"/>
      <c r="Q327" s="341"/>
      <c r="R327" s="341"/>
      <c r="S327" s="341"/>
      <c r="T327" s="341"/>
      <c r="U327" s="341"/>
      <c r="V327" s="341"/>
      <c r="W327" s="341"/>
      <c r="X327" s="341"/>
      <c r="Y327" s="341"/>
      <c r="Z327" s="341"/>
      <c r="AA327" s="341"/>
      <c r="AB327" s="341"/>
      <c r="AC327" s="341"/>
      <c r="AD327" s="341"/>
      <c r="AE327" s="342"/>
      <c r="AF327" s="305"/>
      <c r="AG327" s="305"/>
      <c r="AH327" s="305"/>
      <c r="AI327" s="305"/>
      <c r="AJ327" s="306"/>
    </row>
    <row r="328" spans="2:36" ht="49.9" customHeight="1">
      <c r="B328" s="299" t="str">
        <f t="shared" ref="B328:B335" si="28">$B327</f>
        <v>입찰</v>
      </c>
      <c r="C328" s="343"/>
      <c r="D328" s="344"/>
      <c r="E328" s="344"/>
      <c r="F328" s="344" t="s">
        <v>769</v>
      </c>
      <c r="G328" s="344" t="str">
        <f>O328</f>
        <v>Ceramic Tile</v>
      </c>
      <c r="H328" s="308" t="s">
        <v>817</v>
      </c>
      <c r="I328" s="345" t="str">
        <f>LEFT(H328,14)</f>
        <v>A04AN083-00001</v>
      </c>
      <c r="J328" s="346"/>
      <c r="K328" s="346" t="str">
        <f>VLOOKUP($I328,'WM-AR'!$B$7:$AL$2292,34,FALSE)</f>
        <v>M2</v>
      </c>
      <c r="L328" s="346" t="str">
        <f>VLOOKUP($I328,'WM-AR'!$B$7:$AL$2292,4,FALSE)</f>
        <v>Finishing Work</v>
      </c>
      <c r="M328" s="346" t="str">
        <f>VLOOKUP($I328,'WM-AR'!$B$7:$AL$2292,6,FALSE)</f>
        <v>Tile Work</v>
      </c>
      <c r="N328" s="346" t="str">
        <f>VLOOKUP($I328,'WM-AR'!$B$7:$AL$2292,8,FALSE)</f>
        <v>Floor Tile</v>
      </c>
      <c r="O328" s="346" t="str">
        <f>VLOOKUP($I328,'WM-AR'!$B$7:$AL$2292,10,FALSE)</f>
        <v>Ceramic Tile</v>
      </c>
      <c r="P328" s="346">
        <f>VLOOKUP($I328,'WM-AR'!$B$7:$AL$2292,12,FALSE)</f>
        <v>0</v>
      </c>
      <c r="Q328" s="346">
        <f>VLOOKUP($I328,'WM-AR'!$B$7:$AL$2292,14,FALSE)</f>
        <v>0</v>
      </c>
      <c r="R328" s="346">
        <f>VLOOKUP($I328,'WM-AR'!$B$7:$AL$2292,16,FALSE)</f>
        <v>0</v>
      </c>
      <c r="S328" s="346">
        <f>VLOOKUP($I328,'WM-AR'!$B$7:$AL$2292,18,FALSE)</f>
        <v>0</v>
      </c>
      <c r="T328" s="346" t="str">
        <f>VLOOKUP($I328,'WM-AR'!$B$7:$AL$2292,20,FALSE)</f>
        <v>Non-Slip Type, w/ Mortar Bond Coat or Adhesive</v>
      </c>
      <c r="U328" s="346">
        <f>VLOOKUP($I328,'WM-AR'!$B$7:$AL$2292,22,FALSE)</f>
        <v>0</v>
      </c>
      <c r="V328" s="346">
        <f>VLOOKUP($I328,'WM-AR'!$B$7:$AL$2292,24,FALSE)</f>
        <v>0</v>
      </c>
      <c r="W328" s="346">
        <f>VLOOKUP($I328,'WM-AR'!$B$7:$AL$2292,25,FALSE)</f>
        <v>0</v>
      </c>
      <c r="X328" s="346" t="str">
        <f>VLOOKUP($I328,'WM-AR'!$B$7:$AL$2292,26,FALSE)</f>
        <v>Tile Size=W(  )mm x L(  )mm x THK(  )mm</v>
      </c>
      <c r="Y328" s="346">
        <f>VLOOKUP($I328,'WM-AR'!$B$7:$AL$2292,27,FALSE)</f>
        <v>0</v>
      </c>
      <c r="Z328" s="346">
        <f>VLOOKUP($I328,'WM-AR'!$B$7:$AL$2292,28,FALSE)</f>
        <v>0</v>
      </c>
      <c r="AA328" s="346">
        <f>VLOOKUP($I328,'WM-AR'!$B$7:$AL$2292,29,FALSE)</f>
        <v>0</v>
      </c>
      <c r="AB328" s="346">
        <f>VLOOKUP($I328,'WM-AR'!$B$7:$AL$2292,30,FALSE)</f>
        <v>0</v>
      </c>
      <c r="AC328" s="346">
        <f>VLOOKUP($I328,'WM-AR'!$B$7:$AL$2292,31,FALSE)</f>
        <v>0</v>
      </c>
      <c r="AD328" s="346">
        <f>VLOOKUP($I328,'WM-AR'!$B$7:$AL$2292,32,FALSE)</f>
        <v>0</v>
      </c>
      <c r="AE328" s="347">
        <f>VLOOKUP($I328,'WM-AR'!$B$7:$AL$2292,33,FALSE)</f>
        <v>0</v>
      </c>
      <c r="AF328" s="287"/>
      <c r="AG328" s="316" t="s">
        <v>779</v>
      </c>
      <c r="AH328" s="312"/>
      <c r="AI328" s="312" t="s">
        <v>763</v>
      </c>
      <c r="AJ328" s="334"/>
    </row>
    <row r="329" spans="2:36">
      <c r="B329" s="299" t="str">
        <f t="shared" si="28"/>
        <v>입찰</v>
      </c>
      <c r="C329" s="338"/>
      <c r="D329" s="339"/>
      <c r="E329" s="339"/>
      <c r="F329" s="339"/>
      <c r="G329" s="339" t="s">
        <v>767</v>
      </c>
      <c r="H329" s="301"/>
      <c r="I329" s="348" t="s">
        <v>834</v>
      </c>
      <c r="J329" s="340"/>
      <c r="K329" s="341"/>
      <c r="L329" s="341"/>
      <c r="M329" s="341"/>
      <c r="N329" s="341"/>
      <c r="O329" s="341"/>
      <c r="P329" s="341"/>
      <c r="Q329" s="341"/>
      <c r="R329" s="341"/>
      <c r="S329" s="341"/>
      <c r="T329" s="341"/>
      <c r="U329" s="341"/>
      <c r="V329" s="341"/>
      <c r="W329" s="341"/>
      <c r="X329" s="341"/>
      <c r="Y329" s="341"/>
      <c r="Z329" s="341"/>
      <c r="AA329" s="341"/>
      <c r="AB329" s="341"/>
      <c r="AC329" s="341"/>
      <c r="AD329" s="341"/>
      <c r="AE329" s="342"/>
      <c r="AF329" s="305"/>
      <c r="AG329" s="305"/>
      <c r="AH329" s="305"/>
      <c r="AI329" s="305"/>
      <c r="AJ329" s="306"/>
    </row>
    <row r="330" spans="2:36" ht="49.9" customHeight="1">
      <c r="B330" s="299" t="str">
        <f t="shared" si="28"/>
        <v>입찰</v>
      </c>
      <c r="C330" s="343"/>
      <c r="D330" s="344"/>
      <c r="E330" s="344"/>
      <c r="F330" s="344" t="s">
        <v>769</v>
      </c>
      <c r="G330" s="344" t="str">
        <f>O330</f>
        <v>Epoxy Paint</v>
      </c>
      <c r="H330" s="308" t="s">
        <v>782</v>
      </c>
      <c r="I330" s="309" t="str">
        <f>LEFT(H330,14)</f>
        <v>A04AM081-00007</v>
      </c>
      <c r="J330" s="310"/>
      <c r="K330" s="310" t="str">
        <f>VLOOKUP($I330,'WM-AR'!$B$7:$AL$2292,34,FALSE)</f>
        <v>M</v>
      </c>
      <c r="L330" s="310" t="str">
        <f>VLOOKUP($I330,'WM-AR'!$B$7:$AL$2292,4,FALSE)</f>
        <v>Finishing Work</v>
      </c>
      <c r="M330" s="310" t="str">
        <f>VLOOKUP($I330,'WM-AR'!$B$7:$AL$2292,6,FALSE)</f>
        <v>Painting Work</v>
      </c>
      <c r="N330" s="310" t="str">
        <f>VLOOKUP($I330,'WM-AR'!$B$7:$AL$2292,8,FALSE)</f>
        <v>Skirt Painting</v>
      </c>
      <c r="O330" s="310" t="str">
        <f>VLOOKUP($I330,'WM-AR'!$B$7:$AL$2292,10,FALSE)</f>
        <v>Epoxy Paint</v>
      </c>
      <c r="P330" s="310">
        <f>VLOOKUP($I330,'WM-AR'!$B$7:$AL$2292,12,FALSE)</f>
        <v>0</v>
      </c>
      <c r="Q330" s="310">
        <f>VLOOKUP($I330,'WM-AR'!$B$7:$AL$2292,14,FALSE)</f>
        <v>0</v>
      </c>
      <c r="R330" s="310">
        <f>VLOOKUP($I330,'WM-AR'!$B$7:$AL$2292,16,FALSE)</f>
        <v>0</v>
      </c>
      <c r="S330" s="310">
        <f>VLOOKUP($I330,'WM-AR'!$B$7:$AL$2292,18,FALSE)</f>
        <v>0</v>
      </c>
      <c r="T330" s="310" t="str">
        <f>VLOOKUP($I330,'WM-AR'!$B$7:$AL$2292,20,FALSE)</f>
        <v/>
      </c>
      <c r="U330" s="310">
        <f>VLOOKUP($I330,'WM-AR'!$B$7:$AL$2292,22,FALSE)</f>
        <v>0</v>
      </c>
      <c r="V330" s="310" t="str">
        <f>VLOOKUP($I330,'WM-AR'!$B$7:$AL$2292,24,FALSE)</f>
        <v>H&lt;150mm</v>
      </c>
      <c r="W330" s="310">
        <f>VLOOKUP($I330,'WM-AR'!$B$7:$AL$2292,25,FALSE)</f>
        <v>0</v>
      </c>
      <c r="X330" s="310" t="str">
        <f>VLOOKUP($I330,'WM-AR'!$B$7:$AL$2292,26,FALSE)</f>
        <v>H=(  )mm</v>
      </c>
      <c r="Y330" s="310">
        <f>VLOOKUP($I330,'WM-AR'!$B$7:$AL$2292,27,FALSE)</f>
        <v>0</v>
      </c>
      <c r="Z330" s="310">
        <f>VLOOKUP($I330,'WM-AR'!$B$7:$AL$2292,28,FALSE)</f>
        <v>0</v>
      </c>
      <c r="AA330" s="310">
        <f>VLOOKUP($I330,'WM-AR'!$B$7:$AL$2292,29,FALSE)</f>
        <v>0</v>
      </c>
      <c r="AB330" s="310">
        <f>VLOOKUP($I330,'WM-AR'!$B$7:$AL$2292,30,FALSE)</f>
        <v>0</v>
      </c>
      <c r="AC330" s="310">
        <f>VLOOKUP($I330,'WM-AR'!$B$7:$AL$2292,31,FALSE)</f>
        <v>0</v>
      </c>
      <c r="AD330" s="310">
        <f>VLOOKUP($I330,'WM-AR'!$B$7:$AL$2292,32,FALSE)</f>
        <v>0</v>
      </c>
      <c r="AE330" s="310">
        <f>VLOOKUP($I330,'WM-AR'!$B$7:$AL$2292,33,FALSE)</f>
        <v>0</v>
      </c>
      <c r="AF330" s="287"/>
      <c r="AG330" s="316" t="s">
        <v>770</v>
      </c>
      <c r="AH330" s="312"/>
      <c r="AI330" s="312" t="s">
        <v>763</v>
      </c>
      <c r="AJ330" s="334"/>
    </row>
    <row r="331" spans="2:36">
      <c r="B331" s="299" t="str">
        <f t="shared" si="28"/>
        <v>입찰</v>
      </c>
      <c r="C331" s="338"/>
      <c r="D331" s="339"/>
      <c r="E331" s="339"/>
      <c r="F331" s="339"/>
      <c r="G331" s="339" t="s">
        <v>771</v>
      </c>
      <c r="H331" s="339"/>
      <c r="I331" s="302" t="s">
        <v>830</v>
      </c>
      <c r="J331" s="340"/>
      <c r="K331" s="341"/>
      <c r="L331" s="341"/>
      <c r="M331" s="341"/>
      <c r="N331" s="341"/>
      <c r="O331" s="341"/>
      <c r="P331" s="341"/>
      <c r="Q331" s="341"/>
      <c r="R331" s="341"/>
      <c r="S331" s="341"/>
      <c r="T331" s="341"/>
      <c r="U331" s="341"/>
      <c r="V331" s="341"/>
      <c r="W331" s="341"/>
      <c r="X331" s="341"/>
      <c r="Y331" s="341"/>
      <c r="Z331" s="341"/>
      <c r="AA331" s="341"/>
      <c r="AB331" s="341"/>
      <c r="AC331" s="341"/>
      <c r="AD331" s="341"/>
      <c r="AE331" s="342"/>
      <c r="AF331" s="305"/>
      <c r="AG331" s="305"/>
      <c r="AH331" s="305"/>
      <c r="AI331" s="305"/>
      <c r="AJ331" s="306"/>
    </row>
    <row r="332" spans="2:36" ht="49.9" customHeight="1">
      <c r="B332" s="299" t="str">
        <f t="shared" si="28"/>
        <v>입찰</v>
      </c>
      <c r="C332" s="343"/>
      <c r="D332" s="344"/>
      <c r="E332" s="344"/>
      <c r="F332" s="344" t="s">
        <v>769</v>
      </c>
      <c r="G332" s="344" t="str">
        <f>O332</f>
        <v>Acrylic Emulsion Paint</v>
      </c>
      <c r="H332" s="308" t="s">
        <v>783</v>
      </c>
      <c r="I332" s="345" t="str">
        <f>LEFT(H332,14)</f>
        <v>A04AM078-00001</v>
      </c>
      <c r="J332" s="346"/>
      <c r="K332" s="346" t="str">
        <f>VLOOKUP($I332,'WM-AR'!$B$7:$AL$2292,34,FALSE)</f>
        <v>M2</v>
      </c>
      <c r="L332" s="346" t="str">
        <f>VLOOKUP($I332,'WM-AR'!$B$7:$AL$2292,4,FALSE)</f>
        <v>Finishing Work</v>
      </c>
      <c r="M332" s="346" t="str">
        <f>VLOOKUP($I332,'WM-AR'!$B$7:$AL$2292,6,FALSE)</f>
        <v>Painting Work</v>
      </c>
      <c r="N332" s="346" t="str">
        <f>VLOOKUP($I332,'WM-AR'!$B$7:$AL$2292,8,FALSE)</f>
        <v>Internal Wall Painting</v>
      </c>
      <c r="O332" s="346" t="str">
        <f>VLOOKUP($I332,'WM-AR'!$B$7:$AL$2292,10,FALSE)</f>
        <v>Acrylic Emulsion Paint</v>
      </c>
      <c r="P332" s="346">
        <f>VLOOKUP($I332,'WM-AR'!$B$7:$AL$2292,12,FALSE)</f>
        <v>0</v>
      </c>
      <c r="Q332" s="346">
        <f>VLOOKUP($I332,'WM-AR'!$B$7:$AL$2292,14,FALSE)</f>
        <v>0</v>
      </c>
      <c r="R332" s="346">
        <f>VLOOKUP($I332,'WM-AR'!$B$7:$AL$2292,16,FALSE)</f>
        <v>0</v>
      </c>
      <c r="S332" s="346">
        <f>VLOOKUP($I332,'WM-AR'!$B$7:$AL$2292,18,FALSE)</f>
        <v>0</v>
      </c>
      <c r="T332" s="346" t="str">
        <f>VLOOKUP($I332,'WM-AR'!$B$7:$AL$2292,20,FALSE)</f>
        <v/>
      </c>
      <c r="U332" s="346">
        <f>VLOOKUP($I332,'WM-AR'!$B$7:$AL$2292,22,FALSE)</f>
        <v>0</v>
      </c>
      <c r="V332" s="346" t="str">
        <f>VLOOKUP($I332,'WM-AR'!$B$7:$AL$2292,24,FALSE)</f>
        <v/>
      </c>
      <c r="W332" s="346">
        <f>VLOOKUP($I332,'WM-AR'!$B$7:$AL$2292,25,FALSE)</f>
        <v>0</v>
      </c>
      <c r="X332" s="346" t="str">
        <f>VLOOKUP($I332,'WM-AR'!$B$7:$AL$2292,26,FALSE)</f>
        <v/>
      </c>
      <c r="Y332" s="346">
        <f>VLOOKUP($I332,'WM-AR'!$B$7:$AL$2292,27,FALSE)</f>
        <v>0</v>
      </c>
      <c r="Z332" s="346">
        <f>VLOOKUP($I332,'WM-AR'!$B$7:$AL$2292,28,FALSE)</f>
        <v>0</v>
      </c>
      <c r="AA332" s="346">
        <f>VLOOKUP($I332,'WM-AR'!$B$7:$AL$2292,29,FALSE)</f>
        <v>0</v>
      </c>
      <c r="AB332" s="346">
        <f>VLOOKUP($I332,'WM-AR'!$B$7:$AL$2292,30,FALSE)</f>
        <v>0</v>
      </c>
      <c r="AC332" s="346">
        <f>VLOOKUP($I332,'WM-AR'!$B$7:$AL$2292,31,FALSE)</f>
        <v>0</v>
      </c>
      <c r="AD332" s="346">
        <f>VLOOKUP($I332,'WM-AR'!$B$7:$AL$2292,32,FALSE)</f>
        <v>0</v>
      </c>
      <c r="AE332" s="347">
        <f>VLOOKUP($I332,'WM-AR'!$B$7:$AL$2292,33,FALSE)</f>
        <v>0</v>
      </c>
      <c r="AF332" s="287"/>
      <c r="AG332" s="316" t="s">
        <v>784</v>
      </c>
      <c r="AH332" s="312"/>
      <c r="AI332" s="312" t="s">
        <v>763</v>
      </c>
      <c r="AJ332" s="336"/>
    </row>
    <row r="333" spans="2:36" ht="49.9" customHeight="1">
      <c r="B333" s="299" t="str">
        <f t="shared" si="28"/>
        <v>입찰</v>
      </c>
      <c r="C333" s="343"/>
      <c r="D333" s="344"/>
      <c r="E333" s="344"/>
      <c r="F333" s="344" t="s">
        <v>769</v>
      </c>
      <c r="G333" s="344" t="str">
        <f>N333</f>
        <v>Plastering</v>
      </c>
      <c r="H333" s="308" t="s">
        <v>785</v>
      </c>
      <c r="I333" s="309" t="str">
        <f>LEFT(H333,14)</f>
        <v>A04AT198-00002</v>
      </c>
      <c r="J333" s="310"/>
      <c r="K333" s="310" t="str">
        <f>VLOOKUP($I333,'WM-AR'!$B$7:$AL$2292,34,FALSE)</f>
        <v>M2</v>
      </c>
      <c r="L333" s="310" t="str">
        <f>VLOOKUP($I333,'WM-AR'!$B$7:$AL$2292,4,FALSE)</f>
        <v>Finishing Work</v>
      </c>
      <c r="M333" s="310" t="str">
        <f>VLOOKUP($I333,'WM-AR'!$B$7:$AL$2292,6,FALSE)</f>
        <v>Plastering Work</v>
      </c>
      <c r="N333" s="310" t="str">
        <f>VLOOKUP($I333,'WM-AR'!$B$7:$AL$2292,8,FALSE)</f>
        <v>Plastering</v>
      </c>
      <c r="O333" s="310">
        <f>VLOOKUP($I333,'WM-AR'!$B$7:$AL$2292,10,FALSE)</f>
        <v>0</v>
      </c>
      <c r="P333" s="310">
        <f>VLOOKUP($I333,'WM-AR'!$B$7:$AL$2292,12,FALSE)</f>
        <v>0</v>
      </c>
      <c r="Q333" s="310">
        <f>VLOOKUP($I333,'WM-AR'!$B$7:$AL$2292,14,FALSE)</f>
        <v>0</v>
      </c>
      <c r="R333" s="310">
        <f>VLOOKUP($I333,'WM-AR'!$B$7:$AL$2292,16,FALSE)</f>
        <v>0</v>
      </c>
      <c r="S333" s="310" t="str">
        <f>VLOOKUP($I333,'WM-AR'!$B$7:$AL$2292,18,FALSE)</f>
        <v>for Internal Masonry Wall</v>
      </c>
      <c r="T333" s="310" t="str">
        <f>VLOOKUP($I333,'WM-AR'!$B$7:$AL$2292,20,FALSE)</f>
        <v/>
      </c>
      <c r="U333" s="310">
        <f>VLOOKUP($I333,'WM-AR'!$B$7:$AL$2292,22,FALSE)</f>
        <v>0</v>
      </c>
      <c r="V333" s="310">
        <f>VLOOKUP($I333,'WM-AR'!$B$7:$AL$2292,24,FALSE)</f>
        <v>0</v>
      </c>
      <c r="W333" s="310">
        <f>VLOOKUP($I333,'WM-AR'!$B$7:$AL$2292,25,FALSE)</f>
        <v>0</v>
      </c>
      <c r="X333" s="310" t="str">
        <f>VLOOKUP($I333,'WM-AR'!$B$7:$AL$2292,26,FALSE)</f>
        <v>THK=(  )mm</v>
      </c>
      <c r="Y333" s="310">
        <f>VLOOKUP($I333,'WM-AR'!$B$7:$AL$2292,27,FALSE)</f>
        <v>0</v>
      </c>
      <c r="Z333" s="310">
        <f>VLOOKUP($I333,'WM-AR'!$B$7:$AL$2292,28,FALSE)</f>
        <v>0</v>
      </c>
      <c r="AA333" s="310">
        <f>VLOOKUP($I333,'WM-AR'!$B$7:$AL$2292,29,FALSE)</f>
        <v>0</v>
      </c>
      <c r="AB333" s="310">
        <f>VLOOKUP($I333,'WM-AR'!$B$7:$AL$2292,30,FALSE)</f>
        <v>0</v>
      </c>
      <c r="AC333" s="310">
        <f>VLOOKUP($I333,'WM-AR'!$B$7:$AL$2292,31,FALSE)</f>
        <v>0</v>
      </c>
      <c r="AD333" s="310">
        <f>VLOOKUP($I333,'WM-AR'!$B$7:$AL$2292,32,FALSE)</f>
        <v>0</v>
      </c>
      <c r="AE333" s="310">
        <f>VLOOKUP($I333,'WM-AR'!$B$7:$AL$2292,33,FALSE)</f>
        <v>0</v>
      </c>
      <c r="AF333" s="287"/>
      <c r="AG333" s="316" t="s">
        <v>784</v>
      </c>
      <c r="AH333" s="312"/>
      <c r="AI333" s="312" t="s">
        <v>763</v>
      </c>
      <c r="AJ333" s="334"/>
    </row>
    <row r="334" spans="2:36">
      <c r="B334" s="299" t="str">
        <f t="shared" si="28"/>
        <v>입찰</v>
      </c>
      <c r="C334" s="338"/>
      <c r="D334" s="339"/>
      <c r="E334" s="339"/>
      <c r="F334" s="339"/>
      <c r="G334" s="339" t="s">
        <v>773</v>
      </c>
      <c r="H334" s="301"/>
      <c r="I334" s="348" t="s">
        <v>794</v>
      </c>
      <c r="J334" s="340"/>
      <c r="K334" s="341"/>
      <c r="L334" s="341"/>
      <c r="M334" s="341"/>
      <c r="N334" s="341"/>
      <c r="O334" s="341"/>
      <c r="P334" s="341"/>
      <c r="Q334" s="341"/>
      <c r="R334" s="341"/>
      <c r="S334" s="341"/>
      <c r="T334" s="341"/>
      <c r="U334" s="341"/>
      <c r="V334" s="341"/>
      <c r="W334" s="341"/>
      <c r="X334" s="341"/>
      <c r="Y334" s="341"/>
      <c r="Z334" s="341"/>
      <c r="AA334" s="341"/>
      <c r="AB334" s="341"/>
      <c r="AC334" s="341"/>
      <c r="AD334" s="341"/>
      <c r="AE334" s="342"/>
      <c r="AF334" s="305"/>
      <c r="AG334" s="305"/>
      <c r="AH334" s="305"/>
      <c r="AI334" s="305"/>
      <c r="AJ334" s="306"/>
    </row>
    <row r="335" spans="2:36" ht="49.9" customHeight="1">
      <c r="B335" s="299" t="str">
        <f t="shared" si="28"/>
        <v>입찰</v>
      </c>
      <c r="C335" s="343"/>
      <c r="D335" s="344"/>
      <c r="E335" s="344"/>
      <c r="F335" s="344" t="s">
        <v>769</v>
      </c>
      <c r="G335" s="344" t="str">
        <f>_xlfn.CONCAT(N335," _ ", O335)</f>
        <v>Acoustic Tiled Ceiling System _ M-Bar System</v>
      </c>
      <c r="H335" s="308" t="s">
        <v>795</v>
      </c>
      <c r="I335" s="309" t="str">
        <f>LEFT(H335,14)</f>
        <v>A04AS190-00001</v>
      </c>
      <c r="J335" s="310"/>
      <c r="K335" s="310" t="str">
        <f>VLOOKUP($I335,'WM-AR'!$B$7:$AL$2292,34,FALSE)</f>
        <v>M2</v>
      </c>
      <c r="L335" s="310" t="str">
        <f>VLOOKUP($I335,'WM-AR'!$B$7:$AL$2292,4,FALSE)</f>
        <v>Finishing Work</v>
      </c>
      <c r="M335" s="310" t="str">
        <f>VLOOKUP($I335,'WM-AR'!$B$7:$AL$2292,6,FALSE)</f>
        <v>Exterior/Interior Finish Work</v>
      </c>
      <c r="N335" s="310" t="str">
        <f>VLOOKUP($I335,'WM-AR'!$B$7:$AL$2292,8,FALSE)</f>
        <v>Acoustic Tiled Ceiling System</v>
      </c>
      <c r="O335" s="310" t="str">
        <f>VLOOKUP($I335,'WM-AR'!$B$7:$AL$2292,10,FALSE)</f>
        <v>M-Bar System</v>
      </c>
      <c r="P335" s="310">
        <f>VLOOKUP($I335,'WM-AR'!$B$7:$AL$2292,12,FALSE)</f>
        <v>0</v>
      </c>
      <c r="Q335" s="310">
        <f>VLOOKUP($I335,'WM-AR'!$B$7:$AL$2292,14,FALSE)</f>
        <v>0</v>
      </c>
      <c r="R335" s="310">
        <f>VLOOKUP($I335,'WM-AR'!$B$7:$AL$2292,16,FALSE)</f>
        <v>0</v>
      </c>
      <c r="S335" s="310">
        <f>VLOOKUP($I335,'WM-AR'!$B$7:$AL$2292,18,FALSE)</f>
        <v>0</v>
      </c>
      <c r="T335" s="310" t="str">
        <f>VLOOKUP($I335,'WM-AR'!$B$7:$AL$2292,20,FALSE)</f>
        <v>w/ Hot-Dip Galvanized Suspension System &amp; Accessories(Moldings, Ceiling Access Door/Hatch, Curtain Boxes and etc.)</v>
      </c>
      <c r="U335" s="310">
        <f>VLOOKUP($I335,'WM-AR'!$B$7:$AL$2292,22,FALSE)</f>
        <v>0</v>
      </c>
      <c r="V335" s="310">
        <f>VLOOKUP($I335,'WM-AR'!$B$7:$AL$2292,24,FALSE)</f>
        <v>0</v>
      </c>
      <c r="W335" s="310">
        <f>VLOOKUP($I335,'WM-AR'!$B$7:$AL$2292,25,FALSE)</f>
        <v>0</v>
      </c>
      <c r="X335" s="310" t="str">
        <f>VLOOKUP($I335,'WM-AR'!$B$7:$AL$2292,26,FALSE)</f>
        <v>Tile Size=(  )mm x (  )mm</v>
      </c>
      <c r="Y335" s="310">
        <f>VLOOKUP($I335,'WM-AR'!$B$7:$AL$2292,27,FALSE)</f>
        <v>0</v>
      </c>
      <c r="Z335" s="310">
        <f>VLOOKUP($I335,'WM-AR'!$B$7:$AL$2292,28,FALSE)</f>
        <v>0</v>
      </c>
      <c r="AA335" s="310">
        <f>VLOOKUP($I335,'WM-AR'!$B$7:$AL$2292,29,FALSE)</f>
        <v>0</v>
      </c>
      <c r="AB335" s="310">
        <f>VLOOKUP($I335,'WM-AR'!$B$7:$AL$2292,30,FALSE)</f>
        <v>0</v>
      </c>
      <c r="AC335" s="310">
        <f>VLOOKUP($I335,'WM-AR'!$B$7:$AL$2292,31,FALSE)</f>
        <v>0</v>
      </c>
      <c r="AD335" s="310">
        <f>VLOOKUP($I335,'WM-AR'!$B$7:$AL$2292,32,FALSE)</f>
        <v>0</v>
      </c>
      <c r="AE335" s="310">
        <f>VLOOKUP($I335,'WM-AR'!$B$7:$AL$2292,33,FALSE)</f>
        <v>0</v>
      </c>
      <c r="AF335" s="287"/>
      <c r="AG335" s="316" t="s">
        <v>779</v>
      </c>
      <c r="AH335" s="312"/>
      <c r="AI335" s="312" t="s">
        <v>763</v>
      </c>
      <c r="AJ335" s="334"/>
    </row>
    <row r="336" spans="2:36">
      <c r="B336" s="317" t="str">
        <f>$B335</f>
        <v>입찰</v>
      </c>
      <c r="C336" s="318"/>
      <c r="D336" s="318"/>
      <c r="E336" s="318"/>
      <c r="F336" s="318"/>
      <c r="G336" s="318"/>
      <c r="H336" s="318"/>
      <c r="I336" s="318"/>
      <c r="J336" s="318"/>
      <c r="K336" s="318"/>
      <c r="L336" s="318"/>
      <c r="M336" s="318"/>
      <c r="N336" s="318"/>
      <c r="O336" s="318"/>
      <c r="P336" s="318"/>
      <c r="Q336" s="318"/>
      <c r="R336" s="318"/>
      <c r="S336" s="318"/>
      <c r="T336" s="318"/>
      <c r="U336" s="318"/>
      <c r="V336" s="318"/>
      <c r="W336" s="318"/>
      <c r="X336" s="318"/>
      <c r="Y336" s="318"/>
      <c r="Z336" s="318"/>
      <c r="AA336" s="318"/>
      <c r="AB336" s="318"/>
      <c r="AC336" s="318"/>
      <c r="AD336" s="318"/>
      <c r="AE336" s="318"/>
      <c r="AF336" s="318"/>
      <c r="AG336" s="318"/>
      <c r="AH336" s="318"/>
      <c r="AI336" s="318"/>
      <c r="AJ336" s="318"/>
    </row>
    <row r="337" spans="3:36" ht="34.9" customHeight="1">
      <c r="C337" s="349"/>
      <c r="D337" s="287"/>
      <c r="E337" s="287"/>
      <c r="F337" s="287"/>
      <c r="G337" s="287"/>
      <c r="H337" s="287"/>
      <c r="I337" s="350"/>
      <c r="J337" s="351"/>
      <c r="K337" s="333"/>
      <c r="L337" s="333"/>
      <c r="M337" s="333"/>
      <c r="N337" s="333"/>
      <c r="O337" s="333"/>
      <c r="P337" s="333"/>
      <c r="Q337" s="333"/>
      <c r="R337" s="333"/>
      <c r="S337" s="333"/>
      <c r="T337" s="333"/>
      <c r="U337" s="333"/>
      <c r="V337" s="333"/>
      <c r="W337" s="333"/>
      <c r="X337" s="333"/>
      <c r="Y337" s="333"/>
      <c r="Z337" s="333"/>
      <c r="AA337" s="333"/>
      <c r="AB337" s="333"/>
      <c r="AC337" s="333"/>
      <c r="AD337" s="333"/>
      <c r="AE337" s="333"/>
      <c r="AF337" s="349"/>
      <c r="AG337" s="352"/>
      <c r="AH337" s="352"/>
      <c r="AI337" s="352"/>
      <c r="AJ337" s="333"/>
    </row>
    <row r="338" spans="3:36" ht="34.9" customHeight="1">
      <c r="C338" s="349"/>
      <c r="D338" s="287"/>
      <c r="E338" s="287"/>
      <c r="F338" s="287"/>
      <c r="G338" s="287"/>
      <c r="H338" s="287"/>
      <c r="I338" s="350"/>
      <c r="J338" s="351"/>
      <c r="K338" s="333"/>
      <c r="L338" s="333"/>
      <c r="M338" s="333"/>
      <c r="N338" s="333"/>
      <c r="O338" s="333"/>
      <c r="P338" s="333"/>
      <c r="Q338" s="333"/>
      <c r="R338" s="333"/>
      <c r="S338" s="333"/>
      <c r="T338" s="333"/>
      <c r="U338" s="333"/>
      <c r="V338" s="333"/>
      <c r="W338" s="333"/>
      <c r="X338" s="333"/>
      <c r="Y338" s="333"/>
      <c r="Z338" s="333"/>
      <c r="AA338" s="333"/>
      <c r="AB338" s="333"/>
      <c r="AC338" s="333"/>
      <c r="AD338" s="333"/>
      <c r="AE338" s="333"/>
      <c r="AF338" s="349"/>
      <c r="AG338" s="352"/>
      <c r="AH338" s="352"/>
      <c r="AI338" s="352"/>
      <c r="AJ338" s="333"/>
    </row>
  </sheetData>
  <mergeCells count="1">
    <mergeCell ref="AH2:AI2"/>
  </mergeCells>
  <phoneticPr fontId="4" type="noConversion"/>
  <conditionalFormatting sqref="B5:B17">
    <cfRule type="expression" dxfId="759" priority="3">
      <formula>LEFT(B5,2)="실행"</formula>
    </cfRule>
    <cfRule type="expression" dxfId="758" priority="4">
      <formula>LEFT(B5,2)="입찰"</formula>
    </cfRule>
  </conditionalFormatting>
  <conditionalFormatting sqref="B19:B336">
    <cfRule type="expression" dxfId="757" priority="5">
      <formula>LEFT(B19,2)="실행"</formula>
    </cfRule>
    <cfRule type="expression" dxfId="756" priority="6">
      <formula>LEFT(B19,2)="입찰"</formula>
    </cfRule>
  </conditionalFormatting>
  <conditionalFormatting sqref="C17:AJ17">
    <cfRule type="expression" dxfId="755" priority="1">
      <formula>LEFT($B17,2)="실행"</formula>
    </cfRule>
    <cfRule type="expression" dxfId="754" priority="2">
      <formula>LEFT($B17,2)="입찰"</formula>
    </cfRule>
  </conditionalFormatting>
  <conditionalFormatting sqref="C29:AJ29">
    <cfRule type="expression" dxfId="753" priority="61">
      <formula>LEFT($B29,2)="실행"</formula>
    </cfRule>
    <cfRule type="expression" dxfId="752" priority="62">
      <formula>LEFT($B29,2)="입찰"</formula>
    </cfRule>
  </conditionalFormatting>
  <conditionalFormatting sqref="C41:AJ41">
    <cfRule type="expression" dxfId="751" priority="59">
      <formula>LEFT($B41,2)="실행"</formula>
    </cfRule>
    <cfRule type="expression" dxfId="750" priority="60">
      <formula>LEFT($B41,2)="입찰"</formula>
    </cfRule>
  </conditionalFormatting>
  <conditionalFormatting sqref="C53:AJ53">
    <cfRule type="expression" dxfId="749" priority="57">
      <formula>LEFT($B53,2)="실행"</formula>
    </cfRule>
    <cfRule type="expression" dxfId="748" priority="58">
      <formula>LEFT($B53,2)="입찰"</formula>
    </cfRule>
  </conditionalFormatting>
  <conditionalFormatting sqref="C64:AJ64">
    <cfRule type="expression" dxfId="747" priority="55">
      <formula>LEFT($B64,2)="실행"</formula>
    </cfRule>
    <cfRule type="expression" dxfId="746" priority="56">
      <formula>LEFT($B64,2)="입찰"</formula>
    </cfRule>
  </conditionalFormatting>
  <conditionalFormatting sqref="C75:AJ75">
    <cfRule type="expression" dxfId="745" priority="53">
      <formula>LEFT($B75,2)="실행"</formula>
    </cfRule>
    <cfRule type="expression" dxfId="744" priority="54">
      <formula>LEFT($B75,2)="입찰"</formula>
    </cfRule>
  </conditionalFormatting>
  <conditionalFormatting sqref="C86:AJ86">
    <cfRule type="expression" dxfId="743" priority="51">
      <formula>LEFT($B86,2)="실행"</formula>
    </cfRule>
    <cfRule type="expression" dxfId="742" priority="52">
      <formula>LEFT($B86,2)="입찰"</formula>
    </cfRule>
  </conditionalFormatting>
  <conditionalFormatting sqref="C97:AJ97">
    <cfRule type="expression" dxfId="741" priority="49">
      <formula>LEFT($B97,2)="실행"</formula>
    </cfRule>
    <cfRule type="expression" dxfId="740" priority="50">
      <formula>LEFT($B97,2)="입찰"</formula>
    </cfRule>
  </conditionalFormatting>
  <conditionalFormatting sqref="C108:AJ108">
    <cfRule type="expression" dxfId="739" priority="47">
      <formula>LEFT($B108,2)="실행"</formula>
    </cfRule>
    <cfRule type="expression" dxfId="738" priority="48">
      <formula>LEFT($B108,2)="입찰"</formula>
    </cfRule>
  </conditionalFormatting>
  <conditionalFormatting sqref="C121:AJ121">
    <cfRule type="expression" dxfId="737" priority="45">
      <formula>LEFT($B121,2)="실행"</formula>
    </cfRule>
    <cfRule type="expression" dxfId="736" priority="46">
      <formula>LEFT($B121,2)="입찰"</formula>
    </cfRule>
  </conditionalFormatting>
  <conditionalFormatting sqref="C134:AJ134">
    <cfRule type="expression" dxfId="735" priority="43">
      <formula>LEFT($B134,2)="실행"</formula>
    </cfRule>
    <cfRule type="expression" dxfId="734" priority="44">
      <formula>LEFT($B134,2)="입찰"</formula>
    </cfRule>
  </conditionalFormatting>
  <conditionalFormatting sqref="C146:AJ146">
    <cfRule type="expression" dxfId="733" priority="41">
      <formula>LEFT($B146,2)="실행"</formula>
    </cfRule>
    <cfRule type="expression" dxfId="732" priority="42">
      <formula>LEFT($B146,2)="입찰"</formula>
    </cfRule>
  </conditionalFormatting>
  <conditionalFormatting sqref="C158:AJ158">
    <cfRule type="expression" dxfId="731" priority="39">
      <formula>LEFT($B158,2)="실행"</formula>
    </cfRule>
    <cfRule type="expression" dxfId="730" priority="40">
      <formula>LEFT($B158,2)="입찰"</formula>
    </cfRule>
  </conditionalFormatting>
  <conditionalFormatting sqref="C169:AJ169">
    <cfRule type="expression" dxfId="729" priority="37">
      <formula>LEFT($B169,2)="실행"</formula>
    </cfRule>
    <cfRule type="expression" dxfId="728" priority="38">
      <formula>LEFT($B169,2)="입찰"</formula>
    </cfRule>
  </conditionalFormatting>
  <conditionalFormatting sqref="C180:AJ180">
    <cfRule type="expression" dxfId="727" priority="35">
      <formula>LEFT($B180,2)="실행"</formula>
    </cfRule>
    <cfRule type="expression" dxfId="726" priority="36">
      <formula>LEFT($B180,2)="입찰"</formula>
    </cfRule>
  </conditionalFormatting>
  <conditionalFormatting sqref="C190:AJ190">
    <cfRule type="expression" dxfId="725" priority="33">
      <formula>LEFT($B190,2)="실행"</formula>
    </cfRule>
    <cfRule type="expression" dxfId="724" priority="34">
      <formula>LEFT($B190,2)="입찰"</formula>
    </cfRule>
  </conditionalFormatting>
  <conditionalFormatting sqref="C201:AJ201">
    <cfRule type="expression" dxfId="723" priority="31">
      <formula>LEFT($B201,2)="실행"</formula>
    </cfRule>
    <cfRule type="expression" dxfId="722" priority="32">
      <formula>LEFT($B201,2)="입찰"</formula>
    </cfRule>
  </conditionalFormatting>
  <conditionalFormatting sqref="C212:AJ212">
    <cfRule type="expression" dxfId="721" priority="29">
      <formula>LEFT($B212,2)="실행"</formula>
    </cfRule>
    <cfRule type="expression" dxfId="720" priority="30">
      <formula>LEFT($B212,2)="입찰"</formula>
    </cfRule>
  </conditionalFormatting>
  <conditionalFormatting sqref="C223:AJ223">
    <cfRule type="expression" dxfId="719" priority="27">
      <formula>LEFT($B223,2)="실행"</formula>
    </cfRule>
    <cfRule type="expression" dxfId="718" priority="28">
      <formula>LEFT($B223,2)="입찰"</formula>
    </cfRule>
  </conditionalFormatting>
  <conditionalFormatting sqref="C234:AJ234">
    <cfRule type="expression" dxfId="717" priority="25">
      <formula>LEFT($B234,2)="실행"</formula>
    </cfRule>
    <cfRule type="expression" dxfId="716" priority="26">
      <formula>LEFT($B234,2)="입찰"</formula>
    </cfRule>
  </conditionalFormatting>
  <conditionalFormatting sqref="C245:AJ245">
    <cfRule type="expression" dxfId="715" priority="23">
      <formula>LEFT($B245,2)="실행"</formula>
    </cfRule>
    <cfRule type="expression" dxfId="714" priority="24">
      <formula>LEFT($B245,2)="입찰"</formula>
    </cfRule>
  </conditionalFormatting>
  <conditionalFormatting sqref="C256:AJ256">
    <cfRule type="expression" dxfId="713" priority="21">
      <formula>LEFT($B256,2)="실행"</formula>
    </cfRule>
    <cfRule type="expression" dxfId="712" priority="22">
      <formula>LEFT($B256,2)="입찰"</formula>
    </cfRule>
  </conditionalFormatting>
  <conditionalFormatting sqref="C269:AJ269">
    <cfRule type="expression" dxfId="711" priority="19">
      <formula>LEFT($B269,2)="실행"</formula>
    </cfRule>
    <cfRule type="expression" dxfId="710" priority="20">
      <formula>LEFT($B269,2)="입찰"</formula>
    </cfRule>
  </conditionalFormatting>
  <conditionalFormatting sqref="C280:AJ280">
    <cfRule type="expression" dxfId="709" priority="17">
      <formula>LEFT($B280,2)="실행"</formula>
    </cfRule>
    <cfRule type="expression" dxfId="708" priority="18">
      <formula>LEFT($B280,2)="입찰"</formula>
    </cfRule>
  </conditionalFormatting>
  <conditionalFormatting sqref="C291:AJ291">
    <cfRule type="expression" dxfId="707" priority="15">
      <formula>LEFT($B291,2)="실행"</formula>
    </cfRule>
    <cfRule type="expression" dxfId="706" priority="16">
      <formula>LEFT($B291,2)="입찰"</formula>
    </cfRule>
  </conditionalFormatting>
  <conditionalFormatting sqref="C302:AJ302">
    <cfRule type="expression" dxfId="705" priority="13">
      <formula>LEFT($B302,2)="실행"</formula>
    </cfRule>
    <cfRule type="expression" dxfId="704" priority="14">
      <formula>LEFT($B302,2)="입찰"</formula>
    </cfRule>
  </conditionalFormatting>
  <conditionalFormatting sqref="C313:AJ313">
    <cfRule type="expression" dxfId="703" priority="11">
      <formula>LEFT($B313,2)="실행"</formula>
    </cfRule>
    <cfRule type="expression" dxfId="702" priority="12">
      <formula>LEFT($B313,2)="입찰"</formula>
    </cfRule>
  </conditionalFormatting>
  <conditionalFormatting sqref="C325:AJ325">
    <cfRule type="expression" dxfId="701" priority="9">
      <formula>LEFT($B325,2)="실행"</formula>
    </cfRule>
    <cfRule type="expression" dxfId="700" priority="10">
      <formula>LEFT($B325,2)="입찰"</formula>
    </cfRule>
  </conditionalFormatting>
  <conditionalFormatting sqref="C336:AJ336">
    <cfRule type="expression" dxfId="699" priority="7">
      <formula>LEFT($B336,2)="실행"</formula>
    </cfRule>
    <cfRule type="expression" dxfId="698" priority="8">
      <formula>LEFT($B336,2)="입찰"</formula>
    </cfRule>
  </conditionalFormatting>
  <dataValidations count="1">
    <dataValidation type="list" allowBlank="1" showInputMessage="1" showErrorMessage="1" sqref="B19 B30 B42 B54 B65 B76 B87 B98 B109 B122 B135 B147 B159 B170 B181 B191 B202 B213 B224 B235 B246 B257 B270 B281 B292 B303 B314 B326 B5" xr:uid="{DE5BD669-9E95-46FC-BE75-868C4218DE47}">
      <formula1>"입찰,실행,표준"</formula1>
    </dataValidation>
  </dataValidations>
  <pageMargins left="0.70866141732283472" right="0.70866141732283472" top="0.55118110236220474" bottom="0.55118110236220474" header="0.11811023622047245" footer="0.11811023622047245"/>
  <pageSetup paperSize="8" scale="62"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E1E7B4B5-644E-4100-B4F6-E3708B67ADF1}">
          <x14:formula1>
            <xm:f>'WM-AR'!$A$7:$A$2292</xm:f>
          </x14:formula1>
          <xm:sqref>H19 H32:H33 H21 H28 H49:H50 H47 H42 H37:H38 H35 H30 H316:H318 H25:H26 H23 H281 H56 H74 H93:H94 H91 H89 H87 H76 H82:H83 H80 H67 H52 H71:H72 H69 H44:H45 H65 H40 H60:H61 H58 H54 H100 H145 H165:H166 H163 H161 H159 H133 H154:H155 H152 H149:H150 H147 H120 H142:H143 H140 H124:H126 H135 H107 H130:H131 H128 H111:H113 H122 H96 H117:H118 H115 H78 H109 H85 H104:H105 H102 H98 H172 H157 H176:H177 H174 H170 H183 H233 H252:H253 H250 H248 H246 H222 H241:H242 H239 H237 H235 H211 H230:H231 H228 H226 H224 H200 H219:H220 H217 H215 H213 H189 H208:H209 H206 H204 H202 H179 H197:H198 H195 H193 H191 H168 H187 H185 H181 H137:H138 H255 H276:H277 H274 H272 H270 H244 H265:H266 H263 H257 H283 H312 H332:H333 H330 H328 H326 H301 H322 H320 H259:H261 H314 H290 H309:H310 H307 H305 H303 H279 H298:H299 H296 H294 H292 H268 H287:H288 H285 H7:H9 H13:H14 H11 H63 H324 H335 H16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43CB-4B9D-4979-B351-78125F155F27}">
  <sheetPr>
    <tabColor theme="7" tint="0.79998168889431442"/>
  </sheetPr>
  <dimension ref="B1:AJ263"/>
  <sheetViews>
    <sheetView tabSelected="1" view="pageBreakPreview" zoomScale="70" zoomScaleNormal="100" zoomScaleSheetLayoutView="70" workbookViewId="0">
      <pane xSplit="14" ySplit="2" topLeftCell="AF245" activePane="bottomRight" state="frozen"/>
      <selection activeCell="C4" sqref="C4"/>
      <selection pane="topRight" activeCell="C4" sqref="C4"/>
      <selection pane="bottomLeft" activeCell="C4" sqref="C4"/>
      <selection pane="bottomRight" activeCell="G61" sqref="G61"/>
    </sheetView>
  </sheetViews>
  <sheetFormatPr defaultColWidth="9" defaultRowHeight="16.5" outlineLevelRow="1" outlineLevelCol="1"/>
  <cols>
    <col min="1" max="1" width="1.75" style="78" customWidth="1"/>
    <col min="2" max="2" width="6" style="78" customWidth="1"/>
    <col min="3" max="5" width="7.75" style="266" customWidth="1"/>
    <col min="6" max="6" width="8.375" style="266" customWidth="1"/>
    <col min="7" max="7" width="39.625" style="78" customWidth="1"/>
    <col min="8" max="8" width="42.875" style="266" customWidth="1"/>
    <col min="9" max="9" width="12.75" style="267" customWidth="1"/>
    <col min="10" max="10" width="5.75" style="267" customWidth="1"/>
    <col min="11" max="11" width="4.75" style="79" customWidth="1"/>
    <col min="12" max="12" width="8.75" style="79" hidden="1" customWidth="1" outlineLevel="1"/>
    <col min="13" max="14" width="9.75" style="79" hidden="1" customWidth="1" outlineLevel="1"/>
    <col min="15" max="16" width="7.75" style="79" hidden="1" customWidth="1" outlineLevel="1"/>
    <col min="17" max="17" width="8.75" style="79" hidden="1" customWidth="1" outlineLevel="1"/>
    <col min="18" max="22" width="7.75" style="79" hidden="1" customWidth="1" outlineLevel="1"/>
    <col min="23" max="31" width="5.75" style="79" hidden="1" customWidth="1" outlineLevel="1"/>
    <col min="32" max="32" width="24.75" style="78" customWidth="1" collapsed="1"/>
    <col min="33" max="33" width="12.75" style="78" customWidth="1"/>
    <col min="34" max="34" width="7.75" style="78" customWidth="1"/>
    <col min="35" max="35" width="4.75" style="78" customWidth="1"/>
    <col min="36" max="36" width="18.75" style="79" customWidth="1"/>
    <col min="37" max="37" width="19.625" style="78" customWidth="1"/>
    <col min="38" max="16384" width="9" style="78"/>
  </cols>
  <sheetData>
    <row r="1" spans="2:36" ht="34.9" customHeight="1">
      <c r="B1" s="265" t="s">
        <v>722</v>
      </c>
    </row>
    <row r="2" spans="2:36" ht="49.9" customHeight="1">
      <c r="B2" s="268" t="s">
        <v>222</v>
      </c>
      <c r="C2" s="268" t="s">
        <v>723</v>
      </c>
      <c r="D2" s="268" t="s">
        <v>724</v>
      </c>
      <c r="E2" s="268" t="s">
        <v>481</v>
      </c>
      <c r="F2" s="763" t="s">
        <v>6967</v>
      </c>
      <c r="G2" s="268" t="s">
        <v>725</v>
      </c>
      <c r="H2" s="268" t="s">
        <v>726</v>
      </c>
      <c r="I2" s="268" t="s">
        <v>870</v>
      </c>
      <c r="J2" s="268" t="s">
        <v>728</v>
      </c>
      <c r="K2" s="269" t="s">
        <v>729</v>
      </c>
      <c r="L2" s="269" t="s">
        <v>730</v>
      </c>
      <c r="M2" s="269" t="s">
        <v>731</v>
      </c>
      <c r="N2" s="269" t="s">
        <v>732</v>
      </c>
      <c r="O2" s="269" t="s">
        <v>733</v>
      </c>
      <c r="P2" s="269" t="s">
        <v>734</v>
      </c>
      <c r="Q2" s="269" t="s">
        <v>735</v>
      </c>
      <c r="R2" s="269" t="s">
        <v>736</v>
      </c>
      <c r="S2" s="269" t="s">
        <v>737</v>
      </c>
      <c r="T2" s="269" t="s">
        <v>738</v>
      </c>
      <c r="U2" s="269" t="s">
        <v>739</v>
      </c>
      <c r="V2" s="269" t="s">
        <v>740</v>
      </c>
      <c r="W2" s="269" t="s">
        <v>741</v>
      </c>
      <c r="X2" s="269" t="s">
        <v>742</v>
      </c>
      <c r="Y2" s="269" t="s">
        <v>743</v>
      </c>
      <c r="Z2" s="269" t="s">
        <v>744</v>
      </c>
      <c r="AA2" s="269" t="s">
        <v>745</v>
      </c>
      <c r="AB2" s="269" t="s">
        <v>746</v>
      </c>
      <c r="AC2" s="269" t="s">
        <v>747</v>
      </c>
      <c r="AD2" s="269" t="s">
        <v>748</v>
      </c>
      <c r="AE2" s="269" t="s">
        <v>749</v>
      </c>
      <c r="AF2" s="268" t="s">
        <v>480</v>
      </c>
      <c r="AG2" s="270" t="s">
        <v>750</v>
      </c>
      <c r="AH2" s="744" t="s">
        <v>751</v>
      </c>
      <c r="AI2" s="745"/>
      <c r="AJ2" s="270" t="s">
        <v>752</v>
      </c>
    </row>
    <row r="3" spans="2:36" ht="34.9" customHeight="1">
      <c r="B3" s="271">
        <v>1</v>
      </c>
      <c r="C3" s="272" t="s">
        <v>872</v>
      </c>
      <c r="D3" s="272"/>
      <c r="E3" s="272"/>
      <c r="F3" s="272"/>
      <c r="G3" s="273"/>
      <c r="H3" s="355"/>
      <c r="I3" s="274"/>
      <c r="J3" s="274"/>
      <c r="K3" s="275"/>
      <c r="L3" s="275"/>
      <c r="M3" s="275"/>
      <c r="N3" s="275"/>
      <c r="O3" s="275"/>
      <c r="P3" s="275"/>
      <c r="Q3" s="275"/>
      <c r="R3" s="275"/>
      <c r="S3" s="275"/>
      <c r="T3" s="275"/>
      <c r="U3" s="275"/>
      <c r="V3" s="275"/>
      <c r="W3" s="275"/>
      <c r="X3" s="275"/>
      <c r="Y3" s="275"/>
      <c r="Z3" s="275"/>
      <c r="AA3" s="275"/>
      <c r="AB3" s="275"/>
      <c r="AC3" s="275"/>
      <c r="AD3" s="275"/>
      <c r="AE3" s="275"/>
      <c r="AF3" s="276"/>
      <c r="AG3" s="276"/>
      <c r="AH3" s="276"/>
      <c r="AI3" s="276"/>
      <c r="AJ3" s="275"/>
    </row>
    <row r="4" spans="2:36" ht="34.9" customHeight="1">
      <c r="B4" s="356">
        <v>1.1000000000000001</v>
      </c>
      <c r="C4" s="357" t="s">
        <v>874</v>
      </c>
      <c r="D4" s="357"/>
      <c r="E4" s="357"/>
      <c r="F4" s="357"/>
      <c r="G4" s="358"/>
      <c r="H4" s="358"/>
      <c r="I4" s="359"/>
      <c r="J4" s="359"/>
      <c r="K4" s="360"/>
      <c r="L4" s="360"/>
      <c r="M4" s="360"/>
      <c r="N4" s="360"/>
      <c r="O4" s="360"/>
      <c r="P4" s="360"/>
      <c r="Q4" s="360"/>
      <c r="R4" s="360"/>
      <c r="S4" s="360"/>
      <c r="T4" s="360"/>
      <c r="U4" s="360"/>
      <c r="V4" s="360"/>
      <c r="W4" s="360"/>
      <c r="X4" s="360"/>
      <c r="Y4" s="360"/>
      <c r="Z4" s="360"/>
      <c r="AA4" s="360"/>
      <c r="AB4" s="360"/>
      <c r="AC4" s="360"/>
      <c r="AD4" s="360"/>
      <c r="AE4" s="360"/>
      <c r="AF4" s="361"/>
      <c r="AG4" s="361"/>
      <c r="AH4" s="361"/>
      <c r="AI4" s="361"/>
      <c r="AJ4" s="361"/>
    </row>
    <row r="5" spans="2:36">
      <c r="B5" s="363"/>
      <c r="C5" s="364" t="s">
        <v>875</v>
      </c>
      <c r="D5" s="365"/>
      <c r="E5" s="365"/>
      <c r="F5" s="363" t="s">
        <v>6941</v>
      </c>
      <c r="G5" s="363"/>
      <c r="H5" s="366"/>
      <c r="I5" s="367"/>
      <c r="J5" s="367"/>
      <c r="K5" s="368"/>
      <c r="L5" s="368"/>
      <c r="M5" s="368"/>
      <c r="N5" s="368"/>
      <c r="O5" s="368"/>
      <c r="P5" s="368"/>
      <c r="Q5" s="368"/>
      <c r="R5" s="368"/>
      <c r="S5" s="368"/>
      <c r="T5" s="368"/>
      <c r="U5" s="368"/>
      <c r="V5" s="368"/>
      <c r="W5" s="368"/>
      <c r="X5" s="368"/>
      <c r="Y5" s="368"/>
      <c r="Z5" s="368"/>
      <c r="AA5" s="368"/>
      <c r="AB5" s="368"/>
      <c r="AC5" s="368"/>
      <c r="AD5" s="368"/>
      <c r="AE5" s="368"/>
      <c r="AF5" s="369"/>
      <c r="AG5" s="369"/>
      <c r="AH5" s="369"/>
      <c r="AI5" s="369"/>
      <c r="AJ5" s="370"/>
    </row>
    <row r="6" spans="2:36" ht="49.5">
      <c r="B6" s="687"/>
      <c r="C6" s="688"/>
      <c r="D6" s="689"/>
      <c r="E6" s="689"/>
      <c r="F6" s="687"/>
      <c r="G6" s="692" t="s">
        <v>6925</v>
      </c>
      <c r="H6" s="693" t="s">
        <v>879</v>
      </c>
      <c r="I6" s="382"/>
      <c r="J6" s="382"/>
      <c r="K6" s="690"/>
      <c r="L6" s="690"/>
      <c r="M6" s="690"/>
      <c r="N6" s="690"/>
      <c r="O6" s="690"/>
      <c r="P6" s="690"/>
      <c r="Q6" s="690"/>
      <c r="R6" s="690"/>
      <c r="S6" s="690"/>
      <c r="T6" s="690"/>
      <c r="U6" s="690"/>
      <c r="V6" s="690"/>
      <c r="W6" s="690"/>
      <c r="X6" s="690"/>
      <c r="Y6" s="690"/>
      <c r="Z6" s="690"/>
      <c r="AA6" s="690"/>
      <c r="AB6" s="690"/>
      <c r="AC6" s="690"/>
      <c r="AD6" s="690"/>
      <c r="AE6" s="690"/>
      <c r="AF6" s="691"/>
      <c r="AG6" s="691"/>
      <c r="AH6" s="691"/>
      <c r="AI6" s="691"/>
      <c r="AJ6" s="690"/>
    </row>
    <row r="7" spans="2:36" ht="33">
      <c r="B7" s="687"/>
      <c r="C7" s="688"/>
      <c r="D7" s="689"/>
      <c r="E7" s="689"/>
      <c r="F7" s="687"/>
      <c r="G7" s="692" t="s">
        <v>6926</v>
      </c>
      <c r="H7" s="693" t="s">
        <v>883</v>
      </c>
      <c r="I7" s="382"/>
      <c r="J7" s="382"/>
      <c r="K7" s="690"/>
      <c r="L7" s="690"/>
      <c r="M7" s="690"/>
      <c r="N7" s="690"/>
      <c r="O7" s="690"/>
      <c r="P7" s="690"/>
      <c r="Q7" s="690"/>
      <c r="R7" s="690"/>
      <c r="S7" s="690"/>
      <c r="T7" s="690"/>
      <c r="U7" s="690"/>
      <c r="V7" s="690"/>
      <c r="W7" s="690"/>
      <c r="X7" s="690"/>
      <c r="Y7" s="690"/>
      <c r="Z7" s="690"/>
      <c r="AA7" s="690"/>
      <c r="AB7" s="690"/>
      <c r="AC7" s="690"/>
      <c r="AD7" s="690"/>
      <c r="AE7" s="690"/>
      <c r="AF7" s="691"/>
      <c r="AG7" s="691"/>
      <c r="AH7" s="691"/>
      <c r="AI7" s="691"/>
      <c r="AJ7" s="690"/>
    </row>
    <row r="8" spans="2:36">
      <c r="B8" s="379"/>
      <c r="C8" s="380"/>
      <c r="D8" s="380"/>
      <c r="E8" s="380"/>
      <c r="F8" s="380"/>
      <c r="G8" s="381"/>
      <c r="H8" s="381"/>
      <c r="I8" s="382"/>
      <c r="J8" s="383"/>
      <c r="K8" s="383"/>
      <c r="L8" s="383"/>
      <c r="M8" s="383"/>
      <c r="N8" s="383"/>
      <c r="O8" s="383"/>
      <c r="P8" s="383"/>
      <c r="Q8" s="383"/>
      <c r="R8" s="383"/>
      <c r="S8" s="383"/>
      <c r="T8" s="383"/>
      <c r="U8" s="383"/>
      <c r="V8" s="383"/>
      <c r="W8" s="383"/>
      <c r="X8" s="383"/>
      <c r="Y8" s="383"/>
      <c r="Z8" s="383"/>
      <c r="AA8" s="383"/>
      <c r="AB8" s="383"/>
      <c r="AC8" s="383"/>
      <c r="AD8" s="383"/>
      <c r="AE8" s="383"/>
      <c r="AF8" s="380"/>
      <c r="AG8" s="384"/>
      <c r="AH8" s="385"/>
      <c r="AI8" s="385"/>
      <c r="AJ8" s="381"/>
    </row>
    <row r="9" spans="2:36" ht="34.9" customHeight="1">
      <c r="B9" s="596"/>
      <c r="C9" s="285" t="s">
        <v>225</v>
      </c>
      <c r="D9" s="286"/>
      <c r="E9" s="509" t="s">
        <v>509</v>
      </c>
      <c r="F9" s="645" t="s">
        <v>6408</v>
      </c>
      <c r="G9" s="288"/>
      <c r="H9" s="372"/>
      <c r="I9" s="290"/>
      <c r="J9" s="290"/>
      <c r="K9" s="290"/>
      <c r="L9" s="290"/>
      <c r="M9" s="290"/>
      <c r="N9" s="291"/>
      <c r="O9" s="373"/>
      <c r="P9" s="293"/>
      <c r="Q9" s="293"/>
      <c r="R9" s="293"/>
      <c r="S9" s="293"/>
      <c r="T9" s="293"/>
      <c r="U9" s="293"/>
      <c r="V9" s="294"/>
      <c r="W9" s="295"/>
      <c r="X9" s="295"/>
      <c r="Y9" s="295"/>
      <c r="Z9" s="295"/>
      <c r="AA9" s="295"/>
      <c r="AB9" s="295"/>
      <c r="AC9" s="295"/>
      <c r="AD9" s="295"/>
      <c r="AE9" s="295"/>
      <c r="AF9" s="682"/>
      <c r="AG9" s="683"/>
      <c r="AH9" s="683"/>
      <c r="AI9" s="683"/>
      <c r="AJ9" s="684"/>
    </row>
    <row r="10" spans="2:36">
      <c r="B10" s="639"/>
      <c r="C10" s="602"/>
      <c r="D10" s="640"/>
      <c r="E10" s="649"/>
      <c r="F10" s="650"/>
      <c r="G10" s="694" t="s">
        <v>6420</v>
      </c>
      <c r="H10" s="597"/>
      <c r="I10" s="695" t="str">
        <f t="shared" ref="I10:I12" si="0">LEFT(H10,14)</f>
        <v/>
      </c>
      <c r="J10" s="696"/>
      <c r="K10" s="697" t="e">
        <f>VLOOKUP($I10,'WM-AR'!$B$7:$AL$2292,34,FALSE)</f>
        <v>#N/A</v>
      </c>
      <c r="L10" s="655" t="e">
        <f>VLOOKUP($I10,'WM-AR'!$B$7:$AL$2292,4,FALSE)</f>
        <v>#N/A</v>
      </c>
      <c r="M10" s="655" t="e">
        <f>VLOOKUP($I10,'WM-AR'!$B$7:$AL$2292,6,FALSE)</f>
        <v>#N/A</v>
      </c>
      <c r="N10" s="656" t="e">
        <f>VLOOKUP($I10,'WM-AR'!$B$7:$AL$2292,8,FALSE)</f>
        <v>#N/A</v>
      </c>
      <c r="O10" s="657" t="e">
        <f>VLOOKUP($I10,'WM-AR'!$B$7:$AL$2292,10,FALSE)</f>
        <v>#N/A</v>
      </c>
      <c r="P10" s="658" t="e">
        <f>VLOOKUP($I10,'WM-AR'!$B$7:$AL$2292,12,FALSE)</f>
        <v>#N/A</v>
      </c>
      <c r="Q10" s="658" t="e">
        <f>IF(VLOOKUP($I10,'WM-AR'!$B$7:$AL$2292,14,FALSE)=0,"",VLOOKUP($I10,'WM-AR'!$B$7:$AL$2292,14,FALSE))</f>
        <v>#N/A</v>
      </c>
      <c r="R10" s="658" t="e">
        <f>VLOOKUP($I10,'WM-AR'!$B$7:$AL$2292,16,FALSE)</f>
        <v>#N/A</v>
      </c>
      <c r="S10" s="658" t="e">
        <f>VLOOKUP($I10,'WM-AR'!$B$7:$AL$2292,18,FALSE)</f>
        <v>#N/A</v>
      </c>
      <c r="T10" s="658" t="e">
        <f>VLOOKUP($I10,'WM-AR'!$B$7:$AL$2292,20,FALSE)</f>
        <v>#N/A</v>
      </c>
      <c r="U10" s="658" t="e">
        <f>VLOOKUP($I10,'WM-AR'!$B$7:$AL$2292,22,FALSE)</f>
        <v>#N/A</v>
      </c>
      <c r="V10" s="659" t="e">
        <f>VLOOKUP($I10,'WM-AR'!$B$7:$AL$2292,24,FALSE)</f>
        <v>#N/A</v>
      </c>
      <c r="W10" s="660" t="e">
        <f>VLOOKUP($I10,'WM-AR'!$B$7:$AL$2292,25,FALSE)</f>
        <v>#N/A</v>
      </c>
      <c r="X10" s="660" t="e">
        <f>VLOOKUP($I10,'WM-AR'!$B$7:$AL$2292,26,FALSE)</f>
        <v>#N/A</v>
      </c>
      <c r="Y10" s="660" t="e">
        <f>VLOOKUP($I10,'WM-AR'!$B$7:$AL$2292,27,FALSE)</f>
        <v>#N/A</v>
      </c>
      <c r="Z10" s="660" t="e">
        <f>VLOOKUP($I10,'WM-AR'!$B$7:$AL$2292,28,FALSE)</f>
        <v>#N/A</v>
      </c>
      <c r="AA10" s="660" t="e">
        <f>VLOOKUP($I10,'WM-AR'!$B$7:$AL$2292,29,FALSE)</f>
        <v>#N/A</v>
      </c>
      <c r="AB10" s="660" t="e">
        <f>VLOOKUP($I10,'WM-AR'!$B$7:$AL$2292,30,FALSE)</f>
        <v>#N/A</v>
      </c>
      <c r="AC10" s="660" t="e">
        <f>VLOOKUP($I10,'WM-AR'!$B$7:$AL$2292,31,FALSE)</f>
        <v>#N/A</v>
      </c>
      <c r="AD10" s="660" t="e">
        <f>VLOOKUP($I10,'WM-AR'!$B$7:$AL$2292,32,FALSE)</f>
        <v>#N/A</v>
      </c>
      <c r="AE10" s="660" t="e">
        <f>VLOOKUP($I10,'WM-AR'!$B$7:$AL$2292,33,FALSE)</f>
        <v>#N/A</v>
      </c>
      <c r="AF10" s="661"/>
      <c r="AG10" s="662"/>
      <c r="AH10" s="662"/>
      <c r="AI10" s="662"/>
      <c r="AJ10" s="663"/>
    </row>
    <row r="11" spans="2:36" ht="33">
      <c r="B11" s="641"/>
      <c r="C11" s="598"/>
      <c r="D11" s="642"/>
      <c r="E11" s="651"/>
      <c r="F11" s="652"/>
      <c r="G11" s="647" t="s">
        <v>6421</v>
      </c>
      <c r="H11" s="599" t="s">
        <v>889</v>
      </c>
      <c r="I11" s="698" t="str">
        <f t="shared" si="0"/>
        <v>A04AS173-00001</v>
      </c>
      <c r="J11" s="664"/>
      <c r="K11" s="699" t="str">
        <f>VLOOKUP($I11,'WM-AR'!$B$7:$AL$2292,34,FALSE)</f>
        <v>M2</v>
      </c>
      <c r="L11" s="664" t="str">
        <f>VLOOKUP($I11,'WM-AR'!$B$7:$AL$2292,4,FALSE)</f>
        <v>Finishing Work</v>
      </c>
      <c r="M11" s="664" t="str">
        <f>VLOOKUP($I11,'WM-AR'!$B$7:$AL$2292,6,FALSE)</f>
        <v>Exterior/Interior Finish Work</v>
      </c>
      <c r="N11" s="665" t="str">
        <f>VLOOKUP($I11,'WM-AR'!$B$7:$AL$2292,8,FALSE)</f>
        <v>Steel Trowel Finish</v>
      </c>
      <c r="O11" s="666">
        <f>VLOOKUP($I11,'WM-AR'!$B$7:$AL$2292,10,FALSE)</f>
        <v>0</v>
      </c>
      <c r="P11" s="667">
        <f>VLOOKUP($I11,'WM-AR'!$B$7:$AL$2292,12,FALSE)</f>
        <v>0</v>
      </c>
      <c r="Q11" s="667" t="str">
        <f>IF(VLOOKUP($I11,'WM-AR'!$B$7:$AL$2292,14,FALSE)=0,"",VLOOKUP($I11,'WM-AR'!$B$7:$AL$2292,14,FALSE))</f>
        <v/>
      </c>
      <c r="R11" s="667">
        <f>VLOOKUP($I11,'WM-AR'!$B$7:$AL$2292,16,FALSE)</f>
        <v>0</v>
      </c>
      <c r="S11" s="667">
        <f>VLOOKUP($I11,'WM-AR'!$B$7:$AL$2292,18,FALSE)</f>
        <v>0</v>
      </c>
      <c r="T11" s="667" t="str">
        <f>VLOOKUP($I11,'WM-AR'!$B$7:$AL$2292,20,FALSE)</f>
        <v/>
      </c>
      <c r="U11" s="667">
        <f>VLOOKUP($I11,'WM-AR'!$B$7:$AL$2292,22,FALSE)</f>
        <v>0</v>
      </c>
      <c r="V11" s="668" t="str">
        <f>VLOOKUP($I11,'WM-AR'!$B$7:$AL$2292,24,FALSE)</f>
        <v/>
      </c>
      <c r="W11" s="669">
        <f>VLOOKUP($I11,'WM-AR'!$B$7:$AL$2292,25,FALSE)</f>
        <v>0</v>
      </c>
      <c r="X11" s="669" t="str">
        <f>VLOOKUP($I11,'WM-AR'!$B$7:$AL$2292,26,FALSE)</f>
        <v/>
      </c>
      <c r="Y11" s="669">
        <f>VLOOKUP($I11,'WM-AR'!$B$7:$AL$2292,27,FALSE)</f>
        <v>0</v>
      </c>
      <c r="Z11" s="669">
        <f>VLOOKUP($I11,'WM-AR'!$B$7:$AL$2292,28,FALSE)</f>
        <v>0</v>
      </c>
      <c r="AA11" s="669">
        <f>VLOOKUP($I11,'WM-AR'!$B$7:$AL$2292,29,FALSE)</f>
        <v>0</v>
      </c>
      <c r="AB11" s="669">
        <f>VLOOKUP($I11,'WM-AR'!$B$7:$AL$2292,30,FALSE)</f>
        <v>0</v>
      </c>
      <c r="AC11" s="669">
        <f>VLOOKUP($I11,'WM-AR'!$B$7:$AL$2292,31,FALSE)</f>
        <v>0</v>
      </c>
      <c r="AD11" s="669">
        <f>VLOOKUP($I11,'WM-AR'!$B$7:$AL$2292,32,FALSE)</f>
        <v>0</v>
      </c>
      <c r="AE11" s="669">
        <f>VLOOKUP($I11,'WM-AR'!$B$7:$AL$2292,33,FALSE)</f>
        <v>0</v>
      </c>
      <c r="AF11" s="670"/>
      <c r="AG11" s="671"/>
      <c r="AH11" s="671"/>
      <c r="AI11" s="671"/>
      <c r="AJ11" s="672"/>
    </row>
    <row r="12" spans="2:36">
      <c r="B12" s="643"/>
      <c r="C12" s="600"/>
      <c r="D12" s="644"/>
      <c r="E12" s="653"/>
      <c r="F12" s="654"/>
      <c r="G12" s="648"/>
      <c r="H12" s="601"/>
      <c r="I12" s="700" t="str">
        <f t="shared" si="0"/>
        <v/>
      </c>
      <c r="J12" s="673"/>
      <c r="K12" s="701" t="e">
        <f>VLOOKUP($I12,'WM-AR'!$B$7:$AL$2292,34,FALSE)</f>
        <v>#N/A</v>
      </c>
      <c r="L12" s="673" t="e">
        <f>VLOOKUP($I12,'WM-AR'!$B$7:$AL$2292,4,FALSE)</f>
        <v>#N/A</v>
      </c>
      <c r="M12" s="673" t="e">
        <f>VLOOKUP($I12,'WM-AR'!$B$7:$AL$2292,6,FALSE)</f>
        <v>#N/A</v>
      </c>
      <c r="N12" s="674" t="e">
        <f>VLOOKUP($I12,'WM-AR'!$B$7:$AL$2292,8,FALSE)</f>
        <v>#N/A</v>
      </c>
      <c r="O12" s="675" t="e">
        <f>VLOOKUP($I12,'WM-AR'!$B$7:$AL$2292,10,FALSE)</f>
        <v>#N/A</v>
      </c>
      <c r="P12" s="676" t="e">
        <f>VLOOKUP($I12,'WM-AR'!$B$7:$AL$2292,12,FALSE)</f>
        <v>#N/A</v>
      </c>
      <c r="Q12" s="676" t="e">
        <f>IF(VLOOKUP($I12,'WM-AR'!$B$7:$AL$2292,14,FALSE)=0,"",VLOOKUP($I12,'WM-AR'!$B$7:$AL$2292,14,FALSE))</f>
        <v>#N/A</v>
      </c>
      <c r="R12" s="676" t="e">
        <f>VLOOKUP($I12,'WM-AR'!$B$7:$AL$2292,16,FALSE)</f>
        <v>#N/A</v>
      </c>
      <c r="S12" s="676" t="e">
        <f>VLOOKUP($I12,'WM-AR'!$B$7:$AL$2292,18,FALSE)</f>
        <v>#N/A</v>
      </c>
      <c r="T12" s="676" t="e">
        <f>VLOOKUP($I12,'WM-AR'!$B$7:$AL$2292,20,FALSE)</f>
        <v>#N/A</v>
      </c>
      <c r="U12" s="676" t="e">
        <f>VLOOKUP($I12,'WM-AR'!$B$7:$AL$2292,22,FALSE)</f>
        <v>#N/A</v>
      </c>
      <c r="V12" s="677" t="e">
        <f>VLOOKUP($I12,'WM-AR'!$B$7:$AL$2292,24,FALSE)</f>
        <v>#N/A</v>
      </c>
      <c r="W12" s="678" t="e">
        <f>VLOOKUP($I12,'WM-AR'!$B$7:$AL$2292,25,FALSE)</f>
        <v>#N/A</v>
      </c>
      <c r="X12" s="678" t="e">
        <f>VLOOKUP($I12,'WM-AR'!$B$7:$AL$2292,26,FALSE)</f>
        <v>#N/A</v>
      </c>
      <c r="Y12" s="678" t="e">
        <f>VLOOKUP($I12,'WM-AR'!$B$7:$AL$2292,27,FALSE)</f>
        <v>#N/A</v>
      </c>
      <c r="Z12" s="678" t="e">
        <f>VLOOKUP($I12,'WM-AR'!$B$7:$AL$2292,28,FALSE)</f>
        <v>#N/A</v>
      </c>
      <c r="AA12" s="678" t="e">
        <f>VLOOKUP($I12,'WM-AR'!$B$7:$AL$2292,29,FALSE)</f>
        <v>#N/A</v>
      </c>
      <c r="AB12" s="678" t="e">
        <f>VLOOKUP($I12,'WM-AR'!$B$7:$AL$2292,30,FALSE)</f>
        <v>#N/A</v>
      </c>
      <c r="AC12" s="678" t="e">
        <f>VLOOKUP($I12,'WM-AR'!$B$7:$AL$2292,31,FALSE)</f>
        <v>#N/A</v>
      </c>
      <c r="AD12" s="678" t="e">
        <f>VLOOKUP($I12,'WM-AR'!$B$7:$AL$2292,32,FALSE)</f>
        <v>#N/A</v>
      </c>
      <c r="AE12" s="678" t="e">
        <f>VLOOKUP($I12,'WM-AR'!$B$7:$AL$2292,33,FALSE)</f>
        <v>#N/A</v>
      </c>
      <c r="AF12" s="679"/>
      <c r="AG12" s="680"/>
      <c r="AH12" s="680"/>
      <c r="AI12" s="680"/>
      <c r="AJ12" s="681"/>
    </row>
    <row r="13" spans="2:36" ht="49.9" customHeight="1" outlineLevel="1">
      <c r="B13" s="307"/>
      <c r="C13" s="286"/>
      <c r="D13" s="286"/>
      <c r="E13" s="594"/>
      <c r="F13" s="755" t="s">
        <v>6960</v>
      </c>
      <c r="G13" s="286" t="str">
        <f>N13&amp;" "&amp;Q13</f>
        <v>Structural Concrete 25MPa &lt; F'c (Cylinder Strength) ≤ 30MPa</v>
      </c>
      <c r="H13" s="286" t="str">
        <f>$H$6</f>
        <v xml:space="preserve">A03AF032-00007 Concrete Work Superstructure Work Structural Concrete  Cement Type-1 25MPa &lt; F'c (Cylinder Strength) ≤ 30MPa     </v>
      </c>
      <c r="I13" s="309" t="str">
        <f>LEFT(H13,14)</f>
        <v>A03AF032-00007</v>
      </c>
      <c r="J13" s="310"/>
      <c r="K13" s="310" t="str">
        <f>VLOOKUP($I13,'WM-AR'!$B$7:$AL$2292,34,FALSE)</f>
        <v>M3</v>
      </c>
      <c r="L13" s="310" t="str">
        <f>VLOOKUP($I13,'WM-AR'!$B$7:$AL$2292,4,FALSE)</f>
        <v>Concrete Work</v>
      </c>
      <c r="M13" s="310" t="str">
        <f>VLOOKUP($I13,'WM-AR'!$B$7:$AL$2292,6,FALSE)</f>
        <v>Superstructure Work</v>
      </c>
      <c r="N13" s="310" t="str">
        <f>VLOOKUP($I13,'WM-AR'!$B$7:$AL$2292,8,FALSE)</f>
        <v>Structural Concrete</v>
      </c>
      <c r="O13" s="310">
        <f>VLOOKUP($I13,'WM-AR'!$B$7:$AL$2292,10,FALSE)</f>
        <v>0</v>
      </c>
      <c r="P13" s="310" t="str">
        <f>VLOOKUP($I13,'WM-AR'!$B$7:$AL$2292,12,FALSE)</f>
        <v>Cement Type-1</v>
      </c>
      <c r="Q13" s="310" t="str">
        <f>IF(VLOOKUP($I13,'WM-AR'!$B$7:$AL$2292,14,FALSE)=0,"",VLOOKUP($I13,'WM-AR'!$B$7:$AL$2292,14,FALSE))</f>
        <v>25MPa &lt; F'c (Cylinder Strength) ≤ 30MPa</v>
      </c>
      <c r="R13" s="310">
        <f>VLOOKUP($I13,'WM-AR'!$B$7:$AL$2292,16,FALSE)</f>
        <v>0</v>
      </c>
      <c r="S13" s="310">
        <f>VLOOKUP($I13,'WM-AR'!$B$7:$AL$2292,18,FALSE)</f>
        <v>0</v>
      </c>
      <c r="T13" s="310" t="str">
        <f>VLOOKUP($I13,'WM-AR'!$B$7:$AL$2292,20,FALSE)</f>
        <v/>
      </c>
      <c r="U13" s="310">
        <f>VLOOKUP($I13,'WM-AR'!$B$7:$AL$2292,22,FALSE)</f>
        <v>0</v>
      </c>
      <c r="V13" s="310" t="str">
        <f>VLOOKUP($I13,'WM-AR'!$B$7:$AL$2292,24,FALSE)</f>
        <v/>
      </c>
      <c r="W13" s="310">
        <f>VLOOKUP($I13,'WM-AR'!$B$7:$AL$2292,25,FALSE)</f>
        <v>0</v>
      </c>
      <c r="X13" s="310" t="str">
        <f>VLOOKUP($I13,'WM-AR'!$B$7:$AL$2292,26,FALSE)</f>
        <v/>
      </c>
      <c r="Y13" s="310">
        <f>VLOOKUP($I13,'WM-AR'!$B$7:$AL$2292,27,FALSE)</f>
        <v>0</v>
      </c>
      <c r="Z13" s="310">
        <f>VLOOKUP($I13,'WM-AR'!$B$7:$AL$2292,28,FALSE)</f>
        <v>0</v>
      </c>
      <c r="AA13" s="310">
        <f>VLOOKUP($I13,'WM-AR'!$B$7:$AL$2292,29,FALSE)</f>
        <v>0</v>
      </c>
      <c r="AB13" s="310">
        <f>VLOOKUP($I13,'WM-AR'!$B$7:$AL$2292,30,FALSE)</f>
        <v>0</v>
      </c>
      <c r="AC13" s="310">
        <f>VLOOKUP($I13,'WM-AR'!$B$7:$AL$2292,31,FALSE)</f>
        <v>0</v>
      </c>
      <c r="AD13" s="310">
        <f>VLOOKUP($I13,'WM-AR'!$B$7:$AL$2292,32,FALSE)</f>
        <v>0</v>
      </c>
      <c r="AE13" s="310">
        <f>VLOOKUP($I13,'WM-AR'!$B$7:$AL$2292,33,FALSE)</f>
        <v>0</v>
      </c>
      <c r="AF13" s="287" t="s">
        <v>880</v>
      </c>
      <c r="AG13" s="375" t="s">
        <v>881</v>
      </c>
      <c r="AH13" s="376"/>
      <c r="AI13" s="376" t="s">
        <v>882</v>
      </c>
      <c r="AJ13" s="308"/>
    </row>
    <row r="14" spans="2:36" ht="49.9" customHeight="1" outlineLevel="1">
      <c r="B14" s="314"/>
      <c r="C14" s="285"/>
      <c r="D14" s="285"/>
      <c r="E14" s="595"/>
      <c r="F14" s="756" t="s">
        <v>6961</v>
      </c>
      <c r="G14" s="286" t="str">
        <f>N14&amp;" "&amp;Q14</f>
        <v>Rebar Work 300MPa&lt;Fy≤400MPa</v>
      </c>
      <c r="H14" s="286" t="str">
        <f>$H$7</f>
        <v xml:space="preserve">A03AF037-00003 Concrete Work Superstructure Work Rebar Work Deformed Bar (Non-Coat.)  300MPa&lt;Fy≤400MPa     </v>
      </c>
      <c r="I14" s="309" t="str">
        <f t="shared" ref="I14:I15" si="1">LEFT(H14,14)</f>
        <v>A03AF037-00003</v>
      </c>
      <c r="J14" s="310"/>
      <c r="K14" s="310" t="str">
        <f>VLOOKUP($I14,'WM-AR'!$B$7:$AL$2292,34,FALSE)</f>
        <v>TON</v>
      </c>
      <c r="L14" s="310" t="str">
        <f>VLOOKUP($I14,'WM-AR'!$B$7:$AL$2292,4,FALSE)</f>
        <v>Concrete Work</v>
      </c>
      <c r="M14" s="310" t="str">
        <f>VLOOKUP($I14,'WM-AR'!$B$7:$AL$2292,6,FALSE)</f>
        <v>Superstructure Work</v>
      </c>
      <c r="N14" s="310" t="str">
        <f>VLOOKUP($I14,'WM-AR'!$B$7:$AL$2292,8,FALSE)</f>
        <v>Rebar Work</v>
      </c>
      <c r="O14" s="310" t="str">
        <f>VLOOKUP($I14,'WM-AR'!$B$7:$AL$2292,10,FALSE)</f>
        <v>Deformed Bar (Non-Coat.)</v>
      </c>
      <c r="P14" s="310">
        <f>VLOOKUP($I14,'WM-AR'!$B$7:$AL$2292,12,FALSE)</f>
        <v>0</v>
      </c>
      <c r="Q14" s="310" t="str">
        <f>IF(VLOOKUP($I14,'WM-AR'!$B$7:$AL$2292,14,FALSE)=0,"",VLOOKUP($I14,'WM-AR'!$B$7:$AL$2292,14,FALSE))</f>
        <v>300MPa&lt;Fy≤400MPa</v>
      </c>
      <c r="R14" s="310">
        <f>VLOOKUP($I14,'WM-AR'!$B$7:$AL$2292,16,FALSE)</f>
        <v>0</v>
      </c>
      <c r="S14" s="310">
        <f>VLOOKUP($I14,'WM-AR'!$B$7:$AL$2292,18,FALSE)</f>
        <v>0</v>
      </c>
      <c r="T14" s="310" t="str">
        <f>VLOOKUP($I14,'WM-AR'!$B$7:$AL$2292,20,FALSE)</f>
        <v/>
      </c>
      <c r="U14" s="310">
        <f>VLOOKUP($I14,'WM-AR'!$B$7:$AL$2292,22,FALSE)</f>
        <v>0</v>
      </c>
      <c r="V14" s="310" t="str">
        <f>VLOOKUP($I14,'WM-AR'!$B$7:$AL$2292,24,FALSE)</f>
        <v/>
      </c>
      <c r="W14" s="310">
        <f>VLOOKUP($I14,'WM-AR'!$B$7:$AL$2292,25,FALSE)</f>
        <v>0</v>
      </c>
      <c r="X14" s="310" t="str">
        <f>VLOOKUP($I14,'WM-AR'!$B$7:$AL$2292,26,FALSE)</f>
        <v/>
      </c>
      <c r="Y14" s="310">
        <f>VLOOKUP($I14,'WM-AR'!$B$7:$AL$2292,27,FALSE)</f>
        <v>0</v>
      </c>
      <c r="Z14" s="310">
        <f>VLOOKUP($I14,'WM-AR'!$B$7:$AL$2292,28,FALSE)</f>
        <v>0</v>
      </c>
      <c r="AA14" s="310">
        <f>VLOOKUP($I14,'WM-AR'!$B$7:$AL$2292,29,FALSE)</f>
        <v>0</v>
      </c>
      <c r="AB14" s="310">
        <f>VLOOKUP($I14,'WM-AR'!$B$7:$AL$2292,30,FALSE)</f>
        <v>0</v>
      </c>
      <c r="AC14" s="310">
        <f>VLOOKUP($I14,'WM-AR'!$B$7:$AL$2292,31,FALSE)</f>
        <v>0</v>
      </c>
      <c r="AD14" s="310">
        <f>VLOOKUP($I14,'WM-AR'!$B$7:$AL$2292,32,FALSE)</f>
        <v>0</v>
      </c>
      <c r="AE14" s="310">
        <f>VLOOKUP($I14,'WM-AR'!$B$7:$AL$2292,33,FALSE)</f>
        <v>0</v>
      </c>
      <c r="AF14" s="287" t="s">
        <v>884</v>
      </c>
      <c r="AG14" s="375" t="s">
        <v>885</v>
      </c>
      <c r="AH14" s="376"/>
      <c r="AI14" s="376" t="s">
        <v>886</v>
      </c>
      <c r="AJ14" s="308" t="s">
        <v>887</v>
      </c>
    </row>
    <row r="15" spans="2:36" ht="49.9" customHeight="1" outlineLevel="1">
      <c r="B15" s="314"/>
      <c r="C15" s="285"/>
      <c r="D15" s="285"/>
      <c r="E15" s="595"/>
      <c r="F15" s="756" t="s">
        <v>6964</v>
      </c>
      <c r="G15" s="286" t="str">
        <f>N15&amp;" "&amp;Q15</f>
        <v xml:space="preserve">Form Work (1 time in use) </v>
      </c>
      <c r="H15" s="308" t="s">
        <v>888</v>
      </c>
      <c r="I15" s="309" t="str">
        <f t="shared" si="1"/>
        <v>A03AF036-00001</v>
      </c>
      <c r="J15" s="310"/>
      <c r="K15" s="310" t="str">
        <f>VLOOKUP($I15,'WM-AR'!$B$7:$AL$2292,34,FALSE)</f>
        <v>M2</v>
      </c>
      <c r="L15" s="310" t="str">
        <f>VLOOKUP($I15,'WM-AR'!$B$7:$AL$2292,4,FALSE)</f>
        <v>Concrete Work</v>
      </c>
      <c r="M15" s="310" t="str">
        <f>VLOOKUP($I15,'WM-AR'!$B$7:$AL$2292,6,FALSE)</f>
        <v>Superstructure Work</v>
      </c>
      <c r="N15" s="310" t="str">
        <f>VLOOKUP($I15,'WM-AR'!$B$7:$AL$2292,8,FALSE)</f>
        <v>Form Work (1 time in use)</v>
      </c>
      <c r="O15" s="310" t="str">
        <f>VLOOKUP($I15,'WM-AR'!$B$7:$AL$2292,10,FALSE)</f>
        <v>Flat Form</v>
      </c>
      <c r="P15" s="310">
        <f>VLOOKUP($I15,'WM-AR'!$B$7:$AL$2292,12,FALSE)</f>
        <v>0</v>
      </c>
      <c r="Q15" s="310" t="str">
        <f>IF(VLOOKUP($I15,'WM-AR'!$B$7:$AL$2292,14,FALSE)=0,"",VLOOKUP($I15,'WM-AR'!$B$7:$AL$2292,14,FALSE))</f>
        <v/>
      </c>
      <c r="R15" s="310">
        <f>VLOOKUP($I15,'WM-AR'!$B$7:$AL$2292,16,FALSE)</f>
        <v>0</v>
      </c>
      <c r="S15" s="310">
        <f>VLOOKUP($I15,'WM-AR'!$B$7:$AL$2292,18,FALSE)</f>
        <v>0</v>
      </c>
      <c r="T15" s="310" t="str">
        <f>VLOOKUP($I15,'WM-AR'!$B$7:$AL$2292,20,FALSE)</f>
        <v>Dressed Lumber, Plywood or Steel Form(Wood Planks are not Allowed) incl. Chamfer</v>
      </c>
      <c r="U15" s="310">
        <f>VLOOKUP($I15,'WM-AR'!$B$7:$AL$2292,22,FALSE)</f>
        <v>0</v>
      </c>
      <c r="V15" s="310" t="str">
        <f>VLOOKUP($I15,'WM-AR'!$B$7:$AL$2292,24,FALSE)</f>
        <v/>
      </c>
      <c r="W15" s="310">
        <f>VLOOKUP($I15,'WM-AR'!$B$7:$AL$2292,25,FALSE)</f>
        <v>0</v>
      </c>
      <c r="X15" s="310" t="str">
        <f>VLOOKUP($I15,'WM-AR'!$B$7:$AL$2292,26,FALSE)</f>
        <v/>
      </c>
      <c r="Y15" s="310">
        <f>VLOOKUP($I15,'WM-AR'!$B$7:$AL$2292,27,FALSE)</f>
        <v>0</v>
      </c>
      <c r="Z15" s="310">
        <f>VLOOKUP($I15,'WM-AR'!$B$7:$AL$2292,28,FALSE)</f>
        <v>0</v>
      </c>
      <c r="AA15" s="310">
        <f>VLOOKUP($I15,'WM-AR'!$B$7:$AL$2292,29,FALSE)</f>
        <v>0</v>
      </c>
      <c r="AB15" s="310">
        <f>VLOOKUP($I15,'WM-AR'!$B$7:$AL$2292,30,FALSE)</f>
        <v>0</v>
      </c>
      <c r="AC15" s="310">
        <f>VLOOKUP($I15,'WM-AR'!$B$7:$AL$2292,31,FALSE)</f>
        <v>0</v>
      </c>
      <c r="AD15" s="310">
        <f>VLOOKUP($I15,'WM-AR'!$B$7:$AL$2292,32,FALSE)</f>
        <v>0</v>
      </c>
      <c r="AE15" s="310">
        <f>VLOOKUP($I15,'WM-AR'!$B$7:$AL$2292,33,FALSE)</f>
        <v>0</v>
      </c>
      <c r="AF15" s="287"/>
      <c r="AG15" s="375" t="s">
        <v>779</v>
      </c>
      <c r="AH15" s="376"/>
      <c r="AI15" s="376" t="s">
        <v>763</v>
      </c>
      <c r="AJ15" s="308"/>
    </row>
    <row r="16" spans="2:36">
      <c r="B16" s="379"/>
      <c r="C16" s="380"/>
      <c r="D16" s="380"/>
      <c r="E16" s="380"/>
      <c r="F16" s="380"/>
      <c r="G16" s="381"/>
      <c r="H16" s="381"/>
      <c r="I16" s="382"/>
      <c r="J16" s="383"/>
      <c r="K16" s="383"/>
      <c r="L16" s="383"/>
      <c r="M16" s="383"/>
      <c r="N16" s="383"/>
      <c r="O16" s="383"/>
      <c r="P16" s="383"/>
      <c r="Q16" s="383"/>
      <c r="R16" s="383"/>
      <c r="S16" s="383"/>
      <c r="T16" s="383"/>
      <c r="U16" s="383"/>
      <c r="V16" s="383"/>
      <c r="W16" s="383"/>
      <c r="X16" s="383"/>
      <c r="Y16" s="383"/>
      <c r="Z16" s="383"/>
      <c r="AA16" s="383"/>
      <c r="AB16" s="383"/>
      <c r="AC16" s="383"/>
      <c r="AD16" s="383"/>
      <c r="AE16" s="383"/>
      <c r="AF16" s="380"/>
      <c r="AG16" s="384"/>
      <c r="AH16" s="385"/>
      <c r="AI16" s="385"/>
      <c r="AJ16" s="381"/>
    </row>
    <row r="17" spans="2:36">
      <c r="B17" s="379"/>
      <c r="C17" s="380"/>
      <c r="D17" s="380"/>
      <c r="E17" s="380"/>
      <c r="F17" s="380"/>
      <c r="G17" s="381"/>
      <c r="H17" s="381"/>
      <c r="I17" s="382"/>
      <c r="J17" s="383"/>
      <c r="K17" s="383"/>
      <c r="L17" s="383"/>
      <c r="M17" s="383"/>
      <c r="N17" s="383"/>
      <c r="O17" s="383"/>
      <c r="P17" s="383"/>
      <c r="Q17" s="383"/>
      <c r="R17" s="383"/>
      <c r="S17" s="383"/>
      <c r="T17" s="383"/>
      <c r="U17" s="383"/>
      <c r="V17" s="383"/>
      <c r="W17" s="383"/>
      <c r="X17" s="383"/>
      <c r="Y17" s="383"/>
      <c r="Z17" s="383"/>
      <c r="AA17" s="383"/>
      <c r="AB17" s="383"/>
      <c r="AC17" s="383"/>
      <c r="AD17" s="383"/>
      <c r="AE17" s="383"/>
      <c r="AF17" s="380"/>
      <c r="AG17" s="384"/>
      <c r="AH17" s="385"/>
      <c r="AI17" s="385"/>
      <c r="AJ17" s="381"/>
    </row>
    <row r="18" spans="2:36" ht="33" customHeight="1">
      <c r="B18" s="386"/>
      <c r="C18" s="704" t="s">
        <v>6928</v>
      </c>
      <c r="D18" s="705"/>
      <c r="E18" s="705"/>
      <c r="F18" s="704" t="s">
        <v>6940</v>
      </c>
      <c r="G18" s="387"/>
      <c r="H18" s="389"/>
      <c r="I18" s="390" t="str">
        <f>LEFT(H18,14)</f>
        <v/>
      </c>
      <c r="J18" s="390"/>
      <c r="K18" s="391"/>
      <c r="L18" s="391"/>
      <c r="M18" s="391"/>
      <c r="N18" s="391"/>
      <c r="O18" s="391"/>
      <c r="P18" s="391"/>
      <c r="Q18" s="391"/>
      <c r="R18" s="391"/>
      <c r="S18" s="391"/>
      <c r="T18" s="391"/>
      <c r="U18" s="391"/>
      <c r="V18" s="391"/>
      <c r="W18" s="391"/>
      <c r="X18" s="391"/>
      <c r="Y18" s="391"/>
      <c r="Z18" s="391"/>
      <c r="AA18" s="391"/>
      <c r="AB18" s="391"/>
      <c r="AC18" s="391"/>
      <c r="AD18" s="391"/>
      <c r="AE18" s="391"/>
      <c r="AF18" s="392"/>
      <c r="AG18" s="392"/>
      <c r="AH18" s="392"/>
      <c r="AI18" s="392"/>
      <c r="AJ18" s="393"/>
    </row>
    <row r="19" spans="2:36" ht="34.9" customHeight="1">
      <c r="B19" s="596"/>
      <c r="C19" s="285" t="s">
        <v>225</v>
      </c>
      <c r="D19" s="286"/>
      <c r="E19" s="509" t="s">
        <v>509</v>
      </c>
      <c r="F19" s="645" t="s">
        <v>6409</v>
      </c>
      <c r="G19" s="288"/>
      <c r="H19" s="372"/>
      <c r="I19" s="290" t="str">
        <f t="shared" ref="I19:I25" si="2">LEFT(H19,14)</f>
        <v/>
      </c>
      <c r="J19" s="290"/>
      <c r="K19" s="290"/>
      <c r="L19" s="290"/>
      <c r="M19" s="290"/>
      <c r="N19" s="291"/>
      <c r="O19" s="373"/>
      <c r="P19" s="293"/>
      <c r="Q19" s="293"/>
      <c r="R19" s="293"/>
      <c r="S19" s="293"/>
      <c r="T19" s="293"/>
      <c r="U19" s="293"/>
      <c r="V19" s="294"/>
      <c r="W19" s="295"/>
      <c r="X19" s="295"/>
      <c r="Y19" s="295"/>
      <c r="Z19" s="295"/>
      <c r="AA19" s="295"/>
      <c r="AB19" s="295"/>
      <c r="AC19" s="295"/>
      <c r="AD19" s="295"/>
      <c r="AE19" s="295"/>
      <c r="AF19" s="685"/>
      <c r="AG19" s="683"/>
      <c r="AH19" s="683"/>
      <c r="AI19" s="683"/>
      <c r="AJ19" s="686"/>
    </row>
    <row r="20" spans="2:36">
      <c r="B20" s="639"/>
      <c r="C20" s="602"/>
      <c r="D20" s="640"/>
      <c r="E20" s="649"/>
      <c r="F20" s="650"/>
      <c r="G20" s="694" t="s">
        <v>6422</v>
      </c>
      <c r="H20" s="597"/>
      <c r="I20" s="695" t="str">
        <f t="shared" si="2"/>
        <v/>
      </c>
      <c r="J20" s="696"/>
      <c r="K20" s="697" t="e">
        <f>VLOOKUP($I20,'WM-AR'!$B$7:$AL$2292,34,FALSE)</f>
        <v>#N/A</v>
      </c>
      <c r="L20" s="655" t="e">
        <f>VLOOKUP($I20,'WM-AR'!$B$7:$AL$2292,4,FALSE)</f>
        <v>#N/A</v>
      </c>
      <c r="M20" s="655" t="e">
        <f>VLOOKUP($I20,'WM-AR'!$B$7:$AL$2292,6,FALSE)</f>
        <v>#N/A</v>
      </c>
      <c r="N20" s="656" t="e">
        <f>VLOOKUP($I20,'WM-AR'!$B$7:$AL$2292,8,FALSE)</f>
        <v>#N/A</v>
      </c>
      <c r="O20" s="657" t="e">
        <f>VLOOKUP($I20,'WM-AR'!$B$7:$AL$2292,10,FALSE)</f>
        <v>#N/A</v>
      </c>
      <c r="P20" s="658" t="e">
        <f>VLOOKUP($I20,'WM-AR'!$B$7:$AL$2292,12,FALSE)</f>
        <v>#N/A</v>
      </c>
      <c r="Q20" s="658" t="e">
        <f>IF(VLOOKUP($I20,'WM-AR'!$B$7:$AL$2292,14,FALSE)=0,"",VLOOKUP($I20,'WM-AR'!$B$7:$AL$2292,14,FALSE))</f>
        <v>#N/A</v>
      </c>
      <c r="R20" s="658" t="e">
        <f>VLOOKUP($I20,'WM-AR'!$B$7:$AL$2292,16,FALSE)</f>
        <v>#N/A</v>
      </c>
      <c r="S20" s="658" t="e">
        <f>VLOOKUP($I20,'WM-AR'!$B$7:$AL$2292,18,FALSE)</f>
        <v>#N/A</v>
      </c>
      <c r="T20" s="658" t="e">
        <f>VLOOKUP($I20,'WM-AR'!$B$7:$AL$2292,20,FALSE)</f>
        <v>#N/A</v>
      </c>
      <c r="U20" s="658" t="e">
        <f>VLOOKUP($I20,'WM-AR'!$B$7:$AL$2292,22,FALSE)</f>
        <v>#N/A</v>
      </c>
      <c r="V20" s="659" t="e">
        <f>VLOOKUP($I20,'WM-AR'!$B$7:$AL$2292,24,FALSE)</f>
        <v>#N/A</v>
      </c>
      <c r="W20" s="660" t="e">
        <f>VLOOKUP($I20,'WM-AR'!$B$7:$AL$2292,25,FALSE)</f>
        <v>#N/A</v>
      </c>
      <c r="X20" s="660" t="e">
        <f>VLOOKUP($I20,'WM-AR'!$B$7:$AL$2292,26,FALSE)</f>
        <v>#N/A</v>
      </c>
      <c r="Y20" s="660" t="e">
        <f>VLOOKUP($I20,'WM-AR'!$B$7:$AL$2292,27,FALSE)</f>
        <v>#N/A</v>
      </c>
      <c r="Z20" s="660" t="e">
        <f>VLOOKUP($I20,'WM-AR'!$B$7:$AL$2292,28,FALSE)</f>
        <v>#N/A</v>
      </c>
      <c r="AA20" s="660" t="e">
        <f>VLOOKUP($I20,'WM-AR'!$B$7:$AL$2292,29,FALSE)</f>
        <v>#N/A</v>
      </c>
      <c r="AB20" s="660" t="e">
        <f>VLOOKUP($I20,'WM-AR'!$B$7:$AL$2292,30,FALSE)</f>
        <v>#N/A</v>
      </c>
      <c r="AC20" s="660" t="e">
        <f>VLOOKUP($I20,'WM-AR'!$B$7:$AL$2292,31,FALSE)</f>
        <v>#N/A</v>
      </c>
      <c r="AD20" s="660" t="e">
        <f>VLOOKUP($I20,'WM-AR'!$B$7:$AL$2292,32,FALSE)</f>
        <v>#N/A</v>
      </c>
      <c r="AE20" s="660" t="e">
        <f>VLOOKUP($I20,'WM-AR'!$B$7:$AL$2292,33,FALSE)</f>
        <v>#N/A</v>
      </c>
      <c r="AF20" s="661"/>
      <c r="AG20" s="662"/>
      <c r="AH20" s="662"/>
      <c r="AI20" s="662"/>
      <c r="AJ20" s="663"/>
    </row>
    <row r="21" spans="2:36">
      <c r="B21" s="641"/>
      <c r="C21" s="598"/>
      <c r="D21" s="642"/>
      <c r="E21" s="651"/>
      <c r="F21" s="652"/>
      <c r="G21" s="647" t="s">
        <v>6423</v>
      </c>
      <c r="H21" s="599"/>
      <c r="I21" s="698" t="str">
        <f t="shared" si="2"/>
        <v/>
      </c>
      <c r="J21" s="664"/>
      <c r="K21" s="699" t="e">
        <f>VLOOKUP($I21,'WM-AR'!$B$7:$AL$2292,34,FALSE)</f>
        <v>#N/A</v>
      </c>
      <c r="L21" s="664" t="e">
        <f>VLOOKUP($I21,'WM-AR'!$B$7:$AL$2292,4,FALSE)</f>
        <v>#N/A</v>
      </c>
      <c r="M21" s="664" t="e">
        <f>VLOOKUP($I21,'WM-AR'!$B$7:$AL$2292,6,FALSE)</f>
        <v>#N/A</v>
      </c>
      <c r="N21" s="665" t="e">
        <f>VLOOKUP($I21,'WM-AR'!$B$7:$AL$2292,8,FALSE)</f>
        <v>#N/A</v>
      </c>
      <c r="O21" s="666" t="e">
        <f>VLOOKUP($I21,'WM-AR'!$B$7:$AL$2292,10,FALSE)</f>
        <v>#N/A</v>
      </c>
      <c r="P21" s="667" t="e">
        <f>VLOOKUP($I21,'WM-AR'!$B$7:$AL$2292,12,FALSE)</f>
        <v>#N/A</v>
      </c>
      <c r="Q21" s="667" t="e">
        <f>IF(VLOOKUP($I21,'WM-AR'!$B$7:$AL$2292,14,FALSE)=0,"",VLOOKUP($I21,'WM-AR'!$B$7:$AL$2292,14,FALSE))</f>
        <v>#N/A</v>
      </c>
      <c r="R21" s="667" t="e">
        <f>VLOOKUP($I21,'WM-AR'!$B$7:$AL$2292,16,FALSE)</f>
        <v>#N/A</v>
      </c>
      <c r="S21" s="667" t="e">
        <f>VLOOKUP($I21,'WM-AR'!$B$7:$AL$2292,18,FALSE)</f>
        <v>#N/A</v>
      </c>
      <c r="T21" s="667" t="e">
        <f>VLOOKUP($I21,'WM-AR'!$B$7:$AL$2292,20,FALSE)</f>
        <v>#N/A</v>
      </c>
      <c r="U21" s="667" t="e">
        <f>VLOOKUP($I21,'WM-AR'!$B$7:$AL$2292,22,FALSE)</f>
        <v>#N/A</v>
      </c>
      <c r="V21" s="668" t="e">
        <f>VLOOKUP($I21,'WM-AR'!$B$7:$AL$2292,24,FALSE)</f>
        <v>#N/A</v>
      </c>
      <c r="W21" s="669" t="e">
        <f>VLOOKUP($I21,'WM-AR'!$B$7:$AL$2292,25,FALSE)</f>
        <v>#N/A</v>
      </c>
      <c r="X21" s="669" t="e">
        <f>VLOOKUP($I21,'WM-AR'!$B$7:$AL$2292,26,FALSE)</f>
        <v>#N/A</v>
      </c>
      <c r="Y21" s="669" t="e">
        <f>VLOOKUP($I21,'WM-AR'!$B$7:$AL$2292,27,FALSE)</f>
        <v>#N/A</v>
      </c>
      <c r="Z21" s="669" t="e">
        <f>VLOOKUP($I21,'WM-AR'!$B$7:$AL$2292,28,FALSE)</f>
        <v>#N/A</v>
      </c>
      <c r="AA21" s="669" t="e">
        <f>VLOOKUP($I21,'WM-AR'!$B$7:$AL$2292,29,FALSE)</f>
        <v>#N/A</v>
      </c>
      <c r="AB21" s="669" t="e">
        <f>VLOOKUP($I21,'WM-AR'!$B$7:$AL$2292,30,FALSE)</f>
        <v>#N/A</v>
      </c>
      <c r="AC21" s="669" t="e">
        <f>VLOOKUP($I21,'WM-AR'!$B$7:$AL$2292,31,FALSE)</f>
        <v>#N/A</v>
      </c>
      <c r="AD21" s="669" t="e">
        <f>VLOOKUP($I21,'WM-AR'!$B$7:$AL$2292,32,FALSE)</f>
        <v>#N/A</v>
      </c>
      <c r="AE21" s="669" t="e">
        <f>VLOOKUP($I21,'WM-AR'!$B$7:$AL$2292,33,FALSE)</f>
        <v>#N/A</v>
      </c>
      <c r="AF21" s="670"/>
      <c r="AG21" s="671"/>
      <c r="AH21" s="671"/>
      <c r="AI21" s="671"/>
      <c r="AJ21" s="672"/>
    </row>
    <row r="22" spans="2:36">
      <c r="B22" s="643"/>
      <c r="C22" s="600"/>
      <c r="D22" s="644"/>
      <c r="E22" s="653"/>
      <c r="F22" s="654"/>
      <c r="G22" s="648"/>
      <c r="H22" s="601"/>
      <c r="I22" s="700" t="str">
        <f t="shared" ref="I22" si="3">LEFT(H22,14)</f>
        <v/>
      </c>
      <c r="J22" s="673"/>
      <c r="K22" s="701" t="e">
        <f>VLOOKUP($I22,'WM-AR'!$B$7:$AL$2292,34,FALSE)</f>
        <v>#N/A</v>
      </c>
      <c r="L22" s="673" t="e">
        <f>VLOOKUP($I22,'WM-AR'!$B$7:$AL$2292,4,FALSE)</f>
        <v>#N/A</v>
      </c>
      <c r="M22" s="673" t="e">
        <f>VLOOKUP($I22,'WM-AR'!$B$7:$AL$2292,6,FALSE)</f>
        <v>#N/A</v>
      </c>
      <c r="N22" s="674" t="e">
        <f>VLOOKUP($I22,'WM-AR'!$B$7:$AL$2292,8,FALSE)</f>
        <v>#N/A</v>
      </c>
      <c r="O22" s="675" t="e">
        <f>VLOOKUP($I22,'WM-AR'!$B$7:$AL$2292,10,FALSE)</f>
        <v>#N/A</v>
      </c>
      <c r="P22" s="676" t="e">
        <f>VLOOKUP($I22,'WM-AR'!$B$7:$AL$2292,12,FALSE)</f>
        <v>#N/A</v>
      </c>
      <c r="Q22" s="676" t="e">
        <f>IF(VLOOKUP($I22,'WM-AR'!$B$7:$AL$2292,14,FALSE)=0,"",VLOOKUP($I22,'WM-AR'!$B$7:$AL$2292,14,FALSE))</f>
        <v>#N/A</v>
      </c>
      <c r="R22" s="676" t="e">
        <f>VLOOKUP($I22,'WM-AR'!$B$7:$AL$2292,16,FALSE)</f>
        <v>#N/A</v>
      </c>
      <c r="S22" s="676" t="e">
        <f>VLOOKUP($I22,'WM-AR'!$B$7:$AL$2292,18,FALSE)</f>
        <v>#N/A</v>
      </c>
      <c r="T22" s="676" t="e">
        <f>VLOOKUP($I22,'WM-AR'!$B$7:$AL$2292,20,FALSE)</f>
        <v>#N/A</v>
      </c>
      <c r="U22" s="676" t="e">
        <f>VLOOKUP($I22,'WM-AR'!$B$7:$AL$2292,22,FALSE)</f>
        <v>#N/A</v>
      </c>
      <c r="V22" s="677" t="e">
        <f>VLOOKUP($I22,'WM-AR'!$B$7:$AL$2292,24,FALSE)</f>
        <v>#N/A</v>
      </c>
      <c r="W22" s="678" t="e">
        <f>VLOOKUP($I22,'WM-AR'!$B$7:$AL$2292,25,FALSE)</f>
        <v>#N/A</v>
      </c>
      <c r="X22" s="678" t="e">
        <f>VLOOKUP($I22,'WM-AR'!$B$7:$AL$2292,26,FALSE)</f>
        <v>#N/A</v>
      </c>
      <c r="Y22" s="678" t="e">
        <f>VLOOKUP($I22,'WM-AR'!$B$7:$AL$2292,27,FALSE)</f>
        <v>#N/A</v>
      </c>
      <c r="Z22" s="678" t="e">
        <f>VLOOKUP($I22,'WM-AR'!$B$7:$AL$2292,28,FALSE)</f>
        <v>#N/A</v>
      </c>
      <c r="AA22" s="678" t="e">
        <f>VLOOKUP($I22,'WM-AR'!$B$7:$AL$2292,29,FALSE)</f>
        <v>#N/A</v>
      </c>
      <c r="AB22" s="678" t="e">
        <f>VLOOKUP($I22,'WM-AR'!$B$7:$AL$2292,30,FALSE)</f>
        <v>#N/A</v>
      </c>
      <c r="AC22" s="678" t="e">
        <f>VLOOKUP($I22,'WM-AR'!$B$7:$AL$2292,31,FALSE)</f>
        <v>#N/A</v>
      </c>
      <c r="AD22" s="678" t="e">
        <f>VLOOKUP($I22,'WM-AR'!$B$7:$AL$2292,32,FALSE)</f>
        <v>#N/A</v>
      </c>
      <c r="AE22" s="678" t="e">
        <f>VLOOKUP($I22,'WM-AR'!$B$7:$AL$2292,33,FALSE)</f>
        <v>#N/A</v>
      </c>
      <c r="AF22" s="679"/>
      <c r="AG22" s="680"/>
      <c r="AH22" s="680"/>
      <c r="AI22" s="680"/>
      <c r="AJ22" s="681"/>
    </row>
    <row r="23" spans="2:36" ht="49.9" customHeight="1" outlineLevel="1">
      <c r="B23" s="307"/>
      <c r="C23" s="286"/>
      <c r="D23" s="286"/>
      <c r="E23" s="286"/>
      <c r="F23" s="755" t="s">
        <v>6960</v>
      </c>
      <c r="G23" s="286" t="str">
        <f>N23&amp;" "&amp;Q23</f>
        <v>Structural Concrete 25MPa &lt; F'c (Cylinder Strength) ≤ 30MPa</v>
      </c>
      <c r="H23" s="286" t="str">
        <f>$H$6</f>
        <v xml:space="preserve">A03AF032-00007 Concrete Work Superstructure Work Structural Concrete  Cement Type-1 25MPa &lt; F'c (Cylinder Strength) ≤ 30MPa     </v>
      </c>
      <c r="I23" s="309" t="str">
        <f t="shared" si="2"/>
        <v>A03AF032-00007</v>
      </c>
      <c r="J23" s="310"/>
      <c r="K23" s="310" t="str">
        <f>VLOOKUP($I23,'WM-AR'!$B$7:$AL$2292,34,FALSE)</f>
        <v>M3</v>
      </c>
      <c r="L23" s="310" t="str">
        <f>VLOOKUP($I23,'WM-AR'!$B$7:$AL$2292,4,FALSE)</f>
        <v>Concrete Work</v>
      </c>
      <c r="M23" s="310" t="str">
        <f>VLOOKUP($I23,'WM-AR'!$B$7:$AL$2292,6,FALSE)</f>
        <v>Superstructure Work</v>
      </c>
      <c r="N23" s="310" t="str">
        <f>VLOOKUP($I23,'WM-AR'!$B$7:$AL$2292,8,FALSE)</f>
        <v>Structural Concrete</v>
      </c>
      <c r="O23" s="310">
        <f>VLOOKUP($I23,'WM-AR'!$B$7:$AL$2292,10,FALSE)</f>
        <v>0</v>
      </c>
      <c r="P23" s="310" t="str">
        <f>VLOOKUP($I23,'WM-AR'!$B$7:$AL$2292,12,FALSE)</f>
        <v>Cement Type-1</v>
      </c>
      <c r="Q23" s="310" t="str">
        <f>IF(VLOOKUP($I23,'WM-AR'!$B$7:$AL$2292,14,FALSE)=0,"",VLOOKUP($I23,'WM-AR'!$B$7:$AL$2292,14,FALSE))</f>
        <v>25MPa &lt; F'c (Cylinder Strength) ≤ 30MPa</v>
      </c>
      <c r="R23" s="310" t="str">
        <f>IF(VLOOKUP($I23,'WM-AR'!$B$7:$AL$2292,16,FALSE)=0,"",VLOOKUP($I23,'WM-AR'!$B$7:$AL$2292,16,FALSE))</f>
        <v/>
      </c>
      <c r="S23" s="310">
        <f>VLOOKUP($I23,'WM-AR'!$B$7:$AL$2292,18,FALSE)</f>
        <v>0</v>
      </c>
      <c r="T23" s="310" t="str">
        <f>VLOOKUP($I23,'WM-AR'!$B$7:$AL$2292,20,FALSE)</f>
        <v/>
      </c>
      <c r="U23" s="310">
        <f>VLOOKUP($I23,'WM-AR'!$B$7:$AL$2292,22,FALSE)</f>
        <v>0</v>
      </c>
      <c r="V23" s="310" t="str">
        <f>VLOOKUP($I23,'WM-AR'!$B$7:$AL$2292,24,FALSE)</f>
        <v/>
      </c>
      <c r="W23" s="310">
        <f>VLOOKUP($I23,'WM-AR'!$B$7:$AL$2292,25,FALSE)</f>
        <v>0</v>
      </c>
      <c r="X23" s="310" t="str">
        <f>VLOOKUP($I23,'WM-AR'!$B$7:$AL$2292,26,FALSE)</f>
        <v/>
      </c>
      <c r="Y23" s="310">
        <f>VLOOKUP($I23,'WM-AR'!$B$7:$AL$2292,27,FALSE)</f>
        <v>0</v>
      </c>
      <c r="Z23" s="310">
        <f>VLOOKUP($I23,'WM-AR'!$B$7:$AL$2292,28,FALSE)</f>
        <v>0</v>
      </c>
      <c r="AA23" s="310">
        <f>VLOOKUP($I23,'WM-AR'!$B$7:$AL$2292,29,FALSE)</f>
        <v>0</v>
      </c>
      <c r="AB23" s="310">
        <f>VLOOKUP($I23,'WM-AR'!$B$7:$AL$2292,30,FALSE)</f>
        <v>0</v>
      </c>
      <c r="AC23" s="310">
        <f>VLOOKUP($I23,'WM-AR'!$B$7:$AL$2292,31,FALSE)</f>
        <v>0</v>
      </c>
      <c r="AD23" s="310">
        <f>VLOOKUP($I23,'WM-AR'!$B$7:$AL$2292,32,FALSE)</f>
        <v>0</v>
      </c>
      <c r="AE23" s="310">
        <f>VLOOKUP($I23,'WM-AR'!$B$7:$AL$2292,33,FALSE)</f>
        <v>0</v>
      </c>
      <c r="AF23" s="287" t="s">
        <v>897</v>
      </c>
      <c r="AG23" s="375" t="s">
        <v>881</v>
      </c>
      <c r="AH23" s="376"/>
      <c r="AI23" s="376" t="s">
        <v>882</v>
      </c>
      <c r="AJ23" s="334"/>
    </row>
    <row r="24" spans="2:36" ht="49.9" customHeight="1" outlineLevel="1">
      <c r="B24" s="314"/>
      <c r="C24" s="285"/>
      <c r="D24" s="285"/>
      <c r="E24" s="285"/>
      <c r="F24" s="756" t="s">
        <v>6961</v>
      </c>
      <c r="G24" s="286" t="str">
        <f>N24&amp;" "&amp;Q24</f>
        <v>Rebar Work 300MPa&lt;Fy≤400MPa</v>
      </c>
      <c r="H24" s="286" t="str">
        <f>$H$7</f>
        <v xml:space="preserve">A03AF037-00003 Concrete Work Superstructure Work Rebar Work Deformed Bar (Non-Coat.)  300MPa&lt;Fy≤400MPa     </v>
      </c>
      <c r="I24" s="309" t="str">
        <f t="shared" si="2"/>
        <v>A03AF037-00003</v>
      </c>
      <c r="J24" s="310"/>
      <c r="K24" s="310" t="str">
        <f>VLOOKUP($I24,'WM-AR'!$B$7:$AL$2292,34,FALSE)</f>
        <v>TON</v>
      </c>
      <c r="L24" s="310" t="str">
        <f>VLOOKUP($I24,'WM-AR'!$B$7:$AL$2292,4,FALSE)</f>
        <v>Concrete Work</v>
      </c>
      <c r="M24" s="310" t="str">
        <f>VLOOKUP($I24,'WM-AR'!$B$7:$AL$2292,6,FALSE)</f>
        <v>Superstructure Work</v>
      </c>
      <c r="N24" s="310" t="str">
        <f>VLOOKUP($I24,'WM-AR'!$B$7:$AL$2292,8,FALSE)</f>
        <v>Rebar Work</v>
      </c>
      <c r="O24" s="310" t="str">
        <f>VLOOKUP($I24,'WM-AR'!$B$7:$AL$2292,10,FALSE)</f>
        <v>Deformed Bar (Non-Coat.)</v>
      </c>
      <c r="P24" s="310">
        <f>VLOOKUP($I24,'WM-AR'!$B$7:$AL$2292,12,FALSE)</f>
        <v>0</v>
      </c>
      <c r="Q24" s="310" t="str">
        <f>IF(VLOOKUP($I24,'WM-AR'!$B$7:$AL$2292,14,FALSE)=0,"",VLOOKUP($I24,'WM-AR'!$B$7:$AL$2292,14,FALSE))</f>
        <v>300MPa&lt;Fy≤400MPa</v>
      </c>
      <c r="R24" s="310">
        <f>VLOOKUP($I24,'WM-AR'!$B$7:$AL$2292,16,FALSE)</f>
        <v>0</v>
      </c>
      <c r="S24" s="310">
        <f>VLOOKUP($I24,'WM-AR'!$B$7:$AL$2292,18,FALSE)</f>
        <v>0</v>
      </c>
      <c r="T24" s="310" t="str">
        <f>VLOOKUP($I24,'WM-AR'!$B$7:$AL$2292,20,FALSE)</f>
        <v/>
      </c>
      <c r="U24" s="310">
        <f>VLOOKUP($I24,'WM-AR'!$B$7:$AL$2292,22,FALSE)</f>
        <v>0</v>
      </c>
      <c r="V24" s="310" t="str">
        <f>VLOOKUP($I24,'WM-AR'!$B$7:$AL$2292,24,FALSE)</f>
        <v/>
      </c>
      <c r="W24" s="310">
        <f>VLOOKUP($I24,'WM-AR'!$B$7:$AL$2292,25,FALSE)</f>
        <v>0</v>
      </c>
      <c r="X24" s="310" t="str">
        <f>VLOOKUP($I24,'WM-AR'!$B$7:$AL$2292,26,FALSE)</f>
        <v/>
      </c>
      <c r="Y24" s="310">
        <f>VLOOKUP($I24,'WM-AR'!$B$7:$AL$2292,27,FALSE)</f>
        <v>0</v>
      </c>
      <c r="Z24" s="310">
        <f>VLOOKUP($I24,'WM-AR'!$B$7:$AL$2292,28,FALSE)</f>
        <v>0</v>
      </c>
      <c r="AA24" s="310">
        <f>VLOOKUP($I24,'WM-AR'!$B$7:$AL$2292,29,FALSE)</f>
        <v>0</v>
      </c>
      <c r="AB24" s="310">
        <f>VLOOKUP($I24,'WM-AR'!$B$7:$AL$2292,30,FALSE)</f>
        <v>0</v>
      </c>
      <c r="AC24" s="310">
        <f>VLOOKUP($I24,'WM-AR'!$B$7:$AL$2292,31,FALSE)</f>
        <v>0</v>
      </c>
      <c r="AD24" s="310">
        <f>VLOOKUP($I24,'WM-AR'!$B$7:$AL$2292,32,FALSE)</f>
        <v>0</v>
      </c>
      <c r="AE24" s="310">
        <f>VLOOKUP($I24,'WM-AR'!$B$7:$AL$2292,33,FALSE)</f>
        <v>0</v>
      </c>
      <c r="AF24" s="287" t="s">
        <v>899</v>
      </c>
      <c r="AG24" s="375" t="s">
        <v>885</v>
      </c>
      <c r="AH24" s="376"/>
      <c r="AI24" s="376" t="s">
        <v>886</v>
      </c>
      <c r="AJ24" s="334" t="s">
        <v>887</v>
      </c>
    </row>
    <row r="25" spans="2:36" ht="49.9" customHeight="1" outlineLevel="1">
      <c r="B25" s="314"/>
      <c r="C25" s="285"/>
      <c r="D25" s="285"/>
      <c r="E25" s="285"/>
      <c r="F25" s="756" t="s">
        <v>6964</v>
      </c>
      <c r="G25" s="286" t="str">
        <f>N25&amp;" "&amp;Q25</f>
        <v xml:space="preserve">Form Work (1 time in use) </v>
      </c>
      <c r="H25" s="308" t="s">
        <v>888</v>
      </c>
      <c r="I25" s="309" t="str">
        <f t="shared" si="2"/>
        <v>A03AF036-00001</v>
      </c>
      <c r="J25" s="310"/>
      <c r="K25" s="310" t="str">
        <f>VLOOKUP($I25,'WM-AR'!$B$7:$AL$2292,34,FALSE)</f>
        <v>M2</v>
      </c>
      <c r="L25" s="310" t="str">
        <f>VLOOKUP($I25,'WM-AR'!$B$7:$AL$2292,4,FALSE)</f>
        <v>Concrete Work</v>
      </c>
      <c r="M25" s="310" t="str">
        <f>VLOOKUP($I25,'WM-AR'!$B$7:$AL$2292,6,FALSE)</f>
        <v>Superstructure Work</v>
      </c>
      <c r="N25" s="310" t="str">
        <f>VLOOKUP($I25,'WM-AR'!$B$7:$AL$2292,8,FALSE)</f>
        <v>Form Work (1 time in use)</v>
      </c>
      <c r="O25" s="310" t="str">
        <f>VLOOKUP($I25,'WM-AR'!$B$7:$AL$2292,10,FALSE)</f>
        <v>Flat Form</v>
      </c>
      <c r="P25" s="310">
        <f>VLOOKUP($I25,'WM-AR'!$B$7:$AL$2292,12,FALSE)</f>
        <v>0</v>
      </c>
      <c r="Q25" s="310" t="str">
        <f>IF(VLOOKUP($I25,'WM-AR'!$B$7:$AL$2292,14,FALSE)=0,"",VLOOKUP($I25,'WM-AR'!$B$7:$AL$2292,14,FALSE))</f>
        <v/>
      </c>
      <c r="R25" s="310">
        <f>VLOOKUP($I25,'WM-AR'!$B$7:$AL$2292,16,FALSE)</f>
        <v>0</v>
      </c>
      <c r="S25" s="310">
        <f>VLOOKUP($I25,'WM-AR'!$B$7:$AL$2292,18,FALSE)</f>
        <v>0</v>
      </c>
      <c r="T25" s="310" t="str">
        <f>VLOOKUP($I25,'WM-AR'!$B$7:$AL$2292,20,FALSE)</f>
        <v>Dressed Lumber, Plywood or Steel Form(Wood Planks are not Allowed) incl. Chamfer</v>
      </c>
      <c r="U25" s="310">
        <f>VLOOKUP($I25,'WM-AR'!$B$7:$AL$2292,22,FALSE)</f>
        <v>0</v>
      </c>
      <c r="V25" s="310" t="str">
        <f>VLOOKUP($I25,'WM-AR'!$B$7:$AL$2292,24,FALSE)</f>
        <v/>
      </c>
      <c r="W25" s="310">
        <f>VLOOKUP($I25,'WM-AR'!$B$7:$AL$2292,25,FALSE)</f>
        <v>0</v>
      </c>
      <c r="X25" s="310" t="str">
        <f>VLOOKUP($I25,'WM-AR'!$B$7:$AL$2292,26,FALSE)</f>
        <v/>
      </c>
      <c r="Y25" s="310">
        <f>VLOOKUP($I25,'WM-AR'!$B$7:$AL$2292,27,FALSE)</f>
        <v>0</v>
      </c>
      <c r="Z25" s="310">
        <f>VLOOKUP($I25,'WM-AR'!$B$7:$AL$2292,28,FALSE)</f>
        <v>0</v>
      </c>
      <c r="AA25" s="310">
        <f>VLOOKUP($I25,'WM-AR'!$B$7:$AL$2292,29,FALSE)</f>
        <v>0</v>
      </c>
      <c r="AB25" s="310">
        <f>VLOOKUP($I25,'WM-AR'!$B$7:$AL$2292,30,FALSE)</f>
        <v>0</v>
      </c>
      <c r="AC25" s="310">
        <f>VLOOKUP($I25,'WM-AR'!$B$7:$AL$2292,31,FALSE)</f>
        <v>0</v>
      </c>
      <c r="AD25" s="310">
        <f>VLOOKUP($I25,'WM-AR'!$B$7:$AL$2292,32,FALSE)</f>
        <v>0</v>
      </c>
      <c r="AE25" s="310">
        <f>VLOOKUP($I25,'WM-AR'!$B$7:$AL$2292,33,FALSE)</f>
        <v>0</v>
      </c>
      <c r="AF25" s="287"/>
      <c r="AG25" s="375" t="s">
        <v>779</v>
      </c>
      <c r="AH25" s="376"/>
      <c r="AI25" s="376" t="s">
        <v>763</v>
      </c>
      <c r="AJ25" s="334"/>
    </row>
    <row r="26" spans="2:36">
      <c r="B26" s="379"/>
      <c r="C26" s="380"/>
      <c r="D26" s="380"/>
      <c r="E26" s="380"/>
      <c r="F26" s="380"/>
      <c r="G26" s="381"/>
      <c r="H26" s="381"/>
      <c r="I26" s="382"/>
      <c r="J26" s="383"/>
      <c r="K26" s="383"/>
      <c r="L26" s="383"/>
      <c r="M26" s="383"/>
      <c r="N26" s="383"/>
      <c r="O26" s="383"/>
      <c r="P26" s="383"/>
      <c r="Q26" s="383"/>
      <c r="R26" s="383"/>
      <c r="S26" s="383"/>
      <c r="T26" s="383"/>
      <c r="U26" s="383"/>
      <c r="V26" s="383"/>
      <c r="W26" s="383"/>
      <c r="X26" s="383"/>
      <c r="Y26" s="383"/>
      <c r="Z26" s="383"/>
      <c r="AA26" s="383"/>
      <c r="AB26" s="383"/>
      <c r="AC26" s="383"/>
      <c r="AD26" s="383"/>
      <c r="AE26" s="383"/>
      <c r="AF26" s="380"/>
      <c r="AG26" s="384"/>
      <c r="AH26" s="385"/>
      <c r="AI26" s="385"/>
      <c r="AJ26" s="381"/>
    </row>
    <row r="27" spans="2:36">
      <c r="B27" s="687"/>
      <c r="C27" s="688" t="s">
        <v>875</v>
      </c>
      <c r="D27" s="689"/>
      <c r="E27" s="689"/>
      <c r="F27" s="687" t="s">
        <v>6939</v>
      </c>
      <c r="G27" s="687"/>
      <c r="H27" s="381"/>
      <c r="I27" s="382"/>
      <c r="J27" s="382"/>
      <c r="K27" s="690"/>
      <c r="L27" s="690"/>
      <c r="M27" s="690"/>
      <c r="N27" s="690"/>
      <c r="O27" s="690"/>
      <c r="P27" s="690"/>
      <c r="Q27" s="690"/>
      <c r="R27" s="690"/>
      <c r="S27" s="690"/>
      <c r="T27" s="690"/>
      <c r="U27" s="690"/>
      <c r="V27" s="690"/>
      <c r="W27" s="690"/>
      <c r="X27" s="690"/>
      <c r="Y27" s="690"/>
      <c r="Z27" s="690"/>
      <c r="AA27" s="690"/>
      <c r="AB27" s="690"/>
      <c r="AC27" s="690"/>
      <c r="AD27" s="690"/>
      <c r="AE27" s="690"/>
      <c r="AF27" s="691"/>
      <c r="AG27" s="691"/>
      <c r="AH27" s="691"/>
      <c r="AI27" s="691"/>
      <c r="AJ27" s="690"/>
    </row>
    <row r="28" spans="2:36" ht="49.5">
      <c r="B28" s="687"/>
      <c r="C28" s="688"/>
      <c r="D28" s="689"/>
      <c r="E28" s="689"/>
      <c r="F28" s="687"/>
      <c r="G28" s="692" t="s">
        <v>6925</v>
      </c>
      <c r="H28" s="693" t="s">
        <v>1212</v>
      </c>
      <c r="I28" s="382"/>
      <c r="J28" s="382"/>
      <c r="K28" s="690"/>
      <c r="L28" s="690"/>
      <c r="M28" s="690"/>
      <c r="N28" s="690"/>
      <c r="O28" s="690"/>
      <c r="P28" s="690"/>
      <c r="Q28" s="690"/>
      <c r="R28" s="690"/>
      <c r="S28" s="690"/>
      <c r="T28" s="690"/>
      <c r="U28" s="690"/>
      <c r="V28" s="690"/>
      <c r="W28" s="690"/>
      <c r="X28" s="690"/>
      <c r="Y28" s="690"/>
      <c r="Z28" s="690"/>
      <c r="AA28" s="690"/>
      <c r="AB28" s="690"/>
      <c r="AC28" s="690"/>
      <c r="AD28" s="690"/>
      <c r="AE28" s="690"/>
      <c r="AF28" s="691"/>
      <c r="AG28" s="691"/>
      <c r="AH28" s="691"/>
      <c r="AI28" s="691"/>
      <c r="AJ28" s="690"/>
    </row>
    <row r="29" spans="2:36" ht="33">
      <c r="B29" s="687"/>
      <c r="C29" s="688"/>
      <c r="D29" s="689"/>
      <c r="E29" s="689"/>
      <c r="F29" s="687"/>
      <c r="G29" s="692" t="s">
        <v>6926</v>
      </c>
      <c r="H29" s="693" t="s">
        <v>883</v>
      </c>
      <c r="I29" s="382"/>
      <c r="J29" s="382"/>
      <c r="K29" s="690"/>
      <c r="L29" s="690"/>
      <c r="M29" s="690"/>
      <c r="N29" s="690"/>
      <c r="O29" s="690"/>
      <c r="P29" s="690"/>
      <c r="Q29" s="690"/>
      <c r="R29" s="690"/>
      <c r="S29" s="690"/>
      <c r="T29" s="690"/>
      <c r="U29" s="690"/>
      <c r="V29" s="690"/>
      <c r="W29" s="690"/>
      <c r="X29" s="690"/>
      <c r="Y29" s="690"/>
      <c r="Z29" s="690"/>
      <c r="AA29" s="690"/>
      <c r="AB29" s="690"/>
      <c r="AC29" s="690"/>
      <c r="AD29" s="690"/>
      <c r="AE29" s="690"/>
      <c r="AF29" s="691"/>
      <c r="AG29" s="691"/>
      <c r="AH29" s="691"/>
      <c r="AI29" s="691"/>
      <c r="AJ29" s="690"/>
    </row>
    <row r="30" spans="2:36">
      <c r="B30" s="379"/>
      <c r="C30" s="380"/>
      <c r="D30" s="380"/>
      <c r="E30" s="380"/>
      <c r="F30" s="380"/>
      <c r="G30" s="381"/>
      <c r="H30" s="381"/>
      <c r="I30" s="382"/>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0"/>
      <c r="AG30" s="384"/>
      <c r="AH30" s="385"/>
      <c r="AI30" s="385"/>
      <c r="AJ30" s="381"/>
    </row>
    <row r="31" spans="2:36" ht="34.9" customHeight="1">
      <c r="B31" s="596"/>
      <c r="C31" s="285" t="s">
        <v>225</v>
      </c>
      <c r="D31" s="286"/>
      <c r="E31" s="509" t="s">
        <v>509</v>
      </c>
      <c r="F31" s="645" t="s">
        <v>6426</v>
      </c>
      <c r="G31" s="288"/>
      <c r="H31" s="372"/>
      <c r="I31" s="290" t="str">
        <f t="shared" ref="I31:I39" si="4">LEFT(H31,14)</f>
        <v/>
      </c>
      <c r="J31" s="290"/>
      <c r="K31" s="290"/>
      <c r="L31" s="290"/>
      <c r="M31" s="290"/>
      <c r="N31" s="291"/>
      <c r="O31" s="373"/>
      <c r="P31" s="293"/>
      <c r="Q31" s="293"/>
      <c r="R31" s="293"/>
      <c r="S31" s="293"/>
      <c r="T31" s="293"/>
      <c r="U31" s="293"/>
      <c r="V31" s="294"/>
      <c r="W31" s="295"/>
      <c r="X31" s="295"/>
      <c r="Y31" s="295"/>
      <c r="Z31" s="295"/>
      <c r="AA31" s="295"/>
      <c r="AB31" s="295"/>
      <c r="AC31" s="295"/>
      <c r="AD31" s="295"/>
      <c r="AE31" s="295"/>
      <c r="AF31" s="685"/>
      <c r="AG31" s="683"/>
      <c r="AH31" s="683"/>
      <c r="AI31" s="683"/>
      <c r="AJ31" s="686"/>
    </row>
    <row r="32" spans="2:36">
      <c r="B32" s="639"/>
      <c r="C32" s="602"/>
      <c r="D32" s="640"/>
      <c r="E32" s="649"/>
      <c r="F32" s="650"/>
      <c r="G32" s="646" t="s">
        <v>6424</v>
      </c>
      <c r="H32" s="597"/>
      <c r="I32" s="695" t="str">
        <f t="shared" si="4"/>
        <v/>
      </c>
      <c r="J32" s="696"/>
      <c r="K32" s="697" t="e">
        <f>VLOOKUP($I32,'WM-AR'!$B$7:$AL$2292,34,FALSE)</f>
        <v>#N/A</v>
      </c>
      <c r="L32" s="655" t="e">
        <f>VLOOKUP($I32,'WM-AR'!$B$7:$AL$2292,4,FALSE)</f>
        <v>#N/A</v>
      </c>
      <c r="M32" s="655" t="e">
        <f>VLOOKUP($I32,'WM-AR'!$B$7:$AL$2292,6,FALSE)</f>
        <v>#N/A</v>
      </c>
      <c r="N32" s="656" t="e">
        <f>VLOOKUP($I32,'WM-AR'!$B$7:$AL$2292,8,FALSE)</f>
        <v>#N/A</v>
      </c>
      <c r="O32" s="657" t="e">
        <f>VLOOKUP($I32,'WM-AR'!$B$7:$AL$2292,10,FALSE)</f>
        <v>#N/A</v>
      </c>
      <c r="P32" s="658" t="e">
        <f>VLOOKUP($I32,'WM-AR'!$B$7:$AL$2292,12,FALSE)</f>
        <v>#N/A</v>
      </c>
      <c r="Q32" s="658" t="e">
        <f>IF(VLOOKUP($I32,'WM-AR'!$B$7:$AL$2292,14,FALSE)=0,"",VLOOKUP($I32,'WM-AR'!$B$7:$AL$2292,14,FALSE))</f>
        <v>#N/A</v>
      </c>
      <c r="R32" s="658" t="e">
        <f>VLOOKUP($I32,'WM-AR'!$B$7:$AL$2292,16,FALSE)</f>
        <v>#N/A</v>
      </c>
      <c r="S32" s="658" t="e">
        <f>VLOOKUP($I32,'WM-AR'!$B$7:$AL$2292,18,FALSE)</f>
        <v>#N/A</v>
      </c>
      <c r="T32" s="658" t="e">
        <f>VLOOKUP($I32,'WM-AR'!$B$7:$AL$2292,20,FALSE)</f>
        <v>#N/A</v>
      </c>
      <c r="U32" s="658" t="e">
        <f>VLOOKUP($I32,'WM-AR'!$B$7:$AL$2292,22,FALSE)</f>
        <v>#N/A</v>
      </c>
      <c r="V32" s="659" t="e">
        <f>VLOOKUP($I32,'WM-AR'!$B$7:$AL$2292,24,FALSE)</f>
        <v>#N/A</v>
      </c>
      <c r="W32" s="660" t="e">
        <f>VLOOKUP($I32,'WM-AR'!$B$7:$AL$2292,25,FALSE)</f>
        <v>#N/A</v>
      </c>
      <c r="X32" s="660" t="e">
        <f>VLOOKUP($I32,'WM-AR'!$B$7:$AL$2292,26,FALSE)</f>
        <v>#N/A</v>
      </c>
      <c r="Y32" s="660" t="e">
        <f>VLOOKUP($I32,'WM-AR'!$B$7:$AL$2292,27,FALSE)</f>
        <v>#N/A</v>
      </c>
      <c r="Z32" s="660" t="e">
        <f>VLOOKUP($I32,'WM-AR'!$B$7:$AL$2292,28,FALSE)</f>
        <v>#N/A</v>
      </c>
      <c r="AA32" s="660" t="e">
        <f>VLOOKUP($I32,'WM-AR'!$B$7:$AL$2292,29,FALSE)</f>
        <v>#N/A</v>
      </c>
      <c r="AB32" s="660" t="e">
        <f>VLOOKUP($I32,'WM-AR'!$B$7:$AL$2292,30,FALSE)</f>
        <v>#N/A</v>
      </c>
      <c r="AC32" s="660" t="e">
        <f>VLOOKUP($I32,'WM-AR'!$B$7:$AL$2292,31,FALSE)</f>
        <v>#N/A</v>
      </c>
      <c r="AD32" s="660" t="e">
        <f>VLOOKUP($I32,'WM-AR'!$B$7:$AL$2292,32,FALSE)</f>
        <v>#N/A</v>
      </c>
      <c r="AE32" s="660" t="e">
        <f>VLOOKUP($I32,'WM-AR'!$B$7:$AL$2292,33,FALSE)</f>
        <v>#N/A</v>
      </c>
      <c r="AF32" s="661"/>
      <c r="AG32" s="662"/>
      <c r="AH32" s="662"/>
      <c r="AI32" s="662"/>
      <c r="AJ32" s="663"/>
    </row>
    <row r="33" spans="2:36">
      <c r="B33" s="641"/>
      <c r="C33" s="598"/>
      <c r="D33" s="642"/>
      <c r="E33" s="651"/>
      <c r="F33" s="652"/>
      <c r="G33" s="647"/>
      <c r="H33" s="599"/>
      <c r="I33" s="698" t="str">
        <f t="shared" si="4"/>
        <v/>
      </c>
      <c r="J33" s="664"/>
      <c r="K33" s="699" t="e">
        <f>VLOOKUP($I33,'WM-AR'!$B$7:$AL$2292,34,FALSE)</f>
        <v>#N/A</v>
      </c>
      <c r="L33" s="664" t="e">
        <f>VLOOKUP($I33,'WM-AR'!$B$7:$AL$2292,4,FALSE)</f>
        <v>#N/A</v>
      </c>
      <c r="M33" s="664" t="e">
        <f>VLOOKUP($I33,'WM-AR'!$B$7:$AL$2292,6,FALSE)</f>
        <v>#N/A</v>
      </c>
      <c r="N33" s="665" t="e">
        <f>VLOOKUP($I33,'WM-AR'!$B$7:$AL$2292,8,FALSE)</f>
        <v>#N/A</v>
      </c>
      <c r="O33" s="666" t="e">
        <f>VLOOKUP($I33,'WM-AR'!$B$7:$AL$2292,10,FALSE)</f>
        <v>#N/A</v>
      </c>
      <c r="P33" s="667" t="e">
        <f>VLOOKUP($I33,'WM-AR'!$B$7:$AL$2292,12,FALSE)</f>
        <v>#N/A</v>
      </c>
      <c r="Q33" s="667" t="e">
        <f>IF(VLOOKUP($I33,'WM-AR'!$B$7:$AL$2292,14,FALSE)=0,"",VLOOKUP($I33,'WM-AR'!$B$7:$AL$2292,14,FALSE))</f>
        <v>#N/A</v>
      </c>
      <c r="R33" s="667" t="e">
        <f>VLOOKUP($I33,'WM-AR'!$B$7:$AL$2292,16,FALSE)</f>
        <v>#N/A</v>
      </c>
      <c r="S33" s="667" t="e">
        <f>VLOOKUP($I33,'WM-AR'!$B$7:$AL$2292,18,FALSE)</f>
        <v>#N/A</v>
      </c>
      <c r="T33" s="667" t="e">
        <f>VLOOKUP($I33,'WM-AR'!$B$7:$AL$2292,20,FALSE)</f>
        <v>#N/A</v>
      </c>
      <c r="U33" s="667" t="e">
        <f>VLOOKUP($I33,'WM-AR'!$B$7:$AL$2292,22,FALSE)</f>
        <v>#N/A</v>
      </c>
      <c r="V33" s="668" t="e">
        <f>VLOOKUP($I33,'WM-AR'!$B$7:$AL$2292,24,FALSE)</f>
        <v>#N/A</v>
      </c>
      <c r="W33" s="669" t="e">
        <f>VLOOKUP($I33,'WM-AR'!$B$7:$AL$2292,25,FALSE)</f>
        <v>#N/A</v>
      </c>
      <c r="X33" s="669" t="e">
        <f>VLOOKUP($I33,'WM-AR'!$B$7:$AL$2292,26,FALSE)</f>
        <v>#N/A</v>
      </c>
      <c r="Y33" s="669" t="e">
        <f>VLOOKUP($I33,'WM-AR'!$B$7:$AL$2292,27,FALSE)</f>
        <v>#N/A</v>
      </c>
      <c r="Z33" s="669" t="e">
        <f>VLOOKUP($I33,'WM-AR'!$B$7:$AL$2292,28,FALSE)</f>
        <v>#N/A</v>
      </c>
      <c r="AA33" s="669" t="e">
        <f>VLOOKUP($I33,'WM-AR'!$B$7:$AL$2292,29,FALSE)</f>
        <v>#N/A</v>
      </c>
      <c r="AB33" s="669" t="e">
        <f>VLOOKUP($I33,'WM-AR'!$B$7:$AL$2292,30,FALSE)</f>
        <v>#N/A</v>
      </c>
      <c r="AC33" s="669" t="e">
        <f>VLOOKUP($I33,'WM-AR'!$B$7:$AL$2292,31,FALSE)</f>
        <v>#N/A</v>
      </c>
      <c r="AD33" s="669" t="e">
        <f>VLOOKUP($I33,'WM-AR'!$B$7:$AL$2292,32,FALSE)</f>
        <v>#N/A</v>
      </c>
      <c r="AE33" s="669" t="e">
        <f>VLOOKUP($I33,'WM-AR'!$B$7:$AL$2292,33,FALSE)</f>
        <v>#N/A</v>
      </c>
      <c r="AF33" s="670"/>
      <c r="AG33" s="671"/>
      <c r="AH33" s="671"/>
      <c r="AI33" s="671"/>
      <c r="AJ33" s="672"/>
    </row>
    <row r="34" spans="2:36">
      <c r="B34" s="643"/>
      <c r="C34" s="600"/>
      <c r="D34" s="644"/>
      <c r="E34" s="653"/>
      <c r="F34" s="654"/>
      <c r="G34" s="648"/>
      <c r="H34" s="601"/>
      <c r="I34" s="700" t="str">
        <f t="shared" si="4"/>
        <v/>
      </c>
      <c r="J34" s="673"/>
      <c r="K34" s="701" t="e">
        <f>VLOOKUP($I34,'WM-AR'!$B$7:$AL$2292,34,FALSE)</f>
        <v>#N/A</v>
      </c>
      <c r="L34" s="673" t="e">
        <f>VLOOKUP($I34,'WM-AR'!$B$7:$AL$2292,4,FALSE)</f>
        <v>#N/A</v>
      </c>
      <c r="M34" s="673" t="e">
        <f>VLOOKUP($I34,'WM-AR'!$B$7:$AL$2292,6,FALSE)</f>
        <v>#N/A</v>
      </c>
      <c r="N34" s="674" t="e">
        <f>VLOOKUP($I34,'WM-AR'!$B$7:$AL$2292,8,FALSE)</f>
        <v>#N/A</v>
      </c>
      <c r="O34" s="675" t="e">
        <f>VLOOKUP($I34,'WM-AR'!$B$7:$AL$2292,10,FALSE)</f>
        <v>#N/A</v>
      </c>
      <c r="P34" s="676" t="e">
        <f>VLOOKUP($I34,'WM-AR'!$B$7:$AL$2292,12,FALSE)</f>
        <v>#N/A</v>
      </c>
      <c r="Q34" s="676" t="e">
        <f>IF(VLOOKUP($I34,'WM-AR'!$B$7:$AL$2292,14,FALSE)=0,"",VLOOKUP($I34,'WM-AR'!$B$7:$AL$2292,14,FALSE))</f>
        <v>#N/A</v>
      </c>
      <c r="R34" s="676" t="e">
        <f>VLOOKUP($I34,'WM-AR'!$B$7:$AL$2292,16,FALSE)</f>
        <v>#N/A</v>
      </c>
      <c r="S34" s="676" t="e">
        <f>VLOOKUP($I34,'WM-AR'!$B$7:$AL$2292,18,FALSE)</f>
        <v>#N/A</v>
      </c>
      <c r="T34" s="676" t="e">
        <f>VLOOKUP($I34,'WM-AR'!$B$7:$AL$2292,20,FALSE)</f>
        <v>#N/A</v>
      </c>
      <c r="U34" s="676" t="e">
        <f>VLOOKUP($I34,'WM-AR'!$B$7:$AL$2292,22,FALSE)</f>
        <v>#N/A</v>
      </c>
      <c r="V34" s="677" t="e">
        <f>VLOOKUP($I34,'WM-AR'!$B$7:$AL$2292,24,FALSE)</f>
        <v>#N/A</v>
      </c>
      <c r="W34" s="678" t="e">
        <f>VLOOKUP($I34,'WM-AR'!$B$7:$AL$2292,25,FALSE)</f>
        <v>#N/A</v>
      </c>
      <c r="X34" s="678" t="e">
        <f>VLOOKUP($I34,'WM-AR'!$B$7:$AL$2292,26,FALSE)</f>
        <v>#N/A</v>
      </c>
      <c r="Y34" s="678" t="e">
        <f>VLOOKUP($I34,'WM-AR'!$B$7:$AL$2292,27,FALSE)</f>
        <v>#N/A</v>
      </c>
      <c r="Z34" s="678" t="e">
        <f>VLOOKUP($I34,'WM-AR'!$B$7:$AL$2292,28,FALSE)</f>
        <v>#N/A</v>
      </c>
      <c r="AA34" s="678" t="e">
        <f>VLOOKUP($I34,'WM-AR'!$B$7:$AL$2292,29,FALSE)</f>
        <v>#N/A</v>
      </c>
      <c r="AB34" s="678" t="e">
        <f>VLOOKUP($I34,'WM-AR'!$B$7:$AL$2292,30,FALSE)</f>
        <v>#N/A</v>
      </c>
      <c r="AC34" s="678" t="e">
        <f>VLOOKUP($I34,'WM-AR'!$B$7:$AL$2292,31,FALSE)</f>
        <v>#N/A</v>
      </c>
      <c r="AD34" s="678" t="e">
        <f>VLOOKUP($I34,'WM-AR'!$B$7:$AL$2292,32,FALSE)</f>
        <v>#N/A</v>
      </c>
      <c r="AE34" s="678" t="e">
        <f>VLOOKUP($I34,'WM-AR'!$B$7:$AL$2292,33,FALSE)</f>
        <v>#N/A</v>
      </c>
      <c r="AF34" s="679"/>
      <c r="AG34" s="680"/>
      <c r="AH34" s="680"/>
      <c r="AI34" s="680"/>
      <c r="AJ34" s="681"/>
    </row>
    <row r="35" spans="2:36" ht="49.9" customHeight="1" outlineLevel="1">
      <c r="B35" s="307"/>
      <c r="C35" s="286"/>
      <c r="D35" s="286"/>
      <c r="E35" s="286"/>
      <c r="F35" s="755" t="s">
        <v>6960</v>
      </c>
      <c r="G35" s="286" t="str">
        <f>N35&amp;" "&amp;Q35</f>
        <v>Structural Concrete 25MPa &lt; F'c (Cylinder Strength) ≤ 30MPa</v>
      </c>
      <c r="H35" s="286" t="str">
        <f>$H$28</f>
        <v xml:space="preserve">A03AD032-00007 Concrete Work Substructure Work Structural Concrete  Cement Type-1 25MPa &lt; F'c (Cylinder Strength) ≤ 30MPa     </v>
      </c>
      <c r="I35" s="309" t="str">
        <f t="shared" si="4"/>
        <v>A03AD032-00007</v>
      </c>
      <c r="J35" s="310"/>
      <c r="K35" s="310" t="str">
        <f>VLOOKUP($I35,'WM-AR'!$B$7:$AL$2292,34,FALSE)</f>
        <v>M3</v>
      </c>
      <c r="L35" s="310" t="str">
        <f>VLOOKUP($I35,'WM-AR'!$B$7:$AL$2292,4,FALSE)</f>
        <v>Concrete Work</v>
      </c>
      <c r="M35" s="310" t="str">
        <f>VLOOKUP($I35,'WM-AR'!$B$7:$AL$2292,6,FALSE)</f>
        <v>Substructure Work</v>
      </c>
      <c r="N35" s="310" t="str">
        <f>VLOOKUP($I35,'WM-AR'!$B$7:$AL$2292,8,FALSE)</f>
        <v>Structural Concrete</v>
      </c>
      <c r="O35" s="310">
        <f>VLOOKUP($I35,'WM-AR'!$B$7:$AL$2292,10,FALSE)</f>
        <v>0</v>
      </c>
      <c r="P35" s="310" t="str">
        <f>VLOOKUP($I35,'WM-AR'!$B$7:$AL$2292,12,FALSE)</f>
        <v>Cement Type-1</v>
      </c>
      <c r="Q35" s="310" t="str">
        <f>IF(VLOOKUP($I35,'WM-AR'!$B$7:$AL$2292,14,FALSE)=0,"",VLOOKUP($I35,'WM-AR'!$B$7:$AL$2292,14,FALSE))</f>
        <v>25MPa &lt; F'c (Cylinder Strength) ≤ 30MPa</v>
      </c>
      <c r="R35" s="310">
        <f>VLOOKUP($I35,'WM-AR'!$B$7:$AL$2292,16,FALSE)</f>
        <v>0</v>
      </c>
      <c r="S35" s="310">
        <f>VLOOKUP($I35,'WM-AR'!$B$7:$AL$2292,18,FALSE)</f>
        <v>0</v>
      </c>
      <c r="T35" s="310" t="str">
        <f>VLOOKUP($I35,'WM-AR'!$B$7:$AL$2292,20,FALSE)</f>
        <v/>
      </c>
      <c r="U35" s="310">
        <f>VLOOKUP($I35,'WM-AR'!$B$7:$AL$2292,22,FALSE)</f>
        <v>0</v>
      </c>
      <c r="V35" s="310" t="str">
        <f>VLOOKUP($I35,'WM-AR'!$B$7:$AL$2292,24,FALSE)</f>
        <v/>
      </c>
      <c r="W35" s="310">
        <f>VLOOKUP($I35,'WM-AR'!$B$7:$AL$2292,25,FALSE)</f>
        <v>0</v>
      </c>
      <c r="X35" s="310" t="str">
        <f>VLOOKUP($I35,'WM-AR'!$B$7:$AL$2292,26,FALSE)</f>
        <v/>
      </c>
      <c r="Y35" s="310">
        <f>VLOOKUP($I35,'WM-AR'!$B$7:$AL$2292,27,FALSE)</f>
        <v>0</v>
      </c>
      <c r="Z35" s="310">
        <f>VLOOKUP($I35,'WM-AR'!$B$7:$AL$2292,28,FALSE)</f>
        <v>0</v>
      </c>
      <c r="AA35" s="310">
        <f>VLOOKUP($I35,'WM-AR'!$B$7:$AL$2292,29,FALSE)</f>
        <v>0</v>
      </c>
      <c r="AB35" s="310">
        <f>VLOOKUP($I35,'WM-AR'!$B$7:$AL$2292,30,FALSE)</f>
        <v>0</v>
      </c>
      <c r="AC35" s="310">
        <f>VLOOKUP($I35,'WM-AR'!$B$7:$AL$2292,31,FALSE)</f>
        <v>0</v>
      </c>
      <c r="AD35" s="310">
        <f>VLOOKUP($I35,'WM-AR'!$B$7:$AL$2292,32,FALSE)</f>
        <v>0</v>
      </c>
      <c r="AE35" s="310">
        <f>VLOOKUP($I35,'WM-AR'!$B$7:$AL$2292,33,FALSE)</f>
        <v>0</v>
      </c>
      <c r="AF35" s="287" t="s">
        <v>880</v>
      </c>
      <c r="AG35" s="375" t="s">
        <v>881</v>
      </c>
      <c r="AH35" s="376"/>
      <c r="AI35" s="376" t="s">
        <v>882</v>
      </c>
      <c r="AJ35" s="334"/>
    </row>
    <row r="36" spans="2:36" ht="49.9" customHeight="1" outlineLevel="1">
      <c r="B36" s="314"/>
      <c r="C36" s="285"/>
      <c r="D36" s="285"/>
      <c r="E36" s="285"/>
      <c r="F36" s="756" t="s">
        <v>6961</v>
      </c>
      <c r="G36" s="286" t="str">
        <f>N36&amp;" "&amp;Q36</f>
        <v>Rebar Work 300MPa&lt;Fy≤400MPa</v>
      </c>
      <c r="H36" s="286" t="str">
        <f>$H$29</f>
        <v xml:space="preserve">A03AF037-00003 Concrete Work Superstructure Work Rebar Work Deformed Bar (Non-Coat.)  300MPa&lt;Fy≤400MPa     </v>
      </c>
      <c r="I36" s="309" t="str">
        <f t="shared" si="4"/>
        <v>A03AF037-00003</v>
      </c>
      <c r="J36" s="310"/>
      <c r="K36" s="310" t="str">
        <f>VLOOKUP($I36,'WM-AR'!$B$7:$AL$2292,34,FALSE)</f>
        <v>TON</v>
      </c>
      <c r="L36" s="310" t="str">
        <f>VLOOKUP($I36,'WM-AR'!$B$7:$AL$2292,4,FALSE)</f>
        <v>Concrete Work</v>
      </c>
      <c r="M36" s="310" t="str">
        <f>VLOOKUP($I36,'WM-AR'!$B$7:$AL$2292,6,FALSE)</f>
        <v>Superstructure Work</v>
      </c>
      <c r="N36" s="310" t="str">
        <f>VLOOKUP($I36,'WM-AR'!$B$7:$AL$2292,8,FALSE)</f>
        <v>Rebar Work</v>
      </c>
      <c r="O36" s="310" t="str">
        <f>VLOOKUP($I36,'WM-AR'!$B$7:$AL$2292,10,FALSE)</f>
        <v>Deformed Bar (Non-Coat.)</v>
      </c>
      <c r="P36" s="310">
        <f>VLOOKUP($I36,'WM-AR'!$B$7:$AL$2292,12,FALSE)</f>
        <v>0</v>
      </c>
      <c r="Q36" s="310" t="str">
        <f>IF(VLOOKUP($I36,'WM-AR'!$B$7:$AL$2292,14,FALSE)=0,"",VLOOKUP($I36,'WM-AR'!$B$7:$AL$2292,14,FALSE))</f>
        <v>300MPa&lt;Fy≤400MPa</v>
      </c>
      <c r="R36" s="310">
        <f>VLOOKUP($I36,'WM-AR'!$B$7:$AL$2292,16,FALSE)</f>
        <v>0</v>
      </c>
      <c r="S36" s="310">
        <f>VLOOKUP($I36,'WM-AR'!$B$7:$AL$2292,18,FALSE)</f>
        <v>0</v>
      </c>
      <c r="T36" s="310" t="str">
        <f>VLOOKUP($I36,'WM-AR'!$B$7:$AL$2292,20,FALSE)</f>
        <v/>
      </c>
      <c r="U36" s="310">
        <f>VLOOKUP($I36,'WM-AR'!$B$7:$AL$2292,22,FALSE)</f>
        <v>0</v>
      </c>
      <c r="V36" s="310" t="str">
        <f>VLOOKUP($I36,'WM-AR'!$B$7:$AL$2292,24,FALSE)</f>
        <v/>
      </c>
      <c r="W36" s="310">
        <f>VLOOKUP($I36,'WM-AR'!$B$7:$AL$2292,25,FALSE)</f>
        <v>0</v>
      </c>
      <c r="X36" s="310" t="str">
        <f>VLOOKUP($I36,'WM-AR'!$B$7:$AL$2292,26,FALSE)</f>
        <v/>
      </c>
      <c r="Y36" s="310">
        <f>VLOOKUP($I36,'WM-AR'!$B$7:$AL$2292,27,FALSE)</f>
        <v>0</v>
      </c>
      <c r="Z36" s="310">
        <f>VLOOKUP($I36,'WM-AR'!$B$7:$AL$2292,28,FALSE)</f>
        <v>0</v>
      </c>
      <c r="AA36" s="310">
        <f>VLOOKUP($I36,'WM-AR'!$B$7:$AL$2292,29,FALSE)</f>
        <v>0</v>
      </c>
      <c r="AB36" s="310">
        <f>VLOOKUP($I36,'WM-AR'!$B$7:$AL$2292,30,FALSE)</f>
        <v>0</v>
      </c>
      <c r="AC36" s="310">
        <f>VLOOKUP($I36,'WM-AR'!$B$7:$AL$2292,31,FALSE)</f>
        <v>0</v>
      </c>
      <c r="AD36" s="310">
        <f>VLOOKUP($I36,'WM-AR'!$B$7:$AL$2292,32,FALSE)</f>
        <v>0</v>
      </c>
      <c r="AE36" s="310">
        <f>VLOOKUP($I36,'WM-AR'!$B$7:$AL$2292,33,FALSE)</f>
        <v>0</v>
      </c>
      <c r="AF36" s="287" t="s">
        <v>884</v>
      </c>
      <c r="AG36" s="375" t="s">
        <v>885</v>
      </c>
      <c r="AH36" s="376"/>
      <c r="AI36" s="376" t="s">
        <v>886</v>
      </c>
      <c r="AJ36" s="334" t="s">
        <v>887</v>
      </c>
    </row>
    <row r="37" spans="2:36" ht="49.9" customHeight="1" outlineLevel="1">
      <c r="B37" s="314"/>
      <c r="C37" s="285"/>
      <c r="D37" s="285"/>
      <c r="E37" s="285"/>
      <c r="F37" s="756" t="s">
        <v>6964</v>
      </c>
      <c r="G37" s="286" t="str">
        <f>N37&amp;" "&amp;Q37</f>
        <v xml:space="preserve">Form Work (1 time in use) </v>
      </c>
      <c r="H37" s="308" t="s">
        <v>888</v>
      </c>
      <c r="I37" s="309" t="str">
        <f t="shared" si="4"/>
        <v>A03AF036-00001</v>
      </c>
      <c r="J37" s="310"/>
      <c r="K37" s="310" t="str">
        <f>VLOOKUP($I37,'WM-AR'!$B$7:$AL$2292,34,FALSE)</f>
        <v>M2</v>
      </c>
      <c r="L37" s="310" t="str">
        <f>VLOOKUP($I37,'WM-AR'!$B$7:$AL$2292,4,FALSE)</f>
        <v>Concrete Work</v>
      </c>
      <c r="M37" s="310" t="str">
        <f>VLOOKUP($I37,'WM-AR'!$B$7:$AL$2292,6,FALSE)</f>
        <v>Superstructure Work</v>
      </c>
      <c r="N37" s="310" t="str">
        <f>VLOOKUP($I37,'WM-AR'!$B$7:$AL$2292,8,FALSE)</f>
        <v>Form Work (1 time in use)</v>
      </c>
      <c r="O37" s="310" t="str">
        <f>VLOOKUP($I37,'WM-AR'!$B$7:$AL$2292,10,FALSE)</f>
        <v>Flat Form</v>
      </c>
      <c r="P37" s="310">
        <f>VLOOKUP($I37,'WM-AR'!$B$7:$AL$2292,12,FALSE)</f>
        <v>0</v>
      </c>
      <c r="Q37" s="310" t="str">
        <f>IF(VLOOKUP($I37,'WM-AR'!$B$7:$AL$2292,14,FALSE)=0,"",VLOOKUP($I37,'WM-AR'!$B$7:$AL$2292,14,FALSE))</f>
        <v/>
      </c>
      <c r="R37" s="310">
        <f>VLOOKUP($I37,'WM-AR'!$B$7:$AL$2292,16,FALSE)</f>
        <v>0</v>
      </c>
      <c r="S37" s="310">
        <f>VLOOKUP($I37,'WM-AR'!$B$7:$AL$2292,18,FALSE)</f>
        <v>0</v>
      </c>
      <c r="T37" s="310" t="str">
        <f>VLOOKUP($I37,'WM-AR'!$B$7:$AL$2292,20,FALSE)</f>
        <v>Dressed Lumber, Plywood or Steel Form(Wood Planks are not Allowed) incl. Chamfer</v>
      </c>
      <c r="U37" s="310">
        <f>VLOOKUP($I37,'WM-AR'!$B$7:$AL$2292,22,FALSE)</f>
        <v>0</v>
      </c>
      <c r="V37" s="310" t="str">
        <f>VLOOKUP($I37,'WM-AR'!$B$7:$AL$2292,24,FALSE)</f>
        <v/>
      </c>
      <c r="W37" s="310">
        <f>VLOOKUP($I37,'WM-AR'!$B$7:$AL$2292,25,FALSE)</f>
        <v>0</v>
      </c>
      <c r="X37" s="310" t="str">
        <f>VLOOKUP($I37,'WM-AR'!$B$7:$AL$2292,26,FALSE)</f>
        <v/>
      </c>
      <c r="Y37" s="310">
        <f>VLOOKUP($I37,'WM-AR'!$B$7:$AL$2292,27,FALSE)</f>
        <v>0</v>
      </c>
      <c r="Z37" s="310">
        <f>VLOOKUP($I37,'WM-AR'!$B$7:$AL$2292,28,FALSE)</f>
        <v>0</v>
      </c>
      <c r="AA37" s="310">
        <f>VLOOKUP($I37,'WM-AR'!$B$7:$AL$2292,29,FALSE)</f>
        <v>0</v>
      </c>
      <c r="AB37" s="310">
        <f>VLOOKUP($I37,'WM-AR'!$B$7:$AL$2292,30,FALSE)</f>
        <v>0</v>
      </c>
      <c r="AC37" s="310">
        <f>VLOOKUP($I37,'WM-AR'!$B$7:$AL$2292,31,FALSE)</f>
        <v>0</v>
      </c>
      <c r="AD37" s="310">
        <f>VLOOKUP($I37,'WM-AR'!$B$7:$AL$2292,32,FALSE)</f>
        <v>0</v>
      </c>
      <c r="AE37" s="310">
        <f>VLOOKUP($I37,'WM-AR'!$B$7:$AL$2292,33,FALSE)</f>
        <v>0</v>
      </c>
      <c r="AF37" s="287"/>
      <c r="AG37" s="375" t="s">
        <v>779</v>
      </c>
      <c r="AH37" s="376"/>
      <c r="AI37" s="376" t="s">
        <v>763</v>
      </c>
      <c r="AJ37" s="334"/>
    </row>
    <row r="38" spans="2:36" ht="49.9" customHeight="1" outlineLevel="1">
      <c r="B38" s="314"/>
      <c r="C38" s="285"/>
      <c r="D38" s="285"/>
      <c r="E38" s="285"/>
      <c r="F38" s="757" t="s">
        <v>6965</v>
      </c>
      <c r="G38" s="286" t="str">
        <f>N38&amp;" "&amp;Q38</f>
        <v xml:space="preserve">Bitumen/Bituminous/Asphalt Coating </v>
      </c>
      <c r="H38" s="308" t="s">
        <v>906</v>
      </c>
      <c r="I38" s="309" t="str">
        <f t="shared" si="4"/>
        <v>A03AH056-00001</v>
      </c>
      <c r="J38" s="310"/>
      <c r="K38" s="310" t="str">
        <f>VLOOKUP($I38,'WM-AR'!$B$7:$AL$2292,34,FALSE)</f>
        <v>M2</v>
      </c>
      <c r="L38" s="310" t="str">
        <f>VLOOKUP($I38,'WM-AR'!$B$7:$AL$2292,4,FALSE)</f>
        <v>Concrete Work</v>
      </c>
      <c r="M38" s="310" t="str">
        <f>VLOOKUP($I38,'WM-AR'!$B$7:$AL$2292,6,FALSE)</f>
        <v>Concrete Protective Coating (U/G)</v>
      </c>
      <c r="N38" s="310" t="str">
        <f>VLOOKUP($I38,'WM-AR'!$B$7:$AL$2292,8,FALSE)</f>
        <v>Bitumen/Bituminous/Asphalt Coating</v>
      </c>
      <c r="O38" s="310">
        <f>VLOOKUP($I38,'WM-AR'!$B$7:$AL$2292,10,FALSE)</f>
        <v>0</v>
      </c>
      <c r="P38" s="310">
        <f>VLOOKUP($I38,'WM-AR'!$B$7:$AL$2292,12,FALSE)</f>
        <v>0</v>
      </c>
      <c r="Q38" s="310" t="str">
        <f>IF(VLOOKUP($I38,'WM-AR'!$B$7:$AL$2292,14,FALSE)=0,"",VLOOKUP($I38,'WM-AR'!$B$7:$AL$2292,14,FALSE))</f>
        <v/>
      </c>
      <c r="R38" s="310">
        <f>VLOOKUP($I38,'WM-AR'!$B$7:$AL$2292,16,FALSE)</f>
        <v>0</v>
      </c>
      <c r="S38" s="310">
        <f>VLOOKUP($I38,'WM-AR'!$B$7:$AL$2292,18,FALSE)</f>
        <v>0</v>
      </c>
      <c r="T38" s="310">
        <f>VLOOKUP($I38,'WM-AR'!$B$7:$AL$2292,20,FALSE)</f>
        <v>0</v>
      </c>
      <c r="U38" s="310">
        <f>VLOOKUP($I38,'WM-AR'!$B$7:$AL$2292,22,FALSE)</f>
        <v>0</v>
      </c>
      <c r="V38" s="310">
        <f>VLOOKUP($I38,'WM-AR'!$B$7:$AL$2292,24,FALSE)</f>
        <v>0</v>
      </c>
      <c r="W38" s="310">
        <f>VLOOKUP($I38,'WM-AR'!$B$7:$AL$2292,25,FALSE)</f>
        <v>0</v>
      </c>
      <c r="X38" s="310" t="str">
        <f>VLOOKUP($I38,'WM-AR'!$B$7:$AL$2292,26,FALSE)</f>
        <v/>
      </c>
      <c r="Y38" s="310">
        <f>VLOOKUP($I38,'WM-AR'!$B$7:$AL$2292,27,FALSE)</f>
        <v>0</v>
      </c>
      <c r="Z38" s="310">
        <f>VLOOKUP($I38,'WM-AR'!$B$7:$AL$2292,28,FALSE)</f>
        <v>0</v>
      </c>
      <c r="AA38" s="310">
        <f>VLOOKUP($I38,'WM-AR'!$B$7:$AL$2292,29,FALSE)</f>
        <v>0</v>
      </c>
      <c r="AB38" s="310">
        <f>VLOOKUP($I38,'WM-AR'!$B$7:$AL$2292,30,FALSE)</f>
        <v>0</v>
      </c>
      <c r="AC38" s="310">
        <f>VLOOKUP($I38,'WM-AR'!$B$7:$AL$2292,31,FALSE)</f>
        <v>0</v>
      </c>
      <c r="AD38" s="310">
        <f>VLOOKUP($I38,'WM-AR'!$B$7:$AL$2292,32,FALSE)</f>
        <v>0</v>
      </c>
      <c r="AE38" s="310">
        <f>VLOOKUP($I38,'WM-AR'!$B$7:$AL$2292,33,FALSE)</f>
        <v>0</v>
      </c>
      <c r="AF38" s="287"/>
      <c r="AG38" s="375" t="s">
        <v>779</v>
      </c>
      <c r="AH38" s="376"/>
      <c r="AI38" s="376" t="s">
        <v>763</v>
      </c>
      <c r="AJ38" s="334"/>
    </row>
    <row r="39" spans="2:36" ht="49.9" customHeight="1" outlineLevel="1">
      <c r="B39" s="314"/>
      <c r="C39" s="285"/>
      <c r="D39" s="285"/>
      <c r="E39" s="285"/>
      <c r="F39" s="756" t="s">
        <v>6966</v>
      </c>
      <c r="G39" s="286" t="str">
        <f>N39&amp;" "&amp;Q39</f>
        <v xml:space="preserve">Floor Painting </v>
      </c>
      <c r="H39" s="308" t="s">
        <v>778</v>
      </c>
      <c r="I39" s="309" t="str">
        <f t="shared" si="4"/>
        <v>A04AM080-00006</v>
      </c>
      <c r="J39" s="310"/>
      <c r="K39" s="310" t="str">
        <f>VLOOKUP($I39,'WM-AR'!$B$7:$AL$2292,34,FALSE)</f>
        <v>M2</v>
      </c>
      <c r="L39" s="310" t="str">
        <f>VLOOKUP($I39,'WM-AR'!$B$7:$AL$2292,4,FALSE)</f>
        <v>Finishing Work</v>
      </c>
      <c r="M39" s="310" t="str">
        <f>VLOOKUP($I39,'WM-AR'!$B$7:$AL$2292,6,FALSE)</f>
        <v>Painting Work</v>
      </c>
      <c r="N39" s="310" t="str">
        <f>VLOOKUP($I39,'WM-AR'!$B$7:$AL$2292,8,FALSE)</f>
        <v>Floor Painting</v>
      </c>
      <c r="O39" s="310" t="str">
        <f>VLOOKUP($I39,'WM-AR'!$B$7:$AL$2292,10,FALSE)</f>
        <v>Epoxy Paint</v>
      </c>
      <c r="P39" s="310">
        <f>VLOOKUP($I39,'WM-AR'!$B$7:$AL$2292,12,FALSE)</f>
        <v>0</v>
      </c>
      <c r="Q39" s="310" t="str">
        <f>IF(VLOOKUP($I39,'WM-AR'!$B$7:$AL$2292,14,FALSE)=0,"",VLOOKUP($I39,'WM-AR'!$B$7:$AL$2292,14,FALSE))</f>
        <v/>
      </c>
      <c r="R39" s="310">
        <f>VLOOKUP($I39,'WM-AR'!$B$7:$AL$2292,16,FALSE)</f>
        <v>0</v>
      </c>
      <c r="S39" s="310">
        <f>VLOOKUP($I39,'WM-AR'!$B$7:$AL$2292,18,FALSE)</f>
        <v>0</v>
      </c>
      <c r="T39" s="310" t="str">
        <f>VLOOKUP($I39,'WM-AR'!$B$7:$AL$2292,20,FALSE)</f>
        <v/>
      </c>
      <c r="U39" s="310">
        <f>VLOOKUP($I39,'WM-AR'!$B$7:$AL$2292,22,FALSE)</f>
        <v>0</v>
      </c>
      <c r="V39" s="310" t="str">
        <f>VLOOKUP($I39,'WM-AR'!$B$7:$AL$2292,24,FALSE)</f>
        <v/>
      </c>
      <c r="W39" s="310">
        <f>VLOOKUP($I39,'WM-AR'!$B$7:$AL$2292,25,FALSE)</f>
        <v>0</v>
      </c>
      <c r="X39" s="310" t="str">
        <f>VLOOKUP($I39,'WM-AR'!$B$7:$AL$2292,26,FALSE)</f>
        <v/>
      </c>
      <c r="Y39" s="310">
        <f>VLOOKUP($I39,'WM-AR'!$B$7:$AL$2292,27,FALSE)</f>
        <v>0</v>
      </c>
      <c r="Z39" s="310">
        <f>VLOOKUP($I39,'WM-AR'!$B$7:$AL$2292,28,FALSE)</f>
        <v>0</v>
      </c>
      <c r="AA39" s="310">
        <f>VLOOKUP($I39,'WM-AR'!$B$7:$AL$2292,29,FALSE)</f>
        <v>0</v>
      </c>
      <c r="AB39" s="310">
        <f>VLOOKUP($I39,'WM-AR'!$B$7:$AL$2292,30,FALSE)</f>
        <v>0</v>
      </c>
      <c r="AC39" s="310">
        <f>VLOOKUP($I39,'WM-AR'!$B$7:$AL$2292,31,FALSE)</f>
        <v>0</v>
      </c>
      <c r="AD39" s="310">
        <f>VLOOKUP($I39,'WM-AR'!$B$7:$AL$2292,32,FALSE)</f>
        <v>0</v>
      </c>
      <c r="AE39" s="310">
        <f>VLOOKUP($I39,'WM-AR'!$B$7:$AL$2292,33,FALSE)</f>
        <v>0</v>
      </c>
      <c r="AF39" s="287"/>
      <c r="AG39" s="375" t="s">
        <v>779</v>
      </c>
      <c r="AH39" s="376"/>
      <c r="AI39" s="376" t="s">
        <v>763</v>
      </c>
      <c r="AJ39" s="334"/>
    </row>
    <row r="40" spans="2:36">
      <c r="B40" s="379"/>
      <c r="C40" s="380"/>
      <c r="D40" s="380"/>
      <c r="E40" s="380"/>
      <c r="F40" s="380"/>
      <c r="G40" s="381"/>
      <c r="H40" s="381"/>
      <c r="I40" s="382"/>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0"/>
      <c r="AG40" s="384"/>
      <c r="AH40" s="385"/>
      <c r="AI40" s="385"/>
      <c r="AJ40" s="381"/>
    </row>
    <row r="41" spans="2:36" ht="34.9" customHeight="1">
      <c r="B41" s="596"/>
      <c r="C41" s="285" t="s">
        <v>225</v>
      </c>
      <c r="D41" s="286"/>
      <c r="E41" s="509" t="s">
        <v>509</v>
      </c>
      <c r="F41" s="645" t="s">
        <v>6428</v>
      </c>
      <c r="G41" s="288"/>
      <c r="H41" s="372"/>
      <c r="I41" s="290" t="str">
        <f t="shared" ref="I41:I49" si="5">LEFT(H41,14)</f>
        <v/>
      </c>
      <c r="J41" s="290"/>
      <c r="K41" s="290"/>
      <c r="L41" s="290"/>
      <c r="M41" s="290"/>
      <c r="N41" s="291"/>
      <c r="O41" s="373"/>
      <c r="P41" s="293"/>
      <c r="Q41" s="293"/>
      <c r="R41" s="293"/>
      <c r="S41" s="293"/>
      <c r="T41" s="293"/>
      <c r="U41" s="293"/>
      <c r="V41" s="294"/>
      <c r="W41" s="295"/>
      <c r="X41" s="295"/>
      <c r="Y41" s="295"/>
      <c r="Z41" s="295"/>
      <c r="AA41" s="295"/>
      <c r="AB41" s="295"/>
      <c r="AC41" s="295"/>
      <c r="AD41" s="295"/>
      <c r="AE41" s="295"/>
      <c r="AF41" s="685"/>
      <c r="AG41" s="683"/>
      <c r="AH41" s="683"/>
      <c r="AI41" s="683"/>
      <c r="AJ41" s="686"/>
    </row>
    <row r="42" spans="2:36">
      <c r="B42" s="639"/>
      <c r="C42" s="602"/>
      <c r="D42" s="640"/>
      <c r="E42" s="649"/>
      <c r="F42" s="650"/>
      <c r="G42" s="646" t="s">
        <v>908</v>
      </c>
      <c r="H42" s="597"/>
      <c r="I42" s="695" t="str">
        <f t="shared" si="5"/>
        <v/>
      </c>
      <c r="J42" s="696"/>
      <c r="K42" s="697" t="e">
        <f>VLOOKUP($I42,'WM-AR'!$B$7:$AL$2292,34,FALSE)</f>
        <v>#N/A</v>
      </c>
      <c r="L42" s="655" t="e">
        <f>VLOOKUP($I42,'WM-AR'!$B$7:$AL$2292,4,FALSE)</f>
        <v>#N/A</v>
      </c>
      <c r="M42" s="655" t="e">
        <f>VLOOKUP($I42,'WM-AR'!$B$7:$AL$2292,6,FALSE)</f>
        <v>#N/A</v>
      </c>
      <c r="N42" s="656" t="e">
        <f>VLOOKUP($I42,'WM-AR'!$B$7:$AL$2292,8,FALSE)</f>
        <v>#N/A</v>
      </c>
      <c r="O42" s="657" t="e">
        <f>VLOOKUP($I42,'WM-AR'!$B$7:$AL$2292,10,FALSE)</f>
        <v>#N/A</v>
      </c>
      <c r="P42" s="658" t="e">
        <f>VLOOKUP($I42,'WM-AR'!$B$7:$AL$2292,12,FALSE)</f>
        <v>#N/A</v>
      </c>
      <c r="Q42" s="658" t="e">
        <f>IF(VLOOKUP($I42,'WM-AR'!$B$7:$AL$2292,14,FALSE)=0,"",VLOOKUP($I42,'WM-AR'!$B$7:$AL$2292,14,FALSE))</f>
        <v>#N/A</v>
      </c>
      <c r="R42" s="658" t="e">
        <f>VLOOKUP($I42,'WM-AR'!$B$7:$AL$2292,16,FALSE)</f>
        <v>#N/A</v>
      </c>
      <c r="S42" s="658" t="e">
        <f>VLOOKUP($I42,'WM-AR'!$B$7:$AL$2292,18,FALSE)</f>
        <v>#N/A</v>
      </c>
      <c r="T42" s="658" t="e">
        <f>VLOOKUP($I42,'WM-AR'!$B$7:$AL$2292,20,FALSE)</f>
        <v>#N/A</v>
      </c>
      <c r="U42" s="658" t="e">
        <f>VLOOKUP($I42,'WM-AR'!$B$7:$AL$2292,22,FALSE)</f>
        <v>#N/A</v>
      </c>
      <c r="V42" s="659" t="e">
        <f>VLOOKUP($I42,'WM-AR'!$B$7:$AL$2292,24,FALSE)</f>
        <v>#N/A</v>
      </c>
      <c r="W42" s="660" t="e">
        <f>VLOOKUP($I42,'WM-AR'!$B$7:$AL$2292,25,FALSE)</f>
        <v>#N/A</v>
      </c>
      <c r="X42" s="660" t="e">
        <f>VLOOKUP($I42,'WM-AR'!$B$7:$AL$2292,26,FALSE)</f>
        <v>#N/A</v>
      </c>
      <c r="Y42" s="660" t="e">
        <f>VLOOKUP($I42,'WM-AR'!$B$7:$AL$2292,27,FALSE)</f>
        <v>#N/A</v>
      </c>
      <c r="Z42" s="660" t="e">
        <f>VLOOKUP($I42,'WM-AR'!$B$7:$AL$2292,28,FALSE)</f>
        <v>#N/A</v>
      </c>
      <c r="AA42" s="660" t="e">
        <f>VLOOKUP($I42,'WM-AR'!$B$7:$AL$2292,29,FALSE)</f>
        <v>#N/A</v>
      </c>
      <c r="AB42" s="660" t="e">
        <f>VLOOKUP($I42,'WM-AR'!$B$7:$AL$2292,30,FALSE)</f>
        <v>#N/A</v>
      </c>
      <c r="AC42" s="660" t="e">
        <f>VLOOKUP($I42,'WM-AR'!$B$7:$AL$2292,31,FALSE)</f>
        <v>#N/A</v>
      </c>
      <c r="AD42" s="660" t="e">
        <f>VLOOKUP($I42,'WM-AR'!$B$7:$AL$2292,32,FALSE)</f>
        <v>#N/A</v>
      </c>
      <c r="AE42" s="660" t="e">
        <f>VLOOKUP($I42,'WM-AR'!$B$7:$AL$2292,33,FALSE)</f>
        <v>#N/A</v>
      </c>
      <c r="AF42" s="661"/>
      <c r="AG42" s="662"/>
      <c r="AH42" s="662"/>
      <c r="AI42" s="662"/>
      <c r="AJ42" s="663"/>
    </row>
    <row r="43" spans="2:36">
      <c r="B43" s="641"/>
      <c r="C43" s="598"/>
      <c r="D43" s="642"/>
      <c r="E43" s="651"/>
      <c r="F43" s="652"/>
      <c r="G43" s="647"/>
      <c r="H43" s="599"/>
      <c r="I43" s="698" t="str">
        <f t="shared" si="5"/>
        <v/>
      </c>
      <c r="J43" s="664"/>
      <c r="K43" s="699" t="e">
        <f>VLOOKUP($I43,'WM-AR'!$B$7:$AL$2292,34,FALSE)</f>
        <v>#N/A</v>
      </c>
      <c r="L43" s="664" t="e">
        <f>VLOOKUP($I43,'WM-AR'!$B$7:$AL$2292,4,FALSE)</f>
        <v>#N/A</v>
      </c>
      <c r="M43" s="664" t="e">
        <f>VLOOKUP($I43,'WM-AR'!$B$7:$AL$2292,6,FALSE)</f>
        <v>#N/A</v>
      </c>
      <c r="N43" s="665" t="e">
        <f>VLOOKUP($I43,'WM-AR'!$B$7:$AL$2292,8,FALSE)</f>
        <v>#N/A</v>
      </c>
      <c r="O43" s="666" t="e">
        <f>VLOOKUP($I43,'WM-AR'!$B$7:$AL$2292,10,FALSE)</f>
        <v>#N/A</v>
      </c>
      <c r="P43" s="667" t="e">
        <f>VLOOKUP($I43,'WM-AR'!$B$7:$AL$2292,12,FALSE)</f>
        <v>#N/A</v>
      </c>
      <c r="Q43" s="667" t="e">
        <f>IF(VLOOKUP($I43,'WM-AR'!$B$7:$AL$2292,14,FALSE)=0,"",VLOOKUP($I43,'WM-AR'!$B$7:$AL$2292,14,FALSE))</f>
        <v>#N/A</v>
      </c>
      <c r="R43" s="667" t="e">
        <f>VLOOKUP($I43,'WM-AR'!$B$7:$AL$2292,16,FALSE)</f>
        <v>#N/A</v>
      </c>
      <c r="S43" s="667" t="e">
        <f>VLOOKUP($I43,'WM-AR'!$B$7:$AL$2292,18,FALSE)</f>
        <v>#N/A</v>
      </c>
      <c r="T43" s="667" t="e">
        <f>VLOOKUP($I43,'WM-AR'!$B$7:$AL$2292,20,FALSE)</f>
        <v>#N/A</v>
      </c>
      <c r="U43" s="667" t="e">
        <f>VLOOKUP($I43,'WM-AR'!$B$7:$AL$2292,22,FALSE)</f>
        <v>#N/A</v>
      </c>
      <c r="V43" s="668" t="e">
        <f>VLOOKUP($I43,'WM-AR'!$B$7:$AL$2292,24,FALSE)</f>
        <v>#N/A</v>
      </c>
      <c r="W43" s="669" t="e">
        <f>VLOOKUP($I43,'WM-AR'!$B$7:$AL$2292,25,FALSE)</f>
        <v>#N/A</v>
      </c>
      <c r="X43" s="669" t="e">
        <f>VLOOKUP($I43,'WM-AR'!$B$7:$AL$2292,26,FALSE)</f>
        <v>#N/A</v>
      </c>
      <c r="Y43" s="669" t="e">
        <f>VLOOKUP($I43,'WM-AR'!$B$7:$AL$2292,27,FALSE)</f>
        <v>#N/A</v>
      </c>
      <c r="Z43" s="669" t="e">
        <f>VLOOKUP($I43,'WM-AR'!$B$7:$AL$2292,28,FALSE)</f>
        <v>#N/A</v>
      </c>
      <c r="AA43" s="669" t="e">
        <f>VLOOKUP($I43,'WM-AR'!$B$7:$AL$2292,29,FALSE)</f>
        <v>#N/A</v>
      </c>
      <c r="AB43" s="669" t="e">
        <f>VLOOKUP($I43,'WM-AR'!$B$7:$AL$2292,30,FALSE)</f>
        <v>#N/A</v>
      </c>
      <c r="AC43" s="669" t="e">
        <f>VLOOKUP($I43,'WM-AR'!$B$7:$AL$2292,31,FALSE)</f>
        <v>#N/A</v>
      </c>
      <c r="AD43" s="669" t="e">
        <f>VLOOKUP($I43,'WM-AR'!$B$7:$AL$2292,32,FALSE)</f>
        <v>#N/A</v>
      </c>
      <c r="AE43" s="669" t="e">
        <f>VLOOKUP($I43,'WM-AR'!$B$7:$AL$2292,33,FALSE)</f>
        <v>#N/A</v>
      </c>
      <c r="AF43" s="670"/>
      <c r="AG43" s="671"/>
      <c r="AH43" s="671"/>
      <c r="AI43" s="671"/>
      <c r="AJ43" s="672"/>
    </row>
    <row r="44" spans="2:36">
      <c r="B44" s="643"/>
      <c r="C44" s="600"/>
      <c r="D44" s="644"/>
      <c r="E44" s="653"/>
      <c r="F44" s="654"/>
      <c r="G44" s="648"/>
      <c r="H44" s="601"/>
      <c r="I44" s="700" t="str">
        <f t="shared" si="5"/>
        <v/>
      </c>
      <c r="J44" s="673"/>
      <c r="K44" s="701" t="e">
        <f>VLOOKUP($I44,'WM-AR'!$B$7:$AL$2292,34,FALSE)</f>
        <v>#N/A</v>
      </c>
      <c r="L44" s="673" t="e">
        <f>VLOOKUP($I44,'WM-AR'!$B$7:$AL$2292,4,FALSE)</f>
        <v>#N/A</v>
      </c>
      <c r="M44" s="673" t="e">
        <f>VLOOKUP($I44,'WM-AR'!$B$7:$AL$2292,6,FALSE)</f>
        <v>#N/A</v>
      </c>
      <c r="N44" s="674" t="e">
        <f>VLOOKUP($I44,'WM-AR'!$B$7:$AL$2292,8,FALSE)</f>
        <v>#N/A</v>
      </c>
      <c r="O44" s="675" t="e">
        <f>VLOOKUP($I44,'WM-AR'!$B$7:$AL$2292,10,FALSE)</f>
        <v>#N/A</v>
      </c>
      <c r="P44" s="676" t="e">
        <f>VLOOKUP($I44,'WM-AR'!$B$7:$AL$2292,12,FALSE)</f>
        <v>#N/A</v>
      </c>
      <c r="Q44" s="676" t="e">
        <f>IF(VLOOKUP($I44,'WM-AR'!$B$7:$AL$2292,14,FALSE)=0,"",VLOOKUP($I44,'WM-AR'!$B$7:$AL$2292,14,FALSE))</f>
        <v>#N/A</v>
      </c>
      <c r="R44" s="676" t="e">
        <f>VLOOKUP($I44,'WM-AR'!$B$7:$AL$2292,16,FALSE)</f>
        <v>#N/A</v>
      </c>
      <c r="S44" s="676" t="e">
        <f>VLOOKUP($I44,'WM-AR'!$B$7:$AL$2292,18,FALSE)</f>
        <v>#N/A</v>
      </c>
      <c r="T44" s="676" t="e">
        <f>VLOOKUP($I44,'WM-AR'!$B$7:$AL$2292,20,FALSE)</f>
        <v>#N/A</v>
      </c>
      <c r="U44" s="676" t="e">
        <f>VLOOKUP($I44,'WM-AR'!$B$7:$AL$2292,22,FALSE)</f>
        <v>#N/A</v>
      </c>
      <c r="V44" s="677" t="e">
        <f>VLOOKUP($I44,'WM-AR'!$B$7:$AL$2292,24,FALSE)</f>
        <v>#N/A</v>
      </c>
      <c r="W44" s="678" t="e">
        <f>VLOOKUP($I44,'WM-AR'!$B$7:$AL$2292,25,FALSE)</f>
        <v>#N/A</v>
      </c>
      <c r="X44" s="678" t="e">
        <f>VLOOKUP($I44,'WM-AR'!$B$7:$AL$2292,26,FALSE)</f>
        <v>#N/A</v>
      </c>
      <c r="Y44" s="678" t="e">
        <f>VLOOKUP($I44,'WM-AR'!$B$7:$AL$2292,27,FALSE)</f>
        <v>#N/A</v>
      </c>
      <c r="Z44" s="678" t="e">
        <f>VLOOKUP($I44,'WM-AR'!$B$7:$AL$2292,28,FALSE)</f>
        <v>#N/A</v>
      </c>
      <c r="AA44" s="678" t="e">
        <f>VLOOKUP($I44,'WM-AR'!$B$7:$AL$2292,29,FALSE)</f>
        <v>#N/A</v>
      </c>
      <c r="AB44" s="678" t="e">
        <f>VLOOKUP($I44,'WM-AR'!$B$7:$AL$2292,30,FALSE)</f>
        <v>#N/A</v>
      </c>
      <c r="AC44" s="678" t="e">
        <f>VLOOKUP($I44,'WM-AR'!$B$7:$AL$2292,31,FALSE)</f>
        <v>#N/A</v>
      </c>
      <c r="AD44" s="678" t="e">
        <f>VLOOKUP($I44,'WM-AR'!$B$7:$AL$2292,32,FALSE)</f>
        <v>#N/A</v>
      </c>
      <c r="AE44" s="678" t="e">
        <f>VLOOKUP($I44,'WM-AR'!$B$7:$AL$2292,33,FALSE)</f>
        <v>#N/A</v>
      </c>
      <c r="AF44" s="679"/>
      <c r="AG44" s="680"/>
      <c r="AH44" s="680"/>
      <c r="AI44" s="680"/>
      <c r="AJ44" s="681"/>
    </row>
    <row r="45" spans="2:36" ht="49.9" customHeight="1">
      <c r="B45" s="307"/>
      <c r="C45" s="286"/>
      <c r="D45" s="286"/>
      <c r="E45" s="286"/>
      <c r="F45" s="755" t="s">
        <v>6960</v>
      </c>
      <c r="G45" s="286" t="str">
        <f>N45&amp;" "&amp;Q45</f>
        <v>Structural Concrete 25MPa &lt; F'c (Cylinder Strength) ≤ 30MPa</v>
      </c>
      <c r="H45" s="286" t="str">
        <f>$H$28</f>
        <v xml:space="preserve">A03AD032-00007 Concrete Work Substructure Work Structural Concrete  Cement Type-1 25MPa &lt; F'c (Cylinder Strength) ≤ 30MPa     </v>
      </c>
      <c r="I45" s="309" t="str">
        <f t="shared" si="5"/>
        <v>A03AD032-00007</v>
      </c>
      <c r="J45" s="310"/>
      <c r="K45" s="310" t="str">
        <f>VLOOKUP($I45,'WM-AR'!$B$7:$AL$2292,34,FALSE)</f>
        <v>M3</v>
      </c>
      <c r="L45" s="310" t="str">
        <f>VLOOKUP($I45,'WM-AR'!$B$7:$AL$2292,4,FALSE)</f>
        <v>Concrete Work</v>
      </c>
      <c r="M45" s="310" t="str">
        <f>VLOOKUP($I45,'WM-AR'!$B$7:$AL$2292,6,FALSE)</f>
        <v>Substructure Work</v>
      </c>
      <c r="N45" s="310" t="str">
        <f>VLOOKUP($I45,'WM-AR'!$B$7:$AL$2292,8,FALSE)</f>
        <v>Structural Concrete</v>
      </c>
      <c r="O45" s="310">
        <f>VLOOKUP($I45,'WM-AR'!$B$7:$AL$2292,10,FALSE)</f>
        <v>0</v>
      </c>
      <c r="P45" s="310" t="str">
        <f>VLOOKUP($I45,'WM-AR'!$B$7:$AL$2292,12,FALSE)</f>
        <v>Cement Type-1</v>
      </c>
      <c r="Q45" s="310" t="str">
        <f>IF(VLOOKUP($I45,'WM-AR'!$B$7:$AL$2292,14,FALSE)=0,"",VLOOKUP($I45,'WM-AR'!$B$7:$AL$2292,14,FALSE))</f>
        <v>25MPa &lt; F'c (Cylinder Strength) ≤ 30MPa</v>
      </c>
      <c r="R45" s="310">
        <f>VLOOKUP($I45,'WM-AR'!$B$7:$AL$2292,16,FALSE)</f>
        <v>0</v>
      </c>
      <c r="S45" s="310">
        <f>VLOOKUP($I45,'WM-AR'!$B$7:$AL$2292,18,FALSE)</f>
        <v>0</v>
      </c>
      <c r="T45" s="310" t="str">
        <f>VLOOKUP($I45,'WM-AR'!$B$7:$AL$2292,20,FALSE)</f>
        <v/>
      </c>
      <c r="U45" s="310">
        <f>VLOOKUP($I45,'WM-AR'!$B$7:$AL$2292,22,FALSE)</f>
        <v>0</v>
      </c>
      <c r="V45" s="310" t="str">
        <f>VLOOKUP($I45,'WM-AR'!$B$7:$AL$2292,24,FALSE)</f>
        <v/>
      </c>
      <c r="W45" s="310">
        <f>VLOOKUP($I45,'WM-AR'!$B$7:$AL$2292,25,FALSE)</f>
        <v>0</v>
      </c>
      <c r="X45" s="310" t="str">
        <f>VLOOKUP($I45,'WM-AR'!$B$7:$AL$2292,26,FALSE)</f>
        <v/>
      </c>
      <c r="Y45" s="310">
        <f>VLOOKUP($I45,'WM-AR'!$B$7:$AL$2292,27,FALSE)</f>
        <v>0</v>
      </c>
      <c r="Z45" s="310">
        <f>VLOOKUP($I45,'WM-AR'!$B$7:$AL$2292,28,FALSE)</f>
        <v>0</v>
      </c>
      <c r="AA45" s="310">
        <f>VLOOKUP($I45,'WM-AR'!$B$7:$AL$2292,29,FALSE)</f>
        <v>0</v>
      </c>
      <c r="AB45" s="310">
        <f>VLOOKUP($I45,'WM-AR'!$B$7:$AL$2292,30,FALSE)</f>
        <v>0</v>
      </c>
      <c r="AC45" s="310">
        <f>VLOOKUP($I45,'WM-AR'!$B$7:$AL$2292,31,FALSE)</f>
        <v>0</v>
      </c>
      <c r="AD45" s="310">
        <f>VLOOKUP($I45,'WM-AR'!$B$7:$AL$2292,32,FALSE)</f>
        <v>0</v>
      </c>
      <c r="AE45" s="310">
        <f>VLOOKUP($I45,'WM-AR'!$B$7:$AL$2292,33,FALSE)</f>
        <v>0</v>
      </c>
      <c r="AF45" s="287" t="s">
        <v>894</v>
      </c>
      <c r="AG45" s="375" t="s">
        <v>881</v>
      </c>
      <c r="AH45" s="376"/>
      <c r="AI45" s="376" t="s">
        <v>882</v>
      </c>
      <c r="AJ45" s="334"/>
    </row>
    <row r="46" spans="2:36" ht="49.9" customHeight="1">
      <c r="B46" s="314"/>
      <c r="C46" s="285"/>
      <c r="D46" s="285"/>
      <c r="E46" s="285"/>
      <c r="F46" s="756" t="s">
        <v>6961</v>
      </c>
      <c r="G46" s="286" t="str">
        <f>N46&amp;" "&amp;Q46</f>
        <v>Rebar Work 300MPa&lt;Fy≤400MPa</v>
      </c>
      <c r="H46" s="286" t="str">
        <f>$H$29</f>
        <v xml:space="preserve">A03AF037-00003 Concrete Work Superstructure Work Rebar Work Deformed Bar (Non-Coat.)  300MPa&lt;Fy≤400MPa     </v>
      </c>
      <c r="I46" s="309" t="str">
        <f t="shared" si="5"/>
        <v>A03AF037-00003</v>
      </c>
      <c r="J46" s="310"/>
      <c r="K46" s="310" t="str">
        <f>VLOOKUP($I46,'WM-AR'!$B$7:$AL$2292,34,FALSE)</f>
        <v>TON</v>
      </c>
      <c r="L46" s="310" t="str">
        <f>VLOOKUP($I46,'WM-AR'!$B$7:$AL$2292,4,FALSE)</f>
        <v>Concrete Work</v>
      </c>
      <c r="M46" s="310" t="str">
        <f>VLOOKUP($I46,'WM-AR'!$B$7:$AL$2292,6,FALSE)</f>
        <v>Superstructure Work</v>
      </c>
      <c r="N46" s="310" t="str">
        <f>VLOOKUP($I46,'WM-AR'!$B$7:$AL$2292,8,FALSE)</f>
        <v>Rebar Work</v>
      </c>
      <c r="O46" s="310" t="str">
        <f>VLOOKUP($I46,'WM-AR'!$B$7:$AL$2292,10,FALSE)</f>
        <v>Deformed Bar (Non-Coat.)</v>
      </c>
      <c r="P46" s="310">
        <f>VLOOKUP($I46,'WM-AR'!$B$7:$AL$2292,12,FALSE)</f>
        <v>0</v>
      </c>
      <c r="Q46" s="310" t="str">
        <f>IF(VLOOKUP($I46,'WM-AR'!$B$7:$AL$2292,14,FALSE)=0,"",VLOOKUP($I46,'WM-AR'!$B$7:$AL$2292,14,FALSE))</f>
        <v>300MPa&lt;Fy≤400MPa</v>
      </c>
      <c r="R46" s="310">
        <f>VLOOKUP($I46,'WM-AR'!$B$7:$AL$2292,16,FALSE)</f>
        <v>0</v>
      </c>
      <c r="S46" s="310">
        <f>VLOOKUP($I46,'WM-AR'!$B$7:$AL$2292,18,FALSE)</f>
        <v>0</v>
      </c>
      <c r="T46" s="310" t="str">
        <f>VLOOKUP($I46,'WM-AR'!$B$7:$AL$2292,20,FALSE)</f>
        <v/>
      </c>
      <c r="U46" s="310">
        <f>VLOOKUP($I46,'WM-AR'!$B$7:$AL$2292,22,FALSE)</f>
        <v>0</v>
      </c>
      <c r="V46" s="310" t="str">
        <f>VLOOKUP($I46,'WM-AR'!$B$7:$AL$2292,24,FALSE)</f>
        <v/>
      </c>
      <c r="W46" s="310">
        <f>VLOOKUP($I46,'WM-AR'!$B$7:$AL$2292,25,FALSE)</f>
        <v>0</v>
      </c>
      <c r="X46" s="310" t="str">
        <f>VLOOKUP($I46,'WM-AR'!$B$7:$AL$2292,26,FALSE)</f>
        <v/>
      </c>
      <c r="Y46" s="310">
        <f>VLOOKUP($I46,'WM-AR'!$B$7:$AL$2292,27,FALSE)</f>
        <v>0</v>
      </c>
      <c r="Z46" s="310">
        <f>VLOOKUP($I46,'WM-AR'!$B$7:$AL$2292,28,FALSE)</f>
        <v>0</v>
      </c>
      <c r="AA46" s="310">
        <f>VLOOKUP($I46,'WM-AR'!$B$7:$AL$2292,29,FALSE)</f>
        <v>0</v>
      </c>
      <c r="AB46" s="310">
        <f>VLOOKUP($I46,'WM-AR'!$B$7:$AL$2292,30,FALSE)</f>
        <v>0</v>
      </c>
      <c r="AC46" s="310">
        <f>VLOOKUP($I46,'WM-AR'!$B$7:$AL$2292,31,FALSE)</f>
        <v>0</v>
      </c>
      <c r="AD46" s="310">
        <f>VLOOKUP($I46,'WM-AR'!$B$7:$AL$2292,32,FALSE)</f>
        <v>0</v>
      </c>
      <c r="AE46" s="310">
        <f>VLOOKUP($I46,'WM-AR'!$B$7:$AL$2292,33,FALSE)</f>
        <v>0</v>
      </c>
      <c r="AF46" s="287" t="s">
        <v>884</v>
      </c>
      <c r="AG46" s="375" t="s">
        <v>885</v>
      </c>
      <c r="AH46" s="376"/>
      <c r="AI46" s="376" t="s">
        <v>886</v>
      </c>
      <c r="AJ46" s="334" t="s">
        <v>887</v>
      </c>
    </row>
    <row r="47" spans="2:36" ht="49.9" customHeight="1">
      <c r="B47" s="314"/>
      <c r="C47" s="285"/>
      <c r="D47" s="285"/>
      <c r="E47" s="285"/>
      <c r="F47" s="756" t="s">
        <v>6964</v>
      </c>
      <c r="G47" s="286" t="str">
        <f>N47&amp;" "&amp;Q47</f>
        <v xml:space="preserve">Form Work (1 time in use) </v>
      </c>
      <c r="H47" s="308" t="s">
        <v>888</v>
      </c>
      <c r="I47" s="309" t="str">
        <f t="shared" si="5"/>
        <v>A03AF036-00001</v>
      </c>
      <c r="J47" s="310"/>
      <c r="K47" s="310" t="str">
        <f>VLOOKUP($I47,'WM-AR'!$B$7:$AL$2292,34,FALSE)</f>
        <v>M2</v>
      </c>
      <c r="L47" s="310" t="str">
        <f>VLOOKUP($I47,'WM-AR'!$B$7:$AL$2292,4,FALSE)</f>
        <v>Concrete Work</v>
      </c>
      <c r="M47" s="310" t="str">
        <f>VLOOKUP($I47,'WM-AR'!$B$7:$AL$2292,6,FALSE)</f>
        <v>Superstructure Work</v>
      </c>
      <c r="N47" s="310" t="str">
        <f>VLOOKUP($I47,'WM-AR'!$B$7:$AL$2292,8,FALSE)</f>
        <v>Form Work (1 time in use)</v>
      </c>
      <c r="O47" s="310" t="str">
        <f>VLOOKUP($I47,'WM-AR'!$B$7:$AL$2292,10,FALSE)</f>
        <v>Flat Form</v>
      </c>
      <c r="P47" s="310">
        <f>VLOOKUP($I47,'WM-AR'!$B$7:$AL$2292,12,FALSE)</f>
        <v>0</v>
      </c>
      <c r="Q47" s="310" t="str">
        <f>IF(VLOOKUP($I47,'WM-AR'!$B$7:$AL$2292,14,FALSE)=0,"",VLOOKUP($I47,'WM-AR'!$B$7:$AL$2292,14,FALSE))</f>
        <v/>
      </c>
      <c r="R47" s="310">
        <f>VLOOKUP($I47,'WM-AR'!$B$7:$AL$2292,16,FALSE)</f>
        <v>0</v>
      </c>
      <c r="S47" s="310">
        <f>VLOOKUP($I47,'WM-AR'!$B$7:$AL$2292,18,FALSE)</f>
        <v>0</v>
      </c>
      <c r="T47" s="310" t="str">
        <f>VLOOKUP($I47,'WM-AR'!$B$7:$AL$2292,20,FALSE)</f>
        <v>Dressed Lumber, Plywood or Steel Form(Wood Planks are not Allowed) incl. Chamfer</v>
      </c>
      <c r="U47" s="310">
        <f>VLOOKUP($I47,'WM-AR'!$B$7:$AL$2292,22,FALSE)</f>
        <v>0</v>
      </c>
      <c r="V47" s="310" t="str">
        <f>VLOOKUP($I47,'WM-AR'!$B$7:$AL$2292,24,FALSE)</f>
        <v/>
      </c>
      <c r="W47" s="310">
        <f>VLOOKUP($I47,'WM-AR'!$B$7:$AL$2292,25,FALSE)</f>
        <v>0</v>
      </c>
      <c r="X47" s="310" t="str">
        <f>VLOOKUP($I47,'WM-AR'!$B$7:$AL$2292,26,FALSE)</f>
        <v/>
      </c>
      <c r="Y47" s="310">
        <f>VLOOKUP($I47,'WM-AR'!$B$7:$AL$2292,27,FALSE)</f>
        <v>0</v>
      </c>
      <c r="Z47" s="310">
        <f>VLOOKUP($I47,'WM-AR'!$B$7:$AL$2292,28,FALSE)</f>
        <v>0</v>
      </c>
      <c r="AA47" s="310">
        <f>VLOOKUP($I47,'WM-AR'!$B$7:$AL$2292,29,FALSE)</f>
        <v>0</v>
      </c>
      <c r="AB47" s="310">
        <f>VLOOKUP($I47,'WM-AR'!$B$7:$AL$2292,30,FALSE)</f>
        <v>0</v>
      </c>
      <c r="AC47" s="310">
        <f>VLOOKUP($I47,'WM-AR'!$B$7:$AL$2292,31,FALSE)</f>
        <v>0</v>
      </c>
      <c r="AD47" s="310">
        <f>VLOOKUP($I47,'WM-AR'!$B$7:$AL$2292,32,FALSE)</f>
        <v>0</v>
      </c>
      <c r="AE47" s="310">
        <f>VLOOKUP($I47,'WM-AR'!$B$7:$AL$2292,33,FALSE)</f>
        <v>0</v>
      </c>
      <c r="AF47" s="287"/>
      <c r="AG47" s="375" t="s">
        <v>779</v>
      </c>
      <c r="AH47" s="376"/>
      <c r="AI47" s="376" t="s">
        <v>763</v>
      </c>
      <c r="AJ47" s="334"/>
    </row>
    <row r="48" spans="2:36" ht="49.9" customHeight="1">
      <c r="B48" s="314"/>
      <c r="C48" s="285"/>
      <c r="D48" s="285"/>
      <c r="E48" s="285"/>
      <c r="F48" s="757" t="s">
        <v>6965</v>
      </c>
      <c r="G48" s="286" t="str">
        <f>N48&amp;" "&amp;Q48</f>
        <v xml:space="preserve">Bitumen/Bituminous/Asphalt Coating </v>
      </c>
      <c r="H48" s="308" t="s">
        <v>906</v>
      </c>
      <c r="I48" s="309" t="str">
        <f t="shared" si="5"/>
        <v>A03AH056-00001</v>
      </c>
      <c r="J48" s="310"/>
      <c r="K48" s="310" t="str">
        <f>VLOOKUP($I48,'WM-AR'!$B$7:$AL$2292,34,FALSE)</f>
        <v>M2</v>
      </c>
      <c r="L48" s="310" t="str">
        <f>VLOOKUP($I48,'WM-AR'!$B$7:$AL$2292,4,FALSE)</f>
        <v>Concrete Work</v>
      </c>
      <c r="M48" s="310" t="str">
        <f>VLOOKUP($I48,'WM-AR'!$B$7:$AL$2292,6,FALSE)</f>
        <v>Concrete Protective Coating (U/G)</v>
      </c>
      <c r="N48" s="310" t="str">
        <f>VLOOKUP($I48,'WM-AR'!$B$7:$AL$2292,8,FALSE)</f>
        <v>Bitumen/Bituminous/Asphalt Coating</v>
      </c>
      <c r="O48" s="310">
        <f>VLOOKUP($I48,'WM-AR'!$B$7:$AL$2292,10,FALSE)</f>
        <v>0</v>
      </c>
      <c r="P48" s="310">
        <f>VLOOKUP($I48,'WM-AR'!$B$7:$AL$2292,12,FALSE)</f>
        <v>0</v>
      </c>
      <c r="Q48" s="310" t="str">
        <f>IF(VLOOKUP($I48,'WM-AR'!$B$7:$AL$2292,14,FALSE)=0,"",VLOOKUP($I48,'WM-AR'!$B$7:$AL$2292,14,FALSE))</f>
        <v/>
      </c>
      <c r="R48" s="310">
        <f>VLOOKUP($I48,'WM-AR'!$B$7:$AL$2292,16,FALSE)</f>
        <v>0</v>
      </c>
      <c r="S48" s="310">
        <f>VLOOKUP($I48,'WM-AR'!$B$7:$AL$2292,18,FALSE)</f>
        <v>0</v>
      </c>
      <c r="T48" s="310">
        <f>VLOOKUP($I48,'WM-AR'!$B$7:$AL$2292,20,FALSE)</f>
        <v>0</v>
      </c>
      <c r="U48" s="310">
        <f>VLOOKUP($I48,'WM-AR'!$B$7:$AL$2292,22,FALSE)</f>
        <v>0</v>
      </c>
      <c r="V48" s="310">
        <f>VLOOKUP($I48,'WM-AR'!$B$7:$AL$2292,24,FALSE)</f>
        <v>0</v>
      </c>
      <c r="W48" s="310">
        <f>VLOOKUP($I48,'WM-AR'!$B$7:$AL$2292,25,FALSE)</f>
        <v>0</v>
      </c>
      <c r="X48" s="310" t="str">
        <f>VLOOKUP($I48,'WM-AR'!$B$7:$AL$2292,26,FALSE)</f>
        <v/>
      </c>
      <c r="Y48" s="310">
        <f>VLOOKUP($I48,'WM-AR'!$B$7:$AL$2292,27,FALSE)</f>
        <v>0</v>
      </c>
      <c r="Z48" s="310">
        <f>VLOOKUP($I48,'WM-AR'!$B$7:$AL$2292,28,FALSE)</f>
        <v>0</v>
      </c>
      <c r="AA48" s="310">
        <f>VLOOKUP($I48,'WM-AR'!$B$7:$AL$2292,29,FALSE)</f>
        <v>0</v>
      </c>
      <c r="AB48" s="310">
        <f>VLOOKUP($I48,'WM-AR'!$B$7:$AL$2292,30,FALSE)</f>
        <v>0</v>
      </c>
      <c r="AC48" s="310">
        <f>VLOOKUP($I48,'WM-AR'!$B$7:$AL$2292,31,FALSE)</f>
        <v>0</v>
      </c>
      <c r="AD48" s="310">
        <f>VLOOKUP($I48,'WM-AR'!$B$7:$AL$2292,32,FALSE)</f>
        <v>0</v>
      </c>
      <c r="AE48" s="310">
        <f>VLOOKUP($I48,'WM-AR'!$B$7:$AL$2292,33,FALSE)</f>
        <v>0</v>
      </c>
      <c r="AF48" s="287"/>
      <c r="AG48" s="375" t="s">
        <v>779</v>
      </c>
      <c r="AH48" s="376"/>
      <c r="AI48" s="376" t="s">
        <v>763</v>
      </c>
      <c r="AJ48" s="334"/>
    </row>
    <row r="49" spans="2:36" ht="49.9" customHeight="1">
      <c r="B49" s="314"/>
      <c r="C49" s="285"/>
      <c r="D49" s="285"/>
      <c r="E49" s="285"/>
      <c r="F49" s="756" t="s">
        <v>6966</v>
      </c>
      <c r="G49" s="286" t="str">
        <f>N49&amp;" "&amp;Q49</f>
        <v xml:space="preserve">Floor Painting </v>
      </c>
      <c r="H49" s="308" t="s">
        <v>778</v>
      </c>
      <c r="I49" s="309" t="str">
        <f t="shared" si="5"/>
        <v>A04AM080-00006</v>
      </c>
      <c r="J49" s="310"/>
      <c r="K49" s="310" t="str">
        <f>VLOOKUP($I49,'WM-AR'!$B$7:$AL$2292,34,FALSE)</f>
        <v>M2</v>
      </c>
      <c r="L49" s="310" t="str">
        <f>VLOOKUP($I49,'WM-AR'!$B$7:$AL$2292,4,FALSE)</f>
        <v>Finishing Work</v>
      </c>
      <c r="M49" s="310" t="str">
        <f>VLOOKUP($I49,'WM-AR'!$B$7:$AL$2292,6,FALSE)</f>
        <v>Painting Work</v>
      </c>
      <c r="N49" s="310" t="str">
        <f>VLOOKUP($I49,'WM-AR'!$B$7:$AL$2292,8,FALSE)</f>
        <v>Floor Painting</v>
      </c>
      <c r="O49" s="310" t="str">
        <f>VLOOKUP($I49,'WM-AR'!$B$7:$AL$2292,10,FALSE)</f>
        <v>Epoxy Paint</v>
      </c>
      <c r="P49" s="310">
        <f>VLOOKUP($I49,'WM-AR'!$B$7:$AL$2292,12,FALSE)</f>
        <v>0</v>
      </c>
      <c r="Q49" s="310" t="str">
        <f>IF(VLOOKUP($I49,'WM-AR'!$B$7:$AL$2292,14,FALSE)=0,"",VLOOKUP($I49,'WM-AR'!$B$7:$AL$2292,14,FALSE))</f>
        <v/>
      </c>
      <c r="R49" s="310">
        <f>VLOOKUP($I49,'WM-AR'!$B$7:$AL$2292,16,FALSE)</f>
        <v>0</v>
      </c>
      <c r="S49" s="310">
        <f>VLOOKUP($I49,'WM-AR'!$B$7:$AL$2292,18,FALSE)</f>
        <v>0</v>
      </c>
      <c r="T49" s="310" t="str">
        <f>VLOOKUP($I49,'WM-AR'!$B$7:$AL$2292,20,FALSE)</f>
        <v/>
      </c>
      <c r="U49" s="310">
        <f>VLOOKUP($I49,'WM-AR'!$B$7:$AL$2292,22,FALSE)</f>
        <v>0</v>
      </c>
      <c r="V49" s="310" t="str">
        <f>VLOOKUP($I49,'WM-AR'!$B$7:$AL$2292,24,FALSE)</f>
        <v/>
      </c>
      <c r="W49" s="310">
        <f>VLOOKUP($I49,'WM-AR'!$B$7:$AL$2292,25,FALSE)</f>
        <v>0</v>
      </c>
      <c r="X49" s="310" t="str">
        <f>VLOOKUP($I49,'WM-AR'!$B$7:$AL$2292,26,FALSE)</f>
        <v/>
      </c>
      <c r="Y49" s="310">
        <f>VLOOKUP($I49,'WM-AR'!$B$7:$AL$2292,27,FALSE)</f>
        <v>0</v>
      </c>
      <c r="Z49" s="310">
        <f>VLOOKUP($I49,'WM-AR'!$B$7:$AL$2292,28,FALSE)</f>
        <v>0</v>
      </c>
      <c r="AA49" s="310">
        <f>VLOOKUP($I49,'WM-AR'!$B$7:$AL$2292,29,FALSE)</f>
        <v>0</v>
      </c>
      <c r="AB49" s="310">
        <f>VLOOKUP($I49,'WM-AR'!$B$7:$AL$2292,30,FALSE)</f>
        <v>0</v>
      </c>
      <c r="AC49" s="310">
        <f>VLOOKUP($I49,'WM-AR'!$B$7:$AL$2292,31,FALSE)</f>
        <v>0</v>
      </c>
      <c r="AD49" s="310">
        <f>VLOOKUP($I49,'WM-AR'!$B$7:$AL$2292,32,FALSE)</f>
        <v>0</v>
      </c>
      <c r="AE49" s="310">
        <f>VLOOKUP($I49,'WM-AR'!$B$7:$AL$2292,33,FALSE)</f>
        <v>0</v>
      </c>
      <c r="AF49" s="287"/>
      <c r="AG49" s="375" t="s">
        <v>779</v>
      </c>
      <c r="AH49" s="376"/>
      <c r="AI49" s="376" t="s">
        <v>763</v>
      </c>
      <c r="AJ49" s="334"/>
    </row>
    <row r="50" spans="2:36">
      <c r="B50" s="379"/>
      <c r="C50" s="380"/>
      <c r="D50" s="380"/>
      <c r="E50" s="380"/>
      <c r="F50" s="380"/>
      <c r="G50" s="381"/>
      <c r="H50" s="381"/>
      <c r="I50" s="382"/>
      <c r="J50" s="383"/>
      <c r="K50" s="383"/>
      <c r="L50" s="383"/>
      <c r="M50" s="383"/>
      <c r="N50" s="383"/>
      <c r="O50" s="383"/>
      <c r="P50" s="383"/>
      <c r="Q50" s="383"/>
      <c r="R50" s="383"/>
      <c r="S50" s="383"/>
      <c r="T50" s="383"/>
      <c r="U50" s="383"/>
      <c r="V50" s="383"/>
      <c r="W50" s="383"/>
      <c r="X50" s="383"/>
      <c r="Y50" s="383"/>
      <c r="Z50" s="383"/>
      <c r="AA50" s="383"/>
      <c r="AB50" s="383"/>
      <c r="AC50" s="383"/>
      <c r="AD50" s="383"/>
      <c r="AE50" s="383"/>
      <c r="AF50" s="380"/>
      <c r="AG50" s="384"/>
      <c r="AH50" s="385"/>
      <c r="AI50" s="385"/>
      <c r="AJ50" s="381"/>
    </row>
    <row r="51" spans="2:36">
      <c r="B51" s="379"/>
      <c r="C51" s="380"/>
      <c r="D51" s="380"/>
      <c r="E51" s="380"/>
      <c r="F51" s="380"/>
      <c r="G51" s="381"/>
      <c r="H51" s="381"/>
      <c r="I51" s="382"/>
      <c r="J51" s="383"/>
      <c r="K51" s="383"/>
      <c r="L51" s="383"/>
      <c r="M51" s="383"/>
      <c r="N51" s="383"/>
      <c r="O51" s="383"/>
      <c r="P51" s="383"/>
      <c r="Q51" s="383"/>
      <c r="R51" s="383"/>
      <c r="S51" s="383"/>
      <c r="T51" s="383"/>
      <c r="U51" s="383"/>
      <c r="V51" s="383"/>
      <c r="W51" s="383"/>
      <c r="X51" s="383"/>
      <c r="Y51" s="383"/>
      <c r="Z51" s="383"/>
      <c r="AA51" s="383"/>
      <c r="AB51" s="383"/>
      <c r="AC51" s="383"/>
      <c r="AD51" s="383"/>
      <c r="AE51" s="383"/>
      <c r="AF51" s="380"/>
      <c r="AG51" s="384"/>
      <c r="AH51" s="385"/>
      <c r="AI51" s="385"/>
      <c r="AJ51" s="381"/>
    </row>
    <row r="52" spans="2:36" ht="33" customHeight="1">
      <c r="B52" s="687"/>
      <c r="C52" s="688" t="s">
        <v>875</v>
      </c>
      <c r="D52" s="689"/>
      <c r="E52" s="689"/>
      <c r="F52" s="687" t="s">
        <v>6938</v>
      </c>
      <c r="G52" s="687"/>
      <c r="H52" s="702"/>
      <c r="I52" s="382" t="str">
        <f t="shared" ref="I52:I62" si="6">LEFT(H52,14)</f>
        <v/>
      </c>
      <c r="J52" s="382"/>
      <c r="K52" s="690"/>
      <c r="L52" s="690"/>
      <c r="M52" s="690"/>
      <c r="N52" s="690"/>
      <c r="O52" s="690"/>
      <c r="P52" s="690"/>
      <c r="Q52" s="690"/>
      <c r="R52" s="690"/>
      <c r="S52" s="690"/>
      <c r="T52" s="690"/>
      <c r="U52" s="690"/>
      <c r="V52" s="690"/>
      <c r="W52" s="690"/>
      <c r="X52" s="690"/>
      <c r="Y52" s="690"/>
      <c r="Z52" s="690"/>
      <c r="AA52" s="690"/>
      <c r="AB52" s="690"/>
      <c r="AC52" s="690"/>
      <c r="AD52" s="690"/>
      <c r="AE52" s="690"/>
      <c r="AF52" s="691"/>
      <c r="AG52" s="691"/>
      <c r="AH52" s="691"/>
      <c r="AI52" s="691"/>
      <c r="AJ52" s="703"/>
    </row>
    <row r="53" spans="2:36" ht="66">
      <c r="B53" s="687"/>
      <c r="C53" s="688"/>
      <c r="D53" s="689"/>
      <c r="E53" s="689"/>
      <c r="F53" s="687"/>
      <c r="G53" s="692" t="s">
        <v>6925</v>
      </c>
      <c r="H53" s="693" t="s">
        <v>6927</v>
      </c>
      <c r="I53" s="382"/>
      <c r="J53" s="382"/>
      <c r="K53" s="690"/>
      <c r="L53" s="690"/>
      <c r="M53" s="690"/>
      <c r="N53" s="690"/>
      <c r="O53" s="690"/>
      <c r="P53" s="690"/>
      <c r="Q53" s="690"/>
      <c r="R53" s="690"/>
      <c r="S53" s="690"/>
      <c r="T53" s="690"/>
      <c r="U53" s="690"/>
      <c r="V53" s="690"/>
      <c r="W53" s="690"/>
      <c r="X53" s="690"/>
      <c r="Y53" s="690"/>
      <c r="Z53" s="690"/>
      <c r="AA53" s="690"/>
      <c r="AB53" s="690"/>
      <c r="AC53" s="690"/>
      <c r="AD53" s="690"/>
      <c r="AE53" s="690"/>
      <c r="AF53" s="691"/>
      <c r="AG53" s="691"/>
      <c r="AH53" s="691"/>
      <c r="AI53" s="691"/>
      <c r="AJ53" s="690"/>
    </row>
    <row r="54" spans="2:36" ht="33">
      <c r="B54" s="687"/>
      <c r="C54" s="688"/>
      <c r="D54" s="689"/>
      <c r="E54" s="689"/>
      <c r="F54" s="687"/>
      <c r="G54" s="692" t="s">
        <v>6926</v>
      </c>
      <c r="H54" s="693" t="s">
        <v>883</v>
      </c>
      <c r="I54" s="382"/>
      <c r="J54" s="382"/>
      <c r="K54" s="690"/>
      <c r="L54" s="690"/>
      <c r="M54" s="690"/>
      <c r="N54" s="690"/>
      <c r="O54" s="690"/>
      <c r="P54" s="690"/>
      <c r="Q54" s="690"/>
      <c r="R54" s="690"/>
      <c r="S54" s="690"/>
      <c r="T54" s="690"/>
      <c r="U54" s="690"/>
      <c r="V54" s="690"/>
      <c r="W54" s="690"/>
      <c r="X54" s="690"/>
      <c r="Y54" s="690"/>
      <c r="Z54" s="690"/>
      <c r="AA54" s="690"/>
      <c r="AB54" s="690"/>
      <c r="AC54" s="690"/>
      <c r="AD54" s="690"/>
      <c r="AE54" s="690"/>
      <c r="AF54" s="691"/>
      <c r="AG54" s="691"/>
      <c r="AH54" s="691"/>
      <c r="AI54" s="691"/>
      <c r="AJ54" s="690"/>
    </row>
    <row r="55" spans="2:36">
      <c r="B55" s="379"/>
      <c r="C55" s="380"/>
      <c r="D55" s="380"/>
      <c r="E55" s="380"/>
      <c r="F55" s="380"/>
      <c r="G55" s="381"/>
      <c r="H55" s="381"/>
      <c r="I55" s="382"/>
      <c r="J55" s="383"/>
      <c r="K55" s="383"/>
      <c r="L55" s="383"/>
      <c r="M55" s="383"/>
      <c r="N55" s="383"/>
      <c r="O55" s="383"/>
      <c r="P55" s="383"/>
      <c r="Q55" s="383"/>
      <c r="R55" s="383"/>
      <c r="S55" s="383"/>
      <c r="T55" s="383"/>
      <c r="U55" s="383"/>
      <c r="V55" s="383"/>
      <c r="W55" s="383"/>
      <c r="X55" s="383"/>
      <c r="Y55" s="383"/>
      <c r="Z55" s="383"/>
      <c r="AA55" s="383"/>
      <c r="AB55" s="383"/>
      <c r="AC55" s="383"/>
      <c r="AD55" s="383"/>
      <c r="AE55" s="383"/>
      <c r="AF55" s="380"/>
      <c r="AG55" s="384"/>
      <c r="AH55" s="385"/>
      <c r="AI55" s="385"/>
      <c r="AJ55" s="381"/>
    </row>
    <row r="56" spans="2:36" ht="34.9" customHeight="1">
      <c r="B56" s="596"/>
      <c r="C56" s="285" t="s">
        <v>225</v>
      </c>
      <c r="D56" s="286"/>
      <c r="E56" s="509" t="s">
        <v>509</v>
      </c>
      <c r="F56" s="288" t="s">
        <v>6430</v>
      </c>
      <c r="G56" s="288"/>
      <c r="H56" s="372"/>
      <c r="I56" s="290" t="str">
        <f t="shared" si="6"/>
        <v/>
      </c>
      <c r="J56" s="290"/>
      <c r="K56" s="290"/>
      <c r="L56" s="290"/>
      <c r="M56" s="290"/>
      <c r="N56" s="291"/>
      <c r="O56" s="373"/>
      <c r="P56" s="293"/>
      <c r="Q56" s="293"/>
      <c r="R56" s="293"/>
      <c r="S56" s="293"/>
      <c r="T56" s="293"/>
      <c r="U56" s="293"/>
      <c r="V56" s="294"/>
      <c r="W56" s="295"/>
      <c r="X56" s="295"/>
      <c r="Y56" s="295"/>
      <c r="Z56" s="295"/>
      <c r="AA56" s="295"/>
      <c r="AB56" s="295"/>
      <c r="AC56" s="295"/>
      <c r="AD56" s="295"/>
      <c r="AE56" s="295"/>
      <c r="AF56" s="685" t="s">
        <v>911</v>
      </c>
      <c r="AG56" s="683"/>
      <c r="AH56" s="683"/>
      <c r="AI56" s="683"/>
      <c r="AJ56" s="686"/>
    </row>
    <row r="57" spans="2:36">
      <c r="B57" s="639"/>
      <c r="C57" s="602"/>
      <c r="D57" s="640"/>
      <c r="E57" s="649"/>
      <c r="F57" s="650"/>
      <c r="G57" s="646" t="s">
        <v>910</v>
      </c>
      <c r="H57" s="597"/>
      <c r="I57" s="695" t="str">
        <f t="shared" si="6"/>
        <v/>
      </c>
      <c r="J57" s="696"/>
      <c r="K57" s="697" t="e">
        <f>VLOOKUP($I57,'WM-AR'!$B$7:$AL$2292,34,FALSE)</f>
        <v>#N/A</v>
      </c>
      <c r="L57" s="655" t="e">
        <f>VLOOKUP($I57,'WM-AR'!$B$7:$AL$2292,4,FALSE)</f>
        <v>#N/A</v>
      </c>
      <c r="M57" s="655" t="e">
        <f>VLOOKUP($I57,'WM-AR'!$B$7:$AL$2292,6,FALSE)</f>
        <v>#N/A</v>
      </c>
      <c r="N57" s="656" t="e">
        <f>VLOOKUP($I57,'WM-AR'!$B$7:$AL$2292,8,FALSE)</f>
        <v>#N/A</v>
      </c>
      <c r="O57" s="657" t="e">
        <f>VLOOKUP($I57,'WM-AR'!$B$7:$AL$2292,10,FALSE)</f>
        <v>#N/A</v>
      </c>
      <c r="P57" s="658" t="e">
        <f>VLOOKUP($I57,'WM-AR'!$B$7:$AL$2292,12,FALSE)</f>
        <v>#N/A</v>
      </c>
      <c r="Q57" s="658" t="e">
        <f>IF(VLOOKUP($I57,'WM-AR'!$B$7:$AL$2292,14,FALSE)=0,"",VLOOKUP($I57,'WM-AR'!$B$7:$AL$2292,14,FALSE))</f>
        <v>#N/A</v>
      </c>
      <c r="R57" s="658" t="e">
        <f>VLOOKUP($I57,'WM-AR'!$B$7:$AL$2292,16,FALSE)</f>
        <v>#N/A</v>
      </c>
      <c r="S57" s="658" t="e">
        <f>VLOOKUP($I57,'WM-AR'!$B$7:$AL$2292,18,FALSE)</f>
        <v>#N/A</v>
      </c>
      <c r="T57" s="658" t="e">
        <f>VLOOKUP($I57,'WM-AR'!$B$7:$AL$2292,20,FALSE)</f>
        <v>#N/A</v>
      </c>
      <c r="U57" s="658" t="e">
        <f>VLOOKUP($I57,'WM-AR'!$B$7:$AL$2292,22,FALSE)</f>
        <v>#N/A</v>
      </c>
      <c r="V57" s="659" t="e">
        <f>VLOOKUP($I57,'WM-AR'!$B$7:$AL$2292,24,FALSE)</f>
        <v>#N/A</v>
      </c>
      <c r="W57" s="660" t="e">
        <f>VLOOKUP($I57,'WM-AR'!$B$7:$AL$2292,25,FALSE)</f>
        <v>#N/A</v>
      </c>
      <c r="X57" s="660" t="e">
        <f>VLOOKUP($I57,'WM-AR'!$B$7:$AL$2292,26,FALSE)</f>
        <v>#N/A</v>
      </c>
      <c r="Y57" s="660" t="e">
        <f>VLOOKUP($I57,'WM-AR'!$B$7:$AL$2292,27,FALSE)</f>
        <v>#N/A</v>
      </c>
      <c r="Z57" s="660" t="e">
        <f>VLOOKUP($I57,'WM-AR'!$B$7:$AL$2292,28,FALSE)</f>
        <v>#N/A</v>
      </c>
      <c r="AA57" s="660" t="e">
        <f>VLOOKUP($I57,'WM-AR'!$B$7:$AL$2292,29,FALSE)</f>
        <v>#N/A</v>
      </c>
      <c r="AB57" s="660" t="e">
        <f>VLOOKUP($I57,'WM-AR'!$B$7:$AL$2292,30,FALSE)</f>
        <v>#N/A</v>
      </c>
      <c r="AC57" s="660" t="e">
        <f>VLOOKUP($I57,'WM-AR'!$B$7:$AL$2292,31,FALSE)</f>
        <v>#N/A</v>
      </c>
      <c r="AD57" s="660" t="e">
        <f>VLOOKUP($I57,'WM-AR'!$B$7:$AL$2292,32,FALSE)</f>
        <v>#N/A</v>
      </c>
      <c r="AE57" s="660" t="e">
        <f>VLOOKUP($I57,'WM-AR'!$B$7:$AL$2292,33,FALSE)</f>
        <v>#N/A</v>
      </c>
      <c r="AF57" s="661"/>
      <c r="AG57" s="662"/>
      <c r="AH57" s="662"/>
      <c r="AI57" s="662"/>
      <c r="AJ57" s="663"/>
    </row>
    <row r="58" spans="2:36">
      <c r="B58" s="641"/>
      <c r="C58" s="598"/>
      <c r="D58" s="642"/>
      <c r="E58" s="651"/>
      <c r="F58" s="652"/>
      <c r="G58" s="647"/>
      <c r="H58" s="599"/>
      <c r="I58" s="698" t="str">
        <f t="shared" si="6"/>
        <v/>
      </c>
      <c r="J58" s="664"/>
      <c r="K58" s="699" t="e">
        <f>VLOOKUP($I58,'WM-AR'!$B$7:$AL$2292,34,FALSE)</f>
        <v>#N/A</v>
      </c>
      <c r="L58" s="664" t="e">
        <f>VLOOKUP($I58,'WM-AR'!$B$7:$AL$2292,4,FALSE)</f>
        <v>#N/A</v>
      </c>
      <c r="M58" s="664" t="e">
        <f>VLOOKUP($I58,'WM-AR'!$B$7:$AL$2292,6,FALSE)</f>
        <v>#N/A</v>
      </c>
      <c r="N58" s="665" t="e">
        <f>VLOOKUP($I58,'WM-AR'!$B$7:$AL$2292,8,FALSE)</f>
        <v>#N/A</v>
      </c>
      <c r="O58" s="666" t="e">
        <f>VLOOKUP($I58,'WM-AR'!$B$7:$AL$2292,10,FALSE)</f>
        <v>#N/A</v>
      </c>
      <c r="P58" s="667" t="e">
        <f>VLOOKUP($I58,'WM-AR'!$B$7:$AL$2292,12,FALSE)</f>
        <v>#N/A</v>
      </c>
      <c r="Q58" s="667" t="e">
        <f>IF(VLOOKUP($I58,'WM-AR'!$B$7:$AL$2292,14,FALSE)=0,"",VLOOKUP($I58,'WM-AR'!$B$7:$AL$2292,14,FALSE))</f>
        <v>#N/A</v>
      </c>
      <c r="R58" s="667" t="e">
        <f>VLOOKUP($I58,'WM-AR'!$B$7:$AL$2292,16,FALSE)</f>
        <v>#N/A</v>
      </c>
      <c r="S58" s="667" t="e">
        <f>VLOOKUP($I58,'WM-AR'!$B$7:$AL$2292,18,FALSE)</f>
        <v>#N/A</v>
      </c>
      <c r="T58" s="667" t="e">
        <f>VLOOKUP($I58,'WM-AR'!$B$7:$AL$2292,20,FALSE)</f>
        <v>#N/A</v>
      </c>
      <c r="U58" s="667" t="e">
        <f>VLOOKUP($I58,'WM-AR'!$B$7:$AL$2292,22,FALSE)</f>
        <v>#N/A</v>
      </c>
      <c r="V58" s="668" t="e">
        <f>VLOOKUP($I58,'WM-AR'!$B$7:$AL$2292,24,FALSE)</f>
        <v>#N/A</v>
      </c>
      <c r="W58" s="669" t="e">
        <f>VLOOKUP($I58,'WM-AR'!$B$7:$AL$2292,25,FALSE)</f>
        <v>#N/A</v>
      </c>
      <c r="X58" s="669" t="e">
        <f>VLOOKUP($I58,'WM-AR'!$B$7:$AL$2292,26,FALSE)</f>
        <v>#N/A</v>
      </c>
      <c r="Y58" s="669" t="e">
        <f>VLOOKUP($I58,'WM-AR'!$B$7:$AL$2292,27,FALSE)</f>
        <v>#N/A</v>
      </c>
      <c r="Z58" s="669" t="e">
        <f>VLOOKUP($I58,'WM-AR'!$B$7:$AL$2292,28,FALSE)</f>
        <v>#N/A</v>
      </c>
      <c r="AA58" s="669" t="e">
        <f>VLOOKUP($I58,'WM-AR'!$B$7:$AL$2292,29,FALSE)</f>
        <v>#N/A</v>
      </c>
      <c r="AB58" s="669" t="e">
        <f>VLOOKUP($I58,'WM-AR'!$B$7:$AL$2292,30,FALSE)</f>
        <v>#N/A</v>
      </c>
      <c r="AC58" s="669" t="e">
        <f>VLOOKUP($I58,'WM-AR'!$B$7:$AL$2292,31,FALSE)</f>
        <v>#N/A</v>
      </c>
      <c r="AD58" s="669" t="e">
        <f>VLOOKUP($I58,'WM-AR'!$B$7:$AL$2292,32,FALSE)</f>
        <v>#N/A</v>
      </c>
      <c r="AE58" s="669" t="e">
        <f>VLOOKUP($I58,'WM-AR'!$B$7:$AL$2292,33,FALSE)</f>
        <v>#N/A</v>
      </c>
      <c r="AF58" s="670"/>
      <c r="AG58" s="671"/>
      <c r="AH58" s="671"/>
      <c r="AI58" s="671"/>
      <c r="AJ58" s="672"/>
    </row>
    <row r="59" spans="2:36">
      <c r="B59" s="643"/>
      <c r="C59" s="600"/>
      <c r="D59" s="644"/>
      <c r="E59" s="653"/>
      <c r="F59" s="654"/>
      <c r="G59" s="648"/>
      <c r="H59" s="601"/>
      <c r="I59" s="700" t="str">
        <f t="shared" si="6"/>
        <v/>
      </c>
      <c r="J59" s="673"/>
      <c r="K59" s="701" t="e">
        <f>VLOOKUP($I59,'WM-AR'!$B$7:$AL$2292,34,FALSE)</f>
        <v>#N/A</v>
      </c>
      <c r="L59" s="673" t="e">
        <f>VLOOKUP($I59,'WM-AR'!$B$7:$AL$2292,4,FALSE)</f>
        <v>#N/A</v>
      </c>
      <c r="M59" s="673" t="e">
        <f>VLOOKUP($I59,'WM-AR'!$B$7:$AL$2292,6,FALSE)</f>
        <v>#N/A</v>
      </c>
      <c r="N59" s="674" t="e">
        <f>VLOOKUP($I59,'WM-AR'!$B$7:$AL$2292,8,FALSE)</f>
        <v>#N/A</v>
      </c>
      <c r="O59" s="675" t="e">
        <f>VLOOKUP($I59,'WM-AR'!$B$7:$AL$2292,10,FALSE)</f>
        <v>#N/A</v>
      </c>
      <c r="P59" s="676" t="e">
        <f>VLOOKUP($I59,'WM-AR'!$B$7:$AL$2292,12,FALSE)</f>
        <v>#N/A</v>
      </c>
      <c r="Q59" s="676" t="e">
        <f>IF(VLOOKUP($I59,'WM-AR'!$B$7:$AL$2292,14,FALSE)=0,"",VLOOKUP($I59,'WM-AR'!$B$7:$AL$2292,14,FALSE))</f>
        <v>#N/A</v>
      </c>
      <c r="R59" s="676" t="e">
        <f>VLOOKUP($I59,'WM-AR'!$B$7:$AL$2292,16,FALSE)</f>
        <v>#N/A</v>
      </c>
      <c r="S59" s="676" t="e">
        <f>VLOOKUP($I59,'WM-AR'!$B$7:$AL$2292,18,FALSE)</f>
        <v>#N/A</v>
      </c>
      <c r="T59" s="676" t="e">
        <f>VLOOKUP($I59,'WM-AR'!$B$7:$AL$2292,20,FALSE)</f>
        <v>#N/A</v>
      </c>
      <c r="U59" s="676" t="e">
        <f>VLOOKUP($I59,'WM-AR'!$B$7:$AL$2292,22,FALSE)</f>
        <v>#N/A</v>
      </c>
      <c r="V59" s="677" t="e">
        <f>VLOOKUP($I59,'WM-AR'!$B$7:$AL$2292,24,FALSE)</f>
        <v>#N/A</v>
      </c>
      <c r="W59" s="678" t="e">
        <f>VLOOKUP($I59,'WM-AR'!$B$7:$AL$2292,25,FALSE)</f>
        <v>#N/A</v>
      </c>
      <c r="X59" s="678" t="e">
        <f>VLOOKUP($I59,'WM-AR'!$B$7:$AL$2292,26,FALSE)</f>
        <v>#N/A</v>
      </c>
      <c r="Y59" s="678" t="e">
        <f>VLOOKUP($I59,'WM-AR'!$B$7:$AL$2292,27,FALSE)</f>
        <v>#N/A</v>
      </c>
      <c r="Z59" s="678" t="e">
        <f>VLOOKUP($I59,'WM-AR'!$B$7:$AL$2292,28,FALSE)</f>
        <v>#N/A</v>
      </c>
      <c r="AA59" s="678" t="e">
        <f>VLOOKUP($I59,'WM-AR'!$B$7:$AL$2292,29,FALSE)</f>
        <v>#N/A</v>
      </c>
      <c r="AB59" s="678" t="e">
        <f>VLOOKUP($I59,'WM-AR'!$B$7:$AL$2292,30,FALSE)</f>
        <v>#N/A</v>
      </c>
      <c r="AC59" s="678" t="e">
        <f>VLOOKUP($I59,'WM-AR'!$B$7:$AL$2292,31,FALSE)</f>
        <v>#N/A</v>
      </c>
      <c r="AD59" s="678" t="e">
        <f>VLOOKUP($I59,'WM-AR'!$B$7:$AL$2292,32,FALSE)</f>
        <v>#N/A</v>
      </c>
      <c r="AE59" s="678" t="e">
        <f>VLOOKUP($I59,'WM-AR'!$B$7:$AL$2292,33,FALSE)</f>
        <v>#N/A</v>
      </c>
      <c r="AF59" s="679"/>
      <c r="AG59" s="680"/>
      <c r="AH59" s="680"/>
      <c r="AI59" s="680"/>
      <c r="AJ59" s="681"/>
    </row>
    <row r="60" spans="2:36" ht="49.9" customHeight="1">
      <c r="B60" s="307"/>
      <c r="C60" s="286"/>
      <c r="D60" s="286"/>
      <c r="E60" s="286"/>
      <c r="F60" s="755" t="s">
        <v>6960</v>
      </c>
      <c r="G60" s="286" t="str">
        <f>N60&amp;" "&amp;Q60</f>
        <v>Structural Concrete 30MPa &lt; F'c (Cylinder Strength) ≤ 35MPa</v>
      </c>
      <c r="H60" s="286" t="str">
        <f>$H$53</f>
        <v xml:space="preserve">A03AE032-00004 Concrete Work Mass Concrete Work Structural Concrete  Cement Type-1 30MPa &lt; F'c (Cylinder Strength) ≤ 35MPa   Including Concrete Temperature Control (Pile Cooling &amp; Curing), Max Temperature of Concrete : 30℃  </v>
      </c>
      <c r="I60" s="309" t="str">
        <f t="shared" si="6"/>
        <v>A03AE032-00004</v>
      </c>
      <c r="J60" s="310"/>
      <c r="K60" s="310" t="str">
        <f>VLOOKUP($I60,'WM-AR'!$B$7:$AL$2292,34,FALSE)</f>
        <v>M3</v>
      </c>
      <c r="L60" s="310" t="str">
        <f>VLOOKUP($I60,'WM-AR'!$B$7:$AL$2292,4,FALSE)</f>
        <v>Concrete Work</v>
      </c>
      <c r="M60" s="310" t="str">
        <f>VLOOKUP($I60,'WM-AR'!$B$7:$AL$2292,6,FALSE)</f>
        <v>Mass Concrete Work</v>
      </c>
      <c r="N60" s="310" t="str">
        <f>VLOOKUP($I60,'WM-AR'!$B$7:$AL$2292,8,FALSE)</f>
        <v>Structural Concrete</v>
      </c>
      <c r="O60" s="310">
        <f>VLOOKUP($I60,'WM-AR'!$B$7:$AL$2292,10,FALSE)</f>
        <v>0</v>
      </c>
      <c r="P60" s="310" t="str">
        <f>VLOOKUP($I60,'WM-AR'!$B$7:$AL$2292,12,FALSE)</f>
        <v>Cement Type-1</v>
      </c>
      <c r="Q60" s="310" t="str">
        <f>IF(VLOOKUP($I60,'WM-AR'!$B$7:$AL$2292,14,FALSE)=0,"",VLOOKUP($I60,'WM-AR'!$B$7:$AL$2292,14,FALSE))</f>
        <v>30MPa &lt; F'c (Cylinder Strength) ≤ 35MPa</v>
      </c>
      <c r="R60" s="310">
        <f>VLOOKUP($I60,'WM-AR'!$B$7:$AL$2292,16,FALSE)</f>
        <v>0</v>
      </c>
      <c r="S60" s="310">
        <f>VLOOKUP($I60,'WM-AR'!$B$7:$AL$2292,18,FALSE)</f>
        <v>0</v>
      </c>
      <c r="T60" s="310" t="str">
        <f>VLOOKUP($I60,'WM-AR'!$B$7:$AL$2292,20,FALSE)</f>
        <v>Including Concrete Temperature Control (Pile Cooling &amp; Curing), Max Temperature of Concrete : 30℃</v>
      </c>
      <c r="U60" s="310">
        <f>VLOOKUP($I60,'WM-AR'!$B$7:$AL$2292,22,FALSE)</f>
        <v>0</v>
      </c>
      <c r="V60" s="310" t="str">
        <f>VLOOKUP($I60,'WM-AR'!$B$7:$AL$2292,24,FALSE)</f>
        <v/>
      </c>
      <c r="W60" s="310">
        <f>VLOOKUP($I60,'WM-AR'!$B$7:$AL$2292,25,FALSE)</f>
        <v>0</v>
      </c>
      <c r="X60" s="310" t="str">
        <f>VLOOKUP($I60,'WM-AR'!$B$7:$AL$2292,26,FALSE)</f>
        <v/>
      </c>
      <c r="Y60" s="310">
        <f>VLOOKUP($I60,'WM-AR'!$B$7:$AL$2292,27,FALSE)</f>
        <v>0</v>
      </c>
      <c r="Z60" s="310">
        <f>VLOOKUP($I60,'WM-AR'!$B$7:$AL$2292,28,FALSE)</f>
        <v>0</v>
      </c>
      <c r="AA60" s="310">
        <f>VLOOKUP($I60,'WM-AR'!$B$7:$AL$2292,29,FALSE)</f>
        <v>0</v>
      </c>
      <c r="AB60" s="310">
        <f>VLOOKUP($I60,'WM-AR'!$B$7:$AL$2292,30,FALSE)</f>
        <v>0</v>
      </c>
      <c r="AC60" s="310">
        <f>VLOOKUP($I60,'WM-AR'!$B$7:$AL$2292,31,FALSE)</f>
        <v>0</v>
      </c>
      <c r="AD60" s="310">
        <f>VLOOKUP($I60,'WM-AR'!$B$7:$AL$2292,32,FALSE)</f>
        <v>0</v>
      </c>
      <c r="AE60" s="310">
        <f>VLOOKUP($I60,'WM-AR'!$B$7:$AL$2292,33,FALSE)</f>
        <v>0</v>
      </c>
      <c r="AF60" s="287" t="s">
        <v>897</v>
      </c>
      <c r="AG60" s="375" t="s">
        <v>881</v>
      </c>
      <c r="AH60" s="376">
        <v>251.6</v>
      </c>
      <c r="AI60" s="376" t="s">
        <v>882</v>
      </c>
      <c r="AJ60" s="334"/>
    </row>
    <row r="61" spans="2:36" ht="49.9" customHeight="1">
      <c r="B61" s="314"/>
      <c r="C61" s="285"/>
      <c r="D61" s="285"/>
      <c r="E61" s="285"/>
      <c r="F61" s="756" t="s">
        <v>6961</v>
      </c>
      <c r="G61" s="286" t="str">
        <f>N61&amp;" "&amp;Q61</f>
        <v>Rebar Work 300MPa&lt;Fy≤400MPa</v>
      </c>
      <c r="H61" s="286" t="str">
        <f>$H$54</f>
        <v xml:space="preserve">A03AF037-00003 Concrete Work Superstructure Work Rebar Work Deformed Bar (Non-Coat.)  300MPa&lt;Fy≤400MPa     </v>
      </c>
      <c r="I61" s="309" t="str">
        <f t="shared" si="6"/>
        <v>A03AF037-00003</v>
      </c>
      <c r="J61" s="310"/>
      <c r="K61" s="310" t="str">
        <f>VLOOKUP($I61,'WM-AR'!$B$7:$AL$2292,34,FALSE)</f>
        <v>TON</v>
      </c>
      <c r="L61" s="310" t="str">
        <f>VLOOKUP($I61,'WM-AR'!$B$7:$AL$2292,4,FALSE)</f>
        <v>Concrete Work</v>
      </c>
      <c r="M61" s="310" t="str">
        <f>VLOOKUP($I61,'WM-AR'!$B$7:$AL$2292,6,FALSE)</f>
        <v>Superstructure Work</v>
      </c>
      <c r="N61" s="310" t="str">
        <f>VLOOKUP($I61,'WM-AR'!$B$7:$AL$2292,8,FALSE)</f>
        <v>Rebar Work</v>
      </c>
      <c r="O61" s="310" t="str">
        <f>VLOOKUP($I61,'WM-AR'!$B$7:$AL$2292,10,FALSE)</f>
        <v>Deformed Bar (Non-Coat.)</v>
      </c>
      <c r="P61" s="310">
        <f>VLOOKUP($I61,'WM-AR'!$B$7:$AL$2292,12,FALSE)</f>
        <v>0</v>
      </c>
      <c r="Q61" s="310" t="str">
        <f>IF(VLOOKUP($I61,'WM-AR'!$B$7:$AL$2292,14,FALSE)=0,"",VLOOKUP($I61,'WM-AR'!$B$7:$AL$2292,14,FALSE))</f>
        <v>300MPa&lt;Fy≤400MPa</v>
      </c>
      <c r="R61" s="310">
        <f>VLOOKUP($I61,'WM-AR'!$B$7:$AL$2292,16,FALSE)</f>
        <v>0</v>
      </c>
      <c r="S61" s="310">
        <f>VLOOKUP($I61,'WM-AR'!$B$7:$AL$2292,18,FALSE)</f>
        <v>0</v>
      </c>
      <c r="T61" s="310" t="str">
        <f>VLOOKUP($I61,'WM-AR'!$B$7:$AL$2292,20,FALSE)</f>
        <v/>
      </c>
      <c r="U61" s="310">
        <f>VLOOKUP($I61,'WM-AR'!$B$7:$AL$2292,22,FALSE)</f>
        <v>0</v>
      </c>
      <c r="V61" s="310" t="str">
        <f>VLOOKUP($I61,'WM-AR'!$B$7:$AL$2292,24,FALSE)</f>
        <v/>
      </c>
      <c r="W61" s="310">
        <f>VLOOKUP($I61,'WM-AR'!$B$7:$AL$2292,25,FALSE)</f>
        <v>0</v>
      </c>
      <c r="X61" s="310" t="str">
        <f>VLOOKUP($I61,'WM-AR'!$B$7:$AL$2292,26,FALSE)</f>
        <v/>
      </c>
      <c r="Y61" s="310">
        <f>VLOOKUP($I61,'WM-AR'!$B$7:$AL$2292,27,FALSE)</f>
        <v>0</v>
      </c>
      <c r="Z61" s="310">
        <f>VLOOKUP($I61,'WM-AR'!$B$7:$AL$2292,28,FALSE)</f>
        <v>0</v>
      </c>
      <c r="AA61" s="310">
        <f>VLOOKUP($I61,'WM-AR'!$B$7:$AL$2292,29,FALSE)</f>
        <v>0</v>
      </c>
      <c r="AB61" s="310">
        <f>VLOOKUP($I61,'WM-AR'!$B$7:$AL$2292,30,FALSE)</f>
        <v>0</v>
      </c>
      <c r="AC61" s="310">
        <f>VLOOKUP($I61,'WM-AR'!$B$7:$AL$2292,31,FALSE)</f>
        <v>0</v>
      </c>
      <c r="AD61" s="310">
        <f>VLOOKUP($I61,'WM-AR'!$B$7:$AL$2292,32,FALSE)</f>
        <v>0</v>
      </c>
      <c r="AE61" s="310">
        <f>VLOOKUP($I61,'WM-AR'!$B$7:$AL$2292,33,FALSE)</f>
        <v>0</v>
      </c>
      <c r="AF61" s="287" t="s">
        <v>899</v>
      </c>
      <c r="AG61" s="375" t="s">
        <v>885</v>
      </c>
      <c r="AH61" s="376">
        <v>30.192</v>
      </c>
      <c r="AI61" s="376" t="s">
        <v>886</v>
      </c>
      <c r="AJ61" s="334" t="s">
        <v>887</v>
      </c>
    </row>
    <row r="62" spans="2:36" ht="49.9" customHeight="1">
      <c r="B62" s="314"/>
      <c r="C62" s="285"/>
      <c r="D62" s="285"/>
      <c r="E62" s="285"/>
      <c r="F62" s="756" t="s">
        <v>6964</v>
      </c>
      <c r="G62" s="286" t="str">
        <f>N62&amp;" "&amp;Q62</f>
        <v xml:space="preserve">Form Work (1 time in use) </v>
      </c>
      <c r="H62" s="308" t="s">
        <v>888</v>
      </c>
      <c r="I62" s="309" t="str">
        <f t="shared" si="6"/>
        <v>A03AF036-00001</v>
      </c>
      <c r="J62" s="310"/>
      <c r="K62" s="310" t="str">
        <f>VLOOKUP($I62,'WM-AR'!$B$7:$AL$2292,34,FALSE)</f>
        <v>M2</v>
      </c>
      <c r="L62" s="310" t="str">
        <f>VLOOKUP($I62,'WM-AR'!$B$7:$AL$2292,4,FALSE)</f>
        <v>Concrete Work</v>
      </c>
      <c r="M62" s="310" t="str">
        <f>VLOOKUP($I62,'WM-AR'!$B$7:$AL$2292,6,FALSE)</f>
        <v>Superstructure Work</v>
      </c>
      <c r="N62" s="310" t="str">
        <f>VLOOKUP($I62,'WM-AR'!$B$7:$AL$2292,8,FALSE)</f>
        <v>Form Work (1 time in use)</v>
      </c>
      <c r="O62" s="310" t="str">
        <f>VLOOKUP($I62,'WM-AR'!$B$7:$AL$2292,10,FALSE)</f>
        <v>Flat Form</v>
      </c>
      <c r="P62" s="310">
        <f>VLOOKUP($I62,'WM-AR'!$B$7:$AL$2292,12,FALSE)</f>
        <v>0</v>
      </c>
      <c r="Q62" s="310" t="str">
        <f>IF(VLOOKUP($I62,'WM-AR'!$B$7:$AL$2292,14,FALSE)=0,"",VLOOKUP($I62,'WM-AR'!$B$7:$AL$2292,14,FALSE))</f>
        <v/>
      </c>
      <c r="R62" s="310">
        <f>VLOOKUP($I62,'WM-AR'!$B$7:$AL$2292,16,FALSE)</f>
        <v>0</v>
      </c>
      <c r="S62" s="310">
        <f>VLOOKUP($I62,'WM-AR'!$B$7:$AL$2292,18,FALSE)</f>
        <v>0</v>
      </c>
      <c r="T62" s="310" t="str">
        <f>VLOOKUP($I62,'WM-AR'!$B$7:$AL$2292,20,FALSE)</f>
        <v>Dressed Lumber, Plywood or Steel Form(Wood Planks are not Allowed) incl. Chamfer</v>
      </c>
      <c r="U62" s="310">
        <f>VLOOKUP($I62,'WM-AR'!$B$7:$AL$2292,22,FALSE)</f>
        <v>0</v>
      </c>
      <c r="V62" s="310" t="str">
        <f>VLOOKUP($I62,'WM-AR'!$B$7:$AL$2292,24,FALSE)</f>
        <v/>
      </c>
      <c r="W62" s="310">
        <f>VLOOKUP($I62,'WM-AR'!$B$7:$AL$2292,25,FALSE)</f>
        <v>0</v>
      </c>
      <c r="X62" s="310" t="str">
        <f>VLOOKUP($I62,'WM-AR'!$B$7:$AL$2292,26,FALSE)</f>
        <v/>
      </c>
      <c r="Y62" s="310">
        <f>VLOOKUP($I62,'WM-AR'!$B$7:$AL$2292,27,FALSE)</f>
        <v>0</v>
      </c>
      <c r="Z62" s="310">
        <f>VLOOKUP($I62,'WM-AR'!$B$7:$AL$2292,28,FALSE)</f>
        <v>0</v>
      </c>
      <c r="AA62" s="310">
        <f>VLOOKUP($I62,'WM-AR'!$B$7:$AL$2292,29,FALSE)</f>
        <v>0</v>
      </c>
      <c r="AB62" s="310">
        <f>VLOOKUP($I62,'WM-AR'!$B$7:$AL$2292,30,FALSE)</f>
        <v>0</v>
      </c>
      <c r="AC62" s="310">
        <f>VLOOKUP($I62,'WM-AR'!$B$7:$AL$2292,31,FALSE)</f>
        <v>0</v>
      </c>
      <c r="AD62" s="310">
        <f>VLOOKUP($I62,'WM-AR'!$B$7:$AL$2292,32,FALSE)</f>
        <v>0</v>
      </c>
      <c r="AE62" s="310">
        <f>VLOOKUP($I62,'WM-AR'!$B$7:$AL$2292,33,FALSE)</f>
        <v>0</v>
      </c>
      <c r="AF62" s="287"/>
      <c r="AG62" s="375" t="s">
        <v>779</v>
      </c>
      <c r="AH62" s="376">
        <v>125.8</v>
      </c>
      <c r="AI62" s="376" t="s">
        <v>763</v>
      </c>
      <c r="AJ62" s="334"/>
    </row>
    <row r="63" spans="2:36">
      <c r="B63" s="396"/>
      <c r="C63" s="397"/>
      <c r="D63" s="397"/>
      <c r="E63" s="397"/>
      <c r="F63" s="397"/>
      <c r="G63" s="398"/>
      <c r="H63" s="398"/>
      <c r="I63" s="367"/>
      <c r="J63" s="399"/>
      <c r="K63" s="399"/>
      <c r="L63" s="399"/>
      <c r="M63" s="399"/>
      <c r="N63" s="399"/>
      <c r="O63" s="399"/>
      <c r="P63" s="399"/>
      <c r="Q63" s="399"/>
      <c r="R63" s="399"/>
      <c r="S63" s="399"/>
      <c r="T63" s="399"/>
      <c r="U63" s="399"/>
      <c r="V63" s="399"/>
      <c r="W63" s="399"/>
      <c r="X63" s="399"/>
      <c r="Y63" s="399"/>
      <c r="Z63" s="399"/>
      <c r="AA63" s="399"/>
      <c r="AB63" s="399"/>
      <c r="AC63" s="399"/>
      <c r="AD63" s="399"/>
      <c r="AE63" s="399"/>
      <c r="AF63" s="397"/>
      <c r="AG63" s="400"/>
      <c r="AH63" s="401"/>
      <c r="AI63" s="401"/>
      <c r="AJ63" s="398"/>
    </row>
    <row r="64" spans="2:36" ht="33" customHeight="1">
      <c r="B64" s="687"/>
      <c r="C64" s="688" t="s">
        <v>912</v>
      </c>
      <c r="D64" s="689"/>
      <c r="E64" s="689"/>
      <c r="F64" s="687" t="s">
        <v>6937</v>
      </c>
      <c r="G64" s="386"/>
      <c r="H64" s="402"/>
      <c r="I64" s="382" t="str">
        <f t="shared" ref="I64:I77" si="7">LEFT(H64,14)</f>
        <v/>
      </c>
      <c r="J64" s="382"/>
      <c r="K64" s="690"/>
      <c r="L64" s="690"/>
      <c r="M64" s="690"/>
      <c r="N64" s="690"/>
      <c r="O64" s="690"/>
      <c r="P64" s="690"/>
      <c r="Q64" s="690"/>
      <c r="R64" s="690"/>
      <c r="S64" s="690"/>
      <c r="T64" s="690"/>
      <c r="U64" s="690"/>
      <c r="V64" s="690"/>
      <c r="W64" s="690"/>
      <c r="X64" s="690"/>
      <c r="Y64" s="690"/>
      <c r="Z64" s="690"/>
      <c r="AA64" s="690"/>
      <c r="AB64" s="690"/>
      <c r="AC64" s="690"/>
      <c r="AD64" s="690"/>
      <c r="AE64" s="690"/>
      <c r="AF64" s="691"/>
      <c r="AG64" s="691"/>
      <c r="AH64" s="691"/>
      <c r="AI64" s="691"/>
      <c r="AJ64" s="690"/>
    </row>
    <row r="65" spans="2:36" ht="49.5">
      <c r="B65" s="687"/>
      <c r="C65" s="688"/>
      <c r="D65" s="689"/>
      <c r="E65" s="689"/>
      <c r="F65" s="687"/>
      <c r="G65" s="692" t="s">
        <v>6925</v>
      </c>
      <c r="H65" s="693" t="s">
        <v>879</v>
      </c>
      <c r="I65" s="382"/>
      <c r="J65" s="382"/>
      <c r="K65" s="690"/>
      <c r="L65" s="690"/>
      <c r="M65" s="690"/>
      <c r="N65" s="690"/>
      <c r="O65" s="690"/>
      <c r="P65" s="690"/>
      <c r="Q65" s="690"/>
      <c r="R65" s="690"/>
      <c r="S65" s="690"/>
      <c r="T65" s="690"/>
      <c r="U65" s="690"/>
      <c r="V65" s="690"/>
      <c r="W65" s="690"/>
      <c r="X65" s="690"/>
      <c r="Y65" s="690"/>
      <c r="Z65" s="690"/>
      <c r="AA65" s="690"/>
      <c r="AB65" s="690"/>
      <c r="AC65" s="690"/>
      <c r="AD65" s="690"/>
      <c r="AE65" s="690"/>
      <c r="AF65" s="691"/>
      <c r="AG65" s="691"/>
      <c r="AH65" s="691"/>
      <c r="AI65" s="691"/>
      <c r="AJ65" s="690"/>
    </row>
    <row r="66" spans="2:36" ht="33">
      <c r="B66" s="687"/>
      <c r="C66" s="688"/>
      <c r="D66" s="689"/>
      <c r="E66" s="689"/>
      <c r="F66" s="687"/>
      <c r="G66" s="692" t="s">
        <v>6926</v>
      </c>
      <c r="H66" s="693" t="s">
        <v>883</v>
      </c>
      <c r="I66" s="382"/>
      <c r="J66" s="382"/>
      <c r="K66" s="690"/>
      <c r="L66" s="690"/>
      <c r="M66" s="690"/>
      <c r="N66" s="690"/>
      <c r="O66" s="690"/>
      <c r="P66" s="690"/>
      <c r="Q66" s="690"/>
      <c r="R66" s="690"/>
      <c r="S66" s="690"/>
      <c r="T66" s="690"/>
      <c r="U66" s="690"/>
      <c r="V66" s="690"/>
      <c r="W66" s="690"/>
      <c r="X66" s="690"/>
      <c r="Y66" s="690"/>
      <c r="Z66" s="690"/>
      <c r="AA66" s="690"/>
      <c r="AB66" s="690"/>
      <c r="AC66" s="690"/>
      <c r="AD66" s="690"/>
      <c r="AE66" s="690"/>
      <c r="AF66" s="691"/>
      <c r="AG66" s="691"/>
      <c r="AH66" s="691"/>
      <c r="AI66" s="691"/>
      <c r="AJ66" s="690"/>
    </row>
    <row r="67" spans="2:36" ht="33">
      <c r="B67" s="687"/>
      <c r="C67" s="688"/>
      <c r="D67" s="689"/>
      <c r="E67" s="689"/>
      <c r="F67" s="687"/>
      <c r="G67" s="692" t="s">
        <v>6930</v>
      </c>
      <c r="H67" s="693" t="s">
        <v>917</v>
      </c>
      <c r="I67" s="382"/>
      <c r="J67" s="382"/>
      <c r="K67" s="690"/>
      <c r="L67" s="690"/>
      <c r="M67" s="690"/>
      <c r="N67" s="690"/>
      <c r="O67" s="690"/>
      <c r="P67" s="690"/>
      <c r="Q67" s="690"/>
      <c r="R67" s="690"/>
      <c r="S67" s="690"/>
      <c r="T67" s="690"/>
      <c r="U67" s="690"/>
      <c r="V67" s="690"/>
      <c r="W67" s="690"/>
      <c r="X67" s="690"/>
      <c r="Y67" s="690"/>
      <c r="Z67" s="690"/>
      <c r="AA67" s="690"/>
      <c r="AB67" s="690"/>
      <c r="AC67" s="690"/>
      <c r="AD67" s="690"/>
      <c r="AE67" s="690"/>
      <c r="AF67" s="691"/>
      <c r="AG67" s="691"/>
      <c r="AH67" s="691"/>
      <c r="AI67" s="691"/>
      <c r="AJ67" s="690"/>
    </row>
    <row r="68" spans="2:36" ht="33">
      <c r="B68" s="687"/>
      <c r="C68" s="688"/>
      <c r="D68" s="689"/>
      <c r="E68" s="689"/>
      <c r="F68" s="687"/>
      <c r="G68" s="692" t="s">
        <v>6929</v>
      </c>
      <c r="H68" s="693" t="s">
        <v>919</v>
      </c>
      <c r="I68" s="382"/>
      <c r="J68" s="382"/>
      <c r="K68" s="690"/>
      <c r="L68" s="690"/>
      <c r="M68" s="690"/>
      <c r="N68" s="690"/>
      <c r="O68" s="690"/>
      <c r="P68" s="690"/>
      <c r="Q68" s="690"/>
      <c r="R68" s="690"/>
      <c r="S68" s="690"/>
      <c r="T68" s="690"/>
      <c r="U68" s="690"/>
      <c r="V68" s="690"/>
      <c r="W68" s="690"/>
      <c r="X68" s="690"/>
      <c r="Y68" s="690"/>
      <c r="Z68" s="690"/>
      <c r="AA68" s="690"/>
      <c r="AB68" s="690"/>
      <c r="AC68" s="690"/>
      <c r="AD68" s="690"/>
      <c r="AE68" s="690"/>
      <c r="AF68" s="691"/>
      <c r="AG68" s="691"/>
      <c r="AH68" s="691"/>
      <c r="AI68" s="691"/>
      <c r="AJ68" s="690"/>
    </row>
    <row r="69" spans="2:36">
      <c r="B69" s="379"/>
      <c r="C69" s="380"/>
      <c r="D69" s="380"/>
      <c r="E69" s="380"/>
      <c r="F69" s="380"/>
      <c r="G69" s="381"/>
      <c r="H69" s="381"/>
      <c r="I69" s="382"/>
      <c r="J69" s="383"/>
      <c r="K69" s="383"/>
      <c r="L69" s="383"/>
      <c r="M69" s="383"/>
      <c r="N69" s="383"/>
      <c r="O69" s="383"/>
      <c r="P69" s="383"/>
      <c r="Q69" s="383"/>
      <c r="R69" s="383"/>
      <c r="S69" s="383"/>
      <c r="T69" s="383"/>
      <c r="U69" s="383"/>
      <c r="V69" s="383"/>
      <c r="W69" s="383"/>
      <c r="X69" s="383"/>
      <c r="Y69" s="383"/>
      <c r="Z69" s="383"/>
      <c r="AA69" s="383"/>
      <c r="AB69" s="383"/>
      <c r="AC69" s="383"/>
      <c r="AD69" s="383"/>
      <c r="AE69" s="383"/>
      <c r="AF69" s="380"/>
      <c r="AG69" s="384"/>
      <c r="AH69" s="385"/>
      <c r="AI69" s="385"/>
      <c r="AJ69" s="381"/>
    </row>
    <row r="70" spans="2:36" ht="34.9" customHeight="1">
      <c r="B70" s="596"/>
      <c r="C70" s="285" t="s">
        <v>225</v>
      </c>
      <c r="D70" s="286"/>
      <c r="E70" s="509" t="s">
        <v>509</v>
      </c>
      <c r="F70" s="288" t="s">
        <v>6411</v>
      </c>
      <c r="G70" s="288"/>
      <c r="H70" s="372"/>
      <c r="I70" s="290" t="str">
        <f t="shared" si="7"/>
        <v/>
      </c>
      <c r="J70" s="290"/>
      <c r="K70" s="290"/>
      <c r="L70" s="290"/>
      <c r="M70" s="290"/>
      <c r="N70" s="291"/>
      <c r="O70" s="373"/>
      <c r="P70" s="293"/>
      <c r="Q70" s="293"/>
      <c r="R70" s="293"/>
      <c r="S70" s="293"/>
      <c r="T70" s="293"/>
      <c r="U70" s="293"/>
      <c r="V70" s="294"/>
      <c r="W70" s="295"/>
      <c r="X70" s="295"/>
      <c r="Y70" s="295"/>
      <c r="Z70" s="295"/>
      <c r="AA70" s="295"/>
      <c r="AB70" s="295"/>
      <c r="AC70" s="295"/>
      <c r="AD70" s="295"/>
      <c r="AE70" s="295"/>
      <c r="AF70" s="685" t="s">
        <v>915</v>
      </c>
      <c r="AG70" s="683"/>
      <c r="AH70" s="683"/>
      <c r="AI70" s="683"/>
      <c r="AJ70" s="686"/>
    </row>
    <row r="71" spans="2:36">
      <c r="B71" s="639"/>
      <c r="C71" s="602"/>
      <c r="D71" s="640"/>
      <c r="E71" s="649"/>
      <c r="F71" s="650"/>
      <c r="G71" s="646" t="s">
        <v>6931</v>
      </c>
      <c r="H71" s="597"/>
      <c r="I71" s="695" t="str">
        <f t="shared" si="7"/>
        <v/>
      </c>
      <c r="J71" s="696"/>
      <c r="K71" s="697" t="e">
        <f>VLOOKUP($I71,'WM-AR'!$B$7:$AL$2292,34,FALSE)</f>
        <v>#N/A</v>
      </c>
      <c r="L71" s="655" t="e">
        <f>VLOOKUP($I71,'WM-AR'!$B$7:$AL$2292,4,FALSE)</f>
        <v>#N/A</v>
      </c>
      <c r="M71" s="655" t="e">
        <f>VLOOKUP($I71,'WM-AR'!$B$7:$AL$2292,6,FALSE)</f>
        <v>#N/A</v>
      </c>
      <c r="N71" s="656" t="e">
        <f>VLOOKUP($I71,'WM-AR'!$B$7:$AL$2292,8,FALSE)</f>
        <v>#N/A</v>
      </c>
      <c r="O71" s="657" t="e">
        <f>VLOOKUP($I71,'WM-AR'!$B$7:$AL$2292,10,FALSE)</f>
        <v>#N/A</v>
      </c>
      <c r="P71" s="658" t="e">
        <f>VLOOKUP($I71,'WM-AR'!$B$7:$AL$2292,12,FALSE)</f>
        <v>#N/A</v>
      </c>
      <c r="Q71" s="658" t="e">
        <f>IF(VLOOKUP($I71,'WM-AR'!$B$7:$AL$2292,14,FALSE)=0,"",VLOOKUP($I71,'WM-AR'!$B$7:$AL$2292,14,FALSE))</f>
        <v>#N/A</v>
      </c>
      <c r="R71" s="658" t="e">
        <f>VLOOKUP($I71,'WM-AR'!$B$7:$AL$2292,16,FALSE)</f>
        <v>#N/A</v>
      </c>
      <c r="S71" s="658" t="e">
        <f>VLOOKUP($I71,'WM-AR'!$B$7:$AL$2292,18,FALSE)</f>
        <v>#N/A</v>
      </c>
      <c r="T71" s="658" t="e">
        <f>VLOOKUP($I71,'WM-AR'!$B$7:$AL$2292,20,FALSE)</f>
        <v>#N/A</v>
      </c>
      <c r="U71" s="658" t="e">
        <f>VLOOKUP($I71,'WM-AR'!$B$7:$AL$2292,22,FALSE)</f>
        <v>#N/A</v>
      </c>
      <c r="V71" s="659" t="e">
        <f>VLOOKUP($I71,'WM-AR'!$B$7:$AL$2292,24,FALSE)</f>
        <v>#N/A</v>
      </c>
      <c r="W71" s="660" t="e">
        <f>VLOOKUP($I71,'WM-AR'!$B$7:$AL$2292,25,FALSE)</f>
        <v>#N/A</v>
      </c>
      <c r="X71" s="660" t="e">
        <f>VLOOKUP($I71,'WM-AR'!$B$7:$AL$2292,26,FALSE)</f>
        <v>#N/A</v>
      </c>
      <c r="Y71" s="660" t="e">
        <f>VLOOKUP($I71,'WM-AR'!$B$7:$AL$2292,27,FALSE)</f>
        <v>#N/A</v>
      </c>
      <c r="Z71" s="660" t="e">
        <f>VLOOKUP($I71,'WM-AR'!$B$7:$AL$2292,28,FALSE)</f>
        <v>#N/A</v>
      </c>
      <c r="AA71" s="660" t="e">
        <f>VLOOKUP($I71,'WM-AR'!$B$7:$AL$2292,29,FALSE)</f>
        <v>#N/A</v>
      </c>
      <c r="AB71" s="660" t="e">
        <f>VLOOKUP($I71,'WM-AR'!$B$7:$AL$2292,30,FALSE)</f>
        <v>#N/A</v>
      </c>
      <c r="AC71" s="660" t="e">
        <f>VLOOKUP($I71,'WM-AR'!$B$7:$AL$2292,31,FALSE)</f>
        <v>#N/A</v>
      </c>
      <c r="AD71" s="660" t="e">
        <f>VLOOKUP($I71,'WM-AR'!$B$7:$AL$2292,32,FALSE)</f>
        <v>#N/A</v>
      </c>
      <c r="AE71" s="660" t="e">
        <f>VLOOKUP($I71,'WM-AR'!$B$7:$AL$2292,33,FALSE)</f>
        <v>#N/A</v>
      </c>
      <c r="AF71" s="661"/>
      <c r="AG71" s="662"/>
      <c r="AH71" s="662"/>
      <c r="AI71" s="662"/>
      <c r="AJ71" s="663"/>
    </row>
    <row r="72" spans="2:36" ht="33">
      <c r="B72" s="641"/>
      <c r="C72" s="598"/>
      <c r="D72" s="642"/>
      <c r="E72" s="651"/>
      <c r="F72" s="652"/>
      <c r="G72" s="647" t="s">
        <v>6932</v>
      </c>
      <c r="H72" s="599" t="s">
        <v>889</v>
      </c>
      <c r="I72" s="698" t="str">
        <f t="shared" si="7"/>
        <v>A04AS173-00001</v>
      </c>
      <c r="J72" s="664"/>
      <c r="K72" s="699" t="str">
        <f>VLOOKUP($I72,'WM-AR'!$B$7:$AL$2292,34,FALSE)</f>
        <v>M2</v>
      </c>
      <c r="L72" s="664" t="str">
        <f>VLOOKUP($I72,'WM-AR'!$B$7:$AL$2292,4,FALSE)</f>
        <v>Finishing Work</v>
      </c>
      <c r="M72" s="664" t="str">
        <f>VLOOKUP($I72,'WM-AR'!$B$7:$AL$2292,6,FALSE)</f>
        <v>Exterior/Interior Finish Work</v>
      </c>
      <c r="N72" s="665" t="str">
        <f>VLOOKUP($I72,'WM-AR'!$B$7:$AL$2292,8,FALSE)</f>
        <v>Steel Trowel Finish</v>
      </c>
      <c r="O72" s="666">
        <f>VLOOKUP($I72,'WM-AR'!$B$7:$AL$2292,10,FALSE)</f>
        <v>0</v>
      </c>
      <c r="P72" s="667">
        <f>VLOOKUP($I72,'WM-AR'!$B$7:$AL$2292,12,FALSE)</f>
        <v>0</v>
      </c>
      <c r="Q72" s="667" t="str">
        <f>IF(VLOOKUP($I72,'WM-AR'!$B$7:$AL$2292,14,FALSE)=0,"",VLOOKUP($I72,'WM-AR'!$B$7:$AL$2292,14,FALSE))</f>
        <v/>
      </c>
      <c r="R72" s="667">
        <f>VLOOKUP($I72,'WM-AR'!$B$7:$AL$2292,16,FALSE)</f>
        <v>0</v>
      </c>
      <c r="S72" s="667">
        <f>VLOOKUP($I72,'WM-AR'!$B$7:$AL$2292,18,FALSE)</f>
        <v>0</v>
      </c>
      <c r="T72" s="667" t="str">
        <f>VLOOKUP($I72,'WM-AR'!$B$7:$AL$2292,20,FALSE)</f>
        <v/>
      </c>
      <c r="U72" s="667">
        <f>VLOOKUP($I72,'WM-AR'!$B$7:$AL$2292,22,FALSE)</f>
        <v>0</v>
      </c>
      <c r="V72" s="668" t="str">
        <f>VLOOKUP($I72,'WM-AR'!$B$7:$AL$2292,24,FALSE)</f>
        <v/>
      </c>
      <c r="W72" s="669">
        <f>VLOOKUP($I72,'WM-AR'!$B$7:$AL$2292,25,FALSE)</f>
        <v>0</v>
      </c>
      <c r="X72" s="669" t="str">
        <f>VLOOKUP($I72,'WM-AR'!$B$7:$AL$2292,26,FALSE)</f>
        <v/>
      </c>
      <c r="Y72" s="669">
        <f>VLOOKUP($I72,'WM-AR'!$B$7:$AL$2292,27,FALSE)</f>
        <v>0</v>
      </c>
      <c r="Z72" s="669">
        <f>VLOOKUP($I72,'WM-AR'!$B$7:$AL$2292,28,FALSE)</f>
        <v>0</v>
      </c>
      <c r="AA72" s="669">
        <f>VLOOKUP($I72,'WM-AR'!$B$7:$AL$2292,29,FALSE)</f>
        <v>0</v>
      </c>
      <c r="AB72" s="669">
        <f>VLOOKUP($I72,'WM-AR'!$B$7:$AL$2292,30,FALSE)</f>
        <v>0</v>
      </c>
      <c r="AC72" s="669">
        <f>VLOOKUP($I72,'WM-AR'!$B$7:$AL$2292,31,FALSE)</f>
        <v>0</v>
      </c>
      <c r="AD72" s="669">
        <f>VLOOKUP($I72,'WM-AR'!$B$7:$AL$2292,32,FALSE)</f>
        <v>0</v>
      </c>
      <c r="AE72" s="669">
        <f>VLOOKUP($I72,'WM-AR'!$B$7:$AL$2292,33,FALSE)</f>
        <v>0</v>
      </c>
      <c r="AF72" s="670"/>
      <c r="AG72" s="671"/>
      <c r="AH72" s="671"/>
      <c r="AI72" s="671"/>
      <c r="AJ72" s="672"/>
    </row>
    <row r="73" spans="2:36">
      <c r="B73" s="643"/>
      <c r="C73" s="600"/>
      <c r="D73" s="644"/>
      <c r="E73" s="653"/>
      <c r="F73" s="654"/>
      <c r="G73" s="648"/>
      <c r="H73" s="601"/>
      <c r="I73" s="700" t="str">
        <f t="shared" si="7"/>
        <v/>
      </c>
      <c r="J73" s="673"/>
      <c r="K73" s="701" t="e">
        <f>VLOOKUP($I73,'WM-AR'!$B$7:$AL$2292,34,FALSE)</f>
        <v>#N/A</v>
      </c>
      <c r="L73" s="673" t="e">
        <f>VLOOKUP($I73,'WM-AR'!$B$7:$AL$2292,4,FALSE)</f>
        <v>#N/A</v>
      </c>
      <c r="M73" s="673" t="e">
        <f>VLOOKUP($I73,'WM-AR'!$B$7:$AL$2292,6,FALSE)</f>
        <v>#N/A</v>
      </c>
      <c r="N73" s="674" t="e">
        <f>VLOOKUP($I73,'WM-AR'!$B$7:$AL$2292,8,FALSE)</f>
        <v>#N/A</v>
      </c>
      <c r="O73" s="675" t="e">
        <f>VLOOKUP($I73,'WM-AR'!$B$7:$AL$2292,10,FALSE)</f>
        <v>#N/A</v>
      </c>
      <c r="P73" s="676" t="e">
        <f>VLOOKUP($I73,'WM-AR'!$B$7:$AL$2292,12,FALSE)</f>
        <v>#N/A</v>
      </c>
      <c r="Q73" s="676" t="e">
        <f>IF(VLOOKUP($I73,'WM-AR'!$B$7:$AL$2292,14,FALSE)=0,"",VLOOKUP($I73,'WM-AR'!$B$7:$AL$2292,14,FALSE))</f>
        <v>#N/A</v>
      </c>
      <c r="R73" s="676" t="e">
        <f>VLOOKUP($I73,'WM-AR'!$B$7:$AL$2292,16,FALSE)</f>
        <v>#N/A</v>
      </c>
      <c r="S73" s="676" t="e">
        <f>VLOOKUP($I73,'WM-AR'!$B$7:$AL$2292,18,FALSE)</f>
        <v>#N/A</v>
      </c>
      <c r="T73" s="676" t="e">
        <f>VLOOKUP($I73,'WM-AR'!$B$7:$AL$2292,20,FALSE)</f>
        <v>#N/A</v>
      </c>
      <c r="U73" s="676" t="e">
        <f>VLOOKUP($I73,'WM-AR'!$B$7:$AL$2292,22,FALSE)</f>
        <v>#N/A</v>
      </c>
      <c r="V73" s="677" t="e">
        <f>VLOOKUP($I73,'WM-AR'!$B$7:$AL$2292,24,FALSE)</f>
        <v>#N/A</v>
      </c>
      <c r="W73" s="678" t="e">
        <f>VLOOKUP($I73,'WM-AR'!$B$7:$AL$2292,25,FALSE)</f>
        <v>#N/A</v>
      </c>
      <c r="X73" s="678" t="e">
        <f>VLOOKUP($I73,'WM-AR'!$B$7:$AL$2292,26,FALSE)</f>
        <v>#N/A</v>
      </c>
      <c r="Y73" s="678" t="e">
        <f>VLOOKUP($I73,'WM-AR'!$B$7:$AL$2292,27,FALSE)</f>
        <v>#N/A</v>
      </c>
      <c r="Z73" s="678" t="e">
        <f>VLOOKUP($I73,'WM-AR'!$B$7:$AL$2292,28,FALSE)</f>
        <v>#N/A</v>
      </c>
      <c r="AA73" s="678" t="e">
        <f>VLOOKUP($I73,'WM-AR'!$B$7:$AL$2292,29,FALSE)</f>
        <v>#N/A</v>
      </c>
      <c r="AB73" s="678" t="e">
        <f>VLOOKUP($I73,'WM-AR'!$B$7:$AL$2292,30,FALSE)</f>
        <v>#N/A</v>
      </c>
      <c r="AC73" s="678" t="e">
        <f>VLOOKUP($I73,'WM-AR'!$B$7:$AL$2292,31,FALSE)</f>
        <v>#N/A</v>
      </c>
      <c r="AD73" s="678" t="e">
        <f>VLOOKUP($I73,'WM-AR'!$B$7:$AL$2292,32,FALSE)</f>
        <v>#N/A</v>
      </c>
      <c r="AE73" s="678" t="e">
        <f>VLOOKUP($I73,'WM-AR'!$B$7:$AL$2292,33,FALSE)</f>
        <v>#N/A</v>
      </c>
      <c r="AF73" s="679"/>
      <c r="AG73" s="680"/>
      <c r="AH73" s="680"/>
      <c r="AI73" s="680"/>
      <c r="AJ73" s="681"/>
    </row>
    <row r="74" spans="2:36" ht="49.9" customHeight="1">
      <c r="B74" s="307"/>
      <c r="C74" s="286"/>
      <c r="D74" s="286"/>
      <c r="E74" s="286"/>
      <c r="F74" s="755" t="s">
        <v>6960</v>
      </c>
      <c r="G74" s="286" t="str">
        <f>N74&amp;" "&amp;Q74</f>
        <v>Structural Concrete 25MPa &lt; F'c (Cylinder Strength) ≤ 30MPa</v>
      </c>
      <c r="H74" s="286" t="str">
        <f>$H$65</f>
        <v xml:space="preserve">A03AF032-00007 Concrete Work Superstructure Work Structural Concrete  Cement Type-1 25MPa &lt; F'c (Cylinder Strength) ≤ 30MPa     </v>
      </c>
      <c r="I74" s="309" t="str">
        <f t="shared" si="7"/>
        <v>A03AF032-00007</v>
      </c>
      <c r="J74" s="310"/>
      <c r="K74" s="310" t="str">
        <f>VLOOKUP($I74,'WM-AR'!$B$7:$AL$2292,34,FALSE)</f>
        <v>M3</v>
      </c>
      <c r="L74" s="310" t="str">
        <f>VLOOKUP($I74,'WM-AR'!$B$7:$AL$2292,4,FALSE)</f>
        <v>Concrete Work</v>
      </c>
      <c r="M74" s="310" t="str">
        <f>VLOOKUP($I74,'WM-AR'!$B$7:$AL$2292,6,FALSE)</f>
        <v>Superstructure Work</v>
      </c>
      <c r="N74" s="310" t="str">
        <f>VLOOKUP($I74,'WM-AR'!$B$7:$AL$2292,8,FALSE)</f>
        <v>Structural Concrete</v>
      </c>
      <c r="O74" s="310">
        <f>VLOOKUP($I74,'WM-AR'!$B$7:$AL$2292,10,FALSE)</f>
        <v>0</v>
      </c>
      <c r="P74" s="310" t="str">
        <f>VLOOKUP($I74,'WM-AR'!$B$7:$AL$2292,12,FALSE)</f>
        <v>Cement Type-1</v>
      </c>
      <c r="Q74" s="310" t="str">
        <f>IF(VLOOKUP($I74,'WM-AR'!$B$7:$AL$2292,14,FALSE)=0,"",VLOOKUP($I74,'WM-AR'!$B$7:$AL$2292,14,FALSE))</f>
        <v>25MPa &lt; F'c (Cylinder Strength) ≤ 30MPa</v>
      </c>
      <c r="R74" s="310">
        <f>VLOOKUP($I74,'WM-AR'!$B$7:$AL$2292,16,FALSE)</f>
        <v>0</v>
      </c>
      <c r="S74" s="310">
        <f>VLOOKUP($I74,'WM-AR'!$B$7:$AL$2292,18,FALSE)</f>
        <v>0</v>
      </c>
      <c r="T74" s="310" t="str">
        <f>VLOOKUP($I74,'WM-AR'!$B$7:$AL$2292,20,FALSE)</f>
        <v/>
      </c>
      <c r="U74" s="310">
        <f>VLOOKUP($I74,'WM-AR'!$B$7:$AL$2292,22,FALSE)</f>
        <v>0</v>
      </c>
      <c r="V74" s="310" t="str">
        <f>VLOOKUP($I74,'WM-AR'!$B$7:$AL$2292,24,FALSE)</f>
        <v/>
      </c>
      <c r="W74" s="310">
        <f>VLOOKUP($I74,'WM-AR'!$B$7:$AL$2292,25,FALSE)</f>
        <v>0</v>
      </c>
      <c r="X74" s="310" t="str">
        <f>VLOOKUP($I74,'WM-AR'!$B$7:$AL$2292,26,FALSE)</f>
        <v/>
      </c>
      <c r="Y74" s="310">
        <f>VLOOKUP($I74,'WM-AR'!$B$7:$AL$2292,27,FALSE)</f>
        <v>0</v>
      </c>
      <c r="Z74" s="310">
        <f>VLOOKUP($I74,'WM-AR'!$B$7:$AL$2292,28,FALSE)</f>
        <v>0</v>
      </c>
      <c r="AA74" s="310">
        <f>VLOOKUP($I74,'WM-AR'!$B$7:$AL$2292,29,FALSE)</f>
        <v>0</v>
      </c>
      <c r="AB74" s="310">
        <f>VLOOKUP($I74,'WM-AR'!$B$7:$AL$2292,30,FALSE)</f>
        <v>0</v>
      </c>
      <c r="AC74" s="310">
        <f>VLOOKUP($I74,'WM-AR'!$B$7:$AL$2292,31,FALSE)</f>
        <v>0</v>
      </c>
      <c r="AD74" s="310">
        <f>VLOOKUP($I74,'WM-AR'!$B$7:$AL$2292,32,FALSE)</f>
        <v>0</v>
      </c>
      <c r="AE74" s="310">
        <f>VLOOKUP($I74,'WM-AR'!$B$7:$AL$2292,33,FALSE)</f>
        <v>0</v>
      </c>
      <c r="AF74" s="287" t="s">
        <v>880</v>
      </c>
      <c r="AG74" s="375" t="s">
        <v>881</v>
      </c>
      <c r="AH74" s="376"/>
      <c r="AI74" s="376" t="s">
        <v>882</v>
      </c>
      <c r="AJ74" s="334" t="s">
        <v>916</v>
      </c>
    </row>
    <row r="75" spans="2:36" ht="49.9" customHeight="1">
      <c r="B75" s="314"/>
      <c r="C75" s="285"/>
      <c r="D75" s="285"/>
      <c r="E75" s="285"/>
      <c r="F75" s="756" t="s">
        <v>6961</v>
      </c>
      <c r="G75" s="286" t="str">
        <f>N75&amp;" "&amp;Q75</f>
        <v>Rebar Work 300MPa&lt;Fy≤400MPa</v>
      </c>
      <c r="H75" s="286" t="str">
        <f>$H$66</f>
        <v xml:space="preserve">A03AF037-00003 Concrete Work Superstructure Work Rebar Work Deformed Bar (Non-Coat.)  300MPa&lt;Fy≤400MPa     </v>
      </c>
      <c r="I75" s="309" t="str">
        <f t="shared" si="7"/>
        <v>A03AF037-00003</v>
      </c>
      <c r="J75" s="310"/>
      <c r="K75" s="310" t="str">
        <f>VLOOKUP($I75,'WM-AR'!$B$7:$AL$2292,34,FALSE)</f>
        <v>TON</v>
      </c>
      <c r="L75" s="310" t="str">
        <f>VLOOKUP($I75,'WM-AR'!$B$7:$AL$2292,4,FALSE)</f>
        <v>Concrete Work</v>
      </c>
      <c r="M75" s="310" t="str">
        <f>VLOOKUP($I75,'WM-AR'!$B$7:$AL$2292,6,FALSE)</f>
        <v>Superstructure Work</v>
      </c>
      <c r="N75" s="310" t="str">
        <f>VLOOKUP($I75,'WM-AR'!$B$7:$AL$2292,8,FALSE)</f>
        <v>Rebar Work</v>
      </c>
      <c r="O75" s="310" t="str">
        <f>VLOOKUP($I75,'WM-AR'!$B$7:$AL$2292,10,FALSE)</f>
        <v>Deformed Bar (Non-Coat.)</v>
      </c>
      <c r="P75" s="310">
        <f>VLOOKUP($I75,'WM-AR'!$B$7:$AL$2292,12,FALSE)</f>
        <v>0</v>
      </c>
      <c r="Q75" s="310" t="str">
        <f>IF(VLOOKUP($I75,'WM-AR'!$B$7:$AL$2292,14,FALSE)=0,"",VLOOKUP($I75,'WM-AR'!$B$7:$AL$2292,14,FALSE))</f>
        <v>300MPa&lt;Fy≤400MPa</v>
      </c>
      <c r="R75" s="310">
        <f>VLOOKUP($I75,'WM-AR'!$B$7:$AL$2292,16,FALSE)</f>
        <v>0</v>
      </c>
      <c r="S75" s="310">
        <f>VLOOKUP($I75,'WM-AR'!$B$7:$AL$2292,18,FALSE)</f>
        <v>0</v>
      </c>
      <c r="T75" s="310" t="str">
        <f>VLOOKUP($I75,'WM-AR'!$B$7:$AL$2292,20,FALSE)</f>
        <v/>
      </c>
      <c r="U75" s="310">
        <f>VLOOKUP($I75,'WM-AR'!$B$7:$AL$2292,22,FALSE)</f>
        <v>0</v>
      </c>
      <c r="V75" s="310" t="str">
        <f>VLOOKUP($I75,'WM-AR'!$B$7:$AL$2292,24,FALSE)</f>
        <v/>
      </c>
      <c r="W75" s="310">
        <f>VLOOKUP($I75,'WM-AR'!$B$7:$AL$2292,25,FALSE)</f>
        <v>0</v>
      </c>
      <c r="X75" s="310" t="str">
        <f>VLOOKUP($I75,'WM-AR'!$B$7:$AL$2292,26,FALSE)</f>
        <v/>
      </c>
      <c r="Y75" s="310">
        <f>VLOOKUP($I75,'WM-AR'!$B$7:$AL$2292,27,FALSE)</f>
        <v>0</v>
      </c>
      <c r="Z75" s="310">
        <f>VLOOKUP($I75,'WM-AR'!$B$7:$AL$2292,28,FALSE)</f>
        <v>0</v>
      </c>
      <c r="AA75" s="310">
        <f>VLOOKUP($I75,'WM-AR'!$B$7:$AL$2292,29,FALSE)</f>
        <v>0</v>
      </c>
      <c r="AB75" s="310">
        <f>VLOOKUP($I75,'WM-AR'!$B$7:$AL$2292,30,FALSE)</f>
        <v>0</v>
      </c>
      <c r="AC75" s="310">
        <f>VLOOKUP($I75,'WM-AR'!$B$7:$AL$2292,31,FALSE)</f>
        <v>0</v>
      </c>
      <c r="AD75" s="310">
        <f>VLOOKUP($I75,'WM-AR'!$B$7:$AL$2292,32,FALSE)</f>
        <v>0</v>
      </c>
      <c r="AE75" s="310">
        <f>VLOOKUP($I75,'WM-AR'!$B$7:$AL$2292,33,FALSE)</f>
        <v>0</v>
      </c>
      <c r="AF75" s="287" t="s">
        <v>884</v>
      </c>
      <c r="AG75" s="375" t="s">
        <v>885</v>
      </c>
      <c r="AH75" s="376"/>
      <c r="AI75" s="376" t="s">
        <v>886</v>
      </c>
      <c r="AJ75" s="334" t="s">
        <v>887</v>
      </c>
    </row>
    <row r="76" spans="2:36" ht="49.9" customHeight="1">
      <c r="B76" s="314"/>
      <c r="C76" s="285"/>
      <c r="D76" s="285"/>
      <c r="E76" s="285"/>
      <c r="F76" s="756" t="s">
        <v>6962</v>
      </c>
      <c r="G76" s="286" t="str">
        <f>N76&amp;" "&amp;Q76</f>
        <v xml:space="preserve">Galvanized Steel Deck Plate </v>
      </c>
      <c r="H76" s="286" t="str">
        <f>$H$67</f>
        <v xml:space="preserve">S02AA024-00001 Miscellaneous Steel Fabrication Work Shelter/Building Galvanized Steel Deck Plate        </v>
      </c>
      <c r="I76" s="309" t="str">
        <f t="shared" si="7"/>
        <v>S02AA024-00001</v>
      </c>
      <c r="J76" s="310"/>
      <c r="K76" s="310" t="str">
        <f>VLOOKUP($I76,'WM-AR'!$B$7:$AL$2292,34,FALSE)</f>
        <v>M2</v>
      </c>
      <c r="L76" s="310" t="str">
        <f>VLOOKUP($I76,'WM-AR'!$B$7:$AL$2292,4,FALSE)</f>
        <v>Miscellaneous Steel Fabrication Work</v>
      </c>
      <c r="M76" s="310" t="str">
        <f>VLOOKUP($I76,'WM-AR'!$B$7:$AL$2292,6,FALSE)</f>
        <v>Shelter/Building</v>
      </c>
      <c r="N76" s="310" t="str">
        <f>VLOOKUP($I76,'WM-AR'!$B$7:$AL$2292,8,FALSE)</f>
        <v>Galvanized Steel Deck Plate</v>
      </c>
      <c r="O76" s="310">
        <f>VLOOKUP($I76,'WM-AR'!$B$7:$AL$2292,10,FALSE)</f>
        <v>0</v>
      </c>
      <c r="P76" s="310">
        <f>VLOOKUP($I76,'WM-AR'!$B$7:$AL$2292,12,FALSE)</f>
        <v>0</v>
      </c>
      <c r="Q76" s="310" t="str">
        <f>IF(VLOOKUP($I76,'WM-AR'!$B$7:$AL$2292,14,FALSE)=0,"",VLOOKUP($I76,'WM-AR'!$B$7:$AL$2292,14,FALSE))</f>
        <v/>
      </c>
      <c r="R76" s="310">
        <f>VLOOKUP($I76,'WM-AR'!$B$7:$AL$2292,16,FALSE)</f>
        <v>0</v>
      </c>
      <c r="S76" s="310">
        <f>VLOOKUP($I76,'WM-AR'!$B$7:$AL$2292,18,FALSE)</f>
        <v>0</v>
      </c>
      <c r="T76" s="310">
        <f>VLOOKUP($I76,'WM-AR'!$B$7:$AL$2292,20,FALSE)</f>
        <v>0</v>
      </c>
      <c r="U76" s="310">
        <f>VLOOKUP($I76,'WM-AR'!$B$7:$AL$2292,22,FALSE)</f>
        <v>0</v>
      </c>
      <c r="V76" s="310">
        <f>VLOOKUP($I76,'WM-AR'!$B$7:$AL$2292,24,FALSE)</f>
        <v>0</v>
      </c>
      <c r="W76" s="310">
        <f>VLOOKUP($I76,'WM-AR'!$B$7:$AL$2292,25,FALSE)</f>
        <v>0</v>
      </c>
      <c r="X76" s="310">
        <f>VLOOKUP($I76,'WM-AR'!$B$7:$AL$2292,26,FALSE)</f>
        <v>0</v>
      </c>
      <c r="Y76" s="310">
        <f>VLOOKUP($I76,'WM-AR'!$B$7:$AL$2292,27,FALSE)</f>
        <v>0</v>
      </c>
      <c r="Z76" s="310">
        <f>VLOOKUP($I76,'WM-AR'!$B$7:$AL$2292,28,FALSE)</f>
        <v>0</v>
      </c>
      <c r="AA76" s="310">
        <f>VLOOKUP($I76,'WM-AR'!$B$7:$AL$2292,29,FALSE)</f>
        <v>0</v>
      </c>
      <c r="AB76" s="310">
        <f>VLOOKUP($I76,'WM-AR'!$B$7:$AL$2292,30,FALSE)</f>
        <v>0</v>
      </c>
      <c r="AC76" s="310" t="str">
        <f>VLOOKUP($I76,'WM-AR'!$B$7:$AL$2292,31,FALSE)</f>
        <v>THK=(  )mm</v>
      </c>
      <c r="AD76" s="310">
        <f>VLOOKUP($I76,'WM-AR'!$B$7:$AL$2292,32,FALSE)</f>
        <v>0</v>
      </c>
      <c r="AE76" s="310">
        <f>VLOOKUP($I76,'WM-AR'!$B$7:$AL$2292,33,FALSE)</f>
        <v>0</v>
      </c>
      <c r="AF76" s="287" t="s">
        <v>918</v>
      </c>
      <c r="AG76" s="375" t="s">
        <v>779</v>
      </c>
      <c r="AH76" s="376"/>
      <c r="AI76" s="376" t="s">
        <v>763</v>
      </c>
      <c r="AJ76" s="334"/>
    </row>
    <row r="77" spans="2:36" ht="49.9" customHeight="1">
      <c r="B77" s="314"/>
      <c r="C77" s="285"/>
      <c r="D77" s="285"/>
      <c r="E77" s="285"/>
      <c r="F77" s="756" t="s">
        <v>6963</v>
      </c>
      <c r="G77" s="286" t="str">
        <f>N77&amp;" "&amp;Q77</f>
        <v xml:space="preserve">Galvanized Steel Deck Plate </v>
      </c>
      <c r="H77" s="286" t="str">
        <f>$H$68</f>
        <v xml:space="preserve">S04AA024-00001 Miscellaneous Steel Erection Work Shelter/Building Galvanized Steel Deck Plate        </v>
      </c>
      <c r="I77" s="309" t="str">
        <f t="shared" si="7"/>
        <v>S04AA024-00001</v>
      </c>
      <c r="J77" s="310"/>
      <c r="K77" s="310" t="str">
        <f>VLOOKUP($I77,'WM-AR'!$B$7:$AL$2292,34,FALSE)</f>
        <v>M2</v>
      </c>
      <c r="L77" s="310" t="str">
        <f>VLOOKUP($I77,'WM-AR'!$B$7:$AL$2292,4,FALSE)</f>
        <v>Miscellaneous Steel Erection Work</v>
      </c>
      <c r="M77" s="310" t="str">
        <f>VLOOKUP($I77,'WM-AR'!$B$7:$AL$2292,6,FALSE)</f>
        <v>Shelter/Building</v>
      </c>
      <c r="N77" s="310" t="str">
        <f>VLOOKUP($I77,'WM-AR'!$B$7:$AL$2292,8,FALSE)</f>
        <v>Galvanized Steel Deck Plate</v>
      </c>
      <c r="O77" s="310">
        <f>VLOOKUP($I77,'WM-AR'!$B$7:$AL$2292,10,FALSE)</f>
        <v>0</v>
      </c>
      <c r="P77" s="310">
        <f>VLOOKUP($I77,'WM-AR'!$B$7:$AL$2292,12,FALSE)</f>
        <v>0</v>
      </c>
      <c r="Q77" s="310" t="str">
        <f>IF(VLOOKUP($I77,'WM-AR'!$B$7:$AL$2292,14,FALSE)=0,"",VLOOKUP($I77,'WM-AR'!$B$7:$AL$2292,14,FALSE))</f>
        <v/>
      </c>
      <c r="R77" s="310">
        <f>VLOOKUP($I77,'WM-AR'!$B$7:$AL$2292,16,FALSE)</f>
        <v>0</v>
      </c>
      <c r="S77" s="310">
        <f>VLOOKUP($I77,'WM-AR'!$B$7:$AL$2292,18,FALSE)</f>
        <v>0</v>
      </c>
      <c r="T77" s="310">
        <f>VLOOKUP($I77,'WM-AR'!$B$7:$AL$2292,20,FALSE)</f>
        <v>0</v>
      </c>
      <c r="U77" s="310">
        <f>VLOOKUP($I77,'WM-AR'!$B$7:$AL$2292,22,FALSE)</f>
        <v>0</v>
      </c>
      <c r="V77" s="310">
        <f>VLOOKUP($I77,'WM-AR'!$B$7:$AL$2292,24,FALSE)</f>
        <v>0</v>
      </c>
      <c r="W77" s="310">
        <f>VLOOKUP($I77,'WM-AR'!$B$7:$AL$2292,25,FALSE)</f>
        <v>0</v>
      </c>
      <c r="X77" s="310">
        <f>VLOOKUP($I77,'WM-AR'!$B$7:$AL$2292,26,FALSE)</f>
        <v>0</v>
      </c>
      <c r="Y77" s="310">
        <f>VLOOKUP($I77,'WM-AR'!$B$7:$AL$2292,27,FALSE)</f>
        <v>0</v>
      </c>
      <c r="Z77" s="310">
        <f>VLOOKUP($I77,'WM-AR'!$B$7:$AL$2292,28,FALSE)</f>
        <v>0</v>
      </c>
      <c r="AA77" s="310">
        <f>VLOOKUP($I77,'WM-AR'!$B$7:$AL$2292,29,FALSE)</f>
        <v>0</v>
      </c>
      <c r="AB77" s="310">
        <f>VLOOKUP($I77,'WM-AR'!$B$7:$AL$2292,30,FALSE)</f>
        <v>0</v>
      </c>
      <c r="AC77" s="310" t="str">
        <f>VLOOKUP($I77,'WM-AR'!$B$7:$AL$2292,31,FALSE)</f>
        <v>THK=(  )mm</v>
      </c>
      <c r="AD77" s="310">
        <f>VLOOKUP($I77,'WM-AR'!$B$7:$AL$2292,32,FALSE)</f>
        <v>0</v>
      </c>
      <c r="AE77" s="310">
        <f>VLOOKUP($I77,'WM-AR'!$B$7:$AL$2292,33,FALSE)</f>
        <v>0</v>
      </c>
      <c r="AF77" s="287" t="s">
        <v>918</v>
      </c>
      <c r="AG77" s="375" t="s">
        <v>779</v>
      </c>
      <c r="AH77" s="376"/>
      <c r="AI77" s="376" t="s">
        <v>763</v>
      </c>
      <c r="AJ77" s="334"/>
    </row>
    <row r="78" spans="2:36">
      <c r="B78" s="396"/>
      <c r="C78" s="397"/>
      <c r="D78" s="397"/>
      <c r="E78" s="397"/>
      <c r="F78" s="397"/>
      <c r="G78" s="398"/>
      <c r="H78" s="398"/>
      <c r="I78" s="367"/>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7"/>
      <c r="AG78" s="400"/>
      <c r="AH78" s="401"/>
      <c r="AI78" s="401"/>
      <c r="AJ78" s="398"/>
    </row>
    <row r="79" spans="2:36" ht="33" customHeight="1">
      <c r="B79" s="386"/>
      <c r="C79" s="387" t="s">
        <v>912</v>
      </c>
      <c r="D79" s="388"/>
      <c r="E79" s="388"/>
      <c r="F79" s="386" t="s">
        <v>6936</v>
      </c>
      <c r="G79" s="386"/>
      <c r="H79" s="402"/>
      <c r="I79" s="390" t="str">
        <f t="shared" ref="I79:I87" si="8">LEFT(H79,14)</f>
        <v/>
      </c>
      <c r="J79" s="390"/>
      <c r="K79" s="391"/>
      <c r="L79" s="391"/>
      <c r="M79" s="391"/>
      <c r="N79" s="391"/>
      <c r="O79" s="391"/>
      <c r="P79" s="391"/>
      <c r="Q79" s="391"/>
      <c r="R79" s="391"/>
      <c r="S79" s="391"/>
      <c r="T79" s="391"/>
      <c r="U79" s="391"/>
      <c r="V79" s="391"/>
      <c r="W79" s="391"/>
      <c r="X79" s="391"/>
      <c r="Y79" s="391"/>
      <c r="Z79" s="391"/>
      <c r="AA79" s="391"/>
      <c r="AB79" s="391"/>
      <c r="AC79" s="391"/>
      <c r="AD79" s="391"/>
      <c r="AE79" s="391"/>
      <c r="AF79" s="392"/>
      <c r="AG79" s="392"/>
      <c r="AH79" s="392"/>
      <c r="AI79" s="392"/>
      <c r="AJ79" s="393"/>
    </row>
    <row r="80" spans="2:36" ht="34.9" customHeight="1">
      <c r="B80" s="596"/>
      <c r="C80" s="285" t="s">
        <v>225</v>
      </c>
      <c r="D80" s="286"/>
      <c r="E80" s="509" t="s">
        <v>509</v>
      </c>
      <c r="F80" s="288" t="s">
        <v>6413</v>
      </c>
      <c r="G80" s="288"/>
      <c r="H80" s="372"/>
      <c r="I80" s="290" t="str">
        <f t="shared" si="8"/>
        <v/>
      </c>
      <c r="J80" s="290"/>
      <c r="K80" s="290"/>
      <c r="L80" s="290"/>
      <c r="M80" s="290"/>
      <c r="N80" s="291"/>
      <c r="O80" s="373"/>
      <c r="P80" s="293"/>
      <c r="Q80" s="293"/>
      <c r="R80" s="293"/>
      <c r="S80" s="293"/>
      <c r="T80" s="293"/>
      <c r="U80" s="293"/>
      <c r="V80" s="294"/>
      <c r="W80" s="295"/>
      <c r="X80" s="295"/>
      <c r="Y80" s="295"/>
      <c r="Z80" s="295"/>
      <c r="AA80" s="295"/>
      <c r="AB80" s="295"/>
      <c r="AC80" s="295"/>
      <c r="AD80" s="295"/>
      <c r="AE80" s="295"/>
      <c r="AF80" s="685"/>
      <c r="AG80" s="683"/>
      <c r="AH80" s="683"/>
      <c r="AI80" s="683"/>
      <c r="AJ80" s="686"/>
    </row>
    <row r="81" spans="2:36">
      <c r="B81" s="639"/>
      <c r="C81" s="602"/>
      <c r="D81" s="640"/>
      <c r="E81" s="649"/>
      <c r="F81" s="650"/>
      <c r="G81" s="646" t="s">
        <v>6933</v>
      </c>
      <c r="H81" s="597"/>
      <c r="I81" s="695" t="str">
        <f t="shared" si="8"/>
        <v/>
      </c>
      <c r="J81" s="696"/>
      <c r="K81" s="697" t="e">
        <f>VLOOKUP($I81,'WM-AR'!$B$7:$AL$2292,34,FALSE)</f>
        <v>#N/A</v>
      </c>
      <c r="L81" s="655" t="e">
        <f>VLOOKUP($I81,'WM-AR'!$B$7:$AL$2292,4,FALSE)</f>
        <v>#N/A</v>
      </c>
      <c r="M81" s="655" t="e">
        <f>VLOOKUP($I81,'WM-AR'!$B$7:$AL$2292,6,FALSE)</f>
        <v>#N/A</v>
      </c>
      <c r="N81" s="656" t="e">
        <f>VLOOKUP($I81,'WM-AR'!$B$7:$AL$2292,8,FALSE)</f>
        <v>#N/A</v>
      </c>
      <c r="O81" s="657" t="e">
        <f>VLOOKUP($I81,'WM-AR'!$B$7:$AL$2292,10,FALSE)</f>
        <v>#N/A</v>
      </c>
      <c r="P81" s="658" t="e">
        <f>VLOOKUP($I81,'WM-AR'!$B$7:$AL$2292,12,FALSE)</f>
        <v>#N/A</v>
      </c>
      <c r="Q81" s="658" t="e">
        <f>IF(VLOOKUP($I81,'WM-AR'!$B$7:$AL$2292,14,FALSE)=0,"",VLOOKUP($I81,'WM-AR'!$B$7:$AL$2292,14,FALSE))</f>
        <v>#N/A</v>
      </c>
      <c r="R81" s="658" t="e">
        <f>VLOOKUP($I81,'WM-AR'!$B$7:$AL$2292,16,FALSE)</f>
        <v>#N/A</v>
      </c>
      <c r="S81" s="658" t="e">
        <f>VLOOKUP($I81,'WM-AR'!$B$7:$AL$2292,18,FALSE)</f>
        <v>#N/A</v>
      </c>
      <c r="T81" s="658" t="e">
        <f>VLOOKUP($I81,'WM-AR'!$B$7:$AL$2292,20,FALSE)</f>
        <v>#N/A</v>
      </c>
      <c r="U81" s="658" t="e">
        <f>VLOOKUP($I81,'WM-AR'!$B$7:$AL$2292,22,FALSE)</f>
        <v>#N/A</v>
      </c>
      <c r="V81" s="659" t="e">
        <f>VLOOKUP($I81,'WM-AR'!$B$7:$AL$2292,24,FALSE)</f>
        <v>#N/A</v>
      </c>
      <c r="W81" s="660" t="e">
        <f>VLOOKUP($I81,'WM-AR'!$B$7:$AL$2292,25,FALSE)</f>
        <v>#N/A</v>
      </c>
      <c r="X81" s="660" t="e">
        <f>VLOOKUP($I81,'WM-AR'!$B$7:$AL$2292,26,FALSE)</f>
        <v>#N/A</v>
      </c>
      <c r="Y81" s="660" t="e">
        <f>VLOOKUP($I81,'WM-AR'!$B$7:$AL$2292,27,FALSE)</f>
        <v>#N/A</v>
      </c>
      <c r="Z81" s="660" t="e">
        <f>VLOOKUP($I81,'WM-AR'!$B$7:$AL$2292,28,FALSE)</f>
        <v>#N/A</v>
      </c>
      <c r="AA81" s="660" t="e">
        <f>VLOOKUP($I81,'WM-AR'!$B$7:$AL$2292,29,FALSE)</f>
        <v>#N/A</v>
      </c>
      <c r="AB81" s="660" t="e">
        <f>VLOOKUP($I81,'WM-AR'!$B$7:$AL$2292,30,FALSE)</f>
        <v>#N/A</v>
      </c>
      <c r="AC81" s="660" t="e">
        <f>VLOOKUP($I81,'WM-AR'!$B$7:$AL$2292,31,FALSE)</f>
        <v>#N/A</v>
      </c>
      <c r="AD81" s="660" t="e">
        <f>VLOOKUP($I81,'WM-AR'!$B$7:$AL$2292,32,FALSE)</f>
        <v>#N/A</v>
      </c>
      <c r="AE81" s="660" t="e">
        <f>VLOOKUP($I81,'WM-AR'!$B$7:$AL$2292,33,FALSE)</f>
        <v>#N/A</v>
      </c>
      <c r="AF81" s="661"/>
      <c r="AG81" s="662"/>
      <c r="AH81" s="662"/>
      <c r="AI81" s="662"/>
      <c r="AJ81" s="663"/>
    </row>
    <row r="82" spans="2:36">
      <c r="B82" s="641"/>
      <c r="C82" s="598"/>
      <c r="D82" s="642"/>
      <c r="E82" s="651"/>
      <c r="F82" s="652"/>
      <c r="G82" s="647" t="s">
        <v>6934</v>
      </c>
      <c r="H82" s="599"/>
      <c r="I82" s="698" t="str">
        <f t="shared" si="8"/>
        <v/>
      </c>
      <c r="J82" s="664"/>
      <c r="K82" s="699" t="e">
        <f>VLOOKUP($I82,'WM-AR'!$B$7:$AL$2292,34,FALSE)</f>
        <v>#N/A</v>
      </c>
      <c r="L82" s="664" t="e">
        <f>VLOOKUP($I82,'WM-AR'!$B$7:$AL$2292,4,FALSE)</f>
        <v>#N/A</v>
      </c>
      <c r="M82" s="664" t="e">
        <f>VLOOKUP($I82,'WM-AR'!$B$7:$AL$2292,6,FALSE)</f>
        <v>#N/A</v>
      </c>
      <c r="N82" s="665" t="e">
        <f>VLOOKUP($I82,'WM-AR'!$B$7:$AL$2292,8,FALSE)</f>
        <v>#N/A</v>
      </c>
      <c r="O82" s="666" t="e">
        <f>VLOOKUP($I82,'WM-AR'!$B$7:$AL$2292,10,FALSE)</f>
        <v>#N/A</v>
      </c>
      <c r="P82" s="667" t="e">
        <f>VLOOKUP($I82,'WM-AR'!$B$7:$AL$2292,12,FALSE)</f>
        <v>#N/A</v>
      </c>
      <c r="Q82" s="667" t="e">
        <f>IF(VLOOKUP($I82,'WM-AR'!$B$7:$AL$2292,14,FALSE)=0,"",VLOOKUP($I82,'WM-AR'!$B$7:$AL$2292,14,FALSE))</f>
        <v>#N/A</v>
      </c>
      <c r="R82" s="667" t="e">
        <f>VLOOKUP($I82,'WM-AR'!$B$7:$AL$2292,16,FALSE)</f>
        <v>#N/A</v>
      </c>
      <c r="S82" s="667" t="e">
        <f>VLOOKUP($I82,'WM-AR'!$B$7:$AL$2292,18,FALSE)</f>
        <v>#N/A</v>
      </c>
      <c r="T82" s="667" t="e">
        <f>VLOOKUP($I82,'WM-AR'!$B$7:$AL$2292,20,FALSE)</f>
        <v>#N/A</v>
      </c>
      <c r="U82" s="667" t="e">
        <f>VLOOKUP($I82,'WM-AR'!$B$7:$AL$2292,22,FALSE)</f>
        <v>#N/A</v>
      </c>
      <c r="V82" s="668" t="e">
        <f>VLOOKUP($I82,'WM-AR'!$B$7:$AL$2292,24,FALSE)</f>
        <v>#N/A</v>
      </c>
      <c r="W82" s="669" t="e">
        <f>VLOOKUP($I82,'WM-AR'!$B$7:$AL$2292,25,FALSE)</f>
        <v>#N/A</v>
      </c>
      <c r="X82" s="669" t="e">
        <f>VLOOKUP($I82,'WM-AR'!$B$7:$AL$2292,26,FALSE)</f>
        <v>#N/A</v>
      </c>
      <c r="Y82" s="669" t="e">
        <f>VLOOKUP($I82,'WM-AR'!$B$7:$AL$2292,27,FALSE)</f>
        <v>#N/A</v>
      </c>
      <c r="Z82" s="669" t="e">
        <f>VLOOKUP($I82,'WM-AR'!$B$7:$AL$2292,28,FALSE)</f>
        <v>#N/A</v>
      </c>
      <c r="AA82" s="669" t="e">
        <f>VLOOKUP($I82,'WM-AR'!$B$7:$AL$2292,29,FALSE)</f>
        <v>#N/A</v>
      </c>
      <c r="AB82" s="669" t="e">
        <f>VLOOKUP($I82,'WM-AR'!$B$7:$AL$2292,30,FALSE)</f>
        <v>#N/A</v>
      </c>
      <c r="AC82" s="669" t="e">
        <f>VLOOKUP($I82,'WM-AR'!$B$7:$AL$2292,31,FALSE)</f>
        <v>#N/A</v>
      </c>
      <c r="AD82" s="669" t="e">
        <f>VLOOKUP($I82,'WM-AR'!$B$7:$AL$2292,32,FALSE)</f>
        <v>#N/A</v>
      </c>
      <c r="AE82" s="669" t="e">
        <f>VLOOKUP($I82,'WM-AR'!$B$7:$AL$2292,33,FALSE)</f>
        <v>#N/A</v>
      </c>
      <c r="AF82" s="670"/>
      <c r="AG82" s="671"/>
      <c r="AH82" s="671"/>
      <c r="AI82" s="671"/>
      <c r="AJ82" s="672"/>
    </row>
    <row r="83" spans="2:36">
      <c r="B83" s="643"/>
      <c r="C83" s="600"/>
      <c r="D83" s="644"/>
      <c r="E83" s="653"/>
      <c r="F83" s="654"/>
      <c r="G83" s="648"/>
      <c r="H83" s="601"/>
      <c r="I83" s="700" t="str">
        <f t="shared" si="8"/>
        <v/>
      </c>
      <c r="J83" s="673"/>
      <c r="K83" s="701" t="e">
        <f>VLOOKUP($I83,'WM-AR'!$B$7:$AL$2292,34,FALSE)</f>
        <v>#N/A</v>
      </c>
      <c r="L83" s="673" t="e">
        <f>VLOOKUP($I83,'WM-AR'!$B$7:$AL$2292,4,FALSE)</f>
        <v>#N/A</v>
      </c>
      <c r="M83" s="673" t="e">
        <f>VLOOKUP($I83,'WM-AR'!$B$7:$AL$2292,6,FALSE)</f>
        <v>#N/A</v>
      </c>
      <c r="N83" s="674" t="e">
        <f>VLOOKUP($I83,'WM-AR'!$B$7:$AL$2292,8,FALSE)</f>
        <v>#N/A</v>
      </c>
      <c r="O83" s="675" t="e">
        <f>VLOOKUP($I83,'WM-AR'!$B$7:$AL$2292,10,FALSE)</f>
        <v>#N/A</v>
      </c>
      <c r="P83" s="676" t="e">
        <f>VLOOKUP($I83,'WM-AR'!$B$7:$AL$2292,12,FALSE)</f>
        <v>#N/A</v>
      </c>
      <c r="Q83" s="676" t="e">
        <f>IF(VLOOKUP($I83,'WM-AR'!$B$7:$AL$2292,14,FALSE)=0,"",VLOOKUP($I83,'WM-AR'!$B$7:$AL$2292,14,FALSE))</f>
        <v>#N/A</v>
      </c>
      <c r="R83" s="676" t="e">
        <f>VLOOKUP($I83,'WM-AR'!$B$7:$AL$2292,16,FALSE)</f>
        <v>#N/A</v>
      </c>
      <c r="S83" s="676" t="e">
        <f>VLOOKUP($I83,'WM-AR'!$B$7:$AL$2292,18,FALSE)</f>
        <v>#N/A</v>
      </c>
      <c r="T83" s="676" t="e">
        <f>VLOOKUP($I83,'WM-AR'!$B$7:$AL$2292,20,FALSE)</f>
        <v>#N/A</v>
      </c>
      <c r="U83" s="676" t="e">
        <f>VLOOKUP($I83,'WM-AR'!$B$7:$AL$2292,22,FALSE)</f>
        <v>#N/A</v>
      </c>
      <c r="V83" s="677" t="e">
        <f>VLOOKUP($I83,'WM-AR'!$B$7:$AL$2292,24,FALSE)</f>
        <v>#N/A</v>
      </c>
      <c r="W83" s="678" t="e">
        <f>VLOOKUP($I83,'WM-AR'!$B$7:$AL$2292,25,FALSE)</f>
        <v>#N/A</v>
      </c>
      <c r="X83" s="678" t="e">
        <f>VLOOKUP($I83,'WM-AR'!$B$7:$AL$2292,26,FALSE)</f>
        <v>#N/A</v>
      </c>
      <c r="Y83" s="678" t="e">
        <f>VLOOKUP($I83,'WM-AR'!$B$7:$AL$2292,27,FALSE)</f>
        <v>#N/A</v>
      </c>
      <c r="Z83" s="678" t="e">
        <f>VLOOKUP($I83,'WM-AR'!$B$7:$AL$2292,28,FALSE)</f>
        <v>#N/A</v>
      </c>
      <c r="AA83" s="678" t="e">
        <f>VLOOKUP($I83,'WM-AR'!$B$7:$AL$2292,29,FALSE)</f>
        <v>#N/A</v>
      </c>
      <c r="AB83" s="678" t="e">
        <f>VLOOKUP($I83,'WM-AR'!$B$7:$AL$2292,30,FALSE)</f>
        <v>#N/A</v>
      </c>
      <c r="AC83" s="678" t="e">
        <f>VLOOKUP($I83,'WM-AR'!$B$7:$AL$2292,31,FALSE)</f>
        <v>#N/A</v>
      </c>
      <c r="AD83" s="678" t="e">
        <f>VLOOKUP($I83,'WM-AR'!$B$7:$AL$2292,32,FALSE)</f>
        <v>#N/A</v>
      </c>
      <c r="AE83" s="678" t="e">
        <f>VLOOKUP($I83,'WM-AR'!$B$7:$AL$2292,33,FALSE)</f>
        <v>#N/A</v>
      </c>
      <c r="AF83" s="679"/>
      <c r="AG83" s="680"/>
      <c r="AH83" s="680"/>
      <c r="AI83" s="680"/>
      <c r="AJ83" s="681"/>
    </row>
    <row r="84" spans="2:36" ht="49.9" customHeight="1">
      <c r="B84" s="307"/>
      <c r="C84" s="286"/>
      <c r="D84" s="286"/>
      <c r="E84" s="286"/>
      <c r="F84" s="755" t="s">
        <v>6960</v>
      </c>
      <c r="G84" s="286" t="str">
        <f>N84&amp;" "&amp;Q84</f>
        <v>Structural Concrete 25MPa &lt; F'c (Cylinder Strength) ≤ 30MPa</v>
      </c>
      <c r="H84" s="286" t="str">
        <f>$H$65</f>
        <v xml:space="preserve">A03AF032-00007 Concrete Work Superstructure Work Structural Concrete  Cement Type-1 25MPa &lt; F'c (Cylinder Strength) ≤ 30MPa     </v>
      </c>
      <c r="I84" s="309" t="str">
        <f t="shared" si="8"/>
        <v>A03AF032-00007</v>
      </c>
      <c r="J84" s="310"/>
      <c r="K84" s="310" t="str">
        <f>VLOOKUP($I84,'WM-AR'!$B$7:$AL$2292,34,FALSE)</f>
        <v>M3</v>
      </c>
      <c r="L84" s="310" t="str">
        <f>VLOOKUP($I84,'WM-AR'!$B$7:$AL$2292,4,FALSE)</f>
        <v>Concrete Work</v>
      </c>
      <c r="M84" s="310" t="str">
        <f>VLOOKUP($I84,'WM-AR'!$B$7:$AL$2292,6,FALSE)</f>
        <v>Superstructure Work</v>
      </c>
      <c r="N84" s="310" t="str">
        <f>VLOOKUP($I84,'WM-AR'!$B$7:$AL$2292,8,FALSE)</f>
        <v>Structural Concrete</v>
      </c>
      <c r="O84" s="310">
        <f>VLOOKUP($I84,'WM-AR'!$B$7:$AL$2292,10,FALSE)</f>
        <v>0</v>
      </c>
      <c r="P84" s="310" t="str">
        <f>VLOOKUP($I84,'WM-AR'!$B$7:$AL$2292,12,FALSE)</f>
        <v>Cement Type-1</v>
      </c>
      <c r="Q84" s="310" t="str">
        <f>IF(VLOOKUP($I84,'WM-AR'!$B$7:$AL$2292,14,FALSE)=0,"",VLOOKUP($I84,'WM-AR'!$B$7:$AL$2292,14,FALSE))</f>
        <v>25MPa &lt; F'c (Cylinder Strength) ≤ 30MPa</v>
      </c>
      <c r="R84" s="310">
        <f>VLOOKUP($I84,'WM-AR'!$B$7:$AL$2292,16,FALSE)</f>
        <v>0</v>
      </c>
      <c r="S84" s="310">
        <f>VLOOKUP($I84,'WM-AR'!$B$7:$AL$2292,18,FALSE)</f>
        <v>0</v>
      </c>
      <c r="T84" s="310" t="str">
        <f>VLOOKUP($I84,'WM-AR'!$B$7:$AL$2292,20,FALSE)</f>
        <v/>
      </c>
      <c r="U84" s="310">
        <f>VLOOKUP($I84,'WM-AR'!$B$7:$AL$2292,22,FALSE)</f>
        <v>0</v>
      </c>
      <c r="V84" s="310" t="str">
        <f>VLOOKUP($I84,'WM-AR'!$B$7:$AL$2292,24,FALSE)</f>
        <v/>
      </c>
      <c r="W84" s="310">
        <f>VLOOKUP($I84,'WM-AR'!$B$7:$AL$2292,25,FALSE)</f>
        <v>0</v>
      </c>
      <c r="X84" s="310" t="str">
        <f>VLOOKUP($I84,'WM-AR'!$B$7:$AL$2292,26,FALSE)</f>
        <v/>
      </c>
      <c r="Y84" s="310">
        <f>VLOOKUP($I84,'WM-AR'!$B$7:$AL$2292,27,FALSE)</f>
        <v>0</v>
      </c>
      <c r="Z84" s="310">
        <f>VLOOKUP($I84,'WM-AR'!$B$7:$AL$2292,28,FALSE)</f>
        <v>0</v>
      </c>
      <c r="AA84" s="310">
        <f>VLOOKUP($I84,'WM-AR'!$B$7:$AL$2292,29,FALSE)</f>
        <v>0</v>
      </c>
      <c r="AB84" s="310">
        <f>VLOOKUP($I84,'WM-AR'!$B$7:$AL$2292,30,FALSE)</f>
        <v>0</v>
      </c>
      <c r="AC84" s="310">
        <f>VLOOKUP($I84,'WM-AR'!$B$7:$AL$2292,31,FALSE)</f>
        <v>0</v>
      </c>
      <c r="AD84" s="310">
        <f>VLOOKUP($I84,'WM-AR'!$B$7:$AL$2292,32,FALSE)</f>
        <v>0</v>
      </c>
      <c r="AE84" s="310">
        <f>VLOOKUP($I84,'WM-AR'!$B$7:$AL$2292,33,FALSE)</f>
        <v>0</v>
      </c>
      <c r="AF84" s="287" t="s">
        <v>897</v>
      </c>
      <c r="AG84" s="375" t="s">
        <v>881</v>
      </c>
      <c r="AH84" s="376"/>
      <c r="AI84" s="376" t="s">
        <v>882</v>
      </c>
      <c r="AJ84" s="334" t="s">
        <v>916</v>
      </c>
    </row>
    <row r="85" spans="2:36" ht="49.9" customHeight="1">
      <c r="B85" s="314"/>
      <c r="C85" s="285"/>
      <c r="D85" s="285"/>
      <c r="E85" s="285"/>
      <c r="F85" s="756" t="s">
        <v>6961</v>
      </c>
      <c r="G85" s="286" t="str">
        <f>N85&amp;" "&amp;Q85</f>
        <v>Rebar Work 300MPa&lt;Fy≤400MPa</v>
      </c>
      <c r="H85" s="286" t="str">
        <f>$H$66</f>
        <v xml:space="preserve">A03AF037-00003 Concrete Work Superstructure Work Rebar Work Deformed Bar (Non-Coat.)  300MPa&lt;Fy≤400MPa     </v>
      </c>
      <c r="I85" s="309" t="str">
        <f t="shared" si="8"/>
        <v>A03AF037-00003</v>
      </c>
      <c r="J85" s="310"/>
      <c r="K85" s="310" t="str">
        <f>VLOOKUP($I85,'WM-AR'!$B$7:$AL$2292,34,FALSE)</f>
        <v>TON</v>
      </c>
      <c r="L85" s="310" t="str">
        <f>VLOOKUP($I85,'WM-AR'!$B$7:$AL$2292,4,FALSE)</f>
        <v>Concrete Work</v>
      </c>
      <c r="M85" s="310" t="str">
        <f>VLOOKUP($I85,'WM-AR'!$B$7:$AL$2292,6,FALSE)</f>
        <v>Superstructure Work</v>
      </c>
      <c r="N85" s="310" t="str">
        <f>VLOOKUP($I85,'WM-AR'!$B$7:$AL$2292,8,FALSE)</f>
        <v>Rebar Work</v>
      </c>
      <c r="O85" s="310" t="str">
        <f>VLOOKUP($I85,'WM-AR'!$B$7:$AL$2292,10,FALSE)</f>
        <v>Deformed Bar (Non-Coat.)</v>
      </c>
      <c r="P85" s="310">
        <f>VLOOKUP($I85,'WM-AR'!$B$7:$AL$2292,12,FALSE)</f>
        <v>0</v>
      </c>
      <c r="Q85" s="310" t="str">
        <f>IF(VLOOKUP($I85,'WM-AR'!$B$7:$AL$2292,14,FALSE)=0,"",VLOOKUP($I85,'WM-AR'!$B$7:$AL$2292,14,FALSE))</f>
        <v>300MPa&lt;Fy≤400MPa</v>
      </c>
      <c r="R85" s="310">
        <f>VLOOKUP($I85,'WM-AR'!$B$7:$AL$2292,16,FALSE)</f>
        <v>0</v>
      </c>
      <c r="S85" s="310">
        <f>VLOOKUP($I85,'WM-AR'!$B$7:$AL$2292,18,FALSE)</f>
        <v>0</v>
      </c>
      <c r="T85" s="310" t="str">
        <f>VLOOKUP($I85,'WM-AR'!$B$7:$AL$2292,20,FALSE)</f>
        <v/>
      </c>
      <c r="U85" s="310">
        <f>VLOOKUP($I85,'WM-AR'!$B$7:$AL$2292,22,FALSE)</f>
        <v>0</v>
      </c>
      <c r="V85" s="310" t="str">
        <f>VLOOKUP($I85,'WM-AR'!$B$7:$AL$2292,24,FALSE)</f>
        <v/>
      </c>
      <c r="W85" s="310">
        <f>VLOOKUP($I85,'WM-AR'!$B$7:$AL$2292,25,FALSE)</f>
        <v>0</v>
      </c>
      <c r="X85" s="310" t="str">
        <f>VLOOKUP($I85,'WM-AR'!$B$7:$AL$2292,26,FALSE)</f>
        <v/>
      </c>
      <c r="Y85" s="310">
        <f>VLOOKUP($I85,'WM-AR'!$B$7:$AL$2292,27,FALSE)</f>
        <v>0</v>
      </c>
      <c r="Z85" s="310">
        <f>VLOOKUP($I85,'WM-AR'!$B$7:$AL$2292,28,FALSE)</f>
        <v>0</v>
      </c>
      <c r="AA85" s="310">
        <f>VLOOKUP($I85,'WM-AR'!$B$7:$AL$2292,29,FALSE)</f>
        <v>0</v>
      </c>
      <c r="AB85" s="310">
        <f>VLOOKUP($I85,'WM-AR'!$B$7:$AL$2292,30,FALSE)</f>
        <v>0</v>
      </c>
      <c r="AC85" s="310">
        <f>VLOOKUP($I85,'WM-AR'!$B$7:$AL$2292,31,FALSE)</f>
        <v>0</v>
      </c>
      <c r="AD85" s="310">
        <f>VLOOKUP($I85,'WM-AR'!$B$7:$AL$2292,32,FALSE)</f>
        <v>0</v>
      </c>
      <c r="AE85" s="310">
        <f>VLOOKUP($I85,'WM-AR'!$B$7:$AL$2292,33,FALSE)</f>
        <v>0</v>
      </c>
      <c r="AF85" s="287" t="s">
        <v>899</v>
      </c>
      <c r="AG85" s="375" t="s">
        <v>885</v>
      </c>
      <c r="AH85" s="376"/>
      <c r="AI85" s="376" t="s">
        <v>886</v>
      </c>
      <c r="AJ85" s="334" t="s">
        <v>887</v>
      </c>
    </row>
    <row r="86" spans="2:36" ht="49.9" customHeight="1">
      <c r="B86" s="314"/>
      <c r="C86" s="285"/>
      <c r="D86" s="285"/>
      <c r="E86" s="285"/>
      <c r="F86" s="756" t="s">
        <v>6962</v>
      </c>
      <c r="G86" s="286" t="str">
        <f>N86&amp;" "&amp;Q86</f>
        <v xml:space="preserve">Galvanized Steel Deck Plate </v>
      </c>
      <c r="H86" s="286" t="str">
        <f>$H$67</f>
        <v xml:space="preserve">S02AA024-00001 Miscellaneous Steel Fabrication Work Shelter/Building Galvanized Steel Deck Plate        </v>
      </c>
      <c r="I86" s="309" t="str">
        <f t="shared" si="8"/>
        <v>S02AA024-00001</v>
      </c>
      <c r="J86" s="310"/>
      <c r="K86" s="310" t="str">
        <f>VLOOKUP($I86,'WM-AR'!$B$7:$AL$2292,34,FALSE)</f>
        <v>M2</v>
      </c>
      <c r="L86" s="310" t="str">
        <f>VLOOKUP($I86,'WM-AR'!$B$7:$AL$2292,4,FALSE)</f>
        <v>Miscellaneous Steel Fabrication Work</v>
      </c>
      <c r="M86" s="310" t="str">
        <f>VLOOKUP($I86,'WM-AR'!$B$7:$AL$2292,6,FALSE)</f>
        <v>Shelter/Building</v>
      </c>
      <c r="N86" s="310" t="str">
        <f>VLOOKUP($I86,'WM-AR'!$B$7:$AL$2292,8,FALSE)</f>
        <v>Galvanized Steel Deck Plate</v>
      </c>
      <c r="O86" s="310">
        <f>VLOOKUP($I86,'WM-AR'!$B$7:$AL$2292,10,FALSE)</f>
        <v>0</v>
      </c>
      <c r="P86" s="310">
        <f>VLOOKUP($I86,'WM-AR'!$B$7:$AL$2292,12,FALSE)</f>
        <v>0</v>
      </c>
      <c r="Q86" s="310" t="str">
        <f>IF(VLOOKUP($I86,'WM-AR'!$B$7:$AL$2292,14,FALSE)=0,"",VLOOKUP($I86,'WM-AR'!$B$7:$AL$2292,14,FALSE))</f>
        <v/>
      </c>
      <c r="R86" s="310">
        <f>VLOOKUP($I86,'WM-AR'!$B$7:$AL$2292,16,FALSE)</f>
        <v>0</v>
      </c>
      <c r="S86" s="310">
        <f>VLOOKUP($I86,'WM-AR'!$B$7:$AL$2292,18,FALSE)</f>
        <v>0</v>
      </c>
      <c r="T86" s="310">
        <f>VLOOKUP($I86,'WM-AR'!$B$7:$AL$2292,20,FALSE)</f>
        <v>0</v>
      </c>
      <c r="U86" s="310">
        <f>VLOOKUP($I86,'WM-AR'!$B$7:$AL$2292,22,FALSE)</f>
        <v>0</v>
      </c>
      <c r="V86" s="310">
        <f>VLOOKUP($I86,'WM-AR'!$B$7:$AL$2292,24,FALSE)</f>
        <v>0</v>
      </c>
      <c r="W86" s="310">
        <f>VLOOKUP($I86,'WM-AR'!$B$7:$AL$2292,25,FALSE)</f>
        <v>0</v>
      </c>
      <c r="X86" s="310">
        <f>VLOOKUP($I86,'WM-AR'!$B$7:$AL$2292,26,FALSE)</f>
        <v>0</v>
      </c>
      <c r="Y86" s="310">
        <f>VLOOKUP($I86,'WM-AR'!$B$7:$AL$2292,27,FALSE)</f>
        <v>0</v>
      </c>
      <c r="Z86" s="310">
        <f>VLOOKUP($I86,'WM-AR'!$B$7:$AL$2292,28,FALSE)</f>
        <v>0</v>
      </c>
      <c r="AA86" s="310">
        <f>VLOOKUP($I86,'WM-AR'!$B$7:$AL$2292,29,FALSE)</f>
        <v>0</v>
      </c>
      <c r="AB86" s="310">
        <f>VLOOKUP($I86,'WM-AR'!$B$7:$AL$2292,30,FALSE)</f>
        <v>0</v>
      </c>
      <c r="AC86" s="310" t="str">
        <f>VLOOKUP($I86,'WM-AR'!$B$7:$AL$2292,31,FALSE)</f>
        <v>THK=(  )mm</v>
      </c>
      <c r="AD86" s="310">
        <f>VLOOKUP($I86,'WM-AR'!$B$7:$AL$2292,32,FALSE)</f>
        <v>0</v>
      </c>
      <c r="AE86" s="310">
        <f>VLOOKUP($I86,'WM-AR'!$B$7:$AL$2292,33,FALSE)</f>
        <v>0</v>
      </c>
      <c r="AF86" s="287" t="s">
        <v>918</v>
      </c>
      <c r="AG86" s="375" t="s">
        <v>779</v>
      </c>
      <c r="AH86" s="376"/>
      <c r="AI86" s="376" t="s">
        <v>763</v>
      </c>
      <c r="AJ86" s="334"/>
    </row>
    <row r="87" spans="2:36" ht="49.9" customHeight="1">
      <c r="B87" s="314"/>
      <c r="C87" s="285"/>
      <c r="D87" s="285"/>
      <c r="E87" s="285"/>
      <c r="F87" s="756" t="s">
        <v>6963</v>
      </c>
      <c r="G87" s="286" t="str">
        <f>N87&amp;" "&amp;Q87</f>
        <v xml:space="preserve">Galvanized Steel Deck Plate </v>
      </c>
      <c r="H87" s="286" t="str">
        <f>$H$68</f>
        <v xml:space="preserve">S04AA024-00001 Miscellaneous Steel Erection Work Shelter/Building Galvanized Steel Deck Plate        </v>
      </c>
      <c r="I87" s="309" t="str">
        <f t="shared" si="8"/>
        <v>S04AA024-00001</v>
      </c>
      <c r="J87" s="310"/>
      <c r="K87" s="310" t="str">
        <f>VLOOKUP($I87,'WM-AR'!$B$7:$AL$2292,34,FALSE)</f>
        <v>M2</v>
      </c>
      <c r="L87" s="310" t="str">
        <f>VLOOKUP($I87,'WM-AR'!$B$7:$AL$2292,4,FALSE)</f>
        <v>Miscellaneous Steel Erection Work</v>
      </c>
      <c r="M87" s="310" t="str">
        <f>VLOOKUP($I87,'WM-AR'!$B$7:$AL$2292,6,FALSE)</f>
        <v>Shelter/Building</v>
      </c>
      <c r="N87" s="310" t="str">
        <f>VLOOKUP($I87,'WM-AR'!$B$7:$AL$2292,8,FALSE)</f>
        <v>Galvanized Steel Deck Plate</v>
      </c>
      <c r="O87" s="310">
        <f>VLOOKUP($I87,'WM-AR'!$B$7:$AL$2292,10,FALSE)</f>
        <v>0</v>
      </c>
      <c r="P87" s="310">
        <f>VLOOKUP($I87,'WM-AR'!$B$7:$AL$2292,12,FALSE)</f>
        <v>0</v>
      </c>
      <c r="Q87" s="310" t="str">
        <f>IF(VLOOKUP($I87,'WM-AR'!$B$7:$AL$2292,14,FALSE)=0,"",VLOOKUP($I87,'WM-AR'!$B$7:$AL$2292,14,FALSE))</f>
        <v/>
      </c>
      <c r="R87" s="310">
        <f>VLOOKUP($I87,'WM-AR'!$B$7:$AL$2292,16,FALSE)</f>
        <v>0</v>
      </c>
      <c r="S87" s="310">
        <f>VLOOKUP($I87,'WM-AR'!$B$7:$AL$2292,18,FALSE)</f>
        <v>0</v>
      </c>
      <c r="T87" s="310">
        <f>VLOOKUP($I87,'WM-AR'!$B$7:$AL$2292,20,FALSE)</f>
        <v>0</v>
      </c>
      <c r="U87" s="310">
        <f>VLOOKUP($I87,'WM-AR'!$B$7:$AL$2292,22,FALSE)</f>
        <v>0</v>
      </c>
      <c r="V87" s="310">
        <f>VLOOKUP($I87,'WM-AR'!$B$7:$AL$2292,24,FALSE)</f>
        <v>0</v>
      </c>
      <c r="W87" s="310">
        <f>VLOOKUP($I87,'WM-AR'!$B$7:$AL$2292,25,FALSE)</f>
        <v>0</v>
      </c>
      <c r="X87" s="310">
        <f>VLOOKUP($I87,'WM-AR'!$B$7:$AL$2292,26,FALSE)</f>
        <v>0</v>
      </c>
      <c r="Y87" s="310">
        <f>VLOOKUP($I87,'WM-AR'!$B$7:$AL$2292,27,FALSE)</f>
        <v>0</v>
      </c>
      <c r="Z87" s="310">
        <f>VLOOKUP($I87,'WM-AR'!$B$7:$AL$2292,28,FALSE)</f>
        <v>0</v>
      </c>
      <c r="AA87" s="310">
        <f>VLOOKUP($I87,'WM-AR'!$B$7:$AL$2292,29,FALSE)</f>
        <v>0</v>
      </c>
      <c r="AB87" s="310">
        <f>VLOOKUP($I87,'WM-AR'!$B$7:$AL$2292,30,FALSE)</f>
        <v>0</v>
      </c>
      <c r="AC87" s="310" t="str">
        <f>VLOOKUP($I87,'WM-AR'!$B$7:$AL$2292,31,FALSE)</f>
        <v>THK=(  )mm</v>
      </c>
      <c r="AD87" s="310">
        <f>VLOOKUP($I87,'WM-AR'!$B$7:$AL$2292,32,FALSE)</f>
        <v>0</v>
      </c>
      <c r="AE87" s="310">
        <f>VLOOKUP($I87,'WM-AR'!$B$7:$AL$2292,33,FALSE)</f>
        <v>0</v>
      </c>
      <c r="AF87" s="287" t="s">
        <v>918</v>
      </c>
      <c r="AG87" s="375" t="s">
        <v>779</v>
      </c>
      <c r="AH87" s="376"/>
      <c r="AI87" s="376" t="s">
        <v>763</v>
      </c>
      <c r="AJ87" s="334"/>
    </row>
    <row r="88" spans="2:36">
      <c r="B88" s="396"/>
      <c r="C88" s="397"/>
      <c r="D88" s="397"/>
      <c r="E88" s="397"/>
      <c r="F88" s="397"/>
      <c r="G88" s="398"/>
      <c r="H88" s="398"/>
      <c r="I88" s="367"/>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7"/>
      <c r="AG88" s="400"/>
      <c r="AH88" s="401"/>
      <c r="AI88" s="401"/>
      <c r="AJ88" s="398"/>
    </row>
    <row r="89" spans="2:36" ht="33" customHeight="1">
      <c r="B89" s="403"/>
      <c r="C89" s="387" t="s">
        <v>6935</v>
      </c>
      <c r="D89" s="402"/>
      <c r="E89" s="402"/>
      <c r="F89" s="386" t="s">
        <v>6942</v>
      </c>
      <c r="G89" s="402"/>
      <c r="H89" s="402"/>
      <c r="I89" s="402" t="str">
        <f t="shared" ref="I89:I95" si="9">LEFT(H89,14)</f>
        <v/>
      </c>
      <c r="J89" s="402"/>
      <c r="K89" s="402"/>
      <c r="L89" s="402"/>
      <c r="M89" s="402"/>
      <c r="N89" s="402"/>
      <c r="O89" s="391"/>
      <c r="P89" s="391"/>
      <c r="Q89" s="391"/>
      <c r="R89" s="391"/>
      <c r="S89" s="391"/>
      <c r="T89" s="391"/>
      <c r="U89" s="391"/>
      <c r="V89" s="391"/>
      <c r="W89" s="391"/>
      <c r="X89" s="391"/>
      <c r="Y89" s="391"/>
      <c r="Z89" s="391"/>
      <c r="AA89" s="391"/>
      <c r="AB89" s="391"/>
      <c r="AC89" s="391"/>
      <c r="AD89" s="391"/>
      <c r="AE89" s="391"/>
      <c r="AF89" s="392"/>
      <c r="AG89" s="392"/>
      <c r="AH89" s="392"/>
      <c r="AI89" s="392"/>
      <c r="AJ89" s="391"/>
    </row>
    <row r="90" spans="2:36" ht="34.9" customHeight="1">
      <c r="B90" s="596"/>
      <c r="C90" s="285" t="s">
        <v>225</v>
      </c>
      <c r="D90" s="286"/>
      <c r="E90" s="509" t="s">
        <v>509</v>
      </c>
      <c r="F90" s="288" t="s">
        <v>6415</v>
      </c>
      <c r="G90" s="288"/>
      <c r="H90" s="372"/>
      <c r="I90" s="290" t="str">
        <f t="shared" si="9"/>
        <v/>
      </c>
      <c r="J90" s="290"/>
      <c r="K90" s="290"/>
      <c r="L90" s="290"/>
      <c r="M90" s="290"/>
      <c r="N90" s="291"/>
      <c r="O90" s="373"/>
      <c r="P90" s="293"/>
      <c r="Q90" s="293"/>
      <c r="R90" s="293"/>
      <c r="S90" s="293"/>
      <c r="T90" s="293"/>
      <c r="U90" s="293"/>
      <c r="V90" s="294"/>
      <c r="W90" s="295"/>
      <c r="X90" s="295"/>
      <c r="Y90" s="295"/>
      <c r="Z90" s="295"/>
      <c r="AA90" s="295"/>
      <c r="AB90" s="295"/>
      <c r="AC90" s="295"/>
      <c r="AD90" s="295"/>
      <c r="AE90" s="295"/>
      <c r="AF90" s="685" t="s">
        <v>926</v>
      </c>
      <c r="AG90" s="683"/>
      <c r="AH90" s="683"/>
      <c r="AI90" s="683"/>
      <c r="AJ90" s="686"/>
    </row>
    <row r="91" spans="2:36">
      <c r="B91" s="639"/>
      <c r="C91" s="602"/>
      <c r="D91" s="640"/>
      <c r="E91" s="649"/>
      <c r="F91" s="650"/>
      <c r="G91" s="646" t="s">
        <v>6943</v>
      </c>
      <c r="H91" s="597"/>
      <c r="I91" s="695" t="str">
        <f t="shared" si="9"/>
        <v/>
      </c>
      <c r="J91" s="696"/>
      <c r="K91" s="697" t="e">
        <f>VLOOKUP($I91,'WM-AR'!$B$7:$AL$2292,34,FALSE)</f>
        <v>#N/A</v>
      </c>
      <c r="L91" s="655" t="e">
        <f>VLOOKUP($I91,'WM-AR'!$B$7:$AL$2292,4,FALSE)</f>
        <v>#N/A</v>
      </c>
      <c r="M91" s="655" t="e">
        <f>VLOOKUP($I91,'WM-AR'!$B$7:$AL$2292,6,FALSE)</f>
        <v>#N/A</v>
      </c>
      <c r="N91" s="656" t="e">
        <f>VLOOKUP($I91,'WM-AR'!$B$7:$AL$2292,8,FALSE)</f>
        <v>#N/A</v>
      </c>
      <c r="O91" s="657" t="e">
        <f>VLOOKUP($I91,'WM-AR'!$B$7:$AL$2292,10,FALSE)</f>
        <v>#N/A</v>
      </c>
      <c r="P91" s="658" t="e">
        <f>VLOOKUP($I91,'WM-AR'!$B$7:$AL$2292,12,FALSE)</f>
        <v>#N/A</v>
      </c>
      <c r="Q91" s="658" t="e">
        <f>IF(VLOOKUP($I91,'WM-AR'!$B$7:$AL$2292,14,FALSE)=0,"",VLOOKUP($I91,'WM-AR'!$B$7:$AL$2292,14,FALSE))</f>
        <v>#N/A</v>
      </c>
      <c r="R91" s="658" t="e">
        <f>VLOOKUP($I91,'WM-AR'!$B$7:$AL$2292,16,FALSE)</f>
        <v>#N/A</v>
      </c>
      <c r="S91" s="658" t="e">
        <f>VLOOKUP($I91,'WM-AR'!$B$7:$AL$2292,18,FALSE)</f>
        <v>#N/A</v>
      </c>
      <c r="T91" s="658" t="e">
        <f>VLOOKUP($I91,'WM-AR'!$B$7:$AL$2292,20,FALSE)</f>
        <v>#N/A</v>
      </c>
      <c r="U91" s="658" t="e">
        <f>VLOOKUP($I91,'WM-AR'!$B$7:$AL$2292,22,FALSE)</f>
        <v>#N/A</v>
      </c>
      <c r="V91" s="659" t="e">
        <f>VLOOKUP($I91,'WM-AR'!$B$7:$AL$2292,24,FALSE)</f>
        <v>#N/A</v>
      </c>
      <c r="W91" s="660" t="e">
        <f>VLOOKUP($I91,'WM-AR'!$B$7:$AL$2292,25,FALSE)</f>
        <v>#N/A</v>
      </c>
      <c r="X91" s="660" t="e">
        <f>VLOOKUP($I91,'WM-AR'!$B$7:$AL$2292,26,FALSE)</f>
        <v>#N/A</v>
      </c>
      <c r="Y91" s="660" t="e">
        <f>VLOOKUP($I91,'WM-AR'!$B$7:$AL$2292,27,FALSE)</f>
        <v>#N/A</v>
      </c>
      <c r="Z91" s="660" t="e">
        <f>VLOOKUP($I91,'WM-AR'!$B$7:$AL$2292,28,FALSE)</f>
        <v>#N/A</v>
      </c>
      <c r="AA91" s="660" t="e">
        <f>VLOOKUP($I91,'WM-AR'!$B$7:$AL$2292,29,FALSE)</f>
        <v>#N/A</v>
      </c>
      <c r="AB91" s="660" t="e">
        <f>VLOOKUP($I91,'WM-AR'!$B$7:$AL$2292,30,FALSE)</f>
        <v>#N/A</v>
      </c>
      <c r="AC91" s="660" t="e">
        <f>VLOOKUP($I91,'WM-AR'!$B$7:$AL$2292,31,FALSE)</f>
        <v>#N/A</v>
      </c>
      <c r="AD91" s="660" t="e">
        <f>VLOOKUP($I91,'WM-AR'!$B$7:$AL$2292,32,FALSE)</f>
        <v>#N/A</v>
      </c>
      <c r="AE91" s="660" t="e">
        <f>VLOOKUP($I91,'WM-AR'!$B$7:$AL$2292,33,FALSE)</f>
        <v>#N/A</v>
      </c>
      <c r="AF91" s="661"/>
      <c r="AG91" s="662"/>
      <c r="AH91" s="662"/>
      <c r="AI91" s="662"/>
      <c r="AJ91" s="663"/>
    </row>
    <row r="92" spans="2:36">
      <c r="B92" s="641"/>
      <c r="C92" s="598"/>
      <c r="D92" s="642"/>
      <c r="E92" s="651"/>
      <c r="F92" s="652"/>
      <c r="G92" s="647"/>
      <c r="H92" s="599"/>
      <c r="I92" s="698" t="str">
        <f t="shared" si="9"/>
        <v/>
      </c>
      <c r="J92" s="664"/>
      <c r="K92" s="699" t="e">
        <f>VLOOKUP($I92,'WM-AR'!$B$7:$AL$2292,34,FALSE)</f>
        <v>#N/A</v>
      </c>
      <c r="L92" s="664" t="e">
        <f>VLOOKUP($I92,'WM-AR'!$B$7:$AL$2292,4,FALSE)</f>
        <v>#N/A</v>
      </c>
      <c r="M92" s="664" t="e">
        <f>VLOOKUP($I92,'WM-AR'!$B$7:$AL$2292,6,FALSE)</f>
        <v>#N/A</v>
      </c>
      <c r="N92" s="665" t="e">
        <f>VLOOKUP($I92,'WM-AR'!$B$7:$AL$2292,8,FALSE)</f>
        <v>#N/A</v>
      </c>
      <c r="O92" s="666" t="e">
        <f>VLOOKUP($I92,'WM-AR'!$B$7:$AL$2292,10,FALSE)</f>
        <v>#N/A</v>
      </c>
      <c r="P92" s="667" t="e">
        <f>VLOOKUP($I92,'WM-AR'!$B$7:$AL$2292,12,FALSE)</f>
        <v>#N/A</v>
      </c>
      <c r="Q92" s="667" t="e">
        <f>IF(VLOOKUP($I92,'WM-AR'!$B$7:$AL$2292,14,FALSE)=0,"",VLOOKUP($I92,'WM-AR'!$B$7:$AL$2292,14,FALSE))</f>
        <v>#N/A</v>
      </c>
      <c r="R92" s="667" t="e">
        <f>VLOOKUP($I92,'WM-AR'!$B$7:$AL$2292,16,FALSE)</f>
        <v>#N/A</v>
      </c>
      <c r="S92" s="667" t="e">
        <f>VLOOKUP($I92,'WM-AR'!$B$7:$AL$2292,18,FALSE)</f>
        <v>#N/A</v>
      </c>
      <c r="T92" s="667" t="e">
        <f>VLOOKUP($I92,'WM-AR'!$B$7:$AL$2292,20,FALSE)</f>
        <v>#N/A</v>
      </c>
      <c r="U92" s="667" t="e">
        <f>VLOOKUP($I92,'WM-AR'!$B$7:$AL$2292,22,FALSE)</f>
        <v>#N/A</v>
      </c>
      <c r="V92" s="668" t="e">
        <f>VLOOKUP($I92,'WM-AR'!$B$7:$AL$2292,24,FALSE)</f>
        <v>#N/A</v>
      </c>
      <c r="W92" s="669" t="e">
        <f>VLOOKUP($I92,'WM-AR'!$B$7:$AL$2292,25,FALSE)</f>
        <v>#N/A</v>
      </c>
      <c r="X92" s="669" t="e">
        <f>VLOOKUP($I92,'WM-AR'!$B$7:$AL$2292,26,FALSE)</f>
        <v>#N/A</v>
      </c>
      <c r="Y92" s="669" t="e">
        <f>VLOOKUP($I92,'WM-AR'!$B$7:$AL$2292,27,FALSE)</f>
        <v>#N/A</v>
      </c>
      <c r="Z92" s="669" t="e">
        <f>VLOOKUP($I92,'WM-AR'!$B$7:$AL$2292,28,FALSE)</f>
        <v>#N/A</v>
      </c>
      <c r="AA92" s="669" t="e">
        <f>VLOOKUP($I92,'WM-AR'!$B$7:$AL$2292,29,FALSE)</f>
        <v>#N/A</v>
      </c>
      <c r="AB92" s="669" t="e">
        <f>VLOOKUP($I92,'WM-AR'!$B$7:$AL$2292,30,FALSE)</f>
        <v>#N/A</v>
      </c>
      <c r="AC92" s="669" t="e">
        <f>VLOOKUP($I92,'WM-AR'!$B$7:$AL$2292,31,FALSE)</f>
        <v>#N/A</v>
      </c>
      <c r="AD92" s="669" t="e">
        <f>VLOOKUP($I92,'WM-AR'!$B$7:$AL$2292,32,FALSE)</f>
        <v>#N/A</v>
      </c>
      <c r="AE92" s="669" t="e">
        <f>VLOOKUP($I92,'WM-AR'!$B$7:$AL$2292,33,FALSE)</f>
        <v>#N/A</v>
      </c>
      <c r="AF92" s="670"/>
      <c r="AG92" s="671"/>
      <c r="AH92" s="671"/>
      <c r="AI92" s="671"/>
      <c r="AJ92" s="672"/>
    </row>
    <row r="93" spans="2:36">
      <c r="B93" s="643"/>
      <c r="C93" s="600"/>
      <c r="D93" s="644"/>
      <c r="E93" s="653"/>
      <c r="F93" s="654"/>
      <c r="G93" s="648"/>
      <c r="H93" s="601"/>
      <c r="I93" s="700" t="str">
        <f t="shared" si="9"/>
        <v/>
      </c>
      <c r="J93" s="673"/>
      <c r="K93" s="701" t="e">
        <f>VLOOKUP($I93,'WM-AR'!$B$7:$AL$2292,34,FALSE)</f>
        <v>#N/A</v>
      </c>
      <c r="L93" s="673" t="e">
        <f>VLOOKUP($I93,'WM-AR'!$B$7:$AL$2292,4,FALSE)</f>
        <v>#N/A</v>
      </c>
      <c r="M93" s="673" t="e">
        <f>VLOOKUP($I93,'WM-AR'!$B$7:$AL$2292,6,FALSE)</f>
        <v>#N/A</v>
      </c>
      <c r="N93" s="674" t="e">
        <f>VLOOKUP($I93,'WM-AR'!$B$7:$AL$2292,8,FALSE)</f>
        <v>#N/A</v>
      </c>
      <c r="O93" s="675" t="e">
        <f>VLOOKUP($I93,'WM-AR'!$B$7:$AL$2292,10,FALSE)</f>
        <v>#N/A</v>
      </c>
      <c r="P93" s="676" t="e">
        <f>VLOOKUP($I93,'WM-AR'!$B$7:$AL$2292,12,FALSE)</f>
        <v>#N/A</v>
      </c>
      <c r="Q93" s="676" t="e">
        <f>IF(VLOOKUP($I93,'WM-AR'!$B$7:$AL$2292,14,FALSE)=0,"",VLOOKUP($I93,'WM-AR'!$B$7:$AL$2292,14,FALSE))</f>
        <v>#N/A</v>
      </c>
      <c r="R93" s="676" t="e">
        <f>VLOOKUP($I93,'WM-AR'!$B$7:$AL$2292,16,FALSE)</f>
        <v>#N/A</v>
      </c>
      <c r="S93" s="676" t="e">
        <f>VLOOKUP($I93,'WM-AR'!$B$7:$AL$2292,18,FALSE)</f>
        <v>#N/A</v>
      </c>
      <c r="T93" s="676" t="e">
        <f>VLOOKUP($I93,'WM-AR'!$B$7:$AL$2292,20,FALSE)</f>
        <v>#N/A</v>
      </c>
      <c r="U93" s="676" t="e">
        <f>VLOOKUP($I93,'WM-AR'!$B$7:$AL$2292,22,FALSE)</f>
        <v>#N/A</v>
      </c>
      <c r="V93" s="677" t="e">
        <f>VLOOKUP($I93,'WM-AR'!$B$7:$AL$2292,24,FALSE)</f>
        <v>#N/A</v>
      </c>
      <c r="W93" s="678" t="e">
        <f>VLOOKUP($I93,'WM-AR'!$B$7:$AL$2292,25,FALSE)</f>
        <v>#N/A</v>
      </c>
      <c r="X93" s="678" t="e">
        <f>VLOOKUP($I93,'WM-AR'!$B$7:$AL$2292,26,FALSE)</f>
        <v>#N/A</v>
      </c>
      <c r="Y93" s="678" t="e">
        <f>VLOOKUP($I93,'WM-AR'!$B$7:$AL$2292,27,FALSE)</f>
        <v>#N/A</v>
      </c>
      <c r="Z93" s="678" t="e">
        <f>VLOOKUP($I93,'WM-AR'!$B$7:$AL$2292,28,FALSE)</f>
        <v>#N/A</v>
      </c>
      <c r="AA93" s="678" t="e">
        <f>VLOOKUP($I93,'WM-AR'!$B$7:$AL$2292,29,FALSE)</f>
        <v>#N/A</v>
      </c>
      <c r="AB93" s="678" t="e">
        <f>VLOOKUP($I93,'WM-AR'!$B$7:$AL$2292,30,FALSE)</f>
        <v>#N/A</v>
      </c>
      <c r="AC93" s="678" t="e">
        <f>VLOOKUP($I93,'WM-AR'!$B$7:$AL$2292,31,FALSE)</f>
        <v>#N/A</v>
      </c>
      <c r="AD93" s="678" t="e">
        <f>VLOOKUP($I93,'WM-AR'!$B$7:$AL$2292,32,FALSE)</f>
        <v>#N/A</v>
      </c>
      <c r="AE93" s="678" t="e">
        <f>VLOOKUP($I93,'WM-AR'!$B$7:$AL$2292,33,FALSE)</f>
        <v>#N/A</v>
      </c>
      <c r="AF93" s="679"/>
      <c r="AG93" s="680"/>
      <c r="AH93" s="680"/>
      <c r="AI93" s="680"/>
      <c r="AJ93" s="681"/>
    </row>
    <row r="94" spans="2:36" ht="49.9" customHeight="1">
      <c r="B94" s="307"/>
      <c r="C94" s="286"/>
      <c r="D94" s="286"/>
      <c r="E94" s="286"/>
      <c r="F94" s="756" t="s">
        <v>6975</v>
      </c>
      <c r="G94" s="286" t="str">
        <f>N94&amp;" "&amp;Q94</f>
        <v xml:space="preserve">Grating </v>
      </c>
      <c r="H94" s="308" t="s">
        <v>927</v>
      </c>
      <c r="I94" s="309" t="str">
        <f t="shared" si="9"/>
        <v>S02AA018-00003</v>
      </c>
      <c r="J94" s="310"/>
      <c r="K94" s="310" t="str">
        <f>VLOOKUP($I94,'WM-AR'!$B$7:$AL$2292,34,FALSE)</f>
        <v>M2</v>
      </c>
      <c r="L94" s="310" t="str">
        <f>VLOOKUP($I94,'WM-AR'!$B$7:$AL$2292,4,FALSE)</f>
        <v>Miscellaneous Steel Fabrication Work</v>
      </c>
      <c r="M94" s="310" t="str">
        <f>VLOOKUP($I94,'WM-AR'!$B$7:$AL$2292,6,FALSE)</f>
        <v>Shelter/Building</v>
      </c>
      <c r="N94" s="310" t="str">
        <f>VLOOKUP($I94,'WM-AR'!$B$7:$AL$2292,8,FALSE)</f>
        <v>Grating</v>
      </c>
      <c r="O94" s="310" t="str">
        <f>VLOOKUP($I94,'WM-AR'!$B$7:$AL$2292,10,FALSE)</f>
        <v>Hot-Dip Galvanized Steel, (I=32)</v>
      </c>
      <c r="P94" s="310">
        <f>VLOOKUP($I94,'WM-AR'!$B$7:$AL$2292,12,FALSE)</f>
        <v>0</v>
      </c>
      <c r="Q94" s="310" t="str">
        <f>IF(VLOOKUP($I94,'WM-AR'!$B$7:$AL$2292,14,FALSE)=0,"",VLOOKUP($I94,'WM-AR'!$B$7:$AL$2292,14,FALSE))</f>
        <v/>
      </c>
      <c r="R94" s="310">
        <f>VLOOKUP($I94,'WM-AR'!$B$7:$AL$2292,16,FALSE)</f>
        <v>0</v>
      </c>
      <c r="S94" s="310">
        <f>VLOOKUP($I94,'WM-AR'!$B$7:$AL$2292,18,FALSE)</f>
        <v>0</v>
      </c>
      <c r="T94" s="310">
        <f>VLOOKUP($I94,'WM-AR'!$B$7:$AL$2292,20,FALSE)</f>
        <v>0</v>
      </c>
      <c r="U94" s="310">
        <f>VLOOKUP($I94,'WM-AR'!$B$7:$AL$2292,22,FALSE)</f>
        <v>0</v>
      </c>
      <c r="V94" s="310">
        <f>VLOOKUP($I94,'WM-AR'!$B$7:$AL$2292,24,FALSE)</f>
        <v>0</v>
      </c>
      <c r="W94" s="310">
        <f>VLOOKUP($I94,'WM-AR'!$B$7:$AL$2292,25,FALSE)</f>
        <v>0</v>
      </c>
      <c r="X94" s="310">
        <f>VLOOKUP($I94,'WM-AR'!$B$7:$AL$2292,26,FALSE)</f>
        <v>0</v>
      </c>
      <c r="Y94" s="310">
        <f>VLOOKUP($I94,'WM-AR'!$B$7:$AL$2292,27,FALSE)</f>
        <v>0</v>
      </c>
      <c r="Z94" s="310">
        <f>VLOOKUP($I94,'WM-AR'!$B$7:$AL$2292,28,FALSE)</f>
        <v>0</v>
      </c>
      <c r="AA94" s="310">
        <f>VLOOKUP($I94,'WM-AR'!$B$7:$AL$2292,29,FALSE)</f>
        <v>0</v>
      </c>
      <c r="AB94" s="310">
        <f>VLOOKUP($I94,'WM-AR'!$B$7:$AL$2292,30,FALSE)</f>
        <v>0</v>
      </c>
      <c r="AC94" s="310">
        <f>VLOOKUP($I94,'WM-AR'!$B$7:$AL$2292,31,FALSE)</f>
        <v>0</v>
      </c>
      <c r="AD94" s="310">
        <f>VLOOKUP($I94,'WM-AR'!$B$7:$AL$2292,32,FALSE)</f>
        <v>0</v>
      </c>
      <c r="AE94" s="310">
        <f>VLOOKUP($I94,'WM-AR'!$B$7:$AL$2292,33,FALSE)</f>
        <v>0</v>
      </c>
      <c r="AF94" s="287" t="s">
        <v>928</v>
      </c>
      <c r="AG94" s="375" t="s">
        <v>779</v>
      </c>
      <c r="AH94" s="376"/>
      <c r="AI94" s="376" t="s">
        <v>763</v>
      </c>
      <c r="AJ94" s="334"/>
    </row>
    <row r="95" spans="2:36" ht="49.9" customHeight="1">
      <c r="B95" s="314"/>
      <c r="C95" s="285"/>
      <c r="D95" s="285"/>
      <c r="E95" s="285"/>
      <c r="F95" s="756" t="s">
        <v>6976</v>
      </c>
      <c r="G95" s="286" t="str">
        <f>N95&amp;" "&amp;Q95</f>
        <v xml:space="preserve">Grating </v>
      </c>
      <c r="H95" s="308" t="s">
        <v>929</v>
      </c>
      <c r="I95" s="309" t="str">
        <f t="shared" si="9"/>
        <v>S04AA018-00003</v>
      </c>
      <c r="J95" s="310"/>
      <c r="K95" s="310" t="str">
        <f>VLOOKUP($I95,'WM-AR'!$B$7:$AL$2292,34,FALSE)</f>
        <v>M2</v>
      </c>
      <c r="L95" s="310" t="str">
        <f>VLOOKUP($I95,'WM-AR'!$B$7:$AL$2292,4,FALSE)</f>
        <v>Miscellaneous Steel Erection Work</v>
      </c>
      <c r="M95" s="310" t="str">
        <f>VLOOKUP($I95,'WM-AR'!$B$7:$AL$2292,6,FALSE)</f>
        <v>Shelter/Building</v>
      </c>
      <c r="N95" s="310" t="str">
        <f>VLOOKUP($I95,'WM-AR'!$B$7:$AL$2292,8,FALSE)</f>
        <v>Grating</v>
      </c>
      <c r="O95" s="310" t="str">
        <f>VLOOKUP($I95,'WM-AR'!$B$7:$AL$2292,10,FALSE)</f>
        <v>Hot-Dip Galvanized Steel, (I=32)</v>
      </c>
      <c r="P95" s="310">
        <f>VLOOKUP($I95,'WM-AR'!$B$7:$AL$2292,12,FALSE)</f>
        <v>0</v>
      </c>
      <c r="Q95" s="310" t="str">
        <f>IF(VLOOKUP($I95,'WM-AR'!$B$7:$AL$2292,14,FALSE)=0,"",VLOOKUP($I95,'WM-AR'!$B$7:$AL$2292,14,FALSE))</f>
        <v/>
      </c>
      <c r="R95" s="310">
        <f>VLOOKUP($I95,'WM-AR'!$B$7:$AL$2292,16,FALSE)</f>
        <v>0</v>
      </c>
      <c r="S95" s="310">
        <f>VLOOKUP($I95,'WM-AR'!$B$7:$AL$2292,18,FALSE)</f>
        <v>0</v>
      </c>
      <c r="T95" s="310">
        <f>VLOOKUP($I95,'WM-AR'!$B$7:$AL$2292,20,FALSE)</f>
        <v>0</v>
      </c>
      <c r="U95" s="310">
        <f>VLOOKUP($I95,'WM-AR'!$B$7:$AL$2292,22,FALSE)</f>
        <v>0</v>
      </c>
      <c r="V95" s="310">
        <f>VLOOKUP($I95,'WM-AR'!$B$7:$AL$2292,24,FALSE)</f>
        <v>0</v>
      </c>
      <c r="W95" s="310">
        <f>VLOOKUP($I95,'WM-AR'!$B$7:$AL$2292,25,FALSE)</f>
        <v>0</v>
      </c>
      <c r="X95" s="310">
        <f>VLOOKUP($I95,'WM-AR'!$B$7:$AL$2292,26,FALSE)</f>
        <v>0</v>
      </c>
      <c r="Y95" s="310">
        <f>VLOOKUP($I95,'WM-AR'!$B$7:$AL$2292,27,FALSE)</f>
        <v>0</v>
      </c>
      <c r="Z95" s="310">
        <f>VLOOKUP($I95,'WM-AR'!$B$7:$AL$2292,28,FALSE)</f>
        <v>0</v>
      </c>
      <c r="AA95" s="310">
        <f>VLOOKUP($I95,'WM-AR'!$B$7:$AL$2292,29,FALSE)</f>
        <v>0</v>
      </c>
      <c r="AB95" s="310">
        <f>VLOOKUP($I95,'WM-AR'!$B$7:$AL$2292,30,FALSE)</f>
        <v>0</v>
      </c>
      <c r="AC95" s="310">
        <f>VLOOKUP($I95,'WM-AR'!$B$7:$AL$2292,31,FALSE)</f>
        <v>0</v>
      </c>
      <c r="AD95" s="310">
        <f>VLOOKUP($I95,'WM-AR'!$B$7:$AL$2292,32,FALSE)</f>
        <v>0</v>
      </c>
      <c r="AE95" s="310">
        <f>VLOOKUP($I95,'WM-AR'!$B$7:$AL$2292,33,FALSE)</f>
        <v>0</v>
      </c>
      <c r="AF95" s="287" t="s">
        <v>928</v>
      </c>
      <c r="AG95" s="375" t="s">
        <v>779</v>
      </c>
      <c r="AH95" s="376"/>
      <c r="AI95" s="376" t="s">
        <v>763</v>
      </c>
      <c r="AJ95" s="334"/>
    </row>
    <row r="96" spans="2:36">
      <c r="B96" s="396"/>
      <c r="C96" s="397"/>
      <c r="D96" s="397"/>
      <c r="E96" s="397"/>
      <c r="F96" s="397"/>
      <c r="G96" s="398"/>
      <c r="H96" s="398"/>
      <c r="I96" s="367"/>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7"/>
      <c r="AG96" s="400"/>
      <c r="AH96" s="401"/>
      <c r="AI96" s="401"/>
      <c r="AJ96" s="398"/>
    </row>
    <row r="97" spans="2:36">
      <c r="B97" s="379"/>
      <c r="C97" s="380"/>
      <c r="D97" s="380"/>
      <c r="E97" s="380"/>
      <c r="F97" s="380"/>
      <c r="G97" s="381"/>
      <c r="H97" s="381"/>
      <c r="I97" s="382"/>
      <c r="J97" s="383"/>
      <c r="K97" s="383"/>
      <c r="L97" s="383"/>
      <c r="M97" s="383"/>
      <c r="N97" s="383"/>
      <c r="O97" s="383"/>
      <c r="P97" s="383"/>
      <c r="Q97" s="383"/>
      <c r="R97" s="383"/>
      <c r="S97" s="383"/>
      <c r="T97" s="383"/>
      <c r="U97" s="383"/>
      <c r="V97" s="383"/>
      <c r="W97" s="383"/>
      <c r="X97" s="383"/>
      <c r="Y97" s="383"/>
      <c r="Z97" s="383"/>
      <c r="AA97" s="383"/>
      <c r="AB97" s="383"/>
      <c r="AC97" s="383"/>
      <c r="AD97" s="383"/>
      <c r="AE97" s="383"/>
      <c r="AF97" s="380"/>
      <c r="AG97" s="384"/>
      <c r="AH97" s="385"/>
      <c r="AI97" s="385"/>
      <c r="AJ97" s="381"/>
    </row>
    <row r="98" spans="2:36" ht="33" customHeight="1">
      <c r="B98" s="403"/>
      <c r="C98" s="387" t="s">
        <v>6935</v>
      </c>
      <c r="D98" s="388"/>
      <c r="E98" s="388"/>
      <c r="F98" s="386" t="s">
        <v>6944</v>
      </c>
      <c r="G98" s="404"/>
      <c r="H98" s="405"/>
      <c r="I98" s="390" t="str">
        <f t="shared" ref="I98:I104" si="10">LEFT(H98,14)</f>
        <v/>
      </c>
      <c r="J98" s="390"/>
      <c r="K98" s="391"/>
      <c r="L98" s="391"/>
      <c r="M98" s="391"/>
      <c r="N98" s="391"/>
      <c r="O98" s="391"/>
      <c r="P98" s="391"/>
      <c r="Q98" s="391"/>
      <c r="R98" s="391"/>
      <c r="S98" s="391"/>
      <c r="T98" s="391"/>
      <c r="U98" s="391"/>
      <c r="V98" s="391"/>
      <c r="W98" s="391"/>
      <c r="X98" s="391"/>
      <c r="Y98" s="391"/>
      <c r="Z98" s="391"/>
      <c r="AA98" s="391"/>
      <c r="AB98" s="391"/>
      <c r="AC98" s="391"/>
      <c r="AD98" s="391"/>
      <c r="AE98" s="391"/>
      <c r="AF98" s="392"/>
      <c r="AG98" s="392"/>
      <c r="AH98" s="392"/>
      <c r="AI98" s="392"/>
      <c r="AJ98" s="391"/>
    </row>
    <row r="99" spans="2:36" ht="34.9" customHeight="1">
      <c r="B99" s="596"/>
      <c r="C99" s="285" t="s">
        <v>225</v>
      </c>
      <c r="D99" s="286"/>
      <c r="E99" s="509" t="s">
        <v>509</v>
      </c>
      <c r="F99" s="288" t="s">
        <v>6417</v>
      </c>
      <c r="G99" s="288"/>
      <c r="H99" s="372"/>
      <c r="I99" s="290" t="str">
        <f t="shared" si="10"/>
        <v/>
      </c>
      <c r="J99" s="290"/>
      <c r="K99" s="290"/>
      <c r="L99" s="290"/>
      <c r="M99" s="290"/>
      <c r="N99" s="291"/>
      <c r="O99" s="373"/>
      <c r="P99" s="293"/>
      <c r="Q99" s="293"/>
      <c r="R99" s="293"/>
      <c r="S99" s="293"/>
      <c r="T99" s="293"/>
      <c r="U99" s="293"/>
      <c r="V99" s="294"/>
      <c r="W99" s="295"/>
      <c r="X99" s="295"/>
      <c r="Y99" s="295"/>
      <c r="Z99" s="295"/>
      <c r="AA99" s="295"/>
      <c r="AB99" s="295"/>
      <c r="AC99" s="295"/>
      <c r="AD99" s="295"/>
      <c r="AE99" s="295"/>
      <c r="AF99" s="685" t="s">
        <v>932</v>
      </c>
      <c r="AG99" s="683"/>
      <c r="AH99" s="683"/>
      <c r="AI99" s="683"/>
      <c r="AJ99" s="686"/>
    </row>
    <row r="100" spans="2:36">
      <c r="B100" s="639"/>
      <c r="C100" s="602"/>
      <c r="D100" s="640"/>
      <c r="E100" s="649"/>
      <c r="F100" s="650"/>
      <c r="G100" s="646" t="s">
        <v>6946</v>
      </c>
      <c r="H100" s="597"/>
      <c r="I100" s="695" t="str">
        <f t="shared" si="10"/>
        <v/>
      </c>
      <c r="J100" s="696"/>
      <c r="K100" s="697" t="e">
        <f>VLOOKUP($I100,'WM-AR'!$B$7:$AL$2292,34,FALSE)</f>
        <v>#N/A</v>
      </c>
      <c r="L100" s="655" t="e">
        <f>VLOOKUP($I100,'WM-AR'!$B$7:$AL$2292,4,FALSE)</f>
        <v>#N/A</v>
      </c>
      <c r="M100" s="655" t="e">
        <f>VLOOKUP($I100,'WM-AR'!$B$7:$AL$2292,6,FALSE)</f>
        <v>#N/A</v>
      </c>
      <c r="N100" s="656" t="e">
        <f>VLOOKUP($I100,'WM-AR'!$B$7:$AL$2292,8,FALSE)</f>
        <v>#N/A</v>
      </c>
      <c r="O100" s="657" t="e">
        <f>VLOOKUP($I100,'WM-AR'!$B$7:$AL$2292,10,FALSE)</f>
        <v>#N/A</v>
      </c>
      <c r="P100" s="658" t="e">
        <f>VLOOKUP($I100,'WM-AR'!$B$7:$AL$2292,12,FALSE)</f>
        <v>#N/A</v>
      </c>
      <c r="Q100" s="658" t="e">
        <f>IF(VLOOKUP($I100,'WM-AR'!$B$7:$AL$2292,14,FALSE)=0,"",VLOOKUP($I100,'WM-AR'!$B$7:$AL$2292,14,FALSE))</f>
        <v>#N/A</v>
      </c>
      <c r="R100" s="658" t="e">
        <f>VLOOKUP($I100,'WM-AR'!$B$7:$AL$2292,16,FALSE)</f>
        <v>#N/A</v>
      </c>
      <c r="S100" s="658" t="e">
        <f>VLOOKUP($I100,'WM-AR'!$B$7:$AL$2292,18,FALSE)</f>
        <v>#N/A</v>
      </c>
      <c r="T100" s="658" t="e">
        <f>VLOOKUP($I100,'WM-AR'!$B$7:$AL$2292,20,FALSE)</f>
        <v>#N/A</v>
      </c>
      <c r="U100" s="658" t="e">
        <f>VLOOKUP($I100,'WM-AR'!$B$7:$AL$2292,22,FALSE)</f>
        <v>#N/A</v>
      </c>
      <c r="V100" s="659" t="e">
        <f>VLOOKUP($I100,'WM-AR'!$B$7:$AL$2292,24,FALSE)</f>
        <v>#N/A</v>
      </c>
      <c r="W100" s="660" t="e">
        <f>VLOOKUP($I100,'WM-AR'!$B$7:$AL$2292,25,FALSE)</f>
        <v>#N/A</v>
      </c>
      <c r="X100" s="660" t="e">
        <f>VLOOKUP($I100,'WM-AR'!$B$7:$AL$2292,26,FALSE)</f>
        <v>#N/A</v>
      </c>
      <c r="Y100" s="660" t="e">
        <f>VLOOKUP($I100,'WM-AR'!$B$7:$AL$2292,27,FALSE)</f>
        <v>#N/A</v>
      </c>
      <c r="Z100" s="660" t="e">
        <f>VLOOKUP($I100,'WM-AR'!$B$7:$AL$2292,28,FALSE)</f>
        <v>#N/A</v>
      </c>
      <c r="AA100" s="660" t="e">
        <f>VLOOKUP($I100,'WM-AR'!$B$7:$AL$2292,29,FALSE)</f>
        <v>#N/A</v>
      </c>
      <c r="AB100" s="660" t="e">
        <f>VLOOKUP($I100,'WM-AR'!$B$7:$AL$2292,30,FALSE)</f>
        <v>#N/A</v>
      </c>
      <c r="AC100" s="660" t="e">
        <f>VLOOKUP($I100,'WM-AR'!$B$7:$AL$2292,31,FALSE)</f>
        <v>#N/A</v>
      </c>
      <c r="AD100" s="660" t="e">
        <f>VLOOKUP($I100,'WM-AR'!$B$7:$AL$2292,32,FALSE)</f>
        <v>#N/A</v>
      </c>
      <c r="AE100" s="660" t="e">
        <f>VLOOKUP($I100,'WM-AR'!$B$7:$AL$2292,33,FALSE)</f>
        <v>#N/A</v>
      </c>
      <c r="AF100" s="661"/>
      <c r="AG100" s="662"/>
      <c r="AH100" s="662"/>
      <c r="AI100" s="662"/>
      <c r="AJ100" s="663"/>
    </row>
    <row r="101" spans="2:36">
      <c r="B101" s="641"/>
      <c r="C101" s="598"/>
      <c r="D101" s="642"/>
      <c r="E101" s="651"/>
      <c r="F101" s="652"/>
      <c r="G101" s="647"/>
      <c r="H101" s="599"/>
      <c r="I101" s="698" t="str">
        <f t="shared" si="10"/>
        <v/>
      </c>
      <c r="J101" s="664"/>
      <c r="K101" s="699" t="e">
        <f>VLOOKUP($I101,'WM-AR'!$B$7:$AL$2292,34,FALSE)</f>
        <v>#N/A</v>
      </c>
      <c r="L101" s="664" t="e">
        <f>VLOOKUP($I101,'WM-AR'!$B$7:$AL$2292,4,FALSE)</f>
        <v>#N/A</v>
      </c>
      <c r="M101" s="664" t="e">
        <f>VLOOKUP($I101,'WM-AR'!$B$7:$AL$2292,6,FALSE)</f>
        <v>#N/A</v>
      </c>
      <c r="N101" s="665" t="e">
        <f>VLOOKUP($I101,'WM-AR'!$B$7:$AL$2292,8,FALSE)</f>
        <v>#N/A</v>
      </c>
      <c r="O101" s="666" t="e">
        <f>VLOOKUP($I101,'WM-AR'!$B$7:$AL$2292,10,FALSE)</f>
        <v>#N/A</v>
      </c>
      <c r="P101" s="667" t="e">
        <f>VLOOKUP($I101,'WM-AR'!$B$7:$AL$2292,12,FALSE)</f>
        <v>#N/A</v>
      </c>
      <c r="Q101" s="667" t="e">
        <f>IF(VLOOKUP($I101,'WM-AR'!$B$7:$AL$2292,14,FALSE)=0,"",VLOOKUP($I101,'WM-AR'!$B$7:$AL$2292,14,FALSE))</f>
        <v>#N/A</v>
      </c>
      <c r="R101" s="667" t="e">
        <f>VLOOKUP($I101,'WM-AR'!$B$7:$AL$2292,16,FALSE)</f>
        <v>#N/A</v>
      </c>
      <c r="S101" s="667" t="e">
        <f>VLOOKUP($I101,'WM-AR'!$B$7:$AL$2292,18,FALSE)</f>
        <v>#N/A</v>
      </c>
      <c r="T101" s="667" t="e">
        <f>VLOOKUP($I101,'WM-AR'!$B$7:$AL$2292,20,FALSE)</f>
        <v>#N/A</v>
      </c>
      <c r="U101" s="667" t="e">
        <f>VLOOKUP($I101,'WM-AR'!$B$7:$AL$2292,22,FALSE)</f>
        <v>#N/A</v>
      </c>
      <c r="V101" s="668" t="e">
        <f>VLOOKUP($I101,'WM-AR'!$B$7:$AL$2292,24,FALSE)</f>
        <v>#N/A</v>
      </c>
      <c r="W101" s="669" t="e">
        <f>VLOOKUP($I101,'WM-AR'!$B$7:$AL$2292,25,FALSE)</f>
        <v>#N/A</v>
      </c>
      <c r="X101" s="669" t="e">
        <f>VLOOKUP($I101,'WM-AR'!$B$7:$AL$2292,26,FALSE)</f>
        <v>#N/A</v>
      </c>
      <c r="Y101" s="669" t="e">
        <f>VLOOKUP($I101,'WM-AR'!$B$7:$AL$2292,27,FALSE)</f>
        <v>#N/A</v>
      </c>
      <c r="Z101" s="669" t="e">
        <f>VLOOKUP($I101,'WM-AR'!$B$7:$AL$2292,28,FALSE)</f>
        <v>#N/A</v>
      </c>
      <c r="AA101" s="669" t="e">
        <f>VLOOKUP($I101,'WM-AR'!$B$7:$AL$2292,29,FALSE)</f>
        <v>#N/A</v>
      </c>
      <c r="AB101" s="669" t="e">
        <f>VLOOKUP($I101,'WM-AR'!$B$7:$AL$2292,30,FALSE)</f>
        <v>#N/A</v>
      </c>
      <c r="AC101" s="669" t="e">
        <f>VLOOKUP($I101,'WM-AR'!$B$7:$AL$2292,31,FALSE)</f>
        <v>#N/A</v>
      </c>
      <c r="AD101" s="669" t="e">
        <f>VLOOKUP($I101,'WM-AR'!$B$7:$AL$2292,32,FALSE)</f>
        <v>#N/A</v>
      </c>
      <c r="AE101" s="669" t="e">
        <f>VLOOKUP($I101,'WM-AR'!$B$7:$AL$2292,33,FALSE)</f>
        <v>#N/A</v>
      </c>
      <c r="AF101" s="670"/>
      <c r="AG101" s="671"/>
      <c r="AH101" s="671"/>
      <c r="AI101" s="671"/>
      <c r="AJ101" s="672"/>
    </row>
    <row r="102" spans="2:36">
      <c r="B102" s="643"/>
      <c r="C102" s="600"/>
      <c r="D102" s="644"/>
      <c r="E102" s="653"/>
      <c r="F102" s="654"/>
      <c r="G102" s="648"/>
      <c r="H102" s="601"/>
      <c r="I102" s="700" t="str">
        <f t="shared" si="10"/>
        <v/>
      </c>
      <c r="J102" s="673"/>
      <c r="K102" s="701" t="e">
        <f>VLOOKUP($I102,'WM-AR'!$B$7:$AL$2292,34,FALSE)</f>
        <v>#N/A</v>
      </c>
      <c r="L102" s="673" t="e">
        <f>VLOOKUP($I102,'WM-AR'!$B$7:$AL$2292,4,FALSE)</f>
        <v>#N/A</v>
      </c>
      <c r="M102" s="673" t="e">
        <f>VLOOKUP($I102,'WM-AR'!$B$7:$AL$2292,6,FALSE)</f>
        <v>#N/A</v>
      </c>
      <c r="N102" s="674" t="e">
        <f>VLOOKUP($I102,'WM-AR'!$B$7:$AL$2292,8,FALSE)</f>
        <v>#N/A</v>
      </c>
      <c r="O102" s="675" t="e">
        <f>VLOOKUP($I102,'WM-AR'!$B$7:$AL$2292,10,FALSE)</f>
        <v>#N/A</v>
      </c>
      <c r="P102" s="676" t="e">
        <f>VLOOKUP($I102,'WM-AR'!$B$7:$AL$2292,12,FALSE)</f>
        <v>#N/A</v>
      </c>
      <c r="Q102" s="676" t="e">
        <f>IF(VLOOKUP($I102,'WM-AR'!$B$7:$AL$2292,14,FALSE)=0,"",VLOOKUP($I102,'WM-AR'!$B$7:$AL$2292,14,FALSE))</f>
        <v>#N/A</v>
      </c>
      <c r="R102" s="676" t="e">
        <f>VLOOKUP($I102,'WM-AR'!$B$7:$AL$2292,16,FALSE)</f>
        <v>#N/A</v>
      </c>
      <c r="S102" s="676" t="e">
        <f>VLOOKUP($I102,'WM-AR'!$B$7:$AL$2292,18,FALSE)</f>
        <v>#N/A</v>
      </c>
      <c r="T102" s="676" t="e">
        <f>VLOOKUP($I102,'WM-AR'!$B$7:$AL$2292,20,FALSE)</f>
        <v>#N/A</v>
      </c>
      <c r="U102" s="676" t="e">
        <f>VLOOKUP($I102,'WM-AR'!$B$7:$AL$2292,22,FALSE)</f>
        <v>#N/A</v>
      </c>
      <c r="V102" s="677" t="e">
        <f>VLOOKUP($I102,'WM-AR'!$B$7:$AL$2292,24,FALSE)</f>
        <v>#N/A</v>
      </c>
      <c r="W102" s="678" t="e">
        <f>VLOOKUP($I102,'WM-AR'!$B$7:$AL$2292,25,FALSE)</f>
        <v>#N/A</v>
      </c>
      <c r="X102" s="678" t="e">
        <f>VLOOKUP($I102,'WM-AR'!$B$7:$AL$2292,26,FALSE)</f>
        <v>#N/A</v>
      </c>
      <c r="Y102" s="678" t="e">
        <f>VLOOKUP($I102,'WM-AR'!$B$7:$AL$2292,27,FALSE)</f>
        <v>#N/A</v>
      </c>
      <c r="Z102" s="678" t="e">
        <f>VLOOKUP($I102,'WM-AR'!$B$7:$AL$2292,28,FALSE)</f>
        <v>#N/A</v>
      </c>
      <c r="AA102" s="678" t="e">
        <f>VLOOKUP($I102,'WM-AR'!$B$7:$AL$2292,29,FALSE)</f>
        <v>#N/A</v>
      </c>
      <c r="AB102" s="678" t="e">
        <f>VLOOKUP($I102,'WM-AR'!$B$7:$AL$2292,30,FALSE)</f>
        <v>#N/A</v>
      </c>
      <c r="AC102" s="678" t="e">
        <f>VLOOKUP($I102,'WM-AR'!$B$7:$AL$2292,31,FALSE)</f>
        <v>#N/A</v>
      </c>
      <c r="AD102" s="678" t="e">
        <f>VLOOKUP($I102,'WM-AR'!$B$7:$AL$2292,32,FALSE)</f>
        <v>#N/A</v>
      </c>
      <c r="AE102" s="678" t="e">
        <f>VLOOKUP($I102,'WM-AR'!$B$7:$AL$2292,33,FALSE)</f>
        <v>#N/A</v>
      </c>
      <c r="AF102" s="679"/>
      <c r="AG102" s="680"/>
      <c r="AH102" s="680"/>
      <c r="AI102" s="680"/>
      <c r="AJ102" s="681"/>
    </row>
    <row r="103" spans="2:36" ht="49.9" customHeight="1">
      <c r="B103" s="307"/>
      <c r="C103" s="286"/>
      <c r="D103" s="286"/>
      <c r="E103" s="286"/>
      <c r="F103" s="756" t="s">
        <v>6975</v>
      </c>
      <c r="G103" s="286" t="str">
        <f>N103&amp;" "&amp;Q103</f>
        <v xml:space="preserve">Grating </v>
      </c>
      <c r="H103" s="308" t="s">
        <v>927</v>
      </c>
      <c r="I103" s="309" t="str">
        <f t="shared" si="10"/>
        <v>S02AA018-00003</v>
      </c>
      <c r="J103" s="706" t="s">
        <v>6945</v>
      </c>
      <c r="K103" s="310" t="str">
        <f>VLOOKUP($I103,'WM-AR'!$B$7:$AL$2292,34,FALSE)</f>
        <v>M2</v>
      </c>
      <c r="L103" s="310" t="str">
        <f>VLOOKUP($I103,'WM-AR'!$B$7:$AL$2292,4,FALSE)</f>
        <v>Miscellaneous Steel Fabrication Work</v>
      </c>
      <c r="M103" s="310" t="str">
        <f>VLOOKUP($I103,'WM-AR'!$B$7:$AL$2292,6,FALSE)</f>
        <v>Shelter/Building</v>
      </c>
      <c r="N103" s="310" t="str">
        <f>VLOOKUP($I103,'WM-AR'!$B$7:$AL$2292,8,FALSE)</f>
        <v>Grating</v>
      </c>
      <c r="O103" s="310" t="str">
        <f>VLOOKUP($I103,'WM-AR'!$B$7:$AL$2292,10,FALSE)</f>
        <v>Hot-Dip Galvanized Steel, (I=32)</v>
      </c>
      <c r="P103" s="310">
        <f>VLOOKUP($I103,'WM-AR'!$B$7:$AL$2292,12,FALSE)</f>
        <v>0</v>
      </c>
      <c r="Q103" s="310" t="str">
        <f>IF(VLOOKUP($I103,'WM-AR'!$B$7:$AL$2292,14,FALSE)=0,"",VLOOKUP($I103,'WM-AR'!$B$7:$AL$2292,14,FALSE))</f>
        <v/>
      </c>
      <c r="R103" s="310">
        <f>VLOOKUP($I103,'WM-AR'!$B$7:$AL$2292,16,FALSE)</f>
        <v>0</v>
      </c>
      <c r="S103" s="310">
        <f>VLOOKUP($I103,'WM-AR'!$B$7:$AL$2292,18,FALSE)</f>
        <v>0</v>
      </c>
      <c r="T103" s="310">
        <f>VLOOKUP($I103,'WM-AR'!$B$7:$AL$2292,20,FALSE)</f>
        <v>0</v>
      </c>
      <c r="U103" s="310">
        <f>VLOOKUP($I103,'WM-AR'!$B$7:$AL$2292,22,FALSE)</f>
        <v>0</v>
      </c>
      <c r="V103" s="310">
        <f>VLOOKUP($I103,'WM-AR'!$B$7:$AL$2292,24,FALSE)</f>
        <v>0</v>
      </c>
      <c r="W103" s="310">
        <f>VLOOKUP($I103,'WM-AR'!$B$7:$AL$2292,25,FALSE)</f>
        <v>0</v>
      </c>
      <c r="X103" s="310">
        <f>VLOOKUP($I103,'WM-AR'!$B$7:$AL$2292,26,FALSE)</f>
        <v>0</v>
      </c>
      <c r="Y103" s="310">
        <f>VLOOKUP($I103,'WM-AR'!$B$7:$AL$2292,27,FALSE)</f>
        <v>0</v>
      </c>
      <c r="Z103" s="310">
        <f>VLOOKUP($I103,'WM-AR'!$B$7:$AL$2292,28,FALSE)</f>
        <v>0</v>
      </c>
      <c r="AA103" s="310">
        <f>VLOOKUP($I103,'WM-AR'!$B$7:$AL$2292,29,FALSE)</f>
        <v>0</v>
      </c>
      <c r="AB103" s="310">
        <f>VLOOKUP($I103,'WM-AR'!$B$7:$AL$2292,30,FALSE)</f>
        <v>0</v>
      </c>
      <c r="AC103" s="310">
        <f>VLOOKUP($I103,'WM-AR'!$B$7:$AL$2292,31,FALSE)</f>
        <v>0</v>
      </c>
      <c r="AD103" s="310">
        <f>VLOOKUP($I103,'WM-AR'!$B$7:$AL$2292,32,FALSE)</f>
        <v>0</v>
      </c>
      <c r="AE103" s="310">
        <f>VLOOKUP($I103,'WM-AR'!$B$7:$AL$2292,33,FALSE)</f>
        <v>0</v>
      </c>
      <c r="AF103" s="287" t="s">
        <v>6977</v>
      </c>
      <c r="AG103" s="375" t="s">
        <v>779</v>
      </c>
      <c r="AH103" s="376"/>
      <c r="AI103" s="376" t="s">
        <v>763</v>
      </c>
      <c r="AJ103" s="334"/>
    </row>
    <row r="104" spans="2:36" ht="49.9" customHeight="1">
      <c r="B104" s="314"/>
      <c r="C104" s="285"/>
      <c r="D104" s="285"/>
      <c r="E104" s="285"/>
      <c r="F104" s="756" t="s">
        <v>6976</v>
      </c>
      <c r="G104" s="286" t="str">
        <f>N104&amp;" "&amp;Q104</f>
        <v xml:space="preserve">Grating </v>
      </c>
      <c r="H104" s="308" t="s">
        <v>929</v>
      </c>
      <c r="I104" s="309" t="str">
        <f t="shared" si="10"/>
        <v>S04AA018-00003</v>
      </c>
      <c r="J104" s="706" t="s">
        <v>6945</v>
      </c>
      <c r="K104" s="310" t="str">
        <f>VLOOKUP($I104,'WM-AR'!$B$7:$AL$2292,34,FALSE)</f>
        <v>M2</v>
      </c>
      <c r="L104" s="310" t="str">
        <f>VLOOKUP($I104,'WM-AR'!$B$7:$AL$2292,4,FALSE)</f>
        <v>Miscellaneous Steel Erection Work</v>
      </c>
      <c r="M104" s="310" t="str">
        <f>VLOOKUP($I104,'WM-AR'!$B$7:$AL$2292,6,FALSE)</f>
        <v>Shelter/Building</v>
      </c>
      <c r="N104" s="310" t="str">
        <f>VLOOKUP($I104,'WM-AR'!$B$7:$AL$2292,8,FALSE)</f>
        <v>Grating</v>
      </c>
      <c r="O104" s="310" t="str">
        <f>VLOOKUP($I104,'WM-AR'!$B$7:$AL$2292,10,FALSE)</f>
        <v>Hot-Dip Galvanized Steel, (I=32)</v>
      </c>
      <c r="P104" s="310">
        <f>VLOOKUP($I104,'WM-AR'!$B$7:$AL$2292,12,FALSE)</f>
        <v>0</v>
      </c>
      <c r="Q104" s="310" t="str">
        <f>IF(VLOOKUP($I104,'WM-AR'!$B$7:$AL$2292,14,FALSE)=0,"",VLOOKUP($I104,'WM-AR'!$B$7:$AL$2292,14,FALSE))</f>
        <v/>
      </c>
      <c r="R104" s="310">
        <f>VLOOKUP($I104,'WM-AR'!$B$7:$AL$2292,16,FALSE)</f>
        <v>0</v>
      </c>
      <c r="S104" s="310">
        <f>VLOOKUP($I104,'WM-AR'!$B$7:$AL$2292,18,FALSE)</f>
        <v>0</v>
      </c>
      <c r="T104" s="310">
        <f>VLOOKUP($I104,'WM-AR'!$B$7:$AL$2292,20,FALSE)</f>
        <v>0</v>
      </c>
      <c r="U104" s="310">
        <f>VLOOKUP($I104,'WM-AR'!$B$7:$AL$2292,22,FALSE)</f>
        <v>0</v>
      </c>
      <c r="V104" s="310">
        <f>VLOOKUP($I104,'WM-AR'!$B$7:$AL$2292,24,FALSE)</f>
        <v>0</v>
      </c>
      <c r="W104" s="310">
        <f>VLOOKUP($I104,'WM-AR'!$B$7:$AL$2292,25,FALSE)</f>
        <v>0</v>
      </c>
      <c r="X104" s="310">
        <f>VLOOKUP($I104,'WM-AR'!$B$7:$AL$2292,26,FALSE)</f>
        <v>0</v>
      </c>
      <c r="Y104" s="310">
        <f>VLOOKUP($I104,'WM-AR'!$B$7:$AL$2292,27,FALSE)</f>
        <v>0</v>
      </c>
      <c r="Z104" s="310">
        <f>VLOOKUP($I104,'WM-AR'!$B$7:$AL$2292,28,FALSE)</f>
        <v>0</v>
      </c>
      <c r="AA104" s="310">
        <f>VLOOKUP($I104,'WM-AR'!$B$7:$AL$2292,29,FALSE)</f>
        <v>0</v>
      </c>
      <c r="AB104" s="310">
        <f>VLOOKUP($I104,'WM-AR'!$B$7:$AL$2292,30,FALSE)</f>
        <v>0</v>
      </c>
      <c r="AC104" s="310">
        <f>VLOOKUP($I104,'WM-AR'!$B$7:$AL$2292,31,FALSE)</f>
        <v>0</v>
      </c>
      <c r="AD104" s="310">
        <f>VLOOKUP($I104,'WM-AR'!$B$7:$AL$2292,32,FALSE)</f>
        <v>0</v>
      </c>
      <c r="AE104" s="310">
        <f>VLOOKUP($I104,'WM-AR'!$B$7:$AL$2292,33,FALSE)</f>
        <v>0</v>
      </c>
      <c r="AF104" s="287" t="s">
        <v>6977</v>
      </c>
      <c r="AG104" s="375" t="s">
        <v>779</v>
      </c>
      <c r="AH104" s="376"/>
      <c r="AI104" s="376" t="s">
        <v>763</v>
      </c>
      <c r="AJ104" s="334"/>
    </row>
    <row r="105" spans="2:36">
      <c r="B105" s="396"/>
      <c r="C105" s="397"/>
      <c r="D105" s="397"/>
      <c r="E105" s="397"/>
      <c r="F105" s="397"/>
      <c r="G105" s="398"/>
      <c r="H105" s="398"/>
      <c r="I105" s="367"/>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7"/>
      <c r="AG105" s="400"/>
      <c r="AH105" s="401"/>
      <c r="AI105" s="401"/>
      <c r="AJ105" s="398"/>
    </row>
    <row r="106" spans="2:36" ht="33" customHeight="1">
      <c r="B106" s="403"/>
      <c r="C106" s="387" t="s">
        <v>6935</v>
      </c>
      <c r="D106" s="389"/>
      <c r="E106" s="389"/>
      <c r="F106" s="386" t="s">
        <v>6947</v>
      </c>
      <c r="G106" s="389"/>
      <c r="H106" s="389"/>
      <c r="I106" s="389" t="str">
        <f t="shared" ref="I106:I112" si="11">LEFT(H106,14)</f>
        <v/>
      </c>
      <c r="J106" s="389"/>
      <c r="K106" s="389"/>
      <c r="L106" s="389"/>
      <c r="M106" s="389"/>
      <c r="N106" s="389"/>
      <c r="O106" s="391"/>
      <c r="P106" s="391"/>
      <c r="Q106" s="391"/>
      <c r="R106" s="391"/>
      <c r="S106" s="391"/>
      <c r="T106" s="391"/>
      <c r="U106" s="391"/>
      <c r="V106" s="391"/>
      <c r="W106" s="391"/>
      <c r="X106" s="391"/>
      <c r="Y106" s="391"/>
      <c r="Z106" s="391"/>
      <c r="AA106" s="391"/>
      <c r="AB106" s="391"/>
      <c r="AC106" s="391"/>
      <c r="AD106" s="391"/>
      <c r="AE106" s="391"/>
      <c r="AF106" s="392"/>
      <c r="AG106" s="392"/>
      <c r="AH106" s="392"/>
      <c r="AI106" s="392"/>
      <c r="AJ106" s="391"/>
    </row>
    <row r="107" spans="2:36" ht="34.9" customHeight="1">
      <c r="B107" s="596"/>
      <c r="C107" s="285" t="s">
        <v>225</v>
      </c>
      <c r="D107" s="286"/>
      <c r="E107" s="509" t="s">
        <v>509</v>
      </c>
      <c r="F107" s="288" t="s">
        <v>6419</v>
      </c>
      <c r="G107" s="288"/>
      <c r="H107" s="372"/>
      <c r="I107" s="290" t="str">
        <f t="shared" si="11"/>
        <v/>
      </c>
      <c r="J107" s="290"/>
      <c r="K107" s="290"/>
      <c r="L107" s="290"/>
      <c r="M107" s="290"/>
      <c r="N107" s="291"/>
      <c r="O107" s="373"/>
      <c r="P107" s="293"/>
      <c r="Q107" s="293"/>
      <c r="R107" s="293"/>
      <c r="S107" s="293"/>
      <c r="T107" s="293"/>
      <c r="U107" s="293"/>
      <c r="V107" s="294"/>
      <c r="W107" s="295"/>
      <c r="X107" s="295"/>
      <c r="Y107" s="295"/>
      <c r="Z107" s="295"/>
      <c r="AA107" s="295"/>
      <c r="AB107" s="295"/>
      <c r="AC107" s="295"/>
      <c r="AD107" s="295"/>
      <c r="AE107" s="295"/>
      <c r="AF107" s="685" t="s">
        <v>935</v>
      </c>
      <c r="AG107" s="683"/>
      <c r="AH107" s="683"/>
      <c r="AI107" s="683"/>
      <c r="AJ107" s="686"/>
    </row>
    <row r="108" spans="2:36">
      <c r="B108" s="639"/>
      <c r="C108" s="602"/>
      <c r="D108" s="640"/>
      <c r="E108" s="649"/>
      <c r="F108" s="650"/>
      <c r="G108" s="646" t="s">
        <v>6948</v>
      </c>
      <c r="H108" s="597"/>
      <c r="I108" s="695" t="str">
        <f t="shared" si="11"/>
        <v/>
      </c>
      <c r="J108" s="696"/>
      <c r="K108" s="697" t="e">
        <f>VLOOKUP($I108,'WM-AR'!$B$7:$AL$2292,34,FALSE)</f>
        <v>#N/A</v>
      </c>
      <c r="L108" s="655" t="e">
        <f>VLOOKUP($I108,'WM-AR'!$B$7:$AL$2292,4,FALSE)</f>
        <v>#N/A</v>
      </c>
      <c r="M108" s="655" t="e">
        <f>VLOOKUP($I108,'WM-AR'!$B$7:$AL$2292,6,FALSE)</f>
        <v>#N/A</v>
      </c>
      <c r="N108" s="656" t="e">
        <f>VLOOKUP($I108,'WM-AR'!$B$7:$AL$2292,8,FALSE)</f>
        <v>#N/A</v>
      </c>
      <c r="O108" s="657" t="e">
        <f>VLOOKUP($I108,'WM-AR'!$B$7:$AL$2292,10,FALSE)</f>
        <v>#N/A</v>
      </c>
      <c r="P108" s="658" t="e">
        <f>VLOOKUP($I108,'WM-AR'!$B$7:$AL$2292,12,FALSE)</f>
        <v>#N/A</v>
      </c>
      <c r="Q108" s="658" t="e">
        <f>IF(VLOOKUP($I108,'WM-AR'!$B$7:$AL$2292,14,FALSE)=0,"",VLOOKUP($I108,'WM-AR'!$B$7:$AL$2292,14,FALSE))</f>
        <v>#N/A</v>
      </c>
      <c r="R108" s="658" t="e">
        <f>VLOOKUP($I108,'WM-AR'!$B$7:$AL$2292,16,FALSE)</f>
        <v>#N/A</v>
      </c>
      <c r="S108" s="658" t="e">
        <f>VLOOKUP($I108,'WM-AR'!$B$7:$AL$2292,18,FALSE)</f>
        <v>#N/A</v>
      </c>
      <c r="T108" s="658" t="e">
        <f>VLOOKUP($I108,'WM-AR'!$B$7:$AL$2292,20,FALSE)</f>
        <v>#N/A</v>
      </c>
      <c r="U108" s="658" t="e">
        <f>VLOOKUP($I108,'WM-AR'!$B$7:$AL$2292,22,FALSE)</f>
        <v>#N/A</v>
      </c>
      <c r="V108" s="659" t="e">
        <f>VLOOKUP($I108,'WM-AR'!$B$7:$AL$2292,24,FALSE)</f>
        <v>#N/A</v>
      </c>
      <c r="W108" s="660" t="e">
        <f>VLOOKUP($I108,'WM-AR'!$B$7:$AL$2292,25,FALSE)</f>
        <v>#N/A</v>
      </c>
      <c r="X108" s="660" t="e">
        <f>VLOOKUP($I108,'WM-AR'!$B$7:$AL$2292,26,FALSE)</f>
        <v>#N/A</v>
      </c>
      <c r="Y108" s="660" t="e">
        <f>VLOOKUP($I108,'WM-AR'!$B$7:$AL$2292,27,FALSE)</f>
        <v>#N/A</v>
      </c>
      <c r="Z108" s="660" t="e">
        <f>VLOOKUP($I108,'WM-AR'!$B$7:$AL$2292,28,FALSE)</f>
        <v>#N/A</v>
      </c>
      <c r="AA108" s="660" t="e">
        <f>VLOOKUP($I108,'WM-AR'!$B$7:$AL$2292,29,FALSE)</f>
        <v>#N/A</v>
      </c>
      <c r="AB108" s="660" t="e">
        <f>VLOOKUP($I108,'WM-AR'!$B$7:$AL$2292,30,FALSE)</f>
        <v>#N/A</v>
      </c>
      <c r="AC108" s="660" t="e">
        <f>VLOOKUP($I108,'WM-AR'!$B$7:$AL$2292,31,FALSE)</f>
        <v>#N/A</v>
      </c>
      <c r="AD108" s="660" t="e">
        <f>VLOOKUP($I108,'WM-AR'!$B$7:$AL$2292,32,FALSE)</f>
        <v>#N/A</v>
      </c>
      <c r="AE108" s="660" t="e">
        <f>VLOOKUP($I108,'WM-AR'!$B$7:$AL$2292,33,FALSE)</f>
        <v>#N/A</v>
      </c>
      <c r="AF108" s="661"/>
      <c r="AG108" s="662"/>
      <c r="AH108" s="662"/>
      <c r="AI108" s="662"/>
      <c r="AJ108" s="663"/>
    </row>
    <row r="109" spans="2:36">
      <c r="B109" s="641"/>
      <c r="C109" s="598"/>
      <c r="D109" s="642"/>
      <c r="E109" s="651"/>
      <c r="F109" s="652"/>
      <c r="G109" s="647"/>
      <c r="H109" s="599"/>
      <c r="I109" s="698" t="str">
        <f t="shared" si="11"/>
        <v/>
      </c>
      <c r="J109" s="664"/>
      <c r="K109" s="699" t="e">
        <f>VLOOKUP($I109,'WM-AR'!$B$7:$AL$2292,34,FALSE)</f>
        <v>#N/A</v>
      </c>
      <c r="L109" s="664" t="e">
        <f>VLOOKUP($I109,'WM-AR'!$B$7:$AL$2292,4,FALSE)</f>
        <v>#N/A</v>
      </c>
      <c r="M109" s="664" t="e">
        <f>VLOOKUP($I109,'WM-AR'!$B$7:$AL$2292,6,FALSE)</f>
        <v>#N/A</v>
      </c>
      <c r="N109" s="665" t="e">
        <f>VLOOKUP($I109,'WM-AR'!$B$7:$AL$2292,8,FALSE)</f>
        <v>#N/A</v>
      </c>
      <c r="O109" s="666" t="e">
        <f>VLOOKUP($I109,'WM-AR'!$B$7:$AL$2292,10,FALSE)</f>
        <v>#N/A</v>
      </c>
      <c r="P109" s="667" t="e">
        <f>VLOOKUP($I109,'WM-AR'!$B$7:$AL$2292,12,FALSE)</f>
        <v>#N/A</v>
      </c>
      <c r="Q109" s="667" t="e">
        <f>IF(VLOOKUP($I109,'WM-AR'!$B$7:$AL$2292,14,FALSE)=0,"",VLOOKUP($I109,'WM-AR'!$B$7:$AL$2292,14,FALSE))</f>
        <v>#N/A</v>
      </c>
      <c r="R109" s="667" t="e">
        <f>VLOOKUP($I109,'WM-AR'!$B$7:$AL$2292,16,FALSE)</f>
        <v>#N/A</v>
      </c>
      <c r="S109" s="667" t="e">
        <f>VLOOKUP($I109,'WM-AR'!$B$7:$AL$2292,18,FALSE)</f>
        <v>#N/A</v>
      </c>
      <c r="T109" s="667" t="e">
        <f>VLOOKUP($I109,'WM-AR'!$B$7:$AL$2292,20,FALSE)</f>
        <v>#N/A</v>
      </c>
      <c r="U109" s="667" t="e">
        <f>VLOOKUP($I109,'WM-AR'!$B$7:$AL$2292,22,FALSE)</f>
        <v>#N/A</v>
      </c>
      <c r="V109" s="668" t="e">
        <f>VLOOKUP($I109,'WM-AR'!$B$7:$AL$2292,24,FALSE)</f>
        <v>#N/A</v>
      </c>
      <c r="W109" s="669" t="e">
        <f>VLOOKUP($I109,'WM-AR'!$B$7:$AL$2292,25,FALSE)</f>
        <v>#N/A</v>
      </c>
      <c r="X109" s="669" t="e">
        <f>VLOOKUP($I109,'WM-AR'!$B$7:$AL$2292,26,FALSE)</f>
        <v>#N/A</v>
      </c>
      <c r="Y109" s="669" t="e">
        <f>VLOOKUP($I109,'WM-AR'!$B$7:$AL$2292,27,FALSE)</f>
        <v>#N/A</v>
      </c>
      <c r="Z109" s="669" t="e">
        <f>VLOOKUP($I109,'WM-AR'!$B$7:$AL$2292,28,FALSE)</f>
        <v>#N/A</v>
      </c>
      <c r="AA109" s="669" t="e">
        <f>VLOOKUP($I109,'WM-AR'!$B$7:$AL$2292,29,FALSE)</f>
        <v>#N/A</v>
      </c>
      <c r="AB109" s="669" t="e">
        <f>VLOOKUP($I109,'WM-AR'!$B$7:$AL$2292,30,FALSE)</f>
        <v>#N/A</v>
      </c>
      <c r="AC109" s="669" t="e">
        <f>VLOOKUP($I109,'WM-AR'!$B$7:$AL$2292,31,FALSE)</f>
        <v>#N/A</v>
      </c>
      <c r="AD109" s="669" t="e">
        <f>VLOOKUP($I109,'WM-AR'!$B$7:$AL$2292,32,FALSE)</f>
        <v>#N/A</v>
      </c>
      <c r="AE109" s="669" t="e">
        <f>VLOOKUP($I109,'WM-AR'!$B$7:$AL$2292,33,FALSE)</f>
        <v>#N/A</v>
      </c>
      <c r="AF109" s="670"/>
      <c r="AG109" s="671"/>
      <c r="AH109" s="671"/>
      <c r="AI109" s="671"/>
      <c r="AJ109" s="672"/>
    </row>
    <row r="110" spans="2:36">
      <c r="B110" s="643"/>
      <c r="C110" s="600"/>
      <c r="D110" s="644"/>
      <c r="E110" s="653"/>
      <c r="F110" s="654"/>
      <c r="G110" s="648"/>
      <c r="H110" s="601"/>
      <c r="I110" s="700" t="str">
        <f t="shared" si="11"/>
        <v/>
      </c>
      <c r="J110" s="673"/>
      <c r="K110" s="701" t="e">
        <f>VLOOKUP($I110,'WM-AR'!$B$7:$AL$2292,34,FALSE)</f>
        <v>#N/A</v>
      </c>
      <c r="L110" s="673" t="e">
        <f>VLOOKUP($I110,'WM-AR'!$B$7:$AL$2292,4,FALSE)</f>
        <v>#N/A</v>
      </c>
      <c r="M110" s="673" t="e">
        <f>VLOOKUP($I110,'WM-AR'!$B$7:$AL$2292,6,FALSE)</f>
        <v>#N/A</v>
      </c>
      <c r="N110" s="674" t="e">
        <f>VLOOKUP($I110,'WM-AR'!$B$7:$AL$2292,8,FALSE)</f>
        <v>#N/A</v>
      </c>
      <c r="O110" s="675" t="e">
        <f>VLOOKUP($I110,'WM-AR'!$B$7:$AL$2292,10,FALSE)</f>
        <v>#N/A</v>
      </c>
      <c r="P110" s="676" t="e">
        <f>VLOOKUP($I110,'WM-AR'!$B$7:$AL$2292,12,FALSE)</f>
        <v>#N/A</v>
      </c>
      <c r="Q110" s="676" t="e">
        <f>IF(VLOOKUP($I110,'WM-AR'!$B$7:$AL$2292,14,FALSE)=0,"",VLOOKUP($I110,'WM-AR'!$B$7:$AL$2292,14,FALSE))</f>
        <v>#N/A</v>
      </c>
      <c r="R110" s="676" t="e">
        <f>VLOOKUP($I110,'WM-AR'!$B$7:$AL$2292,16,FALSE)</f>
        <v>#N/A</v>
      </c>
      <c r="S110" s="676" t="e">
        <f>VLOOKUP($I110,'WM-AR'!$B$7:$AL$2292,18,FALSE)</f>
        <v>#N/A</v>
      </c>
      <c r="T110" s="676" t="e">
        <f>VLOOKUP($I110,'WM-AR'!$B$7:$AL$2292,20,FALSE)</f>
        <v>#N/A</v>
      </c>
      <c r="U110" s="676" t="e">
        <f>VLOOKUP($I110,'WM-AR'!$B$7:$AL$2292,22,FALSE)</f>
        <v>#N/A</v>
      </c>
      <c r="V110" s="677" t="e">
        <f>VLOOKUP($I110,'WM-AR'!$B$7:$AL$2292,24,FALSE)</f>
        <v>#N/A</v>
      </c>
      <c r="W110" s="678" t="e">
        <f>VLOOKUP($I110,'WM-AR'!$B$7:$AL$2292,25,FALSE)</f>
        <v>#N/A</v>
      </c>
      <c r="X110" s="678" t="e">
        <f>VLOOKUP($I110,'WM-AR'!$B$7:$AL$2292,26,FALSE)</f>
        <v>#N/A</v>
      </c>
      <c r="Y110" s="678" t="e">
        <f>VLOOKUP($I110,'WM-AR'!$B$7:$AL$2292,27,FALSE)</f>
        <v>#N/A</v>
      </c>
      <c r="Z110" s="678" t="e">
        <f>VLOOKUP($I110,'WM-AR'!$B$7:$AL$2292,28,FALSE)</f>
        <v>#N/A</v>
      </c>
      <c r="AA110" s="678" t="e">
        <f>VLOOKUP($I110,'WM-AR'!$B$7:$AL$2292,29,FALSE)</f>
        <v>#N/A</v>
      </c>
      <c r="AB110" s="678" t="e">
        <f>VLOOKUP($I110,'WM-AR'!$B$7:$AL$2292,30,FALSE)</f>
        <v>#N/A</v>
      </c>
      <c r="AC110" s="678" t="e">
        <f>VLOOKUP($I110,'WM-AR'!$B$7:$AL$2292,31,FALSE)</f>
        <v>#N/A</v>
      </c>
      <c r="AD110" s="678" t="e">
        <f>VLOOKUP($I110,'WM-AR'!$B$7:$AL$2292,32,FALSE)</f>
        <v>#N/A</v>
      </c>
      <c r="AE110" s="678" t="e">
        <f>VLOOKUP($I110,'WM-AR'!$B$7:$AL$2292,33,FALSE)</f>
        <v>#N/A</v>
      </c>
      <c r="AF110" s="679"/>
      <c r="AG110" s="680"/>
      <c r="AH110" s="680"/>
      <c r="AI110" s="680"/>
      <c r="AJ110" s="681"/>
    </row>
    <row r="111" spans="2:36" ht="49.9" customHeight="1">
      <c r="B111" s="307"/>
      <c r="C111" s="286"/>
      <c r="D111" s="286"/>
      <c r="E111" s="286"/>
      <c r="F111" s="756" t="s">
        <v>6978</v>
      </c>
      <c r="G111" s="286" t="str">
        <f>N111&amp;" "&amp;Q111</f>
        <v xml:space="preserve">Checkered/Flooring Plate </v>
      </c>
      <c r="H111" s="308" t="s">
        <v>936</v>
      </c>
      <c r="I111" s="309" t="str">
        <f t="shared" si="11"/>
        <v>S02AA017-00003</v>
      </c>
      <c r="J111" s="310"/>
      <c r="K111" s="310" t="str">
        <f>VLOOKUP($I111,'WM-AR'!$B$7:$AL$2292,34,FALSE)</f>
        <v>M2</v>
      </c>
      <c r="L111" s="310" t="str">
        <f>VLOOKUP($I111,'WM-AR'!$B$7:$AL$2292,4,FALSE)</f>
        <v>Miscellaneous Steel Fabrication Work</v>
      </c>
      <c r="M111" s="310" t="str">
        <f>VLOOKUP($I111,'WM-AR'!$B$7:$AL$2292,6,FALSE)</f>
        <v>Shelter/Building</v>
      </c>
      <c r="N111" s="310" t="str">
        <f>VLOOKUP($I111,'WM-AR'!$B$7:$AL$2292,8,FALSE)</f>
        <v>Checkered/Flooring Plate</v>
      </c>
      <c r="O111" s="310" t="str">
        <f>VLOOKUP($I111,'WM-AR'!$B$7:$AL$2292,10,FALSE)</f>
        <v>Galvanized Steel</v>
      </c>
      <c r="P111" s="310" t="str">
        <f>VLOOKUP($I111,'WM-AR'!$B$7:$AL$2292,12,FALSE)</f>
        <v>THK ≤ 6mm</v>
      </c>
      <c r="Q111" s="310" t="str">
        <f>IF(VLOOKUP($I111,'WM-AR'!$B$7:$AL$2292,14,FALSE)=0,"",VLOOKUP($I111,'WM-AR'!$B$7:$AL$2292,14,FALSE))</f>
        <v/>
      </c>
      <c r="R111" s="310">
        <f>VLOOKUP($I111,'WM-AR'!$B$7:$AL$2292,16,FALSE)</f>
        <v>0</v>
      </c>
      <c r="S111" s="310">
        <f>VLOOKUP($I111,'WM-AR'!$B$7:$AL$2292,18,FALSE)</f>
        <v>0</v>
      </c>
      <c r="T111" s="310">
        <f>VLOOKUP($I111,'WM-AR'!$B$7:$AL$2292,20,FALSE)</f>
        <v>0</v>
      </c>
      <c r="U111" s="310">
        <f>VLOOKUP($I111,'WM-AR'!$B$7:$AL$2292,22,FALSE)</f>
        <v>0</v>
      </c>
      <c r="V111" s="310">
        <f>VLOOKUP($I111,'WM-AR'!$B$7:$AL$2292,24,FALSE)</f>
        <v>0</v>
      </c>
      <c r="W111" s="310">
        <f>VLOOKUP($I111,'WM-AR'!$B$7:$AL$2292,25,FALSE)</f>
        <v>0</v>
      </c>
      <c r="X111" s="310">
        <f>VLOOKUP($I111,'WM-AR'!$B$7:$AL$2292,26,FALSE)</f>
        <v>0</v>
      </c>
      <c r="Y111" s="310">
        <f>VLOOKUP($I111,'WM-AR'!$B$7:$AL$2292,27,FALSE)</f>
        <v>0</v>
      </c>
      <c r="Z111" s="310">
        <f>VLOOKUP($I111,'WM-AR'!$B$7:$AL$2292,28,FALSE)</f>
        <v>0</v>
      </c>
      <c r="AA111" s="310">
        <f>VLOOKUP($I111,'WM-AR'!$B$7:$AL$2292,29,FALSE)</f>
        <v>0</v>
      </c>
      <c r="AB111" s="310">
        <f>VLOOKUP($I111,'WM-AR'!$B$7:$AL$2292,30,FALSE)</f>
        <v>0</v>
      </c>
      <c r="AC111" s="310">
        <f>VLOOKUP($I111,'WM-AR'!$B$7:$AL$2292,31,FALSE)</f>
        <v>0</v>
      </c>
      <c r="AD111" s="310">
        <f>VLOOKUP($I111,'WM-AR'!$B$7:$AL$2292,32,FALSE)</f>
        <v>0</v>
      </c>
      <c r="AE111" s="310">
        <f>VLOOKUP($I111,'WM-AR'!$B$7:$AL$2292,33,FALSE)</f>
        <v>0</v>
      </c>
      <c r="AF111" s="287" t="s">
        <v>937</v>
      </c>
      <c r="AG111" s="375" t="s">
        <v>779</v>
      </c>
      <c r="AH111" s="376"/>
      <c r="AI111" s="376" t="s">
        <v>763</v>
      </c>
      <c r="AJ111" s="334"/>
    </row>
    <row r="112" spans="2:36" ht="49.9" customHeight="1">
      <c r="B112" s="314"/>
      <c r="C112" s="285"/>
      <c r="D112" s="285"/>
      <c r="E112" s="285"/>
      <c r="F112" s="756" t="s">
        <v>6979</v>
      </c>
      <c r="G112" s="286" t="str">
        <f>N112&amp;" "&amp;Q112</f>
        <v xml:space="preserve">Checkered/Flooring Plate </v>
      </c>
      <c r="H112" s="308" t="s">
        <v>938</v>
      </c>
      <c r="I112" s="309" t="str">
        <f t="shared" si="11"/>
        <v>S04AA017-00001</v>
      </c>
      <c r="J112" s="310"/>
      <c r="K112" s="310" t="str">
        <f>VLOOKUP($I112,'WM-AR'!$B$7:$AL$2292,34,FALSE)</f>
        <v>M2</v>
      </c>
      <c r="L112" s="310" t="str">
        <f>VLOOKUP($I112,'WM-AR'!$B$7:$AL$2292,4,FALSE)</f>
        <v>Miscellaneous Steel Erection Work</v>
      </c>
      <c r="M112" s="310" t="str">
        <f>VLOOKUP($I112,'WM-AR'!$B$7:$AL$2292,6,FALSE)</f>
        <v>Shelter/Building</v>
      </c>
      <c r="N112" s="310" t="str">
        <f>VLOOKUP($I112,'WM-AR'!$B$7:$AL$2292,8,FALSE)</f>
        <v>Checkered/Flooring Plate</v>
      </c>
      <c r="O112" s="310">
        <f>VLOOKUP($I112,'WM-AR'!$B$7:$AL$2292,10,FALSE)</f>
        <v>0</v>
      </c>
      <c r="P112" s="310">
        <f>VLOOKUP($I112,'WM-AR'!$B$7:$AL$2292,12,FALSE)</f>
        <v>0</v>
      </c>
      <c r="Q112" s="310" t="str">
        <f>IF(VLOOKUP($I112,'WM-AR'!$B$7:$AL$2292,14,FALSE)=0,"",VLOOKUP($I112,'WM-AR'!$B$7:$AL$2292,14,FALSE))</f>
        <v/>
      </c>
      <c r="R112" s="310">
        <f>VLOOKUP($I112,'WM-AR'!$B$7:$AL$2292,16,FALSE)</f>
        <v>0</v>
      </c>
      <c r="S112" s="310">
        <f>VLOOKUP($I112,'WM-AR'!$B$7:$AL$2292,18,FALSE)</f>
        <v>0</v>
      </c>
      <c r="T112" s="310">
        <f>VLOOKUP($I112,'WM-AR'!$B$7:$AL$2292,20,FALSE)</f>
        <v>0</v>
      </c>
      <c r="U112" s="310">
        <f>VLOOKUP($I112,'WM-AR'!$B$7:$AL$2292,22,FALSE)</f>
        <v>0</v>
      </c>
      <c r="V112" s="310">
        <f>VLOOKUP($I112,'WM-AR'!$B$7:$AL$2292,24,FALSE)</f>
        <v>0</v>
      </c>
      <c r="W112" s="310">
        <f>VLOOKUP($I112,'WM-AR'!$B$7:$AL$2292,25,FALSE)</f>
        <v>0</v>
      </c>
      <c r="X112" s="310">
        <f>VLOOKUP($I112,'WM-AR'!$B$7:$AL$2292,26,FALSE)</f>
        <v>0</v>
      </c>
      <c r="Y112" s="310">
        <f>VLOOKUP($I112,'WM-AR'!$B$7:$AL$2292,27,FALSE)</f>
        <v>0</v>
      </c>
      <c r="Z112" s="310">
        <f>VLOOKUP($I112,'WM-AR'!$B$7:$AL$2292,28,FALSE)</f>
        <v>0</v>
      </c>
      <c r="AA112" s="310" t="str">
        <f>VLOOKUP($I112,'WM-AR'!$B$7:$AL$2292,29,FALSE)</f>
        <v>Material: (   )</v>
      </c>
      <c r="AB112" s="310">
        <f>VLOOKUP($I112,'WM-AR'!$B$7:$AL$2292,30,FALSE)</f>
        <v>0</v>
      </c>
      <c r="AC112" s="310" t="str">
        <f>VLOOKUP($I112,'WM-AR'!$B$7:$AL$2292,31,FALSE)</f>
        <v>THK=(  )mm</v>
      </c>
      <c r="AD112" s="310">
        <f>VLOOKUP($I112,'WM-AR'!$B$7:$AL$2292,32,FALSE)</f>
        <v>0</v>
      </c>
      <c r="AE112" s="310">
        <f>VLOOKUP($I112,'WM-AR'!$B$7:$AL$2292,33,FALSE)</f>
        <v>0</v>
      </c>
      <c r="AF112" s="287" t="s">
        <v>937</v>
      </c>
      <c r="AG112" s="375" t="s">
        <v>779</v>
      </c>
      <c r="AH112" s="376"/>
      <c r="AI112" s="376" t="s">
        <v>763</v>
      </c>
      <c r="AJ112" s="334"/>
    </row>
    <row r="113" spans="2:36">
      <c r="B113" s="396"/>
      <c r="C113" s="397"/>
      <c r="D113" s="397"/>
      <c r="E113" s="397"/>
      <c r="F113" s="397"/>
      <c r="G113" s="398"/>
      <c r="H113" s="398"/>
      <c r="I113" s="367"/>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7"/>
      <c r="AG113" s="400"/>
      <c r="AH113" s="401"/>
      <c r="AI113" s="401"/>
      <c r="AJ113" s="398"/>
    </row>
    <row r="114" spans="2:36" ht="33" customHeight="1">
      <c r="B114" s="687"/>
      <c r="C114" s="707" t="s">
        <v>939</v>
      </c>
      <c r="D114" s="689"/>
      <c r="E114" s="689"/>
      <c r="F114" s="687" t="s">
        <v>6974</v>
      </c>
      <c r="G114" s="687"/>
      <c r="H114" s="702"/>
      <c r="I114" s="382"/>
      <c r="J114" s="382"/>
      <c r="K114" s="690"/>
      <c r="L114" s="690"/>
      <c r="M114" s="690"/>
      <c r="N114" s="690"/>
      <c r="O114" s="690"/>
      <c r="P114" s="690"/>
      <c r="Q114" s="690"/>
      <c r="R114" s="690"/>
      <c r="S114" s="690"/>
      <c r="T114" s="690"/>
      <c r="U114" s="690"/>
      <c r="V114" s="690"/>
      <c r="W114" s="690"/>
      <c r="X114" s="690"/>
      <c r="Y114" s="690"/>
      <c r="Z114" s="690"/>
      <c r="AA114" s="690"/>
      <c r="AB114" s="690"/>
      <c r="AC114" s="690"/>
      <c r="AD114" s="690"/>
      <c r="AE114" s="690"/>
      <c r="AF114" s="691"/>
      <c r="AG114" s="691"/>
      <c r="AH114" s="691"/>
      <c r="AI114" s="691"/>
      <c r="AJ114" s="690"/>
    </row>
    <row r="115" spans="2:36" ht="33" customHeight="1">
      <c r="B115" s="687"/>
      <c r="C115" s="707"/>
      <c r="D115" s="689"/>
      <c r="E115" s="689"/>
      <c r="F115" s="687" t="s">
        <v>6557</v>
      </c>
      <c r="G115" s="386"/>
      <c r="H115" s="402"/>
      <c r="I115" s="382"/>
      <c r="J115" s="382"/>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1"/>
      <c r="AG115" s="691"/>
      <c r="AH115" s="691"/>
      <c r="AI115" s="691"/>
      <c r="AJ115" s="690"/>
    </row>
    <row r="116" spans="2:36" ht="33">
      <c r="B116" s="687"/>
      <c r="C116" s="688"/>
      <c r="D116" s="689"/>
      <c r="E116" s="689"/>
      <c r="F116" s="687"/>
      <c r="G116" s="692" t="s">
        <v>6950</v>
      </c>
      <c r="H116" s="693" t="s">
        <v>762</v>
      </c>
      <c r="I116" s="382"/>
      <c r="J116" s="382"/>
      <c r="K116" s="690"/>
      <c r="L116" s="690"/>
      <c r="M116" s="690"/>
      <c r="N116" s="690"/>
      <c r="O116" s="690"/>
      <c r="P116" s="690"/>
      <c r="Q116" s="690"/>
      <c r="R116" s="690"/>
      <c r="S116" s="690"/>
      <c r="T116" s="690"/>
      <c r="U116" s="690"/>
      <c r="V116" s="690"/>
      <c r="W116" s="690"/>
      <c r="X116" s="690"/>
      <c r="Y116" s="690"/>
      <c r="Z116" s="690"/>
      <c r="AA116" s="690"/>
      <c r="AB116" s="690"/>
      <c r="AC116" s="690"/>
      <c r="AD116" s="690"/>
      <c r="AE116" s="690"/>
      <c r="AF116" s="691"/>
      <c r="AG116" s="691"/>
      <c r="AH116" s="691"/>
      <c r="AI116" s="691"/>
      <c r="AJ116" s="690"/>
    </row>
    <row r="117" spans="2:36" ht="49.5">
      <c r="B117" s="687"/>
      <c r="C117" s="688"/>
      <c r="D117" s="689"/>
      <c r="E117" s="689"/>
      <c r="F117" s="687"/>
      <c r="G117" s="692" t="s">
        <v>6949</v>
      </c>
      <c r="H117" s="693" t="s">
        <v>817</v>
      </c>
      <c r="I117" s="382"/>
      <c r="J117" s="382"/>
      <c r="K117" s="690"/>
      <c r="L117" s="690"/>
      <c r="M117" s="690"/>
      <c r="N117" s="690"/>
      <c r="O117" s="690"/>
      <c r="P117" s="690"/>
      <c r="Q117" s="690"/>
      <c r="R117" s="690"/>
      <c r="S117" s="690"/>
      <c r="T117" s="690"/>
      <c r="U117" s="690"/>
      <c r="V117" s="690"/>
      <c r="W117" s="690"/>
      <c r="X117" s="690"/>
      <c r="Y117" s="690"/>
      <c r="Z117" s="690"/>
      <c r="AA117" s="690"/>
      <c r="AB117" s="690"/>
      <c r="AC117" s="690"/>
      <c r="AD117" s="690"/>
      <c r="AE117" s="690"/>
      <c r="AF117" s="691"/>
      <c r="AG117" s="691"/>
      <c r="AH117" s="691"/>
      <c r="AI117" s="691"/>
      <c r="AJ117" s="690"/>
    </row>
    <row r="118" spans="2:36">
      <c r="B118" s="379"/>
      <c r="C118" s="380"/>
      <c r="D118" s="380"/>
      <c r="E118" s="380"/>
      <c r="F118" s="380"/>
      <c r="G118" s="381"/>
      <c r="H118" s="381"/>
      <c r="I118" s="382"/>
      <c r="J118" s="383"/>
      <c r="K118" s="383"/>
      <c r="L118" s="383"/>
      <c r="M118" s="383"/>
      <c r="N118" s="383"/>
      <c r="O118" s="383"/>
      <c r="P118" s="383"/>
      <c r="Q118" s="383"/>
      <c r="R118" s="383"/>
      <c r="S118" s="383"/>
      <c r="T118" s="383"/>
      <c r="U118" s="383"/>
      <c r="V118" s="383"/>
      <c r="W118" s="383"/>
      <c r="X118" s="383"/>
      <c r="Y118" s="383"/>
      <c r="Z118" s="383"/>
      <c r="AA118" s="383"/>
      <c r="AB118" s="383"/>
      <c r="AC118" s="383"/>
      <c r="AD118" s="383"/>
      <c r="AE118" s="383"/>
      <c r="AF118" s="380"/>
      <c r="AG118" s="384"/>
      <c r="AH118" s="385"/>
      <c r="AI118" s="385"/>
      <c r="AJ118" s="381"/>
    </row>
    <row r="119" spans="2:36" ht="34.9" customHeight="1">
      <c r="B119" s="596"/>
      <c r="C119" s="285" t="s">
        <v>225</v>
      </c>
      <c r="D119" s="286"/>
      <c r="E119" s="509" t="s">
        <v>509</v>
      </c>
      <c r="F119" s="288" t="s">
        <v>941</v>
      </c>
      <c r="G119" s="288"/>
      <c r="H119" s="372"/>
      <c r="I119" s="290" t="str">
        <f t="shared" ref="I119:I123" si="12">LEFT(H119,14)</f>
        <v/>
      </c>
      <c r="J119" s="290"/>
      <c r="K119" s="290"/>
      <c r="L119" s="290"/>
      <c r="M119" s="290"/>
      <c r="N119" s="291"/>
      <c r="O119" s="373" t="s">
        <v>942</v>
      </c>
      <c r="P119" s="293"/>
      <c r="Q119" s="293"/>
      <c r="R119" s="293"/>
      <c r="S119" s="293"/>
      <c r="T119" s="293"/>
      <c r="U119" s="293"/>
      <c r="V119" s="294"/>
      <c r="W119" s="295"/>
      <c r="X119" s="295"/>
      <c r="Y119" s="295"/>
      <c r="Z119" s="295"/>
      <c r="AA119" s="295"/>
      <c r="AB119" s="295"/>
      <c r="AC119" s="295"/>
      <c r="AD119" s="295"/>
      <c r="AE119" s="295"/>
      <c r="AF119" s="685"/>
      <c r="AG119" s="683"/>
      <c r="AH119" s="683"/>
      <c r="AI119" s="683"/>
      <c r="AJ119" s="686"/>
    </row>
    <row r="120" spans="2:36">
      <c r="B120" s="639"/>
      <c r="C120" s="602"/>
      <c r="D120" s="640"/>
      <c r="E120" s="649"/>
      <c r="F120" s="650"/>
      <c r="G120" s="646" t="s">
        <v>6434</v>
      </c>
      <c r="H120" s="597"/>
      <c r="I120" s="695" t="str">
        <f t="shared" si="12"/>
        <v/>
      </c>
      <c r="J120" s="696"/>
      <c r="K120" s="697" t="e">
        <f>VLOOKUP($I120,'WM-AR'!$B$7:$AL$2292,34,FALSE)</f>
        <v>#N/A</v>
      </c>
      <c r="L120" s="655" t="e">
        <f>VLOOKUP($I120,'WM-AR'!$B$7:$AL$2292,4,FALSE)</f>
        <v>#N/A</v>
      </c>
      <c r="M120" s="655" t="e">
        <f>VLOOKUP($I120,'WM-AR'!$B$7:$AL$2292,6,FALSE)</f>
        <v>#N/A</v>
      </c>
      <c r="N120" s="656" t="e">
        <f>VLOOKUP($I120,'WM-AR'!$B$7:$AL$2292,8,FALSE)</f>
        <v>#N/A</v>
      </c>
      <c r="O120" s="657" t="e">
        <f>VLOOKUP($I120,'WM-AR'!$B$7:$AL$2292,10,FALSE)</f>
        <v>#N/A</v>
      </c>
      <c r="P120" s="658" t="e">
        <f>VLOOKUP($I120,'WM-AR'!$B$7:$AL$2292,12,FALSE)</f>
        <v>#N/A</v>
      </c>
      <c r="Q120" s="658" t="e">
        <f>IF(VLOOKUP($I120,'WM-AR'!$B$7:$AL$2292,14,FALSE)=0,"",VLOOKUP($I120,'WM-AR'!$B$7:$AL$2292,14,FALSE))</f>
        <v>#N/A</v>
      </c>
      <c r="R120" s="658" t="e">
        <f>VLOOKUP($I120,'WM-AR'!$B$7:$AL$2292,16,FALSE)</f>
        <v>#N/A</v>
      </c>
      <c r="S120" s="658" t="e">
        <f>VLOOKUP($I120,'WM-AR'!$B$7:$AL$2292,18,FALSE)</f>
        <v>#N/A</v>
      </c>
      <c r="T120" s="658" t="e">
        <f>VLOOKUP($I120,'WM-AR'!$B$7:$AL$2292,20,FALSE)</f>
        <v>#N/A</v>
      </c>
      <c r="U120" s="658" t="e">
        <f>VLOOKUP($I120,'WM-AR'!$B$7:$AL$2292,22,FALSE)</f>
        <v>#N/A</v>
      </c>
      <c r="V120" s="659" t="e">
        <f>VLOOKUP($I120,'WM-AR'!$B$7:$AL$2292,24,FALSE)</f>
        <v>#N/A</v>
      </c>
      <c r="W120" s="660" t="e">
        <f>VLOOKUP($I120,'WM-AR'!$B$7:$AL$2292,25,FALSE)</f>
        <v>#N/A</v>
      </c>
      <c r="X120" s="660" t="e">
        <f>VLOOKUP($I120,'WM-AR'!$B$7:$AL$2292,26,FALSE)</f>
        <v>#N/A</v>
      </c>
      <c r="Y120" s="660" t="e">
        <f>VLOOKUP($I120,'WM-AR'!$B$7:$AL$2292,27,FALSE)</f>
        <v>#N/A</v>
      </c>
      <c r="Z120" s="660" t="e">
        <f>VLOOKUP($I120,'WM-AR'!$B$7:$AL$2292,28,FALSE)</f>
        <v>#N/A</v>
      </c>
      <c r="AA120" s="660" t="e">
        <f>VLOOKUP($I120,'WM-AR'!$B$7:$AL$2292,29,FALSE)</f>
        <v>#N/A</v>
      </c>
      <c r="AB120" s="660" t="e">
        <f>VLOOKUP($I120,'WM-AR'!$B$7:$AL$2292,30,FALSE)</f>
        <v>#N/A</v>
      </c>
      <c r="AC120" s="660" t="e">
        <f>VLOOKUP($I120,'WM-AR'!$B$7:$AL$2292,31,FALSE)</f>
        <v>#N/A</v>
      </c>
      <c r="AD120" s="660" t="e">
        <f>VLOOKUP($I120,'WM-AR'!$B$7:$AL$2292,32,FALSE)</f>
        <v>#N/A</v>
      </c>
      <c r="AE120" s="660" t="e">
        <f>VLOOKUP($I120,'WM-AR'!$B$7:$AL$2292,33,FALSE)</f>
        <v>#N/A</v>
      </c>
      <c r="AF120" s="661"/>
      <c r="AG120" s="662"/>
      <c r="AH120" s="662"/>
      <c r="AI120" s="662"/>
      <c r="AJ120" s="663"/>
    </row>
    <row r="121" spans="2:36">
      <c r="B121" s="641"/>
      <c r="C121" s="598"/>
      <c r="D121" s="642"/>
      <c r="E121" s="651"/>
      <c r="F121" s="652"/>
      <c r="G121" s="647"/>
      <c r="H121" s="599"/>
      <c r="I121" s="698" t="str">
        <f t="shared" si="12"/>
        <v/>
      </c>
      <c r="J121" s="664"/>
      <c r="K121" s="699" t="e">
        <f>VLOOKUP($I121,'WM-AR'!$B$7:$AL$2292,34,FALSE)</f>
        <v>#N/A</v>
      </c>
      <c r="L121" s="664" t="e">
        <f>VLOOKUP($I121,'WM-AR'!$B$7:$AL$2292,4,FALSE)</f>
        <v>#N/A</v>
      </c>
      <c r="M121" s="664" t="e">
        <f>VLOOKUP($I121,'WM-AR'!$B$7:$AL$2292,6,FALSE)</f>
        <v>#N/A</v>
      </c>
      <c r="N121" s="665" t="e">
        <f>VLOOKUP($I121,'WM-AR'!$B$7:$AL$2292,8,FALSE)</f>
        <v>#N/A</v>
      </c>
      <c r="O121" s="666" t="e">
        <f>VLOOKUP($I121,'WM-AR'!$B$7:$AL$2292,10,FALSE)</f>
        <v>#N/A</v>
      </c>
      <c r="P121" s="667" t="e">
        <f>VLOOKUP($I121,'WM-AR'!$B$7:$AL$2292,12,FALSE)</f>
        <v>#N/A</v>
      </c>
      <c r="Q121" s="667" t="e">
        <f>IF(VLOOKUP($I121,'WM-AR'!$B$7:$AL$2292,14,FALSE)=0,"",VLOOKUP($I121,'WM-AR'!$B$7:$AL$2292,14,FALSE))</f>
        <v>#N/A</v>
      </c>
      <c r="R121" s="667" t="e">
        <f>VLOOKUP($I121,'WM-AR'!$B$7:$AL$2292,16,FALSE)</f>
        <v>#N/A</v>
      </c>
      <c r="S121" s="667" t="e">
        <f>VLOOKUP($I121,'WM-AR'!$B$7:$AL$2292,18,FALSE)</f>
        <v>#N/A</v>
      </c>
      <c r="T121" s="667" t="e">
        <f>VLOOKUP($I121,'WM-AR'!$B$7:$AL$2292,20,FALSE)</f>
        <v>#N/A</v>
      </c>
      <c r="U121" s="667" t="e">
        <f>VLOOKUP($I121,'WM-AR'!$B$7:$AL$2292,22,FALSE)</f>
        <v>#N/A</v>
      </c>
      <c r="V121" s="668" t="e">
        <f>VLOOKUP($I121,'WM-AR'!$B$7:$AL$2292,24,FALSE)</f>
        <v>#N/A</v>
      </c>
      <c r="W121" s="669" t="e">
        <f>VLOOKUP($I121,'WM-AR'!$B$7:$AL$2292,25,FALSE)</f>
        <v>#N/A</v>
      </c>
      <c r="X121" s="669" t="e">
        <f>VLOOKUP($I121,'WM-AR'!$B$7:$AL$2292,26,FALSE)</f>
        <v>#N/A</v>
      </c>
      <c r="Y121" s="669" t="e">
        <f>VLOOKUP($I121,'WM-AR'!$B$7:$AL$2292,27,FALSE)</f>
        <v>#N/A</v>
      </c>
      <c r="Z121" s="669" t="e">
        <f>VLOOKUP($I121,'WM-AR'!$B$7:$AL$2292,28,FALSE)</f>
        <v>#N/A</v>
      </c>
      <c r="AA121" s="669" t="e">
        <f>VLOOKUP($I121,'WM-AR'!$B$7:$AL$2292,29,FALSE)</f>
        <v>#N/A</v>
      </c>
      <c r="AB121" s="669" t="e">
        <f>VLOOKUP($I121,'WM-AR'!$B$7:$AL$2292,30,FALSE)</f>
        <v>#N/A</v>
      </c>
      <c r="AC121" s="669" t="e">
        <f>VLOOKUP($I121,'WM-AR'!$B$7:$AL$2292,31,FALSE)</f>
        <v>#N/A</v>
      </c>
      <c r="AD121" s="669" t="e">
        <f>VLOOKUP($I121,'WM-AR'!$B$7:$AL$2292,32,FALSE)</f>
        <v>#N/A</v>
      </c>
      <c r="AE121" s="669" t="e">
        <f>VLOOKUP($I121,'WM-AR'!$B$7:$AL$2292,33,FALSE)</f>
        <v>#N/A</v>
      </c>
      <c r="AF121" s="670"/>
      <c r="AG121" s="671"/>
      <c r="AH121" s="671"/>
      <c r="AI121" s="671"/>
      <c r="AJ121" s="672"/>
    </row>
    <row r="122" spans="2:36">
      <c r="B122" s="643"/>
      <c r="C122" s="600"/>
      <c r="D122" s="644"/>
      <c r="E122" s="653"/>
      <c r="F122" s="654"/>
      <c r="G122" s="648"/>
      <c r="H122" s="601"/>
      <c r="I122" s="700" t="str">
        <f t="shared" si="12"/>
        <v/>
      </c>
      <c r="J122" s="673"/>
      <c r="K122" s="701" t="e">
        <f>VLOOKUP($I122,'WM-AR'!$B$7:$AL$2292,34,FALSE)</f>
        <v>#N/A</v>
      </c>
      <c r="L122" s="673" t="e">
        <f>VLOOKUP($I122,'WM-AR'!$B$7:$AL$2292,4,FALSE)</f>
        <v>#N/A</v>
      </c>
      <c r="M122" s="673" t="e">
        <f>VLOOKUP($I122,'WM-AR'!$B$7:$AL$2292,6,FALSE)</f>
        <v>#N/A</v>
      </c>
      <c r="N122" s="674" t="e">
        <f>VLOOKUP($I122,'WM-AR'!$B$7:$AL$2292,8,FALSE)</f>
        <v>#N/A</v>
      </c>
      <c r="O122" s="675" t="e">
        <f>VLOOKUP($I122,'WM-AR'!$B$7:$AL$2292,10,FALSE)</f>
        <v>#N/A</v>
      </c>
      <c r="P122" s="676" t="e">
        <f>VLOOKUP($I122,'WM-AR'!$B$7:$AL$2292,12,FALSE)</f>
        <v>#N/A</v>
      </c>
      <c r="Q122" s="676" t="e">
        <f>IF(VLOOKUP($I122,'WM-AR'!$B$7:$AL$2292,14,FALSE)=0,"",VLOOKUP($I122,'WM-AR'!$B$7:$AL$2292,14,FALSE))</f>
        <v>#N/A</v>
      </c>
      <c r="R122" s="676" t="e">
        <f>VLOOKUP($I122,'WM-AR'!$B$7:$AL$2292,16,FALSE)</f>
        <v>#N/A</v>
      </c>
      <c r="S122" s="676" t="e">
        <f>VLOOKUP($I122,'WM-AR'!$B$7:$AL$2292,18,FALSE)</f>
        <v>#N/A</v>
      </c>
      <c r="T122" s="676" t="e">
        <f>VLOOKUP($I122,'WM-AR'!$B$7:$AL$2292,20,FALSE)</f>
        <v>#N/A</v>
      </c>
      <c r="U122" s="676" t="e">
        <f>VLOOKUP($I122,'WM-AR'!$B$7:$AL$2292,22,FALSE)</f>
        <v>#N/A</v>
      </c>
      <c r="V122" s="677" t="e">
        <f>VLOOKUP($I122,'WM-AR'!$B$7:$AL$2292,24,FALSE)</f>
        <v>#N/A</v>
      </c>
      <c r="W122" s="678" t="e">
        <f>VLOOKUP($I122,'WM-AR'!$B$7:$AL$2292,25,FALSE)</f>
        <v>#N/A</v>
      </c>
      <c r="X122" s="678" t="e">
        <f>VLOOKUP($I122,'WM-AR'!$B$7:$AL$2292,26,FALSE)</f>
        <v>#N/A</v>
      </c>
      <c r="Y122" s="678" t="e">
        <f>VLOOKUP($I122,'WM-AR'!$B$7:$AL$2292,27,FALSE)</f>
        <v>#N/A</v>
      </c>
      <c r="Z122" s="678" t="e">
        <f>VLOOKUP($I122,'WM-AR'!$B$7:$AL$2292,28,FALSE)</f>
        <v>#N/A</v>
      </c>
      <c r="AA122" s="678" t="e">
        <f>VLOOKUP($I122,'WM-AR'!$B$7:$AL$2292,29,FALSE)</f>
        <v>#N/A</v>
      </c>
      <c r="AB122" s="678" t="e">
        <f>VLOOKUP($I122,'WM-AR'!$B$7:$AL$2292,30,FALSE)</f>
        <v>#N/A</v>
      </c>
      <c r="AC122" s="678" t="e">
        <f>VLOOKUP($I122,'WM-AR'!$B$7:$AL$2292,31,FALSE)</f>
        <v>#N/A</v>
      </c>
      <c r="AD122" s="678" t="e">
        <f>VLOOKUP($I122,'WM-AR'!$B$7:$AL$2292,32,FALSE)</f>
        <v>#N/A</v>
      </c>
      <c r="AE122" s="678" t="e">
        <f>VLOOKUP($I122,'WM-AR'!$B$7:$AL$2292,33,FALSE)</f>
        <v>#N/A</v>
      </c>
      <c r="AF122" s="679"/>
      <c r="AG122" s="680"/>
      <c r="AH122" s="680"/>
      <c r="AI122" s="680"/>
      <c r="AJ122" s="681"/>
    </row>
    <row r="123" spans="2:36" ht="49.9" customHeight="1">
      <c r="B123" s="307"/>
      <c r="C123" s="286"/>
      <c r="D123" s="286"/>
      <c r="E123" s="286" t="s">
        <v>943</v>
      </c>
      <c r="F123" s="756" t="s">
        <v>6980</v>
      </c>
      <c r="G123" s="286" t="str">
        <f>N123&amp;" "&amp;Q123</f>
        <v xml:space="preserve">Floor Tile </v>
      </c>
      <c r="H123" s="286" t="str">
        <f>$H$117</f>
        <v xml:space="preserve">A04AN083-00001 Finishing Work Tile Work Floor Tile Ceramic Tile     Non-Slip Type, w/ Mortar Bond Coat or Adhesive  </v>
      </c>
      <c r="I123" s="309" t="str">
        <f t="shared" si="12"/>
        <v>A04AN083-00001</v>
      </c>
      <c r="J123" s="310"/>
      <c r="K123" s="310" t="str">
        <f>VLOOKUP($I123,'WM-AR'!$B$7:$AL$2292,34,FALSE)</f>
        <v>M2</v>
      </c>
      <c r="L123" s="310" t="str">
        <f>VLOOKUP($I123,'WM-AR'!$B$7:$AL$2292,4,FALSE)</f>
        <v>Finishing Work</v>
      </c>
      <c r="M123" s="310" t="str">
        <f>VLOOKUP($I123,'WM-AR'!$B$7:$AL$2292,6,FALSE)</f>
        <v>Tile Work</v>
      </c>
      <c r="N123" s="310" t="str">
        <f>VLOOKUP($I123,'WM-AR'!$B$7:$AL$2292,8,FALSE)</f>
        <v>Floor Tile</v>
      </c>
      <c r="O123" s="310" t="str">
        <f>VLOOKUP($I123,'WM-AR'!$B$7:$AL$2292,10,FALSE)</f>
        <v>Ceramic Tile</v>
      </c>
      <c r="P123" s="310">
        <f>VLOOKUP($I123,'WM-AR'!$B$7:$AL$2292,12,FALSE)</f>
        <v>0</v>
      </c>
      <c r="Q123" s="310" t="str">
        <f>IF(VLOOKUP($I123,'WM-AR'!$B$7:$AL$2292,14,FALSE)=0,"",VLOOKUP($I123,'WM-AR'!$B$7:$AL$2292,14,FALSE))</f>
        <v/>
      </c>
      <c r="R123" s="310">
        <f>VLOOKUP($I123,'WM-AR'!$B$7:$AL$2292,16,FALSE)</f>
        <v>0</v>
      </c>
      <c r="S123" s="310">
        <f>VLOOKUP($I123,'WM-AR'!$B$7:$AL$2292,18,FALSE)</f>
        <v>0</v>
      </c>
      <c r="T123" s="310" t="str">
        <f>VLOOKUP($I123,'WM-AR'!$B$7:$AL$2292,20,FALSE)</f>
        <v>Non-Slip Type, w/ Mortar Bond Coat or Adhesive</v>
      </c>
      <c r="U123" s="310">
        <f>VLOOKUP($I123,'WM-AR'!$B$7:$AL$2292,22,FALSE)</f>
        <v>0</v>
      </c>
      <c r="V123" s="310">
        <f>VLOOKUP($I123,'WM-AR'!$B$7:$AL$2292,24,FALSE)</f>
        <v>0</v>
      </c>
      <c r="W123" s="310">
        <f>VLOOKUP($I123,'WM-AR'!$B$7:$AL$2292,25,FALSE)</f>
        <v>0</v>
      </c>
      <c r="X123" s="310" t="str">
        <f>VLOOKUP($I123,'WM-AR'!$B$7:$AL$2292,26,FALSE)</f>
        <v>Tile Size=W(  )mm x L(  )mm x THK(  )mm</v>
      </c>
      <c r="Y123" s="310">
        <f>VLOOKUP($I123,'WM-AR'!$B$7:$AL$2292,27,FALSE)</f>
        <v>0</v>
      </c>
      <c r="Z123" s="310">
        <f>VLOOKUP($I123,'WM-AR'!$B$7:$AL$2292,28,FALSE)</f>
        <v>0</v>
      </c>
      <c r="AA123" s="310">
        <f>VLOOKUP($I123,'WM-AR'!$B$7:$AL$2292,29,FALSE)</f>
        <v>0</v>
      </c>
      <c r="AB123" s="310">
        <f>VLOOKUP($I123,'WM-AR'!$B$7:$AL$2292,30,FALSE)</f>
        <v>0</v>
      </c>
      <c r="AC123" s="310">
        <f>VLOOKUP($I123,'WM-AR'!$B$7:$AL$2292,31,FALSE)</f>
        <v>0</v>
      </c>
      <c r="AD123" s="310">
        <f>VLOOKUP($I123,'WM-AR'!$B$7:$AL$2292,32,FALSE)</f>
        <v>0</v>
      </c>
      <c r="AE123" s="310">
        <f>VLOOKUP($I123,'WM-AR'!$B$7:$AL$2292,33,FALSE)</f>
        <v>0</v>
      </c>
      <c r="AF123" s="287" t="s">
        <v>944</v>
      </c>
      <c r="AG123" s="375"/>
      <c r="AH123" s="376"/>
      <c r="AI123" s="376" t="s">
        <v>763</v>
      </c>
      <c r="AJ123" s="334" t="s">
        <v>945</v>
      </c>
    </row>
    <row r="124" spans="2:36">
      <c r="B124" s="396"/>
      <c r="C124" s="397"/>
      <c r="D124" s="397"/>
      <c r="E124" s="397"/>
      <c r="F124" s="397"/>
      <c r="G124" s="398"/>
      <c r="H124" s="398"/>
      <c r="I124" s="367"/>
      <c r="J124" s="399"/>
      <c r="K124" s="399"/>
      <c r="L124" s="399"/>
      <c r="M124" s="399"/>
      <c r="N124" s="399"/>
      <c r="O124" s="399"/>
      <c r="P124" s="399"/>
      <c r="Q124" s="399"/>
      <c r="R124" s="399"/>
      <c r="S124" s="399"/>
      <c r="T124" s="399"/>
      <c r="U124" s="399"/>
      <c r="V124" s="399"/>
      <c r="W124" s="399"/>
      <c r="X124" s="399"/>
      <c r="Y124" s="399"/>
      <c r="Z124" s="399"/>
      <c r="AA124" s="399"/>
      <c r="AB124" s="399"/>
      <c r="AC124" s="399"/>
      <c r="AD124" s="399"/>
      <c r="AE124" s="399"/>
      <c r="AF124" s="397"/>
      <c r="AG124" s="400"/>
      <c r="AH124" s="401"/>
      <c r="AI124" s="401"/>
      <c r="AJ124" s="398"/>
    </row>
    <row r="125" spans="2:36" ht="34.9" customHeight="1">
      <c r="B125" s="596"/>
      <c r="C125" s="285" t="s">
        <v>225</v>
      </c>
      <c r="D125" s="286"/>
      <c r="E125" s="509" t="s">
        <v>509</v>
      </c>
      <c r="F125" s="288" t="s">
        <v>946</v>
      </c>
      <c r="G125" s="288"/>
      <c r="H125" s="372"/>
      <c r="I125" s="290" t="str">
        <f t="shared" ref="I125:I131" si="13">LEFT(H125,14)</f>
        <v/>
      </c>
      <c r="J125" s="290"/>
      <c r="K125" s="290"/>
      <c r="L125" s="290"/>
      <c r="M125" s="290"/>
      <c r="N125" s="291"/>
      <c r="O125" s="407" t="s">
        <v>947</v>
      </c>
      <c r="P125" s="323"/>
      <c r="Q125" s="323"/>
      <c r="R125" s="323"/>
      <c r="S125" s="323"/>
      <c r="T125" s="323"/>
      <c r="U125" s="323"/>
      <c r="V125" s="408"/>
      <c r="W125" s="351"/>
      <c r="X125" s="351"/>
      <c r="Y125" s="351"/>
      <c r="Z125" s="351"/>
      <c r="AA125" s="351"/>
      <c r="AB125" s="351"/>
      <c r="AC125" s="351"/>
      <c r="AD125" s="351"/>
      <c r="AE125" s="351"/>
      <c r="AF125" s="759"/>
      <c r="AG125" s="683"/>
      <c r="AH125" s="683"/>
      <c r="AI125" s="683"/>
      <c r="AJ125" s="686"/>
    </row>
    <row r="126" spans="2:36">
      <c r="B126" s="639"/>
      <c r="C126" s="602"/>
      <c r="D126" s="640"/>
      <c r="E126" s="649"/>
      <c r="F126" s="650"/>
      <c r="G126" s="646" t="s">
        <v>6435</v>
      </c>
      <c r="H126" s="597"/>
      <c r="I126" s="695" t="str">
        <f t="shared" si="13"/>
        <v/>
      </c>
      <c r="J126" s="696"/>
      <c r="K126" s="697" t="e">
        <f>VLOOKUP($I126,'WM-AR'!$B$7:$AL$2292,34,FALSE)</f>
        <v>#N/A</v>
      </c>
      <c r="L126" s="655" t="e">
        <f>VLOOKUP($I126,'WM-AR'!$B$7:$AL$2292,4,FALSE)</f>
        <v>#N/A</v>
      </c>
      <c r="M126" s="655" t="e">
        <f>VLOOKUP($I126,'WM-AR'!$B$7:$AL$2292,6,FALSE)</f>
        <v>#N/A</v>
      </c>
      <c r="N126" s="656" t="e">
        <f>VLOOKUP($I126,'WM-AR'!$B$7:$AL$2292,8,FALSE)</f>
        <v>#N/A</v>
      </c>
      <c r="O126" s="657" t="e">
        <f>VLOOKUP($I126,'WM-AR'!$B$7:$AL$2292,10,FALSE)</f>
        <v>#N/A</v>
      </c>
      <c r="P126" s="658" t="e">
        <f>VLOOKUP($I126,'WM-AR'!$B$7:$AL$2292,12,FALSE)</f>
        <v>#N/A</v>
      </c>
      <c r="Q126" s="658" t="e">
        <f>IF(VLOOKUP($I126,'WM-AR'!$B$7:$AL$2292,14,FALSE)=0,"",VLOOKUP($I126,'WM-AR'!$B$7:$AL$2292,14,FALSE))</f>
        <v>#N/A</v>
      </c>
      <c r="R126" s="658" t="e">
        <f>VLOOKUP($I126,'WM-AR'!$B$7:$AL$2292,16,FALSE)</f>
        <v>#N/A</v>
      </c>
      <c r="S126" s="658" t="e">
        <f>VLOOKUP($I126,'WM-AR'!$B$7:$AL$2292,18,FALSE)</f>
        <v>#N/A</v>
      </c>
      <c r="T126" s="658" t="e">
        <f>VLOOKUP($I126,'WM-AR'!$B$7:$AL$2292,20,FALSE)</f>
        <v>#N/A</v>
      </c>
      <c r="U126" s="658" t="e">
        <f>VLOOKUP($I126,'WM-AR'!$B$7:$AL$2292,22,FALSE)</f>
        <v>#N/A</v>
      </c>
      <c r="V126" s="659" t="e">
        <f>VLOOKUP($I126,'WM-AR'!$B$7:$AL$2292,24,FALSE)</f>
        <v>#N/A</v>
      </c>
      <c r="W126" s="660" t="e">
        <f>VLOOKUP($I126,'WM-AR'!$B$7:$AL$2292,25,FALSE)</f>
        <v>#N/A</v>
      </c>
      <c r="X126" s="660" t="e">
        <f>VLOOKUP($I126,'WM-AR'!$B$7:$AL$2292,26,FALSE)</f>
        <v>#N/A</v>
      </c>
      <c r="Y126" s="660" t="e">
        <f>VLOOKUP($I126,'WM-AR'!$B$7:$AL$2292,27,FALSE)</f>
        <v>#N/A</v>
      </c>
      <c r="Z126" s="660" t="e">
        <f>VLOOKUP($I126,'WM-AR'!$B$7:$AL$2292,28,FALSE)</f>
        <v>#N/A</v>
      </c>
      <c r="AA126" s="660" t="e">
        <f>VLOOKUP($I126,'WM-AR'!$B$7:$AL$2292,29,FALSE)</f>
        <v>#N/A</v>
      </c>
      <c r="AB126" s="660" t="e">
        <f>VLOOKUP($I126,'WM-AR'!$B$7:$AL$2292,30,FALSE)</f>
        <v>#N/A</v>
      </c>
      <c r="AC126" s="660" t="e">
        <f>VLOOKUP($I126,'WM-AR'!$B$7:$AL$2292,31,FALSE)</f>
        <v>#N/A</v>
      </c>
      <c r="AD126" s="660" t="e">
        <f>VLOOKUP($I126,'WM-AR'!$B$7:$AL$2292,32,FALSE)</f>
        <v>#N/A</v>
      </c>
      <c r="AE126" s="660" t="e">
        <f>VLOOKUP($I126,'WM-AR'!$B$7:$AL$2292,33,FALSE)</f>
        <v>#N/A</v>
      </c>
      <c r="AF126" s="661"/>
      <c r="AG126" s="662"/>
      <c r="AH126" s="662"/>
      <c r="AI126" s="662"/>
      <c r="AJ126" s="663"/>
    </row>
    <row r="127" spans="2:36">
      <c r="B127" s="641"/>
      <c r="C127" s="598"/>
      <c r="D127" s="642"/>
      <c r="E127" s="651"/>
      <c r="F127" s="652"/>
      <c r="G127" s="647"/>
      <c r="H127" s="599"/>
      <c r="I127" s="698" t="str">
        <f t="shared" si="13"/>
        <v/>
      </c>
      <c r="J127" s="664"/>
      <c r="K127" s="699" t="e">
        <f>VLOOKUP($I127,'WM-AR'!$B$7:$AL$2292,34,FALSE)</f>
        <v>#N/A</v>
      </c>
      <c r="L127" s="664" t="e">
        <f>VLOOKUP($I127,'WM-AR'!$B$7:$AL$2292,4,FALSE)</f>
        <v>#N/A</v>
      </c>
      <c r="M127" s="664" t="e">
        <f>VLOOKUP($I127,'WM-AR'!$B$7:$AL$2292,6,FALSE)</f>
        <v>#N/A</v>
      </c>
      <c r="N127" s="665" t="e">
        <f>VLOOKUP($I127,'WM-AR'!$B$7:$AL$2292,8,FALSE)</f>
        <v>#N/A</v>
      </c>
      <c r="O127" s="666" t="e">
        <f>VLOOKUP($I127,'WM-AR'!$B$7:$AL$2292,10,FALSE)</f>
        <v>#N/A</v>
      </c>
      <c r="P127" s="667" t="e">
        <f>VLOOKUP($I127,'WM-AR'!$B$7:$AL$2292,12,FALSE)</f>
        <v>#N/A</v>
      </c>
      <c r="Q127" s="667" t="e">
        <f>IF(VLOOKUP($I127,'WM-AR'!$B$7:$AL$2292,14,FALSE)=0,"",VLOOKUP($I127,'WM-AR'!$B$7:$AL$2292,14,FALSE))</f>
        <v>#N/A</v>
      </c>
      <c r="R127" s="667" t="e">
        <f>VLOOKUP($I127,'WM-AR'!$B$7:$AL$2292,16,FALSE)</f>
        <v>#N/A</v>
      </c>
      <c r="S127" s="667" t="e">
        <f>VLOOKUP($I127,'WM-AR'!$B$7:$AL$2292,18,FALSE)</f>
        <v>#N/A</v>
      </c>
      <c r="T127" s="667" t="e">
        <f>VLOOKUP($I127,'WM-AR'!$B$7:$AL$2292,20,FALSE)</f>
        <v>#N/A</v>
      </c>
      <c r="U127" s="667" t="e">
        <f>VLOOKUP($I127,'WM-AR'!$B$7:$AL$2292,22,FALSE)</f>
        <v>#N/A</v>
      </c>
      <c r="V127" s="668" t="e">
        <f>VLOOKUP($I127,'WM-AR'!$B$7:$AL$2292,24,FALSE)</f>
        <v>#N/A</v>
      </c>
      <c r="W127" s="669" t="e">
        <f>VLOOKUP($I127,'WM-AR'!$B$7:$AL$2292,25,FALSE)</f>
        <v>#N/A</v>
      </c>
      <c r="X127" s="669" t="e">
        <f>VLOOKUP($I127,'WM-AR'!$B$7:$AL$2292,26,FALSE)</f>
        <v>#N/A</v>
      </c>
      <c r="Y127" s="669" t="e">
        <f>VLOOKUP($I127,'WM-AR'!$B$7:$AL$2292,27,FALSE)</f>
        <v>#N/A</v>
      </c>
      <c r="Z127" s="669" t="e">
        <f>VLOOKUP($I127,'WM-AR'!$B$7:$AL$2292,28,FALSE)</f>
        <v>#N/A</v>
      </c>
      <c r="AA127" s="669" t="e">
        <f>VLOOKUP($I127,'WM-AR'!$B$7:$AL$2292,29,FALSE)</f>
        <v>#N/A</v>
      </c>
      <c r="AB127" s="669" t="e">
        <f>VLOOKUP($I127,'WM-AR'!$B$7:$AL$2292,30,FALSE)</f>
        <v>#N/A</v>
      </c>
      <c r="AC127" s="669" t="e">
        <f>VLOOKUP($I127,'WM-AR'!$B$7:$AL$2292,31,FALSE)</f>
        <v>#N/A</v>
      </c>
      <c r="AD127" s="669" t="e">
        <f>VLOOKUP($I127,'WM-AR'!$B$7:$AL$2292,32,FALSE)</f>
        <v>#N/A</v>
      </c>
      <c r="AE127" s="669" t="e">
        <f>VLOOKUP($I127,'WM-AR'!$B$7:$AL$2292,33,FALSE)</f>
        <v>#N/A</v>
      </c>
      <c r="AF127" s="670"/>
      <c r="AG127" s="671"/>
      <c r="AH127" s="671"/>
      <c r="AI127" s="671"/>
      <c r="AJ127" s="672"/>
    </row>
    <row r="128" spans="2:36">
      <c r="B128" s="643"/>
      <c r="C128" s="600"/>
      <c r="D128" s="644"/>
      <c r="E128" s="653"/>
      <c r="F128" s="654"/>
      <c r="G128" s="648"/>
      <c r="H128" s="601"/>
      <c r="I128" s="700" t="str">
        <f t="shared" si="13"/>
        <v/>
      </c>
      <c r="J128" s="673"/>
      <c r="K128" s="701" t="e">
        <f>VLOOKUP($I128,'WM-AR'!$B$7:$AL$2292,34,FALSE)</f>
        <v>#N/A</v>
      </c>
      <c r="L128" s="673" t="e">
        <f>VLOOKUP($I128,'WM-AR'!$B$7:$AL$2292,4,FALSE)</f>
        <v>#N/A</v>
      </c>
      <c r="M128" s="673" t="e">
        <f>VLOOKUP($I128,'WM-AR'!$B$7:$AL$2292,6,FALSE)</f>
        <v>#N/A</v>
      </c>
      <c r="N128" s="674" t="e">
        <f>VLOOKUP($I128,'WM-AR'!$B$7:$AL$2292,8,FALSE)</f>
        <v>#N/A</v>
      </c>
      <c r="O128" s="675" t="e">
        <f>VLOOKUP($I128,'WM-AR'!$B$7:$AL$2292,10,FALSE)</f>
        <v>#N/A</v>
      </c>
      <c r="P128" s="676" t="e">
        <f>VLOOKUP($I128,'WM-AR'!$B$7:$AL$2292,12,FALSE)</f>
        <v>#N/A</v>
      </c>
      <c r="Q128" s="676" t="e">
        <f>IF(VLOOKUP($I128,'WM-AR'!$B$7:$AL$2292,14,FALSE)=0,"",VLOOKUP($I128,'WM-AR'!$B$7:$AL$2292,14,FALSE))</f>
        <v>#N/A</v>
      </c>
      <c r="R128" s="676" t="e">
        <f>VLOOKUP($I128,'WM-AR'!$B$7:$AL$2292,16,FALSE)</f>
        <v>#N/A</v>
      </c>
      <c r="S128" s="676" t="e">
        <f>VLOOKUP($I128,'WM-AR'!$B$7:$AL$2292,18,FALSE)</f>
        <v>#N/A</v>
      </c>
      <c r="T128" s="676" t="e">
        <f>VLOOKUP($I128,'WM-AR'!$B$7:$AL$2292,20,FALSE)</f>
        <v>#N/A</v>
      </c>
      <c r="U128" s="676" t="e">
        <f>VLOOKUP($I128,'WM-AR'!$B$7:$AL$2292,22,FALSE)</f>
        <v>#N/A</v>
      </c>
      <c r="V128" s="677" t="e">
        <f>VLOOKUP($I128,'WM-AR'!$B$7:$AL$2292,24,FALSE)</f>
        <v>#N/A</v>
      </c>
      <c r="W128" s="678" t="e">
        <f>VLOOKUP($I128,'WM-AR'!$B$7:$AL$2292,25,FALSE)</f>
        <v>#N/A</v>
      </c>
      <c r="X128" s="678" t="e">
        <f>VLOOKUP($I128,'WM-AR'!$B$7:$AL$2292,26,FALSE)</f>
        <v>#N/A</v>
      </c>
      <c r="Y128" s="678" t="e">
        <f>VLOOKUP($I128,'WM-AR'!$B$7:$AL$2292,27,FALSE)</f>
        <v>#N/A</v>
      </c>
      <c r="Z128" s="678" t="e">
        <f>VLOOKUP($I128,'WM-AR'!$B$7:$AL$2292,28,FALSE)</f>
        <v>#N/A</v>
      </c>
      <c r="AA128" s="678" t="e">
        <f>VLOOKUP($I128,'WM-AR'!$B$7:$AL$2292,29,FALSE)</f>
        <v>#N/A</v>
      </c>
      <c r="AB128" s="678" t="e">
        <f>VLOOKUP($I128,'WM-AR'!$B$7:$AL$2292,30,FALSE)</f>
        <v>#N/A</v>
      </c>
      <c r="AC128" s="678" t="e">
        <f>VLOOKUP($I128,'WM-AR'!$B$7:$AL$2292,31,FALSE)</f>
        <v>#N/A</v>
      </c>
      <c r="AD128" s="678" t="e">
        <f>VLOOKUP($I128,'WM-AR'!$B$7:$AL$2292,32,FALSE)</f>
        <v>#N/A</v>
      </c>
      <c r="AE128" s="678" t="e">
        <f>VLOOKUP($I128,'WM-AR'!$B$7:$AL$2292,33,FALSE)</f>
        <v>#N/A</v>
      </c>
      <c r="AF128" s="679"/>
      <c r="AG128" s="680"/>
      <c r="AH128" s="680"/>
      <c r="AI128" s="680"/>
      <c r="AJ128" s="681"/>
    </row>
    <row r="129" spans="2:36" ht="49.9" customHeight="1">
      <c r="B129" s="314"/>
      <c r="C129" s="285"/>
      <c r="D129" s="285"/>
      <c r="E129" s="285"/>
      <c r="F129" s="756" t="s">
        <v>6982</v>
      </c>
      <c r="G129" s="286" t="str">
        <f>N129&amp;" "&amp;Q129</f>
        <v xml:space="preserve">Screed </v>
      </c>
      <c r="H129" s="286" t="str">
        <f>$H$116</f>
        <v>A04AS168-00001 Finishing Work Exterior/Interior Finish Work Screed      w/o Welded Wire Fabric  THK&lt;50mm</v>
      </c>
      <c r="I129" s="309" t="str">
        <f t="shared" si="13"/>
        <v>A04AS168-00001</v>
      </c>
      <c r="J129" s="310"/>
      <c r="K129" s="310" t="str">
        <f>VLOOKUP($I129,'WM-AR'!$B$7:$AL$2292,34,FALSE)</f>
        <v>M2</v>
      </c>
      <c r="L129" s="310" t="str">
        <f>VLOOKUP($I129,'WM-AR'!$B$7:$AL$2292,4,FALSE)</f>
        <v>Finishing Work</v>
      </c>
      <c r="M129" s="310" t="str">
        <f>VLOOKUP($I129,'WM-AR'!$B$7:$AL$2292,6,FALSE)</f>
        <v>Exterior/Interior Finish Work</v>
      </c>
      <c r="N129" s="310" t="str">
        <f>VLOOKUP($I129,'WM-AR'!$B$7:$AL$2292,8,FALSE)</f>
        <v>Screed</v>
      </c>
      <c r="O129" s="310">
        <f>VLOOKUP($I129,'WM-AR'!$B$7:$AL$2292,10,FALSE)</f>
        <v>0</v>
      </c>
      <c r="P129" s="310">
        <f>VLOOKUP($I129,'WM-AR'!$B$7:$AL$2292,12,FALSE)</f>
        <v>0</v>
      </c>
      <c r="Q129" s="310" t="str">
        <f>IF(VLOOKUP($I129,'WM-AR'!$B$7:$AL$2292,14,FALSE)=0,"",VLOOKUP($I129,'WM-AR'!$B$7:$AL$2292,14,FALSE))</f>
        <v/>
      </c>
      <c r="R129" s="310">
        <f>VLOOKUP($I129,'WM-AR'!$B$7:$AL$2292,16,FALSE)</f>
        <v>0</v>
      </c>
      <c r="S129" s="310">
        <f>VLOOKUP($I129,'WM-AR'!$B$7:$AL$2292,18,FALSE)</f>
        <v>0</v>
      </c>
      <c r="T129" s="310" t="str">
        <f>VLOOKUP($I129,'WM-AR'!$B$7:$AL$2292,20,FALSE)</f>
        <v>w/o Welded Wire Fabric</v>
      </c>
      <c r="U129" s="310">
        <f>VLOOKUP($I129,'WM-AR'!$B$7:$AL$2292,22,FALSE)</f>
        <v>0</v>
      </c>
      <c r="V129" s="310" t="str">
        <f>VLOOKUP($I129,'WM-AR'!$B$7:$AL$2292,24,FALSE)</f>
        <v>THK&lt;50mm</v>
      </c>
      <c r="W129" s="310">
        <f>VLOOKUP($I129,'WM-AR'!$B$7:$AL$2292,25,FALSE)</f>
        <v>0</v>
      </c>
      <c r="X129" s="310" t="str">
        <f>VLOOKUP($I129,'WM-AR'!$B$7:$AL$2292,26,FALSE)</f>
        <v>THK=(  )mm</v>
      </c>
      <c r="Y129" s="310">
        <f>VLOOKUP($I129,'WM-AR'!$B$7:$AL$2292,27,FALSE)</f>
        <v>0</v>
      </c>
      <c r="Z129" s="310">
        <f>VLOOKUP($I129,'WM-AR'!$B$7:$AL$2292,28,FALSE)</f>
        <v>0</v>
      </c>
      <c r="AA129" s="310">
        <f>VLOOKUP($I129,'WM-AR'!$B$7:$AL$2292,29,FALSE)</f>
        <v>0</v>
      </c>
      <c r="AB129" s="310">
        <f>VLOOKUP($I129,'WM-AR'!$B$7:$AL$2292,30,FALSE)</f>
        <v>0</v>
      </c>
      <c r="AC129" s="310">
        <f>VLOOKUP($I129,'WM-AR'!$B$7:$AL$2292,31,FALSE)</f>
        <v>0</v>
      </c>
      <c r="AD129" s="310">
        <f>VLOOKUP($I129,'WM-AR'!$B$7:$AL$2292,32,FALSE)</f>
        <v>0</v>
      </c>
      <c r="AE129" s="310">
        <f>VLOOKUP($I129,'WM-AR'!$B$7:$AL$2292,33,FALSE)</f>
        <v>0</v>
      </c>
      <c r="AF129" s="287" t="s">
        <v>948</v>
      </c>
      <c r="AG129" s="375" t="s">
        <v>949</v>
      </c>
      <c r="AH129" s="376"/>
      <c r="AI129" s="376" t="s">
        <v>882</v>
      </c>
      <c r="AJ129" s="334" t="s">
        <v>950</v>
      </c>
    </row>
    <row r="130" spans="2:36" ht="49.9" customHeight="1">
      <c r="B130" s="314"/>
      <c r="C130" s="285"/>
      <c r="D130" s="285"/>
      <c r="E130" s="285"/>
      <c r="F130" s="756" t="s">
        <v>6981</v>
      </c>
      <c r="G130" s="286" t="str">
        <f>N130&amp;" "&amp;Q130</f>
        <v xml:space="preserve">Liquid Waterproofing </v>
      </c>
      <c r="H130" s="308" t="s">
        <v>765</v>
      </c>
      <c r="I130" s="309" t="str">
        <f t="shared" si="13"/>
        <v>A04AP085-00001</v>
      </c>
      <c r="J130" s="310"/>
      <c r="K130" s="310" t="str">
        <f>VLOOKUP($I130,'WM-AR'!$B$7:$AL$2292,34,FALSE)</f>
        <v>M2</v>
      </c>
      <c r="L130" s="310" t="str">
        <f>VLOOKUP($I130,'WM-AR'!$B$7:$AL$2292,4,FALSE)</f>
        <v>Finishing Work</v>
      </c>
      <c r="M130" s="310" t="str">
        <f>VLOOKUP($I130,'WM-AR'!$B$7:$AL$2292,6,FALSE)</f>
        <v>Waterproofing Work</v>
      </c>
      <c r="N130" s="310" t="str">
        <f>VLOOKUP($I130,'WM-AR'!$B$7:$AL$2292,8,FALSE)</f>
        <v>Liquid Waterproofing</v>
      </c>
      <c r="O130" s="310">
        <f>VLOOKUP($I130,'WM-AR'!$B$7:$AL$2292,10,FALSE)</f>
        <v>0</v>
      </c>
      <c r="P130" s="310">
        <f>VLOOKUP($I130,'WM-AR'!$B$7:$AL$2292,12,FALSE)</f>
        <v>0</v>
      </c>
      <c r="Q130" s="310" t="str">
        <f>IF(VLOOKUP($I130,'WM-AR'!$B$7:$AL$2292,14,FALSE)=0,"",VLOOKUP($I130,'WM-AR'!$B$7:$AL$2292,14,FALSE))</f>
        <v/>
      </c>
      <c r="R130" s="310">
        <f>VLOOKUP($I130,'WM-AR'!$B$7:$AL$2292,16,FALSE)</f>
        <v>0</v>
      </c>
      <c r="S130" s="310" t="str">
        <f>VLOOKUP($I130,'WM-AR'!$B$7:$AL$2292,18,FALSE)</f>
        <v>for Internal Floor Area</v>
      </c>
      <c r="T130" s="310" t="str">
        <f>VLOOKUP($I130,'WM-AR'!$B$7:$AL$2292,20,FALSE)</f>
        <v>Min. 2 Coats</v>
      </c>
      <c r="U130" s="310">
        <f>VLOOKUP($I130,'WM-AR'!$B$7:$AL$2292,22,FALSE)</f>
        <v>0</v>
      </c>
      <c r="V130" s="310" t="str">
        <f>VLOOKUP($I130,'WM-AR'!$B$7:$AL$2292,24,FALSE)</f>
        <v/>
      </c>
      <c r="W130" s="310">
        <f>VLOOKUP($I130,'WM-AR'!$B$7:$AL$2292,25,FALSE)</f>
        <v>0</v>
      </c>
      <c r="X130" s="310" t="str">
        <f>VLOOKUP($I130,'WM-AR'!$B$7:$AL$2292,26,FALSE)</f>
        <v/>
      </c>
      <c r="Y130" s="310">
        <f>VLOOKUP($I130,'WM-AR'!$B$7:$AL$2292,27,FALSE)</f>
        <v>0</v>
      </c>
      <c r="Z130" s="310">
        <f>VLOOKUP($I130,'WM-AR'!$B$7:$AL$2292,28,FALSE)</f>
        <v>0</v>
      </c>
      <c r="AA130" s="310">
        <f>VLOOKUP($I130,'WM-AR'!$B$7:$AL$2292,29,FALSE)</f>
        <v>0</v>
      </c>
      <c r="AB130" s="310">
        <f>VLOOKUP($I130,'WM-AR'!$B$7:$AL$2292,30,FALSE)</f>
        <v>0</v>
      </c>
      <c r="AC130" s="310">
        <f>VLOOKUP($I130,'WM-AR'!$B$7:$AL$2292,31,FALSE)</f>
        <v>0</v>
      </c>
      <c r="AD130" s="310">
        <f>VLOOKUP($I130,'WM-AR'!$B$7:$AL$2292,32,FALSE)</f>
        <v>0</v>
      </c>
      <c r="AE130" s="310">
        <f>VLOOKUP($I130,'WM-AR'!$B$7:$AL$2292,33,FALSE)</f>
        <v>0</v>
      </c>
      <c r="AF130" s="287"/>
      <c r="AG130" s="375" t="s">
        <v>779</v>
      </c>
      <c r="AH130" s="376"/>
      <c r="AI130" s="376" t="s">
        <v>763</v>
      </c>
      <c r="AJ130" s="334"/>
    </row>
    <row r="131" spans="2:36" ht="49.9" customHeight="1">
      <c r="B131" s="314"/>
      <c r="C131" s="285"/>
      <c r="D131" s="285"/>
      <c r="E131" s="285"/>
      <c r="F131" s="756" t="s">
        <v>6980</v>
      </c>
      <c r="G131" s="286" t="str">
        <f>N131&amp;" "&amp;Q131</f>
        <v xml:space="preserve">Floor Tile </v>
      </c>
      <c r="H131" s="286" t="str">
        <f>$H$117</f>
        <v xml:space="preserve">A04AN083-00001 Finishing Work Tile Work Floor Tile Ceramic Tile     Non-Slip Type, w/ Mortar Bond Coat or Adhesive  </v>
      </c>
      <c r="I131" s="309" t="str">
        <f t="shared" si="13"/>
        <v>A04AN083-00001</v>
      </c>
      <c r="J131" s="310"/>
      <c r="K131" s="310" t="str">
        <f>VLOOKUP($I131,'WM-AR'!$B$7:$AL$2292,34,FALSE)</f>
        <v>M2</v>
      </c>
      <c r="L131" s="310" t="str">
        <f>VLOOKUP($I131,'WM-AR'!$B$7:$AL$2292,4,FALSE)</f>
        <v>Finishing Work</v>
      </c>
      <c r="M131" s="310" t="str">
        <f>VLOOKUP($I131,'WM-AR'!$B$7:$AL$2292,6,FALSE)</f>
        <v>Tile Work</v>
      </c>
      <c r="N131" s="310" t="str">
        <f>VLOOKUP($I131,'WM-AR'!$B$7:$AL$2292,8,FALSE)</f>
        <v>Floor Tile</v>
      </c>
      <c r="O131" s="310" t="str">
        <f>VLOOKUP($I131,'WM-AR'!$B$7:$AL$2292,10,FALSE)</f>
        <v>Ceramic Tile</v>
      </c>
      <c r="P131" s="310">
        <f>VLOOKUP($I131,'WM-AR'!$B$7:$AL$2292,12,FALSE)</f>
        <v>0</v>
      </c>
      <c r="Q131" s="310" t="str">
        <f>IF(VLOOKUP($I131,'WM-AR'!$B$7:$AL$2292,14,FALSE)=0,"",VLOOKUP($I131,'WM-AR'!$B$7:$AL$2292,14,FALSE))</f>
        <v/>
      </c>
      <c r="R131" s="310">
        <f>VLOOKUP($I131,'WM-AR'!$B$7:$AL$2292,16,FALSE)</f>
        <v>0</v>
      </c>
      <c r="S131" s="310">
        <f>VLOOKUP($I131,'WM-AR'!$B$7:$AL$2292,18,FALSE)</f>
        <v>0</v>
      </c>
      <c r="T131" s="310" t="str">
        <f>VLOOKUP($I131,'WM-AR'!$B$7:$AL$2292,20,FALSE)</f>
        <v>Non-Slip Type, w/ Mortar Bond Coat or Adhesive</v>
      </c>
      <c r="U131" s="310">
        <f>VLOOKUP($I131,'WM-AR'!$B$7:$AL$2292,22,FALSE)</f>
        <v>0</v>
      </c>
      <c r="V131" s="310">
        <f>VLOOKUP($I131,'WM-AR'!$B$7:$AL$2292,24,FALSE)</f>
        <v>0</v>
      </c>
      <c r="W131" s="310">
        <f>VLOOKUP($I131,'WM-AR'!$B$7:$AL$2292,25,FALSE)</f>
        <v>0</v>
      </c>
      <c r="X131" s="310" t="str">
        <f>VLOOKUP($I131,'WM-AR'!$B$7:$AL$2292,26,FALSE)</f>
        <v>Tile Size=W(  )mm x L(  )mm x THK(  )mm</v>
      </c>
      <c r="Y131" s="310">
        <f>VLOOKUP($I131,'WM-AR'!$B$7:$AL$2292,27,FALSE)</f>
        <v>0</v>
      </c>
      <c r="Z131" s="310">
        <f>VLOOKUP($I131,'WM-AR'!$B$7:$AL$2292,28,FALSE)</f>
        <v>0</v>
      </c>
      <c r="AA131" s="310">
        <f>VLOOKUP($I131,'WM-AR'!$B$7:$AL$2292,29,FALSE)</f>
        <v>0</v>
      </c>
      <c r="AB131" s="310">
        <f>VLOOKUP($I131,'WM-AR'!$B$7:$AL$2292,30,FALSE)</f>
        <v>0</v>
      </c>
      <c r="AC131" s="310">
        <f>VLOOKUP($I131,'WM-AR'!$B$7:$AL$2292,31,FALSE)</f>
        <v>0</v>
      </c>
      <c r="AD131" s="310">
        <f>VLOOKUP($I131,'WM-AR'!$B$7:$AL$2292,32,FALSE)</f>
        <v>0</v>
      </c>
      <c r="AE131" s="310">
        <f>VLOOKUP($I131,'WM-AR'!$B$7:$AL$2292,33,FALSE)</f>
        <v>0</v>
      </c>
      <c r="AF131" s="287" t="s">
        <v>951</v>
      </c>
      <c r="AG131" s="375" t="s">
        <v>779</v>
      </c>
      <c r="AH131" s="376"/>
      <c r="AI131" s="376" t="s">
        <v>763</v>
      </c>
      <c r="AJ131" s="410" t="s">
        <v>945</v>
      </c>
    </row>
    <row r="132" spans="2:36">
      <c r="B132" s="396"/>
      <c r="C132" s="397"/>
      <c r="D132" s="397"/>
      <c r="E132" s="397"/>
      <c r="F132" s="397"/>
      <c r="G132" s="398"/>
      <c r="H132" s="398"/>
      <c r="I132" s="367"/>
      <c r="J132" s="399"/>
      <c r="K132" s="399"/>
      <c r="L132" s="399"/>
      <c r="M132" s="399"/>
      <c r="N132" s="399"/>
      <c r="O132" s="399"/>
      <c r="P132" s="399"/>
      <c r="Q132" s="399"/>
      <c r="R132" s="399"/>
      <c r="S132" s="399"/>
      <c r="T132" s="399"/>
      <c r="U132" s="399"/>
      <c r="V132" s="399"/>
      <c r="W132" s="399"/>
      <c r="X132" s="399"/>
      <c r="Y132" s="399"/>
      <c r="Z132" s="399"/>
      <c r="AA132" s="399"/>
      <c r="AB132" s="399"/>
      <c r="AC132" s="399"/>
      <c r="AD132" s="399"/>
      <c r="AE132" s="399"/>
      <c r="AF132" s="397"/>
      <c r="AG132" s="400"/>
      <c r="AH132" s="401"/>
      <c r="AI132" s="401"/>
      <c r="AJ132" s="398"/>
    </row>
    <row r="133" spans="2:36" ht="34.9" customHeight="1">
      <c r="B133" s="596"/>
      <c r="C133" s="285" t="s">
        <v>225</v>
      </c>
      <c r="D133" s="286"/>
      <c r="E133" s="509" t="s">
        <v>509</v>
      </c>
      <c r="F133" s="288" t="s">
        <v>952</v>
      </c>
      <c r="G133" s="288"/>
      <c r="H133" s="372"/>
      <c r="I133" s="290" t="str">
        <f t="shared" ref="I133:I139" si="14">LEFT(H133,14)</f>
        <v/>
      </c>
      <c r="J133" s="290"/>
      <c r="K133" s="290"/>
      <c r="L133" s="290"/>
      <c r="M133" s="290"/>
      <c r="N133" s="291"/>
      <c r="O133" s="758" t="s">
        <v>953</v>
      </c>
      <c r="P133" s="293"/>
      <c r="Q133" s="293"/>
      <c r="R133" s="293"/>
      <c r="S133" s="293"/>
      <c r="T133" s="293"/>
      <c r="U133" s="293"/>
      <c r="V133" s="294"/>
      <c r="W133" s="295"/>
      <c r="X133" s="295"/>
      <c r="Y133" s="295"/>
      <c r="Z133" s="295"/>
      <c r="AA133" s="295"/>
      <c r="AB133" s="295"/>
      <c r="AC133" s="295"/>
      <c r="AD133" s="295"/>
      <c r="AE133" s="295"/>
      <c r="AF133" s="759"/>
      <c r="AG133" s="683"/>
      <c r="AH133" s="683"/>
      <c r="AI133" s="683"/>
      <c r="AJ133" s="686"/>
    </row>
    <row r="134" spans="2:36">
      <c r="B134" s="639"/>
      <c r="C134" s="602"/>
      <c r="D134" s="640"/>
      <c r="E134" s="649"/>
      <c r="F134" s="650"/>
      <c r="G134" s="646" t="s">
        <v>6436</v>
      </c>
      <c r="H134" s="597"/>
      <c r="I134" s="695" t="str">
        <f t="shared" si="14"/>
        <v/>
      </c>
      <c r="J134" s="696"/>
      <c r="K134" s="697" t="e">
        <f>VLOOKUP($I134,'WM-AR'!$B$7:$AL$2292,34,FALSE)</f>
        <v>#N/A</v>
      </c>
      <c r="L134" s="655" t="e">
        <f>VLOOKUP($I134,'WM-AR'!$B$7:$AL$2292,4,FALSE)</f>
        <v>#N/A</v>
      </c>
      <c r="M134" s="655" t="e">
        <f>VLOOKUP($I134,'WM-AR'!$B$7:$AL$2292,6,FALSE)</f>
        <v>#N/A</v>
      </c>
      <c r="N134" s="656" t="e">
        <f>VLOOKUP($I134,'WM-AR'!$B$7:$AL$2292,8,FALSE)</f>
        <v>#N/A</v>
      </c>
      <c r="O134" s="657" t="e">
        <f>VLOOKUP($I134,'WM-AR'!$B$7:$AL$2292,10,FALSE)</f>
        <v>#N/A</v>
      </c>
      <c r="P134" s="658" t="e">
        <f>VLOOKUP($I134,'WM-AR'!$B$7:$AL$2292,12,FALSE)</f>
        <v>#N/A</v>
      </c>
      <c r="Q134" s="658" t="e">
        <f>IF(VLOOKUP($I134,'WM-AR'!$B$7:$AL$2292,14,FALSE)=0,"",VLOOKUP($I134,'WM-AR'!$B$7:$AL$2292,14,FALSE))</f>
        <v>#N/A</v>
      </c>
      <c r="R134" s="658" t="e">
        <f>VLOOKUP($I134,'WM-AR'!$B$7:$AL$2292,16,FALSE)</f>
        <v>#N/A</v>
      </c>
      <c r="S134" s="658" t="e">
        <f>VLOOKUP($I134,'WM-AR'!$B$7:$AL$2292,18,FALSE)</f>
        <v>#N/A</v>
      </c>
      <c r="T134" s="658" t="e">
        <f>VLOOKUP($I134,'WM-AR'!$B$7:$AL$2292,20,FALSE)</f>
        <v>#N/A</v>
      </c>
      <c r="U134" s="658" t="e">
        <f>VLOOKUP($I134,'WM-AR'!$B$7:$AL$2292,22,FALSE)</f>
        <v>#N/A</v>
      </c>
      <c r="V134" s="659" t="e">
        <f>VLOOKUP($I134,'WM-AR'!$B$7:$AL$2292,24,FALSE)</f>
        <v>#N/A</v>
      </c>
      <c r="W134" s="660" t="e">
        <f>VLOOKUP($I134,'WM-AR'!$B$7:$AL$2292,25,FALSE)</f>
        <v>#N/A</v>
      </c>
      <c r="X134" s="660" t="e">
        <f>VLOOKUP($I134,'WM-AR'!$B$7:$AL$2292,26,FALSE)</f>
        <v>#N/A</v>
      </c>
      <c r="Y134" s="660" t="e">
        <f>VLOOKUP($I134,'WM-AR'!$B$7:$AL$2292,27,FALSE)</f>
        <v>#N/A</v>
      </c>
      <c r="Z134" s="660" t="e">
        <f>VLOOKUP($I134,'WM-AR'!$B$7:$AL$2292,28,FALSE)</f>
        <v>#N/A</v>
      </c>
      <c r="AA134" s="660" t="e">
        <f>VLOOKUP($I134,'WM-AR'!$B$7:$AL$2292,29,FALSE)</f>
        <v>#N/A</v>
      </c>
      <c r="AB134" s="660" t="e">
        <f>VLOOKUP($I134,'WM-AR'!$B$7:$AL$2292,30,FALSE)</f>
        <v>#N/A</v>
      </c>
      <c r="AC134" s="660" t="e">
        <f>VLOOKUP($I134,'WM-AR'!$B$7:$AL$2292,31,FALSE)</f>
        <v>#N/A</v>
      </c>
      <c r="AD134" s="660" t="e">
        <f>VLOOKUP($I134,'WM-AR'!$B$7:$AL$2292,32,FALSE)</f>
        <v>#N/A</v>
      </c>
      <c r="AE134" s="660" t="e">
        <f>VLOOKUP($I134,'WM-AR'!$B$7:$AL$2292,33,FALSE)</f>
        <v>#N/A</v>
      </c>
      <c r="AF134" s="661"/>
      <c r="AG134" s="662"/>
      <c r="AH134" s="662"/>
      <c r="AI134" s="662"/>
      <c r="AJ134" s="663"/>
    </row>
    <row r="135" spans="2:36">
      <c r="B135" s="641"/>
      <c r="C135" s="598"/>
      <c r="D135" s="642"/>
      <c r="E135" s="651"/>
      <c r="F135" s="652"/>
      <c r="G135" s="647"/>
      <c r="H135" s="599"/>
      <c r="I135" s="698" t="str">
        <f t="shared" si="14"/>
        <v/>
      </c>
      <c r="J135" s="664"/>
      <c r="K135" s="699" t="e">
        <f>VLOOKUP($I135,'WM-AR'!$B$7:$AL$2292,34,FALSE)</f>
        <v>#N/A</v>
      </c>
      <c r="L135" s="664" t="e">
        <f>VLOOKUP($I135,'WM-AR'!$B$7:$AL$2292,4,FALSE)</f>
        <v>#N/A</v>
      </c>
      <c r="M135" s="664" t="e">
        <f>VLOOKUP($I135,'WM-AR'!$B$7:$AL$2292,6,FALSE)</f>
        <v>#N/A</v>
      </c>
      <c r="N135" s="665" t="e">
        <f>VLOOKUP($I135,'WM-AR'!$B$7:$AL$2292,8,FALSE)</f>
        <v>#N/A</v>
      </c>
      <c r="O135" s="666" t="e">
        <f>VLOOKUP($I135,'WM-AR'!$B$7:$AL$2292,10,FALSE)</f>
        <v>#N/A</v>
      </c>
      <c r="P135" s="667" t="e">
        <f>VLOOKUP($I135,'WM-AR'!$B$7:$AL$2292,12,FALSE)</f>
        <v>#N/A</v>
      </c>
      <c r="Q135" s="667" t="e">
        <f>IF(VLOOKUP($I135,'WM-AR'!$B$7:$AL$2292,14,FALSE)=0,"",VLOOKUP($I135,'WM-AR'!$B$7:$AL$2292,14,FALSE))</f>
        <v>#N/A</v>
      </c>
      <c r="R135" s="667" t="e">
        <f>VLOOKUP($I135,'WM-AR'!$B$7:$AL$2292,16,FALSE)</f>
        <v>#N/A</v>
      </c>
      <c r="S135" s="667" t="e">
        <f>VLOOKUP($I135,'WM-AR'!$B$7:$AL$2292,18,FALSE)</f>
        <v>#N/A</v>
      </c>
      <c r="T135" s="667" t="e">
        <f>VLOOKUP($I135,'WM-AR'!$B$7:$AL$2292,20,FALSE)</f>
        <v>#N/A</v>
      </c>
      <c r="U135" s="667" t="e">
        <f>VLOOKUP($I135,'WM-AR'!$B$7:$AL$2292,22,FALSE)</f>
        <v>#N/A</v>
      </c>
      <c r="V135" s="668" t="e">
        <f>VLOOKUP($I135,'WM-AR'!$B$7:$AL$2292,24,FALSE)</f>
        <v>#N/A</v>
      </c>
      <c r="W135" s="669" t="e">
        <f>VLOOKUP($I135,'WM-AR'!$B$7:$AL$2292,25,FALSE)</f>
        <v>#N/A</v>
      </c>
      <c r="X135" s="669" t="e">
        <f>VLOOKUP($I135,'WM-AR'!$B$7:$AL$2292,26,FALSE)</f>
        <v>#N/A</v>
      </c>
      <c r="Y135" s="669" t="e">
        <f>VLOOKUP($I135,'WM-AR'!$B$7:$AL$2292,27,FALSE)</f>
        <v>#N/A</v>
      </c>
      <c r="Z135" s="669" t="e">
        <f>VLOOKUP($I135,'WM-AR'!$B$7:$AL$2292,28,FALSE)</f>
        <v>#N/A</v>
      </c>
      <c r="AA135" s="669" t="e">
        <f>VLOOKUP($I135,'WM-AR'!$B$7:$AL$2292,29,FALSE)</f>
        <v>#N/A</v>
      </c>
      <c r="AB135" s="669" t="e">
        <f>VLOOKUP($I135,'WM-AR'!$B$7:$AL$2292,30,FALSE)</f>
        <v>#N/A</v>
      </c>
      <c r="AC135" s="669" t="e">
        <f>VLOOKUP($I135,'WM-AR'!$B$7:$AL$2292,31,FALSE)</f>
        <v>#N/A</v>
      </c>
      <c r="AD135" s="669" t="e">
        <f>VLOOKUP($I135,'WM-AR'!$B$7:$AL$2292,32,FALSE)</f>
        <v>#N/A</v>
      </c>
      <c r="AE135" s="669" t="e">
        <f>VLOOKUP($I135,'WM-AR'!$B$7:$AL$2292,33,FALSE)</f>
        <v>#N/A</v>
      </c>
      <c r="AF135" s="670"/>
      <c r="AG135" s="671"/>
      <c r="AH135" s="671"/>
      <c r="AI135" s="671"/>
      <c r="AJ135" s="672"/>
    </row>
    <row r="136" spans="2:36">
      <c r="B136" s="643"/>
      <c r="C136" s="600"/>
      <c r="D136" s="644"/>
      <c r="E136" s="653"/>
      <c r="F136" s="654"/>
      <c r="G136" s="648"/>
      <c r="H136" s="601"/>
      <c r="I136" s="700" t="str">
        <f t="shared" si="14"/>
        <v/>
      </c>
      <c r="J136" s="673"/>
      <c r="K136" s="701" t="e">
        <f>VLOOKUP($I136,'WM-AR'!$B$7:$AL$2292,34,FALSE)</f>
        <v>#N/A</v>
      </c>
      <c r="L136" s="673" t="e">
        <f>VLOOKUP($I136,'WM-AR'!$B$7:$AL$2292,4,FALSE)</f>
        <v>#N/A</v>
      </c>
      <c r="M136" s="673" t="e">
        <f>VLOOKUP($I136,'WM-AR'!$B$7:$AL$2292,6,FALSE)</f>
        <v>#N/A</v>
      </c>
      <c r="N136" s="674" t="e">
        <f>VLOOKUP($I136,'WM-AR'!$B$7:$AL$2292,8,FALSE)</f>
        <v>#N/A</v>
      </c>
      <c r="O136" s="675" t="e">
        <f>VLOOKUP($I136,'WM-AR'!$B$7:$AL$2292,10,FALSE)</f>
        <v>#N/A</v>
      </c>
      <c r="P136" s="676" t="e">
        <f>VLOOKUP($I136,'WM-AR'!$B$7:$AL$2292,12,FALSE)</f>
        <v>#N/A</v>
      </c>
      <c r="Q136" s="676" t="e">
        <f>IF(VLOOKUP($I136,'WM-AR'!$B$7:$AL$2292,14,FALSE)=0,"",VLOOKUP($I136,'WM-AR'!$B$7:$AL$2292,14,FALSE))</f>
        <v>#N/A</v>
      </c>
      <c r="R136" s="676" t="e">
        <f>VLOOKUP($I136,'WM-AR'!$B$7:$AL$2292,16,FALSE)</f>
        <v>#N/A</v>
      </c>
      <c r="S136" s="676" t="e">
        <f>VLOOKUP($I136,'WM-AR'!$B$7:$AL$2292,18,FALSE)</f>
        <v>#N/A</v>
      </c>
      <c r="T136" s="676" t="e">
        <f>VLOOKUP($I136,'WM-AR'!$B$7:$AL$2292,20,FALSE)</f>
        <v>#N/A</v>
      </c>
      <c r="U136" s="676" t="e">
        <f>VLOOKUP($I136,'WM-AR'!$B$7:$AL$2292,22,FALSE)</f>
        <v>#N/A</v>
      </c>
      <c r="V136" s="677" t="e">
        <f>VLOOKUP($I136,'WM-AR'!$B$7:$AL$2292,24,FALSE)</f>
        <v>#N/A</v>
      </c>
      <c r="W136" s="678" t="e">
        <f>VLOOKUP($I136,'WM-AR'!$B$7:$AL$2292,25,FALSE)</f>
        <v>#N/A</v>
      </c>
      <c r="X136" s="678" t="e">
        <f>VLOOKUP($I136,'WM-AR'!$B$7:$AL$2292,26,FALSE)</f>
        <v>#N/A</v>
      </c>
      <c r="Y136" s="678" t="e">
        <f>VLOOKUP($I136,'WM-AR'!$B$7:$AL$2292,27,FALSE)</f>
        <v>#N/A</v>
      </c>
      <c r="Z136" s="678" t="e">
        <f>VLOOKUP($I136,'WM-AR'!$B$7:$AL$2292,28,FALSE)</f>
        <v>#N/A</v>
      </c>
      <c r="AA136" s="678" t="e">
        <f>VLOOKUP($I136,'WM-AR'!$B$7:$AL$2292,29,FALSE)</f>
        <v>#N/A</v>
      </c>
      <c r="AB136" s="678" t="e">
        <f>VLOOKUP($I136,'WM-AR'!$B$7:$AL$2292,30,FALSE)</f>
        <v>#N/A</v>
      </c>
      <c r="AC136" s="678" t="e">
        <f>VLOOKUP($I136,'WM-AR'!$B$7:$AL$2292,31,FALSE)</f>
        <v>#N/A</v>
      </c>
      <c r="AD136" s="678" t="e">
        <f>VLOOKUP($I136,'WM-AR'!$B$7:$AL$2292,32,FALSE)</f>
        <v>#N/A</v>
      </c>
      <c r="AE136" s="678" t="e">
        <f>VLOOKUP($I136,'WM-AR'!$B$7:$AL$2292,33,FALSE)</f>
        <v>#N/A</v>
      </c>
      <c r="AF136" s="679"/>
      <c r="AG136" s="680"/>
      <c r="AH136" s="680"/>
      <c r="AI136" s="680"/>
      <c r="AJ136" s="681"/>
    </row>
    <row r="137" spans="2:36" ht="49.9" customHeight="1">
      <c r="B137" s="314"/>
      <c r="C137" s="285"/>
      <c r="D137" s="285"/>
      <c r="E137" s="285"/>
      <c r="F137" s="756" t="s">
        <v>6982</v>
      </c>
      <c r="G137" s="286" t="str">
        <f>N137&amp;" "&amp;Q137</f>
        <v xml:space="preserve">Screed </v>
      </c>
      <c r="H137" s="286" t="str">
        <f>$H$116</f>
        <v>A04AS168-00001 Finishing Work Exterior/Interior Finish Work Screed      w/o Welded Wire Fabric  THK&lt;50mm</v>
      </c>
      <c r="I137" s="309" t="str">
        <f t="shared" si="14"/>
        <v>A04AS168-00001</v>
      </c>
      <c r="J137" s="310"/>
      <c r="K137" s="310" t="str">
        <f>VLOOKUP($I137,'WM-AR'!$B$7:$AL$2292,34,FALSE)</f>
        <v>M2</v>
      </c>
      <c r="L137" s="310" t="str">
        <f>VLOOKUP($I137,'WM-AR'!$B$7:$AL$2292,4,FALSE)</f>
        <v>Finishing Work</v>
      </c>
      <c r="M137" s="310" t="str">
        <f>VLOOKUP($I137,'WM-AR'!$B$7:$AL$2292,6,FALSE)</f>
        <v>Exterior/Interior Finish Work</v>
      </c>
      <c r="N137" s="310" t="str">
        <f>VLOOKUP($I137,'WM-AR'!$B$7:$AL$2292,8,FALSE)</f>
        <v>Screed</v>
      </c>
      <c r="O137" s="310">
        <f>VLOOKUP($I137,'WM-AR'!$B$7:$AL$2292,10,FALSE)</f>
        <v>0</v>
      </c>
      <c r="P137" s="310">
        <f>VLOOKUP($I137,'WM-AR'!$B$7:$AL$2292,12,FALSE)</f>
        <v>0</v>
      </c>
      <c r="Q137" s="310" t="str">
        <f>IF(VLOOKUP($I137,'WM-AR'!$B$7:$AL$2292,14,FALSE)=0,"",VLOOKUP($I137,'WM-AR'!$B$7:$AL$2292,14,FALSE))</f>
        <v/>
      </c>
      <c r="R137" s="310">
        <f>VLOOKUP($I137,'WM-AR'!$B$7:$AL$2292,16,FALSE)</f>
        <v>0</v>
      </c>
      <c r="S137" s="310">
        <f>VLOOKUP($I137,'WM-AR'!$B$7:$AL$2292,18,FALSE)</f>
        <v>0</v>
      </c>
      <c r="T137" s="310" t="str">
        <f>VLOOKUP($I137,'WM-AR'!$B$7:$AL$2292,20,FALSE)</f>
        <v>w/o Welded Wire Fabric</v>
      </c>
      <c r="U137" s="310">
        <f>VLOOKUP($I137,'WM-AR'!$B$7:$AL$2292,22,FALSE)</f>
        <v>0</v>
      </c>
      <c r="V137" s="310" t="str">
        <f>VLOOKUP($I137,'WM-AR'!$B$7:$AL$2292,24,FALSE)</f>
        <v>THK&lt;50mm</v>
      </c>
      <c r="W137" s="310">
        <f>VLOOKUP($I137,'WM-AR'!$B$7:$AL$2292,25,FALSE)</f>
        <v>0</v>
      </c>
      <c r="X137" s="310" t="str">
        <f>VLOOKUP($I137,'WM-AR'!$B$7:$AL$2292,26,FALSE)</f>
        <v>THK=(  )mm</v>
      </c>
      <c r="Y137" s="310">
        <f>VLOOKUP($I137,'WM-AR'!$B$7:$AL$2292,27,FALSE)</f>
        <v>0</v>
      </c>
      <c r="Z137" s="310">
        <f>VLOOKUP($I137,'WM-AR'!$B$7:$AL$2292,28,FALSE)</f>
        <v>0</v>
      </c>
      <c r="AA137" s="310">
        <f>VLOOKUP($I137,'WM-AR'!$B$7:$AL$2292,29,FALSE)</f>
        <v>0</v>
      </c>
      <c r="AB137" s="310">
        <f>VLOOKUP($I137,'WM-AR'!$B$7:$AL$2292,30,FALSE)</f>
        <v>0</v>
      </c>
      <c r="AC137" s="310">
        <f>VLOOKUP($I137,'WM-AR'!$B$7:$AL$2292,31,FALSE)</f>
        <v>0</v>
      </c>
      <c r="AD137" s="310">
        <f>VLOOKUP($I137,'WM-AR'!$B$7:$AL$2292,32,FALSE)</f>
        <v>0</v>
      </c>
      <c r="AE137" s="310">
        <f>VLOOKUP($I137,'WM-AR'!$B$7:$AL$2292,33,FALSE)</f>
        <v>0</v>
      </c>
      <c r="AF137" s="287" t="s">
        <v>948</v>
      </c>
      <c r="AG137" s="375" t="s">
        <v>949</v>
      </c>
      <c r="AH137" s="376"/>
      <c r="AI137" s="376" t="s">
        <v>882</v>
      </c>
      <c r="AJ137" s="334" t="s">
        <v>950</v>
      </c>
    </row>
    <row r="138" spans="2:36" ht="49.9" customHeight="1">
      <c r="B138" s="314"/>
      <c r="C138" s="285"/>
      <c r="D138" s="285"/>
      <c r="E138" s="285"/>
      <c r="F138" s="756" t="s">
        <v>6981</v>
      </c>
      <c r="G138" s="286" t="str">
        <f>N138&amp;" "&amp;Q138</f>
        <v xml:space="preserve">Waterproofing Membrane </v>
      </c>
      <c r="H138" s="308" t="s">
        <v>954</v>
      </c>
      <c r="I138" s="309" t="str">
        <f t="shared" si="14"/>
        <v>A04AP310-00001</v>
      </c>
      <c r="J138" s="310"/>
      <c r="K138" s="310" t="str">
        <f>VLOOKUP($I138,'WM-AR'!$B$7:$AL$2292,34,FALSE)</f>
        <v>M2</v>
      </c>
      <c r="L138" s="310" t="str">
        <f>VLOOKUP($I138,'WM-AR'!$B$7:$AL$2292,4,FALSE)</f>
        <v>Finishing Work</v>
      </c>
      <c r="M138" s="310" t="str">
        <f>VLOOKUP($I138,'WM-AR'!$B$7:$AL$2292,6,FALSE)</f>
        <v>Waterproofing Work</v>
      </c>
      <c r="N138" s="310" t="str">
        <f>VLOOKUP($I138,'WM-AR'!$B$7:$AL$2292,8,FALSE)</f>
        <v>Waterproofing Membrane</v>
      </c>
      <c r="O138" s="310">
        <f>VLOOKUP($I138,'WM-AR'!$B$7:$AL$2292,10,FALSE)</f>
        <v>0</v>
      </c>
      <c r="P138" s="310">
        <f>VLOOKUP($I138,'WM-AR'!$B$7:$AL$2292,12,FALSE)</f>
        <v>0</v>
      </c>
      <c r="Q138" s="310" t="str">
        <f>IF(VLOOKUP($I138,'WM-AR'!$B$7:$AL$2292,14,FALSE)=0,"",VLOOKUP($I138,'WM-AR'!$B$7:$AL$2292,14,FALSE))</f>
        <v/>
      </c>
      <c r="R138" s="310">
        <f>VLOOKUP($I138,'WM-AR'!$B$7:$AL$2292,16,FALSE)</f>
        <v>0</v>
      </c>
      <c r="S138" s="310" t="str">
        <f>VLOOKUP($I138,'WM-AR'!$B$7:$AL$2292,18,FALSE)</f>
        <v>for Internal Area</v>
      </c>
      <c r="T138" s="310" t="str">
        <f>VLOOKUP($I138,'WM-AR'!$B$7:$AL$2292,20,FALSE)</f>
        <v/>
      </c>
      <c r="U138" s="310">
        <f>VLOOKUP($I138,'WM-AR'!$B$7:$AL$2292,22,FALSE)</f>
        <v>0</v>
      </c>
      <c r="V138" s="310" t="str">
        <f>VLOOKUP($I138,'WM-AR'!$B$7:$AL$2292,24,FALSE)</f>
        <v/>
      </c>
      <c r="W138" s="310">
        <f>VLOOKUP($I138,'WM-AR'!$B$7:$AL$2292,25,FALSE)</f>
        <v>0</v>
      </c>
      <c r="X138" s="310" t="str">
        <f>VLOOKUP($I138,'WM-AR'!$B$7:$AL$2292,26,FALSE)</f>
        <v>THK=(  )mm</v>
      </c>
      <c r="Y138" s="310">
        <f>VLOOKUP($I138,'WM-AR'!$B$7:$AL$2292,27,FALSE)</f>
        <v>0</v>
      </c>
      <c r="Z138" s="310">
        <f>VLOOKUP($I138,'WM-AR'!$B$7:$AL$2292,28,FALSE)</f>
        <v>0</v>
      </c>
      <c r="AA138" s="310">
        <f>VLOOKUP($I138,'WM-AR'!$B$7:$AL$2292,29,FALSE)</f>
        <v>0</v>
      </c>
      <c r="AB138" s="310">
        <f>VLOOKUP($I138,'WM-AR'!$B$7:$AL$2292,30,FALSE)</f>
        <v>0</v>
      </c>
      <c r="AC138" s="310">
        <f>VLOOKUP($I138,'WM-AR'!$B$7:$AL$2292,31,FALSE)</f>
        <v>0</v>
      </c>
      <c r="AD138" s="310">
        <f>VLOOKUP($I138,'WM-AR'!$B$7:$AL$2292,32,FALSE)</f>
        <v>0</v>
      </c>
      <c r="AE138" s="310">
        <f>VLOOKUP($I138,'WM-AR'!$B$7:$AL$2292,33,FALSE)</f>
        <v>0</v>
      </c>
      <c r="AF138" s="287"/>
      <c r="AG138" s="375" t="s">
        <v>779</v>
      </c>
      <c r="AH138" s="376"/>
      <c r="AI138" s="376" t="s">
        <v>763</v>
      </c>
      <c r="AJ138" s="334"/>
    </row>
    <row r="139" spans="2:36" ht="49.9" customHeight="1">
      <c r="B139" s="314"/>
      <c r="C139" s="285"/>
      <c r="D139" s="285"/>
      <c r="E139" s="285" t="s">
        <v>955</v>
      </c>
      <c r="F139" s="756" t="s">
        <v>6980</v>
      </c>
      <c r="G139" s="286" t="str">
        <f>N139&amp;" "&amp;Q139</f>
        <v xml:space="preserve">Floor Tile </v>
      </c>
      <c r="H139" s="286" t="str">
        <f>$H$117</f>
        <v xml:space="preserve">A04AN083-00001 Finishing Work Tile Work Floor Tile Ceramic Tile     Non-Slip Type, w/ Mortar Bond Coat or Adhesive  </v>
      </c>
      <c r="I139" s="309" t="str">
        <f t="shared" si="14"/>
        <v>A04AN083-00001</v>
      </c>
      <c r="J139" s="310"/>
      <c r="K139" s="310" t="str">
        <f>VLOOKUP($I139,'WM-AR'!$B$7:$AL$2292,34,FALSE)</f>
        <v>M2</v>
      </c>
      <c r="L139" s="310" t="str">
        <f>VLOOKUP($I139,'WM-AR'!$B$7:$AL$2292,4,FALSE)</f>
        <v>Finishing Work</v>
      </c>
      <c r="M139" s="310" t="str">
        <f>VLOOKUP($I139,'WM-AR'!$B$7:$AL$2292,6,FALSE)</f>
        <v>Tile Work</v>
      </c>
      <c r="N139" s="310" t="str">
        <f>VLOOKUP($I139,'WM-AR'!$B$7:$AL$2292,8,FALSE)</f>
        <v>Floor Tile</v>
      </c>
      <c r="O139" s="310" t="str">
        <f>VLOOKUP($I139,'WM-AR'!$B$7:$AL$2292,10,FALSE)</f>
        <v>Ceramic Tile</v>
      </c>
      <c r="P139" s="310">
        <f>VLOOKUP($I139,'WM-AR'!$B$7:$AL$2292,12,FALSE)</f>
        <v>0</v>
      </c>
      <c r="Q139" s="310" t="str">
        <f>IF(VLOOKUP($I139,'WM-AR'!$B$7:$AL$2292,14,FALSE)=0,"",VLOOKUP($I139,'WM-AR'!$B$7:$AL$2292,14,FALSE))</f>
        <v/>
      </c>
      <c r="R139" s="310">
        <f>VLOOKUP($I139,'WM-AR'!$B$7:$AL$2292,16,FALSE)</f>
        <v>0</v>
      </c>
      <c r="S139" s="310">
        <f>VLOOKUP($I139,'WM-AR'!$B$7:$AL$2292,18,FALSE)</f>
        <v>0</v>
      </c>
      <c r="T139" s="310" t="str">
        <f>VLOOKUP($I139,'WM-AR'!$B$7:$AL$2292,20,FALSE)</f>
        <v>Non-Slip Type, w/ Mortar Bond Coat or Adhesive</v>
      </c>
      <c r="U139" s="310">
        <f>VLOOKUP($I139,'WM-AR'!$B$7:$AL$2292,22,FALSE)</f>
        <v>0</v>
      </c>
      <c r="V139" s="310">
        <f>VLOOKUP($I139,'WM-AR'!$B$7:$AL$2292,24,FALSE)</f>
        <v>0</v>
      </c>
      <c r="W139" s="310">
        <f>VLOOKUP($I139,'WM-AR'!$B$7:$AL$2292,25,FALSE)</f>
        <v>0</v>
      </c>
      <c r="X139" s="310" t="str">
        <f>VLOOKUP($I139,'WM-AR'!$B$7:$AL$2292,26,FALSE)</f>
        <v>Tile Size=W(  )mm x L(  )mm x THK(  )mm</v>
      </c>
      <c r="Y139" s="310">
        <f>VLOOKUP($I139,'WM-AR'!$B$7:$AL$2292,27,FALSE)</f>
        <v>0</v>
      </c>
      <c r="Z139" s="310">
        <f>VLOOKUP($I139,'WM-AR'!$B$7:$AL$2292,28,FALSE)</f>
        <v>0</v>
      </c>
      <c r="AA139" s="310">
        <f>VLOOKUP($I139,'WM-AR'!$B$7:$AL$2292,29,FALSE)</f>
        <v>0</v>
      </c>
      <c r="AB139" s="310">
        <f>VLOOKUP($I139,'WM-AR'!$B$7:$AL$2292,30,FALSE)</f>
        <v>0</v>
      </c>
      <c r="AC139" s="310">
        <f>VLOOKUP($I139,'WM-AR'!$B$7:$AL$2292,31,FALSE)</f>
        <v>0</v>
      </c>
      <c r="AD139" s="310">
        <f>VLOOKUP($I139,'WM-AR'!$B$7:$AL$2292,32,FALSE)</f>
        <v>0</v>
      </c>
      <c r="AE139" s="310">
        <f>VLOOKUP($I139,'WM-AR'!$B$7:$AL$2292,33,FALSE)</f>
        <v>0</v>
      </c>
      <c r="AF139" s="287" t="s">
        <v>951</v>
      </c>
      <c r="AG139" s="375"/>
      <c r="AH139" s="376"/>
      <c r="AI139" s="376" t="s">
        <v>763</v>
      </c>
      <c r="AJ139" s="410" t="s">
        <v>945</v>
      </c>
    </row>
    <row r="140" spans="2:36">
      <c r="B140" s="396"/>
      <c r="C140" s="397"/>
      <c r="D140" s="397"/>
      <c r="E140" s="397"/>
      <c r="F140" s="397"/>
      <c r="G140" s="398"/>
      <c r="H140" s="398"/>
      <c r="I140" s="367"/>
      <c r="J140" s="399"/>
      <c r="K140" s="399"/>
      <c r="L140" s="399"/>
      <c r="M140" s="399"/>
      <c r="N140" s="399"/>
      <c r="O140" s="399"/>
      <c r="P140" s="399"/>
      <c r="Q140" s="399"/>
      <c r="R140" s="399"/>
      <c r="S140" s="399"/>
      <c r="T140" s="399"/>
      <c r="U140" s="399"/>
      <c r="V140" s="399"/>
      <c r="W140" s="399"/>
      <c r="X140" s="399"/>
      <c r="Y140" s="399"/>
      <c r="Z140" s="399"/>
      <c r="AA140" s="399"/>
      <c r="AB140" s="399"/>
      <c r="AC140" s="399"/>
      <c r="AD140" s="399"/>
      <c r="AE140" s="399"/>
      <c r="AF140" s="397"/>
      <c r="AG140" s="400"/>
      <c r="AH140" s="401"/>
      <c r="AI140" s="401"/>
      <c r="AJ140" s="398"/>
    </row>
    <row r="141" spans="2:36" ht="33" customHeight="1">
      <c r="B141" s="687"/>
      <c r="C141" s="707" t="s">
        <v>939</v>
      </c>
      <c r="D141" s="689"/>
      <c r="E141" s="689"/>
      <c r="F141" s="687" t="s">
        <v>6974</v>
      </c>
      <c r="G141" s="687"/>
      <c r="H141" s="702"/>
      <c r="I141" s="382"/>
      <c r="J141" s="382"/>
      <c r="K141" s="690"/>
      <c r="L141" s="690"/>
      <c r="M141" s="690"/>
      <c r="N141" s="690"/>
      <c r="O141" s="690"/>
      <c r="P141" s="690"/>
      <c r="Q141" s="690"/>
      <c r="R141" s="690"/>
      <c r="S141" s="690"/>
      <c r="T141" s="690"/>
      <c r="U141" s="690"/>
      <c r="V141" s="690"/>
      <c r="W141" s="690"/>
      <c r="X141" s="690"/>
      <c r="Y141" s="690"/>
      <c r="Z141" s="690"/>
      <c r="AA141" s="690"/>
      <c r="AB141" s="690"/>
      <c r="AC141" s="690"/>
      <c r="AD141" s="690"/>
      <c r="AE141" s="690"/>
      <c r="AF141" s="691"/>
      <c r="AG141" s="691"/>
      <c r="AH141" s="691"/>
      <c r="AI141" s="691"/>
      <c r="AJ141" s="690"/>
    </row>
    <row r="142" spans="2:36" ht="33" customHeight="1">
      <c r="B142" s="687"/>
      <c r="C142" s="707"/>
      <c r="D142" s="689"/>
      <c r="E142" s="689"/>
      <c r="F142" s="687" t="s">
        <v>6559</v>
      </c>
      <c r="G142" s="386"/>
      <c r="H142" s="402"/>
      <c r="I142" s="382"/>
      <c r="J142" s="382"/>
      <c r="K142" s="690"/>
      <c r="L142" s="690"/>
      <c r="M142" s="690"/>
      <c r="N142" s="690"/>
      <c r="O142" s="690"/>
      <c r="P142" s="690"/>
      <c r="Q142" s="690"/>
      <c r="R142" s="690"/>
      <c r="S142" s="690"/>
      <c r="T142" s="690"/>
      <c r="U142" s="690"/>
      <c r="V142" s="690"/>
      <c r="W142" s="690"/>
      <c r="X142" s="690"/>
      <c r="Y142" s="690"/>
      <c r="Z142" s="690"/>
      <c r="AA142" s="690"/>
      <c r="AB142" s="690"/>
      <c r="AC142" s="690"/>
      <c r="AD142" s="690"/>
      <c r="AE142" s="690"/>
      <c r="AF142" s="691"/>
      <c r="AG142" s="691"/>
      <c r="AH142" s="691"/>
      <c r="AI142" s="691"/>
      <c r="AJ142" s="690"/>
    </row>
    <row r="143" spans="2:36" ht="33">
      <c r="B143" s="687"/>
      <c r="C143" s="688"/>
      <c r="D143" s="689"/>
      <c r="E143" s="689"/>
      <c r="F143" s="687"/>
      <c r="G143" s="692" t="s">
        <v>6950</v>
      </c>
      <c r="H143" s="693" t="s">
        <v>762</v>
      </c>
      <c r="I143" s="382"/>
      <c r="J143" s="382"/>
      <c r="K143" s="690"/>
      <c r="L143" s="690"/>
      <c r="M143" s="690"/>
      <c r="N143" s="690"/>
      <c r="O143" s="690"/>
      <c r="P143" s="690"/>
      <c r="Q143" s="690"/>
      <c r="R143" s="690"/>
      <c r="S143" s="690"/>
      <c r="T143" s="690"/>
      <c r="U143" s="690"/>
      <c r="V143" s="690"/>
      <c r="W143" s="690"/>
      <c r="X143" s="690"/>
      <c r="Y143" s="690"/>
      <c r="Z143" s="690"/>
      <c r="AA143" s="690"/>
      <c r="AB143" s="690"/>
      <c r="AC143" s="690"/>
      <c r="AD143" s="690"/>
      <c r="AE143" s="690"/>
      <c r="AF143" s="691"/>
      <c r="AG143" s="691"/>
      <c r="AH143" s="691"/>
      <c r="AI143" s="691"/>
      <c r="AJ143" s="690"/>
    </row>
    <row r="144" spans="2:36" ht="49.5">
      <c r="B144" s="687"/>
      <c r="C144" s="688"/>
      <c r="D144" s="689"/>
      <c r="E144" s="689"/>
      <c r="F144" s="687"/>
      <c r="G144" s="692" t="s">
        <v>6949</v>
      </c>
      <c r="H144" s="693" t="s">
        <v>766</v>
      </c>
      <c r="I144" s="382"/>
      <c r="J144" s="382"/>
      <c r="K144" s="690"/>
      <c r="L144" s="690"/>
      <c r="M144" s="690"/>
      <c r="N144" s="690"/>
      <c r="O144" s="690"/>
      <c r="P144" s="690"/>
      <c r="Q144" s="690"/>
      <c r="R144" s="690"/>
      <c r="S144" s="690"/>
      <c r="T144" s="690"/>
      <c r="U144" s="690"/>
      <c r="V144" s="690"/>
      <c r="W144" s="690"/>
      <c r="X144" s="690"/>
      <c r="Y144" s="690"/>
      <c r="Z144" s="690"/>
      <c r="AA144" s="690"/>
      <c r="AB144" s="690"/>
      <c r="AC144" s="690"/>
      <c r="AD144" s="690"/>
      <c r="AE144" s="690"/>
      <c r="AF144" s="691"/>
      <c r="AG144" s="691"/>
      <c r="AH144" s="691"/>
      <c r="AI144" s="691"/>
      <c r="AJ144" s="690"/>
    </row>
    <row r="145" spans="2:36">
      <c r="B145" s="379"/>
      <c r="C145" s="380"/>
      <c r="D145" s="380"/>
      <c r="E145" s="380"/>
      <c r="F145" s="380"/>
      <c r="G145" s="381"/>
      <c r="H145" s="381"/>
      <c r="I145" s="382"/>
      <c r="J145" s="383"/>
      <c r="K145" s="383"/>
      <c r="L145" s="383"/>
      <c r="M145" s="383"/>
      <c r="N145" s="383"/>
      <c r="O145" s="383"/>
      <c r="P145" s="383"/>
      <c r="Q145" s="383"/>
      <c r="R145" s="383"/>
      <c r="S145" s="383"/>
      <c r="T145" s="383"/>
      <c r="U145" s="383"/>
      <c r="V145" s="383"/>
      <c r="W145" s="383"/>
      <c r="X145" s="383"/>
      <c r="Y145" s="383"/>
      <c r="Z145" s="383"/>
      <c r="AA145" s="383"/>
      <c r="AB145" s="383"/>
      <c r="AC145" s="383"/>
      <c r="AD145" s="383"/>
      <c r="AE145" s="383"/>
      <c r="AF145" s="380"/>
      <c r="AG145" s="384"/>
      <c r="AH145" s="385"/>
      <c r="AI145" s="385"/>
      <c r="AJ145" s="381"/>
    </row>
    <row r="146" spans="2:36" ht="34.9" customHeight="1">
      <c r="B146" s="596"/>
      <c r="C146" s="285" t="s">
        <v>225</v>
      </c>
      <c r="D146" s="286"/>
      <c r="E146" s="509" t="s">
        <v>509</v>
      </c>
      <c r="F146" s="288" t="s">
        <v>956</v>
      </c>
      <c r="G146" s="288"/>
      <c r="H146" s="372"/>
      <c r="I146" s="290" t="str">
        <f t="shared" ref="I146:I150" si="15">LEFT(H146,14)</f>
        <v/>
      </c>
      <c r="J146" s="290"/>
      <c r="K146" s="290"/>
      <c r="L146" s="290"/>
      <c r="M146" s="290"/>
      <c r="N146" s="291"/>
      <c r="O146" s="758" t="s">
        <v>957</v>
      </c>
      <c r="P146" s="293"/>
      <c r="Q146" s="293"/>
      <c r="R146" s="293"/>
      <c r="S146" s="293"/>
      <c r="T146" s="293"/>
      <c r="U146" s="293"/>
      <c r="V146" s="294"/>
      <c r="W146" s="295"/>
      <c r="X146" s="295"/>
      <c r="Y146" s="295"/>
      <c r="Z146" s="295"/>
      <c r="AA146" s="295"/>
      <c r="AB146" s="295"/>
      <c r="AC146" s="295"/>
      <c r="AD146" s="295"/>
      <c r="AE146" s="295"/>
      <c r="AF146" s="685"/>
      <c r="AG146" s="683"/>
      <c r="AH146" s="683"/>
      <c r="AI146" s="683"/>
      <c r="AJ146" s="686"/>
    </row>
    <row r="147" spans="2:36">
      <c r="B147" s="639"/>
      <c r="C147" s="602"/>
      <c r="D147" s="640"/>
      <c r="E147" s="649"/>
      <c r="F147" s="650"/>
      <c r="G147" s="646" t="s">
        <v>6437</v>
      </c>
      <c r="H147" s="597"/>
      <c r="I147" s="695" t="str">
        <f t="shared" si="15"/>
        <v/>
      </c>
      <c r="J147" s="696"/>
      <c r="K147" s="697" t="e">
        <f>VLOOKUP($I147,'WM-AR'!$B$7:$AL$2292,34,FALSE)</f>
        <v>#N/A</v>
      </c>
      <c r="L147" s="655" t="e">
        <f>VLOOKUP($I147,'WM-AR'!$B$7:$AL$2292,4,FALSE)</f>
        <v>#N/A</v>
      </c>
      <c r="M147" s="655" t="e">
        <f>VLOOKUP($I147,'WM-AR'!$B$7:$AL$2292,6,FALSE)</f>
        <v>#N/A</v>
      </c>
      <c r="N147" s="656" t="e">
        <f>VLOOKUP($I147,'WM-AR'!$B$7:$AL$2292,8,FALSE)</f>
        <v>#N/A</v>
      </c>
      <c r="O147" s="657" t="e">
        <f>VLOOKUP($I147,'WM-AR'!$B$7:$AL$2292,10,FALSE)</f>
        <v>#N/A</v>
      </c>
      <c r="P147" s="658" t="e">
        <f>VLOOKUP($I147,'WM-AR'!$B$7:$AL$2292,12,FALSE)</f>
        <v>#N/A</v>
      </c>
      <c r="Q147" s="658" t="e">
        <f>IF(VLOOKUP($I147,'WM-AR'!$B$7:$AL$2292,14,FALSE)=0,"",VLOOKUP($I147,'WM-AR'!$B$7:$AL$2292,14,FALSE))</f>
        <v>#N/A</v>
      </c>
      <c r="R147" s="658" t="e">
        <f>VLOOKUP($I147,'WM-AR'!$B$7:$AL$2292,16,FALSE)</f>
        <v>#N/A</v>
      </c>
      <c r="S147" s="658" t="e">
        <f>VLOOKUP($I147,'WM-AR'!$B$7:$AL$2292,18,FALSE)</f>
        <v>#N/A</v>
      </c>
      <c r="T147" s="658" t="e">
        <f>VLOOKUP($I147,'WM-AR'!$B$7:$AL$2292,20,FALSE)</f>
        <v>#N/A</v>
      </c>
      <c r="U147" s="658" t="e">
        <f>VLOOKUP($I147,'WM-AR'!$B$7:$AL$2292,22,FALSE)</f>
        <v>#N/A</v>
      </c>
      <c r="V147" s="659" t="e">
        <f>VLOOKUP($I147,'WM-AR'!$B$7:$AL$2292,24,FALSE)</f>
        <v>#N/A</v>
      </c>
      <c r="W147" s="660" t="e">
        <f>VLOOKUP($I147,'WM-AR'!$B$7:$AL$2292,25,FALSE)</f>
        <v>#N/A</v>
      </c>
      <c r="X147" s="660" t="e">
        <f>VLOOKUP($I147,'WM-AR'!$B$7:$AL$2292,26,FALSE)</f>
        <v>#N/A</v>
      </c>
      <c r="Y147" s="660" t="e">
        <f>VLOOKUP($I147,'WM-AR'!$B$7:$AL$2292,27,FALSE)</f>
        <v>#N/A</v>
      </c>
      <c r="Z147" s="660" t="e">
        <f>VLOOKUP($I147,'WM-AR'!$B$7:$AL$2292,28,FALSE)</f>
        <v>#N/A</v>
      </c>
      <c r="AA147" s="660" t="e">
        <f>VLOOKUP($I147,'WM-AR'!$B$7:$AL$2292,29,FALSE)</f>
        <v>#N/A</v>
      </c>
      <c r="AB147" s="660" t="e">
        <f>VLOOKUP($I147,'WM-AR'!$B$7:$AL$2292,30,FALSE)</f>
        <v>#N/A</v>
      </c>
      <c r="AC147" s="660" t="e">
        <f>VLOOKUP($I147,'WM-AR'!$B$7:$AL$2292,31,FALSE)</f>
        <v>#N/A</v>
      </c>
      <c r="AD147" s="660" t="e">
        <f>VLOOKUP($I147,'WM-AR'!$B$7:$AL$2292,32,FALSE)</f>
        <v>#N/A</v>
      </c>
      <c r="AE147" s="660" t="e">
        <f>VLOOKUP($I147,'WM-AR'!$B$7:$AL$2292,33,FALSE)</f>
        <v>#N/A</v>
      </c>
      <c r="AF147" s="661"/>
      <c r="AG147" s="662"/>
      <c r="AH147" s="662"/>
      <c r="AI147" s="662"/>
      <c r="AJ147" s="663"/>
    </row>
    <row r="148" spans="2:36">
      <c r="B148" s="641"/>
      <c r="C148" s="598"/>
      <c r="D148" s="642"/>
      <c r="E148" s="651"/>
      <c r="F148" s="652"/>
      <c r="G148" s="647"/>
      <c r="H148" s="599"/>
      <c r="I148" s="698" t="str">
        <f t="shared" si="15"/>
        <v/>
      </c>
      <c r="J148" s="664"/>
      <c r="K148" s="699" t="e">
        <f>VLOOKUP($I148,'WM-AR'!$B$7:$AL$2292,34,FALSE)</f>
        <v>#N/A</v>
      </c>
      <c r="L148" s="664" t="e">
        <f>VLOOKUP($I148,'WM-AR'!$B$7:$AL$2292,4,FALSE)</f>
        <v>#N/A</v>
      </c>
      <c r="M148" s="664" t="e">
        <f>VLOOKUP($I148,'WM-AR'!$B$7:$AL$2292,6,FALSE)</f>
        <v>#N/A</v>
      </c>
      <c r="N148" s="665" t="e">
        <f>VLOOKUP($I148,'WM-AR'!$B$7:$AL$2292,8,FALSE)</f>
        <v>#N/A</v>
      </c>
      <c r="O148" s="666" t="e">
        <f>VLOOKUP($I148,'WM-AR'!$B$7:$AL$2292,10,FALSE)</f>
        <v>#N/A</v>
      </c>
      <c r="P148" s="667" t="e">
        <f>VLOOKUP($I148,'WM-AR'!$B$7:$AL$2292,12,FALSE)</f>
        <v>#N/A</v>
      </c>
      <c r="Q148" s="667" t="e">
        <f>IF(VLOOKUP($I148,'WM-AR'!$B$7:$AL$2292,14,FALSE)=0,"",VLOOKUP($I148,'WM-AR'!$B$7:$AL$2292,14,FALSE))</f>
        <v>#N/A</v>
      </c>
      <c r="R148" s="667" t="e">
        <f>VLOOKUP($I148,'WM-AR'!$B$7:$AL$2292,16,FALSE)</f>
        <v>#N/A</v>
      </c>
      <c r="S148" s="667" t="e">
        <f>VLOOKUP($I148,'WM-AR'!$B$7:$AL$2292,18,FALSE)</f>
        <v>#N/A</v>
      </c>
      <c r="T148" s="667" t="e">
        <f>VLOOKUP($I148,'WM-AR'!$B$7:$AL$2292,20,FALSE)</f>
        <v>#N/A</v>
      </c>
      <c r="U148" s="667" t="e">
        <f>VLOOKUP($I148,'WM-AR'!$B$7:$AL$2292,22,FALSE)</f>
        <v>#N/A</v>
      </c>
      <c r="V148" s="668" t="e">
        <f>VLOOKUP($I148,'WM-AR'!$B$7:$AL$2292,24,FALSE)</f>
        <v>#N/A</v>
      </c>
      <c r="W148" s="669" t="e">
        <f>VLOOKUP($I148,'WM-AR'!$B$7:$AL$2292,25,FALSE)</f>
        <v>#N/A</v>
      </c>
      <c r="X148" s="669" t="e">
        <f>VLOOKUP($I148,'WM-AR'!$B$7:$AL$2292,26,FALSE)</f>
        <v>#N/A</v>
      </c>
      <c r="Y148" s="669" t="e">
        <f>VLOOKUP($I148,'WM-AR'!$B$7:$AL$2292,27,FALSE)</f>
        <v>#N/A</v>
      </c>
      <c r="Z148" s="669" t="e">
        <f>VLOOKUP($I148,'WM-AR'!$B$7:$AL$2292,28,FALSE)</f>
        <v>#N/A</v>
      </c>
      <c r="AA148" s="669" t="e">
        <f>VLOOKUP($I148,'WM-AR'!$B$7:$AL$2292,29,FALSE)</f>
        <v>#N/A</v>
      </c>
      <c r="AB148" s="669" t="e">
        <f>VLOOKUP($I148,'WM-AR'!$B$7:$AL$2292,30,FALSE)</f>
        <v>#N/A</v>
      </c>
      <c r="AC148" s="669" t="e">
        <f>VLOOKUP($I148,'WM-AR'!$B$7:$AL$2292,31,FALSE)</f>
        <v>#N/A</v>
      </c>
      <c r="AD148" s="669" t="e">
        <f>VLOOKUP($I148,'WM-AR'!$B$7:$AL$2292,32,FALSE)</f>
        <v>#N/A</v>
      </c>
      <c r="AE148" s="669" t="e">
        <f>VLOOKUP($I148,'WM-AR'!$B$7:$AL$2292,33,FALSE)</f>
        <v>#N/A</v>
      </c>
      <c r="AF148" s="670"/>
      <c r="AG148" s="671"/>
      <c r="AH148" s="671"/>
      <c r="AI148" s="671"/>
      <c r="AJ148" s="672"/>
    </row>
    <row r="149" spans="2:36">
      <c r="B149" s="643"/>
      <c r="C149" s="600"/>
      <c r="D149" s="644"/>
      <c r="E149" s="653"/>
      <c r="F149" s="654"/>
      <c r="G149" s="648"/>
      <c r="H149" s="601"/>
      <c r="I149" s="700" t="str">
        <f t="shared" si="15"/>
        <v/>
      </c>
      <c r="J149" s="673"/>
      <c r="K149" s="701" t="e">
        <f>VLOOKUP($I149,'WM-AR'!$B$7:$AL$2292,34,FALSE)</f>
        <v>#N/A</v>
      </c>
      <c r="L149" s="673" t="e">
        <f>VLOOKUP($I149,'WM-AR'!$B$7:$AL$2292,4,FALSE)</f>
        <v>#N/A</v>
      </c>
      <c r="M149" s="673" t="e">
        <f>VLOOKUP($I149,'WM-AR'!$B$7:$AL$2292,6,FALSE)</f>
        <v>#N/A</v>
      </c>
      <c r="N149" s="674" t="e">
        <f>VLOOKUP($I149,'WM-AR'!$B$7:$AL$2292,8,FALSE)</f>
        <v>#N/A</v>
      </c>
      <c r="O149" s="675" t="e">
        <f>VLOOKUP($I149,'WM-AR'!$B$7:$AL$2292,10,FALSE)</f>
        <v>#N/A</v>
      </c>
      <c r="P149" s="676" t="e">
        <f>VLOOKUP($I149,'WM-AR'!$B$7:$AL$2292,12,FALSE)</f>
        <v>#N/A</v>
      </c>
      <c r="Q149" s="676" t="e">
        <f>IF(VLOOKUP($I149,'WM-AR'!$B$7:$AL$2292,14,FALSE)=0,"",VLOOKUP($I149,'WM-AR'!$B$7:$AL$2292,14,FALSE))</f>
        <v>#N/A</v>
      </c>
      <c r="R149" s="676" t="e">
        <f>VLOOKUP($I149,'WM-AR'!$B$7:$AL$2292,16,FALSE)</f>
        <v>#N/A</v>
      </c>
      <c r="S149" s="676" t="e">
        <f>VLOOKUP($I149,'WM-AR'!$B$7:$AL$2292,18,FALSE)</f>
        <v>#N/A</v>
      </c>
      <c r="T149" s="676" t="e">
        <f>VLOOKUP($I149,'WM-AR'!$B$7:$AL$2292,20,FALSE)</f>
        <v>#N/A</v>
      </c>
      <c r="U149" s="676" t="e">
        <f>VLOOKUP($I149,'WM-AR'!$B$7:$AL$2292,22,FALSE)</f>
        <v>#N/A</v>
      </c>
      <c r="V149" s="677" t="e">
        <f>VLOOKUP($I149,'WM-AR'!$B$7:$AL$2292,24,FALSE)</f>
        <v>#N/A</v>
      </c>
      <c r="W149" s="678" t="e">
        <f>VLOOKUP($I149,'WM-AR'!$B$7:$AL$2292,25,FALSE)</f>
        <v>#N/A</v>
      </c>
      <c r="X149" s="678" t="e">
        <f>VLOOKUP($I149,'WM-AR'!$B$7:$AL$2292,26,FALSE)</f>
        <v>#N/A</v>
      </c>
      <c r="Y149" s="678" t="e">
        <f>VLOOKUP($I149,'WM-AR'!$B$7:$AL$2292,27,FALSE)</f>
        <v>#N/A</v>
      </c>
      <c r="Z149" s="678" t="e">
        <f>VLOOKUP($I149,'WM-AR'!$B$7:$AL$2292,28,FALSE)</f>
        <v>#N/A</v>
      </c>
      <c r="AA149" s="678" t="e">
        <f>VLOOKUP($I149,'WM-AR'!$B$7:$AL$2292,29,FALSE)</f>
        <v>#N/A</v>
      </c>
      <c r="AB149" s="678" t="e">
        <f>VLOOKUP($I149,'WM-AR'!$B$7:$AL$2292,30,FALSE)</f>
        <v>#N/A</v>
      </c>
      <c r="AC149" s="678" t="e">
        <f>VLOOKUP($I149,'WM-AR'!$B$7:$AL$2292,31,FALSE)</f>
        <v>#N/A</v>
      </c>
      <c r="AD149" s="678" t="e">
        <f>VLOOKUP($I149,'WM-AR'!$B$7:$AL$2292,32,FALSE)</f>
        <v>#N/A</v>
      </c>
      <c r="AE149" s="678" t="e">
        <f>VLOOKUP($I149,'WM-AR'!$B$7:$AL$2292,33,FALSE)</f>
        <v>#N/A</v>
      </c>
      <c r="AF149" s="679"/>
      <c r="AG149" s="680"/>
      <c r="AH149" s="680"/>
      <c r="AI149" s="680"/>
      <c r="AJ149" s="681"/>
    </row>
    <row r="150" spans="2:36" ht="49.9" customHeight="1">
      <c r="B150" s="314"/>
      <c r="C150" s="285"/>
      <c r="D150" s="285"/>
      <c r="E150" s="285" t="s">
        <v>955</v>
      </c>
      <c r="F150" s="756" t="s">
        <v>6980</v>
      </c>
      <c r="G150" s="286" t="str">
        <f>N150&amp;" "&amp;Q150</f>
        <v xml:space="preserve">Floor Tile </v>
      </c>
      <c r="H150" s="286" t="str">
        <f>$H$144</f>
        <v xml:space="preserve">A04AN083-00002 Finishing Work Tile Work Floor Tile Acid/Alkaline Resistant Tile     Non-Slip Type, w/ Mortar Bond Coat or Adhesive  </v>
      </c>
      <c r="I150" s="309" t="str">
        <f t="shared" si="15"/>
        <v>A04AN083-00002</v>
      </c>
      <c r="J150" s="310"/>
      <c r="K150" s="310" t="str">
        <f>VLOOKUP($I150,'WM-AR'!$B$7:$AL$2292,34,FALSE)</f>
        <v>M2</v>
      </c>
      <c r="L150" s="310" t="str">
        <f>VLOOKUP($I150,'WM-AR'!$B$7:$AL$2292,4,FALSE)</f>
        <v>Finishing Work</v>
      </c>
      <c r="M150" s="310" t="str">
        <f>VLOOKUP($I150,'WM-AR'!$B$7:$AL$2292,6,FALSE)</f>
        <v>Tile Work</v>
      </c>
      <c r="N150" s="310" t="str">
        <f>VLOOKUP($I150,'WM-AR'!$B$7:$AL$2292,8,FALSE)</f>
        <v>Floor Tile</v>
      </c>
      <c r="O150" s="310" t="str">
        <f>VLOOKUP($I150,'WM-AR'!$B$7:$AL$2292,10,FALSE)</f>
        <v>Acid/Alkaline Resistant Tile</v>
      </c>
      <c r="P150" s="310">
        <f>VLOOKUP($I150,'WM-AR'!$B$7:$AL$2292,12,FALSE)</f>
        <v>0</v>
      </c>
      <c r="Q150" s="310" t="str">
        <f>IF(VLOOKUP($I150,'WM-AR'!$B$7:$AL$2292,14,FALSE)=0,"",VLOOKUP($I150,'WM-AR'!$B$7:$AL$2292,14,FALSE))</f>
        <v/>
      </c>
      <c r="R150" s="310">
        <f>VLOOKUP($I150,'WM-AR'!$B$7:$AL$2292,16,FALSE)</f>
        <v>0</v>
      </c>
      <c r="S150" s="310">
        <f>VLOOKUP($I150,'WM-AR'!$B$7:$AL$2292,18,FALSE)</f>
        <v>0</v>
      </c>
      <c r="T150" s="310" t="str">
        <f>VLOOKUP($I150,'WM-AR'!$B$7:$AL$2292,20,FALSE)</f>
        <v>Non-Slip Type, w/ Mortar Bond Coat or Adhesive</v>
      </c>
      <c r="U150" s="310">
        <f>VLOOKUP($I150,'WM-AR'!$B$7:$AL$2292,22,FALSE)</f>
        <v>0</v>
      </c>
      <c r="V150" s="310">
        <f>VLOOKUP($I150,'WM-AR'!$B$7:$AL$2292,24,FALSE)</f>
        <v>0</v>
      </c>
      <c r="W150" s="310">
        <f>VLOOKUP($I150,'WM-AR'!$B$7:$AL$2292,25,FALSE)</f>
        <v>0</v>
      </c>
      <c r="X150" s="310" t="str">
        <f>VLOOKUP($I150,'WM-AR'!$B$7:$AL$2292,26,FALSE)</f>
        <v>Tile Size=W(  )mm x L(  )mm x THK(  )mm</v>
      </c>
      <c r="Y150" s="310">
        <f>VLOOKUP($I150,'WM-AR'!$B$7:$AL$2292,27,FALSE)</f>
        <v>0</v>
      </c>
      <c r="Z150" s="310">
        <f>VLOOKUP($I150,'WM-AR'!$B$7:$AL$2292,28,FALSE)</f>
        <v>0</v>
      </c>
      <c r="AA150" s="310">
        <f>VLOOKUP($I150,'WM-AR'!$B$7:$AL$2292,29,FALSE)</f>
        <v>0</v>
      </c>
      <c r="AB150" s="310">
        <f>VLOOKUP($I150,'WM-AR'!$B$7:$AL$2292,30,FALSE)</f>
        <v>0</v>
      </c>
      <c r="AC150" s="310">
        <f>VLOOKUP($I150,'WM-AR'!$B$7:$AL$2292,31,FALSE)</f>
        <v>0</v>
      </c>
      <c r="AD150" s="310">
        <f>VLOOKUP($I150,'WM-AR'!$B$7:$AL$2292,32,FALSE)</f>
        <v>0</v>
      </c>
      <c r="AE150" s="310">
        <f>VLOOKUP($I150,'WM-AR'!$B$7:$AL$2292,33,FALSE)</f>
        <v>0</v>
      </c>
      <c r="AF150" s="287" t="s">
        <v>958</v>
      </c>
      <c r="AG150" s="375"/>
      <c r="AH150" s="376"/>
      <c r="AI150" s="376" t="s">
        <v>763</v>
      </c>
      <c r="AJ150" s="410" t="s">
        <v>945</v>
      </c>
    </row>
    <row r="151" spans="2:36">
      <c r="B151" s="396"/>
      <c r="C151" s="397"/>
      <c r="D151" s="397"/>
      <c r="E151" s="397"/>
      <c r="F151" s="397"/>
      <c r="G151" s="398"/>
      <c r="H151" s="398"/>
      <c r="I151" s="367"/>
      <c r="J151" s="399"/>
      <c r="K151" s="399"/>
      <c r="L151" s="399"/>
      <c r="M151" s="399"/>
      <c r="N151" s="399"/>
      <c r="O151" s="399"/>
      <c r="P151" s="399"/>
      <c r="Q151" s="399"/>
      <c r="R151" s="399"/>
      <c r="S151" s="399"/>
      <c r="T151" s="399"/>
      <c r="U151" s="399"/>
      <c r="V151" s="399"/>
      <c r="W151" s="399"/>
      <c r="X151" s="399"/>
      <c r="Y151" s="399"/>
      <c r="Z151" s="399"/>
      <c r="AA151" s="399"/>
      <c r="AB151" s="399"/>
      <c r="AC151" s="399"/>
      <c r="AD151" s="399"/>
      <c r="AE151" s="399"/>
      <c r="AF151" s="397"/>
      <c r="AG151" s="400"/>
      <c r="AH151" s="401"/>
      <c r="AI151" s="401"/>
      <c r="AJ151" s="398"/>
    </row>
    <row r="152" spans="2:36" ht="34.9" customHeight="1">
      <c r="B152" s="596"/>
      <c r="C152" s="285" t="s">
        <v>225</v>
      </c>
      <c r="D152" s="286"/>
      <c r="E152" s="509" t="s">
        <v>509</v>
      </c>
      <c r="F152" s="288" t="s">
        <v>959</v>
      </c>
      <c r="G152" s="288"/>
      <c r="H152" s="372"/>
      <c r="I152" s="290" t="str">
        <f t="shared" ref="I152:I158" si="16">LEFT(H152,14)</f>
        <v/>
      </c>
      <c r="J152" s="290"/>
      <c r="K152" s="290"/>
      <c r="L152" s="290"/>
      <c r="M152" s="290"/>
      <c r="N152" s="291"/>
      <c r="O152" s="758" t="s">
        <v>960</v>
      </c>
      <c r="P152" s="293"/>
      <c r="Q152" s="293"/>
      <c r="R152" s="293"/>
      <c r="S152" s="293"/>
      <c r="T152" s="293"/>
      <c r="U152" s="293"/>
      <c r="V152" s="294"/>
      <c r="W152" s="295"/>
      <c r="X152" s="295"/>
      <c r="Y152" s="295"/>
      <c r="Z152" s="295"/>
      <c r="AA152" s="295"/>
      <c r="AB152" s="295"/>
      <c r="AC152" s="295"/>
      <c r="AD152" s="295"/>
      <c r="AE152" s="295"/>
      <c r="AF152" s="759"/>
      <c r="AG152" s="683"/>
      <c r="AH152" s="683"/>
      <c r="AI152" s="683"/>
      <c r="AJ152" s="686"/>
    </row>
    <row r="153" spans="2:36">
      <c r="B153" s="639"/>
      <c r="C153" s="602"/>
      <c r="D153" s="640"/>
      <c r="E153" s="649"/>
      <c r="F153" s="650"/>
      <c r="G153" s="646" t="s">
        <v>6438</v>
      </c>
      <c r="H153" s="597"/>
      <c r="I153" s="695" t="str">
        <f t="shared" si="16"/>
        <v/>
      </c>
      <c r="J153" s="696"/>
      <c r="K153" s="697" t="e">
        <f>VLOOKUP($I153,'WM-AR'!$B$7:$AL$2292,34,FALSE)</f>
        <v>#N/A</v>
      </c>
      <c r="L153" s="655" t="e">
        <f>VLOOKUP($I153,'WM-AR'!$B$7:$AL$2292,4,FALSE)</f>
        <v>#N/A</v>
      </c>
      <c r="M153" s="655" t="e">
        <f>VLOOKUP($I153,'WM-AR'!$B$7:$AL$2292,6,FALSE)</f>
        <v>#N/A</v>
      </c>
      <c r="N153" s="656" t="e">
        <f>VLOOKUP($I153,'WM-AR'!$B$7:$AL$2292,8,FALSE)</f>
        <v>#N/A</v>
      </c>
      <c r="O153" s="657" t="e">
        <f>VLOOKUP($I153,'WM-AR'!$B$7:$AL$2292,10,FALSE)</f>
        <v>#N/A</v>
      </c>
      <c r="P153" s="658" t="e">
        <f>VLOOKUP($I153,'WM-AR'!$B$7:$AL$2292,12,FALSE)</f>
        <v>#N/A</v>
      </c>
      <c r="Q153" s="658" t="e">
        <f>IF(VLOOKUP($I153,'WM-AR'!$B$7:$AL$2292,14,FALSE)=0,"",VLOOKUP($I153,'WM-AR'!$B$7:$AL$2292,14,FALSE))</f>
        <v>#N/A</v>
      </c>
      <c r="R153" s="658" t="e">
        <f>VLOOKUP($I153,'WM-AR'!$B$7:$AL$2292,16,FALSE)</f>
        <v>#N/A</v>
      </c>
      <c r="S153" s="658" t="e">
        <f>VLOOKUP($I153,'WM-AR'!$B$7:$AL$2292,18,FALSE)</f>
        <v>#N/A</v>
      </c>
      <c r="T153" s="658" t="e">
        <f>VLOOKUP($I153,'WM-AR'!$B$7:$AL$2292,20,FALSE)</f>
        <v>#N/A</v>
      </c>
      <c r="U153" s="658" t="e">
        <f>VLOOKUP($I153,'WM-AR'!$B$7:$AL$2292,22,FALSE)</f>
        <v>#N/A</v>
      </c>
      <c r="V153" s="659" t="e">
        <f>VLOOKUP($I153,'WM-AR'!$B$7:$AL$2292,24,FALSE)</f>
        <v>#N/A</v>
      </c>
      <c r="W153" s="660" t="e">
        <f>VLOOKUP($I153,'WM-AR'!$B$7:$AL$2292,25,FALSE)</f>
        <v>#N/A</v>
      </c>
      <c r="X153" s="660" t="e">
        <f>VLOOKUP($I153,'WM-AR'!$B$7:$AL$2292,26,FALSE)</f>
        <v>#N/A</v>
      </c>
      <c r="Y153" s="660" t="e">
        <f>VLOOKUP($I153,'WM-AR'!$B$7:$AL$2292,27,FALSE)</f>
        <v>#N/A</v>
      </c>
      <c r="Z153" s="660" t="e">
        <f>VLOOKUP($I153,'WM-AR'!$B$7:$AL$2292,28,FALSE)</f>
        <v>#N/A</v>
      </c>
      <c r="AA153" s="660" t="e">
        <f>VLOOKUP($I153,'WM-AR'!$B$7:$AL$2292,29,FALSE)</f>
        <v>#N/A</v>
      </c>
      <c r="AB153" s="660" t="e">
        <f>VLOOKUP($I153,'WM-AR'!$B$7:$AL$2292,30,FALSE)</f>
        <v>#N/A</v>
      </c>
      <c r="AC153" s="660" t="e">
        <f>VLOOKUP($I153,'WM-AR'!$B$7:$AL$2292,31,FALSE)</f>
        <v>#N/A</v>
      </c>
      <c r="AD153" s="660" t="e">
        <f>VLOOKUP($I153,'WM-AR'!$B$7:$AL$2292,32,FALSE)</f>
        <v>#N/A</v>
      </c>
      <c r="AE153" s="660" t="e">
        <f>VLOOKUP($I153,'WM-AR'!$B$7:$AL$2292,33,FALSE)</f>
        <v>#N/A</v>
      </c>
      <c r="AF153" s="661"/>
      <c r="AG153" s="662"/>
      <c r="AH153" s="662"/>
      <c r="AI153" s="662"/>
      <c r="AJ153" s="663"/>
    </row>
    <row r="154" spans="2:36">
      <c r="B154" s="641"/>
      <c r="C154" s="598"/>
      <c r="D154" s="642"/>
      <c r="E154" s="651"/>
      <c r="F154" s="652"/>
      <c r="G154" s="647"/>
      <c r="H154" s="599"/>
      <c r="I154" s="698" t="str">
        <f t="shared" si="16"/>
        <v/>
      </c>
      <c r="J154" s="664"/>
      <c r="K154" s="699" t="e">
        <f>VLOOKUP($I154,'WM-AR'!$B$7:$AL$2292,34,FALSE)</f>
        <v>#N/A</v>
      </c>
      <c r="L154" s="664" t="e">
        <f>VLOOKUP($I154,'WM-AR'!$B$7:$AL$2292,4,FALSE)</f>
        <v>#N/A</v>
      </c>
      <c r="M154" s="664" t="e">
        <f>VLOOKUP($I154,'WM-AR'!$B$7:$AL$2292,6,FALSE)</f>
        <v>#N/A</v>
      </c>
      <c r="N154" s="665" t="e">
        <f>VLOOKUP($I154,'WM-AR'!$B$7:$AL$2292,8,FALSE)</f>
        <v>#N/A</v>
      </c>
      <c r="O154" s="666" t="e">
        <f>VLOOKUP($I154,'WM-AR'!$B$7:$AL$2292,10,FALSE)</f>
        <v>#N/A</v>
      </c>
      <c r="P154" s="667" t="e">
        <f>VLOOKUP($I154,'WM-AR'!$B$7:$AL$2292,12,FALSE)</f>
        <v>#N/A</v>
      </c>
      <c r="Q154" s="667" t="e">
        <f>IF(VLOOKUP($I154,'WM-AR'!$B$7:$AL$2292,14,FALSE)=0,"",VLOOKUP($I154,'WM-AR'!$B$7:$AL$2292,14,FALSE))</f>
        <v>#N/A</v>
      </c>
      <c r="R154" s="667" t="e">
        <f>VLOOKUP($I154,'WM-AR'!$B$7:$AL$2292,16,FALSE)</f>
        <v>#N/A</v>
      </c>
      <c r="S154" s="667" t="e">
        <f>VLOOKUP($I154,'WM-AR'!$B$7:$AL$2292,18,FALSE)</f>
        <v>#N/A</v>
      </c>
      <c r="T154" s="667" t="e">
        <f>VLOOKUP($I154,'WM-AR'!$B$7:$AL$2292,20,FALSE)</f>
        <v>#N/A</v>
      </c>
      <c r="U154" s="667" t="e">
        <f>VLOOKUP($I154,'WM-AR'!$B$7:$AL$2292,22,FALSE)</f>
        <v>#N/A</v>
      </c>
      <c r="V154" s="668" t="e">
        <f>VLOOKUP($I154,'WM-AR'!$B$7:$AL$2292,24,FALSE)</f>
        <v>#N/A</v>
      </c>
      <c r="W154" s="669" t="e">
        <f>VLOOKUP($I154,'WM-AR'!$B$7:$AL$2292,25,FALSE)</f>
        <v>#N/A</v>
      </c>
      <c r="X154" s="669" t="e">
        <f>VLOOKUP($I154,'WM-AR'!$B$7:$AL$2292,26,FALSE)</f>
        <v>#N/A</v>
      </c>
      <c r="Y154" s="669" t="e">
        <f>VLOOKUP($I154,'WM-AR'!$B$7:$AL$2292,27,FALSE)</f>
        <v>#N/A</v>
      </c>
      <c r="Z154" s="669" t="e">
        <f>VLOOKUP($I154,'WM-AR'!$B$7:$AL$2292,28,FALSE)</f>
        <v>#N/A</v>
      </c>
      <c r="AA154" s="669" t="e">
        <f>VLOOKUP($I154,'WM-AR'!$B$7:$AL$2292,29,FALSE)</f>
        <v>#N/A</v>
      </c>
      <c r="AB154" s="669" t="e">
        <f>VLOOKUP($I154,'WM-AR'!$B$7:$AL$2292,30,FALSE)</f>
        <v>#N/A</v>
      </c>
      <c r="AC154" s="669" t="e">
        <f>VLOOKUP($I154,'WM-AR'!$B$7:$AL$2292,31,FALSE)</f>
        <v>#N/A</v>
      </c>
      <c r="AD154" s="669" t="e">
        <f>VLOOKUP($I154,'WM-AR'!$B$7:$AL$2292,32,FALSE)</f>
        <v>#N/A</v>
      </c>
      <c r="AE154" s="669" t="e">
        <f>VLOOKUP($I154,'WM-AR'!$B$7:$AL$2292,33,FALSE)</f>
        <v>#N/A</v>
      </c>
      <c r="AF154" s="670"/>
      <c r="AG154" s="671"/>
      <c r="AH154" s="671"/>
      <c r="AI154" s="671"/>
      <c r="AJ154" s="672"/>
    </row>
    <row r="155" spans="2:36">
      <c r="B155" s="643"/>
      <c r="C155" s="600"/>
      <c r="D155" s="644"/>
      <c r="E155" s="653"/>
      <c r="F155" s="654"/>
      <c r="G155" s="648"/>
      <c r="H155" s="601"/>
      <c r="I155" s="700" t="str">
        <f t="shared" si="16"/>
        <v/>
      </c>
      <c r="J155" s="673"/>
      <c r="K155" s="701" t="e">
        <f>VLOOKUP($I155,'WM-AR'!$B$7:$AL$2292,34,FALSE)</f>
        <v>#N/A</v>
      </c>
      <c r="L155" s="673" t="e">
        <f>VLOOKUP($I155,'WM-AR'!$B$7:$AL$2292,4,FALSE)</f>
        <v>#N/A</v>
      </c>
      <c r="M155" s="673" t="e">
        <f>VLOOKUP($I155,'WM-AR'!$B$7:$AL$2292,6,FALSE)</f>
        <v>#N/A</v>
      </c>
      <c r="N155" s="674" t="e">
        <f>VLOOKUP($I155,'WM-AR'!$B$7:$AL$2292,8,FALSE)</f>
        <v>#N/A</v>
      </c>
      <c r="O155" s="675" t="e">
        <f>VLOOKUP($I155,'WM-AR'!$B$7:$AL$2292,10,FALSE)</f>
        <v>#N/A</v>
      </c>
      <c r="P155" s="676" t="e">
        <f>VLOOKUP($I155,'WM-AR'!$B$7:$AL$2292,12,FALSE)</f>
        <v>#N/A</v>
      </c>
      <c r="Q155" s="676" t="e">
        <f>IF(VLOOKUP($I155,'WM-AR'!$B$7:$AL$2292,14,FALSE)=0,"",VLOOKUP($I155,'WM-AR'!$B$7:$AL$2292,14,FALSE))</f>
        <v>#N/A</v>
      </c>
      <c r="R155" s="676" t="e">
        <f>VLOOKUP($I155,'WM-AR'!$B$7:$AL$2292,16,FALSE)</f>
        <v>#N/A</v>
      </c>
      <c r="S155" s="676" t="e">
        <f>VLOOKUP($I155,'WM-AR'!$B$7:$AL$2292,18,FALSE)</f>
        <v>#N/A</v>
      </c>
      <c r="T155" s="676" t="e">
        <f>VLOOKUP($I155,'WM-AR'!$B$7:$AL$2292,20,FALSE)</f>
        <v>#N/A</v>
      </c>
      <c r="U155" s="676" t="e">
        <f>VLOOKUP($I155,'WM-AR'!$B$7:$AL$2292,22,FALSE)</f>
        <v>#N/A</v>
      </c>
      <c r="V155" s="677" t="e">
        <f>VLOOKUP($I155,'WM-AR'!$B$7:$AL$2292,24,FALSE)</f>
        <v>#N/A</v>
      </c>
      <c r="W155" s="678" t="e">
        <f>VLOOKUP($I155,'WM-AR'!$B$7:$AL$2292,25,FALSE)</f>
        <v>#N/A</v>
      </c>
      <c r="X155" s="678" t="e">
        <f>VLOOKUP($I155,'WM-AR'!$B$7:$AL$2292,26,FALSE)</f>
        <v>#N/A</v>
      </c>
      <c r="Y155" s="678" t="e">
        <f>VLOOKUP($I155,'WM-AR'!$B$7:$AL$2292,27,FALSE)</f>
        <v>#N/A</v>
      </c>
      <c r="Z155" s="678" t="e">
        <f>VLOOKUP($I155,'WM-AR'!$B$7:$AL$2292,28,FALSE)</f>
        <v>#N/A</v>
      </c>
      <c r="AA155" s="678" t="e">
        <f>VLOOKUP($I155,'WM-AR'!$B$7:$AL$2292,29,FALSE)</f>
        <v>#N/A</v>
      </c>
      <c r="AB155" s="678" t="e">
        <f>VLOOKUP($I155,'WM-AR'!$B$7:$AL$2292,30,FALSE)</f>
        <v>#N/A</v>
      </c>
      <c r="AC155" s="678" t="e">
        <f>VLOOKUP($I155,'WM-AR'!$B$7:$AL$2292,31,FALSE)</f>
        <v>#N/A</v>
      </c>
      <c r="AD155" s="678" t="e">
        <f>VLOOKUP($I155,'WM-AR'!$B$7:$AL$2292,32,FALSE)</f>
        <v>#N/A</v>
      </c>
      <c r="AE155" s="678" t="e">
        <f>VLOOKUP($I155,'WM-AR'!$B$7:$AL$2292,33,FALSE)</f>
        <v>#N/A</v>
      </c>
      <c r="AF155" s="679"/>
      <c r="AG155" s="680"/>
      <c r="AH155" s="680"/>
      <c r="AI155" s="680"/>
      <c r="AJ155" s="681"/>
    </row>
    <row r="156" spans="2:36" ht="49.9" customHeight="1">
      <c r="B156" s="314"/>
      <c r="C156" s="285"/>
      <c r="D156" s="285"/>
      <c r="E156" s="285"/>
      <c r="F156" s="756" t="s">
        <v>6982</v>
      </c>
      <c r="G156" s="286" t="str">
        <f>N156&amp;" "&amp;Q156</f>
        <v xml:space="preserve">Screed </v>
      </c>
      <c r="H156" s="286" t="str">
        <f>$H$143</f>
        <v>A04AS168-00001 Finishing Work Exterior/Interior Finish Work Screed      w/o Welded Wire Fabric  THK&lt;50mm</v>
      </c>
      <c r="I156" s="309" t="str">
        <f t="shared" si="16"/>
        <v>A04AS168-00001</v>
      </c>
      <c r="J156" s="310"/>
      <c r="K156" s="310" t="str">
        <f>VLOOKUP($I156,'WM-AR'!$B$7:$AL$2292,34,FALSE)</f>
        <v>M2</v>
      </c>
      <c r="L156" s="310" t="str">
        <f>VLOOKUP($I156,'WM-AR'!$B$7:$AL$2292,4,FALSE)</f>
        <v>Finishing Work</v>
      </c>
      <c r="M156" s="310" t="str">
        <f>VLOOKUP($I156,'WM-AR'!$B$7:$AL$2292,6,FALSE)</f>
        <v>Exterior/Interior Finish Work</v>
      </c>
      <c r="N156" s="310" t="str">
        <f>VLOOKUP($I156,'WM-AR'!$B$7:$AL$2292,8,FALSE)</f>
        <v>Screed</v>
      </c>
      <c r="O156" s="310">
        <f>VLOOKUP($I156,'WM-AR'!$B$7:$AL$2292,10,FALSE)</f>
        <v>0</v>
      </c>
      <c r="P156" s="310">
        <f>VLOOKUP($I156,'WM-AR'!$B$7:$AL$2292,12,FALSE)</f>
        <v>0</v>
      </c>
      <c r="Q156" s="310" t="str">
        <f>IF(VLOOKUP($I156,'WM-AR'!$B$7:$AL$2292,14,FALSE)=0,"",VLOOKUP($I156,'WM-AR'!$B$7:$AL$2292,14,FALSE))</f>
        <v/>
      </c>
      <c r="R156" s="310">
        <f>VLOOKUP($I156,'WM-AR'!$B$7:$AL$2292,16,FALSE)</f>
        <v>0</v>
      </c>
      <c r="S156" s="310">
        <f>VLOOKUP($I156,'WM-AR'!$B$7:$AL$2292,18,FALSE)</f>
        <v>0</v>
      </c>
      <c r="T156" s="310" t="str">
        <f>VLOOKUP($I156,'WM-AR'!$B$7:$AL$2292,20,FALSE)</f>
        <v>w/o Welded Wire Fabric</v>
      </c>
      <c r="U156" s="310">
        <f>VLOOKUP($I156,'WM-AR'!$B$7:$AL$2292,22,FALSE)</f>
        <v>0</v>
      </c>
      <c r="V156" s="310" t="str">
        <f>VLOOKUP($I156,'WM-AR'!$B$7:$AL$2292,24,FALSE)</f>
        <v>THK&lt;50mm</v>
      </c>
      <c r="W156" s="310">
        <f>VLOOKUP($I156,'WM-AR'!$B$7:$AL$2292,25,FALSE)</f>
        <v>0</v>
      </c>
      <c r="X156" s="310" t="str">
        <f>VLOOKUP($I156,'WM-AR'!$B$7:$AL$2292,26,FALSE)</f>
        <v>THK=(  )mm</v>
      </c>
      <c r="Y156" s="310">
        <f>VLOOKUP($I156,'WM-AR'!$B$7:$AL$2292,27,FALSE)</f>
        <v>0</v>
      </c>
      <c r="Z156" s="310">
        <f>VLOOKUP($I156,'WM-AR'!$B$7:$AL$2292,28,FALSE)</f>
        <v>0</v>
      </c>
      <c r="AA156" s="310">
        <f>VLOOKUP($I156,'WM-AR'!$B$7:$AL$2292,29,FALSE)</f>
        <v>0</v>
      </c>
      <c r="AB156" s="310">
        <f>VLOOKUP($I156,'WM-AR'!$B$7:$AL$2292,30,FALSE)</f>
        <v>0</v>
      </c>
      <c r="AC156" s="310">
        <f>VLOOKUP($I156,'WM-AR'!$B$7:$AL$2292,31,FALSE)</f>
        <v>0</v>
      </c>
      <c r="AD156" s="310">
        <f>VLOOKUP($I156,'WM-AR'!$B$7:$AL$2292,32,FALSE)</f>
        <v>0</v>
      </c>
      <c r="AE156" s="310">
        <f>VLOOKUP($I156,'WM-AR'!$B$7:$AL$2292,33,FALSE)</f>
        <v>0</v>
      </c>
      <c r="AF156" s="287" t="s">
        <v>948</v>
      </c>
      <c r="AG156" s="375" t="s">
        <v>949</v>
      </c>
      <c r="AH156" s="376"/>
      <c r="AI156" s="376" t="s">
        <v>882</v>
      </c>
      <c r="AJ156" s="334" t="s">
        <v>950</v>
      </c>
    </row>
    <row r="157" spans="2:36" ht="49.9" customHeight="1">
      <c r="B157" s="314"/>
      <c r="C157" s="285"/>
      <c r="D157" s="285"/>
      <c r="E157" s="285"/>
      <c r="F157" s="756" t="s">
        <v>6981</v>
      </c>
      <c r="G157" s="286" t="str">
        <f>N157&amp;" "&amp;Q157</f>
        <v xml:space="preserve">Liquid Waterproofing </v>
      </c>
      <c r="H157" s="308" t="s">
        <v>765</v>
      </c>
      <c r="I157" s="309" t="str">
        <f t="shared" si="16"/>
        <v>A04AP085-00001</v>
      </c>
      <c r="J157" s="310"/>
      <c r="K157" s="310" t="str">
        <f>VLOOKUP($I157,'WM-AR'!$B$7:$AL$2292,34,FALSE)</f>
        <v>M2</v>
      </c>
      <c r="L157" s="310" t="str">
        <f>VLOOKUP($I157,'WM-AR'!$B$7:$AL$2292,4,FALSE)</f>
        <v>Finishing Work</v>
      </c>
      <c r="M157" s="310" t="str">
        <f>VLOOKUP($I157,'WM-AR'!$B$7:$AL$2292,6,FALSE)</f>
        <v>Waterproofing Work</v>
      </c>
      <c r="N157" s="310" t="str">
        <f>VLOOKUP($I157,'WM-AR'!$B$7:$AL$2292,8,FALSE)</f>
        <v>Liquid Waterproofing</v>
      </c>
      <c r="O157" s="310">
        <f>VLOOKUP($I157,'WM-AR'!$B$7:$AL$2292,10,FALSE)</f>
        <v>0</v>
      </c>
      <c r="P157" s="310">
        <f>VLOOKUP($I157,'WM-AR'!$B$7:$AL$2292,12,FALSE)</f>
        <v>0</v>
      </c>
      <c r="Q157" s="310" t="str">
        <f>IF(VLOOKUP($I157,'WM-AR'!$B$7:$AL$2292,14,FALSE)=0,"",VLOOKUP($I157,'WM-AR'!$B$7:$AL$2292,14,FALSE))</f>
        <v/>
      </c>
      <c r="R157" s="310">
        <f>VLOOKUP($I157,'WM-AR'!$B$7:$AL$2292,16,FALSE)</f>
        <v>0</v>
      </c>
      <c r="S157" s="310" t="str">
        <f>VLOOKUP($I157,'WM-AR'!$B$7:$AL$2292,18,FALSE)</f>
        <v>for Internal Floor Area</v>
      </c>
      <c r="T157" s="310" t="str">
        <f>VLOOKUP($I157,'WM-AR'!$B$7:$AL$2292,20,FALSE)</f>
        <v>Min. 2 Coats</v>
      </c>
      <c r="U157" s="310">
        <f>VLOOKUP($I157,'WM-AR'!$B$7:$AL$2292,22,FALSE)</f>
        <v>0</v>
      </c>
      <c r="V157" s="310" t="str">
        <f>VLOOKUP($I157,'WM-AR'!$B$7:$AL$2292,24,FALSE)</f>
        <v/>
      </c>
      <c r="W157" s="310">
        <f>VLOOKUP($I157,'WM-AR'!$B$7:$AL$2292,25,FALSE)</f>
        <v>0</v>
      </c>
      <c r="X157" s="310" t="str">
        <f>VLOOKUP($I157,'WM-AR'!$B$7:$AL$2292,26,FALSE)</f>
        <v/>
      </c>
      <c r="Y157" s="310">
        <f>VLOOKUP($I157,'WM-AR'!$B$7:$AL$2292,27,FALSE)</f>
        <v>0</v>
      </c>
      <c r="Z157" s="310">
        <f>VLOOKUP($I157,'WM-AR'!$B$7:$AL$2292,28,FALSE)</f>
        <v>0</v>
      </c>
      <c r="AA157" s="310">
        <f>VLOOKUP($I157,'WM-AR'!$B$7:$AL$2292,29,FALSE)</f>
        <v>0</v>
      </c>
      <c r="AB157" s="310">
        <f>VLOOKUP($I157,'WM-AR'!$B$7:$AL$2292,30,FALSE)</f>
        <v>0</v>
      </c>
      <c r="AC157" s="310">
        <f>VLOOKUP($I157,'WM-AR'!$B$7:$AL$2292,31,FALSE)</f>
        <v>0</v>
      </c>
      <c r="AD157" s="310">
        <f>VLOOKUP($I157,'WM-AR'!$B$7:$AL$2292,32,FALSE)</f>
        <v>0</v>
      </c>
      <c r="AE157" s="310">
        <f>VLOOKUP($I157,'WM-AR'!$B$7:$AL$2292,33,FALSE)</f>
        <v>0</v>
      </c>
      <c r="AF157" s="287"/>
      <c r="AG157" s="375" t="s">
        <v>779</v>
      </c>
      <c r="AH157" s="376"/>
      <c r="AI157" s="376" t="s">
        <v>763</v>
      </c>
      <c r="AJ157" s="334"/>
    </row>
    <row r="158" spans="2:36" ht="49.9" customHeight="1">
      <c r="B158" s="314"/>
      <c r="C158" s="285"/>
      <c r="D158" s="285"/>
      <c r="E158" s="285" t="s">
        <v>955</v>
      </c>
      <c r="F158" s="756" t="s">
        <v>6980</v>
      </c>
      <c r="G158" s="286" t="str">
        <f>N158&amp;" "&amp;Q158</f>
        <v xml:space="preserve">Floor Tile </v>
      </c>
      <c r="H158" s="286" t="str">
        <f>$H$144</f>
        <v xml:space="preserve">A04AN083-00002 Finishing Work Tile Work Floor Tile Acid/Alkaline Resistant Tile     Non-Slip Type, w/ Mortar Bond Coat or Adhesive  </v>
      </c>
      <c r="I158" s="309" t="str">
        <f t="shared" si="16"/>
        <v>A04AN083-00002</v>
      </c>
      <c r="J158" s="310"/>
      <c r="K158" s="310" t="str">
        <f>VLOOKUP($I158,'WM-AR'!$B$7:$AL$2292,34,FALSE)</f>
        <v>M2</v>
      </c>
      <c r="L158" s="310" t="str">
        <f>VLOOKUP($I158,'WM-AR'!$B$7:$AL$2292,4,FALSE)</f>
        <v>Finishing Work</v>
      </c>
      <c r="M158" s="310" t="str">
        <f>VLOOKUP($I158,'WM-AR'!$B$7:$AL$2292,6,FALSE)</f>
        <v>Tile Work</v>
      </c>
      <c r="N158" s="310" t="str">
        <f>VLOOKUP($I158,'WM-AR'!$B$7:$AL$2292,8,FALSE)</f>
        <v>Floor Tile</v>
      </c>
      <c r="O158" s="310" t="str">
        <f>VLOOKUP($I158,'WM-AR'!$B$7:$AL$2292,10,FALSE)</f>
        <v>Acid/Alkaline Resistant Tile</v>
      </c>
      <c r="P158" s="310">
        <f>VLOOKUP($I158,'WM-AR'!$B$7:$AL$2292,12,FALSE)</f>
        <v>0</v>
      </c>
      <c r="Q158" s="310" t="str">
        <f>IF(VLOOKUP($I158,'WM-AR'!$B$7:$AL$2292,14,FALSE)=0,"",VLOOKUP($I158,'WM-AR'!$B$7:$AL$2292,14,FALSE))</f>
        <v/>
      </c>
      <c r="R158" s="310">
        <f>VLOOKUP($I158,'WM-AR'!$B$7:$AL$2292,16,FALSE)</f>
        <v>0</v>
      </c>
      <c r="S158" s="310">
        <f>VLOOKUP($I158,'WM-AR'!$B$7:$AL$2292,18,FALSE)</f>
        <v>0</v>
      </c>
      <c r="T158" s="310" t="str">
        <f>VLOOKUP($I158,'WM-AR'!$B$7:$AL$2292,20,FALSE)</f>
        <v>Non-Slip Type, w/ Mortar Bond Coat or Adhesive</v>
      </c>
      <c r="U158" s="310">
        <f>VLOOKUP($I158,'WM-AR'!$B$7:$AL$2292,22,FALSE)</f>
        <v>0</v>
      </c>
      <c r="V158" s="310">
        <f>VLOOKUP($I158,'WM-AR'!$B$7:$AL$2292,24,FALSE)</f>
        <v>0</v>
      </c>
      <c r="W158" s="310">
        <f>VLOOKUP($I158,'WM-AR'!$B$7:$AL$2292,25,FALSE)</f>
        <v>0</v>
      </c>
      <c r="X158" s="310" t="str">
        <f>VLOOKUP($I158,'WM-AR'!$B$7:$AL$2292,26,FALSE)</f>
        <v>Tile Size=W(  )mm x L(  )mm x THK(  )mm</v>
      </c>
      <c r="Y158" s="310">
        <f>VLOOKUP($I158,'WM-AR'!$B$7:$AL$2292,27,FALSE)</f>
        <v>0</v>
      </c>
      <c r="Z158" s="310">
        <f>VLOOKUP($I158,'WM-AR'!$B$7:$AL$2292,28,FALSE)</f>
        <v>0</v>
      </c>
      <c r="AA158" s="310">
        <f>VLOOKUP($I158,'WM-AR'!$B$7:$AL$2292,29,FALSE)</f>
        <v>0</v>
      </c>
      <c r="AB158" s="310">
        <f>VLOOKUP($I158,'WM-AR'!$B$7:$AL$2292,30,FALSE)</f>
        <v>0</v>
      </c>
      <c r="AC158" s="310">
        <f>VLOOKUP($I158,'WM-AR'!$B$7:$AL$2292,31,FALSE)</f>
        <v>0</v>
      </c>
      <c r="AD158" s="310">
        <f>VLOOKUP($I158,'WM-AR'!$B$7:$AL$2292,32,FALSE)</f>
        <v>0</v>
      </c>
      <c r="AE158" s="310">
        <f>VLOOKUP($I158,'WM-AR'!$B$7:$AL$2292,33,FALSE)</f>
        <v>0</v>
      </c>
      <c r="AF158" s="287" t="s">
        <v>951</v>
      </c>
      <c r="AG158" s="375"/>
      <c r="AH158" s="376"/>
      <c r="AI158" s="376" t="s">
        <v>763</v>
      </c>
      <c r="AJ158" s="410" t="s">
        <v>945</v>
      </c>
    </row>
    <row r="159" spans="2:36">
      <c r="B159" s="396"/>
      <c r="C159" s="397"/>
      <c r="D159" s="397"/>
      <c r="E159" s="397"/>
      <c r="F159" s="397"/>
      <c r="G159" s="398"/>
      <c r="H159" s="398"/>
      <c r="I159" s="367"/>
      <c r="J159" s="399"/>
      <c r="K159" s="399"/>
      <c r="L159" s="399"/>
      <c r="M159" s="399"/>
      <c r="N159" s="399"/>
      <c r="O159" s="399"/>
      <c r="P159" s="399"/>
      <c r="Q159" s="399"/>
      <c r="R159" s="399"/>
      <c r="S159" s="399"/>
      <c r="T159" s="399"/>
      <c r="U159" s="399"/>
      <c r="V159" s="399"/>
      <c r="W159" s="399"/>
      <c r="X159" s="399"/>
      <c r="Y159" s="399"/>
      <c r="Z159" s="399"/>
      <c r="AA159" s="399"/>
      <c r="AB159" s="399"/>
      <c r="AC159" s="399"/>
      <c r="AD159" s="399"/>
      <c r="AE159" s="399"/>
      <c r="AF159" s="397"/>
      <c r="AG159" s="400"/>
      <c r="AH159" s="401"/>
      <c r="AI159" s="401"/>
      <c r="AJ159" s="398"/>
    </row>
    <row r="160" spans="2:36" ht="33" customHeight="1">
      <c r="B160" s="687"/>
      <c r="C160" s="707" t="s">
        <v>939</v>
      </c>
      <c r="D160" s="689"/>
      <c r="E160" s="689"/>
      <c r="F160" s="687" t="s">
        <v>6974</v>
      </c>
      <c r="G160" s="687"/>
      <c r="H160" s="702"/>
      <c r="I160" s="382"/>
      <c r="J160" s="382"/>
      <c r="K160" s="690"/>
      <c r="L160" s="690"/>
      <c r="M160" s="690"/>
      <c r="N160" s="690"/>
      <c r="O160" s="690"/>
      <c r="P160" s="690"/>
      <c r="Q160" s="690"/>
      <c r="R160" s="690"/>
      <c r="S160" s="690"/>
      <c r="T160" s="690"/>
      <c r="U160" s="690"/>
      <c r="V160" s="690"/>
      <c r="W160" s="690"/>
      <c r="X160" s="690"/>
      <c r="Y160" s="690"/>
      <c r="Z160" s="690"/>
      <c r="AA160" s="690"/>
      <c r="AB160" s="690"/>
      <c r="AC160" s="690"/>
      <c r="AD160" s="690"/>
      <c r="AE160" s="690"/>
      <c r="AF160" s="691"/>
      <c r="AG160" s="691"/>
      <c r="AH160" s="691"/>
      <c r="AI160" s="691"/>
      <c r="AJ160" s="690"/>
    </row>
    <row r="161" spans="2:36" ht="33" customHeight="1">
      <c r="B161" s="687"/>
      <c r="C161" s="707"/>
      <c r="D161" s="689"/>
      <c r="E161" s="689"/>
      <c r="F161" s="687" t="s">
        <v>6559</v>
      </c>
      <c r="G161" s="386"/>
      <c r="H161" s="402"/>
      <c r="I161" s="382"/>
      <c r="J161" s="382"/>
      <c r="K161" s="690"/>
      <c r="L161" s="690"/>
      <c r="M161" s="690"/>
      <c r="N161" s="690"/>
      <c r="O161" s="690"/>
      <c r="P161" s="690"/>
      <c r="Q161" s="690"/>
      <c r="R161" s="690"/>
      <c r="S161" s="690"/>
      <c r="T161" s="690"/>
      <c r="U161" s="690"/>
      <c r="V161" s="690"/>
      <c r="W161" s="690"/>
      <c r="X161" s="690"/>
      <c r="Y161" s="690"/>
      <c r="Z161" s="690"/>
      <c r="AA161" s="690"/>
      <c r="AB161" s="690"/>
      <c r="AC161" s="690"/>
      <c r="AD161" s="690"/>
      <c r="AE161" s="690"/>
      <c r="AF161" s="691"/>
      <c r="AG161" s="691"/>
      <c r="AH161" s="691"/>
      <c r="AI161" s="691"/>
      <c r="AJ161" s="690"/>
    </row>
    <row r="162" spans="2:36" ht="33">
      <c r="B162" s="687"/>
      <c r="C162" s="688"/>
      <c r="D162" s="689"/>
      <c r="E162" s="689"/>
      <c r="F162" s="687"/>
      <c r="G162" s="692" t="s">
        <v>6950</v>
      </c>
      <c r="H162" s="693" t="s">
        <v>762</v>
      </c>
      <c r="I162" s="382"/>
      <c r="J162" s="382"/>
      <c r="K162" s="690"/>
      <c r="L162" s="690"/>
      <c r="M162" s="690"/>
      <c r="N162" s="690"/>
      <c r="O162" s="690"/>
      <c r="P162" s="690"/>
      <c r="Q162" s="690"/>
      <c r="R162" s="690"/>
      <c r="S162" s="690"/>
      <c r="T162" s="690"/>
      <c r="U162" s="690"/>
      <c r="V162" s="690"/>
      <c r="W162" s="690"/>
      <c r="X162" s="690"/>
      <c r="Y162" s="690"/>
      <c r="Z162" s="690"/>
      <c r="AA162" s="690"/>
      <c r="AB162" s="690"/>
      <c r="AC162" s="690"/>
      <c r="AD162" s="690"/>
      <c r="AE162" s="690"/>
      <c r="AF162" s="691"/>
      <c r="AG162" s="691"/>
      <c r="AH162" s="691"/>
      <c r="AI162" s="691"/>
      <c r="AJ162" s="690"/>
    </row>
    <row r="163" spans="2:36" ht="33">
      <c r="B163" s="687"/>
      <c r="C163" s="688"/>
      <c r="D163" s="689"/>
      <c r="E163" s="689"/>
      <c r="F163" s="687"/>
      <c r="G163" s="692" t="s">
        <v>6949</v>
      </c>
      <c r="H163" s="693" t="s">
        <v>801</v>
      </c>
      <c r="I163" s="382"/>
      <c r="J163" s="382"/>
      <c r="K163" s="690"/>
      <c r="L163" s="690"/>
      <c r="M163" s="690"/>
      <c r="N163" s="690"/>
      <c r="O163" s="690"/>
      <c r="P163" s="690"/>
      <c r="Q163" s="690"/>
      <c r="R163" s="690"/>
      <c r="S163" s="690"/>
      <c r="T163" s="690"/>
      <c r="U163" s="690"/>
      <c r="V163" s="690"/>
      <c r="W163" s="690"/>
      <c r="X163" s="690"/>
      <c r="Y163" s="690"/>
      <c r="Z163" s="690"/>
      <c r="AA163" s="690"/>
      <c r="AB163" s="690"/>
      <c r="AC163" s="690"/>
      <c r="AD163" s="690"/>
      <c r="AE163" s="690"/>
      <c r="AF163" s="691"/>
      <c r="AG163" s="691"/>
      <c r="AH163" s="691"/>
      <c r="AI163" s="691"/>
      <c r="AJ163" s="690"/>
    </row>
    <row r="164" spans="2:36">
      <c r="B164" s="379"/>
      <c r="C164" s="380"/>
      <c r="D164" s="380"/>
      <c r="E164" s="380"/>
      <c r="F164" s="380"/>
      <c r="G164" s="381"/>
      <c r="H164" s="381"/>
      <c r="I164" s="382"/>
      <c r="J164" s="383"/>
      <c r="K164" s="383"/>
      <c r="L164" s="383"/>
      <c r="M164" s="383"/>
      <c r="N164" s="383"/>
      <c r="O164" s="383"/>
      <c r="P164" s="383"/>
      <c r="Q164" s="383"/>
      <c r="R164" s="383"/>
      <c r="S164" s="383"/>
      <c r="T164" s="383"/>
      <c r="U164" s="383"/>
      <c r="V164" s="383"/>
      <c r="W164" s="383"/>
      <c r="X164" s="383"/>
      <c r="Y164" s="383"/>
      <c r="Z164" s="383"/>
      <c r="AA164" s="383"/>
      <c r="AB164" s="383"/>
      <c r="AC164" s="383"/>
      <c r="AD164" s="383"/>
      <c r="AE164" s="383"/>
      <c r="AF164" s="380"/>
      <c r="AG164" s="384"/>
      <c r="AH164" s="385"/>
      <c r="AI164" s="385"/>
      <c r="AJ164" s="381"/>
    </row>
    <row r="165" spans="2:36" ht="34.9" customHeight="1">
      <c r="B165" s="596"/>
      <c r="C165" s="285" t="s">
        <v>225</v>
      </c>
      <c r="D165" s="286"/>
      <c r="E165" s="509" t="s">
        <v>509</v>
      </c>
      <c r="F165" s="288" t="s">
        <v>961</v>
      </c>
      <c r="G165" s="288"/>
      <c r="H165" s="372"/>
      <c r="I165" s="290" t="str">
        <f t="shared" ref="I165:I169" si="17">LEFT(H165,14)</f>
        <v/>
      </c>
      <c r="J165" s="290"/>
      <c r="K165" s="290"/>
      <c r="L165" s="290"/>
      <c r="M165" s="290"/>
      <c r="N165" s="291"/>
      <c r="O165" s="758" t="s">
        <v>962</v>
      </c>
      <c r="P165" s="293"/>
      <c r="Q165" s="293"/>
      <c r="R165" s="293"/>
      <c r="S165" s="293"/>
      <c r="T165" s="293"/>
      <c r="U165" s="293"/>
      <c r="V165" s="294"/>
      <c r="W165" s="295"/>
      <c r="X165" s="295"/>
      <c r="Y165" s="295"/>
      <c r="Z165" s="295"/>
      <c r="AA165" s="295"/>
      <c r="AB165" s="295"/>
      <c r="AC165" s="295"/>
      <c r="AD165" s="295"/>
      <c r="AE165" s="295"/>
      <c r="AF165" s="685"/>
      <c r="AG165" s="683"/>
      <c r="AH165" s="683"/>
      <c r="AI165" s="683"/>
      <c r="AJ165" s="686"/>
    </row>
    <row r="166" spans="2:36">
      <c r="B166" s="639"/>
      <c r="C166" s="602"/>
      <c r="D166" s="640"/>
      <c r="E166" s="649"/>
      <c r="F166" s="650"/>
      <c r="G166" s="646" t="s">
        <v>6439</v>
      </c>
      <c r="H166" s="597"/>
      <c r="I166" s="695" t="str">
        <f t="shared" si="17"/>
        <v/>
      </c>
      <c r="J166" s="696"/>
      <c r="K166" s="697" t="e">
        <f>VLOOKUP($I166,'WM-AR'!$B$7:$AL$2292,34,FALSE)</f>
        <v>#N/A</v>
      </c>
      <c r="L166" s="655" t="e">
        <f>VLOOKUP($I166,'WM-AR'!$B$7:$AL$2292,4,FALSE)</f>
        <v>#N/A</v>
      </c>
      <c r="M166" s="655" t="e">
        <f>VLOOKUP($I166,'WM-AR'!$B$7:$AL$2292,6,FALSE)</f>
        <v>#N/A</v>
      </c>
      <c r="N166" s="656" t="e">
        <f>VLOOKUP($I166,'WM-AR'!$B$7:$AL$2292,8,FALSE)</f>
        <v>#N/A</v>
      </c>
      <c r="O166" s="657" t="e">
        <f>VLOOKUP($I166,'WM-AR'!$B$7:$AL$2292,10,FALSE)</f>
        <v>#N/A</v>
      </c>
      <c r="P166" s="658" t="e">
        <f>VLOOKUP($I166,'WM-AR'!$B$7:$AL$2292,12,FALSE)</f>
        <v>#N/A</v>
      </c>
      <c r="Q166" s="658" t="e">
        <f>IF(VLOOKUP($I166,'WM-AR'!$B$7:$AL$2292,14,FALSE)=0,"",VLOOKUP($I166,'WM-AR'!$B$7:$AL$2292,14,FALSE))</f>
        <v>#N/A</v>
      </c>
      <c r="R166" s="658" t="e">
        <f>VLOOKUP($I166,'WM-AR'!$B$7:$AL$2292,16,FALSE)</f>
        <v>#N/A</v>
      </c>
      <c r="S166" s="658" t="e">
        <f>VLOOKUP($I166,'WM-AR'!$B$7:$AL$2292,18,FALSE)</f>
        <v>#N/A</v>
      </c>
      <c r="T166" s="658" t="e">
        <f>VLOOKUP($I166,'WM-AR'!$B$7:$AL$2292,20,FALSE)</f>
        <v>#N/A</v>
      </c>
      <c r="U166" s="658" t="e">
        <f>VLOOKUP($I166,'WM-AR'!$B$7:$AL$2292,22,FALSE)</f>
        <v>#N/A</v>
      </c>
      <c r="V166" s="659" t="e">
        <f>VLOOKUP($I166,'WM-AR'!$B$7:$AL$2292,24,FALSE)</f>
        <v>#N/A</v>
      </c>
      <c r="W166" s="660" t="e">
        <f>VLOOKUP($I166,'WM-AR'!$B$7:$AL$2292,25,FALSE)</f>
        <v>#N/A</v>
      </c>
      <c r="X166" s="660" t="e">
        <f>VLOOKUP($I166,'WM-AR'!$B$7:$AL$2292,26,FALSE)</f>
        <v>#N/A</v>
      </c>
      <c r="Y166" s="660" t="e">
        <f>VLOOKUP($I166,'WM-AR'!$B$7:$AL$2292,27,FALSE)</f>
        <v>#N/A</v>
      </c>
      <c r="Z166" s="660" t="e">
        <f>VLOOKUP($I166,'WM-AR'!$B$7:$AL$2292,28,FALSE)</f>
        <v>#N/A</v>
      </c>
      <c r="AA166" s="660" t="e">
        <f>VLOOKUP($I166,'WM-AR'!$B$7:$AL$2292,29,FALSE)</f>
        <v>#N/A</v>
      </c>
      <c r="AB166" s="660" t="e">
        <f>VLOOKUP($I166,'WM-AR'!$B$7:$AL$2292,30,FALSE)</f>
        <v>#N/A</v>
      </c>
      <c r="AC166" s="660" t="e">
        <f>VLOOKUP($I166,'WM-AR'!$B$7:$AL$2292,31,FALSE)</f>
        <v>#N/A</v>
      </c>
      <c r="AD166" s="660" t="e">
        <f>VLOOKUP($I166,'WM-AR'!$B$7:$AL$2292,32,FALSE)</f>
        <v>#N/A</v>
      </c>
      <c r="AE166" s="660" t="e">
        <f>VLOOKUP($I166,'WM-AR'!$B$7:$AL$2292,33,FALSE)</f>
        <v>#N/A</v>
      </c>
      <c r="AF166" s="661"/>
      <c r="AG166" s="662"/>
      <c r="AH166" s="662"/>
      <c r="AI166" s="662"/>
      <c r="AJ166" s="663"/>
    </row>
    <row r="167" spans="2:36">
      <c r="B167" s="641"/>
      <c r="C167" s="598"/>
      <c r="D167" s="642"/>
      <c r="E167" s="651"/>
      <c r="F167" s="652"/>
      <c r="G167" s="647"/>
      <c r="H167" s="599"/>
      <c r="I167" s="698" t="str">
        <f t="shared" si="17"/>
        <v/>
      </c>
      <c r="J167" s="664"/>
      <c r="K167" s="699" t="e">
        <f>VLOOKUP($I167,'WM-AR'!$B$7:$AL$2292,34,FALSE)</f>
        <v>#N/A</v>
      </c>
      <c r="L167" s="664" t="e">
        <f>VLOOKUP($I167,'WM-AR'!$B$7:$AL$2292,4,FALSE)</f>
        <v>#N/A</v>
      </c>
      <c r="M167" s="664" t="e">
        <f>VLOOKUP($I167,'WM-AR'!$B$7:$AL$2292,6,FALSE)</f>
        <v>#N/A</v>
      </c>
      <c r="N167" s="665" t="e">
        <f>VLOOKUP($I167,'WM-AR'!$B$7:$AL$2292,8,FALSE)</f>
        <v>#N/A</v>
      </c>
      <c r="O167" s="666" t="e">
        <f>VLOOKUP($I167,'WM-AR'!$B$7:$AL$2292,10,FALSE)</f>
        <v>#N/A</v>
      </c>
      <c r="P167" s="667" t="e">
        <f>VLOOKUP($I167,'WM-AR'!$B$7:$AL$2292,12,FALSE)</f>
        <v>#N/A</v>
      </c>
      <c r="Q167" s="667" t="e">
        <f>IF(VLOOKUP($I167,'WM-AR'!$B$7:$AL$2292,14,FALSE)=0,"",VLOOKUP($I167,'WM-AR'!$B$7:$AL$2292,14,FALSE))</f>
        <v>#N/A</v>
      </c>
      <c r="R167" s="667" t="e">
        <f>VLOOKUP($I167,'WM-AR'!$B$7:$AL$2292,16,FALSE)</f>
        <v>#N/A</v>
      </c>
      <c r="S167" s="667" t="e">
        <f>VLOOKUP($I167,'WM-AR'!$B$7:$AL$2292,18,FALSE)</f>
        <v>#N/A</v>
      </c>
      <c r="T167" s="667" t="e">
        <f>VLOOKUP($I167,'WM-AR'!$B$7:$AL$2292,20,FALSE)</f>
        <v>#N/A</v>
      </c>
      <c r="U167" s="667" t="e">
        <f>VLOOKUP($I167,'WM-AR'!$B$7:$AL$2292,22,FALSE)</f>
        <v>#N/A</v>
      </c>
      <c r="V167" s="668" t="e">
        <f>VLOOKUP($I167,'WM-AR'!$B$7:$AL$2292,24,FALSE)</f>
        <v>#N/A</v>
      </c>
      <c r="W167" s="669" t="e">
        <f>VLOOKUP($I167,'WM-AR'!$B$7:$AL$2292,25,FALSE)</f>
        <v>#N/A</v>
      </c>
      <c r="X167" s="669" t="e">
        <f>VLOOKUP($I167,'WM-AR'!$B$7:$AL$2292,26,FALSE)</f>
        <v>#N/A</v>
      </c>
      <c r="Y167" s="669" t="e">
        <f>VLOOKUP($I167,'WM-AR'!$B$7:$AL$2292,27,FALSE)</f>
        <v>#N/A</v>
      </c>
      <c r="Z167" s="669" t="e">
        <f>VLOOKUP($I167,'WM-AR'!$B$7:$AL$2292,28,FALSE)</f>
        <v>#N/A</v>
      </c>
      <c r="AA167" s="669" t="e">
        <f>VLOOKUP($I167,'WM-AR'!$B$7:$AL$2292,29,FALSE)</f>
        <v>#N/A</v>
      </c>
      <c r="AB167" s="669" t="e">
        <f>VLOOKUP($I167,'WM-AR'!$B$7:$AL$2292,30,FALSE)</f>
        <v>#N/A</v>
      </c>
      <c r="AC167" s="669" t="e">
        <f>VLOOKUP($I167,'WM-AR'!$B$7:$AL$2292,31,FALSE)</f>
        <v>#N/A</v>
      </c>
      <c r="AD167" s="669" t="e">
        <f>VLOOKUP($I167,'WM-AR'!$B$7:$AL$2292,32,FALSE)</f>
        <v>#N/A</v>
      </c>
      <c r="AE167" s="669" t="e">
        <f>VLOOKUP($I167,'WM-AR'!$B$7:$AL$2292,33,FALSE)</f>
        <v>#N/A</v>
      </c>
      <c r="AF167" s="670"/>
      <c r="AG167" s="671"/>
      <c r="AH167" s="671"/>
      <c r="AI167" s="671"/>
      <c r="AJ167" s="672"/>
    </row>
    <row r="168" spans="2:36">
      <c r="B168" s="643"/>
      <c r="C168" s="600"/>
      <c r="D168" s="644"/>
      <c r="E168" s="653"/>
      <c r="F168" s="654"/>
      <c r="G168" s="648"/>
      <c r="H168" s="601"/>
      <c r="I168" s="700" t="str">
        <f t="shared" si="17"/>
        <v/>
      </c>
      <c r="J168" s="673"/>
      <c r="K168" s="701" t="e">
        <f>VLOOKUP($I168,'WM-AR'!$B$7:$AL$2292,34,FALSE)</f>
        <v>#N/A</v>
      </c>
      <c r="L168" s="673" t="e">
        <f>VLOOKUP($I168,'WM-AR'!$B$7:$AL$2292,4,FALSE)</f>
        <v>#N/A</v>
      </c>
      <c r="M168" s="673" t="e">
        <f>VLOOKUP($I168,'WM-AR'!$B$7:$AL$2292,6,FALSE)</f>
        <v>#N/A</v>
      </c>
      <c r="N168" s="674" t="e">
        <f>VLOOKUP($I168,'WM-AR'!$B$7:$AL$2292,8,FALSE)</f>
        <v>#N/A</v>
      </c>
      <c r="O168" s="675" t="e">
        <f>VLOOKUP($I168,'WM-AR'!$B$7:$AL$2292,10,FALSE)</f>
        <v>#N/A</v>
      </c>
      <c r="P168" s="676" t="e">
        <f>VLOOKUP($I168,'WM-AR'!$B$7:$AL$2292,12,FALSE)</f>
        <v>#N/A</v>
      </c>
      <c r="Q168" s="676" t="e">
        <f>IF(VLOOKUP($I168,'WM-AR'!$B$7:$AL$2292,14,FALSE)=0,"",VLOOKUP($I168,'WM-AR'!$B$7:$AL$2292,14,FALSE))</f>
        <v>#N/A</v>
      </c>
      <c r="R168" s="676" t="e">
        <f>VLOOKUP($I168,'WM-AR'!$B$7:$AL$2292,16,FALSE)</f>
        <v>#N/A</v>
      </c>
      <c r="S168" s="676" t="e">
        <f>VLOOKUP($I168,'WM-AR'!$B$7:$AL$2292,18,FALSE)</f>
        <v>#N/A</v>
      </c>
      <c r="T168" s="676" t="e">
        <f>VLOOKUP($I168,'WM-AR'!$B$7:$AL$2292,20,FALSE)</f>
        <v>#N/A</v>
      </c>
      <c r="U168" s="676" t="e">
        <f>VLOOKUP($I168,'WM-AR'!$B$7:$AL$2292,22,FALSE)</f>
        <v>#N/A</v>
      </c>
      <c r="V168" s="677" t="e">
        <f>VLOOKUP($I168,'WM-AR'!$B$7:$AL$2292,24,FALSE)</f>
        <v>#N/A</v>
      </c>
      <c r="W168" s="678" t="e">
        <f>VLOOKUP($I168,'WM-AR'!$B$7:$AL$2292,25,FALSE)</f>
        <v>#N/A</v>
      </c>
      <c r="X168" s="678" t="e">
        <f>VLOOKUP($I168,'WM-AR'!$B$7:$AL$2292,26,FALSE)</f>
        <v>#N/A</v>
      </c>
      <c r="Y168" s="678" t="e">
        <f>VLOOKUP($I168,'WM-AR'!$B$7:$AL$2292,27,FALSE)</f>
        <v>#N/A</v>
      </c>
      <c r="Z168" s="678" t="e">
        <f>VLOOKUP($I168,'WM-AR'!$B$7:$AL$2292,28,FALSE)</f>
        <v>#N/A</v>
      </c>
      <c r="AA168" s="678" t="e">
        <f>VLOOKUP($I168,'WM-AR'!$B$7:$AL$2292,29,FALSE)</f>
        <v>#N/A</v>
      </c>
      <c r="AB168" s="678" t="e">
        <f>VLOOKUP($I168,'WM-AR'!$B$7:$AL$2292,30,FALSE)</f>
        <v>#N/A</v>
      </c>
      <c r="AC168" s="678" t="e">
        <f>VLOOKUP($I168,'WM-AR'!$B$7:$AL$2292,31,FALSE)</f>
        <v>#N/A</v>
      </c>
      <c r="AD168" s="678" t="e">
        <f>VLOOKUP($I168,'WM-AR'!$B$7:$AL$2292,32,FALSE)</f>
        <v>#N/A</v>
      </c>
      <c r="AE168" s="678" t="e">
        <f>VLOOKUP($I168,'WM-AR'!$B$7:$AL$2292,33,FALSE)</f>
        <v>#N/A</v>
      </c>
      <c r="AF168" s="679"/>
      <c r="AG168" s="680"/>
      <c r="AH168" s="680"/>
      <c r="AI168" s="680"/>
      <c r="AJ168" s="681"/>
    </row>
    <row r="169" spans="2:36" ht="49.9" customHeight="1">
      <c r="B169" s="314"/>
      <c r="C169" s="285"/>
      <c r="D169" s="285"/>
      <c r="E169" s="285" t="s">
        <v>955</v>
      </c>
      <c r="F169" s="756" t="s">
        <v>6980</v>
      </c>
      <c r="G169" s="286" t="str">
        <f>N169&amp;" "&amp;Q169</f>
        <v xml:space="preserve">Floor Tile </v>
      </c>
      <c r="H169" s="286" t="str">
        <f>$H$163</f>
        <v xml:space="preserve">A04AN083-00004 Finishing Work Tile Work Floor Tile Vinyl Tile     w/ Mortar Bond Coat or Adhesive  </v>
      </c>
      <c r="I169" s="309" t="str">
        <f t="shared" si="17"/>
        <v>A04AN083-00004</v>
      </c>
      <c r="J169" s="310"/>
      <c r="K169" s="310" t="str">
        <f>VLOOKUP($I169,'WM-AR'!$B$7:$AL$2292,34,FALSE)</f>
        <v>M2</v>
      </c>
      <c r="L169" s="310" t="str">
        <f>VLOOKUP($I169,'WM-AR'!$B$7:$AL$2292,4,FALSE)</f>
        <v>Finishing Work</v>
      </c>
      <c r="M169" s="310" t="str">
        <f>VLOOKUP($I169,'WM-AR'!$B$7:$AL$2292,6,FALSE)</f>
        <v>Tile Work</v>
      </c>
      <c r="N169" s="310" t="str">
        <f>VLOOKUP($I169,'WM-AR'!$B$7:$AL$2292,8,FALSE)</f>
        <v>Floor Tile</v>
      </c>
      <c r="O169" s="310" t="str">
        <f>VLOOKUP($I169,'WM-AR'!$B$7:$AL$2292,10,FALSE)</f>
        <v>Vinyl Tile</v>
      </c>
      <c r="P169" s="310">
        <f>VLOOKUP($I169,'WM-AR'!$B$7:$AL$2292,12,FALSE)</f>
        <v>0</v>
      </c>
      <c r="Q169" s="310" t="str">
        <f>IF(VLOOKUP($I169,'WM-AR'!$B$7:$AL$2292,14,FALSE)=0,"",VLOOKUP($I169,'WM-AR'!$B$7:$AL$2292,14,FALSE))</f>
        <v/>
      </c>
      <c r="R169" s="310">
        <f>VLOOKUP($I169,'WM-AR'!$B$7:$AL$2292,16,FALSE)</f>
        <v>0</v>
      </c>
      <c r="S169" s="310">
        <f>VLOOKUP($I169,'WM-AR'!$B$7:$AL$2292,18,FALSE)</f>
        <v>0</v>
      </c>
      <c r="T169" s="310" t="str">
        <f>VLOOKUP($I169,'WM-AR'!$B$7:$AL$2292,20,FALSE)</f>
        <v>w/ Mortar Bond Coat or Adhesive</v>
      </c>
      <c r="U169" s="310">
        <f>VLOOKUP($I169,'WM-AR'!$B$7:$AL$2292,22,FALSE)</f>
        <v>0</v>
      </c>
      <c r="V169" s="310">
        <f>VLOOKUP($I169,'WM-AR'!$B$7:$AL$2292,24,FALSE)</f>
        <v>0</v>
      </c>
      <c r="W169" s="310">
        <f>VLOOKUP($I169,'WM-AR'!$B$7:$AL$2292,25,FALSE)</f>
        <v>0</v>
      </c>
      <c r="X169" s="310" t="str">
        <f>VLOOKUP($I169,'WM-AR'!$B$7:$AL$2292,26,FALSE)</f>
        <v>Tile Size=W(  )mm x L(  )mm x THK(  )mm</v>
      </c>
      <c r="Y169" s="310">
        <f>VLOOKUP($I169,'WM-AR'!$B$7:$AL$2292,27,FALSE)</f>
        <v>0</v>
      </c>
      <c r="Z169" s="310">
        <f>VLOOKUP($I169,'WM-AR'!$B$7:$AL$2292,28,FALSE)</f>
        <v>0</v>
      </c>
      <c r="AA169" s="310">
        <f>VLOOKUP($I169,'WM-AR'!$B$7:$AL$2292,29,FALSE)</f>
        <v>0</v>
      </c>
      <c r="AB169" s="310">
        <f>VLOOKUP($I169,'WM-AR'!$B$7:$AL$2292,30,FALSE)</f>
        <v>0</v>
      </c>
      <c r="AC169" s="310">
        <f>VLOOKUP($I169,'WM-AR'!$B$7:$AL$2292,31,FALSE)</f>
        <v>0</v>
      </c>
      <c r="AD169" s="310">
        <f>VLOOKUP($I169,'WM-AR'!$B$7:$AL$2292,32,FALSE)</f>
        <v>0</v>
      </c>
      <c r="AE169" s="310">
        <f>VLOOKUP($I169,'WM-AR'!$B$7:$AL$2292,33,FALSE)</f>
        <v>0</v>
      </c>
      <c r="AF169" s="287" t="s">
        <v>958</v>
      </c>
      <c r="AG169" s="375"/>
      <c r="AH169" s="376"/>
      <c r="AI169" s="376" t="s">
        <v>763</v>
      </c>
      <c r="AJ169" s="410" t="s">
        <v>945</v>
      </c>
    </row>
    <row r="170" spans="2:36">
      <c r="B170" s="396"/>
      <c r="C170" s="397"/>
      <c r="D170" s="397"/>
      <c r="E170" s="397"/>
      <c r="F170" s="397"/>
      <c r="G170" s="398"/>
      <c r="H170" s="398"/>
      <c r="I170" s="367"/>
      <c r="J170" s="399"/>
      <c r="K170" s="399"/>
      <c r="L170" s="399"/>
      <c r="M170" s="399"/>
      <c r="N170" s="399"/>
      <c r="O170" s="399"/>
      <c r="P170" s="399"/>
      <c r="Q170" s="399"/>
      <c r="R170" s="399"/>
      <c r="S170" s="399"/>
      <c r="T170" s="399"/>
      <c r="U170" s="399"/>
      <c r="V170" s="399"/>
      <c r="W170" s="399"/>
      <c r="X170" s="399"/>
      <c r="Y170" s="399"/>
      <c r="Z170" s="399"/>
      <c r="AA170" s="399"/>
      <c r="AB170" s="399"/>
      <c r="AC170" s="399"/>
      <c r="AD170" s="399"/>
      <c r="AE170" s="399"/>
      <c r="AF170" s="397"/>
      <c r="AG170" s="400"/>
      <c r="AH170" s="401"/>
      <c r="AI170" s="401"/>
      <c r="AJ170" s="398"/>
    </row>
    <row r="171" spans="2:36" ht="34.9" customHeight="1">
      <c r="B171" s="596"/>
      <c r="C171" s="285" t="s">
        <v>225</v>
      </c>
      <c r="D171" s="286"/>
      <c r="E171" s="509" t="s">
        <v>509</v>
      </c>
      <c r="F171" s="288" t="s">
        <v>963</v>
      </c>
      <c r="G171" s="288"/>
      <c r="H171" s="372"/>
      <c r="I171" s="290" t="str">
        <f t="shared" ref="I171:I176" si="18">LEFT(H171,14)</f>
        <v/>
      </c>
      <c r="J171" s="290"/>
      <c r="K171" s="290"/>
      <c r="L171" s="290"/>
      <c r="M171" s="290"/>
      <c r="N171" s="291"/>
      <c r="O171" s="758" t="s">
        <v>964</v>
      </c>
      <c r="P171" s="293"/>
      <c r="Q171" s="293"/>
      <c r="R171" s="293"/>
      <c r="S171" s="293"/>
      <c r="T171" s="293"/>
      <c r="U171" s="293"/>
      <c r="V171" s="294"/>
      <c r="W171" s="295"/>
      <c r="X171" s="295"/>
      <c r="Y171" s="295"/>
      <c r="Z171" s="295"/>
      <c r="AA171" s="295"/>
      <c r="AB171" s="295"/>
      <c r="AC171" s="295"/>
      <c r="AD171" s="295"/>
      <c r="AE171" s="295"/>
      <c r="AF171" s="759"/>
      <c r="AG171" s="683"/>
      <c r="AH171" s="683"/>
      <c r="AI171" s="683"/>
      <c r="AJ171" s="686"/>
    </row>
    <row r="172" spans="2:36">
      <c r="B172" s="639"/>
      <c r="C172" s="602"/>
      <c r="D172" s="640"/>
      <c r="E172" s="649"/>
      <c r="F172" s="650"/>
      <c r="G172" s="646" t="s">
        <v>6440</v>
      </c>
      <c r="H172" s="597"/>
      <c r="I172" s="695" t="str">
        <f t="shared" si="18"/>
        <v/>
      </c>
      <c r="J172" s="696"/>
      <c r="K172" s="697" t="e">
        <f>VLOOKUP($I172,'WM-AR'!$B$7:$AL$2292,34,FALSE)</f>
        <v>#N/A</v>
      </c>
      <c r="L172" s="655" t="e">
        <f>VLOOKUP($I172,'WM-AR'!$B$7:$AL$2292,4,FALSE)</f>
        <v>#N/A</v>
      </c>
      <c r="M172" s="655" t="e">
        <f>VLOOKUP($I172,'WM-AR'!$B$7:$AL$2292,6,FALSE)</f>
        <v>#N/A</v>
      </c>
      <c r="N172" s="656" t="e">
        <f>VLOOKUP($I172,'WM-AR'!$B$7:$AL$2292,8,FALSE)</f>
        <v>#N/A</v>
      </c>
      <c r="O172" s="657" t="e">
        <f>VLOOKUP($I172,'WM-AR'!$B$7:$AL$2292,10,FALSE)</f>
        <v>#N/A</v>
      </c>
      <c r="P172" s="658" t="e">
        <f>VLOOKUP($I172,'WM-AR'!$B$7:$AL$2292,12,FALSE)</f>
        <v>#N/A</v>
      </c>
      <c r="Q172" s="658" t="e">
        <f>IF(VLOOKUP($I172,'WM-AR'!$B$7:$AL$2292,14,FALSE)=0,"",VLOOKUP($I172,'WM-AR'!$B$7:$AL$2292,14,FALSE))</f>
        <v>#N/A</v>
      </c>
      <c r="R172" s="658" t="e">
        <f>VLOOKUP($I172,'WM-AR'!$B$7:$AL$2292,16,FALSE)</f>
        <v>#N/A</v>
      </c>
      <c r="S172" s="658" t="e">
        <f>VLOOKUP($I172,'WM-AR'!$B$7:$AL$2292,18,FALSE)</f>
        <v>#N/A</v>
      </c>
      <c r="T172" s="658" t="e">
        <f>VLOOKUP($I172,'WM-AR'!$B$7:$AL$2292,20,FALSE)</f>
        <v>#N/A</v>
      </c>
      <c r="U172" s="658" t="e">
        <f>VLOOKUP($I172,'WM-AR'!$B$7:$AL$2292,22,FALSE)</f>
        <v>#N/A</v>
      </c>
      <c r="V172" s="659" t="e">
        <f>VLOOKUP($I172,'WM-AR'!$B$7:$AL$2292,24,FALSE)</f>
        <v>#N/A</v>
      </c>
      <c r="W172" s="660" t="e">
        <f>VLOOKUP($I172,'WM-AR'!$B$7:$AL$2292,25,FALSE)</f>
        <v>#N/A</v>
      </c>
      <c r="X172" s="660" t="e">
        <f>VLOOKUP($I172,'WM-AR'!$B$7:$AL$2292,26,FALSE)</f>
        <v>#N/A</v>
      </c>
      <c r="Y172" s="660" t="e">
        <f>VLOOKUP($I172,'WM-AR'!$B$7:$AL$2292,27,FALSE)</f>
        <v>#N/A</v>
      </c>
      <c r="Z172" s="660" t="e">
        <f>VLOOKUP($I172,'WM-AR'!$B$7:$AL$2292,28,FALSE)</f>
        <v>#N/A</v>
      </c>
      <c r="AA172" s="660" t="e">
        <f>VLOOKUP($I172,'WM-AR'!$B$7:$AL$2292,29,FALSE)</f>
        <v>#N/A</v>
      </c>
      <c r="AB172" s="660" t="e">
        <f>VLOOKUP($I172,'WM-AR'!$B$7:$AL$2292,30,FALSE)</f>
        <v>#N/A</v>
      </c>
      <c r="AC172" s="660" t="e">
        <f>VLOOKUP($I172,'WM-AR'!$B$7:$AL$2292,31,FALSE)</f>
        <v>#N/A</v>
      </c>
      <c r="AD172" s="660" t="e">
        <f>VLOOKUP($I172,'WM-AR'!$B$7:$AL$2292,32,FALSE)</f>
        <v>#N/A</v>
      </c>
      <c r="AE172" s="660" t="e">
        <f>VLOOKUP($I172,'WM-AR'!$B$7:$AL$2292,33,FALSE)</f>
        <v>#N/A</v>
      </c>
      <c r="AF172" s="661"/>
      <c r="AG172" s="662"/>
      <c r="AH172" s="662"/>
      <c r="AI172" s="662"/>
      <c r="AJ172" s="663"/>
    </row>
    <row r="173" spans="2:36">
      <c r="B173" s="641"/>
      <c r="C173" s="598"/>
      <c r="D173" s="642"/>
      <c r="E173" s="651"/>
      <c r="F173" s="652"/>
      <c r="G173" s="647"/>
      <c r="H173" s="599"/>
      <c r="I173" s="698" t="str">
        <f t="shared" si="18"/>
        <v/>
      </c>
      <c r="J173" s="664"/>
      <c r="K173" s="699" t="e">
        <f>VLOOKUP($I173,'WM-AR'!$B$7:$AL$2292,34,FALSE)</f>
        <v>#N/A</v>
      </c>
      <c r="L173" s="664" t="e">
        <f>VLOOKUP($I173,'WM-AR'!$B$7:$AL$2292,4,FALSE)</f>
        <v>#N/A</v>
      </c>
      <c r="M173" s="664" t="e">
        <f>VLOOKUP($I173,'WM-AR'!$B$7:$AL$2292,6,FALSE)</f>
        <v>#N/A</v>
      </c>
      <c r="N173" s="665" t="e">
        <f>VLOOKUP($I173,'WM-AR'!$B$7:$AL$2292,8,FALSE)</f>
        <v>#N/A</v>
      </c>
      <c r="O173" s="666" t="e">
        <f>VLOOKUP($I173,'WM-AR'!$B$7:$AL$2292,10,FALSE)</f>
        <v>#N/A</v>
      </c>
      <c r="P173" s="667" t="e">
        <f>VLOOKUP($I173,'WM-AR'!$B$7:$AL$2292,12,FALSE)</f>
        <v>#N/A</v>
      </c>
      <c r="Q173" s="667" t="e">
        <f>IF(VLOOKUP($I173,'WM-AR'!$B$7:$AL$2292,14,FALSE)=0,"",VLOOKUP($I173,'WM-AR'!$B$7:$AL$2292,14,FALSE))</f>
        <v>#N/A</v>
      </c>
      <c r="R173" s="667" t="e">
        <f>VLOOKUP($I173,'WM-AR'!$B$7:$AL$2292,16,FALSE)</f>
        <v>#N/A</v>
      </c>
      <c r="S173" s="667" t="e">
        <f>VLOOKUP($I173,'WM-AR'!$B$7:$AL$2292,18,FALSE)</f>
        <v>#N/A</v>
      </c>
      <c r="T173" s="667" t="e">
        <f>VLOOKUP($I173,'WM-AR'!$B$7:$AL$2292,20,FALSE)</f>
        <v>#N/A</v>
      </c>
      <c r="U173" s="667" t="e">
        <f>VLOOKUP($I173,'WM-AR'!$B$7:$AL$2292,22,FALSE)</f>
        <v>#N/A</v>
      </c>
      <c r="V173" s="668" t="e">
        <f>VLOOKUP($I173,'WM-AR'!$B$7:$AL$2292,24,FALSE)</f>
        <v>#N/A</v>
      </c>
      <c r="W173" s="669" t="e">
        <f>VLOOKUP($I173,'WM-AR'!$B$7:$AL$2292,25,FALSE)</f>
        <v>#N/A</v>
      </c>
      <c r="X173" s="669" t="e">
        <f>VLOOKUP($I173,'WM-AR'!$B$7:$AL$2292,26,FALSE)</f>
        <v>#N/A</v>
      </c>
      <c r="Y173" s="669" t="e">
        <f>VLOOKUP($I173,'WM-AR'!$B$7:$AL$2292,27,FALSE)</f>
        <v>#N/A</v>
      </c>
      <c r="Z173" s="669" t="e">
        <f>VLOOKUP($I173,'WM-AR'!$B$7:$AL$2292,28,FALSE)</f>
        <v>#N/A</v>
      </c>
      <c r="AA173" s="669" t="e">
        <f>VLOOKUP($I173,'WM-AR'!$B$7:$AL$2292,29,FALSE)</f>
        <v>#N/A</v>
      </c>
      <c r="AB173" s="669" t="e">
        <f>VLOOKUP($I173,'WM-AR'!$B$7:$AL$2292,30,FALSE)</f>
        <v>#N/A</v>
      </c>
      <c r="AC173" s="669" t="e">
        <f>VLOOKUP($I173,'WM-AR'!$B$7:$AL$2292,31,FALSE)</f>
        <v>#N/A</v>
      </c>
      <c r="AD173" s="669" t="e">
        <f>VLOOKUP($I173,'WM-AR'!$B$7:$AL$2292,32,FALSE)</f>
        <v>#N/A</v>
      </c>
      <c r="AE173" s="669" t="e">
        <f>VLOOKUP($I173,'WM-AR'!$B$7:$AL$2292,33,FALSE)</f>
        <v>#N/A</v>
      </c>
      <c r="AF173" s="670"/>
      <c r="AG173" s="671"/>
      <c r="AH173" s="671"/>
      <c r="AI173" s="671"/>
      <c r="AJ173" s="672"/>
    </row>
    <row r="174" spans="2:36">
      <c r="B174" s="643"/>
      <c r="C174" s="600"/>
      <c r="D174" s="644"/>
      <c r="E174" s="653"/>
      <c r="F174" s="654"/>
      <c r="G174" s="648"/>
      <c r="H174" s="601"/>
      <c r="I174" s="700" t="str">
        <f t="shared" si="18"/>
        <v/>
      </c>
      <c r="J174" s="673"/>
      <c r="K174" s="701" t="e">
        <f>VLOOKUP($I174,'WM-AR'!$B$7:$AL$2292,34,FALSE)</f>
        <v>#N/A</v>
      </c>
      <c r="L174" s="673" t="e">
        <f>VLOOKUP($I174,'WM-AR'!$B$7:$AL$2292,4,FALSE)</f>
        <v>#N/A</v>
      </c>
      <c r="M174" s="673" t="e">
        <f>VLOOKUP($I174,'WM-AR'!$B$7:$AL$2292,6,FALSE)</f>
        <v>#N/A</v>
      </c>
      <c r="N174" s="674" t="e">
        <f>VLOOKUP($I174,'WM-AR'!$B$7:$AL$2292,8,FALSE)</f>
        <v>#N/A</v>
      </c>
      <c r="O174" s="675" t="e">
        <f>VLOOKUP($I174,'WM-AR'!$B$7:$AL$2292,10,FALSE)</f>
        <v>#N/A</v>
      </c>
      <c r="P174" s="676" t="e">
        <f>VLOOKUP($I174,'WM-AR'!$B$7:$AL$2292,12,FALSE)</f>
        <v>#N/A</v>
      </c>
      <c r="Q174" s="676" t="e">
        <f>IF(VLOOKUP($I174,'WM-AR'!$B$7:$AL$2292,14,FALSE)=0,"",VLOOKUP($I174,'WM-AR'!$B$7:$AL$2292,14,FALSE))</f>
        <v>#N/A</v>
      </c>
      <c r="R174" s="676" t="e">
        <f>VLOOKUP($I174,'WM-AR'!$B$7:$AL$2292,16,FALSE)</f>
        <v>#N/A</v>
      </c>
      <c r="S174" s="676" t="e">
        <f>VLOOKUP($I174,'WM-AR'!$B$7:$AL$2292,18,FALSE)</f>
        <v>#N/A</v>
      </c>
      <c r="T174" s="676" t="e">
        <f>VLOOKUP($I174,'WM-AR'!$B$7:$AL$2292,20,FALSE)</f>
        <v>#N/A</v>
      </c>
      <c r="U174" s="676" t="e">
        <f>VLOOKUP($I174,'WM-AR'!$B$7:$AL$2292,22,FALSE)</f>
        <v>#N/A</v>
      </c>
      <c r="V174" s="677" t="e">
        <f>VLOOKUP($I174,'WM-AR'!$B$7:$AL$2292,24,FALSE)</f>
        <v>#N/A</v>
      </c>
      <c r="W174" s="678" t="e">
        <f>VLOOKUP($I174,'WM-AR'!$B$7:$AL$2292,25,FALSE)</f>
        <v>#N/A</v>
      </c>
      <c r="X174" s="678" t="e">
        <f>VLOOKUP($I174,'WM-AR'!$B$7:$AL$2292,26,FALSE)</f>
        <v>#N/A</v>
      </c>
      <c r="Y174" s="678" t="e">
        <f>VLOOKUP($I174,'WM-AR'!$B$7:$AL$2292,27,FALSE)</f>
        <v>#N/A</v>
      </c>
      <c r="Z174" s="678" t="e">
        <f>VLOOKUP($I174,'WM-AR'!$B$7:$AL$2292,28,FALSE)</f>
        <v>#N/A</v>
      </c>
      <c r="AA174" s="678" t="e">
        <f>VLOOKUP($I174,'WM-AR'!$B$7:$AL$2292,29,FALSE)</f>
        <v>#N/A</v>
      </c>
      <c r="AB174" s="678" t="e">
        <f>VLOOKUP($I174,'WM-AR'!$B$7:$AL$2292,30,FALSE)</f>
        <v>#N/A</v>
      </c>
      <c r="AC174" s="678" t="e">
        <f>VLOOKUP($I174,'WM-AR'!$B$7:$AL$2292,31,FALSE)</f>
        <v>#N/A</v>
      </c>
      <c r="AD174" s="678" t="e">
        <f>VLOOKUP($I174,'WM-AR'!$B$7:$AL$2292,32,FALSE)</f>
        <v>#N/A</v>
      </c>
      <c r="AE174" s="678" t="e">
        <f>VLOOKUP($I174,'WM-AR'!$B$7:$AL$2292,33,FALSE)</f>
        <v>#N/A</v>
      </c>
      <c r="AF174" s="679"/>
      <c r="AG174" s="680"/>
      <c r="AH174" s="680"/>
      <c r="AI174" s="680"/>
      <c r="AJ174" s="681"/>
    </row>
    <row r="175" spans="2:36" ht="49.9" customHeight="1">
      <c r="B175" s="314"/>
      <c r="C175" s="285"/>
      <c r="D175" s="285"/>
      <c r="E175" s="285"/>
      <c r="F175" s="756" t="s">
        <v>6982</v>
      </c>
      <c r="G175" s="286" t="str">
        <f>N175&amp;" "&amp;Q175</f>
        <v xml:space="preserve">Screed </v>
      </c>
      <c r="H175" s="286" t="str">
        <f>$H$162</f>
        <v>A04AS168-00001 Finishing Work Exterior/Interior Finish Work Screed      w/o Welded Wire Fabric  THK&lt;50mm</v>
      </c>
      <c r="I175" s="309" t="str">
        <f t="shared" si="18"/>
        <v>A04AS168-00001</v>
      </c>
      <c r="J175" s="310"/>
      <c r="K175" s="310" t="str">
        <f>VLOOKUP($I175,'WM-AR'!$B$7:$AL$2292,34,FALSE)</f>
        <v>M2</v>
      </c>
      <c r="L175" s="310" t="str">
        <f>VLOOKUP($I175,'WM-AR'!$B$7:$AL$2292,4,FALSE)</f>
        <v>Finishing Work</v>
      </c>
      <c r="M175" s="310" t="str">
        <f>VLOOKUP($I175,'WM-AR'!$B$7:$AL$2292,6,FALSE)</f>
        <v>Exterior/Interior Finish Work</v>
      </c>
      <c r="N175" s="310" t="str">
        <f>VLOOKUP($I175,'WM-AR'!$B$7:$AL$2292,8,FALSE)</f>
        <v>Screed</v>
      </c>
      <c r="O175" s="310">
        <f>VLOOKUP($I175,'WM-AR'!$B$7:$AL$2292,10,FALSE)</f>
        <v>0</v>
      </c>
      <c r="P175" s="310">
        <f>VLOOKUP($I175,'WM-AR'!$B$7:$AL$2292,12,FALSE)</f>
        <v>0</v>
      </c>
      <c r="Q175" s="310" t="str">
        <f>IF(VLOOKUP($I175,'WM-AR'!$B$7:$AL$2292,14,FALSE)=0,"",VLOOKUP($I175,'WM-AR'!$B$7:$AL$2292,14,FALSE))</f>
        <v/>
      </c>
      <c r="R175" s="310">
        <f>VLOOKUP($I175,'WM-AR'!$B$7:$AL$2292,16,FALSE)</f>
        <v>0</v>
      </c>
      <c r="S175" s="310">
        <f>VLOOKUP($I175,'WM-AR'!$B$7:$AL$2292,18,FALSE)</f>
        <v>0</v>
      </c>
      <c r="T175" s="310" t="str">
        <f>VLOOKUP($I175,'WM-AR'!$B$7:$AL$2292,20,FALSE)</f>
        <v>w/o Welded Wire Fabric</v>
      </c>
      <c r="U175" s="310">
        <f>VLOOKUP($I175,'WM-AR'!$B$7:$AL$2292,22,FALSE)</f>
        <v>0</v>
      </c>
      <c r="V175" s="310" t="str">
        <f>VLOOKUP($I175,'WM-AR'!$B$7:$AL$2292,24,FALSE)</f>
        <v>THK&lt;50mm</v>
      </c>
      <c r="W175" s="310">
        <f>VLOOKUP($I175,'WM-AR'!$B$7:$AL$2292,25,FALSE)</f>
        <v>0</v>
      </c>
      <c r="X175" s="310" t="str">
        <f>VLOOKUP($I175,'WM-AR'!$B$7:$AL$2292,26,FALSE)</f>
        <v>THK=(  )mm</v>
      </c>
      <c r="Y175" s="310">
        <f>VLOOKUP($I175,'WM-AR'!$B$7:$AL$2292,27,FALSE)</f>
        <v>0</v>
      </c>
      <c r="Z175" s="310">
        <f>VLOOKUP($I175,'WM-AR'!$B$7:$AL$2292,28,FALSE)</f>
        <v>0</v>
      </c>
      <c r="AA175" s="310">
        <f>VLOOKUP($I175,'WM-AR'!$B$7:$AL$2292,29,FALSE)</f>
        <v>0</v>
      </c>
      <c r="AB175" s="310">
        <f>VLOOKUP($I175,'WM-AR'!$B$7:$AL$2292,30,FALSE)</f>
        <v>0</v>
      </c>
      <c r="AC175" s="310">
        <f>VLOOKUP($I175,'WM-AR'!$B$7:$AL$2292,31,FALSE)</f>
        <v>0</v>
      </c>
      <c r="AD175" s="310">
        <f>VLOOKUP($I175,'WM-AR'!$B$7:$AL$2292,32,FALSE)</f>
        <v>0</v>
      </c>
      <c r="AE175" s="310">
        <f>VLOOKUP($I175,'WM-AR'!$B$7:$AL$2292,33,FALSE)</f>
        <v>0</v>
      </c>
      <c r="AF175" s="287" t="s">
        <v>948</v>
      </c>
      <c r="AG175" s="375" t="s">
        <v>949</v>
      </c>
      <c r="AH175" s="376"/>
      <c r="AI175" s="376" t="s">
        <v>882</v>
      </c>
      <c r="AJ175" s="334" t="s">
        <v>950</v>
      </c>
    </row>
    <row r="176" spans="2:36" ht="49.9" customHeight="1">
      <c r="B176" s="314"/>
      <c r="C176" s="285"/>
      <c r="D176" s="285"/>
      <c r="E176" s="285" t="s">
        <v>955</v>
      </c>
      <c r="F176" s="756" t="s">
        <v>6980</v>
      </c>
      <c r="G176" s="286" t="str">
        <f>N176&amp;" "&amp;Q176</f>
        <v xml:space="preserve">Floor Tile </v>
      </c>
      <c r="H176" s="286" t="str">
        <f>$H$163</f>
        <v xml:space="preserve">A04AN083-00004 Finishing Work Tile Work Floor Tile Vinyl Tile     w/ Mortar Bond Coat or Adhesive  </v>
      </c>
      <c r="I176" s="309" t="str">
        <f t="shared" si="18"/>
        <v>A04AN083-00004</v>
      </c>
      <c r="J176" s="310"/>
      <c r="K176" s="310" t="str">
        <f>VLOOKUP($I176,'WM-AR'!$B$7:$AL$2292,34,FALSE)</f>
        <v>M2</v>
      </c>
      <c r="L176" s="310" t="str">
        <f>VLOOKUP($I176,'WM-AR'!$B$7:$AL$2292,4,FALSE)</f>
        <v>Finishing Work</v>
      </c>
      <c r="M176" s="310" t="str">
        <f>VLOOKUP($I176,'WM-AR'!$B$7:$AL$2292,6,FALSE)</f>
        <v>Tile Work</v>
      </c>
      <c r="N176" s="310" t="str">
        <f>VLOOKUP($I176,'WM-AR'!$B$7:$AL$2292,8,FALSE)</f>
        <v>Floor Tile</v>
      </c>
      <c r="O176" s="310" t="str">
        <f>VLOOKUP($I176,'WM-AR'!$B$7:$AL$2292,10,FALSE)</f>
        <v>Vinyl Tile</v>
      </c>
      <c r="P176" s="310">
        <f>VLOOKUP($I176,'WM-AR'!$B$7:$AL$2292,12,FALSE)</f>
        <v>0</v>
      </c>
      <c r="Q176" s="310" t="str">
        <f>IF(VLOOKUP($I176,'WM-AR'!$B$7:$AL$2292,14,FALSE)=0,"",VLOOKUP($I176,'WM-AR'!$B$7:$AL$2292,14,FALSE))</f>
        <v/>
      </c>
      <c r="R176" s="310">
        <f>VLOOKUP($I176,'WM-AR'!$B$7:$AL$2292,16,FALSE)</f>
        <v>0</v>
      </c>
      <c r="S176" s="310">
        <f>VLOOKUP($I176,'WM-AR'!$B$7:$AL$2292,18,FALSE)</f>
        <v>0</v>
      </c>
      <c r="T176" s="310" t="str">
        <f>VLOOKUP($I176,'WM-AR'!$B$7:$AL$2292,20,FALSE)</f>
        <v>w/ Mortar Bond Coat or Adhesive</v>
      </c>
      <c r="U176" s="310">
        <f>VLOOKUP($I176,'WM-AR'!$B$7:$AL$2292,22,FALSE)</f>
        <v>0</v>
      </c>
      <c r="V176" s="310">
        <f>VLOOKUP($I176,'WM-AR'!$B$7:$AL$2292,24,FALSE)</f>
        <v>0</v>
      </c>
      <c r="W176" s="310">
        <f>VLOOKUP($I176,'WM-AR'!$B$7:$AL$2292,25,FALSE)</f>
        <v>0</v>
      </c>
      <c r="X176" s="310" t="str">
        <f>VLOOKUP($I176,'WM-AR'!$B$7:$AL$2292,26,FALSE)</f>
        <v>Tile Size=W(  )mm x L(  )mm x THK(  )mm</v>
      </c>
      <c r="Y176" s="310">
        <f>VLOOKUP($I176,'WM-AR'!$B$7:$AL$2292,27,FALSE)</f>
        <v>0</v>
      </c>
      <c r="Z176" s="310">
        <f>VLOOKUP($I176,'WM-AR'!$B$7:$AL$2292,28,FALSE)</f>
        <v>0</v>
      </c>
      <c r="AA176" s="310">
        <f>VLOOKUP($I176,'WM-AR'!$B$7:$AL$2292,29,FALSE)</f>
        <v>0</v>
      </c>
      <c r="AB176" s="310">
        <f>VLOOKUP($I176,'WM-AR'!$B$7:$AL$2292,30,FALSE)</f>
        <v>0</v>
      </c>
      <c r="AC176" s="310">
        <f>VLOOKUP($I176,'WM-AR'!$B$7:$AL$2292,31,FALSE)</f>
        <v>0</v>
      </c>
      <c r="AD176" s="310">
        <f>VLOOKUP($I176,'WM-AR'!$B$7:$AL$2292,32,FALSE)</f>
        <v>0</v>
      </c>
      <c r="AE176" s="310">
        <f>VLOOKUP($I176,'WM-AR'!$B$7:$AL$2292,33,FALSE)</f>
        <v>0</v>
      </c>
      <c r="AF176" s="287" t="s">
        <v>951</v>
      </c>
      <c r="AG176" s="375"/>
      <c r="AH176" s="376"/>
      <c r="AI176" s="376" t="s">
        <v>763</v>
      </c>
      <c r="AJ176" s="410" t="s">
        <v>945</v>
      </c>
    </row>
    <row r="177" spans="2:36">
      <c r="B177" s="396"/>
      <c r="C177" s="397"/>
      <c r="D177" s="397"/>
      <c r="E177" s="397"/>
      <c r="F177" s="397"/>
      <c r="G177" s="398"/>
      <c r="H177" s="398"/>
      <c r="I177" s="367"/>
      <c r="J177" s="399"/>
      <c r="K177" s="399"/>
      <c r="L177" s="399"/>
      <c r="M177" s="399"/>
      <c r="N177" s="399"/>
      <c r="O177" s="399"/>
      <c r="P177" s="399"/>
      <c r="Q177" s="399"/>
      <c r="R177" s="399"/>
      <c r="S177" s="399"/>
      <c r="T177" s="399"/>
      <c r="U177" s="399"/>
      <c r="V177" s="399"/>
      <c r="W177" s="399"/>
      <c r="X177" s="399"/>
      <c r="Y177" s="399"/>
      <c r="Z177" s="399"/>
      <c r="AA177" s="399"/>
      <c r="AB177" s="399"/>
      <c r="AC177" s="399"/>
      <c r="AD177" s="399"/>
      <c r="AE177" s="399"/>
      <c r="AF177" s="397"/>
      <c r="AG177" s="400"/>
      <c r="AH177" s="401"/>
      <c r="AI177" s="401"/>
      <c r="AJ177" s="398"/>
    </row>
    <row r="178" spans="2:36" ht="34.9" customHeight="1">
      <c r="B178" s="596"/>
      <c r="C178" s="285" t="s">
        <v>225</v>
      </c>
      <c r="D178" s="286"/>
      <c r="E178" s="509" t="s">
        <v>509</v>
      </c>
      <c r="F178" s="288" t="s">
        <v>965</v>
      </c>
      <c r="G178" s="288"/>
      <c r="H178" s="372"/>
      <c r="I178" s="290" t="str">
        <f t="shared" ref="I178:I182" si="19">LEFT(H178,14)</f>
        <v/>
      </c>
      <c r="J178" s="290"/>
      <c r="K178" s="290"/>
      <c r="L178" s="290"/>
      <c r="M178" s="290"/>
      <c r="N178" s="291"/>
      <c r="O178" s="758" t="s">
        <v>966</v>
      </c>
      <c r="P178" s="293"/>
      <c r="Q178" s="293"/>
      <c r="R178" s="293"/>
      <c r="S178" s="293"/>
      <c r="T178" s="293"/>
      <c r="U178" s="293"/>
      <c r="V178" s="294"/>
      <c r="W178" s="295"/>
      <c r="X178" s="295"/>
      <c r="Y178" s="295"/>
      <c r="Z178" s="295"/>
      <c r="AA178" s="295"/>
      <c r="AB178" s="295"/>
      <c r="AC178" s="295"/>
      <c r="AD178" s="295"/>
      <c r="AE178" s="295"/>
      <c r="AF178" s="685"/>
      <c r="AG178" s="683"/>
      <c r="AH178" s="683"/>
      <c r="AI178" s="683"/>
      <c r="AJ178" s="686"/>
    </row>
    <row r="179" spans="2:36">
      <c r="B179" s="639"/>
      <c r="C179" s="602"/>
      <c r="D179" s="640"/>
      <c r="E179" s="649"/>
      <c r="F179" s="650"/>
      <c r="G179" s="646" t="s">
        <v>6441</v>
      </c>
      <c r="H179" s="597"/>
      <c r="I179" s="695" t="str">
        <f t="shared" si="19"/>
        <v/>
      </c>
      <c r="J179" s="696"/>
      <c r="K179" s="697" t="e">
        <f>VLOOKUP($I179,'WM-AR'!$B$7:$AL$2292,34,FALSE)</f>
        <v>#N/A</v>
      </c>
      <c r="L179" s="655" t="e">
        <f>VLOOKUP($I179,'WM-AR'!$B$7:$AL$2292,4,FALSE)</f>
        <v>#N/A</v>
      </c>
      <c r="M179" s="655" t="e">
        <f>VLOOKUP($I179,'WM-AR'!$B$7:$AL$2292,6,FALSE)</f>
        <v>#N/A</v>
      </c>
      <c r="N179" s="656" t="e">
        <f>VLOOKUP($I179,'WM-AR'!$B$7:$AL$2292,8,FALSE)</f>
        <v>#N/A</v>
      </c>
      <c r="O179" s="657" t="e">
        <f>VLOOKUP($I179,'WM-AR'!$B$7:$AL$2292,10,FALSE)</f>
        <v>#N/A</v>
      </c>
      <c r="P179" s="658" t="e">
        <f>VLOOKUP($I179,'WM-AR'!$B$7:$AL$2292,12,FALSE)</f>
        <v>#N/A</v>
      </c>
      <c r="Q179" s="658" t="e">
        <f>IF(VLOOKUP($I179,'WM-AR'!$B$7:$AL$2292,14,FALSE)=0,"",VLOOKUP($I179,'WM-AR'!$B$7:$AL$2292,14,FALSE))</f>
        <v>#N/A</v>
      </c>
      <c r="R179" s="658" t="e">
        <f>VLOOKUP($I179,'WM-AR'!$B$7:$AL$2292,16,FALSE)</f>
        <v>#N/A</v>
      </c>
      <c r="S179" s="658" t="e">
        <f>VLOOKUP($I179,'WM-AR'!$B$7:$AL$2292,18,FALSE)</f>
        <v>#N/A</v>
      </c>
      <c r="T179" s="658" t="e">
        <f>VLOOKUP($I179,'WM-AR'!$B$7:$AL$2292,20,FALSE)</f>
        <v>#N/A</v>
      </c>
      <c r="U179" s="658" t="e">
        <f>VLOOKUP($I179,'WM-AR'!$B$7:$AL$2292,22,FALSE)</f>
        <v>#N/A</v>
      </c>
      <c r="V179" s="659" t="e">
        <f>VLOOKUP($I179,'WM-AR'!$B$7:$AL$2292,24,FALSE)</f>
        <v>#N/A</v>
      </c>
      <c r="W179" s="660" t="e">
        <f>VLOOKUP($I179,'WM-AR'!$B$7:$AL$2292,25,FALSE)</f>
        <v>#N/A</v>
      </c>
      <c r="X179" s="660" t="e">
        <f>VLOOKUP($I179,'WM-AR'!$B$7:$AL$2292,26,FALSE)</f>
        <v>#N/A</v>
      </c>
      <c r="Y179" s="660" t="e">
        <f>VLOOKUP($I179,'WM-AR'!$B$7:$AL$2292,27,FALSE)</f>
        <v>#N/A</v>
      </c>
      <c r="Z179" s="660" t="e">
        <f>VLOOKUP($I179,'WM-AR'!$B$7:$AL$2292,28,FALSE)</f>
        <v>#N/A</v>
      </c>
      <c r="AA179" s="660" t="e">
        <f>VLOOKUP($I179,'WM-AR'!$B$7:$AL$2292,29,FALSE)</f>
        <v>#N/A</v>
      </c>
      <c r="AB179" s="660" t="e">
        <f>VLOOKUP($I179,'WM-AR'!$B$7:$AL$2292,30,FALSE)</f>
        <v>#N/A</v>
      </c>
      <c r="AC179" s="660" t="e">
        <f>VLOOKUP($I179,'WM-AR'!$B$7:$AL$2292,31,FALSE)</f>
        <v>#N/A</v>
      </c>
      <c r="AD179" s="660" t="e">
        <f>VLOOKUP($I179,'WM-AR'!$B$7:$AL$2292,32,FALSE)</f>
        <v>#N/A</v>
      </c>
      <c r="AE179" s="660" t="e">
        <f>VLOOKUP($I179,'WM-AR'!$B$7:$AL$2292,33,FALSE)</f>
        <v>#N/A</v>
      </c>
      <c r="AF179" s="661"/>
      <c r="AG179" s="662"/>
      <c r="AH179" s="662"/>
      <c r="AI179" s="662"/>
      <c r="AJ179" s="663"/>
    </row>
    <row r="180" spans="2:36">
      <c r="B180" s="641"/>
      <c r="C180" s="598"/>
      <c r="D180" s="642"/>
      <c r="E180" s="651"/>
      <c r="F180" s="652"/>
      <c r="G180" s="647"/>
      <c r="H180" s="599"/>
      <c r="I180" s="698" t="str">
        <f t="shared" si="19"/>
        <v/>
      </c>
      <c r="J180" s="664"/>
      <c r="K180" s="699" t="e">
        <f>VLOOKUP($I180,'WM-AR'!$B$7:$AL$2292,34,FALSE)</f>
        <v>#N/A</v>
      </c>
      <c r="L180" s="664" t="e">
        <f>VLOOKUP($I180,'WM-AR'!$B$7:$AL$2292,4,FALSE)</f>
        <v>#N/A</v>
      </c>
      <c r="M180" s="664" t="e">
        <f>VLOOKUP($I180,'WM-AR'!$B$7:$AL$2292,6,FALSE)</f>
        <v>#N/A</v>
      </c>
      <c r="N180" s="665" t="e">
        <f>VLOOKUP($I180,'WM-AR'!$B$7:$AL$2292,8,FALSE)</f>
        <v>#N/A</v>
      </c>
      <c r="O180" s="666" t="e">
        <f>VLOOKUP($I180,'WM-AR'!$B$7:$AL$2292,10,FALSE)</f>
        <v>#N/A</v>
      </c>
      <c r="P180" s="667" t="e">
        <f>VLOOKUP($I180,'WM-AR'!$B$7:$AL$2292,12,FALSE)</f>
        <v>#N/A</v>
      </c>
      <c r="Q180" s="667" t="e">
        <f>IF(VLOOKUP($I180,'WM-AR'!$B$7:$AL$2292,14,FALSE)=0,"",VLOOKUP($I180,'WM-AR'!$B$7:$AL$2292,14,FALSE))</f>
        <v>#N/A</v>
      </c>
      <c r="R180" s="667" t="e">
        <f>VLOOKUP($I180,'WM-AR'!$B$7:$AL$2292,16,FALSE)</f>
        <v>#N/A</v>
      </c>
      <c r="S180" s="667" t="e">
        <f>VLOOKUP($I180,'WM-AR'!$B$7:$AL$2292,18,FALSE)</f>
        <v>#N/A</v>
      </c>
      <c r="T180" s="667" t="e">
        <f>VLOOKUP($I180,'WM-AR'!$B$7:$AL$2292,20,FALSE)</f>
        <v>#N/A</v>
      </c>
      <c r="U180" s="667" t="e">
        <f>VLOOKUP($I180,'WM-AR'!$B$7:$AL$2292,22,FALSE)</f>
        <v>#N/A</v>
      </c>
      <c r="V180" s="668" t="e">
        <f>VLOOKUP($I180,'WM-AR'!$B$7:$AL$2292,24,FALSE)</f>
        <v>#N/A</v>
      </c>
      <c r="W180" s="669" t="e">
        <f>VLOOKUP($I180,'WM-AR'!$B$7:$AL$2292,25,FALSE)</f>
        <v>#N/A</v>
      </c>
      <c r="X180" s="669" t="e">
        <f>VLOOKUP($I180,'WM-AR'!$B$7:$AL$2292,26,FALSE)</f>
        <v>#N/A</v>
      </c>
      <c r="Y180" s="669" t="e">
        <f>VLOOKUP($I180,'WM-AR'!$B$7:$AL$2292,27,FALSE)</f>
        <v>#N/A</v>
      </c>
      <c r="Z180" s="669" t="e">
        <f>VLOOKUP($I180,'WM-AR'!$B$7:$AL$2292,28,FALSE)</f>
        <v>#N/A</v>
      </c>
      <c r="AA180" s="669" t="e">
        <f>VLOOKUP($I180,'WM-AR'!$B$7:$AL$2292,29,FALSE)</f>
        <v>#N/A</v>
      </c>
      <c r="AB180" s="669" t="e">
        <f>VLOOKUP($I180,'WM-AR'!$B$7:$AL$2292,30,FALSE)</f>
        <v>#N/A</v>
      </c>
      <c r="AC180" s="669" t="e">
        <f>VLOOKUP($I180,'WM-AR'!$B$7:$AL$2292,31,FALSE)</f>
        <v>#N/A</v>
      </c>
      <c r="AD180" s="669" t="e">
        <f>VLOOKUP($I180,'WM-AR'!$B$7:$AL$2292,32,FALSE)</f>
        <v>#N/A</v>
      </c>
      <c r="AE180" s="669" t="e">
        <f>VLOOKUP($I180,'WM-AR'!$B$7:$AL$2292,33,FALSE)</f>
        <v>#N/A</v>
      </c>
      <c r="AF180" s="670"/>
      <c r="AG180" s="671"/>
      <c r="AH180" s="671"/>
      <c r="AI180" s="671"/>
      <c r="AJ180" s="672"/>
    </row>
    <row r="181" spans="2:36">
      <c r="B181" s="643"/>
      <c r="C181" s="600"/>
      <c r="D181" s="644"/>
      <c r="E181" s="653"/>
      <c r="F181" s="654"/>
      <c r="G181" s="648"/>
      <c r="H181" s="601"/>
      <c r="I181" s="700" t="str">
        <f t="shared" si="19"/>
        <v/>
      </c>
      <c r="J181" s="673"/>
      <c r="K181" s="701" t="e">
        <f>VLOOKUP($I181,'WM-AR'!$B$7:$AL$2292,34,FALSE)</f>
        <v>#N/A</v>
      </c>
      <c r="L181" s="673" t="e">
        <f>VLOOKUP($I181,'WM-AR'!$B$7:$AL$2292,4,FALSE)</f>
        <v>#N/A</v>
      </c>
      <c r="M181" s="673" t="e">
        <f>VLOOKUP($I181,'WM-AR'!$B$7:$AL$2292,6,FALSE)</f>
        <v>#N/A</v>
      </c>
      <c r="N181" s="674" t="e">
        <f>VLOOKUP($I181,'WM-AR'!$B$7:$AL$2292,8,FALSE)</f>
        <v>#N/A</v>
      </c>
      <c r="O181" s="675" t="e">
        <f>VLOOKUP($I181,'WM-AR'!$B$7:$AL$2292,10,FALSE)</f>
        <v>#N/A</v>
      </c>
      <c r="P181" s="676" t="e">
        <f>VLOOKUP($I181,'WM-AR'!$B$7:$AL$2292,12,FALSE)</f>
        <v>#N/A</v>
      </c>
      <c r="Q181" s="676" t="e">
        <f>IF(VLOOKUP($I181,'WM-AR'!$B$7:$AL$2292,14,FALSE)=0,"",VLOOKUP($I181,'WM-AR'!$B$7:$AL$2292,14,FALSE))</f>
        <v>#N/A</v>
      </c>
      <c r="R181" s="676" t="e">
        <f>VLOOKUP($I181,'WM-AR'!$B$7:$AL$2292,16,FALSE)</f>
        <v>#N/A</v>
      </c>
      <c r="S181" s="676" t="e">
        <f>VLOOKUP($I181,'WM-AR'!$B$7:$AL$2292,18,FALSE)</f>
        <v>#N/A</v>
      </c>
      <c r="T181" s="676" t="e">
        <f>VLOOKUP($I181,'WM-AR'!$B$7:$AL$2292,20,FALSE)</f>
        <v>#N/A</v>
      </c>
      <c r="U181" s="676" t="e">
        <f>VLOOKUP($I181,'WM-AR'!$B$7:$AL$2292,22,FALSE)</f>
        <v>#N/A</v>
      </c>
      <c r="V181" s="677" t="e">
        <f>VLOOKUP($I181,'WM-AR'!$B$7:$AL$2292,24,FALSE)</f>
        <v>#N/A</v>
      </c>
      <c r="W181" s="678" t="e">
        <f>VLOOKUP($I181,'WM-AR'!$B$7:$AL$2292,25,FALSE)</f>
        <v>#N/A</v>
      </c>
      <c r="X181" s="678" t="e">
        <f>VLOOKUP($I181,'WM-AR'!$B$7:$AL$2292,26,FALSE)</f>
        <v>#N/A</v>
      </c>
      <c r="Y181" s="678" t="e">
        <f>VLOOKUP($I181,'WM-AR'!$B$7:$AL$2292,27,FALSE)</f>
        <v>#N/A</v>
      </c>
      <c r="Z181" s="678" t="e">
        <f>VLOOKUP($I181,'WM-AR'!$B$7:$AL$2292,28,FALSE)</f>
        <v>#N/A</v>
      </c>
      <c r="AA181" s="678" t="e">
        <f>VLOOKUP($I181,'WM-AR'!$B$7:$AL$2292,29,FALSE)</f>
        <v>#N/A</v>
      </c>
      <c r="AB181" s="678" t="e">
        <f>VLOOKUP($I181,'WM-AR'!$B$7:$AL$2292,30,FALSE)</f>
        <v>#N/A</v>
      </c>
      <c r="AC181" s="678" t="e">
        <f>VLOOKUP($I181,'WM-AR'!$B$7:$AL$2292,31,FALSE)</f>
        <v>#N/A</v>
      </c>
      <c r="AD181" s="678" t="e">
        <f>VLOOKUP($I181,'WM-AR'!$B$7:$AL$2292,32,FALSE)</f>
        <v>#N/A</v>
      </c>
      <c r="AE181" s="678" t="e">
        <f>VLOOKUP($I181,'WM-AR'!$B$7:$AL$2292,33,FALSE)</f>
        <v>#N/A</v>
      </c>
      <c r="AF181" s="679"/>
      <c r="AG181" s="680"/>
      <c r="AH181" s="680"/>
      <c r="AI181" s="680"/>
      <c r="AJ181" s="681"/>
    </row>
    <row r="182" spans="2:36" ht="49.9" customHeight="1">
      <c r="B182" s="314"/>
      <c r="C182" s="285"/>
      <c r="D182" s="285"/>
      <c r="E182" s="285" t="s">
        <v>955</v>
      </c>
      <c r="F182" s="756" t="s">
        <v>6980</v>
      </c>
      <c r="G182" s="286" t="str">
        <f>N182&amp;" "&amp;Q182</f>
        <v xml:space="preserve">Floor Tile </v>
      </c>
      <c r="H182" s="308" t="s">
        <v>793</v>
      </c>
      <c r="I182" s="309" t="str">
        <f t="shared" si="19"/>
        <v>A04AN083-00005</v>
      </c>
      <c r="J182" s="310"/>
      <c r="K182" s="310" t="str">
        <f>VLOOKUP($I182,'WM-AR'!$B$7:$AL$2292,34,FALSE)</f>
        <v>M2</v>
      </c>
      <c r="L182" s="310" t="str">
        <f>VLOOKUP($I182,'WM-AR'!$B$7:$AL$2292,4,FALSE)</f>
        <v>Finishing Work</v>
      </c>
      <c r="M182" s="310" t="str">
        <f>VLOOKUP($I182,'WM-AR'!$B$7:$AL$2292,6,FALSE)</f>
        <v>Tile Work</v>
      </c>
      <c r="N182" s="310" t="str">
        <f>VLOOKUP($I182,'WM-AR'!$B$7:$AL$2292,8,FALSE)</f>
        <v>Floor Tile</v>
      </c>
      <c r="O182" s="310" t="str">
        <f>VLOOKUP($I182,'WM-AR'!$B$7:$AL$2292,10,FALSE)</f>
        <v>Anti-Static Vinyl Tile</v>
      </c>
      <c r="P182" s="310">
        <f>VLOOKUP($I182,'WM-AR'!$B$7:$AL$2292,12,FALSE)</f>
        <v>0</v>
      </c>
      <c r="Q182" s="310" t="str">
        <f>IF(VLOOKUP($I182,'WM-AR'!$B$7:$AL$2292,14,FALSE)=0,"",VLOOKUP($I182,'WM-AR'!$B$7:$AL$2292,14,FALSE))</f>
        <v/>
      </c>
      <c r="R182" s="310">
        <f>VLOOKUP($I182,'WM-AR'!$B$7:$AL$2292,16,FALSE)</f>
        <v>0</v>
      </c>
      <c r="S182" s="310">
        <f>VLOOKUP($I182,'WM-AR'!$B$7:$AL$2292,18,FALSE)</f>
        <v>0</v>
      </c>
      <c r="T182" s="310" t="str">
        <f>VLOOKUP($I182,'WM-AR'!$B$7:$AL$2292,20,FALSE)</f>
        <v>w/ Mortar Bond Coat or Adhesive</v>
      </c>
      <c r="U182" s="310">
        <f>VLOOKUP($I182,'WM-AR'!$B$7:$AL$2292,22,FALSE)</f>
        <v>0</v>
      </c>
      <c r="V182" s="310">
        <f>VLOOKUP($I182,'WM-AR'!$B$7:$AL$2292,24,FALSE)</f>
        <v>0</v>
      </c>
      <c r="W182" s="310">
        <f>VLOOKUP($I182,'WM-AR'!$B$7:$AL$2292,25,FALSE)</f>
        <v>0</v>
      </c>
      <c r="X182" s="310" t="str">
        <f>VLOOKUP($I182,'WM-AR'!$B$7:$AL$2292,26,FALSE)</f>
        <v>Tile Size=W(  )mm x L(  )mm x THK(  )mm</v>
      </c>
      <c r="Y182" s="310">
        <f>VLOOKUP($I182,'WM-AR'!$B$7:$AL$2292,27,FALSE)</f>
        <v>0</v>
      </c>
      <c r="Z182" s="310">
        <f>VLOOKUP($I182,'WM-AR'!$B$7:$AL$2292,28,FALSE)</f>
        <v>0</v>
      </c>
      <c r="AA182" s="310">
        <f>VLOOKUP($I182,'WM-AR'!$B$7:$AL$2292,29,FALSE)</f>
        <v>0</v>
      </c>
      <c r="AB182" s="310">
        <f>VLOOKUP($I182,'WM-AR'!$B$7:$AL$2292,30,FALSE)</f>
        <v>0</v>
      </c>
      <c r="AC182" s="310">
        <f>VLOOKUP($I182,'WM-AR'!$B$7:$AL$2292,31,FALSE)</f>
        <v>0</v>
      </c>
      <c r="AD182" s="310">
        <f>VLOOKUP($I182,'WM-AR'!$B$7:$AL$2292,32,FALSE)</f>
        <v>0</v>
      </c>
      <c r="AE182" s="310">
        <f>VLOOKUP($I182,'WM-AR'!$B$7:$AL$2292,33,FALSE)</f>
        <v>0</v>
      </c>
      <c r="AF182" s="287" t="s">
        <v>958</v>
      </c>
      <c r="AG182" s="375"/>
      <c r="AH182" s="376"/>
      <c r="AI182" s="376" t="s">
        <v>763</v>
      </c>
      <c r="AJ182" s="410" t="s">
        <v>945</v>
      </c>
    </row>
    <row r="183" spans="2:36">
      <c r="B183" s="396"/>
      <c r="C183" s="397"/>
      <c r="D183" s="397"/>
      <c r="E183" s="397"/>
      <c r="F183" s="397"/>
      <c r="G183" s="398"/>
      <c r="H183" s="398"/>
      <c r="I183" s="367"/>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c r="AF183" s="397"/>
      <c r="AG183" s="400"/>
      <c r="AH183" s="401"/>
      <c r="AI183" s="401"/>
      <c r="AJ183" s="398"/>
    </row>
    <row r="184" spans="2:36" ht="33" customHeight="1">
      <c r="B184" s="687"/>
      <c r="C184" s="707" t="s">
        <v>939</v>
      </c>
      <c r="D184" s="689"/>
      <c r="E184" s="689"/>
      <c r="F184" s="687" t="s">
        <v>6974</v>
      </c>
      <c r="G184" s="687"/>
      <c r="H184" s="702"/>
      <c r="I184" s="382"/>
      <c r="J184" s="382"/>
      <c r="K184" s="690"/>
      <c r="L184" s="690"/>
      <c r="M184" s="690"/>
      <c r="N184" s="690"/>
      <c r="O184" s="690"/>
      <c r="P184" s="690"/>
      <c r="Q184" s="690"/>
      <c r="R184" s="690"/>
      <c r="S184" s="690"/>
      <c r="T184" s="690"/>
      <c r="U184" s="690"/>
      <c r="V184" s="690"/>
      <c r="W184" s="690"/>
      <c r="X184" s="690"/>
      <c r="Y184" s="690"/>
      <c r="Z184" s="690"/>
      <c r="AA184" s="690"/>
      <c r="AB184" s="690"/>
      <c r="AC184" s="690"/>
      <c r="AD184" s="690"/>
      <c r="AE184" s="690"/>
      <c r="AF184" s="691"/>
      <c r="AG184" s="691"/>
      <c r="AH184" s="691"/>
      <c r="AI184" s="691"/>
      <c r="AJ184" s="690"/>
    </row>
    <row r="185" spans="2:36" ht="33" customHeight="1">
      <c r="B185" s="687"/>
      <c r="C185" s="707"/>
      <c r="D185" s="689"/>
      <c r="E185" s="689"/>
      <c r="F185" s="687" t="s">
        <v>6562</v>
      </c>
      <c r="G185" s="386"/>
      <c r="H185" s="402"/>
      <c r="I185" s="382"/>
      <c r="J185" s="382"/>
      <c r="K185" s="690"/>
      <c r="L185" s="690"/>
      <c r="M185" s="690"/>
      <c r="N185" s="690"/>
      <c r="O185" s="690"/>
      <c r="P185" s="690"/>
      <c r="Q185" s="690"/>
      <c r="R185" s="690"/>
      <c r="S185" s="690"/>
      <c r="T185" s="690"/>
      <c r="U185" s="690"/>
      <c r="V185" s="690"/>
      <c r="W185" s="690"/>
      <c r="X185" s="690"/>
      <c r="Y185" s="690"/>
      <c r="Z185" s="690"/>
      <c r="AA185" s="690"/>
      <c r="AB185" s="690"/>
      <c r="AC185" s="690"/>
      <c r="AD185" s="690"/>
      <c r="AE185" s="690"/>
      <c r="AF185" s="691"/>
      <c r="AG185" s="691"/>
      <c r="AH185" s="691"/>
      <c r="AI185" s="691"/>
      <c r="AJ185" s="690"/>
    </row>
    <row r="186" spans="2:36" ht="33">
      <c r="B186" s="687"/>
      <c r="C186" s="688"/>
      <c r="D186" s="689"/>
      <c r="E186" s="689"/>
      <c r="F186" s="687"/>
      <c r="G186" s="692" t="s">
        <v>6950</v>
      </c>
      <c r="H186" s="693" t="s">
        <v>762</v>
      </c>
      <c r="I186" s="382"/>
      <c r="J186" s="382"/>
      <c r="K186" s="690"/>
      <c r="L186" s="690"/>
      <c r="M186" s="690"/>
      <c r="N186" s="690"/>
      <c r="O186" s="690"/>
      <c r="P186" s="690"/>
      <c r="Q186" s="690"/>
      <c r="R186" s="690"/>
      <c r="S186" s="690"/>
      <c r="T186" s="690"/>
      <c r="U186" s="690"/>
      <c r="V186" s="690"/>
      <c r="W186" s="690"/>
      <c r="X186" s="690"/>
      <c r="Y186" s="690"/>
      <c r="Z186" s="690"/>
      <c r="AA186" s="690"/>
      <c r="AB186" s="690"/>
      <c r="AC186" s="690"/>
      <c r="AD186" s="690"/>
      <c r="AE186" s="690"/>
      <c r="AF186" s="691"/>
      <c r="AG186" s="691"/>
      <c r="AH186" s="691"/>
      <c r="AI186" s="691"/>
      <c r="AJ186" s="690"/>
    </row>
    <row r="187" spans="2:36">
      <c r="B187" s="379"/>
      <c r="C187" s="380"/>
      <c r="D187" s="380"/>
      <c r="E187" s="380"/>
      <c r="F187" s="380"/>
      <c r="G187" s="381"/>
      <c r="H187" s="381"/>
      <c r="I187" s="382"/>
      <c r="J187" s="383"/>
      <c r="K187" s="383"/>
      <c r="L187" s="383"/>
      <c r="M187" s="383"/>
      <c r="N187" s="383"/>
      <c r="O187" s="383"/>
      <c r="P187" s="383"/>
      <c r="Q187" s="383"/>
      <c r="R187" s="383"/>
      <c r="S187" s="383"/>
      <c r="T187" s="383"/>
      <c r="U187" s="383"/>
      <c r="V187" s="383"/>
      <c r="W187" s="383"/>
      <c r="X187" s="383"/>
      <c r="Y187" s="383"/>
      <c r="Z187" s="383"/>
      <c r="AA187" s="383"/>
      <c r="AB187" s="383"/>
      <c r="AC187" s="383"/>
      <c r="AD187" s="383"/>
      <c r="AE187" s="383"/>
      <c r="AF187" s="380"/>
      <c r="AG187" s="384"/>
      <c r="AH187" s="385"/>
      <c r="AI187" s="385"/>
      <c r="AJ187" s="381"/>
    </row>
    <row r="188" spans="2:36" ht="34.9" customHeight="1">
      <c r="B188" s="596"/>
      <c r="C188" s="285" t="s">
        <v>225</v>
      </c>
      <c r="D188" s="286"/>
      <c r="E188" s="509" t="s">
        <v>509</v>
      </c>
      <c r="F188" s="288" t="s">
        <v>967</v>
      </c>
      <c r="G188" s="288"/>
      <c r="H188" s="372"/>
      <c r="I188" s="290" t="str">
        <f t="shared" ref="I188:I192" si="20">LEFT(H188,14)</f>
        <v/>
      </c>
      <c r="J188" s="290"/>
      <c r="K188" s="290"/>
      <c r="L188" s="290"/>
      <c r="M188" s="290"/>
      <c r="N188" s="291"/>
      <c r="O188" s="758" t="s">
        <v>968</v>
      </c>
      <c r="P188" s="293"/>
      <c r="Q188" s="293"/>
      <c r="R188" s="293"/>
      <c r="S188" s="293"/>
      <c r="T188" s="293"/>
      <c r="U188" s="293"/>
      <c r="V188" s="294"/>
      <c r="W188" s="295"/>
      <c r="X188" s="295"/>
      <c r="Y188" s="295"/>
      <c r="Z188" s="295"/>
      <c r="AA188" s="295"/>
      <c r="AB188" s="295"/>
      <c r="AC188" s="295"/>
      <c r="AD188" s="295"/>
      <c r="AE188" s="295"/>
      <c r="AF188" s="685"/>
      <c r="AG188" s="683"/>
      <c r="AH188" s="683"/>
      <c r="AI188" s="683"/>
      <c r="AJ188" s="686"/>
    </row>
    <row r="189" spans="2:36">
      <c r="B189" s="639"/>
      <c r="C189" s="602"/>
      <c r="D189" s="640"/>
      <c r="E189" s="649"/>
      <c r="F189" s="650"/>
      <c r="G189" s="646" t="s">
        <v>6442</v>
      </c>
      <c r="H189" s="597"/>
      <c r="I189" s="695" t="str">
        <f t="shared" si="20"/>
        <v/>
      </c>
      <c r="J189" s="696"/>
      <c r="K189" s="697" t="e">
        <f>VLOOKUP($I189,'WM-AR'!$B$7:$AL$2292,34,FALSE)</f>
        <v>#N/A</v>
      </c>
      <c r="L189" s="655" t="e">
        <f>VLOOKUP($I189,'WM-AR'!$B$7:$AL$2292,4,FALSE)</f>
        <v>#N/A</v>
      </c>
      <c r="M189" s="655" t="e">
        <f>VLOOKUP($I189,'WM-AR'!$B$7:$AL$2292,6,FALSE)</f>
        <v>#N/A</v>
      </c>
      <c r="N189" s="656" t="e">
        <f>VLOOKUP($I189,'WM-AR'!$B$7:$AL$2292,8,FALSE)</f>
        <v>#N/A</v>
      </c>
      <c r="O189" s="657" t="e">
        <f>VLOOKUP($I189,'WM-AR'!$B$7:$AL$2292,10,FALSE)</f>
        <v>#N/A</v>
      </c>
      <c r="P189" s="658" t="e">
        <f>VLOOKUP($I189,'WM-AR'!$B$7:$AL$2292,12,FALSE)</f>
        <v>#N/A</v>
      </c>
      <c r="Q189" s="658" t="e">
        <f>IF(VLOOKUP($I189,'WM-AR'!$B$7:$AL$2292,14,FALSE)=0,"",VLOOKUP($I189,'WM-AR'!$B$7:$AL$2292,14,FALSE))</f>
        <v>#N/A</v>
      </c>
      <c r="R189" s="658" t="e">
        <f>VLOOKUP($I189,'WM-AR'!$B$7:$AL$2292,16,FALSE)</f>
        <v>#N/A</v>
      </c>
      <c r="S189" s="658" t="e">
        <f>VLOOKUP($I189,'WM-AR'!$B$7:$AL$2292,18,FALSE)</f>
        <v>#N/A</v>
      </c>
      <c r="T189" s="658" t="e">
        <f>VLOOKUP($I189,'WM-AR'!$B$7:$AL$2292,20,FALSE)</f>
        <v>#N/A</v>
      </c>
      <c r="U189" s="658" t="e">
        <f>VLOOKUP($I189,'WM-AR'!$B$7:$AL$2292,22,FALSE)</f>
        <v>#N/A</v>
      </c>
      <c r="V189" s="659" t="e">
        <f>VLOOKUP($I189,'WM-AR'!$B$7:$AL$2292,24,FALSE)</f>
        <v>#N/A</v>
      </c>
      <c r="W189" s="660" t="e">
        <f>VLOOKUP($I189,'WM-AR'!$B$7:$AL$2292,25,FALSE)</f>
        <v>#N/A</v>
      </c>
      <c r="X189" s="660" t="e">
        <f>VLOOKUP($I189,'WM-AR'!$B$7:$AL$2292,26,FALSE)</f>
        <v>#N/A</v>
      </c>
      <c r="Y189" s="660" t="e">
        <f>VLOOKUP($I189,'WM-AR'!$B$7:$AL$2292,27,FALSE)</f>
        <v>#N/A</v>
      </c>
      <c r="Z189" s="660" t="e">
        <f>VLOOKUP($I189,'WM-AR'!$B$7:$AL$2292,28,FALSE)</f>
        <v>#N/A</v>
      </c>
      <c r="AA189" s="660" t="e">
        <f>VLOOKUP($I189,'WM-AR'!$B$7:$AL$2292,29,FALSE)</f>
        <v>#N/A</v>
      </c>
      <c r="AB189" s="660" t="e">
        <f>VLOOKUP($I189,'WM-AR'!$B$7:$AL$2292,30,FALSE)</f>
        <v>#N/A</v>
      </c>
      <c r="AC189" s="660" t="e">
        <f>VLOOKUP($I189,'WM-AR'!$B$7:$AL$2292,31,FALSE)</f>
        <v>#N/A</v>
      </c>
      <c r="AD189" s="660" t="e">
        <f>VLOOKUP($I189,'WM-AR'!$B$7:$AL$2292,32,FALSE)</f>
        <v>#N/A</v>
      </c>
      <c r="AE189" s="660" t="e">
        <f>VLOOKUP($I189,'WM-AR'!$B$7:$AL$2292,33,FALSE)</f>
        <v>#N/A</v>
      </c>
      <c r="AF189" s="661"/>
      <c r="AG189" s="662"/>
      <c r="AH189" s="662"/>
      <c r="AI189" s="662"/>
      <c r="AJ189" s="663"/>
    </row>
    <row r="190" spans="2:36">
      <c r="B190" s="641"/>
      <c r="C190" s="598"/>
      <c r="D190" s="642"/>
      <c r="E190" s="651"/>
      <c r="F190" s="652"/>
      <c r="G190" s="647"/>
      <c r="H190" s="599"/>
      <c r="I190" s="698" t="str">
        <f t="shared" si="20"/>
        <v/>
      </c>
      <c r="J190" s="664"/>
      <c r="K190" s="699" t="e">
        <f>VLOOKUP($I190,'WM-AR'!$B$7:$AL$2292,34,FALSE)</f>
        <v>#N/A</v>
      </c>
      <c r="L190" s="664" t="e">
        <f>VLOOKUP($I190,'WM-AR'!$B$7:$AL$2292,4,FALSE)</f>
        <v>#N/A</v>
      </c>
      <c r="M190" s="664" t="e">
        <f>VLOOKUP($I190,'WM-AR'!$B$7:$AL$2292,6,FALSE)</f>
        <v>#N/A</v>
      </c>
      <c r="N190" s="665" t="e">
        <f>VLOOKUP($I190,'WM-AR'!$B$7:$AL$2292,8,FALSE)</f>
        <v>#N/A</v>
      </c>
      <c r="O190" s="666" t="e">
        <f>VLOOKUP($I190,'WM-AR'!$B$7:$AL$2292,10,FALSE)</f>
        <v>#N/A</v>
      </c>
      <c r="P190" s="667" t="e">
        <f>VLOOKUP($I190,'WM-AR'!$B$7:$AL$2292,12,FALSE)</f>
        <v>#N/A</v>
      </c>
      <c r="Q190" s="667" t="e">
        <f>IF(VLOOKUP($I190,'WM-AR'!$B$7:$AL$2292,14,FALSE)=0,"",VLOOKUP($I190,'WM-AR'!$B$7:$AL$2292,14,FALSE))</f>
        <v>#N/A</v>
      </c>
      <c r="R190" s="667" t="e">
        <f>VLOOKUP($I190,'WM-AR'!$B$7:$AL$2292,16,FALSE)</f>
        <v>#N/A</v>
      </c>
      <c r="S190" s="667" t="e">
        <f>VLOOKUP($I190,'WM-AR'!$B$7:$AL$2292,18,FALSE)</f>
        <v>#N/A</v>
      </c>
      <c r="T190" s="667" t="e">
        <f>VLOOKUP($I190,'WM-AR'!$B$7:$AL$2292,20,FALSE)</f>
        <v>#N/A</v>
      </c>
      <c r="U190" s="667" t="e">
        <f>VLOOKUP($I190,'WM-AR'!$B$7:$AL$2292,22,FALSE)</f>
        <v>#N/A</v>
      </c>
      <c r="V190" s="668" t="e">
        <f>VLOOKUP($I190,'WM-AR'!$B$7:$AL$2292,24,FALSE)</f>
        <v>#N/A</v>
      </c>
      <c r="W190" s="669" t="e">
        <f>VLOOKUP($I190,'WM-AR'!$B$7:$AL$2292,25,FALSE)</f>
        <v>#N/A</v>
      </c>
      <c r="X190" s="669" t="e">
        <f>VLOOKUP($I190,'WM-AR'!$B$7:$AL$2292,26,FALSE)</f>
        <v>#N/A</v>
      </c>
      <c r="Y190" s="669" t="e">
        <f>VLOOKUP($I190,'WM-AR'!$B$7:$AL$2292,27,FALSE)</f>
        <v>#N/A</v>
      </c>
      <c r="Z190" s="669" t="e">
        <f>VLOOKUP($I190,'WM-AR'!$B$7:$AL$2292,28,FALSE)</f>
        <v>#N/A</v>
      </c>
      <c r="AA190" s="669" t="e">
        <f>VLOOKUP($I190,'WM-AR'!$B$7:$AL$2292,29,FALSE)</f>
        <v>#N/A</v>
      </c>
      <c r="AB190" s="669" t="e">
        <f>VLOOKUP($I190,'WM-AR'!$B$7:$AL$2292,30,FALSE)</f>
        <v>#N/A</v>
      </c>
      <c r="AC190" s="669" t="e">
        <f>VLOOKUP($I190,'WM-AR'!$B$7:$AL$2292,31,FALSE)</f>
        <v>#N/A</v>
      </c>
      <c r="AD190" s="669" t="e">
        <f>VLOOKUP($I190,'WM-AR'!$B$7:$AL$2292,32,FALSE)</f>
        <v>#N/A</v>
      </c>
      <c r="AE190" s="669" t="e">
        <f>VLOOKUP($I190,'WM-AR'!$B$7:$AL$2292,33,FALSE)</f>
        <v>#N/A</v>
      </c>
      <c r="AF190" s="670"/>
      <c r="AG190" s="671"/>
      <c r="AH190" s="671"/>
      <c r="AI190" s="671"/>
      <c r="AJ190" s="672"/>
    </row>
    <row r="191" spans="2:36">
      <c r="B191" s="643"/>
      <c r="C191" s="600"/>
      <c r="D191" s="644"/>
      <c r="E191" s="653"/>
      <c r="F191" s="654"/>
      <c r="G191" s="648"/>
      <c r="H191" s="601"/>
      <c r="I191" s="700" t="str">
        <f t="shared" si="20"/>
        <v/>
      </c>
      <c r="J191" s="673"/>
      <c r="K191" s="701" t="e">
        <f>VLOOKUP($I191,'WM-AR'!$B$7:$AL$2292,34,FALSE)</f>
        <v>#N/A</v>
      </c>
      <c r="L191" s="673" t="e">
        <f>VLOOKUP($I191,'WM-AR'!$B$7:$AL$2292,4,FALSE)</f>
        <v>#N/A</v>
      </c>
      <c r="M191" s="673" t="e">
        <f>VLOOKUP($I191,'WM-AR'!$B$7:$AL$2292,6,FALSE)</f>
        <v>#N/A</v>
      </c>
      <c r="N191" s="674" t="e">
        <f>VLOOKUP($I191,'WM-AR'!$B$7:$AL$2292,8,FALSE)</f>
        <v>#N/A</v>
      </c>
      <c r="O191" s="675" t="e">
        <f>VLOOKUP($I191,'WM-AR'!$B$7:$AL$2292,10,FALSE)</f>
        <v>#N/A</v>
      </c>
      <c r="P191" s="676" t="e">
        <f>VLOOKUP($I191,'WM-AR'!$B$7:$AL$2292,12,FALSE)</f>
        <v>#N/A</v>
      </c>
      <c r="Q191" s="676" t="e">
        <f>IF(VLOOKUP($I191,'WM-AR'!$B$7:$AL$2292,14,FALSE)=0,"",VLOOKUP($I191,'WM-AR'!$B$7:$AL$2292,14,FALSE))</f>
        <v>#N/A</v>
      </c>
      <c r="R191" s="676" t="e">
        <f>VLOOKUP($I191,'WM-AR'!$B$7:$AL$2292,16,FALSE)</f>
        <v>#N/A</v>
      </c>
      <c r="S191" s="676" t="e">
        <f>VLOOKUP($I191,'WM-AR'!$B$7:$AL$2292,18,FALSE)</f>
        <v>#N/A</v>
      </c>
      <c r="T191" s="676" t="e">
        <f>VLOOKUP($I191,'WM-AR'!$B$7:$AL$2292,20,FALSE)</f>
        <v>#N/A</v>
      </c>
      <c r="U191" s="676" t="e">
        <f>VLOOKUP($I191,'WM-AR'!$B$7:$AL$2292,22,FALSE)</f>
        <v>#N/A</v>
      </c>
      <c r="V191" s="677" t="e">
        <f>VLOOKUP($I191,'WM-AR'!$B$7:$AL$2292,24,FALSE)</f>
        <v>#N/A</v>
      </c>
      <c r="W191" s="678" t="e">
        <f>VLOOKUP($I191,'WM-AR'!$B$7:$AL$2292,25,FALSE)</f>
        <v>#N/A</v>
      </c>
      <c r="X191" s="678" t="e">
        <f>VLOOKUP($I191,'WM-AR'!$B$7:$AL$2292,26,FALSE)</f>
        <v>#N/A</v>
      </c>
      <c r="Y191" s="678" t="e">
        <f>VLOOKUP($I191,'WM-AR'!$B$7:$AL$2292,27,FALSE)</f>
        <v>#N/A</v>
      </c>
      <c r="Z191" s="678" t="e">
        <f>VLOOKUP($I191,'WM-AR'!$B$7:$AL$2292,28,FALSE)</f>
        <v>#N/A</v>
      </c>
      <c r="AA191" s="678" t="e">
        <f>VLOOKUP($I191,'WM-AR'!$B$7:$AL$2292,29,FALSE)</f>
        <v>#N/A</v>
      </c>
      <c r="AB191" s="678" t="e">
        <f>VLOOKUP($I191,'WM-AR'!$B$7:$AL$2292,30,FALSE)</f>
        <v>#N/A</v>
      </c>
      <c r="AC191" s="678" t="e">
        <f>VLOOKUP($I191,'WM-AR'!$B$7:$AL$2292,31,FALSE)</f>
        <v>#N/A</v>
      </c>
      <c r="AD191" s="678" t="e">
        <f>VLOOKUP($I191,'WM-AR'!$B$7:$AL$2292,32,FALSE)</f>
        <v>#N/A</v>
      </c>
      <c r="AE191" s="678" t="e">
        <f>VLOOKUP($I191,'WM-AR'!$B$7:$AL$2292,33,FALSE)</f>
        <v>#N/A</v>
      </c>
      <c r="AF191" s="679"/>
      <c r="AG191" s="680"/>
      <c r="AH191" s="680"/>
      <c r="AI191" s="680"/>
      <c r="AJ191" s="681"/>
    </row>
    <row r="192" spans="2:36" ht="49.9" customHeight="1">
      <c r="B192" s="314"/>
      <c r="C192" s="285"/>
      <c r="D192" s="285"/>
      <c r="E192" s="285" t="s">
        <v>955</v>
      </c>
      <c r="F192" s="756" t="s">
        <v>6980</v>
      </c>
      <c r="G192" s="286" t="str">
        <f>N192&amp;" "&amp;Q192</f>
        <v xml:space="preserve">Floor Tile </v>
      </c>
      <c r="H192" s="308" t="s">
        <v>969</v>
      </c>
      <c r="I192" s="309" t="str">
        <f t="shared" si="20"/>
        <v>A04AN083-00006</v>
      </c>
      <c r="J192" s="310"/>
      <c r="K192" s="310" t="str">
        <f>VLOOKUP($I192,'WM-AR'!$B$7:$AL$2292,34,FALSE)</f>
        <v>M2</v>
      </c>
      <c r="L192" s="310" t="str">
        <f>VLOOKUP($I192,'WM-AR'!$B$7:$AL$2292,4,FALSE)</f>
        <v>Finishing Work</v>
      </c>
      <c r="M192" s="310" t="str">
        <f>VLOOKUP($I192,'WM-AR'!$B$7:$AL$2292,6,FALSE)</f>
        <v>Tile Work</v>
      </c>
      <c r="N192" s="310" t="str">
        <f>VLOOKUP($I192,'WM-AR'!$B$7:$AL$2292,8,FALSE)</f>
        <v>Floor Tile</v>
      </c>
      <c r="O192" s="310" t="str">
        <f>VLOOKUP($I192,'WM-AR'!$B$7:$AL$2292,10,FALSE)</f>
        <v>Granite Tile</v>
      </c>
      <c r="P192" s="310">
        <f>VLOOKUP($I192,'WM-AR'!$B$7:$AL$2292,12,FALSE)</f>
        <v>0</v>
      </c>
      <c r="Q192" s="310" t="str">
        <f>IF(VLOOKUP($I192,'WM-AR'!$B$7:$AL$2292,14,FALSE)=0,"",VLOOKUP($I192,'WM-AR'!$B$7:$AL$2292,14,FALSE))</f>
        <v/>
      </c>
      <c r="R192" s="310">
        <f>VLOOKUP($I192,'WM-AR'!$B$7:$AL$2292,16,FALSE)</f>
        <v>0</v>
      </c>
      <c r="S192" s="310">
        <f>VLOOKUP($I192,'WM-AR'!$B$7:$AL$2292,18,FALSE)</f>
        <v>0</v>
      </c>
      <c r="T192" s="310" t="str">
        <f>VLOOKUP($I192,'WM-AR'!$B$7:$AL$2292,20,FALSE)</f>
        <v>Non-Slip Type, w/ Mortar Bond Coat or Adhesive</v>
      </c>
      <c r="U192" s="310">
        <f>VLOOKUP($I192,'WM-AR'!$B$7:$AL$2292,22,FALSE)</f>
        <v>0</v>
      </c>
      <c r="V192" s="310">
        <f>VLOOKUP($I192,'WM-AR'!$B$7:$AL$2292,24,FALSE)</f>
        <v>0</v>
      </c>
      <c r="W192" s="310">
        <f>VLOOKUP($I192,'WM-AR'!$B$7:$AL$2292,25,FALSE)</f>
        <v>0</v>
      </c>
      <c r="X192" s="310" t="str">
        <f>VLOOKUP($I192,'WM-AR'!$B$7:$AL$2292,26,FALSE)</f>
        <v>Tile Size=W(  )mm x L(  )mm x THK(  )mm</v>
      </c>
      <c r="Y192" s="310">
        <f>VLOOKUP($I192,'WM-AR'!$B$7:$AL$2292,27,FALSE)</f>
        <v>0</v>
      </c>
      <c r="Z192" s="310">
        <f>VLOOKUP($I192,'WM-AR'!$B$7:$AL$2292,28,FALSE)</f>
        <v>0</v>
      </c>
      <c r="AA192" s="310">
        <f>VLOOKUP($I192,'WM-AR'!$B$7:$AL$2292,29,FALSE)</f>
        <v>0</v>
      </c>
      <c r="AB192" s="310">
        <f>VLOOKUP($I192,'WM-AR'!$B$7:$AL$2292,30,FALSE)</f>
        <v>0</v>
      </c>
      <c r="AC192" s="310">
        <f>VLOOKUP($I192,'WM-AR'!$B$7:$AL$2292,31,FALSE)</f>
        <v>0</v>
      </c>
      <c r="AD192" s="310">
        <f>VLOOKUP($I192,'WM-AR'!$B$7:$AL$2292,32,FALSE)</f>
        <v>0</v>
      </c>
      <c r="AE192" s="310">
        <f>VLOOKUP($I192,'WM-AR'!$B$7:$AL$2292,33,FALSE)</f>
        <v>0</v>
      </c>
      <c r="AF192" s="287" t="s">
        <v>958</v>
      </c>
      <c r="AG192" s="375"/>
      <c r="AH192" s="376"/>
      <c r="AI192" s="376" t="s">
        <v>763</v>
      </c>
      <c r="AJ192" s="410" t="s">
        <v>945</v>
      </c>
    </row>
    <row r="193" spans="2:36">
      <c r="B193" s="396"/>
      <c r="C193" s="397"/>
      <c r="D193" s="397"/>
      <c r="E193" s="397"/>
      <c r="F193" s="397"/>
      <c r="G193" s="398"/>
      <c r="H193" s="398"/>
      <c r="I193" s="367"/>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c r="AF193" s="397"/>
      <c r="AG193" s="400"/>
      <c r="AH193" s="401"/>
      <c r="AI193" s="401"/>
      <c r="AJ193" s="398"/>
    </row>
    <row r="194" spans="2:36" ht="34.9" customHeight="1">
      <c r="B194" s="596"/>
      <c r="C194" s="285" t="s">
        <v>225</v>
      </c>
      <c r="D194" s="286"/>
      <c r="E194" s="509" t="s">
        <v>509</v>
      </c>
      <c r="F194" s="288" t="s">
        <v>970</v>
      </c>
      <c r="G194" s="288"/>
      <c r="H194" s="372"/>
      <c r="I194" s="290" t="str">
        <f t="shared" ref="I194:I198" si="21">LEFT(H194,14)</f>
        <v/>
      </c>
      <c r="J194" s="290"/>
      <c r="K194" s="290"/>
      <c r="L194" s="290"/>
      <c r="M194" s="290"/>
      <c r="N194" s="291"/>
      <c r="O194" s="758" t="s">
        <v>971</v>
      </c>
      <c r="P194" s="293"/>
      <c r="Q194" s="293"/>
      <c r="R194" s="293"/>
      <c r="S194" s="293"/>
      <c r="T194" s="293"/>
      <c r="U194" s="293"/>
      <c r="V194" s="294"/>
      <c r="W194" s="295"/>
      <c r="X194" s="295"/>
      <c r="Y194" s="295"/>
      <c r="Z194" s="295"/>
      <c r="AA194" s="295"/>
      <c r="AB194" s="295"/>
      <c r="AC194" s="295"/>
      <c r="AD194" s="295"/>
      <c r="AE194" s="295"/>
      <c r="AF194" s="685"/>
      <c r="AG194" s="683"/>
      <c r="AH194" s="683"/>
      <c r="AI194" s="683"/>
      <c r="AJ194" s="686"/>
    </row>
    <row r="195" spans="2:36">
      <c r="B195" s="639"/>
      <c r="C195" s="602"/>
      <c r="D195" s="640"/>
      <c r="E195" s="649"/>
      <c r="F195" s="650"/>
      <c r="G195" s="646" t="s">
        <v>6443</v>
      </c>
      <c r="H195" s="597"/>
      <c r="I195" s="695" t="str">
        <f t="shared" si="21"/>
        <v/>
      </c>
      <c r="J195" s="696"/>
      <c r="K195" s="697" t="e">
        <f>VLOOKUP($I195,'WM-AR'!$B$7:$AL$2292,34,FALSE)</f>
        <v>#N/A</v>
      </c>
      <c r="L195" s="655" t="e">
        <f>VLOOKUP($I195,'WM-AR'!$B$7:$AL$2292,4,FALSE)</f>
        <v>#N/A</v>
      </c>
      <c r="M195" s="655" t="e">
        <f>VLOOKUP($I195,'WM-AR'!$B$7:$AL$2292,6,FALSE)</f>
        <v>#N/A</v>
      </c>
      <c r="N195" s="656" t="e">
        <f>VLOOKUP($I195,'WM-AR'!$B$7:$AL$2292,8,FALSE)</f>
        <v>#N/A</v>
      </c>
      <c r="O195" s="657" t="e">
        <f>VLOOKUP($I195,'WM-AR'!$B$7:$AL$2292,10,FALSE)</f>
        <v>#N/A</v>
      </c>
      <c r="P195" s="658" t="e">
        <f>VLOOKUP($I195,'WM-AR'!$B$7:$AL$2292,12,FALSE)</f>
        <v>#N/A</v>
      </c>
      <c r="Q195" s="658" t="e">
        <f>IF(VLOOKUP($I195,'WM-AR'!$B$7:$AL$2292,14,FALSE)=0,"",VLOOKUP($I195,'WM-AR'!$B$7:$AL$2292,14,FALSE))</f>
        <v>#N/A</v>
      </c>
      <c r="R195" s="658" t="e">
        <f>VLOOKUP($I195,'WM-AR'!$B$7:$AL$2292,16,FALSE)</f>
        <v>#N/A</v>
      </c>
      <c r="S195" s="658" t="e">
        <f>VLOOKUP($I195,'WM-AR'!$B$7:$AL$2292,18,FALSE)</f>
        <v>#N/A</v>
      </c>
      <c r="T195" s="658" t="e">
        <f>VLOOKUP($I195,'WM-AR'!$B$7:$AL$2292,20,FALSE)</f>
        <v>#N/A</v>
      </c>
      <c r="U195" s="658" t="e">
        <f>VLOOKUP($I195,'WM-AR'!$B$7:$AL$2292,22,FALSE)</f>
        <v>#N/A</v>
      </c>
      <c r="V195" s="659" t="e">
        <f>VLOOKUP($I195,'WM-AR'!$B$7:$AL$2292,24,FALSE)</f>
        <v>#N/A</v>
      </c>
      <c r="W195" s="660" t="e">
        <f>VLOOKUP($I195,'WM-AR'!$B$7:$AL$2292,25,FALSE)</f>
        <v>#N/A</v>
      </c>
      <c r="X195" s="660" t="e">
        <f>VLOOKUP($I195,'WM-AR'!$B$7:$AL$2292,26,FALSE)</f>
        <v>#N/A</v>
      </c>
      <c r="Y195" s="660" t="e">
        <f>VLOOKUP($I195,'WM-AR'!$B$7:$AL$2292,27,FALSE)</f>
        <v>#N/A</v>
      </c>
      <c r="Z195" s="660" t="e">
        <f>VLOOKUP($I195,'WM-AR'!$B$7:$AL$2292,28,FALSE)</f>
        <v>#N/A</v>
      </c>
      <c r="AA195" s="660" t="e">
        <f>VLOOKUP($I195,'WM-AR'!$B$7:$AL$2292,29,FALSE)</f>
        <v>#N/A</v>
      </c>
      <c r="AB195" s="660" t="e">
        <f>VLOOKUP($I195,'WM-AR'!$B$7:$AL$2292,30,FALSE)</f>
        <v>#N/A</v>
      </c>
      <c r="AC195" s="660" t="e">
        <f>VLOOKUP($I195,'WM-AR'!$B$7:$AL$2292,31,FALSE)</f>
        <v>#N/A</v>
      </c>
      <c r="AD195" s="660" t="e">
        <f>VLOOKUP($I195,'WM-AR'!$B$7:$AL$2292,32,FALSE)</f>
        <v>#N/A</v>
      </c>
      <c r="AE195" s="660" t="e">
        <f>VLOOKUP($I195,'WM-AR'!$B$7:$AL$2292,33,FALSE)</f>
        <v>#N/A</v>
      </c>
      <c r="AF195" s="661"/>
      <c r="AG195" s="662"/>
      <c r="AH195" s="662"/>
      <c r="AI195" s="662"/>
      <c r="AJ195" s="663"/>
    </row>
    <row r="196" spans="2:36">
      <c r="B196" s="641"/>
      <c r="C196" s="598"/>
      <c r="D196" s="642"/>
      <c r="E196" s="651"/>
      <c r="F196" s="652"/>
      <c r="G196" s="647"/>
      <c r="H196" s="599"/>
      <c r="I196" s="698" t="str">
        <f t="shared" si="21"/>
        <v/>
      </c>
      <c r="J196" s="664"/>
      <c r="K196" s="699" t="e">
        <f>VLOOKUP($I196,'WM-AR'!$B$7:$AL$2292,34,FALSE)</f>
        <v>#N/A</v>
      </c>
      <c r="L196" s="664" t="e">
        <f>VLOOKUP($I196,'WM-AR'!$B$7:$AL$2292,4,FALSE)</f>
        <v>#N/A</v>
      </c>
      <c r="M196" s="664" t="e">
        <f>VLOOKUP($I196,'WM-AR'!$B$7:$AL$2292,6,FALSE)</f>
        <v>#N/A</v>
      </c>
      <c r="N196" s="665" t="e">
        <f>VLOOKUP($I196,'WM-AR'!$B$7:$AL$2292,8,FALSE)</f>
        <v>#N/A</v>
      </c>
      <c r="O196" s="666" t="e">
        <f>VLOOKUP($I196,'WM-AR'!$B$7:$AL$2292,10,FALSE)</f>
        <v>#N/A</v>
      </c>
      <c r="P196" s="667" t="e">
        <f>VLOOKUP($I196,'WM-AR'!$B$7:$AL$2292,12,FALSE)</f>
        <v>#N/A</v>
      </c>
      <c r="Q196" s="667" t="e">
        <f>IF(VLOOKUP($I196,'WM-AR'!$B$7:$AL$2292,14,FALSE)=0,"",VLOOKUP($I196,'WM-AR'!$B$7:$AL$2292,14,FALSE))</f>
        <v>#N/A</v>
      </c>
      <c r="R196" s="667" t="e">
        <f>VLOOKUP($I196,'WM-AR'!$B$7:$AL$2292,16,FALSE)</f>
        <v>#N/A</v>
      </c>
      <c r="S196" s="667" t="e">
        <f>VLOOKUP($I196,'WM-AR'!$B$7:$AL$2292,18,FALSE)</f>
        <v>#N/A</v>
      </c>
      <c r="T196" s="667" t="e">
        <f>VLOOKUP($I196,'WM-AR'!$B$7:$AL$2292,20,FALSE)</f>
        <v>#N/A</v>
      </c>
      <c r="U196" s="667" t="e">
        <f>VLOOKUP($I196,'WM-AR'!$B$7:$AL$2292,22,FALSE)</f>
        <v>#N/A</v>
      </c>
      <c r="V196" s="668" t="e">
        <f>VLOOKUP($I196,'WM-AR'!$B$7:$AL$2292,24,FALSE)</f>
        <v>#N/A</v>
      </c>
      <c r="W196" s="669" t="e">
        <f>VLOOKUP($I196,'WM-AR'!$B$7:$AL$2292,25,FALSE)</f>
        <v>#N/A</v>
      </c>
      <c r="X196" s="669" t="e">
        <f>VLOOKUP($I196,'WM-AR'!$B$7:$AL$2292,26,FALSE)</f>
        <v>#N/A</v>
      </c>
      <c r="Y196" s="669" t="e">
        <f>VLOOKUP($I196,'WM-AR'!$B$7:$AL$2292,27,FALSE)</f>
        <v>#N/A</v>
      </c>
      <c r="Z196" s="669" t="e">
        <f>VLOOKUP($I196,'WM-AR'!$B$7:$AL$2292,28,FALSE)</f>
        <v>#N/A</v>
      </c>
      <c r="AA196" s="669" t="e">
        <f>VLOOKUP($I196,'WM-AR'!$B$7:$AL$2292,29,FALSE)</f>
        <v>#N/A</v>
      </c>
      <c r="AB196" s="669" t="e">
        <f>VLOOKUP($I196,'WM-AR'!$B$7:$AL$2292,30,FALSE)</f>
        <v>#N/A</v>
      </c>
      <c r="AC196" s="669" t="e">
        <f>VLOOKUP($I196,'WM-AR'!$B$7:$AL$2292,31,FALSE)</f>
        <v>#N/A</v>
      </c>
      <c r="AD196" s="669" t="e">
        <f>VLOOKUP($I196,'WM-AR'!$B$7:$AL$2292,32,FALSE)</f>
        <v>#N/A</v>
      </c>
      <c r="AE196" s="669" t="e">
        <f>VLOOKUP($I196,'WM-AR'!$B$7:$AL$2292,33,FALSE)</f>
        <v>#N/A</v>
      </c>
      <c r="AF196" s="670"/>
      <c r="AG196" s="671"/>
      <c r="AH196" s="671"/>
      <c r="AI196" s="671"/>
      <c r="AJ196" s="672"/>
    </row>
    <row r="197" spans="2:36">
      <c r="B197" s="643"/>
      <c r="C197" s="600"/>
      <c r="D197" s="644"/>
      <c r="E197" s="653"/>
      <c r="F197" s="654"/>
      <c r="G197" s="648"/>
      <c r="H197" s="601"/>
      <c r="I197" s="700" t="str">
        <f t="shared" si="21"/>
        <v/>
      </c>
      <c r="J197" s="673"/>
      <c r="K197" s="701" t="e">
        <f>VLOOKUP($I197,'WM-AR'!$B$7:$AL$2292,34,FALSE)</f>
        <v>#N/A</v>
      </c>
      <c r="L197" s="673" t="e">
        <f>VLOOKUP($I197,'WM-AR'!$B$7:$AL$2292,4,FALSE)</f>
        <v>#N/A</v>
      </c>
      <c r="M197" s="673" t="e">
        <f>VLOOKUP($I197,'WM-AR'!$B$7:$AL$2292,6,FALSE)</f>
        <v>#N/A</v>
      </c>
      <c r="N197" s="674" t="e">
        <f>VLOOKUP($I197,'WM-AR'!$B$7:$AL$2292,8,FALSE)</f>
        <v>#N/A</v>
      </c>
      <c r="O197" s="675" t="e">
        <f>VLOOKUP($I197,'WM-AR'!$B$7:$AL$2292,10,FALSE)</f>
        <v>#N/A</v>
      </c>
      <c r="P197" s="676" t="e">
        <f>VLOOKUP($I197,'WM-AR'!$B$7:$AL$2292,12,FALSE)</f>
        <v>#N/A</v>
      </c>
      <c r="Q197" s="676" t="e">
        <f>IF(VLOOKUP($I197,'WM-AR'!$B$7:$AL$2292,14,FALSE)=0,"",VLOOKUP($I197,'WM-AR'!$B$7:$AL$2292,14,FALSE))</f>
        <v>#N/A</v>
      </c>
      <c r="R197" s="676" t="e">
        <f>VLOOKUP($I197,'WM-AR'!$B$7:$AL$2292,16,FALSE)</f>
        <v>#N/A</v>
      </c>
      <c r="S197" s="676" t="e">
        <f>VLOOKUP($I197,'WM-AR'!$B$7:$AL$2292,18,FALSE)</f>
        <v>#N/A</v>
      </c>
      <c r="T197" s="676" t="e">
        <f>VLOOKUP($I197,'WM-AR'!$B$7:$AL$2292,20,FALSE)</f>
        <v>#N/A</v>
      </c>
      <c r="U197" s="676" t="e">
        <f>VLOOKUP($I197,'WM-AR'!$B$7:$AL$2292,22,FALSE)</f>
        <v>#N/A</v>
      </c>
      <c r="V197" s="677" t="e">
        <f>VLOOKUP($I197,'WM-AR'!$B$7:$AL$2292,24,FALSE)</f>
        <v>#N/A</v>
      </c>
      <c r="W197" s="678" t="e">
        <f>VLOOKUP($I197,'WM-AR'!$B$7:$AL$2292,25,FALSE)</f>
        <v>#N/A</v>
      </c>
      <c r="X197" s="678" t="e">
        <f>VLOOKUP($I197,'WM-AR'!$B$7:$AL$2292,26,FALSE)</f>
        <v>#N/A</v>
      </c>
      <c r="Y197" s="678" t="e">
        <f>VLOOKUP($I197,'WM-AR'!$B$7:$AL$2292,27,FALSE)</f>
        <v>#N/A</v>
      </c>
      <c r="Z197" s="678" t="e">
        <f>VLOOKUP($I197,'WM-AR'!$B$7:$AL$2292,28,FALSE)</f>
        <v>#N/A</v>
      </c>
      <c r="AA197" s="678" t="e">
        <f>VLOOKUP($I197,'WM-AR'!$B$7:$AL$2292,29,FALSE)</f>
        <v>#N/A</v>
      </c>
      <c r="AB197" s="678" t="e">
        <f>VLOOKUP($I197,'WM-AR'!$B$7:$AL$2292,30,FALSE)</f>
        <v>#N/A</v>
      </c>
      <c r="AC197" s="678" t="e">
        <f>VLOOKUP($I197,'WM-AR'!$B$7:$AL$2292,31,FALSE)</f>
        <v>#N/A</v>
      </c>
      <c r="AD197" s="678" t="e">
        <f>VLOOKUP($I197,'WM-AR'!$B$7:$AL$2292,32,FALSE)</f>
        <v>#N/A</v>
      </c>
      <c r="AE197" s="678" t="e">
        <f>VLOOKUP($I197,'WM-AR'!$B$7:$AL$2292,33,FALSE)</f>
        <v>#N/A</v>
      </c>
      <c r="AF197" s="679"/>
      <c r="AG197" s="680"/>
      <c r="AH197" s="680"/>
      <c r="AI197" s="680"/>
      <c r="AJ197" s="681"/>
    </row>
    <row r="198" spans="2:36" ht="49.9" customHeight="1">
      <c r="B198" s="314"/>
      <c r="C198" s="285"/>
      <c r="D198" s="285"/>
      <c r="E198" s="285" t="s">
        <v>955</v>
      </c>
      <c r="F198" s="756" t="s">
        <v>6980</v>
      </c>
      <c r="G198" s="286" t="str">
        <f>N198&amp;" "&amp;Q198</f>
        <v xml:space="preserve">Floor Tile </v>
      </c>
      <c r="H198" s="308" t="s">
        <v>972</v>
      </c>
      <c r="I198" s="309" t="str">
        <f t="shared" si="21"/>
        <v>A04AN083-00007</v>
      </c>
      <c r="J198" s="310"/>
      <c r="K198" s="310" t="str">
        <f>VLOOKUP($I198,'WM-AR'!$B$7:$AL$2292,34,FALSE)</f>
        <v>M2</v>
      </c>
      <c r="L198" s="310" t="str">
        <f>VLOOKUP($I198,'WM-AR'!$B$7:$AL$2292,4,FALSE)</f>
        <v>Finishing Work</v>
      </c>
      <c r="M198" s="310" t="str">
        <f>VLOOKUP($I198,'WM-AR'!$B$7:$AL$2292,6,FALSE)</f>
        <v>Tile Work</v>
      </c>
      <c r="N198" s="310" t="str">
        <f>VLOOKUP($I198,'WM-AR'!$B$7:$AL$2292,8,FALSE)</f>
        <v>Floor Tile</v>
      </c>
      <c r="O198" s="310" t="str">
        <f>VLOOKUP($I198,'WM-AR'!$B$7:$AL$2292,10,FALSE)</f>
        <v>Marble Tile</v>
      </c>
      <c r="P198" s="310">
        <f>VLOOKUP($I198,'WM-AR'!$B$7:$AL$2292,12,FALSE)</f>
        <v>0</v>
      </c>
      <c r="Q198" s="310" t="str">
        <f>IF(VLOOKUP($I198,'WM-AR'!$B$7:$AL$2292,14,FALSE)=0,"",VLOOKUP($I198,'WM-AR'!$B$7:$AL$2292,14,FALSE))</f>
        <v/>
      </c>
      <c r="R198" s="310">
        <f>VLOOKUP($I198,'WM-AR'!$B$7:$AL$2292,16,FALSE)</f>
        <v>0</v>
      </c>
      <c r="S198" s="310">
        <f>VLOOKUP($I198,'WM-AR'!$B$7:$AL$2292,18,FALSE)</f>
        <v>0</v>
      </c>
      <c r="T198" s="310" t="str">
        <f>VLOOKUP($I198,'WM-AR'!$B$7:$AL$2292,20,FALSE)</f>
        <v>Non-Slip Type, w/ Mortar Bond Coat or Adhesive</v>
      </c>
      <c r="U198" s="310">
        <f>VLOOKUP($I198,'WM-AR'!$B$7:$AL$2292,22,FALSE)</f>
        <v>0</v>
      </c>
      <c r="V198" s="310">
        <f>VLOOKUP($I198,'WM-AR'!$B$7:$AL$2292,24,FALSE)</f>
        <v>0</v>
      </c>
      <c r="W198" s="310">
        <f>VLOOKUP($I198,'WM-AR'!$B$7:$AL$2292,25,FALSE)</f>
        <v>0</v>
      </c>
      <c r="X198" s="310" t="str">
        <f>VLOOKUP($I198,'WM-AR'!$B$7:$AL$2292,26,FALSE)</f>
        <v>Tile Size=W(  )mm x L(  )mm x THK(  )mm</v>
      </c>
      <c r="Y198" s="310">
        <f>VLOOKUP($I198,'WM-AR'!$B$7:$AL$2292,27,FALSE)</f>
        <v>0</v>
      </c>
      <c r="Z198" s="310">
        <f>VLOOKUP($I198,'WM-AR'!$B$7:$AL$2292,28,FALSE)</f>
        <v>0</v>
      </c>
      <c r="AA198" s="310">
        <f>VLOOKUP($I198,'WM-AR'!$B$7:$AL$2292,29,FALSE)</f>
        <v>0</v>
      </c>
      <c r="AB198" s="310">
        <f>VLOOKUP($I198,'WM-AR'!$B$7:$AL$2292,30,FALSE)</f>
        <v>0</v>
      </c>
      <c r="AC198" s="310">
        <f>VLOOKUP($I198,'WM-AR'!$B$7:$AL$2292,31,FALSE)</f>
        <v>0</v>
      </c>
      <c r="AD198" s="310">
        <f>VLOOKUP($I198,'WM-AR'!$B$7:$AL$2292,32,FALSE)</f>
        <v>0</v>
      </c>
      <c r="AE198" s="310">
        <f>VLOOKUP($I198,'WM-AR'!$B$7:$AL$2292,33,FALSE)</f>
        <v>0</v>
      </c>
      <c r="AF198" s="287" t="s">
        <v>958</v>
      </c>
      <c r="AG198" s="375"/>
      <c r="AH198" s="376"/>
      <c r="AI198" s="376" t="s">
        <v>763</v>
      </c>
      <c r="AJ198" s="410" t="s">
        <v>945</v>
      </c>
    </row>
    <row r="199" spans="2:36">
      <c r="B199" s="396"/>
      <c r="C199" s="397"/>
      <c r="D199" s="397"/>
      <c r="E199" s="397"/>
      <c r="F199" s="397"/>
      <c r="G199" s="398"/>
      <c r="H199" s="398"/>
      <c r="I199" s="367"/>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c r="AF199" s="397"/>
      <c r="AG199" s="400"/>
      <c r="AH199" s="401"/>
      <c r="AI199" s="401"/>
      <c r="AJ199" s="398"/>
    </row>
    <row r="200" spans="2:36" ht="34.9" customHeight="1">
      <c r="B200" s="596"/>
      <c r="C200" s="285" t="s">
        <v>225</v>
      </c>
      <c r="D200" s="286"/>
      <c r="E200" s="509" t="s">
        <v>509</v>
      </c>
      <c r="F200" s="288" t="s">
        <v>973</v>
      </c>
      <c r="G200" s="288"/>
      <c r="H200" s="372"/>
      <c r="I200" s="290" t="str">
        <f t="shared" ref="I200:I204" si="22">LEFT(H200,14)</f>
        <v/>
      </c>
      <c r="J200" s="290"/>
      <c r="K200" s="290"/>
      <c r="L200" s="290"/>
      <c r="M200" s="290"/>
      <c r="N200" s="291"/>
      <c r="O200" s="758" t="s">
        <v>974</v>
      </c>
      <c r="P200" s="293"/>
      <c r="Q200" s="293"/>
      <c r="R200" s="293"/>
      <c r="S200" s="293"/>
      <c r="T200" s="293"/>
      <c r="U200" s="293"/>
      <c r="V200" s="294"/>
      <c r="W200" s="295"/>
      <c r="X200" s="295"/>
      <c r="Y200" s="295"/>
      <c r="Z200" s="295"/>
      <c r="AA200" s="295"/>
      <c r="AB200" s="295"/>
      <c r="AC200" s="295"/>
      <c r="AD200" s="295"/>
      <c r="AE200" s="295"/>
      <c r="AF200" s="685"/>
      <c r="AG200" s="683"/>
      <c r="AH200" s="683"/>
      <c r="AI200" s="683"/>
      <c r="AJ200" s="686"/>
    </row>
    <row r="201" spans="2:36">
      <c r="B201" s="639"/>
      <c r="C201" s="602"/>
      <c r="D201" s="640"/>
      <c r="E201" s="649"/>
      <c r="F201" s="650"/>
      <c r="G201" s="646" t="s">
        <v>6444</v>
      </c>
      <c r="H201" s="597"/>
      <c r="I201" s="695" t="str">
        <f t="shared" si="22"/>
        <v/>
      </c>
      <c r="J201" s="696"/>
      <c r="K201" s="697" t="e">
        <f>VLOOKUP($I201,'WM-AR'!$B$7:$AL$2292,34,FALSE)</f>
        <v>#N/A</v>
      </c>
      <c r="L201" s="655" t="e">
        <f>VLOOKUP($I201,'WM-AR'!$B$7:$AL$2292,4,FALSE)</f>
        <v>#N/A</v>
      </c>
      <c r="M201" s="655" t="e">
        <f>VLOOKUP($I201,'WM-AR'!$B$7:$AL$2292,6,FALSE)</f>
        <v>#N/A</v>
      </c>
      <c r="N201" s="656" t="e">
        <f>VLOOKUP($I201,'WM-AR'!$B$7:$AL$2292,8,FALSE)</f>
        <v>#N/A</v>
      </c>
      <c r="O201" s="657" t="e">
        <f>VLOOKUP($I201,'WM-AR'!$B$7:$AL$2292,10,FALSE)</f>
        <v>#N/A</v>
      </c>
      <c r="P201" s="658" t="e">
        <f>VLOOKUP($I201,'WM-AR'!$B$7:$AL$2292,12,FALSE)</f>
        <v>#N/A</v>
      </c>
      <c r="Q201" s="658" t="e">
        <f>IF(VLOOKUP($I201,'WM-AR'!$B$7:$AL$2292,14,FALSE)=0,"",VLOOKUP($I201,'WM-AR'!$B$7:$AL$2292,14,FALSE))</f>
        <v>#N/A</v>
      </c>
      <c r="R201" s="658" t="e">
        <f>VLOOKUP($I201,'WM-AR'!$B$7:$AL$2292,16,FALSE)</f>
        <v>#N/A</v>
      </c>
      <c r="S201" s="658" t="e">
        <f>VLOOKUP($I201,'WM-AR'!$B$7:$AL$2292,18,FALSE)</f>
        <v>#N/A</v>
      </c>
      <c r="T201" s="658" t="e">
        <f>VLOOKUP($I201,'WM-AR'!$B$7:$AL$2292,20,FALSE)</f>
        <v>#N/A</v>
      </c>
      <c r="U201" s="658" t="e">
        <f>VLOOKUP($I201,'WM-AR'!$B$7:$AL$2292,22,FALSE)</f>
        <v>#N/A</v>
      </c>
      <c r="V201" s="659" t="e">
        <f>VLOOKUP($I201,'WM-AR'!$B$7:$AL$2292,24,FALSE)</f>
        <v>#N/A</v>
      </c>
      <c r="W201" s="660" t="e">
        <f>VLOOKUP($I201,'WM-AR'!$B$7:$AL$2292,25,FALSE)</f>
        <v>#N/A</v>
      </c>
      <c r="X201" s="660" t="e">
        <f>VLOOKUP($I201,'WM-AR'!$B$7:$AL$2292,26,FALSE)</f>
        <v>#N/A</v>
      </c>
      <c r="Y201" s="660" t="e">
        <f>VLOOKUP($I201,'WM-AR'!$B$7:$AL$2292,27,FALSE)</f>
        <v>#N/A</v>
      </c>
      <c r="Z201" s="660" t="e">
        <f>VLOOKUP($I201,'WM-AR'!$B$7:$AL$2292,28,FALSE)</f>
        <v>#N/A</v>
      </c>
      <c r="AA201" s="660" t="e">
        <f>VLOOKUP($I201,'WM-AR'!$B$7:$AL$2292,29,FALSE)</f>
        <v>#N/A</v>
      </c>
      <c r="AB201" s="660" t="e">
        <f>VLOOKUP($I201,'WM-AR'!$B$7:$AL$2292,30,FALSE)</f>
        <v>#N/A</v>
      </c>
      <c r="AC201" s="660" t="e">
        <f>VLOOKUP($I201,'WM-AR'!$B$7:$AL$2292,31,FALSE)</f>
        <v>#N/A</v>
      </c>
      <c r="AD201" s="660" t="e">
        <f>VLOOKUP($I201,'WM-AR'!$B$7:$AL$2292,32,FALSE)</f>
        <v>#N/A</v>
      </c>
      <c r="AE201" s="660" t="e">
        <f>VLOOKUP($I201,'WM-AR'!$B$7:$AL$2292,33,FALSE)</f>
        <v>#N/A</v>
      </c>
      <c r="AF201" s="661"/>
      <c r="AG201" s="662"/>
      <c r="AH201" s="662"/>
      <c r="AI201" s="662"/>
      <c r="AJ201" s="663"/>
    </row>
    <row r="202" spans="2:36">
      <c r="B202" s="641"/>
      <c r="C202" s="598"/>
      <c r="D202" s="642"/>
      <c r="E202" s="651"/>
      <c r="F202" s="652"/>
      <c r="G202" s="647"/>
      <c r="H202" s="599"/>
      <c r="I202" s="698" t="str">
        <f t="shared" si="22"/>
        <v/>
      </c>
      <c r="J202" s="664"/>
      <c r="K202" s="699" t="e">
        <f>VLOOKUP($I202,'WM-AR'!$B$7:$AL$2292,34,FALSE)</f>
        <v>#N/A</v>
      </c>
      <c r="L202" s="664" t="e">
        <f>VLOOKUP($I202,'WM-AR'!$B$7:$AL$2292,4,FALSE)</f>
        <v>#N/A</v>
      </c>
      <c r="M202" s="664" t="e">
        <f>VLOOKUP($I202,'WM-AR'!$B$7:$AL$2292,6,FALSE)</f>
        <v>#N/A</v>
      </c>
      <c r="N202" s="665" t="e">
        <f>VLOOKUP($I202,'WM-AR'!$B$7:$AL$2292,8,FALSE)</f>
        <v>#N/A</v>
      </c>
      <c r="O202" s="666" t="e">
        <f>VLOOKUP($I202,'WM-AR'!$B$7:$AL$2292,10,FALSE)</f>
        <v>#N/A</v>
      </c>
      <c r="P202" s="667" t="e">
        <f>VLOOKUP($I202,'WM-AR'!$B$7:$AL$2292,12,FALSE)</f>
        <v>#N/A</v>
      </c>
      <c r="Q202" s="667" t="e">
        <f>IF(VLOOKUP($I202,'WM-AR'!$B$7:$AL$2292,14,FALSE)=0,"",VLOOKUP($I202,'WM-AR'!$B$7:$AL$2292,14,FALSE))</f>
        <v>#N/A</v>
      </c>
      <c r="R202" s="667" t="e">
        <f>VLOOKUP($I202,'WM-AR'!$B$7:$AL$2292,16,FALSE)</f>
        <v>#N/A</v>
      </c>
      <c r="S202" s="667" t="e">
        <f>VLOOKUP($I202,'WM-AR'!$B$7:$AL$2292,18,FALSE)</f>
        <v>#N/A</v>
      </c>
      <c r="T202" s="667" t="e">
        <f>VLOOKUP($I202,'WM-AR'!$B$7:$AL$2292,20,FALSE)</f>
        <v>#N/A</v>
      </c>
      <c r="U202" s="667" t="e">
        <f>VLOOKUP($I202,'WM-AR'!$B$7:$AL$2292,22,FALSE)</f>
        <v>#N/A</v>
      </c>
      <c r="V202" s="668" t="e">
        <f>VLOOKUP($I202,'WM-AR'!$B$7:$AL$2292,24,FALSE)</f>
        <v>#N/A</v>
      </c>
      <c r="W202" s="669" t="e">
        <f>VLOOKUP($I202,'WM-AR'!$B$7:$AL$2292,25,FALSE)</f>
        <v>#N/A</v>
      </c>
      <c r="X202" s="669" t="e">
        <f>VLOOKUP($I202,'WM-AR'!$B$7:$AL$2292,26,FALSE)</f>
        <v>#N/A</v>
      </c>
      <c r="Y202" s="669" t="e">
        <f>VLOOKUP($I202,'WM-AR'!$B$7:$AL$2292,27,FALSE)</f>
        <v>#N/A</v>
      </c>
      <c r="Z202" s="669" t="e">
        <f>VLOOKUP($I202,'WM-AR'!$B$7:$AL$2292,28,FALSE)</f>
        <v>#N/A</v>
      </c>
      <c r="AA202" s="669" t="e">
        <f>VLOOKUP($I202,'WM-AR'!$B$7:$AL$2292,29,FALSE)</f>
        <v>#N/A</v>
      </c>
      <c r="AB202" s="669" t="e">
        <f>VLOOKUP($I202,'WM-AR'!$B$7:$AL$2292,30,FALSE)</f>
        <v>#N/A</v>
      </c>
      <c r="AC202" s="669" t="e">
        <f>VLOOKUP($I202,'WM-AR'!$B$7:$AL$2292,31,FALSE)</f>
        <v>#N/A</v>
      </c>
      <c r="AD202" s="669" t="e">
        <f>VLOOKUP($I202,'WM-AR'!$B$7:$AL$2292,32,FALSE)</f>
        <v>#N/A</v>
      </c>
      <c r="AE202" s="669" t="e">
        <f>VLOOKUP($I202,'WM-AR'!$B$7:$AL$2292,33,FALSE)</f>
        <v>#N/A</v>
      </c>
      <c r="AF202" s="670"/>
      <c r="AG202" s="671"/>
      <c r="AH202" s="671"/>
      <c r="AI202" s="671"/>
      <c r="AJ202" s="672"/>
    </row>
    <row r="203" spans="2:36">
      <c r="B203" s="643"/>
      <c r="C203" s="600"/>
      <c r="D203" s="644"/>
      <c r="E203" s="653"/>
      <c r="F203" s="654"/>
      <c r="G203" s="648"/>
      <c r="H203" s="601"/>
      <c r="I203" s="700" t="str">
        <f t="shared" si="22"/>
        <v/>
      </c>
      <c r="J203" s="673"/>
      <c r="K203" s="701" t="e">
        <f>VLOOKUP($I203,'WM-AR'!$B$7:$AL$2292,34,FALSE)</f>
        <v>#N/A</v>
      </c>
      <c r="L203" s="673" t="e">
        <f>VLOOKUP($I203,'WM-AR'!$B$7:$AL$2292,4,FALSE)</f>
        <v>#N/A</v>
      </c>
      <c r="M203" s="673" t="e">
        <f>VLOOKUP($I203,'WM-AR'!$B$7:$AL$2292,6,FALSE)</f>
        <v>#N/A</v>
      </c>
      <c r="N203" s="674" t="e">
        <f>VLOOKUP($I203,'WM-AR'!$B$7:$AL$2292,8,FALSE)</f>
        <v>#N/A</v>
      </c>
      <c r="O203" s="675" t="e">
        <f>VLOOKUP($I203,'WM-AR'!$B$7:$AL$2292,10,FALSE)</f>
        <v>#N/A</v>
      </c>
      <c r="P203" s="676" t="e">
        <f>VLOOKUP($I203,'WM-AR'!$B$7:$AL$2292,12,FALSE)</f>
        <v>#N/A</v>
      </c>
      <c r="Q203" s="676" t="e">
        <f>IF(VLOOKUP($I203,'WM-AR'!$B$7:$AL$2292,14,FALSE)=0,"",VLOOKUP($I203,'WM-AR'!$B$7:$AL$2292,14,FALSE))</f>
        <v>#N/A</v>
      </c>
      <c r="R203" s="676" t="e">
        <f>VLOOKUP($I203,'WM-AR'!$B$7:$AL$2292,16,FALSE)</f>
        <v>#N/A</v>
      </c>
      <c r="S203" s="676" t="e">
        <f>VLOOKUP($I203,'WM-AR'!$B$7:$AL$2292,18,FALSE)</f>
        <v>#N/A</v>
      </c>
      <c r="T203" s="676" t="e">
        <f>VLOOKUP($I203,'WM-AR'!$B$7:$AL$2292,20,FALSE)</f>
        <v>#N/A</v>
      </c>
      <c r="U203" s="676" t="e">
        <f>VLOOKUP($I203,'WM-AR'!$B$7:$AL$2292,22,FALSE)</f>
        <v>#N/A</v>
      </c>
      <c r="V203" s="677" t="e">
        <f>VLOOKUP($I203,'WM-AR'!$B$7:$AL$2292,24,FALSE)</f>
        <v>#N/A</v>
      </c>
      <c r="W203" s="678" t="e">
        <f>VLOOKUP($I203,'WM-AR'!$B$7:$AL$2292,25,FALSE)</f>
        <v>#N/A</v>
      </c>
      <c r="X203" s="678" t="e">
        <f>VLOOKUP($I203,'WM-AR'!$B$7:$AL$2292,26,FALSE)</f>
        <v>#N/A</v>
      </c>
      <c r="Y203" s="678" t="e">
        <f>VLOOKUP($I203,'WM-AR'!$B$7:$AL$2292,27,FALSE)</f>
        <v>#N/A</v>
      </c>
      <c r="Z203" s="678" t="e">
        <f>VLOOKUP($I203,'WM-AR'!$B$7:$AL$2292,28,FALSE)</f>
        <v>#N/A</v>
      </c>
      <c r="AA203" s="678" t="e">
        <f>VLOOKUP($I203,'WM-AR'!$B$7:$AL$2292,29,FALSE)</f>
        <v>#N/A</v>
      </c>
      <c r="AB203" s="678" t="e">
        <f>VLOOKUP($I203,'WM-AR'!$B$7:$AL$2292,30,FALSE)</f>
        <v>#N/A</v>
      </c>
      <c r="AC203" s="678" t="e">
        <f>VLOOKUP($I203,'WM-AR'!$B$7:$AL$2292,31,FALSE)</f>
        <v>#N/A</v>
      </c>
      <c r="AD203" s="678" t="e">
        <f>VLOOKUP($I203,'WM-AR'!$B$7:$AL$2292,32,FALSE)</f>
        <v>#N/A</v>
      </c>
      <c r="AE203" s="678" t="e">
        <f>VLOOKUP($I203,'WM-AR'!$B$7:$AL$2292,33,FALSE)</f>
        <v>#N/A</v>
      </c>
      <c r="AF203" s="679"/>
      <c r="AG203" s="680"/>
      <c r="AH203" s="680"/>
      <c r="AI203" s="680"/>
      <c r="AJ203" s="681"/>
    </row>
    <row r="204" spans="2:36" ht="49.9" customHeight="1">
      <c r="B204" s="314"/>
      <c r="C204" s="285"/>
      <c r="D204" s="285"/>
      <c r="E204" s="285" t="s">
        <v>955</v>
      </c>
      <c r="F204" s="756" t="s">
        <v>6980</v>
      </c>
      <c r="G204" s="286" t="str">
        <f>N204&amp;" "&amp;Q204</f>
        <v xml:space="preserve">Floor Tile </v>
      </c>
      <c r="H204" s="308" t="s">
        <v>975</v>
      </c>
      <c r="I204" s="309" t="str">
        <f t="shared" si="22"/>
        <v>A04AN083-00008</v>
      </c>
      <c r="J204" s="310"/>
      <c r="K204" s="310" t="str">
        <f>VLOOKUP($I204,'WM-AR'!$B$7:$AL$2292,34,FALSE)</f>
        <v>M2</v>
      </c>
      <c r="L204" s="310" t="str">
        <f>VLOOKUP($I204,'WM-AR'!$B$7:$AL$2292,4,FALSE)</f>
        <v>Finishing Work</v>
      </c>
      <c r="M204" s="310" t="str">
        <f>VLOOKUP($I204,'WM-AR'!$B$7:$AL$2292,6,FALSE)</f>
        <v>Tile Work</v>
      </c>
      <c r="N204" s="310" t="str">
        <f>VLOOKUP($I204,'WM-AR'!$B$7:$AL$2292,8,FALSE)</f>
        <v>Floor Tile</v>
      </c>
      <c r="O204" s="310" t="str">
        <f>VLOOKUP($I204,'WM-AR'!$B$7:$AL$2292,10,FALSE)</f>
        <v>Stone Tile</v>
      </c>
      <c r="P204" s="310">
        <f>VLOOKUP($I204,'WM-AR'!$B$7:$AL$2292,12,FALSE)</f>
        <v>0</v>
      </c>
      <c r="Q204" s="310" t="str">
        <f>IF(VLOOKUP($I204,'WM-AR'!$B$7:$AL$2292,14,FALSE)=0,"",VLOOKUP($I204,'WM-AR'!$B$7:$AL$2292,14,FALSE))</f>
        <v/>
      </c>
      <c r="R204" s="310">
        <f>VLOOKUP($I204,'WM-AR'!$B$7:$AL$2292,16,FALSE)</f>
        <v>0</v>
      </c>
      <c r="S204" s="310">
        <f>VLOOKUP($I204,'WM-AR'!$B$7:$AL$2292,18,FALSE)</f>
        <v>0</v>
      </c>
      <c r="T204" s="310" t="str">
        <f>VLOOKUP($I204,'WM-AR'!$B$7:$AL$2292,20,FALSE)</f>
        <v>Non-Slip Type, w/ Mortar Bond Coat or Adhesive</v>
      </c>
      <c r="U204" s="310">
        <f>VLOOKUP($I204,'WM-AR'!$B$7:$AL$2292,22,FALSE)</f>
        <v>0</v>
      </c>
      <c r="V204" s="310">
        <f>VLOOKUP($I204,'WM-AR'!$B$7:$AL$2292,24,FALSE)</f>
        <v>0</v>
      </c>
      <c r="W204" s="310">
        <f>VLOOKUP($I204,'WM-AR'!$B$7:$AL$2292,25,FALSE)</f>
        <v>0</v>
      </c>
      <c r="X204" s="310" t="str">
        <f>VLOOKUP($I204,'WM-AR'!$B$7:$AL$2292,26,FALSE)</f>
        <v>Tile Size=W(  )mm x L(  )mm x THK(  )mm</v>
      </c>
      <c r="Y204" s="310">
        <f>VLOOKUP($I204,'WM-AR'!$B$7:$AL$2292,27,FALSE)</f>
        <v>0</v>
      </c>
      <c r="Z204" s="310">
        <f>VLOOKUP($I204,'WM-AR'!$B$7:$AL$2292,28,FALSE)</f>
        <v>0</v>
      </c>
      <c r="AA204" s="310">
        <f>VLOOKUP($I204,'WM-AR'!$B$7:$AL$2292,29,FALSE)</f>
        <v>0</v>
      </c>
      <c r="AB204" s="310">
        <f>VLOOKUP($I204,'WM-AR'!$B$7:$AL$2292,30,FALSE)</f>
        <v>0</v>
      </c>
      <c r="AC204" s="310">
        <f>VLOOKUP($I204,'WM-AR'!$B$7:$AL$2292,31,FALSE)</f>
        <v>0</v>
      </c>
      <c r="AD204" s="310">
        <f>VLOOKUP($I204,'WM-AR'!$B$7:$AL$2292,32,FALSE)</f>
        <v>0</v>
      </c>
      <c r="AE204" s="310">
        <f>VLOOKUP($I204,'WM-AR'!$B$7:$AL$2292,33,FALSE)</f>
        <v>0</v>
      </c>
      <c r="AF204" s="287" t="s">
        <v>958</v>
      </c>
      <c r="AG204" s="375"/>
      <c r="AH204" s="376"/>
      <c r="AI204" s="376" t="s">
        <v>763</v>
      </c>
      <c r="AJ204" s="410" t="s">
        <v>945</v>
      </c>
    </row>
    <row r="205" spans="2:36">
      <c r="B205" s="396"/>
      <c r="C205" s="397"/>
      <c r="D205" s="397"/>
      <c r="E205" s="397"/>
      <c r="F205" s="397"/>
      <c r="G205" s="398"/>
      <c r="H205" s="398"/>
      <c r="I205" s="367"/>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c r="AF205" s="397"/>
      <c r="AG205" s="400"/>
      <c r="AH205" s="401"/>
      <c r="AI205" s="401"/>
      <c r="AJ205" s="398"/>
    </row>
    <row r="206" spans="2:36" ht="34.9" customHeight="1">
      <c r="B206" s="596"/>
      <c r="C206" s="285" t="s">
        <v>225</v>
      </c>
      <c r="D206" s="286"/>
      <c r="E206" s="509" t="s">
        <v>509</v>
      </c>
      <c r="F206" s="288" t="s">
        <v>6951</v>
      </c>
      <c r="G206" s="288"/>
      <c r="H206" s="372"/>
      <c r="I206" s="290" t="str">
        <f t="shared" ref="I206:I210" si="23">LEFT(H206,14)</f>
        <v/>
      </c>
      <c r="J206" s="290"/>
      <c r="K206" s="290"/>
      <c r="L206" s="290"/>
      <c r="M206" s="290"/>
      <c r="N206" s="291"/>
      <c r="O206" s="758" t="s">
        <v>977</v>
      </c>
      <c r="P206" s="293"/>
      <c r="Q206" s="293"/>
      <c r="R206" s="293"/>
      <c r="S206" s="293"/>
      <c r="T206" s="293"/>
      <c r="U206" s="293"/>
      <c r="V206" s="294"/>
      <c r="W206" s="295"/>
      <c r="X206" s="295"/>
      <c r="Y206" s="295"/>
      <c r="Z206" s="295"/>
      <c r="AA206" s="295"/>
      <c r="AB206" s="295"/>
      <c r="AC206" s="295"/>
      <c r="AD206" s="295"/>
      <c r="AE206" s="295"/>
      <c r="AF206" s="685"/>
      <c r="AG206" s="760"/>
      <c r="AH206" s="683"/>
      <c r="AI206" s="683"/>
      <c r="AJ206" s="686"/>
    </row>
    <row r="207" spans="2:36">
      <c r="B207" s="639"/>
      <c r="C207" s="602"/>
      <c r="D207" s="640"/>
      <c r="E207" s="649"/>
      <c r="F207" s="650"/>
      <c r="G207" s="646" t="s">
        <v>976</v>
      </c>
      <c r="H207" s="597"/>
      <c r="I207" s="695" t="str">
        <f t="shared" si="23"/>
        <v/>
      </c>
      <c r="J207" s="696"/>
      <c r="K207" s="697" t="e">
        <f>VLOOKUP($I207,'WM-AR'!$B$7:$AL$2292,34,FALSE)</f>
        <v>#N/A</v>
      </c>
      <c r="L207" s="655" t="e">
        <f>VLOOKUP($I207,'WM-AR'!$B$7:$AL$2292,4,FALSE)</f>
        <v>#N/A</v>
      </c>
      <c r="M207" s="655" t="e">
        <f>VLOOKUP($I207,'WM-AR'!$B$7:$AL$2292,6,FALSE)</f>
        <v>#N/A</v>
      </c>
      <c r="N207" s="656" t="e">
        <f>VLOOKUP($I207,'WM-AR'!$B$7:$AL$2292,8,FALSE)</f>
        <v>#N/A</v>
      </c>
      <c r="O207" s="657" t="e">
        <f>VLOOKUP($I207,'WM-AR'!$B$7:$AL$2292,10,FALSE)</f>
        <v>#N/A</v>
      </c>
      <c r="P207" s="658" t="e">
        <f>VLOOKUP($I207,'WM-AR'!$B$7:$AL$2292,12,FALSE)</f>
        <v>#N/A</v>
      </c>
      <c r="Q207" s="658" t="e">
        <f>IF(VLOOKUP($I207,'WM-AR'!$B$7:$AL$2292,14,FALSE)=0,"",VLOOKUP($I207,'WM-AR'!$B$7:$AL$2292,14,FALSE))</f>
        <v>#N/A</v>
      </c>
      <c r="R207" s="658" t="e">
        <f>VLOOKUP($I207,'WM-AR'!$B$7:$AL$2292,16,FALSE)</f>
        <v>#N/A</v>
      </c>
      <c r="S207" s="658" t="e">
        <f>VLOOKUP($I207,'WM-AR'!$B$7:$AL$2292,18,FALSE)</f>
        <v>#N/A</v>
      </c>
      <c r="T207" s="658" t="e">
        <f>VLOOKUP($I207,'WM-AR'!$B$7:$AL$2292,20,FALSE)</f>
        <v>#N/A</v>
      </c>
      <c r="U207" s="658" t="e">
        <f>VLOOKUP($I207,'WM-AR'!$B$7:$AL$2292,22,FALSE)</f>
        <v>#N/A</v>
      </c>
      <c r="V207" s="659" t="e">
        <f>VLOOKUP($I207,'WM-AR'!$B$7:$AL$2292,24,FALSE)</f>
        <v>#N/A</v>
      </c>
      <c r="W207" s="660" t="e">
        <f>VLOOKUP($I207,'WM-AR'!$B$7:$AL$2292,25,FALSE)</f>
        <v>#N/A</v>
      </c>
      <c r="X207" s="660" t="e">
        <f>VLOOKUP($I207,'WM-AR'!$B$7:$AL$2292,26,FALSE)</f>
        <v>#N/A</v>
      </c>
      <c r="Y207" s="660" t="e">
        <f>VLOOKUP($I207,'WM-AR'!$B$7:$AL$2292,27,FALSE)</f>
        <v>#N/A</v>
      </c>
      <c r="Z207" s="660" t="e">
        <f>VLOOKUP($I207,'WM-AR'!$B$7:$AL$2292,28,FALSE)</f>
        <v>#N/A</v>
      </c>
      <c r="AA207" s="660" t="e">
        <f>VLOOKUP($I207,'WM-AR'!$B$7:$AL$2292,29,FALSE)</f>
        <v>#N/A</v>
      </c>
      <c r="AB207" s="660" t="e">
        <f>VLOOKUP($I207,'WM-AR'!$B$7:$AL$2292,30,FALSE)</f>
        <v>#N/A</v>
      </c>
      <c r="AC207" s="660" t="e">
        <f>VLOOKUP($I207,'WM-AR'!$B$7:$AL$2292,31,FALSE)</f>
        <v>#N/A</v>
      </c>
      <c r="AD207" s="660" t="e">
        <f>VLOOKUP($I207,'WM-AR'!$B$7:$AL$2292,32,FALSE)</f>
        <v>#N/A</v>
      </c>
      <c r="AE207" s="660" t="e">
        <f>VLOOKUP($I207,'WM-AR'!$B$7:$AL$2292,33,FALSE)</f>
        <v>#N/A</v>
      </c>
      <c r="AF207" s="661"/>
      <c r="AG207" s="662"/>
      <c r="AH207" s="662"/>
      <c r="AI207" s="662"/>
      <c r="AJ207" s="663"/>
    </row>
    <row r="208" spans="2:36">
      <c r="B208" s="641"/>
      <c r="C208" s="598"/>
      <c r="D208" s="642"/>
      <c r="E208" s="651"/>
      <c r="F208" s="652"/>
      <c r="G208" s="647"/>
      <c r="H208" s="599"/>
      <c r="I208" s="698" t="str">
        <f t="shared" si="23"/>
        <v/>
      </c>
      <c r="J208" s="664"/>
      <c r="K208" s="699" t="e">
        <f>VLOOKUP($I208,'WM-AR'!$B$7:$AL$2292,34,FALSE)</f>
        <v>#N/A</v>
      </c>
      <c r="L208" s="664" t="e">
        <f>VLOOKUP($I208,'WM-AR'!$B$7:$AL$2292,4,FALSE)</f>
        <v>#N/A</v>
      </c>
      <c r="M208" s="664" t="e">
        <f>VLOOKUP($I208,'WM-AR'!$B$7:$AL$2292,6,FALSE)</f>
        <v>#N/A</v>
      </c>
      <c r="N208" s="665" t="e">
        <f>VLOOKUP($I208,'WM-AR'!$B$7:$AL$2292,8,FALSE)</f>
        <v>#N/A</v>
      </c>
      <c r="O208" s="666" t="e">
        <f>VLOOKUP($I208,'WM-AR'!$B$7:$AL$2292,10,FALSE)</f>
        <v>#N/A</v>
      </c>
      <c r="P208" s="667" t="e">
        <f>VLOOKUP($I208,'WM-AR'!$B$7:$AL$2292,12,FALSE)</f>
        <v>#N/A</v>
      </c>
      <c r="Q208" s="667" t="e">
        <f>IF(VLOOKUP($I208,'WM-AR'!$B$7:$AL$2292,14,FALSE)=0,"",VLOOKUP($I208,'WM-AR'!$B$7:$AL$2292,14,FALSE))</f>
        <v>#N/A</v>
      </c>
      <c r="R208" s="667" t="e">
        <f>VLOOKUP($I208,'WM-AR'!$B$7:$AL$2292,16,FALSE)</f>
        <v>#N/A</v>
      </c>
      <c r="S208" s="667" t="e">
        <f>VLOOKUP($I208,'WM-AR'!$B$7:$AL$2292,18,FALSE)</f>
        <v>#N/A</v>
      </c>
      <c r="T208" s="667" t="e">
        <f>VLOOKUP($I208,'WM-AR'!$B$7:$AL$2292,20,FALSE)</f>
        <v>#N/A</v>
      </c>
      <c r="U208" s="667" t="e">
        <f>VLOOKUP($I208,'WM-AR'!$B$7:$AL$2292,22,FALSE)</f>
        <v>#N/A</v>
      </c>
      <c r="V208" s="668" t="e">
        <f>VLOOKUP($I208,'WM-AR'!$B$7:$AL$2292,24,FALSE)</f>
        <v>#N/A</v>
      </c>
      <c r="W208" s="669" t="e">
        <f>VLOOKUP($I208,'WM-AR'!$B$7:$AL$2292,25,FALSE)</f>
        <v>#N/A</v>
      </c>
      <c r="X208" s="669" t="e">
        <f>VLOOKUP($I208,'WM-AR'!$B$7:$AL$2292,26,FALSE)</f>
        <v>#N/A</v>
      </c>
      <c r="Y208" s="669" t="e">
        <f>VLOOKUP($I208,'WM-AR'!$B$7:$AL$2292,27,FALSE)</f>
        <v>#N/A</v>
      </c>
      <c r="Z208" s="669" t="e">
        <f>VLOOKUP($I208,'WM-AR'!$B$7:$AL$2292,28,FALSE)</f>
        <v>#N/A</v>
      </c>
      <c r="AA208" s="669" t="e">
        <f>VLOOKUP($I208,'WM-AR'!$B$7:$AL$2292,29,FALSE)</f>
        <v>#N/A</v>
      </c>
      <c r="AB208" s="669" t="e">
        <f>VLOOKUP($I208,'WM-AR'!$B$7:$AL$2292,30,FALSE)</f>
        <v>#N/A</v>
      </c>
      <c r="AC208" s="669" t="e">
        <f>VLOOKUP($I208,'WM-AR'!$B$7:$AL$2292,31,FALSE)</f>
        <v>#N/A</v>
      </c>
      <c r="AD208" s="669" t="e">
        <f>VLOOKUP($I208,'WM-AR'!$B$7:$AL$2292,32,FALSE)</f>
        <v>#N/A</v>
      </c>
      <c r="AE208" s="669" t="e">
        <f>VLOOKUP($I208,'WM-AR'!$B$7:$AL$2292,33,FALSE)</f>
        <v>#N/A</v>
      </c>
      <c r="AF208" s="670"/>
      <c r="AG208" s="671"/>
      <c r="AH208" s="671"/>
      <c r="AI208" s="671"/>
      <c r="AJ208" s="672"/>
    </row>
    <row r="209" spans="2:36">
      <c r="B209" s="643"/>
      <c r="C209" s="600"/>
      <c r="D209" s="644"/>
      <c r="E209" s="653"/>
      <c r="F209" s="654"/>
      <c r="G209" s="648"/>
      <c r="H209" s="601"/>
      <c r="I209" s="700" t="str">
        <f t="shared" si="23"/>
        <v/>
      </c>
      <c r="J209" s="673"/>
      <c r="K209" s="701" t="e">
        <f>VLOOKUP($I209,'WM-AR'!$B$7:$AL$2292,34,FALSE)</f>
        <v>#N/A</v>
      </c>
      <c r="L209" s="673" t="e">
        <f>VLOOKUP($I209,'WM-AR'!$B$7:$AL$2292,4,FALSE)</f>
        <v>#N/A</v>
      </c>
      <c r="M209" s="673" t="e">
        <f>VLOOKUP($I209,'WM-AR'!$B$7:$AL$2292,6,FALSE)</f>
        <v>#N/A</v>
      </c>
      <c r="N209" s="674" t="e">
        <f>VLOOKUP($I209,'WM-AR'!$B$7:$AL$2292,8,FALSE)</f>
        <v>#N/A</v>
      </c>
      <c r="O209" s="675" t="e">
        <f>VLOOKUP($I209,'WM-AR'!$B$7:$AL$2292,10,FALSE)</f>
        <v>#N/A</v>
      </c>
      <c r="P209" s="676" t="e">
        <f>VLOOKUP($I209,'WM-AR'!$B$7:$AL$2292,12,FALSE)</f>
        <v>#N/A</v>
      </c>
      <c r="Q209" s="676" t="e">
        <f>IF(VLOOKUP($I209,'WM-AR'!$B$7:$AL$2292,14,FALSE)=0,"",VLOOKUP($I209,'WM-AR'!$B$7:$AL$2292,14,FALSE))</f>
        <v>#N/A</v>
      </c>
      <c r="R209" s="676" t="e">
        <f>VLOOKUP($I209,'WM-AR'!$B$7:$AL$2292,16,FALSE)</f>
        <v>#N/A</v>
      </c>
      <c r="S209" s="676" t="e">
        <f>VLOOKUP($I209,'WM-AR'!$B$7:$AL$2292,18,FALSE)</f>
        <v>#N/A</v>
      </c>
      <c r="T209" s="676" t="e">
        <f>VLOOKUP($I209,'WM-AR'!$B$7:$AL$2292,20,FALSE)</f>
        <v>#N/A</v>
      </c>
      <c r="U209" s="676" t="e">
        <f>VLOOKUP($I209,'WM-AR'!$B$7:$AL$2292,22,FALSE)</f>
        <v>#N/A</v>
      </c>
      <c r="V209" s="677" t="e">
        <f>VLOOKUP($I209,'WM-AR'!$B$7:$AL$2292,24,FALSE)</f>
        <v>#N/A</v>
      </c>
      <c r="W209" s="678" t="e">
        <f>VLOOKUP($I209,'WM-AR'!$B$7:$AL$2292,25,FALSE)</f>
        <v>#N/A</v>
      </c>
      <c r="X209" s="678" t="e">
        <f>VLOOKUP($I209,'WM-AR'!$B$7:$AL$2292,26,FALSE)</f>
        <v>#N/A</v>
      </c>
      <c r="Y209" s="678" t="e">
        <f>VLOOKUP($I209,'WM-AR'!$B$7:$AL$2292,27,FALSE)</f>
        <v>#N/A</v>
      </c>
      <c r="Z209" s="678" t="e">
        <f>VLOOKUP($I209,'WM-AR'!$B$7:$AL$2292,28,FALSE)</f>
        <v>#N/A</v>
      </c>
      <c r="AA209" s="678" t="e">
        <f>VLOOKUP($I209,'WM-AR'!$B$7:$AL$2292,29,FALSE)</f>
        <v>#N/A</v>
      </c>
      <c r="AB209" s="678" t="e">
        <f>VLOOKUP($I209,'WM-AR'!$B$7:$AL$2292,30,FALSE)</f>
        <v>#N/A</v>
      </c>
      <c r="AC209" s="678" t="e">
        <f>VLOOKUP($I209,'WM-AR'!$B$7:$AL$2292,31,FALSE)</f>
        <v>#N/A</v>
      </c>
      <c r="AD209" s="678" t="e">
        <f>VLOOKUP($I209,'WM-AR'!$B$7:$AL$2292,32,FALSE)</f>
        <v>#N/A</v>
      </c>
      <c r="AE209" s="678" t="e">
        <f>VLOOKUP($I209,'WM-AR'!$B$7:$AL$2292,33,FALSE)</f>
        <v>#N/A</v>
      </c>
      <c r="AF209" s="679"/>
      <c r="AG209" s="680"/>
      <c r="AH209" s="680"/>
      <c r="AI209" s="680"/>
      <c r="AJ209" s="681"/>
    </row>
    <row r="210" spans="2:36" ht="49.9" customHeight="1">
      <c r="B210" s="314"/>
      <c r="C210" s="285"/>
      <c r="D210" s="285"/>
      <c r="E210" s="285" t="s">
        <v>955</v>
      </c>
      <c r="F210" s="756" t="s">
        <v>6980</v>
      </c>
      <c r="G210" s="286" t="str">
        <f>N210&amp;" "&amp;Q210</f>
        <v xml:space="preserve">Floor Tile </v>
      </c>
      <c r="H210" s="308" t="s">
        <v>978</v>
      </c>
      <c r="I210" s="309" t="str">
        <f t="shared" si="23"/>
        <v>A04AN083-00011</v>
      </c>
      <c r="J210" s="310"/>
      <c r="K210" s="310" t="str">
        <f>VLOOKUP($I210,'WM-AR'!$B$7:$AL$2292,34,FALSE)</f>
        <v>M2</v>
      </c>
      <c r="L210" s="310" t="str">
        <f>VLOOKUP($I210,'WM-AR'!$B$7:$AL$2292,4,FALSE)</f>
        <v>Finishing Work</v>
      </c>
      <c r="M210" s="310" t="str">
        <f>VLOOKUP($I210,'WM-AR'!$B$7:$AL$2292,6,FALSE)</f>
        <v>Tile Work</v>
      </c>
      <c r="N210" s="310" t="str">
        <f>VLOOKUP($I210,'WM-AR'!$B$7:$AL$2292,8,FALSE)</f>
        <v>Floor Tile</v>
      </c>
      <c r="O210" s="310" t="str">
        <f>VLOOKUP($I210,'WM-AR'!$B$7:$AL$2292,10,FALSE)</f>
        <v>Porcelain Tile</v>
      </c>
      <c r="P210" s="310">
        <f>VLOOKUP($I210,'WM-AR'!$B$7:$AL$2292,12,FALSE)</f>
        <v>0</v>
      </c>
      <c r="Q210" s="310" t="str">
        <f>IF(VLOOKUP($I210,'WM-AR'!$B$7:$AL$2292,14,FALSE)=0,"",VLOOKUP($I210,'WM-AR'!$B$7:$AL$2292,14,FALSE))</f>
        <v/>
      </c>
      <c r="R210" s="310">
        <f>VLOOKUP($I210,'WM-AR'!$B$7:$AL$2292,16,FALSE)</f>
        <v>0</v>
      </c>
      <c r="S210" s="310">
        <f>VLOOKUP($I210,'WM-AR'!$B$7:$AL$2292,18,FALSE)</f>
        <v>0</v>
      </c>
      <c r="T210" s="310" t="str">
        <f>VLOOKUP($I210,'WM-AR'!$B$7:$AL$2292,20,FALSE)</f>
        <v>Non-Slip Type, w/ Mortar Bond Coat or Adhesive</v>
      </c>
      <c r="U210" s="310">
        <f>VLOOKUP($I210,'WM-AR'!$B$7:$AL$2292,22,FALSE)</f>
        <v>0</v>
      </c>
      <c r="V210" s="310">
        <f>VLOOKUP($I210,'WM-AR'!$B$7:$AL$2292,24,FALSE)</f>
        <v>0</v>
      </c>
      <c r="W210" s="310">
        <f>VLOOKUP($I210,'WM-AR'!$B$7:$AL$2292,25,FALSE)</f>
        <v>0</v>
      </c>
      <c r="X210" s="310" t="str">
        <f>VLOOKUP($I210,'WM-AR'!$B$7:$AL$2292,26,FALSE)</f>
        <v>Tile Size=W(  )mm x L(  )mm x THK(  )mm</v>
      </c>
      <c r="Y210" s="310">
        <f>VLOOKUP($I210,'WM-AR'!$B$7:$AL$2292,27,FALSE)</f>
        <v>0</v>
      </c>
      <c r="Z210" s="310">
        <f>VLOOKUP($I210,'WM-AR'!$B$7:$AL$2292,28,FALSE)</f>
        <v>0</v>
      </c>
      <c r="AA210" s="310">
        <f>VLOOKUP($I210,'WM-AR'!$B$7:$AL$2292,29,FALSE)</f>
        <v>0</v>
      </c>
      <c r="AB210" s="310">
        <f>VLOOKUP($I210,'WM-AR'!$B$7:$AL$2292,30,FALSE)</f>
        <v>0</v>
      </c>
      <c r="AC210" s="310">
        <f>VLOOKUP($I210,'WM-AR'!$B$7:$AL$2292,31,FALSE)</f>
        <v>0</v>
      </c>
      <c r="AD210" s="310">
        <f>VLOOKUP($I210,'WM-AR'!$B$7:$AL$2292,32,FALSE)</f>
        <v>0</v>
      </c>
      <c r="AE210" s="310">
        <f>VLOOKUP($I210,'WM-AR'!$B$7:$AL$2292,33,FALSE)</f>
        <v>0</v>
      </c>
      <c r="AF210" s="287" t="s">
        <v>979</v>
      </c>
      <c r="AG210" s="375"/>
      <c r="AH210" s="376"/>
      <c r="AI210" s="376" t="s">
        <v>763</v>
      </c>
      <c r="AJ210" s="410" t="s">
        <v>945</v>
      </c>
    </row>
    <row r="211" spans="2:36">
      <c r="B211" s="396"/>
      <c r="C211" s="397"/>
      <c r="D211" s="397"/>
      <c r="E211" s="397"/>
      <c r="F211" s="397"/>
      <c r="G211" s="398"/>
      <c r="H211" s="398"/>
      <c r="I211" s="367"/>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c r="AF211" s="397"/>
      <c r="AG211" s="400"/>
      <c r="AH211" s="401"/>
      <c r="AI211" s="401"/>
      <c r="AJ211" s="398"/>
    </row>
    <row r="212" spans="2:36" ht="34.9" customHeight="1">
      <c r="B212" s="596"/>
      <c r="C212" s="285" t="s">
        <v>225</v>
      </c>
      <c r="D212" s="286"/>
      <c r="E212" s="509" t="s">
        <v>509</v>
      </c>
      <c r="F212" s="288" t="s">
        <v>6952</v>
      </c>
      <c r="G212" s="288"/>
      <c r="H212" s="372"/>
      <c r="I212" s="290" t="str">
        <f t="shared" ref="I212:I216" si="24">LEFT(H212,14)</f>
        <v/>
      </c>
      <c r="J212" s="290"/>
      <c r="K212" s="290"/>
      <c r="L212" s="290"/>
      <c r="M212" s="290"/>
      <c r="N212" s="291"/>
      <c r="O212" s="758" t="s">
        <v>981</v>
      </c>
      <c r="P212" s="293"/>
      <c r="Q212" s="293"/>
      <c r="R212" s="293"/>
      <c r="S212" s="293"/>
      <c r="T212" s="293"/>
      <c r="U212" s="293"/>
      <c r="V212" s="294"/>
      <c r="W212" s="295"/>
      <c r="X212" s="295"/>
      <c r="Y212" s="295"/>
      <c r="Z212" s="295"/>
      <c r="AA212" s="295"/>
      <c r="AB212" s="295"/>
      <c r="AC212" s="295"/>
      <c r="AD212" s="295"/>
      <c r="AE212" s="295"/>
      <c r="AF212" s="685"/>
      <c r="AG212" s="760"/>
      <c r="AH212" s="683"/>
      <c r="AI212" s="683"/>
      <c r="AJ212" s="686"/>
    </row>
    <row r="213" spans="2:36">
      <c r="B213" s="639"/>
      <c r="C213" s="602"/>
      <c r="D213" s="640"/>
      <c r="E213" s="649"/>
      <c r="F213" s="650"/>
      <c r="G213" s="646" t="s">
        <v>980</v>
      </c>
      <c r="H213" s="597"/>
      <c r="I213" s="695" t="str">
        <f t="shared" si="24"/>
        <v/>
      </c>
      <c r="J213" s="696"/>
      <c r="K213" s="697" t="e">
        <f>VLOOKUP($I213,'WM-AR'!$B$7:$AL$2292,34,FALSE)</f>
        <v>#N/A</v>
      </c>
      <c r="L213" s="655" t="e">
        <f>VLOOKUP($I213,'WM-AR'!$B$7:$AL$2292,4,FALSE)</f>
        <v>#N/A</v>
      </c>
      <c r="M213" s="655" t="e">
        <f>VLOOKUP($I213,'WM-AR'!$B$7:$AL$2292,6,FALSE)</f>
        <v>#N/A</v>
      </c>
      <c r="N213" s="656" t="e">
        <f>VLOOKUP($I213,'WM-AR'!$B$7:$AL$2292,8,FALSE)</f>
        <v>#N/A</v>
      </c>
      <c r="O213" s="657" t="e">
        <f>VLOOKUP($I213,'WM-AR'!$B$7:$AL$2292,10,FALSE)</f>
        <v>#N/A</v>
      </c>
      <c r="P213" s="658" t="e">
        <f>VLOOKUP($I213,'WM-AR'!$B$7:$AL$2292,12,FALSE)</f>
        <v>#N/A</v>
      </c>
      <c r="Q213" s="658" t="e">
        <f>IF(VLOOKUP($I213,'WM-AR'!$B$7:$AL$2292,14,FALSE)=0,"",VLOOKUP($I213,'WM-AR'!$B$7:$AL$2292,14,FALSE))</f>
        <v>#N/A</v>
      </c>
      <c r="R213" s="658" t="e">
        <f>VLOOKUP($I213,'WM-AR'!$B$7:$AL$2292,16,FALSE)</f>
        <v>#N/A</v>
      </c>
      <c r="S213" s="658" t="e">
        <f>VLOOKUP($I213,'WM-AR'!$B$7:$AL$2292,18,FALSE)</f>
        <v>#N/A</v>
      </c>
      <c r="T213" s="658" t="e">
        <f>VLOOKUP($I213,'WM-AR'!$B$7:$AL$2292,20,FALSE)</f>
        <v>#N/A</v>
      </c>
      <c r="U213" s="658" t="e">
        <f>VLOOKUP($I213,'WM-AR'!$B$7:$AL$2292,22,FALSE)</f>
        <v>#N/A</v>
      </c>
      <c r="V213" s="659" t="e">
        <f>VLOOKUP($I213,'WM-AR'!$B$7:$AL$2292,24,FALSE)</f>
        <v>#N/A</v>
      </c>
      <c r="W213" s="660" t="e">
        <f>VLOOKUP($I213,'WM-AR'!$B$7:$AL$2292,25,FALSE)</f>
        <v>#N/A</v>
      </c>
      <c r="X213" s="660" t="e">
        <f>VLOOKUP($I213,'WM-AR'!$B$7:$AL$2292,26,FALSE)</f>
        <v>#N/A</v>
      </c>
      <c r="Y213" s="660" t="e">
        <f>VLOOKUP($I213,'WM-AR'!$B$7:$AL$2292,27,FALSE)</f>
        <v>#N/A</v>
      </c>
      <c r="Z213" s="660" t="e">
        <f>VLOOKUP($I213,'WM-AR'!$B$7:$AL$2292,28,FALSE)</f>
        <v>#N/A</v>
      </c>
      <c r="AA213" s="660" t="e">
        <f>VLOOKUP($I213,'WM-AR'!$B$7:$AL$2292,29,FALSE)</f>
        <v>#N/A</v>
      </c>
      <c r="AB213" s="660" t="e">
        <f>VLOOKUP($I213,'WM-AR'!$B$7:$AL$2292,30,FALSE)</f>
        <v>#N/A</v>
      </c>
      <c r="AC213" s="660" t="e">
        <f>VLOOKUP($I213,'WM-AR'!$B$7:$AL$2292,31,FALSE)</f>
        <v>#N/A</v>
      </c>
      <c r="AD213" s="660" t="e">
        <f>VLOOKUP($I213,'WM-AR'!$B$7:$AL$2292,32,FALSE)</f>
        <v>#N/A</v>
      </c>
      <c r="AE213" s="660" t="e">
        <f>VLOOKUP($I213,'WM-AR'!$B$7:$AL$2292,33,FALSE)</f>
        <v>#N/A</v>
      </c>
      <c r="AF213" s="661"/>
      <c r="AG213" s="662"/>
      <c r="AH213" s="662"/>
      <c r="AI213" s="662"/>
      <c r="AJ213" s="663"/>
    </row>
    <row r="214" spans="2:36">
      <c r="B214" s="641"/>
      <c r="C214" s="598"/>
      <c r="D214" s="642"/>
      <c r="E214" s="651"/>
      <c r="F214" s="652"/>
      <c r="G214" s="647"/>
      <c r="H214" s="599"/>
      <c r="I214" s="698" t="str">
        <f t="shared" si="24"/>
        <v/>
      </c>
      <c r="J214" s="664"/>
      <c r="K214" s="699" t="e">
        <f>VLOOKUP($I214,'WM-AR'!$B$7:$AL$2292,34,FALSE)</f>
        <v>#N/A</v>
      </c>
      <c r="L214" s="664" t="e">
        <f>VLOOKUP($I214,'WM-AR'!$B$7:$AL$2292,4,FALSE)</f>
        <v>#N/A</v>
      </c>
      <c r="M214" s="664" t="e">
        <f>VLOOKUP($I214,'WM-AR'!$B$7:$AL$2292,6,FALSE)</f>
        <v>#N/A</v>
      </c>
      <c r="N214" s="665" t="e">
        <f>VLOOKUP($I214,'WM-AR'!$B$7:$AL$2292,8,FALSE)</f>
        <v>#N/A</v>
      </c>
      <c r="O214" s="666" t="e">
        <f>VLOOKUP($I214,'WM-AR'!$B$7:$AL$2292,10,FALSE)</f>
        <v>#N/A</v>
      </c>
      <c r="P214" s="667" t="e">
        <f>VLOOKUP($I214,'WM-AR'!$B$7:$AL$2292,12,FALSE)</f>
        <v>#N/A</v>
      </c>
      <c r="Q214" s="667" t="e">
        <f>IF(VLOOKUP($I214,'WM-AR'!$B$7:$AL$2292,14,FALSE)=0,"",VLOOKUP($I214,'WM-AR'!$B$7:$AL$2292,14,FALSE))</f>
        <v>#N/A</v>
      </c>
      <c r="R214" s="667" t="e">
        <f>VLOOKUP($I214,'WM-AR'!$B$7:$AL$2292,16,FALSE)</f>
        <v>#N/A</v>
      </c>
      <c r="S214" s="667" t="e">
        <f>VLOOKUP($I214,'WM-AR'!$B$7:$AL$2292,18,FALSE)</f>
        <v>#N/A</v>
      </c>
      <c r="T214" s="667" t="e">
        <f>VLOOKUP($I214,'WM-AR'!$B$7:$AL$2292,20,FALSE)</f>
        <v>#N/A</v>
      </c>
      <c r="U214" s="667" t="e">
        <f>VLOOKUP($I214,'WM-AR'!$B$7:$AL$2292,22,FALSE)</f>
        <v>#N/A</v>
      </c>
      <c r="V214" s="668" t="e">
        <f>VLOOKUP($I214,'WM-AR'!$B$7:$AL$2292,24,FALSE)</f>
        <v>#N/A</v>
      </c>
      <c r="W214" s="669" t="e">
        <f>VLOOKUP($I214,'WM-AR'!$B$7:$AL$2292,25,FALSE)</f>
        <v>#N/A</v>
      </c>
      <c r="X214" s="669" t="e">
        <f>VLOOKUP($I214,'WM-AR'!$B$7:$AL$2292,26,FALSE)</f>
        <v>#N/A</v>
      </c>
      <c r="Y214" s="669" t="e">
        <f>VLOOKUP($I214,'WM-AR'!$B$7:$AL$2292,27,FALSE)</f>
        <v>#N/A</v>
      </c>
      <c r="Z214" s="669" t="e">
        <f>VLOOKUP($I214,'WM-AR'!$B$7:$AL$2292,28,FALSE)</f>
        <v>#N/A</v>
      </c>
      <c r="AA214" s="669" t="e">
        <f>VLOOKUP($I214,'WM-AR'!$B$7:$AL$2292,29,FALSE)</f>
        <v>#N/A</v>
      </c>
      <c r="AB214" s="669" t="e">
        <f>VLOOKUP($I214,'WM-AR'!$B$7:$AL$2292,30,FALSE)</f>
        <v>#N/A</v>
      </c>
      <c r="AC214" s="669" t="e">
        <f>VLOOKUP($I214,'WM-AR'!$B$7:$AL$2292,31,FALSE)</f>
        <v>#N/A</v>
      </c>
      <c r="AD214" s="669" t="e">
        <f>VLOOKUP($I214,'WM-AR'!$B$7:$AL$2292,32,FALSE)</f>
        <v>#N/A</v>
      </c>
      <c r="AE214" s="669" t="e">
        <f>VLOOKUP($I214,'WM-AR'!$B$7:$AL$2292,33,FALSE)</f>
        <v>#N/A</v>
      </c>
      <c r="AF214" s="670"/>
      <c r="AG214" s="671"/>
      <c r="AH214" s="671"/>
      <c r="AI214" s="671"/>
      <c r="AJ214" s="672"/>
    </row>
    <row r="215" spans="2:36">
      <c r="B215" s="643"/>
      <c r="C215" s="600"/>
      <c r="D215" s="644"/>
      <c r="E215" s="653"/>
      <c r="F215" s="654"/>
      <c r="G215" s="648"/>
      <c r="H215" s="601"/>
      <c r="I215" s="700" t="str">
        <f t="shared" si="24"/>
        <v/>
      </c>
      <c r="J215" s="673"/>
      <c r="K215" s="701" t="e">
        <f>VLOOKUP($I215,'WM-AR'!$B$7:$AL$2292,34,FALSE)</f>
        <v>#N/A</v>
      </c>
      <c r="L215" s="673" t="e">
        <f>VLOOKUP($I215,'WM-AR'!$B$7:$AL$2292,4,FALSE)</f>
        <v>#N/A</v>
      </c>
      <c r="M215" s="673" t="e">
        <f>VLOOKUP($I215,'WM-AR'!$B$7:$AL$2292,6,FALSE)</f>
        <v>#N/A</v>
      </c>
      <c r="N215" s="674" t="e">
        <f>VLOOKUP($I215,'WM-AR'!$B$7:$AL$2292,8,FALSE)</f>
        <v>#N/A</v>
      </c>
      <c r="O215" s="675" t="e">
        <f>VLOOKUP($I215,'WM-AR'!$B$7:$AL$2292,10,FALSE)</f>
        <v>#N/A</v>
      </c>
      <c r="P215" s="676" t="e">
        <f>VLOOKUP($I215,'WM-AR'!$B$7:$AL$2292,12,FALSE)</f>
        <v>#N/A</v>
      </c>
      <c r="Q215" s="676" t="e">
        <f>IF(VLOOKUP($I215,'WM-AR'!$B$7:$AL$2292,14,FALSE)=0,"",VLOOKUP($I215,'WM-AR'!$B$7:$AL$2292,14,FALSE))</f>
        <v>#N/A</v>
      </c>
      <c r="R215" s="676" t="e">
        <f>VLOOKUP($I215,'WM-AR'!$B$7:$AL$2292,16,FALSE)</f>
        <v>#N/A</v>
      </c>
      <c r="S215" s="676" t="e">
        <f>VLOOKUP($I215,'WM-AR'!$B$7:$AL$2292,18,FALSE)</f>
        <v>#N/A</v>
      </c>
      <c r="T215" s="676" t="e">
        <f>VLOOKUP($I215,'WM-AR'!$B$7:$AL$2292,20,FALSE)</f>
        <v>#N/A</v>
      </c>
      <c r="U215" s="676" t="e">
        <f>VLOOKUP($I215,'WM-AR'!$B$7:$AL$2292,22,FALSE)</f>
        <v>#N/A</v>
      </c>
      <c r="V215" s="677" t="e">
        <f>VLOOKUP($I215,'WM-AR'!$B$7:$AL$2292,24,FALSE)</f>
        <v>#N/A</v>
      </c>
      <c r="W215" s="678" t="e">
        <f>VLOOKUP($I215,'WM-AR'!$B$7:$AL$2292,25,FALSE)</f>
        <v>#N/A</v>
      </c>
      <c r="X215" s="678" t="e">
        <f>VLOOKUP($I215,'WM-AR'!$B$7:$AL$2292,26,FALSE)</f>
        <v>#N/A</v>
      </c>
      <c r="Y215" s="678" t="e">
        <f>VLOOKUP($I215,'WM-AR'!$B$7:$AL$2292,27,FALSE)</f>
        <v>#N/A</v>
      </c>
      <c r="Z215" s="678" t="e">
        <f>VLOOKUP($I215,'WM-AR'!$B$7:$AL$2292,28,FALSE)</f>
        <v>#N/A</v>
      </c>
      <c r="AA215" s="678" t="e">
        <f>VLOOKUP($I215,'WM-AR'!$B$7:$AL$2292,29,FALSE)</f>
        <v>#N/A</v>
      </c>
      <c r="AB215" s="678" t="e">
        <f>VLOOKUP($I215,'WM-AR'!$B$7:$AL$2292,30,FALSE)</f>
        <v>#N/A</v>
      </c>
      <c r="AC215" s="678" t="e">
        <f>VLOOKUP($I215,'WM-AR'!$B$7:$AL$2292,31,FALSE)</f>
        <v>#N/A</v>
      </c>
      <c r="AD215" s="678" t="e">
        <f>VLOOKUP($I215,'WM-AR'!$B$7:$AL$2292,32,FALSE)</f>
        <v>#N/A</v>
      </c>
      <c r="AE215" s="678" t="e">
        <f>VLOOKUP($I215,'WM-AR'!$B$7:$AL$2292,33,FALSE)</f>
        <v>#N/A</v>
      </c>
      <c r="AF215" s="679"/>
      <c r="AG215" s="680"/>
      <c r="AH215" s="680"/>
      <c r="AI215" s="680"/>
      <c r="AJ215" s="681"/>
    </row>
    <row r="216" spans="2:36" ht="49.9" customHeight="1">
      <c r="B216" s="314"/>
      <c r="C216" s="285"/>
      <c r="D216" s="285"/>
      <c r="E216" s="285" t="s">
        <v>955</v>
      </c>
      <c r="F216" s="756" t="s">
        <v>6980</v>
      </c>
      <c r="G216" s="286" t="str">
        <f>N216&amp;" "&amp;Q216</f>
        <v xml:space="preserve">Carpet Tile </v>
      </c>
      <c r="H216" s="308" t="s">
        <v>829</v>
      </c>
      <c r="I216" s="309" t="str">
        <f t="shared" si="24"/>
        <v>A04AS170-00001</v>
      </c>
      <c r="J216" s="310"/>
      <c r="K216" s="310" t="str">
        <f>VLOOKUP($I216,'WM-AR'!$B$7:$AL$2292,34,FALSE)</f>
        <v>M2</v>
      </c>
      <c r="L216" s="310" t="str">
        <f>VLOOKUP($I216,'WM-AR'!$B$7:$AL$2292,4,FALSE)</f>
        <v>Finishing Work</v>
      </c>
      <c r="M216" s="310" t="str">
        <f>VLOOKUP($I216,'WM-AR'!$B$7:$AL$2292,6,FALSE)</f>
        <v>Exterior/Interior Finish Work</v>
      </c>
      <c r="N216" s="310" t="str">
        <f>VLOOKUP($I216,'WM-AR'!$B$7:$AL$2292,8,FALSE)</f>
        <v>Carpet Tile</v>
      </c>
      <c r="O216" s="310">
        <f>VLOOKUP($I216,'WM-AR'!$B$7:$AL$2292,10,FALSE)</f>
        <v>0</v>
      </c>
      <c r="P216" s="310">
        <f>VLOOKUP($I216,'WM-AR'!$B$7:$AL$2292,12,FALSE)</f>
        <v>0</v>
      </c>
      <c r="Q216" s="310" t="str">
        <f>IF(VLOOKUP($I216,'WM-AR'!$B$7:$AL$2292,14,FALSE)=0,"",VLOOKUP($I216,'WM-AR'!$B$7:$AL$2292,14,FALSE))</f>
        <v/>
      </c>
      <c r="R216" s="310">
        <f>VLOOKUP($I216,'WM-AR'!$B$7:$AL$2292,16,FALSE)</f>
        <v>0</v>
      </c>
      <c r="S216" s="310">
        <f>VLOOKUP($I216,'WM-AR'!$B$7:$AL$2292,18,FALSE)</f>
        <v>0</v>
      </c>
      <c r="T216" s="310" t="str">
        <f>VLOOKUP($I216,'WM-AR'!$B$7:$AL$2292,20,FALSE)</f>
        <v/>
      </c>
      <c r="U216" s="310">
        <f>VLOOKUP($I216,'WM-AR'!$B$7:$AL$2292,22,FALSE)</f>
        <v>0</v>
      </c>
      <c r="V216" s="310">
        <f>VLOOKUP($I216,'WM-AR'!$B$7:$AL$2292,24,FALSE)</f>
        <v>0</v>
      </c>
      <c r="W216" s="310">
        <f>VLOOKUP($I216,'WM-AR'!$B$7:$AL$2292,25,FALSE)</f>
        <v>0</v>
      </c>
      <c r="X216" s="310" t="str">
        <f>VLOOKUP($I216,'WM-AR'!$B$7:$AL$2292,26,FALSE)</f>
        <v>Tile Size=W(  )mm x L(  )mm</v>
      </c>
      <c r="Y216" s="310">
        <f>VLOOKUP($I216,'WM-AR'!$B$7:$AL$2292,27,FALSE)</f>
        <v>0</v>
      </c>
      <c r="Z216" s="310">
        <f>VLOOKUP($I216,'WM-AR'!$B$7:$AL$2292,28,FALSE)</f>
        <v>0</v>
      </c>
      <c r="AA216" s="310">
        <f>VLOOKUP($I216,'WM-AR'!$B$7:$AL$2292,29,FALSE)</f>
        <v>0</v>
      </c>
      <c r="AB216" s="310">
        <f>VLOOKUP($I216,'WM-AR'!$B$7:$AL$2292,30,FALSE)</f>
        <v>0</v>
      </c>
      <c r="AC216" s="310">
        <f>VLOOKUP($I216,'WM-AR'!$B$7:$AL$2292,31,FALSE)</f>
        <v>0</v>
      </c>
      <c r="AD216" s="310">
        <f>VLOOKUP($I216,'WM-AR'!$B$7:$AL$2292,32,FALSE)</f>
        <v>0</v>
      </c>
      <c r="AE216" s="310">
        <f>VLOOKUP($I216,'WM-AR'!$B$7:$AL$2292,33,FALSE)</f>
        <v>0</v>
      </c>
      <c r="AF216" s="287" t="s">
        <v>979</v>
      </c>
      <c r="AG216" s="375"/>
      <c r="AH216" s="376"/>
      <c r="AI216" s="376" t="s">
        <v>763</v>
      </c>
      <c r="AJ216" s="410" t="s">
        <v>945</v>
      </c>
    </row>
    <row r="217" spans="2:36">
      <c r="B217" s="396"/>
      <c r="C217" s="397"/>
      <c r="D217" s="397"/>
      <c r="E217" s="397"/>
      <c r="F217" s="397"/>
      <c r="G217" s="398"/>
      <c r="H217" s="398"/>
      <c r="I217" s="367"/>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c r="AF217" s="397"/>
      <c r="AG217" s="400"/>
      <c r="AH217" s="401"/>
      <c r="AI217" s="401"/>
      <c r="AJ217" s="398"/>
    </row>
    <row r="218" spans="2:36" ht="33" customHeight="1">
      <c r="B218" s="687"/>
      <c r="C218" s="707" t="s">
        <v>939</v>
      </c>
      <c r="D218" s="689"/>
      <c r="E218" s="689"/>
      <c r="F218" s="687" t="s">
        <v>6973</v>
      </c>
      <c r="G218" s="687"/>
      <c r="H218" s="702"/>
      <c r="I218" s="382" t="str">
        <f t="shared" ref="I218:I224" si="25">LEFT(H218,14)</f>
        <v/>
      </c>
      <c r="J218" s="382"/>
      <c r="K218" s="690"/>
      <c r="L218" s="690"/>
      <c r="M218" s="690"/>
      <c r="N218" s="690"/>
      <c r="O218" s="690"/>
      <c r="P218" s="690"/>
      <c r="Q218" s="690"/>
      <c r="R218" s="690"/>
      <c r="S218" s="690"/>
      <c r="T218" s="690"/>
      <c r="U218" s="690"/>
      <c r="V218" s="690"/>
      <c r="W218" s="690"/>
      <c r="X218" s="690"/>
      <c r="Y218" s="690"/>
      <c r="Z218" s="690"/>
      <c r="AA218" s="690"/>
      <c r="AB218" s="690"/>
      <c r="AC218" s="690"/>
      <c r="AD218" s="690"/>
      <c r="AE218" s="690"/>
      <c r="AF218" s="691"/>
      <c r="AG218" s="691"/>
      <c r="AH218" s="691"/>
      <c r="AI218" s="691"/>
      <c r="AJ218" s="703"/>
    </row>
    <row r="219" spans="2:36">
      <c r="B219" s="403"/>
      <c r="C219" s="708"/>
      <c r="D219" s="708"/>
      <c r="E219" s="708"/>
      <c r="F219" s="708"/>
      <c r="G219" s="709"/>
      <c r="H219" s="709"/>
      <c r="I219" s="390"/>
      <c r="J219" s="710"/>
      <c r="K219" s="710"/>
      <c r="L219" s="710"/>
      <c r="M219" s="710"/>
      <c r="N219" s="710"/>
      <c r="O219" s="710"/>
      <c r="P219" s="710"/>
      <c r="Q219" s="710"/>
      <c r="R219" s="710"/>
      <c r="S219" s="710"/>
      <c r="T219" s="710"/>
      <c r="U219" s="710"/>
      <c r="V219" s="710"/>
      <c r="W219" s="710"/>
      <c r="X219" s="710"/>
      <c r="Y219" s="710"/>
      <c r="Z219" s="710"/>
      <c r="AA219" s="710"/>
      <c r="AB219" s="710"/>
      <c r="AC219" s="710"/>
      <c r="AD219" s="710"/>
      <c r="AE219" s="710"/>
      <c r="AF219" s="708"/>
      <c r="AG219" s="711"/>
      <c r="AH219" s="712"/>
      <c r="AI219" s="712"/>
      <c r="AJ219" s="709"/>
    </row>
    <row r="220" spans="2:36" ht="34.9" customHeight="1">
      <c r="B220" s="596"/>
      <c r="C220" s="285" t="s">
        <v>225</v>
      </c>
      <c r="D220" s="286"/>
      <c r="E220" s="509" t="s">
        <v>509</v>
      </c>
      <c r="F220" s="288" t="s">
        <v>983</v>
      </c>
      <c r="G220" s="288"/>
      <c r="H220" s="372"/>
      <c r="I220" s="290" t="str">
        <f t="shared" si="25"/>
        <v/>
      </c>
      <c r="J220" s="290"/>
      <c r="K220" s="290"/>
      <c r="L220" s="290"/>
      <c r="M220" s="290"/>
      <c r="N220" s="291"/>
      <c r="O220" s="758" t="s">
        <v>984</v>
      </c>
      <c r="P220" s="293"/>
      <c r="Q220" s="293"/>
      <c r="R220" s="293"/>
      <c r="S220" s="293"/>
      <c r="T220" s="293"/>
      <c r="U220" s="293"/>
      <c r="V220" s="294"/>
      <c r="W220" s="295"/>
      <c r="X220" s="295"/>
      <c r="Y220" s="295"/>
      <c r="Z220" s="295"/>
      <c r="AA220" s="295"/>
      <c r="AB220" s="295"/>
      <c r="AC220" s="295"/>
      <c r="AD220" s="295"/>
      <c r="AE220" s="295"/>
      <c r="AF220" s="761"/>
      <c r="AG220" s="683"/>
      <c r="AH220" s="683"/>
      <c r="AI220" s="683"/>
      <c r="AJ220" s="686"/>
    </row>
    <row r="221" spans="2:36">
      <c r="B221" s="639"/>
      <c r="C221" s="602"/>
      <c r="D221" s="640"/>
      <c r="E221" s="649"/>
      <c r="F221" s="650"/>
      <c r="G221" s="646" t="s">
        <v>6445</v>
      </c>
      <c r="H221" s="597"/>
      <c r="I221" s="695" t="str">
        <f t="shared" si="25"/>
        <v/>
      </c>
      <c r="J221" s="696"/>
      <c r="K221" s="697" t="e">
        <f>VLOOKUP($I221,'WM-AR'!$B$7:$AL$2292,34,FALSE)</f>
        <v>#N/A</v>
      </c>
      <c r="L221" s="655" t="e">
        <f>VLOOKUP($I221,'WM-AR'!$B$7:$AL$2292,4,FALSE)</f>
        <v>#N/A</v>
      </c>
      <c r="M221" s="655" t="e">
        <f>VLOOKUP($I221,'WM-AR'!$B$7:$AL$2292,6,FALSE)</f>
        <v>#N/A</v>
      </c>
      <c r="N221" s="656" t="e">
        <f>VLOOKUP($I221,'WM-AR'!$B$7:$AL$2292,8,FALSE)</f>
        <v>#N/A</v>
      </c>
      <c r="O221" s="657" t="e">
        <f>VLOOKUP($I221,'WM-AR'!$B$7:$AL$2292,10,FALSE)</f>
        <v>#N/A</v>
      </c>
      <c r="P221" s="658" t="e">
        <f>VLOOKUP($I221,'WM-AR'!$B$7:$AL$2292,12,FALSE)</f>
        <v>#N/A</v>
      </c>
      <c r="Q221" s="658" t="e">
        <f>IF(VLOOKUP($I221,'WM-AR'!$B$7:$AL$2292,14,FALSE)=0,"",VLOOKUP($I221,'WM-AR'!$B$7:$AL$2292,14,FALSE))</f>
        <v>#N/A</v>
      </c>
      <c r="R221" s="658" t="e">
        <f>VLOOKUP($I221,'WM-AR'!$B$7:$AL$2292,16,FALSE)</f>
        <v>#N/A</v>
      </c>
      <c r="S221" s="658" t="e">
        <f>VLOOKUP($I221,'WM-AR'!$B$7:$AL$2292,18,FALSE)</f>
        <v>#N/A</v>
      </c>
      <c r="T221" s="658" t="e">
        <f>VLOOKUP($I221,'WM-AR'!$B$7:$AL$2292,20,FALSE)</f>
        <v>#N/A</v>
      </c>
      <c r="U221" s="658" t="e">
        <f>VLOOKUP($I221,'WM-AR'!$B$7:$AL$2292,22,FALSE)</f>
        <v>#N/A</v>
      </c>
      <c r="V221" s="659" t="e">
        <f>VLOOKUP($I221,'WM-AR'!$B$7:$AL$2292,24,FALSE)</f>
        <v>#N/A</v>
      </c>
      <c r="W221" s="660" t="e">
        <f>VLOOKUP($I221,'WM-AR'!$B$7:$AL$2292,25,FALSE)</f>
        <v>#N/A</v>
      </c>
      <c r="X221" s="660" t="e">
        <f>VLOOKUP($I221,'WM-AR'!$B$7:$AL$2292,26,FALSE)</f>
        <v>#N/A</v>
      </c>
      <c r="Y221" s="660" t="e">
        <f>VLOOKUP($I221,'WM-AR'!$B$7:$AL$2292,27,FALSE)</f>
        <v>#N/A</v>
      </c>
      <c r="Z221" s="660" t="e">
        <f>VLOOKUP($I221,'WM-AR'!$B$7:$AL$2292,28,FALSE)</f>
        <v>#N/A</v>
      </c>
      <c r="AA221" s="660" t="e">
        <f>VLOOKUP($I221,'WM-AR'!$B$7:$AL$2292,29,FALSE)</f>
        <v>#N/A</v>
      </c>
      <c r="AB221" s="660" t="e">
        <f>VLOOKUP($I221,'WM-AR'!$B$7:$AL$2292,30,FALSE)</f>
        <v>#N/A</v>
      </c>
      <c r="AC221" s="660" t="e">
        <f>VLOOKUP($I221,'WM-AR'!$B$7:$AL$2292,31,FALSE)</f>
        <v>#N/A</v>
      </c>
      <c r="AD221" s="660" t="e">
        <f>VLOOKUP($I221,'WM-AR'!$B$7:$AL$2292,32,FALSE)</f>
        <v>#N/A</v>
      </c>
      <c r="AE221" s="660" t="e">
        <f>VLOOKUP($I221,'WM-AR'!$B$7:$AL$2292,33,FALSE)</f>
        <v>#N/A</v>
      </c>
      <c r="AF221" s="661"/>
      <c r="AG221" s="662"/>
      <c r="AH221" s="662"/>
      <c r="AI221" s="662"/>
      <c r="AJ221" s="663"/>
    </row>
    <row r="222" spans="2:36">
      <c r="B222" s="641"/>
      <c r="C222" s="598"/>
      <c r="D222" s="642"/>
      <c r="E222" s="651"/>
      <c r="F222" s="652"/>
      <c r="G222" s="647"/>
      <c r="H222" s="599"/>
      <c r="I222" s="698" t="str">
        <f t="shared" si="25"/>
        <v/>
      </c>
      <c r="J222" s="664"/>
      <c r="K222" s="699" t="e">
        <f>VLOOKUP($I222,'WM-AR'!$B$7:$AL$2292,34,FALSE)</f>
        <v>#N/A</v>
      </c>
      <c r="L222" s="664" t="e">
        <f>VLOOKUP($I222,'WM-AR'!$B$7:$AL$2292,4,FALSE)</f>
        <v>#N/A</v>
      </c>
      <c r="M222" s="664" t="e">
        <f>VLOOKUP($I222,'WM-AR'!$B$7:$AL$2292,6,FALSE)</f>
        <v>#N/A</v>
      </c>
      <c r="N222" s="665" t="e">
        <f>VLOOKUP($I222,'WM-AR'!$B$7:$AL$2292,8,FALSE)</f>
        <v>#N/A</v>
      </c>
      <c r="O222" s="666" t="e">
        <f>VLOOKUP($I222,'WM-AR'!$B$7:$AL$2292,10,FALSE)</f>
        <v>#N/A</v>
      </c>
      <c r="P222" s="667" t="e">
        <f>VLOOKUP($I222,'WM-AR'!$B$7:$AL$2292,12,FALSE)</f>
        <v>#N/A</v>
      </c>
      <c r="Q222" s="667" t="e">
        <f>IF(VLOOKUP($I222,'WM-AR'!$B$7:$AL$2292,14,FALSE)=0,"",VLOOKUP($I222,'WM-AR'!$B$7:$AL$2292,14,FALSE))</f>
        <v>#N/A</v>
      </c>
      <c r="R222" s="667" t="e">
        <f>VLOOKUP($I222,'WM-AR'!$B$7:$AL$2292,16,FALSE)</f>
        <v>#N/A</v>
      </c>
      <c r="S222" s="667" t="e">
        <f>VLOOKUP($I222,'WM-AR'!$B$7:$AL$2292,18,FALSE)</f>
        <v>#N/A</v>
      </c>
      <c r="T222" s="667" t="e">
        <f>VLOOKUP($I222,'WM-AR'!$B$7:$AL$2292,20,FALSE)</f>
        <v>#N/A</v>
      </c>
      <c r="U222" s="667" t="e">
        <f>VLOOKUP($I222,'WM-AR'!$B$7:$AL$2292,22,FALSE)</f>
        <v>#N/A</v>
      </c>
      <c r="V222" s="668" t="e">
        <f>VLOOKUP($I222,'WM-AR'!$B$7:$AL$2292,24,FALSE)</f>
        <v>#N/A</v>
      </c>
      <c r="W222" s="669" t="e">
        <f>VLOOKUP($I222,'WM-AR'!$B$7:$AL$2292,25,FALSE)</f>
        <v>#N/A</v>
      </c>
      <c r="X222" s="669" t="e">
        <f>VLOOKUP($I222,'WM-AR'!$B$7:$AL$2292,26,FALSE)</f>
        <v>#N/A</v>
      </c>
      <c r="Y222" s="669" t="e">
        <f>VLOOKUP($I222,'WM-AR'!$B$7:$AL$2292,27,FALSE)</f>
        <v>#N/A</v>
      </c>
      <c r="Z222" s="669" t="e">
        <f>VLOOKUP($I222,'WM-AR'!$B$7:$AL$2292,28,FALSE)</f>
        <v>#N/A</v>
      </c>
      <c r="AA222" s="669" t="e">
        <f>VLOOKUP($I222,'WM-AR'!$B$7:$AL$2292,29,FALSE)</f>
        <v>#N/A</v>
      </c>
      <c r="AB222" s="669" t="e">
        <f>VLOOKUP($I222,'WM-AR'!$B$7:$AL$2292,30,FALSE)</f>
        <v>#N/A</v>
      </c>
      <c r="AC222" s="669" t="e">
        <f>VLOOKUP($I222,'WM-AR'!$B$7:$AL$2292,31,FALSE)</f>
        <v>#N/A</v>
      </c>
      <c r="AD222" s="669" t="e">
        <f>VLOOKUP($I222,'WM-AR'!$B$7:$AL$2292,32,FALSE)</f>
        <v>#N/A</v>
      </c>
      <c r="AE222" s="669" t="e">
        <f>VLOOKUP($I222,'WM-AR'!$B$7:$AL$2292,33,FALSE)</f>
        <v>#N/A</v>
      </c>
      <c r="AF222" s="670"/>
      <c r="AG222" s="671"/>
      <c r="AH222" s="671"/>
      <c r="AI222" s="671"/>
      <c r="AJ222" s="672"/>
    </row>
    <row r="223" spans="2:36">
      <c r="B223" s="643"/>
      <c r="C223" s="600"/>
      <c r="D223" s="644"/>
      <c r="E223" s="653"/>
      <c r="F223" s="654"/>
      <c r="G223" s="648"/>
      <c r="H223" s="601"/>
      <c r="I223" s="700" t="str">
        <f t="shared" si="25"/>
        <v/>
      </c>
      <c r="J223" s="673"/>
      <c r="K223" s="701" t="e">
        <f>VLOOKUP($I223,'WM-AR'!$B$7:$AL$2292,34,FALSE)</f>
        <v>#N/A</v>
      </c>
      <c r="L223" s="673" t="e">
        <f>VLOOKUP($I223,'WM-AR'!$B$7:$AL$2292,4,FALSE)</f>
        <v>#N/A</v>
      </c>
      <c r="M223" s="673" t="e">
        <f>VLOOKUP($I223,'WM-AR'!$B$7:$AL$2292,6,FALSE)</f>
        <v>#N/A</v>
      </c>
      <c r="N223" s="674" t="e">
        <f>VLOOKUP($I223,'WM-AR'!$B$7:$AL$2292,8,FALSE)</f>
        <v>#N/A</v>
      </c>
      <c r="O223" s="675" t="e">
        <f>VLOOKUP($I223,'WM-AR'!$B$7:$AL$2292,10,FALSE)</f>
        <v>#N/A</v>
      </c>
      <c r="P223" s="676" t="e">
        <f>VLOOKUP($I223,'WM-AR'!$B$7:$AL$2292,12,FALSE)</f>
        <v>#N/A</v>
      </c>
      <c r="Q223" s="676" t="e">
        <f>IF(VLOOKUP($I223,'WM-AR'!$B$7:$AL$2292,14,FALSE)=0,"",VLOOKUP($I223,'WM-AR'!$B$7:$AL$2292,14,FALSE))</f>
        <v>#N/A</v>
      </c>
      <c r="R223" s="676" t="e">
        <f>VLOOKUP($I223,'WM-AR'!$B$7:$AL$2292,16,FALSE)</f>
        <v>#N/A</v>
      </c>
      <c r="S223" s="676" t="e">
        <f>VLOOKUP($I223,'WM-AR'!$B$7:$AL$2292,18,FALSE)</f>
        <v>#N/A</v>
      </c>
      <c r="T223" s="676" t="e">
        <f>VLOOKUP($I223,'WM-AR'!$B$7:$AL$2292,20,FALSE)</f>
        <v>#N/A</v>
      </c>
      <c r="U223" s="676" t="e">
        <f>VLOOKUP($I223,'WM-AR'!$B$7:$AL$2292,22,FALSE)</f>
        <v>#N/A</v>
      </c>
      <c r="V223" s="677" t="e">
        <f>VLOOKUP($I223,'WM-AR'!$B$7:$AL$2292,24,FALSE)</f>
        <v>#N/A</v>
      </c>
      <c r="W223" s="678" t="e">
        <f>VLOOKUP($I223,'WM-AR'!$B$7:$AL$2292,25,FALSE)</f>
        <v>#N/A</v>
      </c>
      <c r="X223" s="678" t="e">
        <f>VLOOKUP($I223,'WM-AR'!$B$7:$AL$2292,26,FALSE)</f>
        <v>#N/A</v>
      </c>
      <c r="Y223" s="678" t="e">
        <f>VLOOKUP($I223,'WM-AR'!$B$7:$AL$2292,27,FALSE)</f>
        <v>#N/A</v>
      </c>
      <c r="Z223" s="678" t="e">
        <f>VLOOKUP($I223,'WM-AR'!$B$7:$AL$2292,28,FALSE)</f>
        <v>#N/A</v>
      </c>
      <c r="AA223" s="678" t="e">
        <f>VLOOKUP($I223,'WM-AR'!$B$7:$AL$2292,29,FALSE)</f>
        <v>#N/A</v>
      </c>
      <c r="AB223" s="678" t="e">
        <f>VLOOKUP($I223,'WM-AR'!$B$7:$AL$2292,30,FALSE)</f>
        <v>#N/A</v>
      </c>
      <c r="AC223" s="678" t="e">
        <f>VLOOKUP($I223,'WM-AR'!$B$7:$AL$2292,31,FALSE)</f>
        <v>#N/A</v>
      </c>
      <c r="AD223" s="678" t="e">
        <f>VLOOKUP($I223,'WM-AR'!$B$7:$AL$2292,32,FALSE)</f>
        <v>#N/A</v>
      </c>
      <c r="AE223" s="678" t="e">
        <f>VLOOKUP($I223,'WM-AR'!$B$7:$AL$2292,33,FALSE)</f>
        <v>#N/A</v>
      </c>
      <c r="AF223" s="679"/>
      <c r="AG223" s="680"/>
      <c r="AH223" s="680"/>
      <c r="AI223" s="680"/>
      <c r="AJ223" s="681"/>
    </row>
    <row r="224" spans="2:36" s="417" customFormat="1" ht="49.9" customHeight="1">
      <c r="B224" s="314"/>
      <c r="C224" s="285"/>
      <c r="D224" s="285"/>
      <c r="E224" s="285"/>
      <c r="F224" s="756" t="s">
        <v>6983</v>
      </c>
      <c r="G224" s="286" t="str">
        <f>N224&amp;" "&amp;Q224</f>
        <v xml:space="preserve">Carpet </v>
      </c>
      <c r="H224" s="308" t="s">
        <v>985</v>
      </c>
      <c r="I224" s="309" t="str">
        <f t="shared" si="25"/>
        <v>A04AS169-00001</v>
      </c>
      <c r="J224" s="310"/>
      <c r="K224" s="310" t="str">
        <f>VLOOKUP($I224,'WM-AR'!$B$7:$AL$2292,34,FALSE)</f>
        <v>M2</v>
      </c>
      <c r="L224" s="310" t="str">
        <f>VLOOKUP($I224,'WM-AR'!$B$7:$AL$2292,4,FALSE)</f>
        <v>Finishing Work</v>
      </c>
      <c r="M224" s="310" t="str">
        <f>VLOOKUP($I224,'WM-AR'!$B$7:$AL$2292,6,FALSE)</f>
        <v>Exterior/Interior Finish Work</v>
      </c>
      <c r="N224" s="310" t="str">
        <f>VLOOKUP($I224,'WM-AR'!$B$7:$AL$2292,8,FALSE)</f>
        <v>Carpet</v>
      </c>
      <c r="O224" s="310">
        <f>VLOOKUP($I224,'WM-AR'!$B$7:$AL$2292,10,FALSE)</f>
        <v>0</v>
      </c>
      <c r="P224" s="310">
        <f>VLOOKUP($I224,'WM-AR'!$B$7:$AL$2292,12,FALSE)</f>
        <v>0</v>
      </c>
      <c r="Q224" s="310" t="str">
        <f>IF(VLOOKUP($I224,'WM-AR'!$B$7:$AL$2292,14,FALSE)=0,"",VLOOKUP($I224,'WM-AR'!$B$7:$AL$2292,14,FALSE))</f>
        <v/>
      </c>
      <c r="R224" s="310">
        <f>VLOOKUP($I224,'WM-AR'!$B$7:$AL$2292,16,FALSE)</f>
        <v>0</v>
      </c>
      <c r="S224" s="310">
        <f>VLOOKUP($I224,'WM-AR'!$B$7:$AL$2292,18,FALSE)</f>
        <v>0</v>
      </c>
      <c r="T224" s="310" t="str">
        <f>VLOOKUP($I224,'WM-AR'!$B$7:$AL$2292,20,FALSE)</f>
        <v/>
      </c>
      <c r="U224" s="310">
        <f>VLOOKUP($I224,'WM-AR'!$B$7:$AL$2292,22,FALSE)</f>
        <v>0</v>
      </c>
      <c r="V224" s="310" t="str">
        <f>VLOOKUP($I224,'WM-AR'!$B$7:$AL$2292,24,FALSE)</f>
        <v/>
      </c>
      <c r="W224" s="310">
        <f>VLOOKUP($I224,'WM-AR'!$B$7:$AL$2292,25,FALSE)</f>
        <v>0</v>
      </c>
      <c r="X224" s="310" t="str">
        <f>VLOOKUP($I224,'WM-AR'!$B$7:$AL$2292,26,FALSE)</f>
        <v/>
      </c>
      <c r="Y224" s="310">
        <f>VLOOKUP($I224,'WM-AR'!$B$7:$AL$2292,27,FALSE)</f>
        <v>0</v>
      </c>
      <c r="Z224" s="310">
        <f>VLOOKUP($I224,'WM-AR'!$B$7:$AL$2292,28,FALSE)</f>
        <v>0</v>
      </c>
      <c r="AA224" s="310">
        <f>VLOOKUP($I224,'WM-AR'!$B$7:$AL$2292,29,FALSE)</f>
        <v>0</v>
      </c>
      <c r="AB224" s="310">
        <f>VLOOKUP($I224,'WM-AR'!$B$7:$AL$2292,30,FALSE)</f>
        <v>0</v>
      </c>
      <c r="AC224" s="310">
        <f>VLOOKUP($I224,'WM-AR'!$B$7:$AL$2292,31,FALSE)</f>
        <v>0</v>
      </c>
      <c r="AD224" s="310">
        <f>VLOOKUP($I224,'WM-AR'!$B$7:$AL$2292,32,FALSE)</f>
        <v>0</v>
      </c>
      <c r="AE224" s="310">
        <f>VLOOKUP($I224,'WM-AR'!$B$7:$AL$2292,33,FALSE)</f>
        <v>0</v>
      </c>
      <c r="AF224" s="287"/>
      <c r="AG224" s="375" t="s">
        <v>779</v>
      </c>
      <c r="AH224" s="376"/>
      <c r="AI224" s="376" t="s">
        <v>763</v>
      </c>
      <c r="AJ224" s="410"/>
    </row>
    <row r="225" spans="2:36">
      <c r="B225" s="396"/>
      <c r="C225" s="397"/>
      <c r="D225" s="397"/>
      <c r="E225" s="397"/>
      <c r="F225" s="397"/>
      <c r="G225" s="398"/>
      <c r="H225" s="398"/>
      <c r="I225" s="367"/>
      <c r="J225" s="399"/>
      <c r="K225" s="399"/>
      <c r="L225" s="399"/>
      <c r="M225" s="399"/>
      <c r="N225" s="399"/>
      <c r="O225" s="399"/>
      <c r="P225" s="399"/>
      <c r="Q225" s="399"/>
      <c r="R225" s="399"/>
      <c r="S225" s="399"/>
      <c r="T225" s="399"/>
      <c r="U225" s="399"/>
      <c r="V225" s="399"/>
      <c r="W225" s="399"/>
      <c r="X225" s="399"/>
      <c r="Y225" s="399"/>
      <c r="Z225" s="399"/>
      <c r="AA225" s="399"/>
      <c r="AB225" s="399"/>
      <c r="AC225" s="399"/>
      <c r="AD225" s="399"/>
      <c r="AE225" s="399"/>
      <c r="AF225" s="397"/>
      <c r="AG225" s="400"/>
      <c r="AH225" s="401"/>
      <c r="AI225" s="401"/>
      <c r="AJ225" s="398"/>
    </row>
    <row r="226" spans="2:36" ht="34.9" customHeight="1">
      <c r="B226" s="596"/>
      <c r="C226" s="285" t="s">
        <v>225</v>
      </c>
      <c r="D226" s="286"/>
      <c r="E226" s="509" t="s">
        <v>509</v>
      </c>
      <c r="F226" s="288" t="s">
        <v>986</v>
      </c>
      <c r="G226" s="288"/>
      <c r="H226" s="372"/>
      <c r="I226" s="290" t="str">
        <f t="shared" ref="I226:I230" si="26">LEFT(H226,14)</f>
        <v/>
      </c>
      <c r="J226" s="290"/>
      <c r="K226" s="290"/>
      <c r="L226" s="290"/>
      <c r="M226" s="290"/>
      <c r="N226" s="291"/>
      <c r="O226" s="758" t="s">
        <v>987</v>
      </c>
      <c r="P226" s="293"/>
      <c r="Q226" s="293"/>
      <c r="R226" s="293"/>
      <c r="S226" s="293"/>
      <c r="T226" s="293"/>
      <c r="U226" s="293"/>
      <c r="V226" s="294"/>
      <c r="W226" s="295"/>
      <c r="X226" s="295"/>
      <c r="Y226" s="295"/>
      <c r="Z226" s="295"/>
      <c r="AA226" s="295"/>
      <c r="AB226" s="295"/>
      <c r="AC226" s="295"/>
      <c r="AD226" s="295"/>
      <c r="AE226" s="295"/>
      <c r="AF226" s="761"/>
      <c r="AG226" s="683"/>
      <c r="AH226" s="683"/>
      <c r="AI226" s="683"/>
      <c r="AJ226" s="686"/>
    </row>
    <row r="227" spans="2:36">
      <c r="B227" s="639"/>
      <c r="C227" s="602"/>
      <c r="D227" s="640"/>
      <c r="E227" s="649"/>
      <c r="F227" s="650"/>
      <c r="G227" s="646" t="s">
        <v>6446</v>
      </c>
      <c r="H227" s="597"/>
      <c r="I227" s="695" t="str">
        <f t="shared" si="26"/>
        <v/>
      </c>
      <c r="J227" s="696"/>
      <c r="K227" s="697" t="e">
        <f>VLOOKUP($I227,'WM-AR'!$B$7:$AL$2292,34,FALSE)</f>
        <v>#N/A</v>
      </c>
      <c r="L227" s="655" t="e">
        <f>VLOOKUP($I227,'WM-AR'!$B$7:$AL$2292,4,FALSE)</f>
        <v>#N/A</v>
      </c>
      <c r="M227" s="655" t="e">
        <f>VLOOKUP($I227,'WM-AR'!$B$7:$AL$2292,6,FALSE)</f>
        <v>#N/A</v>
      </c>
      <c r="N227" s="656" t="e">
        <f>VLOOKUP($I227,'WM-AR'!$B$7:$AL$2292,8,FALSE)</f>
        <v>#N/A</v>
      </c>
      <c r="O227" s="657" t="e">
        <f>VLOOKUP($I227,'WM-AR'!$B$7:$AL$2292,10,FALSE)</f>
        <v>#N/A</v>
      </c>
      <c r="P227" s="658" t="e">
        <f>VLOOKUP($I227,'WM-AR'!$B$7:$AL$2292,12,FALSE)</f>
        <v>#N/A</v>
      </c>
      <c r="Q227" s="658" t="e">
        <f>IF(VLOOKUP($I227,'WM-AR'!$B$7:$AL$2292,14,FALSE)=0,"",VLOOKUP($I227,'WM-AR'!$B$7:$AL$2292,14,FALSE))</f>
        <v>#N/A</v>
      </c>
      <c r="R227" s="658" t="e">
        <f>VLOOKUP($I227,'WM-AR'!$B$7:$AL$2292,16,FALSE)</f>
        <v>#N/A</v>
      </c>
      <c r="S227" s="658" t="e">
        <f>VLOOKUP($I227,'WM-AR'!$B$7:$AL$2292,18,FALSE)</f>
        <v>#N/A</v>
      </c>
      <c r="T227" s="658" t="e">
        <f>VLOOKUP($I227,'WM-AR'!$B$7:$AL$2292,20,FALSE)</f>
        <v>#N/A</v>
      </c>
      <c r="U227" s="658" t="e">
        <f>VLOOKUP($I227,'WM-AR'!$B$7:$AL$2292,22,FALSE)</f>
        <v>#N/A</v>
      </c>
      <c r="V227" s="659" t="e">
        <f>VLOOKUP($I227,'WM-AR'!$B$7:$AL$2292,24,FALSE)</f>
        <v>#N/A</v>
      </c>
      <c r="W227" s="660" t="e">
        <f>VLOOKUP($I227,'WM-AR'!$B$7:$AL$2292,25,FALSE)</f>
        <v>#N/A</v>
      </c>
      <c r="X227" s="660" t="e">
        <f>VLOOKUP($I227,'WM-AR'!$B$7:$AL$2292,26,FALSE)</f>
        <v>#N/A</v>
      </c>
      <c r="Y227" s="660" t="e">
        <f>VLOOKUP($I227,'WM-AR'!$B$7:$AL$2292,27,FALSE)</f>
        <v>#N/A</v>
      </c>
      <c r="Z227" s="660" t="e">
        <f>VLOOKUP($I227,'WM-AR'!$B$7:$AL$2292,28,FALSE)</f>
        <v>#N/A</v>
      </c>
      <c r="AA227" s="660" t="e">
        <f>VLOOKUP($I227,'WM-AR'!$B$7:$AL$2292,29,FALSE)</f>
        <v>#N/A</v>
      </c>
      <c r="AB227" s="660" t="e">
        <f>VLOOKUP($I227,'WM-AR'!$B$7:$AL$2292,30,FALSE)</f>
        <v>#N/A</v>
      </c>
      <c r="AC227" s="660" t="e">
        <f>VLOOKUP($I227,'WM-AR'!$B$7:$AL$2292,31,FALSE)</f>
        <v>#N/A</v>
      </c>
      <c r="AD227" s="660" t="e">
        <f>VLOOKUP($I227,'WM-AR'!$B$7:$AL$2292,32,FALSE)</f>
        <v>#N/A</v>
      </c>
      <c r="AE227" s="660" t="e">
        <f>VLOOKUP($I227,'WM-AR'!$B$7:$AL$2292,33,FALSE)</f>
        <v>#N/A</v>
      </c>
      <c r="AF227" s="661"/>
      <c r="AG227" s="662"/>
      <c r="AH227" s="662"/>
      <c r="AI227" s="662"/>
      <c r="AJ227" s="663"/>
    </row>
    <row r="228" spans="2:36">
      <c r="B228" s="641"/>
      <c r="C228" s="598"/>
      <c r="D228" s="642"/>
      <c r="E228" s="651"/>
      <c r="F228" s="652"/>
      <c r="G228" s="647"/>
      <c r="H228" s="599"/>
      <c r="I228" s="698" t="str">
        <f t="shared" si="26"/>
        <v/>
      </c>
      <c r="J228" s="664"/>
      <c r="K228" s="699" t="e">
        <f>VLOOKUP($I228,'WM-AR'!$B$7:$AL$2292,34,FALSE)</f>
        <v>#N/A</v>
      </c>
      <c r="L228" s="664" t="e">
        <f>VLOOKUP($I228,'WM-AR'!$B$7:$AL$2292,4,FALSE)</f>
        <v>#N/A</v>
      </c>
      <c r="M228" s="664" t="e">
        <f>VLOOKUP($I228,'WM-AR'!$B$7:$AL$2292,6,FALSE)</f>
        <v>#N/A</v>
      </c>
      <c r="N228" s="665" t="e">
        <f>VLOOKUP($I228,'WM-AR'!$B$7:$AL$2292,8,FALSE)</f>
        <v>#N/A</v>
      </c>
      <c r="O228" s="666" t="e">
        <f>VLOOKUP($I228,'WM-AR'!$B$7:$AL$2292,10,FALSE)</f>
        <v>#N/A</v>
      </c>
      <c r="P228" s="667" t="e">
        <f>VLOOKUP($I228,'WM-AR'!$B$7:$AL$2292,12,FALSE)</f>
        <v>#N/A</v>
      </c>
      <c r="Q228" s="667" t="e">
        <f>IF(VLOOKUP($I228,'WM-AR'!$B$7:$AL$2292,14,FALSE)=0,"",VLOOKUP($I228,'WM-AR'!$B$7:$AL$2292,14,FALSE))</f>
        <v>#N/A</v>
      </c>
      <c r="R228" s="667" t="e">
        <f>VLOOKUP($I228,'WM-AR'!$B$7:$AL$2292,16,FALSE)</f>
        <v>#N/A</v>
      </c>
      <c r="S228" s="667" t="e">
        <f>VLOOKUP($I228,'WM-AR'!$B$7:$AL$2292,18,FALSE)</f>
        <v>#N/A</v>
      </c>
      <c r="T228" s="667" t="e">
        <f>VLOOKUP($I228,'WM-AR'!$B$7:$AL$2292,20,FALSE)</f>
        <v>#N/A</v>
      </c>
      <c r="U228" s="667" t="e">
        <f>VLOOKUP($I228,'WM-AR'!$B$7:$AL$2292,22,FALSE)</f>
        <v>#N/A</v>
      </c>
      <c r="V228" s="668" t="e">
        <f>VLOOKUP($I228,'WM-AR'!$B$7:$AL$2292,24,FALSE)</f>
        <v>#N/A</v>
      </c>
      <c r="W228" s="669" t="e">
        <f>VLOOKUP($I228,'WM-AR'!$B$7:$AL$2292,25,FALSE)</f>
        <v>#N/A</v>
      </c>
      <c r="X228" s="669" t="e">
        <f>VLOOKUP($I228,'WM-AR'!$B$7:$AL$2292,26,FALSE)</f>
        <v>#N/A</v>
      </c>
      <c r="Y228" s="669" t="e">
        <f>VLOOKUP($I228,'WM-AR'!$B$7:$AL$2292,27,FALSE)</f>
        <v>#N/A</v>
      </c>
      <c r="Z228" s="669" t="e">
        <f>VLOOKUP($I228,'WM-AR'!$B$7:$AL$2292,28,FALSE)</f>
        <v>#N/A</v>
      </c>
      <c r="AA228" s="669" t="e">
        <f>VLOOKUP($I228,'WM-AR'!$B$7:$AL$2292,29,FALSE)</f>
        <v>#N/A</v>
      </c>
      <c r="AB228" s="669" t="e">
        <f>VLOOKUP($I228,'WM-AR'!$B$7:$AL$2292,30,FALSE)</f>
        <v>#N/A</v>
      </c>
      <c r="AC228" s="669" t="e">
        <f>VLOOKUP($I228,'WM-AR'!$B$7:$AL$2292,31,FALSE)</f>
        <v>#N/A</v>
      </c>
      <c r="AD228" s="669" t="e">
        <f>VLOOKUP($I228,'WM-AR'!$B$7:$AL$2292,32,FALSE)</f>
        <v>#N/A</v>
      </c>
      <c r="AE228" s="669" t="e">
        <f>VLOOKUP($I228,'WM-AR'!$B$7:$AL$2292,33,FALSE)</f>
        <v>#N/A</v>
      </c>
      <c r="AF228" s="670"/>
      <c r="AG228" s="671"/>
      <c r="AH228" s="671"/>
      <c r="AI228" s="671"/>
      <c r="AJ228" s="672"/>
    </row>
    <row r="229" spans="2:36">
      <c r="B229" s="643"/>
      <c r="C229" s="600"/>
      <c r="D229" s="644"/>
      <c r="E229" s="653"/>
      <c r="F229" s="654"/>
      <c r="G229" s="648"/>
      <c r="H229" s="601"/>
      <c r="I229" s="700" t="str">
        <f t="shared" si="26"/>
        <v/>
      </c>
      <c r="J229" s="673"/>
      <c r="K229" s="701" t="e">
        <f>VLOOKUP($I229,'WM-AR'!$B$7:$AL$2292,34,FALSE)</f>
        <v>#N/A</v>
      </c>
      <c r="L229" s="673" t="e">
        <f>VLOOKUP($I229,'WM-AR'!$B$7:$AL$2292,4,FALSE)</f>
        <v>#N/A</v>
      </c>
      <c r="M229" s="673" t="e">
        <f>VLOOKUP($I229,'WM-AR'!$B$7:$AL$2292,6,FALSE)</f>
        <v>#N/A</v>
      </c>
      <c r="N229" s="674" t="e">
        <f>VLOOKUP($I229,'WM-AR'!$B$7:$AL$2292,8,FALSE)</f>
        <v>#N/A</v>
      </c>
      <c r="O229" s="675" t="e">
        <f>VLOOKUP($I229,'WM-AR'!$B$7:$AL$2292,10,FALSE)</f>
        <v>#N/A</v>
      </c>
      <c r="P229" s="676" t="e">
        <f>VLOOKUP($I229,'WM-AR'!$B$7:$AL$2292,12,FALSE)</f>
        <v>#N/A</v>
      </c>
      <c r="Q229" s="676" t="e">
        <f>IF(VLOOKUP($I229,'WM-AR'!$B$7:$AL$2292,14,FALSE)=0,"",VLOOKUP($I229,'WM-AR'!$B$7:$AL$2292,14,FALSE))</f>
        <v>#N/A</v>
      </c>
      <c r="R229" s="676" t="e">
        <f>VLOOKUP($I229,'WM-AR'!$B$7:$AL$2292,16,FALSE)</f>
        <v>#N/A</v>
      </c>
      <c r="S229" s="676" t="e">
        <f>VLOOKUP($I229,'WM-AR'!$B$7:$AL$2292,18,FALSE)</f>
        <v>#N/A</v>
      </c>
      <c r="T229" s="676" t="e">
        <f>VLOOKUP($I229,'WM-AR'!$B$7:$AL$2292,20,FALSE)</f>
        <v>#N/A</v>
      </c>
      <c r="U229" s="676" t="e">
        <f>VLOOKUP($I229,'WM-AR'!$B$7:$AL$2292,22,FALSE)</f>
        <v>#N/A</v>
      </c>
      <c r="V229" s="677" t="e">
        <f>VLOOKUP($I229,'WM-AR'!$B$7:$AL$2292,24,FALSE)</f>
        <v>#N/A</v>
      </c>
      <c r="W229" s="678" t="e">
        <f>VLOOKUP($I229,'WM-AR'!$B$7:$AL$2292,25,FALSE)</f>
        <v>#N/A</v>
      </c>
      <c r="X229" s="678" t="e">
        <f>VLOOKUP($I229,'WM-AR'!$B$7:$AL$2292,26,FALSE)</f>
        <v>#N/A</v>
      </c>
      <c r="Y229" s="678" t="e">
        <f>VLOOKUP($I229,'WM-AR'!$B$7:$AL$2292,27,FALSE)</f>
        <v>#N/A</v>
      </c>
      <c r="Z229" s="678" t="e">
        <f>VLOOKUP($I229,'WM-AR'!$B$7:$AL$2292,28,FALSE)</f>
        <v>#N/A</v>
      </c>
      <c r="AA229" s="678" t="e">
        <f>VLOOKUP($I229,'WM-AR'!$B$7:$AL$2292,29,FALSE)</f>
        <v>#N/A</v>
      </c>
      <c r="AB229" s="678" t="e">
        <f>VLOOKUP($I229,'WM-AR'!$B$7:$AL$2292,30,FALSE)</f>
        <v>#N/A</v>
      </c>
      <c r="AC229" s="678" t="e">
        <f>VLOOKUP($I229,'WM-AR'!$B$7:$AL$2292,31,FALSE)</f>
        <v>#N/A</v>
      </c>
      <c r="AD229" s="678" t="e">
        <f>VLOOKUP($I229,'WM-AR'!$B$7:$AL$2292,32,FALSE)</f>
        <v>#N/A</v>
      </c>
      <c r="AE229" s="678" t="e">
        <f>VLOOKUP($I229,'WM-AR'!$B$7:$AL$2292,33,FALSE)</f>
        <v>#N/A</v>
      </c>
      <c r="AF229" s="679"/>
      <c r="AG229" s="680"/>
      <c r="AH229" s="680"/>
      <c r="AI229" s="680"/>
      <c r="AJ229" s="681"/>
    </row>
    <row r="230" spans="2:36" s="417" customFormat="1" ht="49.9" customHeight="1">
      <c r="B230" s="314"/>
      <c r="C230" s="285"/>
      <c r="D230" s="285"/>
      <c r="E230" s="285"/>
      <c r="F230" s="756" t="s">
        <v>6983</v>
      </c>
      <c r="G230" s="286" t="str">
        <f>N230&amp;" "&amp;Q230</f>
        <v xml:space="preserve">Recess Floor Mat </v>
      </c>
      <c r="H230" s="308" t="s">
        <v>988</v>
      </c>
      <c r="I230" s="309" t="str">
        <f t="shared" si="26"/>
        <v>A04AS171-00001</v>
      </c>
      <c r="J230" s="310"/>
      <c r="K230" s="310" t="str">
        <f>VLOOKUP($I230,'WM-AR'!$B$7:$AL$2292,34,FALSE)</f>
        <v>M2</v>
      </c>
      <c r="L230" s="310" t="str">
        <f>VLOOKUP($I230,'WM-AR'!$B$7:$AL$2292,4,FALSE)</f>
        <v>Finishing Work</v>
      </c>
      <c r="M230" s="310" t="str">
        <f>VLOOKUP($I230,'WM-AR'!$B$7:$AL$2292,6,FALSE)</f>
        <v>Exterior/Interior Finish Work</v>
      </c>
      <c r="N230" s="310" t="str">
        <f>VLOOKUP($I230,'WM-AR'!$B$7:$AL$2292,8,FALSE)</f>
        <v>Recess Floor Mat</v>
      </c>
      <c r="O230" s="310">
        <f>VLOOKUP($I230,'WM-AR'!$B$7:$AL$2292,10,FALSE)</f>
        <v>0</v>
      </c>
      <c r="P230" s="310">
        <f>VLOOKUP($I230,'WM-AR'!$B$7:$AL$2292,12,FALSE)</f>
        <v>0</v>
      </c>
      <c r="Q230" s="310" t="str">
        <f>IF(VLOOKUP($I230,'WM-AR'!$B$7:$AL$2292,14,FALSE)=0,"",VLOOKUP($I230,'WM-AR'!$B$7:$AL$2292,14,FALSE))</f>
        <v/>
      </c>
      <c r="R230" s="310">
        <f>VLOOKUP($I230,'WM-AR'!$B$7:$AL$2292,16,FALSE)</f>
        <v>0</v>
      </c>
      <c r="S230" s="310">
        <f>VLOOKUP($I230,'WM-AR'!$B$7:$AL$2292,18,FALSE)</f>
        <v>0</v>
      </c>
      <c r="T230" s="310" t="str">
        <f>VLOOKUP($I230,'WM-AR'!$B$7:$AL$2292,20,FALSE)</f>
        <v/>
      </c>
      <c r="U230" s="310">
        <f>VLOOKUP($I230,'WM-AR'!$B$7:$AL$2292,22,FALSE)</f>
        <v>0</v>
      </c>
      <c r="V230" s="310">
        <f>VLOOKUP($I230,'WM-AR'!$B$7:$AL$2292,24,FALSE)</f>
        <v>0</v>
      </c>
      <c r="W230" s="310">
        <f>VLOOKUP($I230,'WM-AR'!$B$7:$AL$2292,25,FALSE)</f>
        <v>0</v>
      </c>
      <c r="X230" s="310" t="str">
        <f>VLOOKUP($I230,'WM-AR'!$B$7:$AL$2292,26,FALSE)</f>
        <v/>
      </c>
      <c r="Y230" s="310">
        <f>VLOOKUP($I230,'WM-AR'!$B$7:$AL$2292,27,FALSE)</f>
        <v>0</v>
      </c>
      <c r="Z230" s="310">
        <f>VLOOKUP($I230,'WM-AR'!$B$7:$AL$2292,28,FALSE)</f>
        <v>0</v>
      </c>
      <c r="AA230" s="310">
        <f>VLOOKUP($I230,'WM-AR'!$B$7:$AL$2292,29,FALSE)</f>
        <v>0</v>
      </c>
      <c r="AB230" s="310">
        <f>VLOOKUP($I230,'WM-AR'!$B$7:$AL$2292,30,FALSE)</f>
        <v>0</v>
      </c>
      <c r="AC230" s="310">
        <f>VLOOKUP($I230,'WM-AR'!$B$7:$AL$2292,31,FALSE)</f>
        <v>0</v>
      </c>
      <c r="AD230" s="310">
        <f>VLOOKUP($I230,'WM-AR'!$B$7:$AL$2292,32,FALSE)</f>
        <v>0</v>
      </c>
      <c r="AE230" s="310">
        <f>VLOOKUP($I230,'WM-AR'!$B$7:$AL$2292,33,FALSE)</f>
        <v>0</v>
      </c>
      <c r="AF230" s="287"/>
      <c r="AG230" s="375" t="s">
        <v>779</v>
      </c>
      <c r="AH230" s="376"/>
      <c r="AI230" s="376" t="s">
        <v>763</v>
      </c>
      <c r="AJ230" s="410"/>
    </row>
    <row r="231" spans="2:36">
      <c r="B231" s="396"/>
      <c r="C231" s="397"/>
      <c r="D231" s="397"/>
      <c r="E231" s="397"/>
      <c r="F231" s="397"/>
      <c r="G231" s="398"/>
      <c r="H231" s="398"/>
      <c r="I231" s="367"/>
      <c r="J231" s="399"/>
      <c r="K231" s="399"/>
      <c r="L231" s="399"/>
      <c r="M231" s="399"/>
      <c r="N231" s="399"/>
      <c r="O231" s="399"/>
      <c r="P231" s="399"/>
      <c r="Q231" s="399"/>
      <c r="R231" s="399"/>
      <c r="S231" s="399"/>
      <c r="T231" s="399"/>
      <c r="U231" s="399"/>
      <c r="V231" s="399"/>
      <c r="W231" s="399"/>
      <c r="X231" s="399"/>
      <c r="Y231" s="399"/>
      <c r="Z231" s="399"/>
      <c r="AA231" s="399"/>
      <c r="AB231" s="399"/>
      <c r="AC231" s="399"/>
      <c r="AD231" s="399"/>
      <c r="AE231" s="399"/>
      <c r="AF231" s="397"/>
      <c r="AG231" s="400"/>
      <c r="AH231" s="401"/>
      <c r="AI231" s="401"/>
      <c r="AJ231" s="398"/>
    </row>
    <row r="232" spans="2:36" ht="34.9" customHeight="1">
      <c r="B232" s="596"/>
      <c r="C232" s="285" t="s">
        <v>225</v>
      </c>
      <c r="D232" s="286"/>
      <c r="E232" s="509" t="s">
        <v>509</v>
      </c>
      <c r="F232" s="288" t="s">
        <v>989</v>
      </c>
      <c r="G232" s="288"/>
      <c r="H232" s="372"/>
      <c r="I232" s="290" t="str">
        <f t="shared" ref="I232:I236" si="27">LEFT(H232,14)</f>
        <v/>
      </c>
      <c r="J232" s="290"/>
      <c r="K232" s="290"/>
      <c r="L232" s="290"/>
      <c r="M232" s="290"/>
      <c r="N232" s="291"/>
      <c r="O232" s="758" t="s">
        <v>990</v>
      </c>
      <c r="P232" s="293"/>
      <c r="Q232" s="293"/>
      <c r="R232" s="293"/>
      <c r="S232" s="293"/>
      <c r="T232" s="293"/>
      <c r="U232" s="293"/>
      <c r="V232" s="294"/>
      <c r="W232" s="295"/>
      <c r="X232" s="295"/>
      <c r="Y232" s="295"/>
      <c r="Z232" s="295"/>
      <c r="AA232" s="295"/>
      <c r="AB232" s="295"/>
      <c r="AC232" s="295"/>
      <c r="AD232" s="295"/>
      <c r="AE232" s="295"/>
      <c r="AF232" s="761"/>
      <c r="AG232" s="683"/>
      <c r="AH232" s="683"/>
      <c r="AI232" s="683"/>
      <c r="AJ232" s="686"/>
    </row>
    <row r="233" spans="2:36">
      <c r="B233" s="639"/>
      <c r="C233" s="602"/>
      <c r="D233" s="640"/>
      <c r="E233" s="649"/>
      <c r="F233" s="650"/>
      <c r="G233" s="646" t="s">
        <v>6447</v>
      </c>
      <c r="H233" s="597"/>
      <c r="I233" s="695" t="str">
        <f t="shared" si="27"/>
        <v/>
      </c>
      <c r="J233" s="696"/>
      <c r="K233" s="697" t="e">
        <f>VLOOKUP($I233,'WM-AR'!$B$7:$AL$2292,34,FALSE)</f>
        <v>#N/A</v>
      </c>
      <c r="L233" s="655" t="e">
        <f>VLOOKUP($I233,'WM-AR'!$B$7:$AL$2292,4,FALSE)</f>
        <v>#N/A</v>
      </c>
      <c r="M233" s="655" t="e">
        <f>VLOOKUP($I233,'WM-AR'!$B$7:$AL$2292,6,FALSE)</f>
        <v>#N/A</v>
      </c>
      <c r="N233" s="656" t="e">
        <f>VLOOKUP($I233,'WM-AR'!$B$7:$AL$2292,8,FALSE)</f>
        <v>#N/A</v>
      </c>
      <c r="O233" s="657" t="e">
        <f>VLOOKUP($I233,'WM-AR'!$B$7:$AL$2292,10,FALSE)</f>
        <v>#N/A</v>
      </c>
      <c r="P233" s="658" t="e">
        <f>VLOOKUP($I233,'WM-AR'!$B$7:$AL$2292,12,FALSE)</f>
        <v>#N/A</v>
      </c>
      <c r="Q233" s="658" t="e">
        <f>IF(VLOOKUP($I233,'WM-AR'!$B$7:$AL$2292,14,FALSE)=0,"",VLOOKUP($I233,'WM-AR'!$B$7:$AL$2292,14,FALSE))</f>
        <v>#N/A</v>
      </c>
      <c r="R233" s="658" t="e">
        <f>VLOOKUP($I233,'WM-AR'!$B$7:$AL$2292,16,FALSE)</f>
        <v>#N/A</v>
      </c>
      <c r="S233" s="658" t="e">
        <f>VLOOKUP($I233,'WM-AR'!$B$7:$AL$2292,18,FALSE)</f>
        <v>#N/A</v>
      </c>
      <c r="T233" s="658" t="e">
        <f>VLOOKUP($I233,'WM-AR'!$B$7:$AL$2292,20,FALSE)</f>
        <v>#N/A</v>
      </c>
      <c r="U233" s="658" t="e">
        <f>VLOOKUP($I233,'WM-AR'!$B$7:$AL$2292,22,FALSE)</f>
        <v>#N/A</v>
      </c>
      <c r="V233" s="659" t="e">
        <f>VLOOKUP($I233,'WM-AR'!$B$7:$AL$2292,24,FALSE)</f>
        <v>#N/A</v>
      </c>
      <c r="W233" s="660" t="e">
        <f>VLOOKUP($I233,'WM-AR'!$B$7:$AL$2292,25,FALSE)</f>
        <v>#N/A</v>
      </c>
      <c r="X233" s="660" t="e">
        <f>VLOOKUP($I233,'WM-AR'!$B$7:$AL$2292,26,FALSE)</f>
        <v>#N/A</v>
      </c>
      <c r="Y233" s="660" t="e">
        <f>VLOOKUP($I233,'WM-AR'!$B$7:$AL$2292,27,FALSE)</f>
        <v>#N/A</v>
      </c>
      <c r="Z233" s="660" t="e">
        <f>VLOOKUP($I233,'WM-AR'!$B$7:$AL$2292,28,FALSE)</f>
        <v>#N/A</v>
      </c>
      <c r="AA233" s="660" t="e">
        <f>VLOOKUP($I233,'WM-AR'!$B$7:$AL$2292,29,FALSE)</f>
        <v>#N/A</v>
      </c>
      <c r="AB233" s="660" t="e">
        <f>VLOOKUP($I233,'WM-AR'!$B$7:$AL$2292,30,FALSE)</f>
        <v>#N/A</v>
      </c>
      <c r="AC233" s="660" t="e">
        <f>VLOOKUP($I233,'WM-AR'!$B$7:$AL$2292,31,FALSE)</f>
        <v>#N/A</v>
      </c>
      <c r="AD233" s="660" t="e">
        <f>VLOOKUP($I233,'WM-AR'!$B$7:$AL$2292,32,FALSE)</f>
        <v>#N/A</v>
      </c>
      <c r="AE233" s="660" t="e">
        <f>VLOOKUP($I233,'WM-AR'!$B$7:$AL$2292,33,FALSE)</f>
        <v>#N/A</v>
      </c>
      <c r="AF233" s="661"/>
      <c r="AG233" s="662"/>
      <c r="AH233" s="662"/>
      <c r="AI233" s="662"/>
      <c r="AJ233" s="663"/>
    </row>
    <row r="234" spans="2:36">
      <c r="B234" s="641"/>
      <c r="C234" s="598"/>
      <c r="D234" s="642"/>
      <c r="E234" s="651"/>
      <c r="F234" s="652"/>
      <c r="G234" s="647"/>
      <c r="H234" s="599"/>
      <c r="I234" s="698" t="str">
        <f t="shared" si="27"/>
        <v/>
      </c>
      <c r="J234" s="664"/>
      <c r="K234" s="699" t="e">
        <f>VLOOKUP($I234,'WM-AR'!$B$7:$AL$2292,34,FALSE)</f>
        <v>#N/A</v>
      </c>
      <c r="L234" s="664" t="e">
        <f>VLOOKUP($I234,'WM-AR'!$B$7:$AL$2292,4,FALSE)</f>
        <v>#N/A</v>
      </c>
      <c r="M234" s="664" t="e">
        <f>VLOOKUP($I234,'WM-AR'!$B$7:$AL$2292,6,FALSE)</f>
        <v>#N/A</v>
      </c>
      <c r="N234" s="665" t="e">
        <f>VLOOKUP($I234,'WM-AR'!$B$7:$AL$2292,8,FALSE)</f>
        <v>#N/A</v>
      </c>
      <c r="O234" s="666" t="e">
        <f>VLOOKUP($I234,'WM-AR'!$B$7:$AL$2292,10,FALSE)</f>
        <v>#N/A</v>
      </c>
      <c r="P234" s="667" t="e">
        <f>VLOOKUP($I234,'WM-AR'!$B$7:$AL$2292,12,FALSE)</f>
        <v>#N/A</v>
      </c>
      <c r="Q234" s="667" t="e">
        <f>IF(VLOOKUP($I234,'WM-AR'!$B$7:$AL$2292,14,FALSE)=0,"",VLOOKUP($I234,'WM-AR'!$B$7:$AL$2292,14,FALSE))</f>
        <v>#N/A</v>
      </c>
      <c r="R234" s="667" t="e">
        <f>VLOOKUP($I234,'WM-AR'!$B$7:$AL$2292,16,FALSE)</f>
        <v>#N/A</v>
      </c>
      <c r="S234" s="667" t="e">
        <f>VLOOKUP($I234,'WM-AR'!$B$7:$AL$2292,18,FALSE)</f>
        <v>#N/A</v>
      </c>
      <c r="T234" s="667" t="e">
        <f>VLOOKUP($I234,'WM-AR'!$B$7:$AL$2292,20,FALSE)</f>
        <v>#N/A</v>
      </c>
      <c r="U234" s="667" t="e">
        <f>VLOOKUP($I234,'WM-AR'!$B$7:$AL$2292,22,FALSE)</f>
        <v>#N/A</v>
      </c>
      <c r="V234" s="668" t="e">
        <f>VLOOKUP($I234,'WM-AR'!$B$7:$AL$2292,24,FALSE)</f>
        <v>#N/A</v>
      </c>
      <c r="W234" s="669" t="e">
        <f>VLOOKUP($I234,'WM-AR'!$B$7:$AL$2292,25,FALSE)</f>
        <v>#N/A</v>
      </c>
      <c r="X234" s="669" t="e">
        <f>VLOOKUP($I234,'WM-AR'!$B$7:$AL$2292,26,FALSE)</f>
        <v>#N/A</v>
      </c>
      <c r="Y234" s="669" t="e">
        <f>VLOOKUP($I234,'WM-AR'!$B$7:$AL$2292,27,FALSE)</f>
        <v>#N/A</v>
      </c>
      <c r="Z234" s="669" t="e">
        <f>VLOOKUP($I234,'WM-AR'!$B$7:$AL$2292,28,FALSE)</f>
        <v>#N/A</v>
      </c>
      <c r="AA234" s="669" t="e">
        <f>VLOOKUP($I234,'WM-AR'!$B$7:$AL$2292,29,FALSE)</f>
        <v>#N/A</v>
      </c>
      <c r="AB234" s="669" t="e">
        <f>VLOOKUP($I234,'WM-AR'!$B$7:$AL$2292,30,FALSE)</f>
        <v>#N/A</v>
      </c>
      <c r="AC234" s="669" t="e">
        <f>VLOOKUP($I234,'WM-AR'!$B$7:$AL$2292,31,FALSE)</f>
        <v>#N/A</v>
      </c>
      <c r="AD234" s="669" t="e">
        <f>VLOOKUP($I234,'WM-AR'!$B$7:$AL$2292,32,FALSE)</f>
        <v>#N/A</v>
      </c>
      <c r="AE234" s="669" t="e">
        <f>VLOOKUP($I234,'WM-AR'!$B$7:$AL$2292,33,FALSE)</f>
        <v>#N/A</v>
      </c>
      <c r="AF234" s="670"/>
      <c r="AG234" s="671"/>
      <c r="AH234" s="671"/>
      <c r="AI234" s="671"/>
      <c r="AJ234" s="672"/>
    </row>
    <row r="235" spans="2:36">
      <c r="B235" s="643"/>
      <c r="C235" s="600"/>
      <c r="D235" s="644"/>
      <c r="E235" s="653"/>
      <c r="F235" s="654"/>
      <c r="G235" s="648"/>
      <c r="H235" s="601"/>
      <c r="I235" s="700" t="str">
        <f t="shared" si="27"/>
        <v/>
      </c>
      <c r="J235" s="673"/>
      <c r="K235" s="701" t="e">
        <f>VLOOKUP($I235,'WM-AR'!$B$7:$AL$2292,34,FALSE)</f>
        <v>#N/A</v>
      </c>
      <c r="L235" s="673" t="e">
        <f>VLOOKUP($I235,'WM-AR'!$B$7:$AL$2292,4,FALSE)</f>
        <v>#N/A</v>
      </c>
      <c r="M235" s="673" t="e">
        <f>VLOOKUP($I235,'WM-AR'!$B$7:$AL$2292,6,FALSE)</f>
        <v>#N/A</v>
      </c>
      <c r="N235" s="674" t="e">
        <f>VLOOKUP($I235,'WM-AR'!$B$7:$AL$2292,8,FALSE)</f>
        <v>#N/A</v>
      </c>
      <c r="O235" s="675" t="e">
        <f>VLOOKUP($I235,'WM-AR'!$B$7:$AL$2292,10,FALSE)</f>
        <v>#N/A</v>
      </c>
      <c r="P235" s="676" t="e">
        <f>VLOOKUP($I235,'WM-AR'!$B$7:$AL$2292,12,FALSE)</f>
        <v>#N/A</v>
      </c>
      <c r="Q235" s="676" t="e">
        <f>IF(VLOOKUP($I235,'WM-AR'!$B$7:$AL$2292,14,FALSE)=0,"",VLOOKUP($I235,'WM-AR'!$B$7:$AL$2292,14,FALSE))</f>
        <v>#N/A</v>
      </c>
      <c r="R235" s="676" t="e">
        <f>VLOOKUP($I235,'WM-AR'!$B$7:$AL$2292,16,FALSE)</f>
        <v>#N/A</v>
      </c>
      <c r="S235" s="676" t="e">
        <f>VLOOKUP($I235,'WM-AR'!$B$7:$AL$2292,18,FALSE)</f>
        <v>#N/A</v>
      </c>
      <c r="T235" s="676" t="e">
        <f>VLOOKUP($I235,'WM-AR'!$B$7:$AL$2292,20,FALSE)</f>
        <v>#N/A</v>
      </c>
      <c r="U235" s="676" t="e">
        <f>VLOOKUP($I235,'WM-AR'!$B$7:$AL$2292,22,FALSE)</f>
        <v>#N/A</v>
      </c>
      <c r="V235" s="677" t="e">
        <f>VLOOKUP($I235,'WM-AR'!$B$7:$AL$2292,24,FALSE)</f>
        <v>#N/A</v>
      </c>
      <c r="W235" s="678" t="e">
        <f>VLOOKUP($I235,'WM-AR'!$B$7:$AL$2292,25,FALSE)</f>
        <v>#N/A</v>
      </c>
      <c r="X235" s="678" t="e">
        <f>VLOOKUP($I235,'WM-AR'!$B$7:$AL$2292,26,FALSE)</f>
        <v>#N/A</v>
      </c>
      <c r="Y235" s="678" t="e">
        <f>VLOOKUP($I235,'WM-AR'!$B$7:$AL$2292,27,FALSE)</f>
        <v>#N/A</v>
      </c>
      <c r="Z235" s="678" t="e">
        <f>VLOOKUP($I235,'WM-AR'!$B$7:$AL$2292,28,FALSE)</f>
        <v>#N/A</v>
      </c>
      <c r="AA235" s="678" t="e">
        <f>VLOOKUP($I235,'WM-AR'!$B$7:$AL$2292,29,FALSE)</f>
        <v>#N/A</v>
      </c>
      <c r="AB235" s="678" t="e">
        <f>VLOOKUP($I235,'WM-AR'!$B$7:$AL$2292,30,FALSE)</f>
        <v>#N/A</v>
      </c>
      <c r="AC235" s="678" t="e">
        <f>VLOOKUP($I235,'WM-AR'!$B$7:$AL$2292,31,FALSE)</f>
        <v>#N/A</v>
      </c>
      <c r="AD235" s="678" t="e">
        <f>VLOOKUP($I235,'WM-AR'!$B$7:$AL$2292,32,FALSE)</f>
        <v>#N/A</v>
      </c>
      <c r="AE235" s="678" t="e">
        <f>VLOOKUP($I235,'WM-AR'!$B$7:$AL$2292,33,FALSE)</f>
        <v>#N/A</v>
      </c>
      <c r="AF235" s="679"/>
      <c r="AG235" s="680"/>
      <c r="AH235" s="680"/>
      <c r="AI235" s="680"/>
      <c r="AJ235" s="681"/>
    </row>
    <row r="236" spans="2:36" s="417" customFormat="1" ht="49.9" customHeight="1">
      <c r="B236" s="314"/>
      <c r="C236" s="285"/>
      <c r="D236" s="285"/>
      <c r="E236" s="285"/>
      <c r="F236" s="756" t="s">
        <v>6983</v>
      </c>
      <c r="G236" s="286" t="str">
        <f>N236&amp;" "&amp;Q236</f>
        <v xml:space="preserve">Entrance Floor Mats and Frame </v>
      </c>
      <c r="H236" s="308" t="s">
        <v>991</v>
      </c>
      <c r="I236" s="309" t="str">
        <f t="shared" si="27"/>
        <v>A04AS172-00002</v>
      </c>
      <c r="J236" s="310"/>
      <c r="K236" s="310" t="str">
        <f>VLOOKUP($I236,'WM-AR'!$B$7:$AL$2292,34,FALSE)</f>
        <v>M2</v>
      </c>
      <c r="L236" s="310" t="str">
        <f>VLOOKUP($I236,'WM-AR'!$B$7:$AL$2292,4,FALSE)</f>
        <v>Finishing Work</v>
      </c>
      <c r="M236" s="310" t="str">
        <f>VLOOKUP($I236,'WM-AR'!$B$7:$AL$2292,6,FALSE)</f>
        <v>Exterior/Interior Finish Work</v>
      </c>
      <c r="N236" s="310" t="str">
        <f>VLOOKUP($I236,'WM-AR'!$B$7:$AL$2292,8,FALSE)</f>
        <v>Entrance Floor Mats and Frame</v>
      </c>
      <c r="O236" s="310" t="str">
        <f>VLOOKUP($I236,'WM-AR'!$B$7:$AL$2292,10,FALSE)</f>
        <v>Embedded Type</v>
      </c>
      <c r="P236" s="310">
        <f>VLOOKUP($I236,'WM-AR'!$B$7:$AL$2292,12,FALSE)</f>
        <v>0</v>
      </c>
      <c r="Q236" s="310" t="str">
        <f>IF(VLOOKUP($I236,'WM-AR'!$B$7:$AL$2292,14,FALSE)=0,"",VLOOKUP($I236,'WM-AR'!$B$7:$AL$2292,14,FALSE))</f>
        <v/>
      </c>
      <c r="R236" s="310">
        <f>VLOOKUP($I236,'WM-AR'!$B$7:$AL$2292,16,FALSE)</f>
        <v>0</v>
      </c>
      <c r="S236" s="310">
        <f>VLOOKUP($I236,'WM-AR'!$B$7:$AL$2292,18,FALSE)</f>
        <v>0</v>
      </c>
      <c r="T236" s="310" t="str">
        <f>VLOOKUP($I236,'WM-AR'!$B$7:$AL$2292,20,FALSE)</f>
        <v/>
      </c>
      <c r="U236" s="310">
        <f>VLOOKUP($I236,'WM-AR'!$B$7:$AL$2292,22,FALSE)</f>
        <v>0</v>
      </c>
      <c r="V236" s="310" t="str">
        <f>VLOOKUP($I236,'WM-AR'!$B$7:$AL$2292,24,FALSE)</f>
        <v/>
      </c>
      <c r="W236" s="310">
        <f>VLOOKUP($I236,'WM-AR'!$B$7:$AL$2292,25,FALSE)</f>
        <v>0</v>
      </c>
      <c r="X236" s="310" t="str">
        <f>VLOOKUP($I236,'WM-AR'!$B$7:$AL$2292,26,FALSE)</f>
        <v/>
      </c>
      <c r="Y236" s="310">
        <f>VLOOKUP($I236,'WM-AR'!$B$7:$AL$2292,27,FALSE)</f>
        <v>0</v>
      </c>
      <c r="Z236" s="310">
        <f>VLOOKUP($I236,'WM-AR'!$B$7:$AL$2292,28,FALSE)</f>
        <v>0</v>
      </c>
      <c r="AA236" s="310">
        <f>VLOOKUP($I236,'WM-AR'!$B$7:$AL$2292,29,FALSE)</f>
        <v>0</v>
      </c>
      <c r="AB236" s="310">
        <f>VLOOKUP($I236,'WM-AR'!$B$7:$AL$2292,30,FALSE)</f>
        <v>0</v>
      </c>
      <c r="AC236" s="310">
        <f>VLOOKUP($I236,'WM-AR'!$B$7:$AL$2292,31,FALSE)</f>
        <v>0</v>
      </c>
      <c r="AD236" s="310">
        <f>VLOOKUP($I236,'WM-AR'!$B$7:$AL$2292,32,FALSE)</f>
        <v>0</v>
      </c>
      <c r="AE236" s="310">
        <f>VLOOKUP($I236,'WM-AR'!$B$7:$AL$2292,33,FALSE)</f>
        <v>0</v>
      </c>
      <c r="AF236" s="287"/>
      <c r="AG236" s="375" t="s">
        <v>779</v>
      </c>
      <c r="AH236" s="376"/>
      <c r="AI236" s="376" t="s">
        <v>763</v>
      </c>
      <c r="AJ236" s="410"/>
    </row>
    <row r="237" spans="2:36">
      <c r="B237" s="396"/>
      <c r="C237" s="397"/>
      <c r="D237" s="397"/>
      <c r="E237" s="397"/>
      <c r="F237" s="397"/>
      <c r="G237" s="398"/>
      <c r="H237" s="398"/>
      <c r="I237" s="367"/>
      <c r="J237" s="399"/>
      <c r="K237" s="399"/>
      <c r="L237" s="399"/>
      <c r="M237" s="399"/>
      <c r="N237" s="399"/>
      <c r="O237" s="399"/>
      <c r="P237" s="399"/>
      <c r="Q237" s="399"/>
      <c r="R237" s="399"/>
      <c r="S237" s="399"/>
      <c r="T237" s="399"/>
      <c r="U237" s="399"/>
      <c r="V237" s="399"/>
      <c r="W237" s="399"/>
      <c r="X237" s="399"/>
      <c r="Y237" s="399"/>
      <c r="Z237" s="399"/>
      <c r="AA237" s="399"/>
      <c r="AB237" s="399"/>
      <c r="AC237" s="399"/>
      <c r="AD237" s="399"/>
      <c r="AE237" s="399"/>
      <c r="AF237" s="397"/>
      <c r="AG237" s="400"/>
      <c r="AH237" s="401"/>
      <c r="AI237" s="401"/>
      <c r="AJ237" s="398"/>
    </row>
    <row r="238" spans="2:36" ht="33" customHeight="1">
      <c r="B238" s="687"/>
      <c r="C238" s="707" t="s">
        <v>939</v>
      </c>
      <c r="D238" s="689"/>
      <c r="E238" s="689"/>
      <c r="F238" s="687" t="s">
        <v>6972</v>
      </c>
      <c r="G238" s="386"/>
      <c r="H238" s="402"/>
      <c r="I238" s="382" t="str">
        <f t="shared" ref="I238:I245" si="28">LEFT(H238,14)</f>
        <v/>
      </c>
      <c r="J238" s="382"/>
      <c r="K238" s="690"/>
      <c r="L238" s="690"/>
      <c r="M238" s="690"/>
      <c r="N238" s="690"/>
      <c r="O238" s="690"/>
      <c r="P238" s="690"/>
      <c r="Q238" s="690"/>
      <c r="R238" s="690"/>
      <c r="S238" s="690"/>
      <c r="T238" s="690"/>
      <c r="U238" s="690"/>
      <c r="V238" s="690"/>
      <c r="W238" s="690"/>
      <c r="X238" s="690"/>
      <c r="Y238" s="690"/>
      <c r="Z238" s="690"/>
      <c r="AA238" s="690"/>
      <c r="AB238" s="690"/>
      <c r="AC238" s="690"/>
      <c r="AD238" s="690"/>
      <c r="AE238" s="690"/>
      <c r="AF238" s="691"/>
      <c r="AG238" s="691"/>
      <c r="AH238" s="691"/>
      <c r="AI238" s="691"/>
      <c r="AJ238" s="703"/>
    </row>
    <row r="239" spans="2:36" ht="33">
      <c r="B239" s="687"/>
      <c r="C239" s="688"/>
      <c r="D239" s="689"/>
      <c r="E239" s="689"/>
      <c r="F239" s="687"/>
      <c r="G239" s="692" t="s">
        <v>6955</v>
      </c>
      <c r="H239" s="693" t="s">
        <v>791</v>
      </c>
      <c r="I239" s="382"/>
      <c r="J239" s="382"/>
      <c r="K239" s="690"/>
      <c r="L239" s="690"/>
      <c r="M239" s="690"/>
      <c r="N239" s="690"/>
      <c r="O239" s="690"/>
      <c r="P239" s="690"/>
      <c r="Q239" s="690"/>
      <c r="R239" s="690"/>
      <c r="S239" s="690"/>
      <c r="T239" s="690"/>
      <c r="U239" s="690"/>
      <c r="V239" s="690"/>
      <c r="W239" s="690"/>
      <c r="X239" s="690"/>
      <c r="Y239" s="690"/>
      <c r="Z239" s="690"/>
      <c r="AA239" s="690"/>
      <c r="AB239" s="690"/>
      <c r="AC239" s="690"/>
      <c r="AD239" s="690"/>
      <c r="AE239" s="690"/>
      <c r="AF239" s="691"/>
      <c r="AG239" s="691"/>
      <c r="AH239" s="691"/>
      <c r="AI239" s="691"/>
      <c r="AJ239" s="690"/>
    </row>
    <row r="240" spans="2:36">
      <c r="B240" s="379"/>
      <c r="C240" s="380"/>
      <c r="D240" s="380"/>
      <c r="E240" s="380"/>
      <c r="F240" s="380"/>
      <c r="G240" s="381"/>
      <c r="H240" s="381"/>
      <c r="I240" s="382"/>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0"/>
      <c r="AG240" s="384"/>
      <c r="AH240" s="385"/>
      <c r="AI240" s="385"/>
      <c r="AJ240" s="381"/>
    </row>
    <row r="241" spans="2:36" ht="34.9" customHeight="1">
      <c r="B241" s="596"/>
      <c r="C241" s="285" t="s">
        <v>225</v>
      </c>
      <c r="D241" s="286"/>
      <c r="E241" s="509" t="s">
        <v>509</v>
      </c>
      <c r="F241" s="288" t="s">
        <v>6959</v>
      </c>
      <c r="G241" s="288"/>
      <c r="H241" s="372"/>
      <c r="I241" s="290" t="str">
        <f t="shared" si="28"/>
        <v/>
      </c>
      <c r="J241" s="290"/>
      <c r="K241" s="290"/>
      <c r="L241" s="290"/>
      <c r="M241" s="290"/>
      <c r="N241" s="291"/>
      <c r="O241" s="758" t="s">
        <v>994</v>
      </c>
      <c r="P241" s="293"/>
      <c r="Q241" s="293"/>
      <c r="R241" s="293"/>
      <c r="S241" s="293"/>
      <c r="T241" s="293"/>
      <c r="U241" s="293"/>
      <c r="V241" s="294"/>
      <c r="W241" s="295"/>
      <c r="X241" s="295"/>
      <c r="Y241" s="295"/>
      <c r="Z241" s="295"/>
      <c r="AA241" s="295"/>
      <c r="AB241" s="295"/>
      <c r="AC241" s="295"/>
      <c r="AD241" s="295"/>
      <c r="AE241" s="295"/>
      <c r="AF241" s="761"/>
      <c r="AG241" s="683"/>
      <c r="AH241" s="683"/>
      <c r="AI241" s="683"/>
      <c r="AJ241" s="686"/>
    </row>
    <row r="242" spans="2:36" ht="44.25" customHeight="1">
      <c r="B242" s="639"/>
      <c r="C242" s="602"/>
      <c r="D242" s="640"/>
      <c r="E242" s="649"/>
      <c r="F242" s="650"/>
      <c r="G242" s="646" t="s">
        <v>6957</v>
      </c>
      <c r="H242" s="597" t="s">
        <v>995</v>
      </c>
      <c r="I242" s="695" t="str">
        <f t="shared" si="28"/>
        <v>A04AS174-00002</v>
      </c>
      <c r="J242" s="696" t="s">
        <v>6945</v>
      </c>
      <c r="K242" s="697" t="str">
        <f>VLOOKUP($I242,'WM-AR'!$B$7:$AL$2292,34,FALSE)</f>
        <v>M2</v>
      </c>
      <c r="L242" s="655" t="str">
        <f>VLOOKUP($I242,'WM-AR'!$B$7:$AL$2292,4,FALSE)</f>
        <v>Finishing Work</v>
      </c>
      <c r="M242" s="655" t="str">
        <f>VLOOKUP($I242,'WM-AR'!$B$7:$AL$2292,6,FALSE)</f>
        <v>Exterior/Interior Finish Work</v>
      </c>
      <c r="N242" s="656" t="str">
        <f>VLOOKUP($I242,'WM-AR'!$B$7:$AL$2292,8,FALSE)</f>
        <v>Raised Floor</v>
      </c>
      <c r="O242" s="657" t="str">
        <f>VLOOKUP($I242,'WM-AR'!$B$7:$AL$2292,10,FALSE)</f>
        <v>Top Finish: Anti-Static Vinyl Tile</v>
      </c>
      <c r="P242" s="658">
        <f>VLOOKUP($I242,'WM-AR'!$B$7:$AL$2292,12,FALSE)</f>
        <v>0</v>
      </c>
      <c r="Q242" s="658" t="str">
        <f>IF(VLOOKUP($I242,'WM-AR'!$B$7:$AL$2292,14,FALSE)=0,"",VLOOKUP($I242,'WM-AR'!$B$7:$AL$2292,14,FALSE))</f>
        <v/>
      </c>
      <c r="R242" s="658">
        <f>VLOOKUP($I242,'WM-AR'!$B$7:$AL$2292,16,FALSE)</f>
        <v>0</v>
      </c>
      <c r="S242" s="658">
        <f>VLOOKUP($I242,'WM-AR'!$B$7:$AL$2292,18,FALSE)</f>
        <v>0</v>
      </c>
      <c r="T242" s="658" t="str">
        <f>VLOOKUP($I242,'WM-AR'!$B$7:$AL$2292,20,FALSE)</f>
        <v/>
      </c>
      <c r="U242" s="658">
        <f>VLOOKUP($I242,'WM-AR'!$B$7:$AL$2292,22,FALSE)</f>
        <v>0</v>
      </c>
      <c r="V242" s="659" t="str">
        <f>VLOOKUP($I242,'WM-AR'!$B$7:$AL$2292,24,FALSE)</f>
        <v>600mm x 600mm / 600mm&lt;H≤1000mm</v>
      </c>
      <c r="W242" s="660">
        <f>VLOOKUP($I242,'WM-AR'!$B$7:$AL$2292,25,FALSE)</f>
        <v>0</v>
      </c>
      <c r="X242" s="660" t="str">
        <f>VLOOKUP($I242,'WM-AR'!$B$7:$AL$2292,26,FALSE)</f>
        <v>H=(  )mm</v>
      </c>
      <c r="Y242" s="660">
        <f>VLOOKUP($I242,'WM-AR'!$B$7:$AL$2292,27,FALSE)</f>
        <v>0</v>
      </c>
      <c r="Z242" s="660">
        <f>VLOOKUP($I242,'WM-AR'!$B$7:$AL$2292,28,FALSE)</f>
        <v>0</v>
      </c>
      <c r="AA242" s="660">
        <f>VLOOKUP($I242,'WM-AR'!$B$7:$AL$2292,29,FALSE)</f>
        <v>0</v>
      </c>
      <c r="AB242" s="660">
        <f>VLOOKUP($I242,'WM-AR'!$B$7:$AL$2292,30,FALSE)</f>
        <v>0</v>
      </c>
      <c r="AC242" s="660">
        <f>VLOOKUP($I242,'WM-AR'!$B$7:$AL$2292,31,FALSE)</f>
        <v>0</v>
      </c>
      <c r="AD242" s="660">
        <f>VLOOKUP($I242,'WM-AR'!$B$7:$AL$2292,32,FALSE)</f>
        <v>0</v>
      </c>
      <c r="AE242" s="660">
        <f>VLOOKUP($I242,'WM-AR'!$B$7:$AL$2292,33,FALSE)</f>
        <v>0</v>
      </c>
      <c r="AF242" s="287" t="s">
        <v>996</v>
      </c>
      <c r="AG242" s="662"/>
      <c r="AH242" s="662"/>
      <c r="AI242" s="662"/>
      <c r="AJ242" s="663"/>
    </row>
    <row r="243" spans="2:36" ht="45.75" customHeight="1">
      <c r="B243" s="641"/>
      <c r="C243" s="598"/>
      <c r="D243" s="642"/>
      <c r="E243" s="651"/>
      <c r="F243" s="652"/>
      <c r="G243" s="647" t="s">
        <v>997</v>
      </c>
      <c r="H243" s="599" t="s">
        <v>995</v>
      </c>
      <c r="I243" s="698" t="str">
        <f t="shared" si="28"/>
        <v>A04AS174-00002</v>
      </c>
      <c r="J243" s="664" t="s">
        <v>6956</v>
      </c>
      <c r="K243" s="699" t="str">
        <f>VLOOKUP($I243,'WM-AR'!$B$7:$AL$2292,34,FALSE)</f>
        <v>M2</v>
      </c>
      <c r="L243" s="664" t="str">
        <f>VLOOKUP($I243,'WM-AR'!$B$7:$AL$2292,4,FALSE)</f>
        <v>Finishing Work</v>
      </c>
      <c r="M243" s="664" t="str">
        <f>VLOOKUP($I243,'WM-AR'!$B$7:$AL$2292,6,FALSE)</f>
        <v>Exterior/Interior Finish Work</v>
      </c>
      <c r="N243" s="665" t="str">
        <f>VLOOKUP($I243,'WM-AR'!$B$7:$AL$2292,8,FALSE)</f>
        <v>Raised Floor</v>
      </c>
      <c r="O243" s="666" t="str">
        <f>VLOOKUP($I243,'WM-AR'!$B$7:$AL$2292,10,FALSE)</f>
        <v>Top Finish: Anti-Static Vinyl Tile</v>
      </c>
      <c r="P243" s="667">
        <f>VLOOKUP($I243,'WM-AR'!$B$7:$AL$2292,12,FALSE)</f>
        <v>0</v>
      </c>
      <c r="Q243" s="667" t="str">
        <f>IF(VLOOKUP($I243,'WM-AR'!$B$7:$AL$2292,14,FALSE)=0,"",VLOOKUP($I243,'WM-AR'!$B$7:$AL$2292,14,FALSE))</f>
        <v/>
      </c>
      <c r="R243" s="667">
        <f>VLOOKUP($I243,'WM-AR'!$B$7:$AL$2292,16,FALSE)</f>
        <v>0</v>
      </c>
      <c r="S243" s="667">
        <f>VLOOKUP($I243,'WM-AR'!$B$7:$AL$2292,18,FALSE)</f>
        <v>0</v>
      </c>
      <c r="T243" s="667" t="str">
        <f>VLOOKUP($I243,'WM-AR'!$B$7:$AL$2292,20,FALSE)</f>
        <v/>
      </c>
      <c r="U243" s="667">
        <f>VLOOKUP($I243,'WM-AR'!$B$7:$AL$2292,22,FALSE)</f>
        <v>0</v>
      </c>
      <c r="V243" s="668" t="str">
        <f>VLOOKUP($I243,'WM-AR'!$B$7:$AL$2292,24,FALSE)</f>
        <v>600mm x 600mm / 600mm&lt;H≤1000mm</v>
      </c>
      <c r="W243" s="669">
        <f>VLOOKUP($I243,'WM-AR'!$B$7:$AL$2292,25,FALSE)</f>
        <v>0</v>
      </c>
      <c r="X243" s="669" t="str">
        <f>VLOOKUP($I243,'WM-AR'!$B$7:$AL$2292,26,FALSE)</f>
        <v>H=(  )mm</v>
      </c>
      <c r="Y243" s="669">
        <f>VLOOKUP($I243,'WM-AR'!$B$7:$AL$2292,27,FALSE)</f>
        <v>0</v>
      </c>
      <c r="Z243" s="669">
        <f>VLOOKUP($I243,'WM-AR'!$B$7:$AL$2292,28,FALSE)</f>
        <v>0</v>
      </c>
      <c r="AA243" s="669">
        <f>VLOOKUP($I243,'WM-AR'!$B$7:$AL$2292,29,FALSE)</f>
        <v>0</v>
      </c>
      <c r="AB243" s="669">
        <f>VLOOKUP($I243,'WM-AR'!$B$7:$AL$2292,30,FALSE)</f>
        <v>0</v>
      </c>
      <c r="AC243" s="669">
        <f>VLOOKUP($I243,'WM-AR'!$B$7:$AL$2292,31,FALSE)</f>
        <v>0</v>
      </c>
      <c r="AD243" s="669">
        <f>VLOOKUP($I243,'WM-AR'!$B$7:$AL$2292,32,FALSE)</f>
        <v>0</v>
      </c>
      <c r="AE243" s="669">
        <f>VLOOKUP($I243,'WM-AR'!$B$7:$AL$2292,33,FALSE)</f>
        <v>0</v>
      </c>
      <c r="AF243" s="287" t="s">
        <v>998</v>
      </c>
      <c r="AG243" s="671"/>
      <c r="AH243" s="671"/>
      <c r="AI243" s="671"/>
      <c r="AJ243" s="672"/>
    </row>
    <row r="244" spans="2:36">
      <c r="B244" s="643"/>
      <c r="C244" s="600"/>
      <c r="D244" s="644"/>
      <c r="E244" s="653"/>
      <c r="F244" s="654"/>
      <c r="G244" s="648"/>
      <c r="H244" s="601"/>
      <c r="I244" s="700" t="str">
        <f t="shared" si="28"/>
        <v/>
      </c>
      <c r="J244" s="673"/>
      <c r="K244" s="701" t="e">
        <f>VLOOKUP($I244,'WM-AR'!$B$7:$AL$2292,34,FALSE)</f>
        <v>#N/A</v>
      </c>
      <c r="L244" s="673" t="e">
        <f>VLOOKUP($I244,'WM-AR'!$B$7:$AL$2292,4,FALSE)</f>
        <v>#N/A</v>
      </c>
      <c r="M244" s="673" t="e">
        <f>VLOOKUP($I244,'WM-AR'!$B$7:$AL$2292,6,FALSE)</f>
        <v>#N/A</v>
      </c>
      <c r="N244" s="674" t="e">
        <f>VLOOKUP($I244,'WM-AR'!$B$7:$AL$2292,8,FALSE)</f>
        <v>#N/A</v>
      </c>
      <c r="O244" s="675" t="e">
        <f>VLOOKUP($I244,'WM-AR'!$B$7:$AL$2292,10,FALSE)</f>
        <v>#N/A</v>
      </c>
      <c r="P244" s="676" t="e">
        <f>VLOOKUP($I244,'WM-AR'!$B$7:$AL$2292,12,FALSE)</f>
        <v>#N/A</v>
      </c>
      <c r="Q244" s="676" t="e">
        <f>IF(VLOOKUP($I244,'WM-AR'!$B$7:$AL$2292,14,FALSE)=0,"",VLOOKUP($I244,'WM-AR'!$B$7:$AL$2292,14,FALSE))</f>
        <v>#N/A</v>
      </c>
      <c r="R244" s="676" t="e">
        <f>VLOOKUP($I244,'WM-AR'!$B$7:$AL$2292,16,FALSE)</f>
        <v>#N/A</v>
      </c>
      <c r="S244" s="676" t="e">
        <f>VLOOKUP($I244,'WM-AR'!$B$7:$AL$2292,18,FALSE)</f>
        <v>#N/A</v>
      </c>
      <c r="T244" s="676" t="e">
        <f>VLOOKUP($I244,'WM-AR'!$B$7:$AL$2292,20,FALSE)</f>
        <v>#N/A</v>
      </c>
      <c r="U244" s="676" t="e">
        <f>VLOOKUP($I244,'WM-AR'!$B$7:$AL$2292,22,FALSE)</f>
        <v>#N/A</v>
      </c>
      <c r="V244" s="677" t="e">
        <f>VLOOKUP($I244,'WM-AR'!$B$7:$AL$2292,24,FALSE)</f>
        <v>#N/A</v>
      </c>
      <c r="W244" s="678" t="e">
        <f>VLOOKUP($I244,'WM-AR'!$B$7:$AL$2292,25,FALSE)</f>
        <v>#N/A</v>
      </c>
      <c r="X244" s="678" t="e">
        <f>VLOOKUP($I244,'WM-AR'!$B$7:$AL$2292,26,FALSE)</f>
        <v>#N/A</v>
      </c>
      <c r="Y244" s="678" t="e">
        <f>VLOOKUP($I244,'WM-AR'!$B$7:$AL$2292,27,FALSE)</f>
        <v>#N/A</v>
      </c>
      <c r="Z244" s="678" t="e">
        <f>VLOOKUP($I244,'WM-AR'!$B$7:$AL$2292,28,FALSE)</f>
        <v>#N/A</v>
      </c>
      <c r="AA244" s="678" t="e">
        <f>VLOOKUP($I244,'WM-AR'!$B$7:$AL$2292,29,FALSE)</f>
        <v>#N/A</v>
      </c>
      <c r="AB244" s="678" t="e">
        <f>VLOOKUP($I244,'WM-AR'!$B$7:$AL$2292,30,FALSE)</f>
        <v>#N/A</v>
      </c>
      <c r="AC244" s="678" t="e">
        <f>VLOOKUP($I244,'WM-AR'!$B$7:$AL$2292,31,FALSE)</f>
        <v>#N/A</v>
      </c>
      <c r="AD244" s="678" t="e">
        <f>VLOOKUP($I244,'WM-AR'!$B$7:$AL$2292,32,FALSE)</f>
        <v>#N/A</v>
      </c>
      <c r="AE244" s="678" t="e">
        <f>VLOOKUP($I244,'WM-AR'!$B$7:$AL$2292,33,FALSE)</f>
        <v>#N/A</v>
      </c>
      <c r="AF244" s="679"/>
      <c r="AG244" s="680"/>
      <c r="AH244" s="680"/>
      <c r="AI244" s="680"/>
      <c r="AJ244" s="681"/>
    </row>
    <row r="245" spans="2:36" s="417" customFormat="1" ht="49.9" customHeight="1">
      <c r="B245" s="314"/>
      <c r="C245" s="285"/>
      <c r="D245" s="285"/>
      <c r="E245" s="285"/>
      <c r="F245" s="757" t="s">
        <v>6984</v>
      </c>
      <c r="G245" s="286" t="str">
        <f>N245&amp;" "&amp;Q245</f>
        <v xml:space="preserve">Floor Painting </v>
      </c>
      <c r="H245" s="286" t="str">
        <f>$H$239</f>
        <v xml:space="preserve">A04AM080-00005 Finishing Work Painting Work Floor Painting Anti-Dust Paint       </v>
      </c>
      <c r="I245" s="309" t="str">
        <f t="shared" si="28"/>
        <v>A04AM080-00005</v>
      </c>
      <c r="J245" s="310"/>
      <c r="K245" s="310" t="str">
        <f>VLOOKUP($I245,'WM-AR'!$B$7:$AL$2292,34,FALSE)</f>
        <v>M2</v>
      </c>
      <c r="L245" s="310" t="str">
        <f>VLOOKUP($I245,'WM-AR'!$B$7:$AL$2292,4,FALSE)</f>
        <v>Finishing Work</v>
      </c>
      <c r="M245" s="310" t="str">
        <f>VLOOKUP($I245,'WM-AR'!$B$7:$AL$2292,6,FALSE)</f>
        <v>Painting Work</v>
      </c>
      <c r="N245" s="310" t="str">
        <f>VLOOKUP($I245,'WM-AR'!$B$7:$AL$2292,8,FALSE)</f>
        <v>Floor Painting</v>
      </c>
      <c r="O245" s="310" t="str">
        <f>VLOOKUP($I245,'WM-AR'!$B$7:$AL$2292,10,FALSE)</f>
        <v>Anti-Dust Paint</v>
      </c>
      <c r="P245" s="310">
        <f>VLOOKUP($I245,'WM-AR'!$B$7:$AL$2292,12,FALSE)</f>
        <v>0</v>
      </c>
      <c r="Q245" s="310" t="str">
        <f>IF(VLOOKUP($I245,'WM-AR'!$B$7:$AL$2292,14,FALSE)=0,"",VLOOKUP($I245,'WM-AR'!$B$7:$AL$2292,14,FALSE))</f>
        <v/>
      </c>
      <c r="R245" s="310">
        <f>VLOOKUP($I245,'WM-AR'!$B$7:$AL$2292,16,FALSE)</f>
        <v>0</v>
      </c>
      <c r="S245" s="310">
        <f>VLOOKUP($I245,'WM-AR'!$B$7:$AL$2292,18,FALSE)</f>
        <v>0</v>
      </c>
      <c r="T245" s="310" t="str">
        <f>VLOOKUP($I245,'WM-AR'!$B$7:$AL$2292,20,FALSE)</f>
        <v/>
      </c>
      <c r="U245" s="310">
        <f>VLOOKUP($I245,'WM-AR'!$B$7:$AL$2292,22,FALSE)</f>
        <v>0</v>
      </c>
      <c r="V245" s="310" t="str">
        <f>VLOOKUP($I245,'WM-AR'!$B$7:$AL$2292,24,FALSE)</f>
        <v/>
      </c>
      <c r="W245" s="310">
        <f>VLOOKUP($I245,'WM-AR'!$B$7:$AL$2292,25,FALSE)</f>
        <v>0</v>
      </c>
      <c r="X245" s="310" t="str">
        <f>VLOOKUP($I245,'WM-AR'!$B$7:$AL$2292,26,FALSE)</f>
        <v/>
      </c>
      <c r="Y245" s="310">
        <f>VLOOKUP($I245,'WM-AR'!$B$7:$AL$2292,27,FALSE)</f>
        <v>0</v>
      </c>
      <c r="Z245" s="310">
        <f>VLOOKUP($I245,'WM-AR'!$B$7:$AL$2292,28,FALSE)</f>
        <v>0</v>
      </c>
      <c r="AA245" s="310">
        <f>VLOOKUP($I245,'WM-AR'!$B$7:$AL$2292,29,FALSE)</f>
        <v>0</v>
      </c>
      <c r="AB245" s="310">
        <f>VLOOKUP($I245,'WM-AR'!$B$7:$AL$2292,30,FALSE)</f>
        <v>0</v>
      </c>
      <c r="AC245" s="310">
        <f>VLOOKUP($I245,'WM-AR'!$B$7:$AL$2292,31,FALSE)</f>
        <v>0</v>
      </c>
      <c r="AD245" s="310">
        <f>VLOOKUP($I245,'WM-AR'!$B$7:$AL$2292,32,FALSE)</f>
        <v>0</v>
      </c>
      <c r="AE245" s="310">
        <f>VLOOKUP($I245,'WM-AR'!$B$7:$AL$2292,33,FALSE)</f>
        <v>0</v>
      </c>
      <c r="AF245" s="287"/>
      <c r="AG245" s="375" t="s">
        <v>779</v>
      </c>
      <c r="AH245" s="376"/>
      <c r="AI245" s="376" t="s">
        <v>763</v>
      </c>
      <c r="AJ245" s="410"/>
    </row>
    <row r="246" spans="2:36">
      <c r="B246" s="396"/>
      <c r="C246" s="397"/>
      <c r="D246" s="397"/>
      <c r="E246" s="397"/>
      <c r="F246" s="397"/>
      <c r="G246" s="398"/>
      <c r="H246" s="398"/>
      <c r="I246" s="367"/>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7"/>
      <c r="AG246" s="400"/>
      <c r="AH246" s="401"/>
      <c r="AI246" s="401"/>
      <c r="AJ246" s="398"/>
    </row>
    <row r="247" spans="2:36" ht="33" customHeight="1">
      <c r="B247" s="386"/>
      <c r="C247" s="406" t="s">
        <v>939</v>
      </c>
      <c r="D247" s="388"/>
      <c r="E247" s="388"/>
      <c r="F247" s="386" t="s">
        <v>6971</v>
      </c>
      <c r="G247" s="386"/>
      <c r="H247" s="402"/>
      <c r="I247" s="390" t="str">
        <f t="shared" ref="I247:I252" si="29">LEFT(H247,14)</f>
        <v/>
      </c>
      <c r="J247" s="390"/>
      <c r="K247" s="391"/>
      <c r="L247" s="391"/>
      <c r="M247" s="391"/>
      <c r="N247" s="391"/>
      <c r="O247" s="391"/>
      <c r="P247" s="391"/>
      <c r="Q247" s="391"/>
      <c r="R247" s="391"/>
      <c r="S247" s="391"/>
      <c r="T247" s="391"/>
      <c r="U247" s="391"/>
      <c r="V247" s="391"/>
      <c r="W247" s="391"/>
      <c r="X247" s="391"/>
      <c r="Y247" s="391"/>
      <c r="Z247" s="391"/>
      <c r="AA247" s="391"/>
      <c r="AB247" s="391"/>
      <c r="AC247" s="391"/>
      <c r="AD247" s="391"/>
      <c r="AE247" s="391"/>
      <c r="AF247" s="392"/>
      <c r="AG247" s="392"/>
      <c r="AH247" s="392"/>
      <c r="AI247" s="392"/>
      <c r="AJ247" s="393"/>
    </row>
    <row r="248" spans="2:36" ht="34.9" customHeight="1">
      <c r="B248" s="596"/>
      <c r="C248" s="285" t="s">
        <v>225</v>
      </c>
      <c r="D248" s="286"/>
      <c r="E248" s="509" t="s">
        <v>509</v>
      </c>
      <c r="F248" s="288" t="s">
        <v>1000</v>
      </c>
      <c r="G248" s="288"/>
      <c r="H248" s="372"/>
      <c r="I248" s="290" t="str">
        <f t="shared" si="29"/>
        <v/>
      </c>
      <c r="J248" s="290"/>
      <c r="K248" s="290"/>
      <c r="L248" s="290"/>
      <c r="M248" s="290"/>
      <c r="N248" s="291"/>
      <c r="O248" s="373"/>
      <c r="P248" s="293"/>
      <c r="Q248" s="293"/>
      <c r="R248" s="293"/>
      <c r="S248" s="293"/>
      <c r="T248" s="293"/>
      <c r="U248" s="293"/>
      <c r="V248" s="294"/>
      <c r="W248" s="295"/>
      <c r="X248" s="295"/>
      <c r="Y248" s="295"/>
      <c r="Z248" s="295"/>
      <c r="AA248" s="295"/>
      <c r="AB248" s="295"/>
      <c r="AC248" s="295"/>
      <c r="AD248" s="295"/>
      <c r="AE248" s="295"/>
      <c r="AF248" s="685"/>
      <c r="AG248" s="683"/>
      <c r="AH248" s="683"/>
      <c r="AI248" s="683"/>
      <c r="AJ248" s="686"/>
    </row>
    <row r="249" spans="2:36">
      <c r="B249" s="639"/>
      <c r="C249" s="602"/>
      <c r="D249" s="640"/>
      <c r="E249" s="649"/>
      <c r="F249" s="650"/>
      <c r="G249" s="646" t="s">
        <v>1000</v>
      </c>
      <c r="H249" s="597"/>
      <c r="I249" s="695" t="str">
        <f t="shared" si="29"/>
        <v/>
      </c>
      <c r="J249" s="696"/>
      <c r="K249" s="697" t="e">
        <f>VLOOKUP($I249,'WM-AR'!$B$7:$AL$2292,34,FALSE)</f>
        <v>#N/A</v>
      </c>
      <c r="L249" s="655" t="e">
        <f>VLOOKUP($I249,'WM-AR'!$B$7:$AL$2292,4,FALSE)</f>
        <v>#N/A</v>
      </c>
      <c r="M249" s="655" t="e">
        <f>VLOOKUP($I249,'WM-AR'!$B$7:$AL$2292,6,FALSE)</f>
        <v>#N/A</v>
      </c>
      <c r="N249" s="656" t="e">
        <f>VLOOKUP($I249,'WM-AR'!$B$7:$AL$2292,8,FALSE)</f>
        <v>#N/A</v>
      </c>
      <c r="O249" s="657" t="e">
        <f>VLOOKUP($I249,'WM-AR'!$B$7:$AL$2292,10,FALSE)</f>
        <v>#N/A</v>
      </c>
      <c r="P249" s="658" t="e">
        <f>VLOOKUP($I249,'WM-AR'!$B$7:$AL$2292,12,FALSE)</f>
        <v>#N/A</v>
      </c>
      <c r="Q249" s="658" t="e">
        <f>IF(VLOOKUP($I249,'WM-AR'!$B$7:$AL$2292,14,FALSE)=0,"",VLOOKUP($I249,'WM-AR'!$B$7:$AL$2292,14,FALSE))</f>
        <v>#N/A</v>
      </c>
      <c r="R249" s="658" t="e">
        <f>VLOOKUP($I249,'WM-AR'!$B$7:$AL$2292,16,FALSE)</f>
        <v>#N/A</v>
      </c>
      <c r="S249" s="658" t="e">
        <f>VLOOKUP($I249,'WM-AR'!$B$7:$AL$2292,18,FALSE)</f>
        <v>#N/A</v>
      </c>
      <c r="T249" s="658" t="e">
        <f>VLOOKUP($I249,'WM-AR'!$B$7:$AL$2292,20,FALSE)</f>
        <v>#N/A</v>
      </c>
      <c r="U249" s="658" t="e">
        <f>VLOOKUP($I249,'WM-AR'!$B$7:$AL$2292,22,FALSE)</f>
        <v>#N/A</v>
      </c>
      <c r="V249" s="659" t="e">
        <f>VLOOKUP($I249,'WM-AR'!$B$7:$AL$2292,24,FALSE)</f>
        <v>#N/A</v>
      </c>
      <c r="W249" s="660" t="e">
        <f>VLOOKUP($I249,'WM-AR'!$B$7:$AL$2292,25,FALSE)</f>
        <v>#N/A</v>
      </c>
      <c r="X249" s="660" t="e">
        <f>VLOOKUP($I249,'WM-AR'!$B$7:$AL$2292,26,FALSE)</f>
        <v>#N/A</v>
      </c>
      <c r="Y249" s="660" t="e">
        <f>VLOOKUP($I249,'WM-AR'!$B$7:$AL$2292,27,FALSE)</f>
        <v>#N/A</v>
      </c>
      <c r="Z249" s="660" t="e">
        <f>VLOOKUP($I249,'WM-AR'!$B$7:$AL$2292,28,FALSE)</f>
        <v>#N/A</v>
      </c>
      <c r="AA249" s="660" t="e">
        <f>VLOOKUP($I249,'WM-AR'!$B$7:$AL$2292,29,FALSE)</f>
        <v>#N/A</v>
      </c>
      <c r="AB249" s="660" t="e">
        <f>VLOOKUP($I249,'WM-AR'!$B$7:$AL$2292,30,FALSE)</f>
        <v>#N/A</v>
      </c>
      <c r="AC249" s="660" t="e">
        <f>VLOOKUP($I249,'WM-AR'!$B$7:$AL$2292,31,FALSE)</f>
        <v>#N/A</v>
      </c>
      <c r="AD249" s="660" t="e">
        <f>VLOOKUP($I249,'WM-AR'!$B$7:$AL$2292,32,FALSE)</f>
        <v>#N/A</v>
      </c>
      <c r="AE249" s="660" t="e">
        <f>VLOOKUP($I249,'WM-AR'!$B$7:$AL$2292,33,FALSE)</f>
        <v>#N/A</v>
      </c>
      <c r="AF249" s="661"/>
      <c r="AG249" s="662"/>
      <c r="AH249" s="662"/>
      <c r="AI249" s="662"/>
      <c r="AJ249" s="663"/>
    </row>
    <row r="250" spans="2:36">
      <c r="B250" s="641"/>
      <c r="C250" s="598"/>
      <c r="D250" s="642"/>
      <c r="E250" s="651"/>
      <c r="F250" s="652"/>
      <c r="G250" s="647"/>
      <c r="H250" s="599"/>
      <c r="I250" s="698" t="str">
        <f t="shared" si="29"/>
        <v/>
      </c>
      <c r="J250" s="664"/>
      <c r="K250" s="699" t="e">
        <f>VLOOKUP($I250,'WM-AR'!$B$7:$AL$2292,34,FALSE)</f>
        <v>#N/A</v>
      </c>
      <c r="L250" s="664" t="e">
        <f>VLOOKUP($I250,'WM-AR'!$B$7:$AL$2292,4,FALSE)</f>
        <v>#N/A</v>
      </c>
      <c r="M250" s="664" t="e">
        <f>VLOOKUP($I250,'WM-AR'!$B$7:$AL$2292,6,FALSE)</f>
        <v>#N/A</v>
      </c>
      <c r="N250" s="665" t="e">
        <f>VLOOKUP($I250,'WM-AR'!$B$7:$AL$2292,8,FALSE)</f>
        <v>#N/A</v>
      </c>
      <c r="O250" s="666" t="e">
        <f>VLOOKUP($I250,'WM-AR'!$B$7:$AL$2292,10,FALSE)</f>
        <v>#N/A</v>
      </c>
      <c r="P250" s="667" t="e">
        <f>VLOOKUP($I250,'WM-AR'!$B$7:$AL$2292,12,FALSE)</f>
        <v>#N/A</v>
      </c>
      <c r="Q250" s="667" t="e">
        <f>IF(VLOOKUP($I250,'WM-AR'!$B$7:$AL$2292,14,FALSE)=0,"",VLOOKUP($I250,'WM-AR'!$B$7:$AL$2292,14,FALSE))</f>
        <v>#N/A</v>
      </c>
      <c r="R250" s="667" t="e">
        <f>VLOOKUP($I250,'WM-AR'!$B$7:$AL$2292,16,FALSE)</f>
        <v>#N/A</v>
      </c>
      <c r="S250" s="667" t="e">
        <f>VLOOKUP($I250,'WM-AR'!$B$7:$AL$2292,18,FALSE)</f>
        <v>#N/A</v>
      </c>
      <c r="T250" s="667" t="e">
        <f>VLOOKUP($I250,'WM-AR'!$B$7:$AL$2292,20,FALSE)</f>
        <v>#N/A</v>
      </c>
      <c r="U250" s="667" t="e">
        <f>VLOOKUP($I250,'WM-AR'!$B$7:$AL$2292,22,FALSE)</f>
        <v>#N/A</v>
      </c>
      <c r="V250" s="668" t="e">
        <f>VLOOKUP($I250,'WM-AR'!$B$7:$AL$2292,24,FALSE)</f>
        <v>#N/A</v>
      </c>
      <c r="W250" s="669" t="e">
        <f>VLOOKUP($I250,'WM-AR'!$B$7:$AL$2292,25,FALSE)</f>
        <v>#N/A</v>
      </c>
      <c r="X250" s="669" t="e">
        <f>VLOOKUP($I250,'WM-AR'!$B$7:$AL$2292,26,FALSE)</f>
        <v>#N/A</v>
      </c>
      <c r="Y250" s="669" t="e">
        <f>VLOOKUP($I250,'WM-AR'!$B$7:$AL$2292,27,FALSE)</f>
        <v>#N/A</v>
      </c>
      <c r="Z250" s="669" t="e">
        <f>VLOOKUP($I250,'WM-AR'!$B$7:$AL$2292,28,FALSE)</f>
        <v>#N/A</v>
      </c>
      <c r="AA250" s="669" t="e">
        <f>VLOOKUP($I250,'WM-AR'!$B$7:$AL$2292,29,FALSE)</f>
        <v>#N/A</v>
      </c>
      <c r="AB250" s="669" t="e">
        <f>VLOOKUP($I250,'WM-AR'!$B$7:$AL$2292,30,FALSE)</f>
        <v>#N/A</v>
      </c>
      <c r="AC250" s="669" t="e">
        <f>VLOOKUP($I250,'WM-AR'!$B$7:$AL$2292,31,FALSE)</f>
        <v>#N/A</v>
      </c>
      <c r="AD250" s="669" t="e">
        <f>VLOOKUP($I250,'WM-AR'!$B$7:$AL$2292,32,FALSE)</f>
        <v>#N/A</v>
      </c>
      <c r="AE250" s="669" t="e">
        <f>VLOOKUP($I250,'WM-AR'!$B$7:$AL$2292,33,FALSE)</f>
        <v>#N/A</v>
      </c>
      <c r="AF250" s="670"/>
      <c r="AG250" s="671"/>
      <c r="AH250" s="671"/>
      <c r="AI250" s="671"/>
      <c r="AJ250" s="672"/>
    </row>
    <row r="251" spans="2:36">
      <c r="B251" s="643"/>
      <c r="C251" s="600"/>
      <c r="D251" s="644"/>
      <c r="E251" s="653"/>
      <c r="F251" s="654"/>
      <c r="G251" s="648"/>
      <c r="H251" s="601"/>
      <c r="I251" s="700" t="str">
        <f t="shared" si="29"/>
        <v/>
      </c>
      <c r="J251" s="673"/>
      <c r="K251" s="701" t="e">
        <f>VLOOKUP($I251,'WM-AR'!$B$7:$AL$2292,34,FALSE)</f>
        <v>#N/A</v>
      </c>
      <c r="L251" s="673" t="e">
        <f>VLOOKUP($I251,'WM-AR'!$B$7:$AL$2292,4,FALSE)</f>
        <v>#N/A</v>
      </c>
      <c r="M251" s="673" t="e">
        <f>VLOOKUP($I251,'WM-AR'!$B$7:$AL$2292,6,FALSE)</f>
        <v>#N/A</v>
      </c>
      <c r="N251" s="674" t="e">
        <f>VLOOKUP($I251,'WM-AR'!$B$7:$AL$2292,8,FALSE)</f>
        <v>#N/A</v>
      </c>
      <c r="O251" s="675" t="e">
        <f>VLOOKUP($I251,'WM-AR'!$B$7:$AL$2292,10,FALSE)</f>
        <v>#N/A</v>
      </c>
      <c r="P251" s="676" t="e">
        <f>VLOOKUP($I251,'WM-AR'!$B$7:$AL$2292,12,FALSE)</f>
        <v>#N/A</v>
      </c>
      <c r="Q251" s="676" t="e">
        <f>IF(VLOOKUP($I251,'WM-AR'!$B$7:$AL$2292,14,FALSE)=0,"",VLOOKUP($I251,'WM-AR'!$B$7:$AL$2292,14,FALSE))</f>
        <v>#N/A</v>
      </c>
      <c r="R251" s="676" t="e">
        <f>VLOOKUP($I251,'WM-AR'!$B$7:$AL$2292,16,FALSE)</f>
        <v>#N/A</v>
      </c>
      <c r="S251" s="676" t="e">
        <f>VLOOKUP($I251,'WM-AR'!$B$7:$AL$2292,18,FALSE)</f>
        <v>#N/A</v>
      </c>
      <c r="T251" s="676" t="e">
        <f>VLOOKUP($I251,'WM-AR'!$B$7:$AL$2292,20,FALSE)</f>
        <v>#N/A</v>
      </c>
      <c r="U251" s="676" t="e">
        <f>VLOOKUP($I251,'WM-AR'!$B$7:$AL$2292,22,FALSE)</f>
        <v>#N/A</v>
      </c>
      <c r="V251" s="677" t="e">
        <f>VLOOKUP($I251,'WM-AR'!$B$7:$AL$2292,24,FALSE)</f>
        <v>#N/A</v>
      </c>
      <c r="W251" s="678" t="e">
        <f>VLOOKUP($I251,'WM-AR'!$B$7:$AL$2292,25,FALSE)</f>
        <v>#N/A</v>
      </c>
      <c r="X251" s="678" t="e">
        <f>VLOOKUP($I251,'WM-AR'!$B$7:$AL$2292,26,FALSE)</f>
        <v>#N/A</v>
      </c>
      <c r="Y251" s="678" t="e">
        <f>VLOOKUP($I251,'WM-AR'!$B$7:$AL$2292,27,FALSE)</f>
        <v>#N/A</v>
      </c>
      <c r="Z251" s="678" t="e">
        <f>VLOOKUP($I251,'WM-AR'!$B$7:$AL$2292,28,FALSE)</f>
        <v>#N/A</v>
      </c>
      <c r="AA251" s="678" t="e">
        <f>VLOOKUP($I251,'WM-AR'!$B$7:$AL$2292,29,FALSE)</f>
        <v>#N/A</v>
      </c>
      <c r="AB251" s="678" t="e">
        <f>VLOOKUP($I251,'WM-AR'!$B$7:$AL$2292,30,FALSE)</f>
        <v>#N/A</v>
      </c>
      <c r="AC251" s="678" t="e">
        <f>VLOOKUP($I251,'WM-AR'!$B$7:$AL$2292,31,FALSE)</f>
        <v>#N/A</v>
      </c>
      <c r="AD251" s="678" t="e">
        <f>VLOOKUP($I251,'WM-AR'!$B$7:$AL$2292,32,FALSE)</f>
        <v>#N/A</v>
      </c>
      <c r="AE251" s="678" t="e">
        <f>VLOOKUP($I251,'WM-AR'!$B$7:$AL$2292,33,FALSE)</f>
        <v>#N/A</v>
      </c>
      <c r="AF251" s="679"/>
      <c r="AG251" s="680"/>
      <c r="AH251" s="680"/>
      <c r="AI251" s="680"/>
      <c r="AJ251" s="681"/>
    </row>
    <row r="252" spans="2:36" ht="49.9" customHeight="1">
      <c r="B252" s="314"/>
      <c r="C252" s="285"/>
      <c r="D252" s="285"/>
      <c r="E252" s="285"/>
      <c r="F252" s="757" t="s">
        <v>6985</v>
      </c>
      <c r="G252" s="286" t="str">
        <f>N252&amp;" "&amp;Q252</f>
        <v xml:space="preserve">Insulation under Ground Floor </v>
      </c>
      <c r="H252" s="308" t="s">
        <v>1001</v>
      </c>
      <c r="I252" s="309" t="str">
        <f t="shared" si="29"/>
        <v>A03AD047-00002</v>
      </c>
      <c r="J252" s="310"/>
      <c r="K252" s="310" t="str">
        <f>VLOOKUP($I252,'WM-AR'!$B$7:$AL$2292,34,FALSE)</f>
        <v>M2</v>
      </c>
      <c r="L252" s="310" t="str">
        <f>VLOOKUP($I252,'WM-AR'!$B$7:$AL$2292,4,FALSE)</f>
        <v>Concrete Work</v>
      </c>
      <c r="M252" s="310" t="str">
        <f>VLOOKUP($I252,'WM-AR'!$B$7:$AL$2292,6,FALSE)</f>
        <v>Substructure Work</v>
      </c>
      <c r="N252" s="310" t="str">
        <f>VLOOKUP($I252,'WM-AR'!$B$7:$AL$2292,8,FALSE)</f>
        <v>Insulation under Ground Floor</v>
      </c>
      <c r="O252" s="310" t="str">
        <f>VLOOKUP($I252,'WM-AR'!$B$7:$AL$2292,10,FALSE)</f>
        <v>Extruded Polystyrene Insulation Board</v>
      </c>
      <c r="P252" s="310">
        <f>VLOOKUP($I252,'WM-AR'!$B$7:$AL$2292,12,FALSE)</f>
        <v>0</v>
      </c>
      <c r="Q252" s="310" t="str">
        <f>IF(VLOOKUP($I252,'WM-AR'!$B$7:$AL$2292,14,FALSE)=0,"",VLOOKUP($I252,'WM-AR'!$B$7:$AL$2292,14,FALSE))</f>
        <v/>
      </c>
      <c r="R252" s="310">
        <f>VLOOKUP($I252,'WM-AR'!$B$7:$AL$2292,16,FALSE)</f>
        <v>0</v>
      </c>
      <c r="S252" s="310">
        <f>VLOOKUP($I252,'WM-AR'!$B$7:$AL$2292,18,FALSE)</f>
        <v>0</v>
      </c>
      <c r="T252" s="310" t="str">
        <f>VLOOKUP($I252,'WM-AR'!$B$7:$AL$2292,20,FALSE)</f>
        <v/>
      </c>
      <c r="U252" s="310">
        <f>VLOOKUP($I252,'WM-AR'!$B$7:$AL$2292,22,FALSE)</f>
        <v>0</v>
      </c>
      <c r="V252" s="310" t="str">
        <f>VLOOKUP($I252,'WM-AR'!$B$7:$AL$2292,24,FALSE)</f>
        <v>50mm≤THK&lt;75mm</v>
      </c>
      <c r="W252" s="310">
        <f>VLOOKUP($I252,'WM-AR'!$B$7:$AL$2292,25,FALSE)</f>
        <v>0</v>
      </c>
      <c r="X252" s="310" t="str">
        <f>VLOOKUP($I252,'WM-AR'!$B$7:$AL$2292,26,FALSE)</f>
        <v>THK=(  )mm</v>
      </c>
      <c r="Y252" s="310">
        <f>VLOOKUP($I252,'WM-AR'!$B$7:$AL$2292,27,FALSE)</f>
        <v>0</v>
      </c>
      <c r="Z252" s="310">
        <f>VLOOKUP($I252,'WM-AR'!$B$7:$AL$2292,28,FALSE)</f>
        <v>0</v>
      </c>
      <c r="AA252" s="310">
        <f>VLOOKUP($I252,'WM-AR'!$B$7:$AL$2292,29,FALSE)</f>
        <v>0</v>
      </c>
      <c r="AB252" s="310">
        <f>VLOOKUP($I252,'WM-AR'!$B$7:$AL$2292,30,FALSE)</f>
        <v>0</v>
      </c>
      <c r="AC252" s="310">
        <f>VLOOKUP($I252,'WM-AR'!$B$7:$AL$2292,31,FALSE)</f>
        <v>0</v>
      </c>
      <c r="AD252" s="310">
        <f>VLOOKUP($I252,'WM-AR'!$B$7:$AL$2292,32,FALSE)</f>
        <v>0</v>
      </c>
      <c r="AE252" s="310">
        <f>VLOOKUP($I252,'WM-AR'!$B$7:$AL$2292,33,FALSE)</f>
        <v>0</v>
      </c>
      <c r="AF252" s="287" t="s">
        <v>1002</v>
      </c>
      <c r="AG252" s="375" t="s">
        <v>779</v>
      </c>
      <c r="AH252" s="376"/>
      <c r="AI252" s="376" t="s">
        <v>763</v>
      </c>
      <c r="AJ252" s="334"/>
    </row>
    <row r="253" spans="2:36">
      <c r="B253" s="396"/>
      <c r="C253" s="397"/>
      <c r="D253" s="397"/>
      <c r="E253" s="397"/>
      <c r="F253" s="397"/>
      <c r="G253" s="398"/>
      <c r="H253" s="398"/>
      <c r="I253" s="367"/>
      <c r="J253" s="399"/>
      <c r="K253" s="399"/>
      <c r="L253" s="399"/>
      <c r="M253" s="399"/>
      <c r="N253" s="399"/>
      <c r="O253" s="399"/>
      <c r="P253" s="399"/>
      <c r="Q253" s="399"/>
      <c r="R253" s="399"/>
      <c r="S253" s="399"/>
      <c r="T253" s="399"/>
      <c r="U253" s="399"/>
      <c r="V253" s="399"/>
      <c r="W253" s="399"/>
      <c r="X253" s="399"/>
      <c r="Y253" s="399"/>
      <c r="Z253" s="399"/>
      <c r="AA253" s="399"/>
      <c r="AB253" s="399"/>
      <c r="AC253" s="399"/>
      <c r="AD253" s="399"/>
      <c r="AE253" s="399"/>
      <c r="AF253" s="397"/>
      <c r="AG253" s="400"/>
      <c r="AH253" s="401"/>
      <c r="AI253" s="401"/>
      <c r="AJ253" s="398"/>
    </row>
    <row r="254" spans="2:36" ht="34.9" customHeight="1">
      <c r="B254" s="356">
        <v>1.2</v>
      </c>
      <c r="C254" s="357" t="s">
        <v>1003</v>
      </c>
      <c r="D254" s="357"/>
      <c r="E254" s="357"/>
      <c r="F254" s="357"/>
      <c r="G254" s="358"/>
      <c r="H254" s="358"/>
      <c r="I254" s="359" t="str">
        <f t="shared" ref="I254:I262" si="30">LEFT(H254,14)</f>
        <v/>
      </c>
      <c r="J254" s="359"/>
      <c r="K254" s="360"/>
      <c r="L254" s="360"/>
      <c r="M254" s="360"/>
      <c r="N254" s="360"/>
      <c r="O254" s="360"/>
      <c r="P254" s="360"/>
      <c r="Q254" s="360"/>
      <c r="R254" s="360"/>
      <c r="S254" s="360"/>
      <c r="T254" s="360"/>
      <c r="U254" s="360"/>
      <c r="V254" s="360"/>
      <c r="W254" s="360"/>
      <c r="X254" s="360"/>
      <c r="Y254" s="360"/>
      <c r="Z254" s="360"/>
      <c r="AA254" s="360"/>
      <c r="AB254" s="360"/>
      <c r="AC254" s="360"/>
      <c r="AD254" s="360"/>
      <c r="AE254" s="360"/>
      <c r="AF254" s="361"/>
      <c r="AG254" s="361"/>
      <c r="AH254" s="361"/>
      <c r="AI254" s="361"/>
      <c r="AJ254" s="361"/>
    </row>
    <row r="255" spans="2:36">
      <c r="B255" s="396"/>
      <c r="C255" s="397"/>
      <c r="D255" s="397"/>
      <c r="E255" s="397"/>
      <c r="F255" s="397"/>
      <c r="G255" s="398"/>
      <c r="H255" s="398"/>
      <c r="I255" s="367"/>
      <c r="J255" s="399"/>
      <c r="K255" s="399"/>
      <c r="L255" s="399"/>
      <c r="M255" s="399"/>
      <c r="N255" s="399"/>
      <c r="O255" s="399"/>
      <c r="P255" s="399"/>
      <c r="Q255" s="399"/>
      <c r="R255" s="399"/>
      <c r="S255" s="399"/>
      <c r="T255" s="399"/>
      <c r="U255" s="399"/>
      <c r="V255" s="399"/>
      <c r="W255" s="399"/>
      <c r="X255" s="399"/>
      <c r="Y255" s="399"/>
      <c r="Z255" s="399"/>
      <c r="AA255" s="399"/>
      <c r="AB255" s="399"/>
      <c r="AC255" s="399"/>
      <c r="AD255" s="399"/>
      <c r="AE255" s="399"/>
      <c r="AF255" s="397"/>
      <c r="AG255" s="400"/>
      <c r="AH255" s="401"/>
      <c r="AI255" s="401"/>
      <c r="AJ255" s="398"/>
    </row>
    <row r="256" spans="2:36" ht="33" customHeight="1">
      <c r="B256" s="687"/>
      <c r="C256" s="707" t="s">
        <v>6969</v>
      </c>
      <c r="D256" s="689"/>
      <c r="E256" s="689"/>
      <c r="F256" s="687" t="s">
        <v>6970</v>
      </c>
      <c r="G256" s="386"/>
      <c r="H256" s="402"/>
      <c r="I256" s="382" t="str">
        <f t="shared" ref="I256" si="31">LEFT(H256,14)</f>
        <v/>
      </c>
      <c r="J256" s="382"/>
      <c r="K256" s="690"/>
      <c r="L256" s="690"/>
      <c r="M256" s="690"/>
      <c r="N256" s="690"/>
      <c r="O256" s="690"/>
      <c r="P256" s="690"/>
      <c r="Q256" s="690"/>
      <c r="R256" s="690"/>
      <c r="S256" s="690"/>
      <c r="T256" s="690"/>
      <c r="U256" s="690"/>
      <c r="V256" s="690"/>
      <c r="W256" s="690"/>
      <c r="X256" s="690"/>
      <c r="Y256" s="690"/>
      <c r="Z256" s="690"/>
      <c r="AA256" s="690"/>
      <c r="AB256" s="690"/>
      <c r="AC256" s="690"/>
      <c r="AD256" s="690"/>
      <c r="AE256" s="690"/>
      <c r="AF256" s="691"/>
      <c r="AG256" s="691"/>
      <c r="AH256" s="691"/>
      <c r="AI256" s="691"/>
      <c r="AJ256" s="703"/>
    </row>
    <row r="257" spans="2:36" ht="34.9" customHeight="1">
      <c r="B257" s="596"/>
      <c r="C257" s="285" t="s">
        <v>225</v>
      </c>
      <c r="D257" s="286"/>
      <c r="E257" s="509" t="s">
        <v>509</v>
      </c>
      <c r="F257" s="288" t="s">
        <v>6986</v>
      </c>
      <c r="G257" s="288"/>
      <c r="H257" s="372"/>
      <c r="I257" s="290" t="str">
        <f t="shared" si="30"/>
        <v/>
      </c>
      <c r="J257" s="290"/>
      <c r="K257" s="290"/>
      <c r="L257" s="290"/>
      <c r="M257" s="290"/>
      <c r="N257" s="291"/>
      <c r="O257" s="373"/>
      <c r="P257" s="293"/>
      <c r="Q257" s="293"/>
      <c r="R257" s="293"/>
      <c r="S257" s="293"/>
      <c r="T257" s="293"/>
      <c r="U257" s="293"/>
      <c r="V257" s="294"/>
      <c r="W257" s="295"/>
      <c r="X257" s="295"/>
      <c r="Y257" s="295"/>
      <c r="Z257" s="295"/>
      <c r="AA257" s="295"/>
      <c r="AB257" s="295"/>
      <c r="AC257" s="295"/>
      <c r="AD257" s="295"/>
      <c r="AE257" s="295"/>
      <c r="AF257" s="307"/>
      <c r="AG257" s="683"/>
      <c r="AH257" s="683"/>
      <c r="AI257" s="683"/>
      <c r="AJ257" s="686"/>
    </row>
    <row r="258" spans="2:36">
      <c r="B258" s="639"/>
      <c r="C258" s="602"/>
      <c r="D258" s="640"/>
      <c r="E258" s="649"/>
      <c r="F258" s="650"/>
      <c r="G258" s="646" t="s">
        <v>6987</v>
      </c>
      <c r="H258" s="597"/>
      <c r="I258" s="695" t="str">
        <f t="shared" si="30"/>
        <v/>
      </c>
      <c r="J258" s="696"/>
      <c r="K258" s="697" t="e">
        <f>VLOOKUP($I258,'WM-AR'!$B$7:$AL$2292,34,FALSE)</f>
        <v>#N/A</v>
      </c>
      <c r="L258" s="655" t="e">
        <f>VLOOKUP($I258,'WM-AR'!$B$7:$AL$2292,4,FALSE)</f>
        <v>#N/A</v>
      </c>
      <c r="M258" s="655" t="e">
        <f>VLOOKUP($I258,'WM-AR'!$B$7:$AL$2292,6,FALSE)</f>
        <v>#N/A</v>
      </c>
      <c r="N258" s="656" t="e">
        <f>VLOOKUP($I258,'WM-AR'!$B$7:$AL$2292,8,FALSE)</f>
        <v>#N/A</v>
      </c>
      <c r="O258" s="657" t="e">
        <f>VLOOKUP($I258,'WM-AR'!$B$7:$AL$2292,10,FALSE)</f>
        <v>#N/A</v>
      </c>
      <c r="P258" s="658" t="e">
        <f>VLOOKUP($I258,'WM-AR'!$B$7:$AL$2292,12,FALSE)</f>
        <v>#N/A</v>
      </c>
      <c r="Q258" s="658" t="e">
        <f>IF(VLOOKUP($I258,'WM-AR'!$B$7:$AL$2292,14,FALSE)=0,"",VLOOKUP($I258,'WM-AR'!$B$7:$AL$2292,14,FALSE))</f>
        <v>#N/A</v>
      </c>
      <c r="R258" s="658" t="e">
        <f>VLOOKUP($I258,'WM-AR'!$B$7:$AL$2292,16,FALSE)</f>
        <v>#N/A</v>
      </c>
      <c r="S258" s="658" t="e">
        <f>VLOOKUP($I258,'WM-AR'!$B$7:$AL$2292,18,FALSE)</f>
        <v>#N/A</v>
      </c>
      <c r="T258" s="658" t="e">
        <f>VLOOKUP($I258,'WM-AR'!$B$7:$AL$2292,20,FALSE)</f>
        <v>#N/A</v>
      </c>
      <c r="U258" s="658" t="e">
        <f>VLOOKUP($I258,'WM-AR'!$B$7:$AL$2292,22,FALSE)</f>
        <v>#N/A</v>
      </c>
      <c r="V258" s="659" t="e">
        <f>VLOOKUP($I258,'WM-AR'!$B$7:$AL$2292,24,FALSE)</f>
        <v>#N/A</v>
      </c>
      <c r="W258" s="660" t="e">
        <f>VLOOKUP($I258,'WM-AR'!$B$7:$AL$2292,25,FALSE)</f>
        <v>#N/A</v>
      </c>
      <c r="X258" s="660" t="e">
        <f>VLOOKUP($I258,'WM-AR'!$B$7:$AL$2292,26,FALSE)</f>
        <v>#N/A</v>
      </c>
      <c r="Y258" s="660" t="e">
        <f>VLOOKUP($I258,'WM-AR'!$B$7:$AL$2292,27,FALSE)</f>
        <v>#N/A</v>
      </c>
      <c r="Z258" s="660" t="e">
        <f>VLOOKUP($I258,'WM-AR'!$B$7:$AL$2292,28,FALSE)</f>
        <v>#N/A</v>
      </c>
      <c r="AA258" s="660" t="e">
        <f>VLOOKUP($I258,'WM-AR'!$B$7:$AL$2292,29,FALSE)</f>
        <v>#N/A</v>
      </c>
      <c r="AB258" s="660" t="e">
        <f>VLOOKUP($I258,'WM-AR'!$B$7:$AL$2292,30,FALSE)</f>
        <v>#N/A</v>
      </c>
      <c r="AC258" s="660" t="e">
        <f>VLOOKUP($I258,'WM-AR'!$B$7:$AL$2292,31,FALSE)</f>
        <v>#N/A</v>
      </c>
      <c r="AD258" s="660" t="e">
        <f>VLOOKUP($I258,'WM-AR'!$B$7:$AL$2292,32,FALSE)</f>
        <v>#N/A</v>
      </c>
      <c r="AE258" s="660" t="e">
        <f>VLOOKUP($I258,'WM-AR'!$B$7:$AL$2292,33,FALSE)</f>
        <v>#N/A</v>
      </c>
      <c r="AF258" s="661"/>
      <c r="AG258" s="662"/>
      <c r="AH258" s="662"/>
      <c r="AI258" s="662"/>
      <c r="AJ258" s="663"/>
    </row>
    <row r="259" spans="2:36">
      <c r="B259" s="641"/>
      <c r="C259" s="598"/>
      <c r="D259" s="642"/>
      <c r="E259" s="651"/>
      <c r="F259" s="652"/>
      <c r="G259" s="647"/>
      <c r="H259" s="599"/>
      <c r="I259" s="698" t="str">
        <f t="shared" si="30"/>
        <v/>
      </c>
      <c r="J259" s="664"/>
      <c r="K259" s="699" t="e">
        <f>VLOOKUP($I259,'WM-AR'!$B$7:$AL$2292,34,FALSE)</f>
        <v>#N/A</v>
      </c>
      <c r="L259" s="664" t="e">
        <f>VLOOKUP($I259,'WM-AR'!$B$7:$AL$2292,4,FALSE)</f>
        <v>#N/A</v>
      </c>
      <c r="M259" s="664" t="e">
        <f>VLOOKUP($I259,'WM-AR'!$B$7:$AL$2292,6,FALSE)</f>
        <v>#N/A</v>
      </c>
      <c r="N259" s="665" t="e">
        <f>VLOOKUP($I259,'WM-AR'!$B$7:$AL$2292,8,FALSE)</f>
        <v>#N/A</v>
      </c>
      <c r="O259" s="666" t="e">
        <f>VLOOKUP($I259,'WM-AR'!$B$7:$AL$2292,10,FALSE)</f>
        <v>#N/A</v>
      </c>
      <c r="P259" s="667" t="e">
        <f>VLOOKUP($I259,'WM-AR'!$B$7:$AL$2292,12,FALSE)</f>
        <v>#N/A</v>
      </c>
      <c r="Q259" s="667" t="e">
        <f>IF(VLOOKUP($I259,'WM-AR'!$B$7:$AL$2292,14,FALSE)=0,"",VLOOKUP($I259,'WM-AR'!$B$7:$AL$2292,14,FALSE))</f>
        <v>#N/A</v>
      </c>
      <c r="R259" s="667" t="e">
        <f>VLOOKUP($I259,'WM-AR'!$B$7:$AL$2292,16,FALSE)</f>
        <v>#N/A</v>
      </c>
      <c r="S259" s="667" t="e">
        <f>VLOOKUP($I259,'WM-AR'!$B$7:$AL$2292,18,FALSE)</f>
        <v>#N/A</v>
      </c>
      <c r="T259" s="667" t="e">
        <f>VLOOKUP($I259,'WM-AR'!$B$7:$AL$2292,20,FALSE)</f>
        <v>#N/A</v>
      </c>
      <c r="U259" s="667" t="e">
        <f>VLOOKUP($I259,'WM-AR'!$B$7:$AL$2292,22,FALSE)</f>
        <v>#N/A</v>
      </c>
      <c r="V259" s="668" t="e">
        <f>VLOOKUP($I259,'WM-AR'!$B$7:$AL$2292,24,FALSE)</f>
        <v>#N/A</v>
      </c>
      <c r="W259" s="669" t="e">
        <f>VLOOKUP($I259,'WM-AR'!$B$7:$AL$2292,25,FALSE)</f>
        <v>#N/A</v>
      </c>
      <c r="X259" s="669" t="e">
        <f>VLOOKUP($I259,'WM-AR'!$B$7:$AL$2292,26,FALSE)</f>
        <v>#N/A</v>
      </c>
      <c r="Y259" s="669" t="e">
        <f>VLOOKUP($I259,'WM-AR'!$B$7:$AL$2292,27,FALSE)</f>
        <v>#N/A</v>
      </c>
      <c r="Z259" s="669" t="e">
        <f>VLOOKUP($I259,'WM-AR'!$B$7:$AL$2292,28,FALSE)</f>
        <v>#N/A</v>
      </c>
      <c r="AA259" s="669" t="e">
        <f>VLOOKUP($I259,'WM-AR'!$B$7:$AL$2292,29,FALSE)</f>
        <v>#N/A</v>
      </c>
      <c r="AB259" s="669" t="e">
        <f>VLOOKUP($I259,'WM-AR'!$B$7:$AL$2292,30,FALSE)</f>
        <v>#N/A</v>
      </c>
      <c r="AC259" s="669" t="e">
        <f>VLOOKUP($I259,'WM-AR'!$B$7:$AL$2292,31,FALSE)</f>
        <v>#N/A</v>
      </c>
      <c r="AD259" s="669" t="e">
        <f>VLOOKUP($I259,'WM-AR'!$B$7:$AL$2292,32,FALSE)</f>
        <v>#N/A</v>
      </c>
      <c r="AE259" s="669" t="e">
        <f>VLOOKUP($I259,'WM-AR'!$B$7:$AL$2292,33,FALSE)</f>
        <v>#N/A</v>
      </c>
      <c r="AF259" s="670"/>
      <c r="AG259" s="671"/>
      <c r="AH259" s="671"/>
      <c r="AI259" s="671"/>
      <c r="AJ259" s="672"/>
    </row>
    <row r="260" spans="2:36">
      <c r="B260" s="643"/>
      <c r="C260" s="600"/>
      <c r="D260" s="644"/>
      <c r="E260" s="653"/>
      <c r="F260" s="654"/>
      <c r="G260" s="648"/>
      <c r="H260" s="601"/>
      <c r="I260" s="700" t="str">
        <f t="shared" si="30"/>
        <v/>
      </c>
      <c r="J260" s="673"/>
      <c r="K260" s="701" t="e">
        <f>VLOOKUP($I260,'WM-AR'!$B$7:$AL$2292,34,FALSE)</f>
        <v>#N/A</v>
      </c>
      <c r="L260" s="673" t="e">
        <f>VLOOKUP($I260,'WM-AR'!$B$7:$AL$2292,4,FALSE)</f>
        <v>#N/A</v>
      </c>
      <c r="M260" s="673" t="e">
        <f>VLOOKUP($I260,'WM-AR'!$B$7:$AL$2292,6,FALSE)</f>
        <v>#N/A</v>
      </c>
      <c r="N260" s="674" t="e">
        <f>VLOOKUP($I260,'WM-AR'!$B$7:$AL$2292,8,FALSE)</f>
        <v>#N/A</v>
      </c>
      <c r="O260" s="675" t="e">
        <f>VLOOKUP($I260,'WM-AR'!$B$7:$AL$2292,10,FALSE)</f>
        <v>#N/A</v>
      </c>
      <c r="P260" s="676" t="e">
        <f>VLOOKUP($I260,'WM-AR'!$B$7:$AL$2292,12,FALSE)</f>
        <v>#N/A</v>
      </c>
      <c r="Q260" s="676" t="e">
        <f>IF(VLOOKUP($I260,'WM-AR'!$B$7:$AL$2292,14,FALSE)=0,"",VLOOKUP($I260,'WM-AR'!$B$7:$AL$2292,14,FALSE))</f>
        <v>#N/A</v>
      </c>
      <c r="R260" s="676" t="e">
        <f>VLOOKUP($I260,'WM-AR'!$B$7:$AL$2292,16,FALSE)</f>
        <v>#N/A</v>
      </c>
      <c r="S260" s="676" t="e">
        <f>VLOOKUP($I260,'WM-AR'!$B$7:$AL$2292,18,FALSE)</f>
        <v>#N/A</v>
      </c>
      <c r="T260" s="676" t="e">
        <f>VLOOKUP($I260,'WM-AR'!$B$7:$AL$2292,20,FALSE)</f>
        <v>#N/A</v>
      </c>
      <c r="U260" s="676" t="e">
        <f>VLOOKUP($I260,'WM-AR'!$B$7:$AL$2292,22,FALSE)</f>
        <v>#N/A</v>
      </c>
      <c r="V260" s="677" t="e">
        <f>VLOOKUP($I260,'WM-AR'!$B$7:$AL$2292,24,FALSE)</f>
        <v>#N/A</v>
      </c>
      <c r="W260" s="678" t="e">
        <f>VLOOKUP($I260,'WM-AR'!$B$7:$AL$2292,25,FALSE)</f>
        <v>#N/A</v>
      </c>
      <c r="X260" s="678" t="e">
        <f>VLOOKUP($I260,'WM-AR'!$B$7:$AL$2292,26,FALSE)</f>
        <v>#N/A</v>
      </c>
      <c r="Y260" s="678" t="e">
        <f>VLOOKUP($I260,'WM-AR'!$B$7:$AL$2292,27,FALSE)</f>
        <v>#N/A</v>
      </c>
      <c r="Z260" s="678" t="e">
        <f>VLOOKUP($I260,'WM-AR'!$B$7:$AL$2292,28,FALSE)</f>
        <v>#N/A</v>
      </c>
      <c r="AA260" s="678" t="e">
        <f>VLOOKUP($I260,'WM-AR'!$B$7:$AL$2292,29,FALSE)</f>
        <v>#N/A</v>
      </c>
      <c r="AB260" s="678" t="e">
        <f>VLOOKUP($I260,'WM-AR'!$B$7:$AL$2292,30,FALSE)</f>
        <v>#N/A</v>
      </c>
      <c r="AC260" s="678" t="e">
        <f>VLOOKUP($I260,'WM-AR'!$B$7:$AL$2292,31,FALSE)</f>
        <v>#N/A</v>
      </c>
      <c r="AD260" s="678" t="e">
        <f>VLOOKUP($I260,'WM-AR'!$B$7:$AL$2292,32,FALSE)</f>
        <v>#N/A</v>
      </c>
      <c r="AE260" s="678" t="e">
        <f>VLOOKUP($I260,'WM-AR'!$B$7:$AL$2292,33,FALSE)</f>
        <v>#N/A</v>
      </c>
      <c r="AF260" s="679"/>
      <c r="AG260" s="680"/>
      <c r="AH260" s="680"/>
      <c r="AI260" s="680"/>
      <c r="AJ260" s="681"/>
    </row>
    <row r="261" spans="2:36" ht="49.9" customHeight="1" outlineLevel="1">
      <c r="B261" s="307"/>
      <c r="C261" s="286"/>
      <c r="D261" s="286"/>
      <c r="E261" s="594"/>
      <c r="F261" s="755" t="s">
        <v>6960</v>
      </c>
      <c r="G261" s="286" t="str">
        <f>N261&amp;" "&amp;Q261</f>
        <v>Structural Concrete 25MPa &lt; F'c (Cylinder Strength) ≤ 30MPa</v>
      </c>
      <c r="H261" s="762" t="s">
        <v>879</v>
      </c>
      <c r="I261" s="309" t="str">
        <f>LEFT(H261,14)</f>
        <v>A03AF032-00007</v>
      </c>
      <c r="J261" s="310"/>
      <c r="K261" s="310" t="str">
        <f>VLOOKUP($I261,'WM-AR'!$B$7:$AL$2292,34,FALSE)</f>
        <v>M3</v>
      </c>
      <c r="L261" s="310" t="str">
        <f>VLOOKUP($I261,'WM-AR'!$B$7:$AL$2292,4,FALSE)</f>
        <v>Concrete Work</v>
      </c>
      <c r="M261" s="310" t="str">
        <f>VLOOKUP($I261,'WM-AR'!$B$7:$AL$2292,6,FALSE)</f>
        <v>Superstructure Work</v>
      </c>
      <c r="N261" s="310" t="str">
        <f>VLOOKUP($I261,'WM-AR'!$B$7:$AL$2292,8,FALSE)</f>
        <v>Structural Concrete</v>
      </c>
      <c r="O261" s="310">
        <f>VLOOKUP($I261,'WM-AR'!$B$7:$AL$2292,10,FALSE)</f>
        <v>0</v>
      </c>
      <c r="P261" s="310" t="str">
        <f>VLOOKUP($I261,'WM-AR'!$B$7:$AL$2292,12,FALSE)</f>
        <v>Cement Type-1</v>
      </c>
      <c r="Q261" s="310" t="str">
        <f>IF(VLOOKUP($I261,'WM-AR'!$B$7:$AL$2292,14,FALSE)=0,"",VLOOKUP($I261,'WM-AR'!$B$7:$AL$2292,14,FALSE))</f>
        <v>25MPa &lt; F'c (Cylinder Strength) ≤ 30MPa</v>
      </c>
      <c r="R261" s="310">
        <f>VLOOKUP($I261,'WM-AR'!$B$7:$AL$2292,16,FALSE)</f>
        <v>0</v>
      </c>
      <c r="S261" s="310">
        <f>VLOOKUP($I261,'WM-AR'!$B$7:$AL$2292,18,FALSE)</f>
        <v>0</v>
      </c>
      <c r="T261" s="310" t="str">
        <f>VLOOKUP($I261,'WM-AR'!$B$7:$AL$2292,20,FALSE)</f>
        <v/>
      </c>
      <c r="U261" s="310">
        <f>VLOOKUP($I261,'WM-AR'!$B$7:$AL$2292,22,FALSE)</f>
        <v>0</v>
      </c>
      <c r="V261" s="310" t="str">
        <f>VLOOKUP($I261,'WM-AR'!$B$7:$AL$2292,24,FALSE)</f>
        <v/>
      </c>
      <c r="W261" s="310">
        <f>VLOOKUP($I261,'WM-AR'!$B$7:$AL$2292,25,FALSE)</f>
        <v>0</v>
      </c>
      <c r="X261" s="310" t="str">
        <f>VLOOKUP($I261,'WM-AR'!$B$7:$AL$2292,26,FALSE)</f>
        <v/>
      </c>
      <c r="Y261" s="310">
        <f>VLOOKUP($I261,'WM-AR'!$B$7:$AL$2292,27,FALSE)</f>
        <v>0</v>
      </c>
      <c r="Z261" s="310">
        <f>VLOOKUP($I261,'WM-AR'!$B$7:$AL$2292,28,FALSE)</f>
        <v>0</v>
      </c>
      <c r="AA261" s="310">
        <f>VLOOKUP($I261,'WM-AR'!$B$7:$AL$2292,29,FALSE)</f>
        <v>0</v>
      </c>
      <c r="AB261" s="310">
        <f>VLOOKUP($I261,'WM-AR'!$B$7:$AL$2292,30,FALSE)</f>
        <v>0</v>
      </c>
      <c r="AC261" s="310">
        <f>VLOOKUP($I261,'WM-AR'!$B$7:$AL$2292,31,FALSE)</f>
        <v>0</v>
      </c>
      <c r="AD261" s="310">
        <f>VLOOKUP($I261,'WM-AR'!$B$7:$AL$2292,32,FALSE)</f>
        <v>0</v>
      </c>
      <c r="AE261" s="310">
        <f>VLOOKUP($I261,'WM-AR'!$B$7:$AL$2292,33,FALSE)</f>
        <v>0</v>
      </c>
      <c r="AF261" s="287" t="s">
        <v>880</v>
      </c>
      <c r="AG261" s="375" t="s">
        <v>881</v>
      </c>
      <c r="AH261" s="376"/>
      <c r="AI261" s="376" t="s">
        <v>882</v>
      </c>
      <c r="AJ261" s="308"/>
    </row>
    <row r="262" spans="2:36" ht="49.9" customHeight="1" outlineLevel="1">
      <c r="B262" s="314"/>
      <c r="C262" s="285"/>
      <c r="D262" s="285"/>
      <c r="E262" s="595"/>
      <c r="F262" s="756" t="s">
        <v>6961</v>
      </c>
      <c r="G262" s="286" t="str">
        <f>N262&amp;" "&amp;Q262</f>
        <v>Rebar Work 300MPa&lt;Fy≤400MPa</v>
      </c>
      <c r="H262" s="762" t="s">
        <v>883</v>
      </c>
      <c r="I262" s="309" t="str">
        <f t="shared" si="30"/>
        <v>A03AF037-00003</v>
      </c>
      <c r="J262" s="310"/>
      <c r="K262" s="310" t="str">
        <f>VLOOKUP($I262,'WM-AR'!$B$7:$AL$2292,34,FALSE)</f>
        <v>TON</v>
      </c>
      <c r="L262" s="310" t="str">
        <f>VLOOKUP($I262,'WM-AR'!$B$7:$AL$2292,4,FALSE)</f>
        <v>Concrete Work</v>
      </c>
      <c r="M262" s="310" t="str">
        <f>VLOOKUP($I262,'WM-AR'!$B$7:$AL$2292,6,FALSE)</f>
        <v>Superstructure Work</v>
      </c>
      <c r="N262" s="310" t="str">
        <f>VLOOKUP($I262,'WM-AR'!$B$7:$AL$2292,8,FALSE)</f>
        <v>Rebar Work</v>
      </c>
      <c r="O262" s="310" t="str">
        <f>VLOOKUP($I262,'WM-AR'!$B$7:$AL$2292,10,FALSE)</f>
        <v>Deformed Bar (Non-Coat.)</v>
      </c>
      <c r="P262" s="310">
        <f>VLOOKUP($I262,'WM-AR'!$B$7:$AL$2292,12,FALSE)</f>
        <v>0</v>
      </c>
      <c r="Q262" s="310" t="str">
        <f>IF(VLOOKUP($I262,'WM-AR'!$B$7:$AL$2292,14,FALSE)=0,"",VLOOKUP($I262,'WM-AR'!$B$7:$AL$2292,14,FALSE))</f>
        <v>300MPa&lt;Fy≤400MPa</v>
      </c>
      <c r="R262" s="310">
        <f>VLOOKUP($I262,'WM-AR'!$B$7:$AL$2292,16,FALSE)</f>
        <v>0</v>
      </c>
      <c r="S262" s="310">
        <f>VLOOKUP($I262,'WM-AR'!$B$7:$AL$2292,18,FALSE)</f>
        <v>0</v>
      </c>
      <c r="T262" s="310" t="str">
        <f>VLOOKUP($I262,'WM-AR'!$B$7:$AL$2292,20,FALSE)</f>
        <v/>
      </c>
      <c r="U262" s="310">
        <f>VLOOKUP($I262,'WM-AR'!$B$7:$AL$2292,22,FALSE)</f>
        <v>0</v>
      </c>
      <c r="V262" s="310" t="str">
        <f>VLOOKUP($I262,'WM-AR'!$B$7:$AL$2292,24,FALSE)</f>
        <v/>
      </c>
      <c r="W262" s="310">
        <f>VLOOKUP($I262,'WM-AR'!$B$7:$AL$2292,25,FALSE)</f>
        <v>0</v>
      </c>
      <c r="X262" s="310" t="str">
        <f>VLOOKUP($I262,'WM-AR'!$B$7:$AL$2292,26,FALSE)</f>
        <v/>
      </c>
      <c r="Y262" s="310">
        <f>VLOOKUP($I262,'WM-AR'!$B$7:$AL$2292,27,FALSE)</f>
        <v>0</v>
      </c>
      <c r="Z262" s="310">
        <f>VLOOKUP($I262,'WM-AR'!$B$7:$AL$2292,28,FALSE)</f>
        <v>0</v>
      </c>
      <c r="AA262" s="310">
        <f>VLOOKUP($I262,'WM-AR'!$B$7:$AL$2292,29,FALSE)</f>
        <v>0</v>
      </c>
      <c r="AB262" s="310">
        <f>VLOOKUP($I262,'WM-AR'!$B$7:$AL$2292,30,FALSE)</f>
        <v>0</v>
      </c>
      <c r="AC262" s="310">
        <f>VLOOKUP($I262,'WM-AR'!$B$7:$AL$2292,31,FALSE)</f>
        <v>0</v>
      </c>
      <c r="AD262" s="310">
        <f>VLOOKUP($I262,'WM-AR'!$B$7:$AL$2292,32,FALSE)</f>
        <v>0</v>
      </c>
      <c r="AE262" s="310">
        <f>VLOOKUP($I262,'WM-AR'!$B$7:$AL$2292,33,FALSE)</f>
        <v>0</v>
      </c>
      <c r="AF262" s="287" t="s">
        <v>884</v>
      </c>
      <c r="AG262" s="375" t="s">
        <v>885</v>
      </c>
      <c r="AH262" s="376"/>
      <c r="AI262" s="376" t="s">
        <v>886</v>
      </c>
      <c r="AJ262" s="308" t="s">
        <v>887</v>
      </c>
    </row>
    <row r="263" spans="2:36">
      <c r="B263" s="396"/>
      <c r="C263" s="397"/>
      <c r="D263" s="397"/>
      <c r="E263" s="397"/>
      <c r="F263" s="397"/>
      <c r="G263" s="398"/>
      <c r="H263" s="398"/>
      <c r="I263" s="367"/>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c r="AF263" s="397"/>
      <c r="AG263" s="400"/>
      <c r="AH263" s="401"/>
      <c r="AI263" s="401"/>
      <c r="AJ263" s="398"/>
    </row>
  </sheetData>
  <mergeCells count="1">
    <mergeCell ref="AH2:AI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67F1082F-9955-4EA6-99AD-E9D986800A99}">
          <x14:formula1>
            <xm:f>'WM-AR'!$A$7:$A$2292</xm:f>
          </x14:formula1>
          <xm:sqref>H239 H53:H54 H71:H78 H65:H68 H120:H124 H143:H144 H126:H132 H147:H151 H186 H166:H170 H162:H163 H172:H177 H189:H193 H195:H199 H201:H205 H207:H211 H213:H217 H221:H225 H227:H231 H32:H39 H42:H51 H10:H15 H134:H140 H108:H113 H249:H253 H255 H28:H29 H20:H26 H6:H7 H57:H63 H81:H88 H91:H97 H100:H105 H116:H117 H153:H159 H179:H183 H233:H237 H242:H246 H258:H263</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2DB5C-4A77-4286-B15B-0A733D3AAD3E}">
  <sheetPr>
    <tabColor theme="7" tint="0.79998168889431442"/>
  </sheetPr>
  <dimension ref="B1:AJ178"/>
  <sheetViews>
    <sheetView view="pageBreakPreview" zoomScale="70" zoomScaleNormal="100" zoomScaleSheetLayoutView="70" workbookViewId="0">
      <pane xSplit="14" ySplit="2" topLeftCell="O147" activePane="bottomRight" state="frozen"/>
      <selection activeCell="C4" sqref="C4"/>
      <selection pane="topRight" activeCell="C4" sqref="C4"/>
      <selection pane="bottomLeft" activeCell="C4" sqref="C4"/>
      <selection pane="bottomRight" activeCell="G124" sqref="G124"/>
    </sheetView>
  </sheetViews>
  <sheetFormatPr defaultColWidth="9" defaultRowHeight="16.5" outlineLevelCol="1"/>
  <cols>
    <col min="1" max="1" width="1.75" style="78" customWidth="1"/>
    <col min="2" max="2" width="3.625" style="362" customWidth="1"/>
    <col min="3" max="3" width="6" style="78" customWidth="1"/>
    <col min="4" max="6" width="7.75" style="266" customWidth="1"/>
    <col min="7" max="7" width="20.75" style="78" customWidth="1"/>
    <col min="8" max="8" width="42.875" style="266" customWidth="1"/>
    <col min="9" max="9" width="12.75" style="267" customWidth="1"/>
    <col min="10" max="10" width="5.75" style="267" customWidth="1"/>
    <col min="11" max="11" width="4.75" style="79" hidden="1" customWidth="1" outlineLevel="1"/>
    <col min="12" max="12" width="8.75" style="79" hidden="1" customWidth="1" outlineLevel="1"/>
    <col min="13" max="14" width="9.75" style="79" hidden="1" customWidth="1" outlineLevel="1"/>
    <col min="15" max="16" width="7.75" style="79" hidden="1" customWidth="1" outlineLevel="1"/>
    <col min="17" max="17" width="8.75" style="79" hidden="1" customWidth="1" outlineLevel="1"/>
    <col min="18" max="22" width="7.75" style="79" hidden="1" customWidth="1" outlineLevel="1"/>
    <col min="23" max="31" width="5.75" style="79" hidden="1" customWidth="1" outlineLevel="1"/>
    <col min="32" max="32" width="24.75" style="78" customWidth="1" collapsed="1"/>
    <col min="33" max="33" width="12.75" style="78" customWidth="1"/>
    <col min="34" max="34" width="7.75" style="78" customWidth="1"/>
    <col min="35" max="35" width="4.75" style="78" customWidth="1"/>
    <col min="36" max="36" width="18.75" style="79" customWidth="1"/>
    <col min="37" max="37" width="19.625" style="78" customWidth="1"/>
    <col min="38" max="16384" width="9" style="78"/>
  </cols>
  <sheetData>
    <row r="1" spans="2:36" ht="34.9" customHeight="1">
      <c r="B1" s="353"/>
      <c r="C1" s="265" t="s">
        <v>722</v>
      </c>
    </row>
    <row r="2" spans="2:36" ht="49.9" customHeight="1">
      <c r="B2" s="354" t="s">
        <v>869</v>
      </c>
      <c r="C2" s="268" t="s">
        <v>222</v>
      </c>
      <c r="D2" s="268" t="s">
        <v>723</v>
      </c>
      <c r="E2" s="268" t="s">
        <v>724</v>
      </c>
      <c r="F2" s="268" t="s">
        <v>481</v>
      </c>
      <c r="G2" s="268" t="s">
        <v>725</v>
      </c>
      <c r="H2" s="268" t="s">
        <v>726</v>
      </c>
      <c r="I2" s="268" t="s">
        <v>870</v>
      </c>
      <c r="J2" s="268" t="s">
        <v>728</v>
      </c>
      <c r="K2" s="269" t="s">
        <v>729</v>
      </c>
      <c r="L2" s="269" t="s">
        <v>730</v>
      </c>
      <c r="M2" s="269" t="s">
        <v>731</v>
      </c>
      <c r="N2" s="269" t="s">
        <v>732</v>
      </c>
      <c r="O2" s="269" t="s">
        <v>733</v>
      </c>
      <c r="P2" s="269" t="s">
        <v>734</v>
      </c>
      <c r="Q2" s="269" t="s">
        <v>735</v>
      </c>
      <c r="R2" s="269" t="s">
        <v>736</v>
      </c>
      <c r="S2" s="269" t="s">
        <v>737</v>
      </c>
      <c r="T2" s="269" t="s">
        <v>738</v>
      </c>
      <c r="U2" s="269" t="s">
        <v>739</v>
      </c>
      <c r="V2" s="269" t="s">
        <v>740</v>
      </c>
      <c r="W2" s="269" t="s">
        <v>741</v>
      </c>
      <c r="X2" s="269" t="s">
        <v>742</v>
      </c>
      <c r="Y2" s="269" t="s">
        <v>743</v>
      </c>
      <c r="Z2" s="269" t="s">
        <v>744</v>
      </c>
      <c r="AA2" s="269" t="s">
        <v>745</v>
      </c>
      <c r="AB2" s="269" t="s">
        <v>746</v>
      </c>
      <c r="AC2" s="269" t="s">
        <v>747</v>
      </c>
      <c r="AD2" s="269" t="s">
        <v>748</v>
      </c>
      <c r="AE2" s="269" t="s">
        <v>749</v>
      </c>
      <c r="AF2" s="268" t="s">
        <v>480</v>
      </c>
      <c r="AG2" s="270" t="s">
        <v>750</v>
      </c>
      <c r="AH2" s="744" t="s">
        <v>751</v>
      </c>
      <c r="AI2" s="745"/>
      <c r="AJ2" s="270" t="s">
        <v>752</v>
      </c>
    </row>
    <row r="3" spans="2:36" ht="34.9" customHeight="1">
      <c r="B3" s="354" t="s">
        <v>871</v>
      </c>
      <c r="C3" s="271">
        <v>1</v>
      </c>
      <c r="D3" s="272" t="s">
        <v>872</v>
      </c>
      <c r="E3" s="272"/>
      <c r="F3" s="272"/>
      <c r="G3" s="273"/>
      <c r="H3" s="355"/>
      <c r="I3" s="274"/>
      <c r="J3" s="274"/>
      <c r="K3" s="275"/>
      <c r="L3" s="275"/>
      <c r="M3" s="275"/>
      <c r="N3" s="275"/>
      <c r="O3" s="275"/>
      <c r="P3" s="275"/>
      <c r="Q3" s="275"/>
      <c r="R3" s="275"/>
      <c r="S3" s="275"/>
      <c r="T3" s="275"/>
      <c r="U3" s="275"/>
      <c r="V3" s="275"/>
      <c r="W3" s="275"/>
      <c r="X3" s="275"/>
      <c r="Y3" s="275"/>
      <c r="Z3" s="275"/>
      <c r="AA3" s="275"/>
      <c r="AB3" s="275"/>
      <c r="AC3" s="275"/>
      <c r="AD3" s="275"/>
      <c r="AE3" s="275"/>
      <c r="AF3" s="276"/>
      <c r="AG3" s="276"/>
      <c r="AH3" s="276"/>
      <c r="AI3" s="276"/>
      <c r="AJ3" s="275"/>
    </row>
    <row r="4" spans="2:36" ht="34.9" customHeight="1">
      <c r="B4" s="354" t="s">
        <v>873</v>
      </c>
      <c r="C4" s="356">
        <v>1.1000000000000001</v>
      </c>
      <c r="D4" s="357" t="s">
        <v>874</v>
      </c>
      <c r="E4" s="357"/>
      <c r="F4" s="357"/>
      <c r="G4" s="358"/>
      <c r="H4" s="358"/>
      <c r="I4" s="359"/>
      <c r="J4" s="359"/>
      <c r="K4" s="360"/>
      <c r="L4" s="360"/>
      <c r="M4" s="360"/>
      <c r="N4" s="360"/>
      <c r="O4" s="360"/>
      <c r="P4" s="360"/>
      <c r="Q4" s="360"/>
      <c r="R4" s="360"/>
      <c r="S4" s="360"/>
      <c r="T4" s="360"/>
      <c r="U4" s="360"/>
      <c r="V4" s="360"/>
      <c r="W4" s="360"/>
      <c r="X4" s="360"/>
      <c r="Y4" s="360"/>
      <c r="Z4" s="360"/>
      <c r="AA4" s="360"/>
      <c r="AB4" s="360"/>
      <c r="AC4" s="360"/>
      <c r="AD4" s="360"/>
      <c r="AE4" s="360"/>
      <c r="AF4" s="361"/>
      <c r="AG4" s="361"/>
      <c r="AH4" s="361"/>
      <c r="AI4" s="361"/>
      <c r="AJ4" s="361"/>
    </row>
    <row r="5" spans="2:36" ht="33" customHeight="1">
      <c r="C5" s="363"/>
      <c r="D5" s="364" t="s">
        <v>875</v>
      </c>
      <c r="E5" s="365"/>
      <c r="F5" s="365"/>
      <c r="G5" s="363" t="s">
        <v>876</v>
      </c>
      <c r="H5" s="366"/>
      <c r="I5" s="367"/>
      <c r="J5" s="367"/>
      <c r="K5" s="368"/>
      <c r="L5" s="368"/>
      <c r="M5" s="368"/>
      <c r="N5" s="368"/>
      <c r="O5" s="368"/>
      <c r="P5" s="368"/>
      <c r="Q5" s="368"/>
      <c r="R5" s="368"/>
      <c r="S5" s="368"/>
      <c r="T5" s="368"/>
      <c r="U5" s="368"/>
      <c r="V5" s="368"/>
      <c r="W5" s="368"/>
      <c r="X5" s="368"/>
      <c r="Y5" s="368"/>
      <c r="Z5" s="368"/>
      <c r="AA5" s="368"/>
      <c r="AB5" s="368"/>
      <c r="AC5" s="368"/>
      <c r="AD5" s="368"/>
      <c r="AE5" s="368"/>
      <c r="AF5" s="369"/>
      <c r="AG5" s="369"/>
      <c r="AH5" s="369"/>
      <c r="AI5" s="369"/>
      <c r="AJ5" s="370"/>
    </row>
    <row r="6" spans="2:36" ht="34.9" customHeight="1">
      <c r="B6" s="283" t="s">
        <v>755</v>
      </c>
      <c r="C6" s="371" t="s">
        <v>877</v>
      </c>
      <c r="D6" s="285" t="s">
        <v>225</v>
      </c>
      <c r="E6" s="308"/>
      <c r="F6" s="287" t="s">
        <v>509</v>
      </c>
      <c r="G6" s="288" t="s">
        <v>878</v>
      </c>
      <c r="H6" s="372"/>
      <c r="I6" s="290"/>
      <c r="J6" s="290"/>
      <c r="K6" s="290"/>
      <c r="L6" s="290"/>
      <c r="M6" s="290"/>
      <c r="N6" s="291"/>
      <c r="O6" s="373"/>
      <c r="P6" s="293"/>
      <c r="Q6" s="293"/>
      <c r="R6" s="293"/>
      <c r="S6" s="293"/>
      <c r="T6" s="293"/>
      <c r="U6" s="293"/>
      <c r="V6" s="294"/>
      <c r="W6" s="295"/>
      <c r="X6" s="295"/>
      <c r="Y6" s="295"/>
      <c r="Z6" s="295"/>
      <c r="AA6" s="295"/>
      <c r="AB6" s="295"/>
      <c r="AC6" s="295"/>
      <c r="AD6" s="295"/>
      <c r="AE6" s="295"/>
      <c r="AF6" s="374"/>
      <c r="AG6" s="297"/>
      <c r="AH6" s="297"/>
      <c r="AI6" s="297"/>
      <c r="AJ6" s="298"/>
    </row>
    <row r="7" spans="2:36" ht="49.9" customHeight="1">
      <c r="B7" s="299" t="str" cm="1">
        <f t="array" ref="B7">INDEX($B$1:$B6,MAX(_xlfn.XMATCH("표준",$B$1:$B6,0,-1), _xlfn.XMATCH("입찰",$B$1:$B6,0,-1), _xlfn.XMATCH("실행",$B$1:$B6,0,-1)),1)</f>
        <v>표준</v>
      </c>
      <c r="C7" s="307"/>
      <c r="D7" s="286"/>
      <c r="E7" s="286"/>
      <c r="F7" s="286"/>
      <c r="G7" s="286" t="str">
        <f t="shared" ref="G7:G10" si="0">N7&amp;" "&amp;Q7</f>
        <v>Structural Concrete 25MPa &lt; F'c (Cylinder Strength) ≤ 30MPa</v>
      </c>
      <c r="H7" s="308" t="s">
        <v>879</v>
      </c>
      <c r="I7" s="309" t="str">
        <f>LEFT(H7,14)</f>
        <v>A03AF032-00007</v>
      </c>
      <c r="J7" s="310"/>
      <c r="K7" s="310" t="str">
        <f>VLOOKUP($I7,'WM-AR'!$B$7:$AL$2292,34,FALSE)</f>
        <v>M3</v>
      </c>
      <c r="L7" s="310" t="str">
        <f>VLOOKUP($I7,'WM-AR'!$B$7:$AL$2292,4,FALSE)</f>
        <v>Concrete Work</v>
      </c>
      <c r="M7" s="310" t="str">
        <f>VLOOKUP($I7,'WM-AR'!$B$7:$AL$2292,6,FALSE)</f>
        <v>Superstructure Work</v>
      </c>
      <c r="N7" s="310" t="str">
        <f>VLOOKUP($I7,'WM-AR'!$B$7:$AL$2292,8,FALSE)</f>
        <v>Structural Concrete</v>
      </c>
      <c r="O7" s="310">
        <f>VLOOKUP($I7,'WM-AR'!$B$7:$AL$2292,10,FALSE)</f>
        <v>0</v>
      </c>
      <c r="P7" s="310" t="str">
        <f>VLOOKUP($I7,'WM-AR'!$B$7:$AL$2292,12,FALSE)</f>
        <v>Cement Type-1</v>
      </c>
      <c r="Q7" s="310" t="str">
        <f>IF(VLOOKUP($I7,'WM-AR'!$B$7:$AL$2292,14,FALSE)=0,"",VLOOKUP($I7,'WM-AR'!$B$7:$AL$2292,14,FALSE))</f>
        <v>25MPa &lt; F'c (Cylinder Strength) ≤ 30MPa</v>
      </c>
      <c r="R7" s="310">
        <f>VLOOKUP($I7,'WM-AR'!$B$7:$AL$2292,16,FALSE)</f>
        <v>0</v>
      </c>
      <c r="S7" s="310">
        <f>VLOOKUP($I7,'WM-AR'!$B$7:$AL$2292,18,FALSE)</f>
        <v>0</v>
      </c>
      <c r="T7" s="310" t="str">
        <f>VLOOKUP($I7,'WM-AR'!$B$7:$AL$2292,20,FALSE)</f>
        <v/>
      </c>
      <c r="U7" s="310">
        <f>VLOOKUP($I7,'WM-AR'!$B$7:$AL$2292,22,FALSE)</f>
        <v>0</v>
      </c>
      <c r="V7" s="310" t="str">
        <f>VLOOKUP($I7,'WM-AR'!$B$7:$AL$2292,24,FALSE)</f>
        <v/>
      </c>
      <c r="W7" s="310">
        <f>VLOOKUP($I7,'WM-AR'!$B$7:$AL$2292,25,FALSE)</f>
        <v>0</v>
      </c>
      <c r="X7" s="310" t="str">
        <f>VLOOKUP($I7,'WM-AR'!$B$7:$AL$2292,26,FALSE)</f>
        <v/>
      </c>
      <c r="Y7" s="310">
        <f>VLOOKUP($I7,'WM-AR'!$B$7:$AL$2292,27,FALSE)</f>
        <v>0</v>
      </c>
      <c r="Z7" s="310">
        <f>VLOOKUP($I7,'WM-AR'!$B$7:$AL$2292,28,FALSE)</f>
        <v>0</v>
      </c>
      <c r="AA7" s="310">
        <f>VLOOKUP($I7,'WM-AR'!$B$7:$AL$2292,29,FALSE)</f>
        <v>0</v>
      </c>
      <c r="AB7" s="310">
        <f>VLOOKUP($I7,'WM-AR'!$B$7:$AL$2292,30,FALSE)</f>
        <v>0</v>
      </c>
      <c r="AC7" s="310">
        <f>VLOOKUP($I7,'WM-AR'!$B$7:$AL$2292,31,FALSE)</f>
        <v>0</v>
      </c>
      <c r="AD7" s="310">
        <f>VLOOKUP($I7,'WM-AR'!$B$7:$AL$2292,32,FALSE)</f>
        <v>0</v>
      </c>
      <c r="AE7" s="310">
        <f>VLOOKUP($I7,'WM-AR'!$B$7:$AL$2292,33,FALSE)</f>
        <v>0</v>
      </c>
      <c r="AF7" s="287" t="s">
        <v>880</v>
      </c>
      <c r="AG7" s="375" t="s">
        <v>881</v>
      </c>
      <c r="AH7" s="376"/>
      <c r="AI7" s="376" t="s">
        <v>882</v>
      </c>
      <c r="AJ7" s="308"/>
    </row>
    <row r="8" spans="2:36" ht="49.9" customHeight="1">
      <c r="B8" s="299" t="str" cm="1">
        <f t="array" ref="B8">INDEX($B$1:$B7,MAX(_xlfn.XMATCH("표준",$B$1:$B7,0,-1), _xlfn.XMATCH("입찰",$B$1:$B7,0,-1), _xlfn.XMATCH("실행",$B$1:$B7,0,-1)),1)</f>
        <v>표준</v>
      </c>
      <c r="C8" s="314"/>
      <c r="D8" s="285"/>
      <c r="E8" s="285"/>
      <c r="F8" s="285"/>
      <c r="G8" s="286" t="str">
        <f t="shared" si="0"/>
        <v>Rebar Work 300MPa&lt;Fy≤400MPa</v>
      </c>
      <c r="H8" s="308" t="s">
        <v>883</v>
      </c>
      <c r="I8" s="309" t="str">
        <f t="shared" ref="I8:I10" si="1">LEFT(H8,14)</f>
        <v>A03AF037-00003</v>
      </c>
      <c r="J8" s="310"/>
      <c r="K8" s="310" t="str">
        <f>VLOOKUP($I8,'WM-AR'!$B$7:$AL$2292,34,FALSE)</f>
        <v>TON</v>
      </c>
      <c r="L8" s="310" t="str">
        <f>VLOOKUP($I8,'WM-AR'!$B$7:$AL$2292,4,FALSE)</f>
        <v>Concrete Work</v>
      </c>
      <c r="M8" s="310" t="str">
        <f>VLOOKUP($I8,'WM-AR'!$B$7:$AL$2292,6,FALSE)</f>
        <v>Superstructure Work</v>
      </c>
      <c r="N8" s="310" t="str">
        <f>VLOOKUP($I8,'WM-AR'!$B$7:$AL$2292,8,FALSE)</f>
        <v>Rebar Work</v>
      </c>
      <c r="O8" s="310" t="str">
        <f>VLOOKUP($I8,'WM-AR'!$B$7:$AL$2292,10,FALSE)</f>
        <v>Deformed Bar (Non-Coat.)</v>
      </c>
      <c r="P8" s="310">
        <f>VLOOKUP($I8,'WM-AR'!$B$7:$AL$2292,12,FALSE)</f>
        <v>0</v>
      </c>
      <c r="Q8" s="310" t="str">
        <f>IF(VLOOKUP($I8,'WM-AR'!$B$7:$AL$2292,14,FALSE)=0,"",VLOOKUP($I8,'WM-AR'!$B$7:$AL$2292,14,FALSE))</f>
        <v>300MPa&lt;Fy≤400MPa</v>
      </c>
      <c r="R8" s="310">
        <f>VLOOKUP($I8,'WM-AR'!$B$7:$AL$2292,16,FALSE)</f>
        <v>0</v>
      </c>
      <c r="S8" s="310">
        <f>VLOOKUP($I8,'WM-AR'!$B$7:$AL$2292,18,FALSE)</f>
        <v>0</v>
      </c>
      <c r="T8" s="310" t="str">
        <f>VLOOKUP($I8,'WM-AR'!$B$7:$AL$2292,20,FALSE)</f>
        <v/>
      </c>
      <c r="U8" s="310">
        <f>VLOOKUP($I8,'WM-AR'!$B$7:$AL$2292,22,FALSE)</f>
        <v>0</v>
      </c>
      <c r="V8" s="310" t="str">
        <f>VLOOKUP($I8,'WM-AR'!$B$7:$AL$2292,24,FALSE)</f>
        <v/>
      </c>
      <c r="W8" s="310">
        <f>VLOOKUP($I8,'WM-AR'!$B$7:$AL$2292,25,FALSE)</f>
        <v>0</v>
      </c>
      <c r="X8" s="310" t="str">
        <f>VLOOKUP($I8,'WM-AR'!$B$7:$AL$2292,26,FALSE)</f>
        <v/>
      </c>
      <c r="Y8" s="310">
        <f>VLOOKUP($I8,'WM-AR'!$B$7:$AL$2292,27,FALSE)</f>
        <v>0</v>
      </c>
      <c r="Z8" s="310">
        <f>VLOOKUP($I8,'WM-AR'!$B$7:$AL$2292,28,FALSE)</f>
        <v>0</v>
      </c>
      <c r="AA8" s="310">
        <f>VLOOKUP($I8,'WM-AR'!$B$7:$AL$2292,29,FALSE)</f>
        <v>0</v>
      </c>
      <c r="AB8" s="310">
        <f>VLOOKUP($I8,'WM-AR'!$B$7:$AL$2292,30,FALSE)</f>
        <v>0</v>
      </c>
      <c r="AC8" s="310">
        <f>VLOOKUP($I8,'WM-AR'!$B$7:$AL$2292,31,FALSE)</f>
        <v>0</v>
      </c>
      <c r="AD8" s="310">
        <f>VLOOKUP($I8,'WM-AR'!$B$7:$AL$2292,32,FALSE)</f>
        <v>0</v>
      </c>
      <c r="AE8" s="310">
        <f>VLOOKUP($I8,'WM-AR'!$B$7:$AL$2292,33,FALSE)</f>
        <v>0</v>
      </c>
      <c r="AF8" s="287" t="s">
        <v>884</v>
      </c>
      <c r="AG8" s="375" t="s">
        <v>885</v>
      </c>
      <c r="AH8" s="376"/>
      <c r="AI8" s="376" t="s">
        <v>886</v>
      </c>
      <c r="AJ8" s="308" t="s">
        <v>887</v>
      </c>
    </row>
    <row r="9" spans="2:36" ht="49.9" customHeight="1">
      <c r="B9" s="377" t="str" cm="1">
        <f t="array" ref="B9">INDEX($B$1:$B8,MAX(_xlfn.XMATCH("표준",$B$1:$B8,0,-1), _xlfn.XMATCH("입찰",$B$1:$B8,0,-1), _xlfn.XMATCH("실행",$B$1:$B8,0,-1)),1)</f>
        <v>표준</v>
      </c>
      <c r="C9" s="314"/>
      <c r="D9" s="285"/>
      <c r="E9" s="285"/>
      <c r="F9" s="285"/>
      <c r="G9" s="286" t="str">
        <f t="shared" si="0"/>
        <v xml:space="preserve">Form Work (1 time in use) </v>
      </c>
      <c r="H9" s="308" t="s">
        <v>888</v>
      </c>
      <c r="I9" s="309" t="str">
        <f t="shared" si="1"/>
        <v>A03AF036-00001</v>
      </c>
      <c r="J9" s="310"/>
      <c r="K9" s="310" t="str">
        <f>VLOOKUP($I9,'WM-AR'!$B$7:$AL$2292,34,FALSE)</f>
        <v>M2</v>
      </c>
      <c r="L9" s="310" t="str">
        <f>VLOOKUP($I9,'WM-AR'!$B$7:$AL$2292,4,FALSE)</f>
        <v>Concrete Work</v>
      </c>
      <c r="M9" s="310" t="str">
        <f>VLOOKUP($I9,'WM-AR'!$B$7:$AL$2292,6,FALSE)</f>
        <v>Superstructure Work</v>
      </c>
      <c r="N9" s="310" t="str">
        <f>VLOOKUP($I9,'WM-AR'!$B$7:$AL$2292,8,FALSE)</f>
        <v>Form Work (1 time in use)</v>
      </c>
      <c r="O9" s="310" t="str">
        <f>VLOOKUP($I9,'WM-AR'!$B$7:$AL$2292,10,FALSE)</f>
        <v>Flat Form</v>
      </c>
      <c r="P9" s="310">
        <f>VLOOKUP($I9,'WM-AR'!$B$7:$AL$2292,12,FALSE)</f>
        <v>0</v>
      </c>
      <c r="Q9" s="310" t="str">
        <f>IF(VLOOKUP($I9,'WM-AR'!$B$7:$AL$2292,14,FALSE)=0,"",VLOOKUP($I9,'WM-AR'!$B$7:$AL$2292,14,FALSE))</f>
        <v/>
      </c>
      <c r="R9" s="310">
        <f>VLOOKUP($I9,'WM-AR'!$B$7:$AL$2292,16,FALSE)</f>
        <v>0</v>
      </c>
      <c r="S9" s="310">
        <f>VLOOKUP($I9,'WM-AR'!$B$7:$AL$2292,18,FALSE)</f>
        <v>0</v>
      </c>
      <c r="T9" s="310" t="str">
        <f>VLOOKUP($I9,'WM-AR'!$B$7:$AL$2292,20,FALSE)</f>
        <v>Dressed Lumber, Plywood or Steel Form(Wood Planks are not Allowed) incl. Chamfer</v>
      </c>
      <c r="U9" s="310">
        <f>VLOOKUP($I9,'WM-AR'!$B$7:$AL$2292,22,FALSE)</f>
        <v>0</v>
      </c>
      <c r="V9" s="310" t="str">
        <f>VLOOKUP($I9,'WM-AR'!$B$7:$AL$2292,24,FALSE)</f>
        <v/>
      </c>
      <c r="W9" s="310">
        <f>VLOOKUP($I9,'WM-AR'!$B$7:$AL$2292,25,FALSE)</f>
        <v>0</v>
      </c>
      <c r="X9" s="310" t="str">
        <f>VLOOKUP($I9,'WM-AR'!$B$7:$AL$2292,26,FALSE)</f>
        <v/>
      </c>
      <c r="Y9" s="310">
        <f>VLOOKUP($I9,'WM-AR'!$B$7:$AL$2292,27,FALSE)</f>
        <v>0</v>
      </c>
      <c r="Z9" s="310">
        <f>VLOOKUP($I9,'WM-AR'!$B$7:$AL$2292,28,FALSE)</f>
        <v>0</v>
      </c>
      <c r="AA9" s="310">
        <f>VLOOKUP($I9,'WM-AR'!$B$7:$AL$2292,29,FALSE)</f>
        <v>0</v>
      </c>
      <c r="AB9" s="310">
        <f>VLOOKUP($I9,'WM-AR'!$B$7:$AL$2292,30,FALSE)</f>
        <v>0</v>
      </c>
      <c r="AC9" s="310">
        <f>VLOOKUP($I9,'WM-AR'!$B$7:$AL$2292,31,FALSE)</f>
        <v>0</v>
      </c>
      <c r="AD9" s="310">
        <f>VLOOKUP($I9,'WM-AR'!$B$7:$AL$2292,32,FALSE)</f>
        <v>0</v>
      </c>
      <c r="AE9" s="310">
        <f>VLOOKUP($I9,'WM-AR'!$B$7:$AL$2292,33,FALSE)</f>
        <v>0</v>
      </c>
      <c r="AF9" s="287"/>
      <c r="AG9" s="375" t="s">
        <v>779</v>
      </c>
      <c r="AH9" s="376"/>
      <c r="AI9" s="376" t="s">
        <v>763</v>
      </c>
      <c r="AJ9" s="308"/>
    </row>
    <row r="10" spans="2:36" ht="49.9" customHeight="1">
      <c r="B10" s="377" t="str" cm="1">
        <f t="array" ref="B10">INDEX($B$1:$B9,MAX(_xlfn.XMATCH("표준",$B$1:$B9,0,-1), _xlfn.XMATCH("입찰",$B$1:$B9,0,-1), _xlfn.XMATCH("실행",$B$1:$B9,0,-1)),1)</f>
        <v>표준</v>
      </c>
      <c r="C10" s="314"/>
      <c r="D10" s="285"/>
      <c r="E10" s="285"/>
      <c r="F10" s="285"/>
      <c r="G10" s="286" t="str">
        <f t="shared" si="0"/>
        <v xml:space="preserve">Steel Trowel Finish </v>
      </c>
      <c r="H10" s="308" t="s">
        <v>889</v>
      </c>
      <c r="I10" s="309" t="str">
        <f t="shared" si="1"/>
        <v>A04AS173-00001</v>
      </c>
      <c r="J10" s="310"/>
      <c r="K10" s="310" t="str">
        <f>VLOOKUP($I10,'WM-AR'!$B$7:$AL$2292,34,FALSE)</f>
        <v>M2</v>
      </c>
      <c r="L10" s="310" t="str">
        <f>VLOOKUP($I10,'WM-AR'!$B$7:$AL$2292,4,FALSE)</f>
        <v>Finishing Work</v>
      </c>
      <c r="M10" s="310" t="str">
        <f>VLOOKUP($I10,'WM-AR'!$B$7:$AL$2292,6,FALSE)</f>
        <v>Exterior/Interior Finish Work</v>
      </c>
      <c r="N10" s="310" t="str">
        <f>VLOOKUP($I10,'WM-AR'!$B$7:$AL$2292,8,FALSE)</f>
        <v>Steel Trowel Finish</v>
      </c>
      <c r="O10" s="310">
        <f>VLOOKUP($I10,'WM-AR'!$B$7:$AL$2292,10,FALSE)</f>
        <v>0</v>
      </c>
      <c r="P10" s="310">
        <f>VLOOKUP($I10,'WM-AR'!$B$7:$AL$2292,12,FALSE)</f>
        <v>0</v>
      </c>
      <c r="Q10" s="310" t="str">
        <f>IF(VLOOKUP($I10,'WM-AR'!$B$7:$AL$2292,14,FALSE)=0,"",VLOOKUP($I10,'WM-AR'!$B$7:$AL$2292,14,FALSE))</f>
        <v/>
      </c>
      <c r="R10" s="310">
        <f>VLOOKUP($I10,'WM-AR'!$B$7:$AL$2292,16,FALSE)</f>
        <v>0</v>
      </c>
      <c r="S10" s="310">
        <f>VLOOKUP($I10,'WM-AR'!$B$7:$AL$2292,18,FALSE)</f>
        <v>0</v>
      </c>
      <c r="T10" s="310" t="str">
        <f>VLOOKUP($I10,'WM-AR'!$B$7:$AL$2292,20,FALSE)</f>
        <v/>
      </c>
      <c r="U10" s="310">
        <f>VLOOKUP($I10,'WM-AR'!$B$7:$AL$2292,22,FALSE)</f>
        <v>0</v>
      </c>
      <c r="V10" s="310" t="str">
        <f>VLOOKUP($I10,'WM-AR'!$B$7:$AL$2292,24,FALSE)</f>
        <v/>
      </c>
      <c r="W10" s="310">
        <f>VLOOKUP($I10,'WM-AR'!$B$7:$AL$2292,25,FALSE)</f>
        <v>0</v>
      </c>
      <c r="X10" s="310" t="str">
        <f>VLOOKUP($I10,'WM-AR'!$B$7:$AL$2292,26,FALSE)</f>
        <v/>
      </c>
      <c r="Y10" s="310">
        <f>VLOOKUP($I10,'WM-AR'!$B$7:$AL$2292,27,FALSE)</f>
        <v>0</v>
      </c>
      <c r="Z10" s="310">
        <f>VLOOKUP($I10,'WM-AR'!$B$7:$AL$2292,28,FALSE)</f>
        <v>0</v>
      </c>
      <c r="AA10" s="310">
        <f>VLOOKUP($I10,'WM-AR'!$B$7:$AL$2292,29,FALSE)</f>
        <v>0</v>
      </c>
      <c r="AB10" s="310">
        <f>VLOOKUP($I10,'WM-AR'!$B$7:$AL$2292,30,FALSE)</f>
        <v>0</v>
      </c>
      <c r="AC10" s="310">
        <f>VLOOKUP($I10,'WM-AR'!$B$7:$AL$2292,31,FALSE)</f>
        <v>0</v>
      </c>
      <c r="AD10" s="310">
        <f>VLOOKUP($I10,'WM-AR'!$B$7:$AL$2292,32,FALSE)</f>
        <v>0</v>
      </c>
      <c r="AE10" s="310">
        <f>VLOOKUP($I10,'WM-AR'!$B$7:$AL$2292,33,FALSE)</f>
        <v>0</v>
      </c>
      <c r="AF10" s="287"/>
      <c r="AG10" s="375" t="s">
        <v>779</v>
      </c>
      <c r="AH10" s="376"/>
      <c r="AI10" s="376" t="s">
        <v>763</v>
      </c>
      <c r="AJ10" s="308"/>
    </row>
    <row r="11" spans="2:36">
      <c r="B11" s="317" t="str" cm="1">
        <f t="array" ref="B11">INDEX($B$1:$B10,MAX(_xlfn.XMATCH("표준",$B$1:$B10,0,-1), _xlfn.XMATCH("입찰",$B$1:$B10,0,-1), _xlfn.XMATCH("실행",$B$1:$B10,0,-1)),1)</f>
        <v>표준</v>
      </c>
      <c r="C11" s="318"/>
      <c r="D11" s="318"/>
      <c r="E11" s="318"/>
      <c r="F11" s="318"/>
      <c r="G11" s="318"/>
      <c r="H11" s="318"/>
      <c r="I11" s="318"/>
      <c r="J11" s="318"/>
      <c r="K11" s="318"/>
      <c r="L11" s="318"/>
      <c r="M11" s="318"/>
      <c r="N11" s="318"/>
      <c r="O11" s="318"/>
      <c r="P11" s="318"/>
      <c r="Q11" s="318"/>
      <c r="R11" s="318"/>
      <c r="S11" s="318"/>
      <c r="T11" s="318"/>
      <c r="U11" s="318"/>
      <c r="V11" s="318"/>
      <c r="W11" s="318"/>
      <c r="X11" s="318"/>
      <c r="Y11" s="318"/>
      <c r="Z11" s="318"/>
      <c r="AA11" s="318"/>
      <c r="AB11" s="318"/>
      <c r="AC11" s="318"/>
      <c r="AD11" s="318"/>
      <c r="AE11" s="318"/>
      <c r="AF11" s="318"/>
      <c r="AG11" s="318"/>
      <c r="AH11" s="318"/>
      <c r="AI11" s="318"/>
      <c r="AJ11" s="318"/>
    </row>
    <row r="12" spans="2:36" ht="34.9" customHeight="1">
      <c r="B12" s="283" t="s">
        <v>890</v>
      </c>
      <c r="C12" s="371" t="s">
        <v>891</v>
      </c>
      <c r="D12" s="285" t="s">
        <v>225</v>
      </c>
      <c r="E12" s="308"/>
      <c r="F12" s="287" t="s">
        <v>509</v>
      </c>
      <c r="G12" s="288" t="s">
        <v>892</v>
      </c>
      <c r="H12" s="372"/>
      <c r="I12" s="290" t="str">
        <f t="shared" ref="I12:I16" si="2">LEFT(H12,14)</f>
        <v/>
      </c>
      <c r="J12" s="290"/>
      <c r="K12" s="290"/>
      <c r="L12" s="290"/>
      <c r="M12" s="290"/>
      <c r="N12" s="291"/>
      <c r="O12" s="373"/>
      <c r="P12" s="293"/>
      <c r="Q12" s="293"/>
      <c r="R12" s="293"/>
      <c r="S12" s="293"/>
      <c r="T12" s="293"/>
      <c r="U12" s="293"/>
      <c r="V12" s="294"/>
      <c r="W12" s="295"/>
      <c r="X12" s="295"/>
      <c r="Y12" s="295"/>
      <c r="Z12" s="295"/>
      <c r="AA12" s="295"/>
      <c r="AB12" s="295"/>
      <c r="AC12" s="295"/>
      <c r="AD12" s="295"/>
      <c r="AE12" s="295"/>
      <c r="AF12" s="374"/>
      <c r="AG12" s="297"/>
      <c r="AH12" s="297"/>
      <c r="AI12" s="297"/>
      <c r="AJ12" s="298"/>
    </row>
    <row r="13" spans="2:36" ht="49.9" customHeight="1">
      <c r="B13" s="299" t="str" cm="1">
        <f t="array" ref="B13">INDEX($B$1:$B12,MAX(_xlfn.XMATCH("표준",$B$1:$B12,0,-1), _xlfn.XMATCH("입찰",$B$1:$B12,0,-1), _xlfn.XMATCH("실행",$B$1:$B12,0,-1)),1)</f>
        <v>실행</v>
      </c>
      <c r="C13" s="307"/>
      <c r="D13" s="286"/>
      <c r="E13" s="286"/>
      <c r="F13" s="286"/>
      <c r="G13" s="286" t="str">
        <f t="shared" ref="G13:G16" si="3">N13&amp;" "&amp;Q13</f>
        <v>Structural Concrete 20MPa &lt; F'c (Cylinder Strength) ≤ 25MPa</v>
      </c>
      <c r="H13" s="308" t="s">
        <v>893</v>
      </c>
      <c r="I13" s="309" t="str">
        <f t="shared" si="2"/>
        <v>A03AF032-00010</v>
      </c>
      <c r="J13" s="310"/>
      <c r="K13" s="310" t="str">
        <f>VLOOKUP($I13,'WM-AR'!$B$7:$AL$2292,34,FALSE)</f>
        <v>M3</v>
      </c>
      <c r="L13" s="310" t="str">
        <f>VLOOKUP($I13,'WM-AR'!$B$7:$AL$2292,4,FALSE)</f>
        <v>Concrete Work</v>
      </c>
      <c r="M13" s="310" t="str">
        <f>VLOOKUP($I13,'WM-AR'!$B$7:$AL$2292,6,FALSE)</f>
        <v>Superstructure Work</v>
      </c>
      <c r="N13" s="310" t="str">
        <f>VLOOKUP($I13,'WM-AR'!$B$7:$AL$2292,8,FALSE)</f>
        <v>Structural Concrete</v>
      </c>
      <c r="O13" s="310">
        <f>VLOOKUP($I13,'WM-AR'!$B$7:$AL$2292,10,FALSE)</f>
        <v>0</v>
      </c>
      <c r="P13" s="310" t="str">
        <f>VLOOKUP($I13,'WM-AR'!$B$7:$AL$2292,12,FALSE)</f>
        <v>Cement Type-1</v>
      </c>
      <c r="Q13" s="310" t="str">
        <f>IF(VLOOKUP($I13,'WM-AR'!$B$7:$AL$2292,14,FALSE)=0,"",VLOOKUP($I13,'WM-AR'!$B$7:$AL$2292,14,FALSE))</f>
        <v>20MPa &lt; F'c (Cylinder Strength) ≤ 25MPa</v>
      </c>
      <c r="R13" s="310">
        <f>VLOOKUP($I13,'WM-AR'!$B$7:$AL$2292,16,FALSE)</f>
        <v>0</v>
      </c>
      <c r="S13" s="310">
        <f>VLOOKUP($I13,'WM-AR'!$B$7:$AL$2292,18,FALSE)</f>
        <v>0</v>
      </c>
      <c r="T13" s="310" t="str">
        <f>VLOOKUP($I13,'WM-AR'!$B$7:$AL$2292,20,FALSE)</f>
        <v/>
      </c>
      <c r="U13" s="310">
        <f>VLOOKUP($I13,'WM-AR'!$B$7:$AL$2292,22,FALSE)</f>
        <v>0</v>
      </c>
      <c r="V13" s="310" t="str">
        <f>VLOOKUP($I13,'WM-AR'!$B$7:$AL$2292,24,FALSE)</f>
        <v/>
      </c>
      <c r="W13" s="310">
        <f>VLOOKUP($I13,'WM-AR'!$B$7:$AL$2292,25,FALSE)</f>
        <v>0</v>
      </c>
      <c r="X13" s="310" t="str">
        <f>VLOOKUP($I13,'WM-AR'!$B$7:$AL$2292,26,FALSE)</f>
        <v/>
      </c>
      <c r="Y13" s="310">
        <f>VLOOKUP($I13,'WM-AR'!$B$7:$AL$2292,27,FALSE)</f>
        <v>0</v>
      </c>
      <c r="Z13" s="310">
        <f>VLOOKUP($I13,'WM-AR'!$B$7:$AL$2292,28,FALSE)</f>
        <v>0</v>
      </c>
      <c r="AA13" s="310">
        <f>VLOOKUP($I13,'WM-AR'!$B$7:$AL$2292,29,FALSE)</f>
        <v>0</v>
      </c>
      <c r="AB13" s="310">
        <f>VLOOKUP($I13,'WM-AR'!$B$7:$AL$2292,30,FALSE)</f>
        <v>0</v>
      </c>
      <c r="AC13" s="310">
        <f>VLOOKUP($I13,'WM-AR'!$B$7:$AL$2292,31,FALSE)</f>
        <v>0</v>
      </c>
      <c r="AD13" s="310">
        <f>VLOOKUP($I13,'WM-AR'!$B$7:$AL$2292,32,FALSE)</f>
        <v>0</v>
      </c>
      <c r="AE13" s="310">
        <f>VLOOKUP($I13,'WM-AR'!$B$7:$AL$2292,33,FALSE)</f>
        <v>0</v>
      </c>
      <c r="AF13" s="287" t="s">
        <v>894</v>
      </c>
      <c r="AG13" s="375" t="s">
        <v>881</v>
      </c>
      <c r="AH13" s="376"/>
      <c r="AI13" s="376" t="s">
        <v>882</v>
      </c>
      <c r="AJ13" s="308"/>
    </row>
    <row r="14" spans="2:36" ht="49.9" customHeight="1">
      <c r="B14" s="299" t="str" cm="1">
        <f t="array" ref="B14">INDEX($B$1:$B13,MAX(_xlfn.XMATCH("표준",$B$1:$B13,0,-1), _xlfn.XMATCH("입찰",$B$1:$B13,0,-1), _xlfn.XMATCH("실행",$B$1:$B13,0,-1)),1)</f>
        <v>실행</v>
      </c>
      <c r="C14" s="314"/>
      <c r="D14" s="285"/>
      <c r="E14" s="285"/>
      <c r="F14" s="285"/>
      <c r="G14" s="286" t="str">
        <f t="shared" si="3"/>
        <v>Rebar Work 300MPa&lt;Fy≤400MPa</v>
      </c>
      <c r="H14" s="308" t="s">
        <v>883</v>
      </c>
      <c r="I14" s="309" t="str">
        <f t="shared" si="2"/>
        <v>A03AF037-00003</v>
      </c>
      <c r="J14" s="310"/>
      <c r="K14" s="310" t="str">
        <f>VLOOKUP($I14,'WM-AR'!$B$7:$AL$2292,34,FALSE)</f>
        <v>TON</v>
      </c>
      <c r="L14" s="310" t="str">
        <f>VLOOKUP($I14,'WM-AR'!$B$7:$AL$2292,4,FALSE)</f>
        <v>Concrete Work</v>
      </c>
      <c r="M14" s="310" t="str">
        <f>VLOOKUP($I14,'WM-AR'!$B$7:$AL$2292,6,FALSE)</f>
        <v>Superstructure Work</v>
      </c>
      <c r="N14" s="310" t="str">
        <f>VLOOKUP($I14,'WM-AR'!$B$7:$AL$2292,8,FALSE)</f>
        <v>Rebar Work</v>
      </c>
      <c r="O14" s="310" t="str">
        <f>VLOOKUP($I14,'WM-AR'!$B$7:$AL$2292,10,FALSE)</f>
        <v>Deformed Bar (Non-Coat.)</v>
      </c>
      <c r="P14" s="310">
        <f>VLOOKUP($I14,'WM-AR'!$B$7:$AL$2292,12,FALSE)</f>
        <v>0</v>
      </c>
      <c r="Q14" s="310" t="str">
        <f>IF(VLOOKUP($I14,'WM-AR'!$B$7:$AL$2292,14,FALSE)=0,"",VLOOKUP($I14,'WM-AR'!$B$7:$AL$2292,14,FALSE))</f>
        <v>300MPa&lt;Fy≤400MPa</v>
      </c>
      <c r="R14" s="310">
        <f>VLOOKUP($I14,'WM-AR'!$B$7:$AL$2292,16,FALSE)</f>
        <v>0</v>
      </c>
      <c r="S14" s="310">
        <f>VLOOKUP($I14,'WM-AR'!$B$7:$AL$2292,18,FALSE)</f>
        <v>0</v>
      </c>
      <c r="T14" s="310" t="str">
        <f>VLOOKUP($I14,'WM-AR'!$B$7:$AL$2292,20,FALSE)</f>
        <v/>
      </c>
      <c r="U14" s="310">
        <f>VLOOKUP($I14,'WM-AR'!$B$7:$AL$2292,22,FALSE)</f>
        <v>0</v>
      </c>
      <c r="V14" s="310" t="str">
        <f>VLOOKUP($I14,'WM-AR'!$B$7:$AL$2292,24,FALSE)</f>
        <v/>
      </c>
      <c r="W14" s="310">
        <f>VLOOKUP($I14,'WM-AR'!$B$7:$AL$2292,25,FALSE)</f>
        <v>0</v>
      </c>
      <c r="X14" s="310" t="str">
        <f>VLOOKUP($I14,'WM-AR'!$B$7:$AL$2292,26,FALSE)</f>
        <v/>
      </c>
      <c r="Y14" s="310">
        <f>VLOOKUP($I14,'WM-AR'!$B$7:$AL$2292,27,FALSE)</f>
        <v>0</v>
      </c>
      <c r="Z14" s="310">
        <f>VLOOKUP($I14,'WM-AR'!$B$7:$AL$2292,28,FALSE)</f>
        <v>0</v>
      </c>
      <c r="AA14" s="310">
        <f>VLOOKUP($I14,'WM-AR'!$B$7:$AL$2292,29,FALSE)</f>
        <v>0</v>
      </c>
      <c r="AB14" s="310">
        <f>VLOOKUP($I14,'WM-AR'!$B$7:$AL$2292,30,FALSE)</f>
        <v>0</v>
      </c>
      <c r="AC14" s="310">
        <f>VLOOKUP($I14,'WM-AR'!$B$7:$AL$2292,31,FALSE)</f>
        <v>0</v>
      </c>
      <c r="AD14" s="310">
        <f>VLOOKUP($I14,'WM-AR'!$B$7:$AL$2292,32,FALSE)</f>
        <v>0</v>
      </c>
      <c r="AE14" s="310">
        <f>VLOOKUP($I14,'WM-AR'!$B$7:$AL$2292,33,FALSE)</f>
        <v>0</v>
      </c>
      <c r="AF14" s="287" t="s">
        <v>884</v>
      </c>
      <c r="AG14" s="375" t="s">
        <v>885</v>
      </c>
      <c r="AH14" s="376"/>
      <c r="AI14" s="376" t="s">
        <v>886</v>
      </c>
      <c r="AJ14" s="308" t="s">
        <v>887</v>
      </c>
    </row>
    <row r="15" spans="2:36" ht="49.9" customHeight="1">
      <c r="B15" s="377" t="str" cm="1">
        <f t="array" ref="B15">INDEX($B$1:$B14,MAX(_xlfn.XMATCH("표준",$B$1:$B14,0,-1), _xlfn.XMATCH("입찰",$B$1:$B14,0,-1), _xlfn.XMATCH("실행",$B$1:$B14,0,-1)),1)</f>
        <v>실행</v>
      </c>
      <c r="C15" s="314"/>
      <c r="D15" s="285"/>
      <c r="E15" s="285"/>
      <c r="F15" s="285"/>
      <c r="G15" s="286" t="str">
        <f t="shared" si="3"/>
        <v xml:space="preserve">Form Work (1 time in use) </v>
      </c>
      <c r="H15" s="308" t="s">
        <v>888</v>
      </c>
      <c r="I15" s="309" t="str">
        <f t="shared" si="2"/>
        <v>A03AF036-00001</v>
      </c>
      <c r="J15" s="310"/>
      <c r="K15" s="310" t="str">
        <f>VLOOKUP($I15,'WM-AR'!$B$7:$AL$2292,34,FALSE)</f>
        <v>M2</v>
      </c>
      <c r="L15" s="310" t="str">
        <f>VLOOKUP($I15,'WM-AR'!$B$7:$AL$2292,4,FALSE)</f>
        <v>Concrete Work</v>
      </c>
      <c r="M15" s="310" t="str">
        <f>VLOOKUP($I15,'WM-AR'!$B$7:$AL$2292,6,FALSE)</f>
        <v>Superstructure Work</v>
      </c>
      <c r="N15" s="310" t="str">
        <f>VLOOKUP($I15,'WM-AR'!$B$7:$AL$2292,8,FALSE)</f>
        <v>Form Work (1 time in use)</v>
      </c>
      <c r="O15" s="310" t="str">
        <f>VLOOKUP($I15,'WM-AR'!$B$7:$AL$2292,10,FALSE)</f>
        <v>Flat Form</v>
      </c>
      <c r="P15" s="310">
        <f>VLOOKUP($I15,'WM-AR'!$B$7:$AL$2292,12,FALSE)</f>
        <v>0</v>
      </c>
      <c r="Q15" s="310" t="str">
        <f>IF(VLOOKUP($I15,'WM-AR'!$B$7:$AL$2292,14,FALSE)=0,"",VLOOKUP($I15,'WM-AR'!$B$7:$AL$2292,14,FALSE))</f>
        <v/>
      </c>
      <c r="R15" s="310">
        <f>VLOOKUP($I15,'WM-AR'!$B$7:$AL$2292,16,FALSE)</f>
        <v>0</v>
      </c>
      <c r="S15" s="310">
        <f>VLOOKUP($I15,'WM-AR'!$B$7:$AL$2292,18,FALSE)</f>
        <v>0</v>
      </c>
      <c r="T15" s="310" t="str">
        <f>VLOOKUP($I15,'WM-AR'!$B$7:$AL$2292,20,FALSE)</f>
        <v>Dressed Lumber, Plywood or Steel Form(Wood Planks are not Allowed) incl. Chamfer</v>
      </c>
      <c r="U15" s="310">
        <f>VLOOKUP($I15,'WM-AR'!$B$7:$AL$2292,22,FALSE)</f>
        <v>0</v>
      </c>
      <c r="V15" s="310" t="str">
        <f>VLOOKUP($I15,'WM-AR'!$B$7:$AL$2292,24,FALSE)</f>
        <v/>
      </c>
      <c r="W15" s="310">
        <f>VLOOKUP($I15,'WM-AR'!$B$7:$AL$2292,25,FALSE)</f>
        <v>0</v>
      </c>
      <c r="X15" s="310" t="str">
        <f>VLOOKUP($I15,'WM-AR'!$B$7:$AL$2292,26,FALSE)</f>
        <v/>
      </c>
      <c r="Y15" s="310">
        <f>VLOOKUP($I15,'WM-AR'!$B$7:$AL$2292,27,FALSE)</f>
        <v>0</v>
      </c>
      <c r="Z15" s="310">
        <f>VLOOKUP($I15,'WM-AR'!$B$7:$AL$2292,28,FALSE)</f>
        <v>0</v>
      </c>
      <c r="AA15" s="310">
        <f>VLOOKUP($I15,'WM-AR'!$B$7:$AL$2292,29,FALSE)</f>
        <v>0</v>
      </c>
      <c r="AB15" s="310">
        <f>VLOOKUP($I15,'WM-AR'!$B$7:$AL$2292,30,FALSE)</f>
        <v>0</v>
      </c>
      <c r="AC15" s="310">
        <f>VLOOKUP($I15,'WM-AR'!$B$7:$AL$2292,31,FALSE)</f>
        <v>0</v>
      </c>
      <c r="AD15" s="310">
        <f>VLOOKUP($I15,'WM-AR'!$B$7:$AL$2292,32,FALSE)</f>
        <v>0</v>
      </c>
      <c r="AE15" s="310">
        <f>VLOOKUP($I15,'WM-AR'!$B$7:$AL$2292,33,FALSE)</f>
        <v>0</v>
      </c>
      <c r="AF15" s="287"/>
      <c r="AG15" s="375" t="s">
        <v>779</v>
      </c>
      <c r="AH15" s="376"/>
      <c r="AI15" s="376" t="s">
        <v>763</v>
      </c>
      <c r="AJ15" s="308"/>
    </row>
    <row r="16" spans="2:36" ht="49.9" customHeight="1">
      <c r="B16" s="377" t="str" cm="1">
        <f t="array" ref="B16">INDEX($B$1:$B15,MAX(_xlfn.XMATCH("표준",$B$1:$B15,0,-1), _xlfn.XMATCH("입찰",$B$1:$B15,0,-1), _xlfn.XMATCH("실행",$B$1:$B15,0,-1)),1)</f>
        <v>실행</v>
      </c>
      <c r="C16" s="314"/>
      <c r="D16" s="285"/>
      <c r="E16" s="285"/>
      <c r="F16" s="285"/>
      <c r="G16" s="286" t="str">
        <f t="shared" si="3"/>
        <v xml:space="preserve">Steel Trowel Finish </v>
      </c>
      <c r="H16" s="308" t="s">
        <v>889</v>
      </c>
      <c r="I16" s="309" t="str">
        <f t="shared" si="2"/>
        <v>A04AS173-00001</v>
      </c>
      <c r="J16" s="310"/>
      <c r="K16" s="310" t="str">
        <f>VLOOKUP($I16,'WM-AR'!$B$7:$AL$2292,34,FALSE)</f>
        <v>M2</v>
      </c>
      <c r="L16" s="310" t="str">
        <f>VLOOKUP($I16,'WM-AR'!$B$7:$AL$2292,4,FALSE)</f>
        <v>Finishing Work</v>
      </c>
      <c r="M16" s="310" t="str">
        <f>VLOOKUP($I16,'WM-AR'!$B$7:$AL$2292,6,FALSE)</f>
        <v>Exterior/Interior Finish Work</v>
      </c>
      <c r="N16" s="310" t="str">
        <f>VLOOKUP($I16,'WM-AR'!$B$7:$AL$2292,8,FALSE)</f>
        <v>Steel Trowel Finish</v>
      </c>
      <c r="O16" s="310">
        <f>VLOOKUP($I16,'WM-AR'!$B$7:$AL$2292,10,FALSE)</f>
        <v>0</v>
      </c>
      <c r="P16" s="310">
        <f>VLOOKUP($I16,'WM-AR'!$B$7:$AL$2292,12,FALSE)</f>
        <v>0</v>
      </c>
      <c r="Q16" s="310" t="str">
        <f>IF(VLOOKUP($I16,'WM-AR'!$B$7:$AL$2292,14,FALSE)=0,"",VLOOKUP($I16,'WM-AR'!$B$7:$AL$2292,14,FALSE))</f>
        <v/>
      </c>
      <c r="R16" s="310">
        <f>VLOOKUP($I16,'WM-AR'!$B$7:$AL$2292,16,FALSE)</f>
        <v>0</v>
      </c>
      <c r="S16" s="310">
        <f>VLOOKUP($I16,'WM-AR'!$B$7:$AL$2292,18,FALSE)</f>
        <v>0</v>
      </c>
      <c r="T16" s="310" t="str">
        <f>VLOOKUP($I16,'WM-AR'!$B$7:$AL$2292,20,FALSE)</f>
        <v/>
      </c>
      <c r="U16" s="310">
        <f>VLOOKUP($I16,'WM-AR'!$B$7:$AL$2292,22,FALSE)</f>
        <v>0</v>
      </c>
      <c r="V16" s="310" t="str">
        <f>VLOOKUP($I16,'WM-AR'!$B$7:$AL$2292,24,FALSE)</f>
        <v/>
      </c>
      <c r="W16" s="310">
        <f>VLOOKUP($I16,'WM-AR'!$B$7:$AL$2292,25,FALSE)</f>
        <v>0</v>
      </c>
      <c r="X16" s="310" t="str">
        <f>VLOOKUP($I16,'WM-AR'!$B$7:$AL$2292,26,FALSE)</f>
        <v/>
      </c>
      <c r="Y16" s="310">
        <f>VLOOKUP($I16,'WM-AR'!$B$7:$AL$2292,27,FALSE)</f>
        <v>0</v>
      </c>
      <c r="Z16" s="310">
        <f>VLOOKUP($I16,'WM-AR'!$B$7:$AL$2292,28,FALSE)</f>
        <v>0</v>
      </c>
      <c r="AA16" s="310">
        <f>VLOOKUP($I16,'WM-AR'!$B$7:$AL$2292,29,FALSE)</f>
        <v>0</v>
      </c>
      <c r="AB16" s="310">
        <f>VLOOKUP($I16,'WM-AR'!$B$7:$AL$2292,30,FALSE)</f>
        <v>0</v>
      </c>
      <c r="AC16" s="310">
        <f>VLOOKUP($I16,'WM-AR'!$B$7:$AL$2292,31,FALSE)</f>
        <v>0</v>
      </c>
      <c r="AD16" s="310">
        <f>VLOOKUP($I16,'WM-AR'!$B$7:$AL$2292,32,FALSE)</f>
        <v>0</v>
      </c>
      <c r="AE16" s="310">
        <f>VLOOKUP($I16,'WM-AR'!$B$7:$AL$2292,33,FALSE)</f>
        <v>0</v>
      </c>
      <c r="AF16" s="287"/>
      <c r="AG16" s="375" t="s">
        <v>779</v>
      </c>
      <c r="AH16" s="376"/>
      <c r="AI16" s="376" t="s">
        <v>763</v>
      </c>
      <c r="AJ16" s="308"/>
    </row>
    <row r="17" spans="2:36">
      <c r="B17" s="317" t="str" cm="1">
        <f t="array" ref="B17">INDEX($B$1:$B16,MAX(_xlfn.XMATCH("표준",$B$1:$B16,0,-1), _xlfn.XMATCH("입찰",$B$1:$B16,0,-1), _xlfn.XMATCH("실행",$B$1:$B16,0,-1)),1)</f>
        <v>실행</v>
      </c>
      <c r="C17" s="318"/>
      <c r="D17" s="318"/>
      <c r="E17" s="318"/>
      <c r="F17" s="318"/>
      <c r="G17" s="318"/>
      <c r="H17" s="318"/>
      <c r="I17" s="318"/>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row>
    <row r="18" spans="2:36">
      <c r="B18" s="378"/>
      <c r="C18" s="379"/>
      <c r="D18" s="380"/>
      <c r="E18" s="380"/>
      <c r="F18" s="380"/>
      <c r="G18" s="381"/>
      <c r="H18" s="381"/>
      <c r="I18" s="382"/>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0"/>
      <c r="AG18" s="384"/>
      <c r="AH18" s="385"/>
      <c r="AI18" s="385"/>
      <c r="AJ18" s="381"/>
    </row>
    <row r="19" spans="2:36" ht="33" customHeight="1">
      <c r="B19" s="378"/>
      <c r="C19" s="386"/>
      <c r="D19" s="387" t="s">
        <v>875</v>
      </c>
      <c r="E19" s="388"/>
      <c r="F19" s="388"/>
      <c r="G19" s="387" t="s">
        <v>895</v>
      </c>
      <c r="H19" s="389"/>
      <c r="I19" s="390" t="str">
        <f>LEFT(H19,14)</f>
        <v/>
      </c>
      <c r="J19" s="390"/>
      <c r="K19" s="391"/>
      <c r="L19" s="391"/>
      <c r="M19" s="391"/>
      <c r="N19" s="391"/>
      <c r="O19" s="391"/>
      <c r="P19" s="391"/>
      <c r="Q19" s="391"/>
      <c r="R19" s="391"/>
      <c r="S19" s="391"/>
      <c r="T19" s="391"/>
      <c r="U19" s="391"/>
      <c r="V19" s="391"/>
      <c r="W19" s="391"/>
      <c r="X19" s="391"/>
      <c r="Y19" s="391"/>
      <c r="Z19" s="391"/>
      <c r="AA19" s="391"/>
      <c r="AB19" s="391"/>
      <c r="AC19" s="391"/>
      <c r="AD19" s="391"/>
      <c r="AE19" s="391"/>
      <c r="AF19" s="392"/>
      <c r="AG19" s="392"/>
      <c r="AH19" s="392"/>
      <c r="AI19" s="392"/>
      <c r="AJ19" s="393"/>
    </row>
    <row r="20" spans="2:36" ht="34.9" customHeight="1">
      <c r="B20" s="283" t="s">
        <v>755</v>
      </c>
      <c r="C20" s="371"/>
      <c r="D20" s="285" t="s">
        <v>225</v>
      </c>
      <c r="E20" s="308"/>
      <c r="F20" s="287" t="s">
        <v>509</v>
      </c>
      <c r="G20" s="288" t="s">
        <v>896</v>
      </c>
      <c r="H20" s="372"/>
      <c r="I20" s="290" t="str">
        <f t="shared" ref="I20:I23" si="4">LEFT(H20,14)</f>
        <v/>
      </c>
      <c r="J20" s="290"/>
      <c r="K20" s="290"/>
      <c r="L20" s="290"/>
      <c r="M20" s="290"/>
      <c r="N20" s="291"/>
      <c r="O20" s="373"/>
      <c r="P20" s="293"/>
      <c r="Q20" s="293"/>
      <c r="R20" s="293"/>
      <c r="S20" s="293"/>
      <c r="T20" s="293"/>
      <c r="U20" s="293"/>
      <c r="V20" s="294"/>
      <c r="W20" s="295"/>
      <c r="X20" s="295"/>
      <c r="Y20" s="295"/>
      <c r="Z20" s="295"/>
      <c r="AA20" s="295"/>
      <c r="AB20" s="295"/>
      <c r="AC20" s="295"/>
      <c r="AD20" s="295"/>
      <c r="AE20" s="295"/>
      <c r="AF20" s="394"/>
      <c r="AG20" s="297"/>
      <c r="AH20" s="297"/>
      <c r="AI20" s="297"/>
      <c r="AJ20" s="333"/>
    </row>
    <row r="21" spans="2:36" ht="49.9" customHeight="1">
      <c r="B21" s="299" t="str" cm="1">
        <f t="array" ref="B21">INDEX($B$1:$B20,MAX(_xlfn.XMATCH("표준",$B$1:$B20,0,-1), _xlfn.XMATCH("입찰",$B$1:$B20,0,-1), _xlfn.XMATCH("실행",$B$1:$B20,0,-1)),1)</f>
        <v>표준</v>
      </c>
      <c r="C21" s="307"/>
      <c r="D21" s="286"/>
      <c r="E21" s="286"/>
      <c r="F21" s="286"/>
      <c r="G21" s="286" t="str">
        <f t="shared" ref="G21:G23" si="5">N21&amp;" "&amp;Q21</f>
        <v>Structural Concrete 20MPa &lt; F'c (Cylinder Strength) ≤ 25MPa</v>
      </c>
      <c r="H21" s="308" t="s">
        <v>893</v>
      </c>
      <c r="I21" s="309" t="str">
        <f t="shared" si="4"/>
        <v>A03AF032-00010</v>
      </c>
      <c r="J21" s="310"/>
      <c r="K21" s="310" t="str">
        <f>VLOOKUP($I21,'WM-AR'!$B$7:$AL$2292,34,FALSE)</f>
        <v>M3</v>
      </c>
      <c r="L21" s="310" t="str">
        <f>VLOOKUP($I21,'WM-AR'!$B$7:$AL$2292,4,FALSE)</f>
        <v>Concrete Work</v>
      </c>
      <c r="M21" s="310" t="str">
        <f>VLOOKUP($I21,'WM-AR'!$B$7:$AL$2292,6,FALSE)</f>
        <v>Superstructure Work</v>
      </c>
      <c r="N21" s="310" t="str">
        <f>VLOOKUP($I21,'WM-AR'!$B$7:$AL$2292,8,FALSE)</f>
        <v>Structural Concrete</v>
      </c>
      <c r="O21" s="310">
        <f>VLOOKUP($I21,'WM-AR'!$B$7:$AL$2292,10,FALSE)</f>
        <v>0</v>
      </c>
      <c r="P21" s="310" t="str">
        <f>VLOOKUP($I21,'WM-AR'!$B$7:$AL$2292,12,FALSE)</f>
        <v>Cement Type-1</v>
      </c>
      <c r="Q21" s="310" t="str">
        <f>IF(VLOOKUP($I21,'WM-AR'!$B$7:$AL$2292,14,FALSE)=0,"",VLOOKUP($I21,'WM-AR'!$B$7:$AL$2292,14,FALSE))</f>
        <v>20MPa &lt; F'c (Cylinder Strength) ≤ 25MPa</v>
      </c>
      <c r="R21" s="310" t="str">
        <f>IF(VLOOKUP($I21,'WM-AR'!$B$7:$AL$2292,16,FALSE)=0,"",VLOOKUP($I21,'WM-AR'!$B$7:$AL$2292,16,FALSE))</f>
        <v/>
      </c>
      <c r="S21" s="310">
        <f>VLOOKUP($I21,'WM-AR'!$B$7:$AL$2292,18,FALSE)</f>
        <v>0</v>
      </c>
      <c r="T21" s="310" t="str">
        <f>VLOOKUP($I21,'WM-AR'!$B$7:$AL$2292,20,FALSE)</f>
        <v/>
      </c>
      <c r="U21" s="310">
        <f>VLOOKUP($I21,'WM-AR'!$B$7:$AL$2292,22,FALSE)</f>
        <v>0</v>
      </c>
      <c r="V21" s="310" t="str">
        <f>VLOOKUP($I21,'WM-AR'!$B$7:$AL$2292,24,FALSE)</f>
        <v/>
      </c>
      <c r="W21" s="310">
        <f>VLOOKUP($I21,'WM-AR'!$B$7:$AL$2292,25,FALSE)</f>
        <v>0</v>
      </c>
      <c r="X21" s="310" t="str">
        <f>VLOOKUP($I21,'WM-AR'!$B$7:$AL$2292,26,FALSE)</f>
        <v/>
      </c>
      <c r="Y21" s="310">
        <f>VLOOKUP($I21,'WM-AR'!$B$7:$AL$2292,27,FALSE)</f>
        <v>0</v>
      </c>
      <c r="Z21" s="310">
        <f>VLOOKUP($I21,'WM-AR'!$B$7:$AL$2292,28,FALSE)</f>
        <v>0</v>
      </c>
      <c r="AA21" s="310">
        <f>VLOOKUP($I21,'WM-AR'!$B$7:$AL$2292,29,FALSE)</f>
        <v>0</v>
      </c>
      <c r="AB21" s="310">
        <f>VLOOKUP($I21,'WM-AR'!$B$7:$AL$2292,30,FALSE)</f>
        <v>0</v>
      </c>
      <c r="AC21" s="310">
        <f>VLOOKUP($I21,'WM-AR'!$B$7:$AL$2292,31,FALSE)</f>
        <v>0</v>
      </c>
      <c r="AD21" s="310">
        <f>VLOOKUP($I21,'WM-AR'!$B$7:$AL$2292,32,FALSE)</f>
        <v>0</v>
      </c>
      <c r="AE21" s="310">
        <f>VLOOKUP($I21,'WM-AR'!$B$7:$AL$2292,33,FALSE)</f>
        <v>0</v>
      </c>
      <c r="AF21" s="287" t="s">
        <v>897</v>
      </c>
      <c r="AG21" s="375" t="s">
        <v>881</v>
      </c>
      <c r="AH21" s="376"/>
      <c r="AI21" s="376" t="s">
        <v>882</v>
      </c>
      <c r="AJ21" s="334"/>
    </row>
    <row r="22" spans="2:36" ht="49.9" customHeight="1">
      <c r="B22" s="299" t="str" cm="1">
        <f t="array" ref="B22">INDEX($B$1:$B21,MAX(_xlfn.XMATCH("표준",$B$1:$B21,0,-1), _xlfn.XMATCH("입찰",$B$1:$B21,0,-1), _xlfn.XMATCH("실행",$B$1:$B21,0,-1)),1)</f>
        <v>표준</v>
      </c>
      <c r="C22" s="314"/>
      <c r="D22" s="285"/>
      <c r="E22" s="285"/>
      <c r="F22" s="285"/>
      <c r="G22" s="286" t="str">
        <f t="shared" si="5"/>
        <v>Rebar Work 400MPa&lt;Fy≤470MPa</v>
      </c>
      <c r="H22" s="308" t="s">
        <v>898</v>
      </c>
      <c r="I22" s="309" t="str">
        <f t="shared" si="4"/>
        <v>A03AF037-00002</v>
      </c>
      <c r="J22" s="310"/>
      <c r="K22" s="310" t="str">
        <f>VLOOKUP($I22,'WM-AR'!$B$7:$AL$2292,34,FALSE)</f>
        <v>TON</v>
      </c>
      <c r="L22" s="310" t="str">
        <f>VLOOKUP($I22,'WM-AR'!$B$7:$AL$2292,4,FALSE)</f>
        <v>Concrete Work</v>
      </c>
      <c r="M22" s="310" t="str">
        <f>VLOOKUP($I22,'WM-AR'!$B$7:$AL$2292,6,FALSE)</f>
        <v>Superstructure Work</v>
      </c>
      <c r="N22" s="310" t="str">
        <f>VLOOKUP($I22,'WM-AR'!$B$7:$AL$2292,8,FALSE)</f>
        <v>Rebar Work</v>
      </c>
      <c r="O22" s="310" t="str">
        <f>VLOOKUP($I22,'WM-AR'!$B$7:$AL$2292,10,FALSE)</f>
        <v>Deformed Bar (Non-Coat.)</v>
      </c>
      <c r="P22" s="310">
        <f>VLOOKUP($I22,'WM-AR'!$B$7:$AL$2292,12,FALSE)</f>
        <v>0</v>
      </c>
      <c r="Q22" s="310" t="str">
        <f>IF(VLOOKUP($I22,'WM-AR'!$B$7:$AL$2292,14,FALSE)=0,"",VLOOKUP($I22,'WM-AR'!$B$7:$AL$2292,14,FALSE))</f>
        <v>400MPa&lt;Fy≤470MPa</v>
      </c>
      <c r="R22" s="310">
        <f>VLOOKUP($I22,'WM-AR'!$B$7:$AL$2292,16,FALSE)</f>
        <v>0</v>
      </c>
      <c r="S22" s="310">
        <f>VLOOKUP($I22,'WM-AR'!$B$7:$AL$2292,18,FALSE)</f>
        <v>0</v>
      </c>
      <c r="T22" s="310" t="str">
        <f>VLOOKUP($I22,'WM-AR'!$B$7:$AL$2292,20,FALSE)</f>
        <v/>
      </c>
      <c r="U22" s="310">
        <f>VLOOKUP($I22,'WM-AR'!$B$7:$AL$2292,22,FALSE)</f>
        <v>0</v>
      </c>
      <c r="V22" s="310" t="str">
        <f>VLOOKUP($I22,'WM-AR'!$B$7:$AL$2292,24,FALSE)</f>
        <v/>
      </c>
      <c r="W22" s="310">
        <f>VLOOKUP($I22,'WM-AR'!$B$7:$AL$2292,25,FALSE)</f>
        <v>0</v>
      </c>
      <c r="X22" s="310" t="str">
        <f>VLOOKUP($I22,'WM-AR'!$B$7:$AL$2292,26,FALSE)</f>
        <v/>
      </c>
      <c r="Y22" s="310">
        <f>VLOOKUP($I22,'WM-AR'!$B$7:$AL$2292,27,FALSE)</f>
        <v>0</v>
      </c>
      <c r="Z22" s="310">
        <f>VLOOKUP($I22,'WM-AR'!$B$7:$AL$2292,28,FALSE)</f>
        <v>0</v>
      </c>
      <c r="AA22" s="310">
        <f>VLOOKUP($I22,'WM-AR'!$B$7:$AL$2292,29,FALSE)</f>
        <v>0</v>
      </c>
      <c r="AB22" s="310">
        <f>VLOOKUP($I22,'WM-AR'!$B$7:$AL$2292,30,FALSE)</f>
        <v>0</v>
      </c>
      <c r="AC22" s="310">
        <f>VLOOKUP($I22,'WM-AR'!$B$7:$AL$2292,31,FALSE)</f>
        <v>0</v>
      </c>
      <c r="AD22" s="310">
        <f>VLOOKUP($I22,'WM-AR'!$B$7:$AL$2292,32,FALSE)</f>
        <v>0</v>
      </c>
      <c r="AE22" s="310">
        <f>VLOOKUP($I22,'WM-AR'!$B$7:$AL$2292,33,FALSE)</f>
        <v>0</v>
      </c>
      <c r="AF22" s="287" t="s">
        <v>899</v>
      </c>
      <c r="AG22" s="375" t="s">
        <v>885</v>
      </c>
      <c r="AH22" s="376"/>
      <c r="AI22" s="376" t="s">
        <v>886</v>
      </c>
      <c r="AJ22" s="334" t="s">
        <v>887</v>
      </c>
    </row>
    <row r="23" spans="2:36" ht="49.9" customHeight="1">
      <c r="B23" s="377" t="str" cm="1">
        <f t="array" ref="B23">INDEX($B$1:$B22,MAX(_xlfn.XMATCH("표준",$B$1:$B22,0,-1), _xlfn.XMATCH("입찰",$B$1:$B22,0,-1), _xlfn.XMATCH("실행",$B$1:$B22,0,-1)),1)</f>
        <v>표준</v>
      </c>
      <c r="C23" s="314"/>
      <c r="D23" s="285"/>
      <c r="E23" s="285"/>
      <c r="F23" s="285"/>
      <c r="G23" s="286" t="str">
        <f t="shared" si="5"/>
        <v xml:space="preserve">Form Work (1 time in use) </v>
      </c>
      <c r="H23" s="308" t="s">
        <v>888</v>
      </c>
      <c r="I23" s="309" t="str">
        <f t="shared" si="4"/>
        <v>A03AF036-00001</v>
      </c>
      <c r="J23" s="310"/>
      <c r="K23" s="310" t="str">
        <f>VLOOKUP($I23,'WM-AR'!$B$7:$AL$2292,34,FALSE)</f>
        <v>M2</v>
      </c>
      <c r="L23" s="310" t="str">
        <f>VLOOKUP($I23,'WM-AR'!$B$7:$AL$2292,4,FALSE)</f>
        <v>Concrete Work</v>
      </c>
      <c r="M23" s="310" t="str">
        <f>VLOOKUP($I23,'WM-AR'!$B$7:$AL$2292,6,FALSE)</f>
        <v>Superstructure Work</v>
      </c>
      <c r="N23" s="310" t="str">
        <f>VLOOKUP($I23,'WM-AR'!$B$7:$AL$2292,8,FALSE)</f>
        <v>Form Work (1 time in use)</v>
      </c>
      <c r="O23" s="310" t="str">
        <f>VLOOKUP($I23,'WM-AR'!$B$7:$AL$2292,10,FALSE)</f>
        <v>Flat Form</v>
      </c>
      <c r="P23" s="310">
        <f>VLOOKUP($I23,'WM-AR'!$B$7:$AL$2292,12,FALSE)</f>
        <v>0</v>
      </c>
      <c r="Q23" s="310" t="str">
        <f>IF(VLOOKUP($I23,'WM-AR'!$B$7:$AL$2292,14,FALSE)=0,"",VLOOKUP($I23,'WM-AR'!$B$7:$AL$2292,14,FALSE))</f>
        <v/>
      </c>
      <c r="R23" s="310">
        <f>VLOOKUP($I23,'WM-AR'!$B$7:$AL$2292,16,FALSE)</f>
        <v>0</v>
      </c>
      <c r="S23" s="310">
        <f>VLOOKUP($I23,'WM-AR'!$B$7:$AL$2292,18,FALSE)</f>
        <v>0</v>
      </c>
      <c r="T23" s="310" t="str">
        <f>VLOOKUP($I23,'WM-AR'!$B$7:$AL$2292,20,FALSE)</f>
        <v>Dressed Lumber, Plywood or Steel Form(Wood Planks are not Allowed) incl. Chamfer</v>
      </c>
      <c r="U23" s="310">
        <f>VLOOKUP($I23,'WM-AR'!$B$7:$AL$2292,22,FALSE)</f>
        <v>0</v>
      </c>
      <c r="V23" s="310" t="str">
        <f>VLOOKUP($I23,'WM-AR'!$B$7:$AL$2292,24,FALSE)</f>
        <v/>
      </c>
      <c r="W23" s="310">
        <f>VLOOKUP($I23,'WM-AR'!$B$7:$AL$2292,25,FALSE)</f>
        <v>0</v>
      </c>
      <c r="X23" s="310" t="str">
        <f>VLOOKUP($I23,'WM-AR'!$B$7:$AL$2292,26,FALSE)</f>
        <v/>
      </c>
      <c r="Y23" s="310">
        <f>VLOOKUP($I23,'WM-AR'!$B$7:$AL$2292,27,FALSE)</f>
        <v>0</v>
      </c>
      <c r="Z23" s="310">
        <f>VLOOKUP($I23,'WM-AR'!$B$7:$AL$2292,28,FALSE)</f>
        <v>0</v>
      </c>
      <c r="AA23" s="310">
        <f>VLOOKUP($I23,'WM-AR'!$B$7:$AL$2292,29,FALSE)</f>
        <v>0</v>
      </c>
      <c r="AB23" s="310">
        <f>VLOOKUP($I23,'WM-AR'!$B$7:$AL$2292,30,FALSE)</f>
        <v>0</v>
      </c>
      <c r="AC23" s="310">
        <f>VLOOKUP($I23,'WM-AR'!$B$7:$AL$2292,31,FALSE)</f>
        <v>0</v>
      </c>
      <c r="AD23" s="310">
        <f>VLOOKUP($I23,'WM-AR'!$B$7:$AL$2292,32,FALSE)</f>
        <v>0</v>
      </c>
      <c r="AE23" s="310">
        <f>VLOOKUP($I23,'WM-AR'!$B$7:$AL$2292,33,FALSE)</f>
        <v>0</v>
      </c>
      <c r="AF23" s="287"/>
      <c r="AG23" s="375" t="s">
        <v>779</v>
      </c>
      <c r="AH23" s="376"/>
      <c r="AI23" s="376" t="s">
        <v>763</v>
      </c>
      <c r="AJ23" s="334"/>
    </row>
    <row r="24" spans="2:36">
      <c r="B24" s="317" t="str" cm="1">
        <f t="array" ref="B24">INDEX($B$1:$B23,MAX(_xlfn.XMATCH("표준",$B$1:$B23,0,-1), _xlfn.XMATCH("입찰",$B$1:$B23,0,-1), _xlfn.XMATCH("실행",$B$1:$B23,0,-1)),1)</f>
        <v>표준</v>
      </c>
      <c r="C24" s="318"/>
      <c r="D24" s="318"/>
      <c r="E24" s="318"/>
      <c r="F24" s="318"/>
      <c r="G24" s="318"/>
      <c r="H24" s="318"/>
      <c r="I24" s="318"/>
      <c r="J24" s="318"/>
      <c r="K24" s="318"/>
      <c r="L24" s="318"/>
      <c r="M24" s="318"/>
      <c r="N24" s="318"/>
      <c r="O24" s="318"/>
      <c r="P24" s="318"/>
      <c r="Q24" s="318"/>
      <c r="R24" s="318"/>
      <c r="S24" s="318"/>
      <c r="T24" s="318"/>
      <c r="U24" s="318"/>
      <c r="V24" s="318"/>
      <c r="W24" s="318"/>
      <c r="X24" s="318"/>
      <c r="Y24" s="318"/>
      <c r="Z24" s="318"/>
      <c r="AA24" s="318"/>
      <c r="AB24" s="318"/>
      <c r="AC24" s="318"/>
      <c r="AD24" s="318"/>
      <c r="AE24" s="318"/>
      <c r="AF24" s="318"/>
      <c r="AG24" s="318"/>
      <c r="AH24" s="318"/>
      <c r="AI24" s="318"/>
      <c r="AJ24" s="318"/>
    </row>
    <row r="25" spans="2:36" ht="34.9" customHeight="1">
      <c r="B25" s="283" t="s">
        <v>755</v>
      </c>
      <c r="C25" s="371"/>
      <c r="D25" s="285" t="s">
        <v>225</v>
      </c>
      <c r="E25" s="308"/>
      <c r="F25" s="287" t="s">
        <v>509</v>
      </c>
      <c r="G25" s="288" t="s">
        <v>900</v>
      </c>
      <c r="H25" s="372"/>
      <c r="I25" s="290" t="str">
        <f t="shared" ref="I25:I28" si="6">LEFT(H25,14)</f>
        <v/>
      </c>
      <c r="J25" s="290"/>
      <c r="K25" s="290"/>
      <c r="L25" s="290"/>
      <c r="M25" s="290"/>
      <c r="N25" s="291"/>
      <c r="O25" s="373"/>
      <c r="P25" s="293"/>
      <c r="Q25" s="293"/>
      <c r="R25" s="293"/>
      <c r="S25" s="293"/>
      <c r="T25" s="293"/>
      <c r="U25" s="293"/>
      <c r="V25" s="294"/>
      <c r="W25" s="295"/>
      <c r="X25" s="295"/>
      <c r="Y25" s="295"/>
      <c r="Z25" s="295"/>
      <c r="AA25" s="295"/>
      <c r="AB25" s="295"/>
      <c r="AC25" s="295"/>
      <c r="AD25" s="295"/>
      <c r="AE25" s="295"/>
      <c r="AF25" s="394"/>
      <c r="AG25" s="297"/>
      <c r="AH25" s="297"/>
      <c r="AI25" s="297"/>
      <c r="AJ25" s="333"/>
    </row>
    <row r="26" spans="2:36" ht="49.9" customHeight="1">
      <c r="B26" s="299" t="str" cm="1">
        <f t="array" ref="B26">INDEX($B$1:$B25,MAX(_xlfn.XMATCH("표준",$B$1:$B25,0,-1), _xlfn.XMATCH("입찰",$B$1:$B25,0,-1), _xlfn.XMATCH("실행",$B$1:$B25,0,-1)),1)</f>
        <v>표준</v>
      </c>
      <c r="C26" s="307"/>
      <c r="D26" s="286"/>
      <c r="E26" s="286"/>
      <c r="F26" s="286" t="s">
        <v>901</v>
      </c>
      <c r="G26" s="286" t="str">
        <f t="shared" ref="G26:G28" si="7">N26&amp;" "&amp;Q26</f>
        <v>Structural Concrete 20MPa &lt; F'c (Cylinder Strength) ≤ 25MPa</v>
      </c>
      <c r="H26" s="308" t="s">
        <v>893</v>
      </c>
      <c r="I26" s="309" t="str">
        <f t="shared" si="6"/>
        <v>A03AF032-00010</v>
      </c>
      <c r="J26" s="310"/>
      <c r="K26" s="310" t="str">
        <f>VLOOKUP($I26,'WM-AR'!$B$7:$AL$2292,34,FALSE)</f>
        <v>M3</v>
      </c>
      <c r="L26" s="310" t="str">
        <f>VLOOKUP($I26,'WM-AR'!$B$7:$AL$2292,4,FALSE)</f>
        <v>Concrete Work</v>
      </c>
      <c r="M26" s="310" t="str">
        <f>VLOOKUP($I26,'WM-AR'!$B$7:$AL$2292,6,FALSE)</f>
        <v>Superstructure Work</v>
      </c>
      <c r="N26" s="310" t="str">
        <f>VLOOKUP($I26,'WM-AR'!$B$7:$AL$2292,8,FALSE)</f>
        <v>Structural Concrete</v>
      </c>
      <c r="O26" s="310">
        <f>VLOOKUP($I26,'WM-AR'!$B$7:$AL$2292,10,FALSE)</f>
        <v>0</v>
      </c>
      <c r="P26" s="310" t="str">
        <f>VLOOKUP($I26,'WM-AR'!$B$7:$AL$2292,12,FALSE)</f>
        <v>Cement Type-1</v>
      </c>
      <c r="Q26" s="310" t="str">
        <f>IF(VLOOKUP($I26,'WM-AR'!$B$7:$AL$2292,14,FALSE)=0,"",VLOOKUP($I26,'WM-AR'!$B$7:$AL$2292,14,FALSE))</f>
        <v>20MPa &lt; F'c (Cylinder Strength) ≤ 25MPa</v>
      </c>
      <c r="R26" s="310">
        <f>VLOOKUP($I26,'WM-AR'!$B$7:$AL$2292,16,FALSE)</f>
        <v>0</v>
      </c>
      <c r="S26" s="310">
        <f>VLOOKUP($I26,'WM-AR'!$B$7:$AL$2292,18,FALSE)</f>
        <v>0</v>
      </c>
      <c r="T26" s="310" t="str">
        <f>VLOOKUP($I26,'WM-AR'!$B$7:$AL$2292,20,FALSE)</f>
        <v/>
      </c>
      <c r="U26" s="310">
        <f>VLOOKUP($I26,'WM-AR'!$B$7:$AL$2292,22,FALSE)</f>
        <v>0</v>
      </c>
      <c r="V26" s="310" t="str">
        <f>VLOOKUP($I26,'WM-AR'!$B$7:$AL$2292,24,FALSE)</f>
        <v/>
      </c>
      <c r="W26" s="310">
        <f>VLOOKUP($I26,'WM-AR'!$B$7:$AL$2292,25,FALSE)</f>
        <v>0</v>
      </c>
      <c r="X26" s="310" t="str">
        <f>VLOOKUP($I26,'WM-AR'!$B$7:$AL$2292,26,FALSE)</f>
        <v/>
      </c>
      <c r="Y26" s="310">
        <f>VLOOKUP($I26,'WM-AR'!$B$7:$AL$2292,27,FALSE)</f>
        <v>0</v>
      </c>
      <c r="Z26" s="310">
        <f>VLOOKUP($I26,'WM-AR'!$B$7:$AL$2292,28,FALSE)</f>
        <v>0</v>
      </c>
      <c r="AA26" s="310">
        <f>VLOOKUP($I26,'WM-AR'!$B$7:$AL$2292,29,FALSE)</f>
        <v>0</v>
      </c>
      <c r="AB26" s="310">
        <f>VLOOKUP($I26,'WM-AR'!$B$7:$AL$2292,30,FALSE)</f>
        <v>0</v>
      </c>
      <c r="AC26" s="310">
        <f>VLOOKUP($I26,'WM-AR'!$B$7:$AL$2292,31,FALSE)</f>
        <v>0</v>
      </c>
      <c r="AD26" s="310">
        <f>VLOOKUP($I26,'WM-AR'!$B$7:$AL$2292,32,FALSE)</f>
        <v>0</v>
      </c>
      <c r="AE26" s="310">
        <f>VLOOKUP($I26,'WM-AR'!$B$7:$AL$2292,33,FALSE)</f>
        <v>0</v>
      </c>
      <c r="AF26" s="287" t="s">
        <v>902</v>
      </c>
      <c r="AG26" s="375" t="s">
        <v>881</v>
      </c>
      <c r="AH26" s="376"/>
      <c r="AI26" s="376" t="s">
        <v>882</v>
      </c>
      <c r="AJ26" s="334"/>
    </row>
    <row r="27" spans="2:36" ht="49.9" customHeight="1">
      <c r="B27" s="299" t="str" cm="1">
        <f t="array" ref="B27">INDEX($B$1:$B26,MAX(_xlfn.XMATCH("표준",$B$1:$B26,0,-1), _xlfn.XMATCH("입찰",$B$1:$B26,0,-1), _xlfn.XMATCH("실행",$B$1:$B26,0,-1)),1)</f>
        <v>표준</v>
      </c>
      <c r="C27" s="314"/>
      <c r="D27" s="285"/>
      <c r="E27" s="285"/>
      <c r="F27" s="285"/>
      <c r="G27" s="286" t="str">
        <f t="shared" si="7"/>
        <v>Rebar Work 400MPa&lt;Fy≤470MPa</v>
      </c>
      <c r="H27" s="308" t="s">
        <v>898</v>
      </c>
      <c r="I27" s="309" t="str">
        <f t="shared" si="6"/>
        <v>A03AF037-00002</v>
      </c>
      <c r="J27" s="310"/>
      <c r="K27" s="310" t="str">
        <f>VLOOKUP($I27,'WM-AR'!$B$7:$AL$2292,34,FALSE)</f>
        <v>TON</v>
      </c>
      <c r="L27" s="310" t="str">
        <f>VLOOKUP($I27,'WM-AR'!$B$7:$AL$2292,4,FALSE)</f>
        <v>Concrete Work</v>
      </c>
      <c r="M27" s="310" t="str">
        <f>VLOOKUP($I27,'WM-AR'!$B$7:$AL$2292,6,FALSE)</f>
        <v>Superstructure Work</v>
      </c>
      <c r="N27" s="310" t="str">
        <f>VLOOKUP($I27,'WM-AR'!$B$7:$AL$2292,8,FALSE)</f>
        <v>Rebar Work</v>
      </c>
      <c r="O27" s="310" t="str">
        <f>VLOOKUP($I27,'WM-AR'!$B$7:$AL$2292,10,FALSE)</f>
        <v>Deformed Bar (Non-Coat.)</v>
      </c>
      <c r="P27" s="310">
        <f>VLOOKUP($I27,'WM-AR'!$B$7:$AL$2292,12,FALSE)</f>
        <v>0</v>
      </c>
      <c r="Q27" s="310" t="str">
        <f>IF(VLOOKUP($I27,'WM-AR'!$B$7:$AL$2292,14,FALSE)=0,"",VLOOKUP($I27,'WM-AR'!$B$7:$AL$2292,14,FALSE))</f>
        <v>400MPa&lt;Fy≤470MPa</v>
      </c>
      <c r="R27" s="310">
        <f>VLOOKUP($I27,'WM-AR'!$B$7:$AL$2292,16,FALSE)</f>
        <v>0</v>
      </c>
      <c r="S27" s="310">
        <f>VLOOKUP($I27,'WM-AR'!$B$7:$AL$2292,18,FALSE)</f>
        <v>0</v>
      </c>
      <c r="T27" s="310" t="str">
        <f>VLOOKUP($I27,'WM-AR'!$B$7:$AL$2292,20,FALSE)</f>
        <v/>
      </c>
      <c r="U27" s="310">
        <f>VLOOKUP($I27,'WM-AR'!$B$7:$AL$2292,22,FALSE)</f>
        <v>0</v>
      </c>
      <c r="V27" s="310" t="str">
        <f>VLOOKUP($I27,'WM-AR'!$B$7:$AL$2292,24,FALSE)</f>
        <v/>
      </c>
      <c r="W27" s="310">
        <f>VLOOKUP($I27,'WM-AR'!$B$7:$AL$2292,25,FALSE)</f>
        <v>0</v>
      </c>
      <c r="X27" s="310" t="str">
        <f>VLOOKUP($I27,'WM-AR'!$B$7:$AL$2292,26,FALSE)</f>
        <v/>
      </c>
      <c r="Y27" s="310">
        <f>VLOOKUP($I27,'WM-AR'!$B$7:$AL$2292,27,FALSE)</f>
        <v>0</v>
      </c>
      <c r="Z27" s="310">
        <f>VLOOKUP($I27,'WM-AR'!$B$7:$AL$2292,28,FALSE)</f>
        <v>0</v>
      </c>
      <c r="AA27" s="310">
        <f>VLOOKUP($I27,'WM-AR'!$B$7:$AL$2292,29,FALSE)</f>
        <v>0</v>
      </c>
      <c r="AB27" s="310">
        <f>VLOOKUP($I27,'WM-AR'!$B$7:$AL$2292,30,FALSE)</f>
        <v>0</v>
      </c>
      <c r="AC27" s="310">
        <f>VLOOKUP($I27,'WM-AR'!$B$7:$AL$2292,31,FALSE)</f>
        <v>0</v>
      </c>
      <c r="AD27" s="310">
        <f>VLOOKUP($I27,'WM-AR'!$B$7:$AL$2292,32,FALSE)</f>
        <v>0</v>
      </c>
      <c r="AE27" s="310">
        <f>VLOOKUP($I27,'WM-AR'!$B$7:$AL$2292,33,FALSE)</f>
        <v>0</v>
      </c>
      <c r="AF27" s="287" t="s">
        <v>899</v>
      </c>
      <c r="AG27" s="375" t="s">
        <v>885</v>
      </c>
      <c r="AH27" s="376"/>
      <c r="AI27" s="376" t="s">
        <v>886</v>
      </c>
      <c r="AJ27" s="334" t="s">
        <v>887</v>
      </c>
    </row>
    <row r="28" spans="2:36" ht="49.9" customHeight="1">
      <c r="B28" s="377" t="str" cm="1">
        <f t="array" ref="B28">INDEX($B$1:$B27,MAX(_xlfn.XMATCH("표준",$B$1:$B27,0,-1), _xlfn.XMATCH("입찰",$B$1:$B27,0,-1), _xlfn.XMATCH("실행",$B$1:$B27,0,-1)),1)</f>
        <v>표준</v>
      </c>
      <c r="C28" s="314"/>
      <c r="D28" s="285"/>
      <c r="E28" s="285"/>
      <c r="F28" s="285"/>
      <c r="G28" s="286" t="str">
        <f t="shared" si="7"/>
        <v xml:space="preserve">Form Work (1 time in use) </v>
      </c>
      <c r="H28" s="308" t="s">
        <v>888</v>
      </c>
      <c r="I28" s="309" t="str">
        <f t="shared" si="6"/>
        <v>A03AF036-00001</v>
      </c>
      <c r="J28" s="310"/>
      <c r="K28" s="310" t="str">
        <f>VLOOKUP($I28,'WM-AR'!$B$7:$AL$2292,34,FALSE)</f>
        <v>M2</v>
      </c>
      <c r="L28" s="310" t="str">
        <f>VLOOKUP($I28,'WM-AR'!$B$7:$AL$2292,4,FALSE)</f>
        <v>Concrete Work</v>
      </c>
      <c r="M28" s="310" t="str">
        <f>VLOOKUP($I28,'WM-AR'!$B$7:$AL$2292,6,FALSE)</f>
        <v>Superstructure Work</v>
      </c>
      <c r="N28" s="310" t="str">
        <f>VLOOKUP($I28,'WM-AR'!$B$7:$AL$2292,8,FALSE)</f>
        <v>Form Work (1 time in use)</v>
      </c>
      <c r="O28" s="310" t="str">
        <f>VLOOKUP($I28,'WM-AR'!$B$7:$AL$2292,10,FALSE)</f>
        <v>Flat Form</v>
      </c>
      <c r="P28" s="310">
        <f>VLOOKUP($I28,'WM-AR'!$B$7:$AL$2292,12,FALSE)</f>
        <v>0</v>
      </c>
      <c r="Q28" s="310" t="str">
        <f>IF(VLOOKUP($I28,'WM-AR'!$B$7:$AL$2292,14,FALSE)=0,"",VLOOKUP($I28,'WM-AR'!$B$7:$AL$2292,14,FALSE))</f>
        <v/>
      </c>
      <c r="R28" s="310">
        <f>VLOOKUP($I28,'WM-AR'!$B$7:$AL$2292,16,FALSE)</f>
        <v>0</v>
      </c>
      <c r="S28" s="310">
        <f>VLOOKUP($I28,'WM-AR'!$B$7:$AL$2292,18,FALSE)</f>
        <v>0</v>
      </c>
      <c r="T28" s="310" t="str">
        <f>VLOOKUP($I28,'WM-AR'!$B$7:$AL$2292,20,FALSE)</f>
        <v>Dressed Lumber, Plywood or Steel Form(Wood Planks are not Allowed) incl. Chamfer</v>
      </c>
      <c r="U28" s="310">
        <f>VLOOKUP($I28,'WM-AR'!$B$7:$AL$2292,22,FALSE)</f>
        <v>0</v>
      </c>
      <c r="V28" s="310" t="str">
        <f>VLOOKUP($I28,'WM-AR'!$B$7:$AL$2292,24,FALSE)</f>
        <v/>
      </c>
      <c r="W28" s="310">
        <f>VLOOKUP($I28,'WM-AR'!$B$7:$AL$2292,25,FALSE)</f>
        <v>0</v>
      </c>
      <c r="X28" s="310" t="str">
        <f>VLOOKUP($I28,'WM-AR'!$B$7:$AL$2292,26,FALSE)</f>
        <v/>
      </c>
      <c r="Y28" s="310">
        <f>VLOOKUP($I28,'WM-AR'!$B$7:$AL$2292,27,FALSE)</f>
        <v>0</v>
      </c>
      <c r="Z28" s="310">
        <f>VLOOKUP($I28,'WM-AR'!$B$7:$AL$2292,28,FALSE)</f>
        <v>0</v>
      </c>
      <c r="AA28" s="310">
        <f>VLOOKUP($I28,'WM-AR'!$B$7:$AL$2292,29,FALSE)</f>
        <v>0</v>
      </c>
      <c r="AB28" s="310">
        <f>VLOOKUP($I28,'WM-AR'!$B$7:$AL$2292,30,FALSE)</f>
        <v>0</v>
      </c>
      <c r="AC28" s="310">
        <f>VLOOKUP($I28,'WM-AR'!$B$7:$AL$2292,31,FALSE)</f>
        <v>0</v>
      </c>
      <c r="AD28" s="310">
        <f>VLOOKUP($I28,'WM-AR'!$B$7:$AL$2292,32,FALSE)</f>
        <v>0</v>
      </c>
      <c r="AE28" s="310">
        <f>VLOOKUP($I28,'WM-AR'!$B$7:$AL$2292,33,FALSE)</f>
        <v>0</v>
      </c>
      <c r="AF28" s="287"/>
      <c r="AG28" s="375" t="s">
        <v>779</v>
      </c>
      <c r="AH28" s="376"/>
      <c r="AI28" s="376" t="s">
        <v>763</v>
      </c>
      <c r="AJ28" s="334"/>
    </row>
    <row r="29" spans="2:36">
      <c r="B29" s="317" t="str" cm="1">
        <f t="array" ref="B29">INDEX($B$1:$B28,MAX(_xlfn.XMATCH("표준",$B$1:$B28,0,-1), _xlfn.XMATCH("입찰",$B$1:$B28,0,-1), _xlfn.XMATCH("실행",$B$1:$B28,0,-1)),1)</f>
        <v>표준</v>
      </c>
      <c r="C29" s="318"/>
      <c r="D29" s="318"/>
      <c r="E29" s="318"/>
      <c r="F29" s="318"/>
      <c r="G29" s="318"/>
      <c r="H29" s="318"/>
      <c r="I29" s="318"/>
      <c r="J29" s="318"/>
      <c r="K29" s="318"/>
      <c r="L29" s="318"/>
      <c r="M29" s="318"/>
      <c r="N29" s="318"/>
      <c r="O29" s="318"/>
      <c r="P29" s="318"/>
      <c r="Q29" s="318"/>
      <c r="R29" s="318"/>
      <c r="S29" s="318"/>
      <c r="T29" s="318"/>
      <c r="U29" s="318"/>
      <c r="V29" s="318"/>
      <c r="W29" s="318"/>
      <c r="X29" s="318"/>
      <c r="Y29" s="318"/>
      <c r="Z29" s="318"/>
      <c r="AA29" s="318"/>
      <c r="AB29" s="318"/>
      <c r="AC29" s="318"/>
      <c r="AD29" s="318"/>
      <c r="AE29" s="318"/>
      <c r="AF29" s="318"/>
      <c r="AG29" s="318"/>
      <c r="AH29" s="318"/>
      <c r="AI29" s="318"/>
      <c r="AJ29" s="318"/>
    </row>
    <row r="30" spans="2:36">
      <c r="B30" s="395"/>
      <c r="C30" s="396"/>
      <c r="D30" s="397"/>
      <c r="E30" s="397"/>
      <c r="F30" s="397"/>
      <c r="G30" s="398"/>
      <c r="H30" s="398"/>
      <c r="I30" s="367"/>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7"/>
      <c r="AG30" s="400"/>
      <c r="AH30" s="401"/>
      <c r="AI30" s="401"/>
      <c r="AJ30" s="398"/>
    </row>
    <row r="31" spans="2:36" ht="33" customHeight="1">
      <c r="B31" s="378"/>
      <c r="C31" s="386"/>
      <c r="D31" s="387" t="s">
        <v>875</v>
      </c>
      <c r="E31" s="388"/>
      <c r="F31" s="388"/>
      <c r="G31" s="386" t="s">
        <v>903</v>
      </c>
      <c r="H31" s="402"/>
      <c r="I31" s="390" t="str">
        <f t="shared" ref="I31:I37" si="8">LEFT(H31,14)</f>
        <v/>
      </c>
      <c r="J31" s="390"/>
      <c r="K31" s="391"/>
      <c r="L31" s="391"/>
      <c r="M31" s="391"/>
      <c r="N31" s="391"/>
      <c r="O31" s="391"/>
      <c r="P31" s="391"/>
      <c r="Q31" s="391"/>
      <c r="R31" s="391"/>
      <c r="S31" s="391"/>
      <c r="T31" s="391"/>
      <c r="U31" s="391"/>
      <c r="V31" s="391"/>
      <c r="W31" s="391"/>
      <c r="X31" s="391"/>
      <c r="Y31" s="391"/>
      <c r="Z31" s="391"/>
      <c r="AA31" s="391"/>
      <c r="AB31" s="391"/>
      <c r="AC31" s="391"/>
      <c r="AD31" s="391"/>
      <c r="AE31" s="391"/>
      <c r="AF31" s="392"/>
      <c r="AG31" s="392"/>
      <c r="AH31" s="392"/>
      <c r="AI31" s="392"/>
      <c r="AJ31" s="393"/>
    </row>
    <row r="32" spans="2:36" ht="34.9" customHeight="1">
      <c r="B32" s="283" t="s">
        <v>755</v>
      </c>
      <c r="C32" s="371"/>
      <c r="D32" s="285" t="s">
        <v>225</v>
      </c>
      <c r="E32" s="308"/>
      <c r="F32" s="287" t="s">
        <v>509</v>
      </c>
      <c r="G32" s="288" t="s">
        <v>904</v>
      </c>
      <c r="H32" s="372"/>
      <c r="I32" s="290" t="str">
        <f t="shared" si="8"/>
        <v/>
      </c>
      <c r="J32" s="290"/>
      <c r="K32" s="290"/>
      <c r="L32" s="290"/>
      <c r="M32" s="290"/>
      <c r="N32" s="291"/>
      <c r="O32" s="373"/>
      <c r="P32" s="293"/>
      <c r="Q32" s="293"/>
      <c r="R32" s="293"/>
      <c r="S32" s="293"/>
      <c r="T32" s="293"/>
      <c r="U32" s="293"/>
      <c r="V32" s="294"/>
      <c r="W32" s="295"/>
      <c r="X32" s="295"/>
      <c r="Y32" s="295"/>
      <c r="Z32" s="295"/>
      <c r="AA32" s="295"/>
      <c r="AB32" s="295"/>
      <c r="AC32" s="295"/>
      <c r="AD32" s="295"/>
      <c r="AE32" s="295"/>
      <c r="AF32" s="394"/>
      <c r="AG32" s="297"/>
      <c r="AH32" s="297"/>
      <c r="AI32" s="297"/>
      <c r="AJ32" s="333"/>
    </row>
    <row r="33" spans="2:36" ht="49.9" customHeight="1">
      <c r="B33" s="299" t="str" cm="1">
        <f t="array" ref="B33">INDEX($B$1:$B32,MAX(_xlfn.XMATCH("표준",$B$1:$B32,0,-1), _xlfn.XMATCH("입찰",$B$1:$B32,0,-1), _xlfn.XMATCH("실행",$B$1:$B32,0,-1)),1)</f>
        <v>표준</v>
      </c>
      <c r="C33" s="307"/>
      <c r="D33" s="286"/>
      <c r="E33" s="286"/>
      <c r="F33" s="286"/>
      <c r="G33" s="286" t="str">
        <f t="shared" ref="G33:G37" si="9">N33&amp;" "&amp;Q33</f>
        <v>Structural Concrete 25MPa &lt; F'c (Cylinder Strength) ≤ 30MPa</v>
      </c>
      <c r="H33" s="308" t="s">
        <v>879</v>
      </c>
      <c r="I33" s="309" t="str">
        <f t="shared" si="8"/>
        <v>A03AF032-00007</v>
      </c>
      <c r="J33" s="310"/>
      <c r="K33" s="310" t="str">
        <f>VLOOKUP($I33,'WM-AR'!$B$7:$AL$2292,34,FALSE)</f>
        <v>M3</v>
      </c>
      <c r="L33" s="310" t="str">
        <f>VLOOKUP($I33,'WM-AR'!$B$7:$AL$2292,4,FALSE)</f>
        <v>Concrete Work</v>
      </c>
      <c r="M33" s="310" t="str">
        <f>VLOOKUP($I33,'WM-AR'!$B$7:$AL$2292,6,FALSE)</f>
        <v>Superstructure Work</v>
      </c>
      <c r="N33" s="310" t="str">
        <f>VLOOKUP($I33,'WM-AR'!$B$7:$AL$2292,8,FALSE)</f>
        <v>Structural Concrete</v>
      </c>
      <c r="O33" s="310">
        <f>VLOOKUP($I33,'WM-AR'!$B$7:$AL$2292,10,FALSE)</f>
        <v>0</v>
      </c>
      <c r="P33" s="310" t="str">
        <f>VLOOKUP($I33,'WM-AR'!$B$7:$AL$2292,12,FALSE)</f>
        <v>Cement Type-1</v>
      </c>
      <c r="Q33" s="310" t="str">
        <f>IF(VLOOKUP($I33,'WM-AR'!$B$7:$AL$2292,14,FALSE)=0,"",VLOOKUP($I33,'WM-AR'!$B$7:$AL$2292,14,FALSE))</f>
        <v>25MPa &lt; F'c (Cylinder Strength) ≤ 30MPa</v>
      </c>
      <c r="R33" s="310">
        <f>VLOOKUP($I33,'WM-AR'!$B$7:$AL$2292,16,FALSE)</f>
        <v>0</v>
      </c>
      <c r="S33" s="310">
        <f>VLOOKUP($I33,'WM-AR'!$B$7:$AL$2292,18,FALSE)</f>
        <v>0</v>
      </c>
      <c r="T33" s="310" t="str">
        <f>VLOOKUP($I33,'WM-AR'!$B$7:$AL$2292,20,FALSE)</f>
        <v/>
      </c>
      <c r="U33" s="310">
        <f>VLOOKUP($I33,'WM-AR'!$B$7:$AL$2292,22,FALSE)</f>
        <v>0</v>
      </c>
      <c r="V33" s="310" t="str">
        <f>VLOOKUP($I33,'WM-AR'!$B$7:$AL$2292,24,FALSE)</f>
        <v/>
      </c>
      <c r="W33" s="310">
        <f>VLOOKUP($I33,'WM-AR'!$B$7:$AL$2292,25,FALSE)</f>
        <v>0</v>
      </c>
      <c r="X33" s="310" t="str">
        <f>VLOOKUP($I33,'WM-AR'!$B$7:$AL$2292,26,FALSE)</f>
        <v/>
      </c>
      <c r="Y33" s="310">
        <f>VLOOKUP($I33,'WM-AR'!$B$7:$AL$2292,27,FALSE)</f>
        <v>0</v>
      </c>
      <c r="Z33" s="310">
        <f>VLOOKUP($I33,'WM-AR'!$B$7:$AL$2292,28,FALSE)</f>
        <v>0</v>
      </c>
      <c r="AA33" s="310">
        <f>VLOOKUP($I33,'WM-AR'!$B$7:$AL$2292,29,FALSE)</f>
        <v>0</v>
      </c>
      <c r="AB33" s="310">
        <f>VLOOKUP($I33,'WM-AR'!$B$7:$AL$2292,30,FALSE)</f>
        <v>0</v>
      </c>
      <c r="AC33" s="310">
        <f>VLOOKUP($I33,'WM-AR'!$B$7:$AL$2292,31,FALSE)</f>
        <v>0</v>
      </c>
      <c r="AD33" s="310">
        <f>VLOOKUP($I33,'WM-AR'!$B$7:$AL$2292,32,FALSE)</f>
        <v>0</v>
      </c>
      <c r="AE33" s="310">
        <f>VLOOKUP($I33,'WM-AR'!$B$7:$AL$2292,33,FALSE)</f>
        <v>0</v>
      </c>
      <c r="AF33" s="287" t="s">
        <v>880</v>
      </c>
      <c r="AG33" s="375" t="s">
        <v>881</v>
      </c>
      <c r="AH33" s="376"/>
      <c r="AI33" s="376" t="s">
        <v>882</v>
      </c>
      <c r="AJ33" s="334"/>
    </row>
    <row r="34" spans="2:36" ht="49.9" customHeight="1">
      <c r="B34" s="299" t="str" cm="1">
        <f t="array" ref="B34">INDEX($B$1:$B33,MAX(_xlfn.XMATCH("표준",$B$1:$B33,0,-1), _xlfn.XMATCH("입찰",$B$1:$B33,0,-1), _xlfn.XMATCH("실행",$B$1:$B33,0,-1)),1)</f>
        <v>표준</v>
      </c>
      <c r="C34" s="314"/>
      <c r="D34" s="285"/>
      <c r="E34" s="285"/>
      <c r="F34" s="285"/>
      <c r="G34" s="286" t="str">
        <f t="shared" si="9"/>
        <v>Rebar Work 300MPa&lt;Fy≤400MPa</v>
      </c>
      <c r="H34" s="308" t="s">
        <v>883</v>
      </c>
      <c r="I34" s="309" t="str">
        <f t="shared" si="8"/>
        <v>A03AF037-00003</v>
      </c>
      <c r="J34" s="310"/>
      <c r="K34" s="310" t="str">
        <f>VLOOKUP($I34,'WM-AR'!$B$7:$AL$2292,34,FALSE)</f>
        <v>TON</v>
      </c>
      <c r="L34" s="310" t="str">
        <f>VLOOKUP($I34,'WM-AR'!$B$7:$AL$2292,4,FALSE)</f>
        <v>Concrete Work</v>
      </c>
      <c r="M34" s="310" t="str">
        <f>VLOOKUP($I34,'WM-AR'!$B$7:$AL$2292,6,FALSE)</f>
        <v>Superstructure Work</v>
      </c>
      <c r="N34" s="310" t="str">
        <f>VLOOKUP($I34,'WM-AR'!$B$7:$AL$2292,8,FALSE)</f>
        <v>Rebar Work</v>
      </c>
      <c r="O34" s="310" t="str">
        <f>VLOOKUP($I34,'WM-AR'!$B$7:$AL$2292,10,FALSE)</f>
        <v>Deformed Bar (Non-Coat.)</v>
      </c>
      <c r="P34" s="310">
        <f>VLOOKUP($I34,'WM-AR'!$B$7:$AL$2292,12,FALSE)</f>
        <v>0</v>
      </c>
      <c r="Q34" s="310" t="str">
        <f>IF(VLOOKUP($I34,'WM-AR'!$B$7:$AL$2292,14,FALSE)=0,"",VLOOKUP($I34,'WM-AR'!$B$7:$AL$2292,14,FALSE))</f>
        <v>300MPa&lt;Fy≤400MPa</v>
      </c>
      <c r="R34" s="310">
        <f>VLOOKUP($I34,'WM-AR'!$B$7:$AL$2292,16,FALSE)</f>
        <v>0</v>
      </c>
      <c r="S34" s="310">
        <f>VLOOKUP($I34,'WM-AR'!$B$7:$AL$2292,18,FALSE)</f>
        <v>0</v>
      </c>
      <c r="T34" s="310" t="str">
        <f>VLOOKUP($I34,'WM-AR'!$B$7:$AL$2292,20,FALSE)</f>
        <v/>
      </c>
      <c r="U34" s="310">
        <f>VLOOKUP($I34,'WM-AR'!$B$7:$AL$2292,22,FALSE)</f>
        <v>0</v>
      </c>
      <c r="V34" s="310" t="str">
        <f>VLOOKUP($I34,'WM-AR'!$B$7:$AL$2292,24,FALSE)</f>
        <v/>
      </c>
      <c r="W34" s="310">
        <f>VLOOKUP($I34,'WM-AR'!$B$7:$AL$2292,25,FALSE)</f>
        <v>0</v>
      </c>
      <c r="X34" s="310" t="str">
        <f>VLOOKUP($I34,'WM-AR'!$B$7:$AL$2292,26,FALSE)</f>
        <v/>
      </c>
      <c r="Y34" s="310">
        <f>VLOOKUP($I34,'WM-AR'!$B$7:$AL$2292,27,FALSE)</f>
        <v>0</v>
      </c>
      <c r="Z34" s="310">
        <f>VLOOKUP($I34,'WM-AR'!$B$7:$AL$2292,28,FALSE)</f>
        <v>0</v>
      </c>
      <c r="AA34" s="310">
        <f>VLOOKUP($I34,'WM-AR'!$B$7:$AL$2292,29,FALSE)</f>
        <v>0</v>
      </c>
      <c r="AB34" s="310">
        <f>VLOOKUP($I34,'WM-AR'!$B$7:$AL$2292,30,FALSE)</f>
        <v>0</v>
      </c>
      <c r="AC34" s="310">
        <f>VLOOKUP($I34,'WM-AR'!$B$7:$AL$2292,31,FALSE)</f>
        <v>0</v>
      </c>
      <c r="AD34" s="310">
        <f>VLOOKUP($I34,'WM-AR'!$B$7:$AL$2292,32,FALSE)</f>
        <v>0</v>
      </c>
      <c r="AE34" s="310">
        <f>VLOOKUP($I34,'WM-AR'!$B$7:$AL$2292,33,FALSE)</f>
        <v>0</v>
      </c>
      <c r="AF34" s="287" t="s">
        <v>884</v>
      </c>
      <c r="AG34" s="375" t="s">
        <v>885</v>
      </c>
      <c r="AH34" s="376"/>
      <c r="AI34" s="376" t="s">
        <v>886</v>
      </c>
      <c r="AJ34" s="334" t="s">
        <v>887</v>
      </c>
    </row>
    <row r="35" spans="2:36" ht="49.9" customHeight="1">
      <c r="B35" s="377" t="str" cm="1">
        <f t="array" ref="B35">INDEX($B$1:$B34,MAX(_xlfn.XMATCH("표준",$B$1:$B34,0,-1), _xlfn.XMATCH("입찰",$B$1:$B34,0,-1), _xlfn.XMATCH("실행",$B$1:$B34,0,-1)),1)</f>
        <v>표준</v>
      </c>
      <c r="C35" s="314"/>
      <c r="D35" s="285"/>
      <c r="E35" s="285"/>
      <c r="F35" s="285"/>
      <c r="G35" s="286" t="str">
        <f t="shared" si="9"/>
        <v xml:space="preserve">Form Work (1 time in use) </v>
      </c>
      <c r="H35" s="308" t="s">
        <v>888</v>
      </c>
      <c r="I35" s="309" t="str">
        <f t="shared" si="8"/>
        <v>A03AF036-00001</v>
      </c>
      <c r="J35" s="310"/>
      <c r="K35" s="310" t="str">
        <f>VLOOKUP($I35,'WM-AR'!$B$7:$AL$2292,34,FALSE)</f>
        <v>M2</v>
      </c>
      <c r="L35" s="310" t="str">
        <f>VLOOKUP($I35,'WM-AR'!$B$7:$AL$2292,4,FALSE)</f>
        <v>Concrete Work</v>
      </c>
      <c r="M35" s="310" t="str">
        <f>VLOOKUP($I35,'WM-AR'!$B$7:$AL$2292,6,FALSE)</f>
        <v>Superstructure Work</v>
      </c>
      <c r="N35" s="310" t="str">
        <f>VLOOKUP($I35,'WM-AR'!$B$7:$AL$2292,8,FALSE)</f>
        <v>Form Work (1 time in use)</v>
      </c>
      <c r="O35" s="310" t="str">
        <f>VLOOKUP($I35,'WM-AR'!$B$7:$AL$2292,10,FALSE)</f>
        <v>Flat Form</v>
      </c>
      <c r="P35" s="310">
        <f>VLOOKUP($I35,'WM-AR'!$B$7:$AL$2292,12,FALSE)</f>
        <v>0</v>
      </c>
      <c r="Q35" s="310" t="str">
        <f>IF(VLOOKUP($I35,'WM-AR'!$B$7:$AL$2292,14,FALSE)=0,"",VLOOKUP($I35,'WM-AR'!$B$7:$AL$2292,14,FALSE))</f>
        <v/>
      </c>
      <c r="R35" s="310">
        <f>VLOOKUP($I35,'WM-AR'!$B$7:$AL$2292,16,FALSE)</f>
        <v>0</v>
      </c>
      <c r="S35" s="310">
        <f>VLOOKUP($I35,'WM-AR'!$B$7:$AL$2292,18,FALSE)</f>
        <v>0</v>
      </c>
      <c r="T35" s="310" t="str">
        <f>VLOOKUP($I35,'WM-AR'!$B$7:$AL$2292,20,FALSE)</f>
        <v>Dressed Lumber, Plywood or Steel Form(Wood Planks are not Allowed) incl. Chamfer</v>
      </c>
      <c r="U35" s="310">
        <f>VLOOKUP($I35,'WM-AR'!$B$7:$AL$2292,22,FALSE)</f>
        <v>0</v>
      </c>
      <c r="V35" s="310" t="str">
        <f>VLOOKUP($I35,'WM-AR'!$B$7:$AL$2292,24,FALSE)</f>
        <v/>
      </c>
      <c r="W35" s="310">
        <f>VLOOKUP($I35,'WM-AR'!$B$7:$AL$2292,25,FALSE)</f>
        <v>0</v>
      </c>
      <c r="X35" s="310" t="str">
        <f>VLOOKUP($I35,'WM-AR'!$B$7:$AL$2292,26,FALSE)</f>
        <v/>
      </c>
      <c r="Y35" s="310">
        <f>VLOOKUP($I35,'WM-AR'!$B$7:$AL$2292,27,FALSE)</f>
        <v>0</v>
      </c>
      <c r="Z35" s="310">
        <f>VLOOKUP($I35,'WM-AR'!$B$7:$AL$2292,28,FALSE)</f>
        <v>0</v>
      </c>
      <c r="AA35" s="310">
        <f>VLOOKUP($I35,'WM-AR'!$B$7:$AL$2292,29,FALSE)</f>
        <v>0</v>
      </c>
      <c r="AB35" s="310">
        <f>VLOOKUP($I35,'WM-AR'!$B$7:$AL$2292,30,FALSE)</f>
        <v>0</v>
      </c>
      <c r="AC35" s="310">
        <f>VLOOKUP($I35,'WM-AR'!$B$7:$AL$2292,31,FALSE)</f>
        <v>0</v>
      </c>
      <c r="AD35" s="310">
        <f>VLOOKUP($I35,'WM-AR'!$B$7:$AL$2292,32,FALSE)</f>
        <v>0</v>
      </c>
      <c r="AE35" s="310">
        <f>VLOOKUP($I35,'WM-AR'!$B$7:$AL$2292,33,FALSE)</f>
        <v>0</v>
      </c>
      <c r="AF35" s="287"/>
      <c r="AG35" s="375" t="s">
        <v>779</v>
      </c>
      <c r="AH35" s="376"/>
      <c r="AI35" s="376" t="s">
        <v>763</v>
      </c>
      <c r="AJ35" s="334"/>
    </row>
    <row r="36" spans="2:36" ht="49.9" customHeight="1">
      <c r="B36" s="377" t="str" cm="1">
        <f t="array" ref="B36">INDEX($B$1:$B35,MAX(_xlfn.XMATCH("표준",$B$1:$B35,0,-1), _xlfn.XMATCH("입찰",$B$1:$B35,0,-1), _xlfn.XMATCH("실행",$B$1:$B35,0,-1)),1)</f>
        <v>표준</v>
      </c>
      <c r="C36" s="314"/>
      <c r="D36" s="285"/>
      <c r="E36" s="285"/>
      <c r="F36" s="285" t="s">
        <v>905</v>
      </c>
      <c r="G36" s="286" t="str">
        <f t="shared" si="9"/>
        <v xml:space="preserve">Bitumen/Bituminous/Asphalt Coating </v>
      </c>
      <c r="H36" s="308" t="s">
        <v>906</v>
      </c>
      <c r="I36" s="309" t="str">
        <f t="shared" si="8"/>
        <v>A03AH056-00001</v>
      </c>
      <c r="J36" s="310"/>
      <c r="K36" s="310" t="str">
        <f>VLOOKUP($I36,'WM-AR'!$B$7:$AL$2292,34,FALSE)</f>
        <v>M2</v>
      </c>
      <c r="L36" s="310" t="str">
        <f>VLOOKUP($I36,'WM-AR'!$B$7:$AL$2292,4,FALSE)</f>
        <v>Concrete Work</v>
      </c>
      <c r="M36" s="310" t="str">
        <f>VLOOKUP($I36,'WM-AR'!$B$7:$AL$2292,6,FALSE)</f>
        <v>Concrete Protective Coating (U/G)</v>
      </c>
      <c r="N36" s="310" t="str">
        <f>VLOOKUP($I36,'WM-AR'!$B$7:$AL$2292,8,FALSE)</f>
        <v>Bitumen/Bituminous/Asphalt Coating</v>
      </c>
      <c r="O36" s="310">
        <f>VLOOKUP($I36,'WM-AR'!$B$7:$AL$2292,10,FALSE)</f>
        <v>0</v>
      </c>
      <c r="P36" s="310">
        <f>VLOOKUP($I36,'WM-AR'!$B$7:$AL$2292,12,FALSE)</f>
        <v>0</v>
      </c>
      <c r="Q36" s="310" t="str">
        <f>IF(VLOOKUP($I36,'WM-AR'!$B$7:$AL$2292,14,FALSE)=0,"",VLOOKUP($I36,'WM-AR'!$B$7:$AL$2292,14,FALSE))</f>
        <v/>
      </c>
      <c r="R36" s="310">
        <f>VLOOKUP($I36,'WM-AR'!$B$7:$AL$2292,16,FALSE)</f>
        <v>0</v>
      </c>
      <c r="S36" s="310">
        <f>VLOOKUP($I36,'WM-AR'!$B$7:$AL$2292,18,FALSE)</f>
        <v>0</v>
      </c>
      <c r="T36" s="310">
        <f>VLOOKUP($I36,'WM-AR'!$B$7:$AL$2292,20,FALSE)</f>
        <v>0</v>
      </c>
      <c r="U36" s="310">
        <f>VLOOKUP($I36,'WM-AR'!$B$7:$AL$2292,22,FALSE)</f>
        <v>0</v>
      </c>
      <c r="V36" s="310">
        <f>VLOOKUP($I36,'WM-AR'!$B$7:$AL$2292,24,FALSE)</f>
        <v>0</v>
      </c>
      <c r="W36" s="310">
        <f>VLOOKUP($I36,'WM-AR'!$B$7:$AL$2292,25,FALSE)</f>
        <v>0</v>
      </c>
      <c r="X36" s="310" t="str">
        <f>VLOOKUP($I36,'WM-AR'!$B$7:$AL$2292,26,FALSE)</f>
        <v/>
      </c>
      <c r="Y36" s="310">
        <f>VLOOKUP($I36,'WM-AR'!$B$7:$AL$2292,27,FALSE)</f>
        <v>0</v>
      </c>
      <c r="Z36" s="310">
        <f>VLOOKUP($I36,'WM-AR'!$B$7:$AL$2292,28,FALSE)</f>
        <v>0</v>
      </c>
      <c r="AA36" s="310">
        <f>VLOOKUP($I36,'WM-AR'!$B$7:$AL$2292,29,FALSE)</f>
        <v>0</v>
      </c>
      <c r="AB36" s="310">
        <f>VLOOKUP($I36,'WM-AR'!$B$7:$AL$2292,30,FALSE)</f>
        <v>0</v>
      </c>
      <c r="AC36" s="310">
        <f>VLOOKUP($I36,'WM-AR'!$B$7:$AL$2292,31,FALSE)</f>
        <v>0</v>
      </c>
      <c r="AD36" s="310">
        <f>VLOOKUP($I36,'WM-AR'!$B$7:$AL$2292,32,FALSE)</f>
        <v>0</v>
      </c>
      <c r="AE36" s="310">
        <f>VLOOKUP($I36,'WM-AR'!$B$7:$AL$2292,33,FALSE)</f>
        <v>0</v>
      </c>
      <c r="AF36" s="287"/>
      <c r="AG36" s="375" t="s">
        <v>779</v>
      </c>
      <c r="AH36" s="376"/>
      <c r="AI36" s="376" t="s">
        <v>763</v>
      </c>
      <c r="AJ36" s="334"/>
    </row>
    <row r="37" spans="2:36" ht="49.9" customHeight="1">
      <c r="B37" s="377" t="str" cm="1">
        <f t="array" ref="B37">INDEX($B$1:$B36,MAX(_xlfn.XMATCH("표준",$B$1:$B36,0,-1), _xlfn.XMATCH("입찰",$B$1:$B36,0,-1), _xlfn.XMATCH("실행",$B$1:$B36,0,-1)),1)</f>
        <v>표준</v>
      </c>
      <c r="C37" s="314"/>
      <c r="D37" s="285"/>
      <c r="E37" s="285"/>
      <c r="F37" s="285" t="s">
        <v>907</v>
      </c>
      <c r="G37" s="286" t="str">
        <f t="shared" si="9"/>
        <v xml:space="preserve">Floor Painting </v>
      </c>
      <c r="H37" s="308" t="s">
        <v>778</v>
      </c>
      <c r="I37" s="309" t="str">
        <f t="shared" si="8"/>
        <v>A04AM080-00006</v>
      </c>
      <c r="J37" s="310"/>
      <c r="K37" s="310" t="str">
        <f>VLOOKUP($I37,'WM-AR'!$B$7:$AL$2292,34,FALSE)</f>
        <v>M2</v>
      </c>
      <c r="L37" s="310" t="str">
        <f>VLOOKUP($I37,'WM-AR'!$B$7:$AL$2292,4,FALSE)</f>
        <v>Finishing Work</v>
      </c>
      <c r="M37" s="310" t="str">
        <f>VLOOKUP($I37,'WM-AR'!$B$7:$AL$2292,6,FALSE)</f>
        <v>Painting Work</v>
      </c>
      <c r="N37" s="310" t="str">
        <f>VLOOKUP($I37,'WM-AR'!$B$7:$AL$2292,8,FALSE)</f>
        <v>Floor Painting</v>
      </c>
      <c r="O37" s="310" t="str">
        <f>VLOOKUP($I37,'WM-AR'!$B$7:$AL$2292,10,FALSE)</f>
        <v>Epoxy Paint</v>
      </c>
      <c r="P37" s="310">
        <f>VLOOKUP($I37,'WM-AR'!$B$7:$AL$2292,12,FALSE)</f>
        <v>0</v>
      </c>
      <c r="Q37" s="310" t="str">
        <f>IF(VLOOKUP($I37,'WM-AR'!$B$7:$AL$2292,14,FALSE)=0,"",VLOOKUP($I37,'WM-AR'!$B$7:$AL$2292,14,FALSE))</f>
        <v/>
      </c>
      <c r="R37" s="310">
        <f>VLOOKUP($I37,'WM-AR'!$B$7:$AL$2292,16,FALSE)</f>
        <v>0</v>
      </c>
      <c r="S37" s="310">
        <f>VLOOKUP($I37,'WM-AR'!$B$7:$AL$2292,18,FALSE)</f>
        <v>0</v>
      </c>
      <c r="T37" s="310" t="str">
        <f>VLOOKUP($I37,'WM-AR'!$B$7:$AL$2292,20,FALSE)</f>
        <v/>
      </c>
      <c r="U37" s="310">
        <f>VLOOKUP($I37,'WM-AR'!$B$7:$AL$2292,22,FALSE)</f>
        <v>0</v>
      </c>
      <c r="V37" s="310" t="str">
        <f>VLOOKUP($I37,'WM-AR'!$B$7:$AL$2292,24,FALSE)</f>
        <v/>
      </c>
      <c r="W37" s="310">
        <f>VLOOKUP($I37,'WM-AR'!$B$7:$AL$2292,25,FALSE)</f>
        <v>0</v>
      </c>
      <c r="X37" s="310" t="str">
        <f>VLOOKUP($I37,'WM-AR'!$B$7:$AL$2292,26,FALSE)</f>
        <v/>
      </c>
      <c r="Y37" s="310">
        <f>VLOOKUP($I37,'WM-AR'!$B$7:$AL$2292,27,FALSE)</f>
        <v>0</v>
      </c>
      <c r="Z37" s="310">
        <f>VLOOKUP($I37,'WM-AR'!$B$7:$AL$2292,28,FALSE)</f>
        <v>0</v>
      </c>
      <c r="AA37" s="310">
        <f>VLOOKUP($I37,'WM-AR'!$B$7:$AL$2292,29,FALSE)</f>
        <v>0</v>
      </c>
      <c r="AB37" s="310">
        <f>VLOOKUP($I37,'WM-AR'!$B$7:$AL$2292,30,FALSE)</f>
        <v>0</v>
      </c>
      <c r="AC37" s="310">
        <f>VLOOKUP($I37,'WM-AR'!$B$7:$AL$2292,31,FALSE)</f>
        <v>0</v>
      </c>
      <c r="AD37" s="310">
        <f>VLOOKUP($I37,'WM-AR'!$B$7:$AL$2292,32,FALSE)</f>
        <v>0</v>
      </c>
      <c r="AE37" s="310">
        <f>VLOOKUP($I37,'WM-AR'!$B$7:$AL$2292,33,FALSE)</f>
        <v>0</v>
      </c>
      <c r="AF37" s="287"/>
      <c r="AG37" s="375" t="s">
        <v>779</v>
      </c>
      <c r="AH37" s="376"/>
      <c r="AI37" s="376" t="s">
        <v>763</v>
      </c>
      <c r="AJ37" s="334"/>
    </row>
    <row r="38" spans="2:36">
      <c r="B38" s="317" t="str" cm="1">
        <f t="array" ref="B38">INDEX($B$1:$B37,MAX(_xlfn.XMATCH("표준",$B$1:$B37,0,-1), _xlfn.XMATCH("입찰",$B$1:$B37,0,-1), _xlfn.XMATCH("실행",$B$1:$B37,0,-1)),1)</f>
        <v>표준</v>
      </c>
      <c r="C38" s="318"/>
      <c r="D38" s="318"/>
      <c r="E38" s="318"/>
      <c r="F38" s="318"/>
      <c r="G38" s="318"/>
      <c r="H38" s="318"/>
      <c r="I38" s="318"/>
      <c r="J38" s="318"/>
      <c r="K38" s="318"/>
      <c r="L38" s="318"/>
      <c r="M38" s="318"/>
      <c r="N38" s="318"/>
      <c r="O38" s="318"/>
      <c r="P38" s="318"/>
      <c r="Q38" s="318"/>
      <c r="R38" s="318"/>
      <c r="S38" s="318"/>
      <c r="T38" s="318"/>
      <c r="U38" s="318"/>
      <c r="V38" s="318"/>
      <c r="W38" s="318"/>
      <c r="X38" s="318"/>
      <c r="Y38" s="318"/>
      <c r="Z38" s="318"/>
      <c r="AA38" s="318"/>
      <c r="AB38" s="318"/>
      <c r="AC38" s="318"/>
      <c r="AD38" s="318"/>
      <c r="AE38" s="318"/>
      <c r="AF38" s="318"/>
      <c r="AG38" s="318"/>
      <c r="AH38" s="318"/>
      <c r="AI38" s="318"/>
      <c r="AJ38" s="318"/>
    </row>
    <row r="39" spans="2:36" ht="34.9" customHeight="1">
      <c r="B39" s="283" t="s">
        <v>755</v>
      </c>
      <c r="C39" s="371"/>
      <c r="D39" s="285" t="s">
        <v>225</v>
      </c>
      <c r="E39" s="308"/>
      <c r="F39" s="287" t="s">
        <v>509</v>
      </c>
      <c r="G39" s="288" t="s">
        <v>908</v>
      </c>
      <c r="H39" s="372"/>
      <c r="I39" s="290" t="str">
        <f t="shared" ref="I39:I44" si="10">LEFT(H39,14)</f>
        <v/>
      </c>
      <c r="J39" s="290"/>
      <c r="K39" s="290"/>
      <c r="L39" s="290"/>
      <c r="M39" s="290"/>
      <c r="N39" s="291"/>
      <c r="O39" s="373"/>
      <c r="P39" s="293"/>
      <c r="Q39" s="293"/>
      <c r="R39" s="293"/>
      <c r="S39" s="293"/>
      <c r="T39" s="293"/>
      <c r="U39" s="293"/>
      <c r="V39" s="294"/>
      <c r="W39" s="295"/>
      <c r="X39" s="295"/>
      <c r="Y39" s="295"/>
      <c r="Z39" s="295"/>
      <c r="AA39" s="295"/>
      <c r="AB39" s="295"/>
      <c r="AC39" s="295"/>
      <c r="AD39" s="295"/>
      <c r="AE39" s="295"/>
      <c r="AF39" s="394"/>
      <c r="AG39" s="297"/>
      <c r="AH39" s="297"/>
      <c r="AI39" s="297"/>
      <c r="AJ39" s="333"/>
    </row>
    <row r="40" spans="2:36" ht="49.9" customHeight="1">
      <c r="B40" s="299" t="str" cm="1">
        <f t="array" ref="B40">INDEX($B$1:$B39,MAX(_xlfn.XMATCH("표준",$B$1:$B39,0,-1), _xlfn.XMATCH("입찰",$B$1:$B39,0,-1), _xlfn.XMATCH("실행",$B$1:$B39,0,-1)),1)</f>
        <v>표준</v>
      </c>
      <c r="C40" s="307"/>
      <c r="D40" s="286"/>
      <c r="E40" s="286"/>
      <c r="F40" s="286"/>
      <c r="G40" s="286" t="str">
        <f t="shared" ref="G40:G44" si="11">N40&amp;" "&amp;Q40</f>
        <v>Structural Concrete 20MPa &lt; F'c (Cylinder Strength) ≤ 25MPa</v>
      </c>
      <c r="H40" s="308" t="s">
        <v>893</v>
      </c>
      <c r="I40" s="309" t="str">
        <f t="shared" si="10"/>
        <v>A03AF032-00010</v>
      </c>
      <c r="J40" s="310"/>
      <c r="K40" s="310" t="str">
        <f>VLOOKUP($I40,'WM-AR'!$B$7:$AL$2292,34,FALSE)</f>
        <v>M3</v>
      </c>
      <c r="L40" s="310" t="str">
        <f>VLOOKUP($I40,'WM-AR'!$B$7:$AL$2292,4,FALSE)</f>
        <v>Concrete Work</v>
      </c>
      <c r="M40" s="310" t="str">
        <f>VLOOKUP($I40,'WM-AR'!$B$7:$AL$2292,6,FALSE)</f>
        <v>Superstructure Work</v>
      </c>
      <c r="N40" s="310" t="str">
        <f>VLOOKUP($I40,'WM-AR'!$B$7:$AL$2292,8,FALSE)</f>
        <v>Structural Concrete</v>
      </c>
      <c r="O40" s="310">
        <f>VLOOKUP($I40,'WM-AR'!$B$7:$AL$2292,10,FALSE)</f>
        <v>0</v>
      </c>
      <c r="P40" s="310" t="str">
        <f>VLOOKUP($I40,'WM-AR'!$B$7:$AL$2292,12,FALSE)</f>
        <v>Cement Type-1</v>
      </c>
      <c r="Q40" s="310" t="str">
        <f>IF(VLOOKUP($I40,'WM-AR'!$B$7:$AL$2292,14,FALSE)=0,"",VLOOKUP($I40,'WM-AR'!$B$7:$AL$2292,14,FALSE))</f>
        <v>20MPa &lt; F'c (Cylinder Strength) ≤ 25MPa</v>
      </c>
      <c r="R40" s="310">
        <f>VLOOKUP($I40,'WM-AR'!$B$7:$AL$2292,16,FALSE)</f>
        <v>0</v>
      </c>
      <c r="S40" s="310">
        <f>VLOOKUP($I40,'WM-AR'!$B$7:$AL$2292,18,FALSE)</f>
        <v>0</v>
      </c>
      <c r="T40" s="310" t="str">
        <f>VLOOKUP($I40,'WM-AR'!$B$7:$AL$2292,20,FALSE)</f>
        <v/>
      </c>
      <c r="U40" s="310">
        <f>VLOOKUP($I40,'WM-AR'!$B$7:$AL$2292,22,FALSE)</f>
        <v>0</v>
      </c>
      <c r="V40" s="310" t="str">
        <f>VLOOKUP($I40,'WM-AR'!$B$7:$AL$2292,24,FALSE)</f>
        <v/>
      </c>
      <c r="W40" s="310">
        <f>VLOOKUP($I40,'WM-AR'!$B$7:$AL$2292,25,FALSE)</f>
        <v>0</v>
      </c>
      <c r="X40" s="310" t="str">
        <f>VLOOKUP($I40,'WM-AR'!$B$7:$AL$2292,26,FALSE)</f>
        <v/>
      </c>
      <c r="Y40" s="310">
        <f>VLOOKUP($I40,'WM-AR'!$B$7:$AL$2292,27,FALSE)</f>
        <v>0</v>
      </c>
      <c r="Z40" s="310">
        <f>VLOOKUP($I40,'WM-AR'!$B$7:$AL$2292,28,FALSE)</f>
        <v>0</v>
      </c>
      <c r="AA40" s="310">
        <f>VLOOKUP($I40,'WM-AR'!$B$7:$AL$2292,29,FALSE)</f>
        <v>0</v>
      </c>
      <c r="AB40" s="310">
        <f>VLOOKUP($I40,'WM-AR'!$B$7:$AL$2292,30,FALSE)</f>
        <v>0</v>
      </c>
      <c r="AC40" s="310">
        <f>VLOOKUP($I40,'WM-AR'!$B$7:$AL$2292,31,FALSE)</f>
        <v>0</v>
      </c>
      <c r="AD40" s="310">
        <f>VLOOKUP($I40,'WM-AR'!$B$7:$AL$2292,32,FALSE)</f>
        <v>0</v>
      </c>
      <c r="AE40" s="310">
        <f>VLOOKUP($I40,'WM-AR'!$B$7:$AL$2292,33,FALSE)</f>
        <v>0</v>
      </c>
      <c r="AF40" s="287" t="s">
        <v>894</v>
      </c>
      <c r="AG40" s="375" t="s">
        <v>881</v>
      </c>
      <c r="AH40" s="376"/>
      <c r="AI40" s="376" t="s">
        <v>882</v>
      </c>
      <c r="AJ40" s="334"/>
    </row>
    <row r="41" spans="2:36" ht="49.9" customHeight="1">
      <c r="B41" s="299" t="str" cm="1">
        <f t="array" ref="B41">INDEX($B$1:$B40,MAX(_xlfn.XMATCH("표준",$B$1:$B40,0,-1), _xlfn.XMATCH("입찰",$B$1:$B40,0,-1), _xlfn.XMATCH("실행",$B$1:$B40,0,-1)),1)</f>
        <v>표준</v>
      </c>
      <c r="C41" s="314"/>
      <c r="D41" s="285"/>
      <c r="E41" s="285"/>
      <c r="F41" s="285"/>
      <c r="G41" s="286" t="str">
        <f t="shared" si="11"/>
        <v>Rebar Work 300MPa&lt;Fy≤400MPa</v>
      </c>
      <c r="H41" s="308" t="s">
        <v>883</v>
      </c>
      <c r="I41" s="309" t="str">
        <f t="shared" si="10"/>
        <v>A03AF037-00003</v>
      </c>
      <c r="J41" s="310"/>
      <c r="K41" s="310" t="str">
        <f>VLOOKUP($I41,'WM-AR'!$B$7:$AL$2292,34,FALSE)</f>
        <v>TON</v>
      </c>
      <c r="L41" s="310" t="str">
        <f>VLOOKUP($I41,'WM-AR'!$B$7:$AL$2292,4,FALSE)</f>
        <v>Concrete Work</v>
      </c>
      <c r="M41" s="310" t="str">
        <f>VLOOKUP($I41,'WM-AR'!$B$7:$AL$2292,6,FALSE)</f>
        <v>Superstructure Work</v>
      </c>
      <c r="N41" s="310" t="str">
        <f>VLOOKUP($I41,'WM-AR'!$B$7:$AL$2292,8,FALSE)</f>
        <v>Rebar Work</v>
      </c>
      <c r="O41" s="310" t="str">
        <f>VLOOKUP($I41,'WM-AR'!$B$7:$AL$2292,10,FALSE)</f>
        <v>Deformed Bar (Non-Coat.)</v>
      </c>
      <c r="P41" s="310">
        <f>VLOOKUP($I41,'WM-AR'!$B$7:$AL$2292,12,FALSE)</f>
        <v>0</v>
      </c>
      <c r="Q41" s="310" t="str">
        <f>IF(VLOOKUP($I41,'WM-AR'!$B$7:$AL$2292,14,FALSE)=0,"",VLOOKUP($I41,'WM-AR'!$B$7:$AL$2292,14,FALSE))</f>
        <v>300MPa&lt;Fy≤400MPa</v>
      </c>
      <c r="R41" s="310">
        <f>VLOOKUP($I41,'WM-AR'!$B$7:$AL$2292,16,FALSE)</f>
        <v>0</v>
      </c>
      <c r="S41" s="310">
        <f>VLOOKUP($I41,'WM-AR'!$B$7:$AL$2292,18,FALSE)</f>
        <v>0</v>
      </c>
      <c r="T41" s="310" t="str">
        <f>VLOOKUP($I41,'WM-AR'!$B$7:$AL$2292,20,FALSE)</f>
        <v/>
      </c>
      <c r="U41" s="310">
        <f>VLOOKUP($I41,'WM-AR'!$B$7:$AL$2292,22,FALSE)</f>
        <v>0</v>
      </c>
      <c r="V41" s="310" t="str">
        <f>VLOOKUP($I41,'WM-AR'!$B$7:$AL$2292,24,FALSE)</f>
        <v/>
      </c>
      <c r="W41" s="310">
        <f>VLOOKUP($I41,'WM-AR'!$B$7:$AL$2292,25,FALSE)</f>
        <v>0</v>
      </c>
      <c r="X41" s="310" t="str">
        <f>VLOOKUP($I41,'WM-AR'!$B$7:$AL$2292,26,FALSE)</f>
        <v/>
      </c>
      <c r="Y41" s="310">
        <f>VLOOKUP($I41,'WM-AR'!$B$7:$AL$2292,27,FALSE)</f>
        <v>0</v>
      </c>
      <c r="Z41" s="310">
        <f>VLOOKUP($I41,'WM-AR'!$B$7:$AL$2292,28,FALSE)</f>
        <v>0</v>
      </c>
      <c r="AA41" s="310">
        <f>VLOOKUP($I41,'WM-AR'!$B$7:$AL$2292,29,FALSE)</f>
        <v>0</v>
      </c>
      <c r="AB41" s="310">
        <f>VLOOKUP($I41,'WM-AR'!$B$7:$AL$2292,30,FALSE)</f>
        <v>0</v>
      </c>
      <c r="AC41" s="310">
        <f>VLOOKUP($I41,'WM-AR'!$B$7:$AL$2292,31,FALSE)</f>
        <v>0</v>
      </c>
      <c r="AD41" s="310">
        <f>VLOOKUP($I41,'WM-AR'!$B$7:$AL$2292,32,FALSE)</f>
        <v>0</v>
      </c>
      <c r="AE41" s="310">
        <f>VLOOKUP($I41,'WM-AR'!$B$7:$AL$2292,33,FALSE)</f>
        <v>0</v>
      </c>
      <c r="AF41" s="287" t="s">
        <v>884</v>
      </c>
      <c r="AG41" s="375" t="s">
        <v>885</v>
      </c>
      <c r="AH41" s="376"/>
      <c r="AI41" s="376" t="s">
        <v>886</v>
      </c>
      <c r="AJ41" s="334" t="s">
        <v>887</v>
      </c>
    </row>
    <row r="42" spans="2:36" ht="49.9" customHeight="1">
      <c r="B42" s="377" t="str" cm="1">
        <f t="array" ref="B42">INDEX($B$1:$B41,MAX(_xlfn.XMATCH("표준",$B$1:$B41,0,-1), _xlfn.XMATCH("입찰",$B$1:$B41,0,-1), _xlfn.XMATCH("실행",$B$1:$B41,0,-1)),1)</f>
        <v>표준</v>
      </c>
      <c r="C42" s="314"/>
      <c r="D42" s="285"/>
      <c r="E42" s="285"/>
      <c r="F42" s="285"/>
      <c r="G42" s="286" t="str">
        <f t="shared" si="11"/>
        <v xml:space="preserve">Form Work (1 time in use) </v>
      </c>
      <c r="H42" s="308" t="s">
        <v>888</v>
      </c>
      <c r="I42" s="309" t="str">
        <f t="shared" si="10"/>
        <v>A03AF036-00001</v>
      </c>
      <c r="J42" s="310"/>
      <c r="K42" s="310" t="str">
        <f>VLOOKUP($I42,'WM-AR'!$B$7:$AL$2292,34,FALSE)</f>
        <v>M2</v>
      </c>
      <c r="L42" s="310" t="str">
        <f>VLOOKUP($I42,'WM-AR'!$B$7:$AL$2292,4,FALSE)</f>
        <v>Concrete Work</v>
      </c>
      <c r="M42" s="310" t="str">
        <f>VLOOKUP($I42,'WM-AR'!$B$7:$AL$2292,6,FALSE)</f>
        <v>Superstructure Work</v>
      </c>
      <c r="N42" s="310" t="str">
        <f>VLOOKUP($I42,'WM-AR'!$B$7:$AL$2292,8,FALSE)</f>
        <v>Form Work (1 time in use)</v>
      </c>
      <c r="O42" s="310" t="str">
        <f>VLOOKUP($I42,'WM-AR'!$B$7:$AL$2292,10,FALSE)</f>
        <v>Flat Form</v>
      </c>
      <c r="P42" s="310">
        <f>VLOOKUP($I42,'WM-AR'!$B$7:$AL$2292,12,FALSE)</f>
        <v>0</v>
      </c>
      <c r="Q42" s="310" t="str">
        <f>IF(VLOOKUP($I42,'WM-AR'!$B$7:$AL$2292,14,FALSE)=0,"",VLOOKUP($I42,'WM-AR'!$B$7:$AL$2292,14,FALSE))</f>
        <v/>
      </c>
      <c r="R42" s="310">
        <f>VLOOKUP($I42,'WM-AR'!$B$7:$AL$2292,16,FALSE)</f>
        <v>0</v>
      </c>
      <c r="S42" s="310">
        <f>VLOOKUP($I42,'WM-AR'!$B$7:$AL$2292,18,FALSE)</f>
        <v>0</v>
      </c>
      <c r="T42" s="310" t="str">
        <f>VLOOKUP($I42,'WM-AR'!$B$7:$AL$2292,20,FALSE)</f>
        <v>Dressed Lumber, Plywood or Steel Form(Wood Planks are not Allowed) incl. Chamfer</v>
      </c>
      <c r="U42" s="310">
        <f>VLOOKUP($I42,'WM-AR'!$B$7:$AL$2292,22,FALSE)</f>
        <v>0</v>
      </c>
      <c r="V42" s="310" t="str">
        <f>VLOOKUP($I42,'WM-AR'!$B$7:$AL$2292,24,FALSE)</f>
        <v/>
      </c>
      <c r="W42" s="310">
        <f>VLOOKUP($I42,'WM-AR'!$B$7:$AL$2292,25,FALSE)</f>
        <v>0</v>
      </c>
      <c r="X42" s="310" t="str">
        <f>VLOOKUP($I42,'WM-AR'!$B$7:$AL$2292,26,FALSE)</f>
        <v/>
      </c>
      <c r="Y42" s="310">
        <f>VLOOKUP($I42,'WM-AR'!$B$7:$AL$2292,27,FALSE)</f>
        <v>0</v>
      </c>
      <c r="Z42" s="310">
        <f>VLOOKUP($I42,'WM-AR'!$B$7:$AL$2292,28,FALSE)</f>
        <v>0</v>
      </c>
      <c r="AA42" s="310">
        <f>VLOOKUP($I42,'WM-AR'!$B$7:$AL$2292,29,FALSE)</f>
        <v>0</v>
      </c>
      <c r="AB42" s="310">
        <f>VLOOKUP($I42,'WM-AR'!$B$7:$AL$2292,30,FALSE)</f>
        <v>0</v>
      </c>
      <c r="AC42" s="310">
        <f>VLOOKUP($I42,'WM-AR'!$B$7:$AL$2292,31,FALSE)</f>
        <v>0</v>
      </c>
      <c r="AD42" s="310">
        <f>VLOOKUP($I42,'WM-AR'!$B$7:$AL$2292,32,FALSE)</f>
        <v>0</v>
      </c>
      <c r="AE42" s="310">
        <f>VLOOKUP($I42,'WM-AR'!$B$7:$AL$2292,33,FALSE)</f>
        <v>0</v>
      </c>
      <c r="AF42" s="287"/>
      <c r="AG42" s="375" t="s">
        <v>779</v>
      </c>
      <c r="AH42" s="376"/>
      <c r="AI42" s="376" t="s">
        <v>763</v>
      </c>
      <c r="AJ42" s="334"/>
    </row>
    <row r="43" spans="2:36" ht="49.9" customHeight="1">
      <c r="B43" s="377" t="str" cm="1">
        <f t="array" ref="B43">INDEX($B$1:$B42,MAX(_xlfn.XMATCH("표준",$B$1:$B42,0,-1), _xlfn.XMATCH("입찰",$B$1:$B42,0,-1), _xlfn.XMATCH("실행",$B$1:$B42,0,-1)),1)</f>
        <v>표준</v>
      </c>
      <c r="C43" s="314"/>
      <c r="D43" s="285"/>
      <c r="E43" s="285"/>
      <c r="F43" s="285" t="s">
        <v>905</v>
      </c>
      <c r="G43" s="286" t="str">
        <f t="shared" si="11"/>
        <v xml:space="preserve">Bitumen/Bituminous/Asphalt Coating </v>
      </c>
      <c r="H43" s="308" t="s">
        <v>906</v>
      </c>
      <c r="I43" s="309" t="str">
        <f t="shared" si="10"/>
        <v>A03AH056-00001</v>
      </c>
      <c r="J43" s="310"/>
      <c r="K43" s="310" t="str">
        <f>VLOOKUP($I43,'WM-AR'!$B$7:$AL$2292,34,FALSE)</f>
        <v>M2</v>
      </c>
      <c r="L43" s="310" t="str">
        <f>VLOOKUP($I43,'WM-AR'!$B$7:$AL$2292,4,FALSE)</f>
        <v>Concrete Work</v>
      </c>
      <c r="M43" s="310" t="str">
        <f>VLOOKUP($I43,'WM-AR'!$B$7:$AL$2292,6,FALSE)</f>
        <v>Concrete Protective Coating (U/G)</v>
      </c>
      <c r="N43" s="310" t="str">
        <f>VLOOKUP($I43,'WM-AR'!$B$7:$AL$2292,8,FALSE)</f>
        <v>Bitumen/Bituminous/Asphalt Coating</v>
      </c>
      <c r="O43" s="310">
        <f>VLOOKUP($I43,'WM-AR'!$B$7:$AL$2292,10,FALSE)</f>
        <v>0</v>
      </c>
      <c r="P43" s="310">
        <f>VLOOKUP($I43,'WM-AR'!$B$7:$AL$2292,12,FALSE)</f>
        <v>0</v>
      </c>
      <c r="Q43" s="310" t="str">
        <f>IF(VLOOKUP($I43,'WM-AR'!$B$7:$AL$2292,14,FALSE)=0,"",VLOOKUP($I43,'WM-AR'!$B$7:$AL$2292,14,FALSE))</f>
        <v/>
      </c>
      <c r="R43" s="310">
        <f>VLOOKUP($I43,'WM-AR'!$B$7:$AL$2292,16,FALSE)</f>
        <v>0</v>
      </c>
      <c r="S43" s="310">
        <f>VLOOKUP($I43,'WM-AR'!$B$7:$AL$2292,18,FALSE)</f>
        <v>0</v>
      </c>
      <c r="T43" s="310">
        <f>VLOOKUP($I43,'WM-AR'!$B$7:$AL$2292,20,FALSE)</f>
        <v>0</v>
      </c>
      <c r="U43" s="310">
        <f>VLOOKUP($I43,'WM-AR'!$B$7:$AL$2292,22,FALSE)</f>
        <v>0</v>
      </c>
      <c r="V43" s="310">
        <f>VLOOKUP($I43,'WM-AR'!$B$7:$AL$2292,24,FALSE)</f>
        <v>0</v>
      </c>
      <c r="W43" s="310">
        <f>VLOOKUP($I43,'WM-AR'!$B$7:$AL$2292,25,FALSE)</f>
        <v>0</v>
      </c>
      <c r="X43" s="310" t="str">
        <f>VLOOKUP($I43,'WM-AR'!$B$7:$AL$2292,26,FALSE)</f>
        <v/>
      </c>
      <c r="Y43" s="310">
        <f>VLOOKUP($I43,'WM-AR'!$B$7:$AL$2292,27,FALSE)</f>
        <v>0</v>
      </c>
      <c r="Z43" s="310">
        <f>VLOOKUP($I43,'WM-AR'!$B$7:$AL$2292,28,FALSE)</f>
        <v>0</v>
      </c>
      <c r="AA43" s="310">
        <f>VLOOKUP($I43,'WM-AR'!$B$7:$AL$2292,29,FALSE)</f>
        <v>0</v>
      </c>
      <c r="AB43" s="310">
        <f>VLOOKUP($I43,'WM-AR'!$B$7:$AL$2292,30,FALSE)</f>
        <v>0</v>
      </c>
      <c r="AC43" s="310">
        <f>VLOOKUP($I43,'WM-AR'!$B$7:$AL$2292,31,FALSE)</f>
        <v>0</v>
      </c>
      <c r="AD43" s="310">
        <f>VLOOKUP($I43,'WM-AR'!$B$7:$AL$2292,32,FALSE)</f>
        <v>0</v>
      </c>
      <c r="AE43" s="310">
        <f>VLOOKUP($I43,'WM-AR'!$B$7:$AL$2292,33,FALSE)</f>
        <v>0</v>
      </c>
      <c r="AF43" s="287"/>
      <c r="AG43" s="375" t="s">
        <v>779</v>
      </c>
      <c r="AH43" s="376"/>
      <c r="AI43" s="376" t="s">
        <v>763</v>
      </c>
      <c r="AJ43" s="334"/>
    </row>
    <row r="44" spans="2:36" ht="49.9" customHeight="1">
      <c r="B44" s="377" t="str" cm="1">
        <f t="array" ref="B44">INDEX($B$1:$B43,MAX(_xlfn.XMATCH("표준",$B$1:$B43,0,-1), _xlfn.XMATCH("입찰",$B$1:$B43,0,-1), _xlfn.XMATCH("실행",$B$1:$B43,0,-1)),1)</f>
        <v>표준</v>
      </c>
      <c r="C44" s="314"/>
      <c r="D44" s="285"/>
      <c r="E44" s="285"/>
      <c r="F44" s="285" t="s">
        <v>907</v>
      </c>
      <c r="G44" s="286" t="str">
        <f t="shared" si="11"/>
        <v xml:space="preserve">Floor Painting </v>
      </c>
      <c r="H44" s="308" t="s">
        <v>778</v>
      </c>
      <c r="I44" s="309" t="str">
        <f t="shared" si="10"/>
        <v>A04AM080-00006</v>
      </c>
      <c r="J44" s="310"/>
      <c r="K44" s="310" t="str">
        <f>VLOOKUP($I44,'WM-AR'!$B$7:$AL$2292,34,FALSE)</f>
        <v>M2</v>
      </c>
      <c r="L44" s="310" t="str">
        <f>VLOOKUP($I44,'WM-AR'!$B$7:$AL$2292,4,FALSE)</f>
        <v>Finishing Work</v>
      </c>
      <c r="M44" s="310" t="str">
        <f>VLOOKUP($I44,'WM-AR'!$B$7:$AL$2292,6,FALSE)</f>
        <v>Painting Work</v>
      </c>
      <c r="N44" s="310" t="str">
        <f>VLOOKUP($I44,'WM-AR'!$B$7:$AL$2292,8,FALSE)</f>
        <v>Floor Painting</v>
      </c>
      <c r="O44" s="310" t="str">
        <f>VLOOKUP($I44,'WM-AR'!$B$7:$AL$2292,10,FALSE)</f>
        <v>Epoxy Paint</v>
      </c>
      <c r="P44" s="310">
        <f>VLOOKUP($I44,'WM-AR'!$B$7:$AL$2292,12,FALSE)</f>
        <v>0</v>
      </c>
      <c r="Q44" s="310" t="str">
        <f>IF(VLOOKUP($I44,'WM-AR'!$B$7:$AL$2292,14,FALSE)=0,"",VLOOKUP($I44,'WM-AR'!$B$7:$AL$2292,14,FALSE))</f>
        <v/>
      </c>
      <c r="R44" s="310">
        <f>VLOOKUP($I44,'WM-AR'!$B$7:$AL$2292,16,FALSE)</f>
        <v>0</v>
      </c>
      <c r="S44" s="310">
        <f>VLOOKUP($I44,'WM-AR'!$B$7:$AL$2292,18,FALSE)</f>
        <v>0</v>
      </c>
      <c r="T44" s="310" t="str">
        <f>VLOOKUP($I44,'WM-AR'!$B$7:$AL$2292,20,FALSE)</f>
        <v/>
      </c>
      <c r="U44" s="310">
        <f>VLOOKUP($I44,'WM-AR'!$B$7:$AL$2292,22,FALSE)</f>
        <v>0</v>
      </c>
      <c r="V44" s="310" t="str">
        <f>VLOOKUP($I44,'WM-AR'!$B$7:$AL$2292,24,FALSE)</f>
        <v/>
      </c>
      <c r="W44" s="310">
        <f>VLOOKUP($I44,'WM-AR'!$B$7:$AL$2292,25,FALSE)</f>
        <v>0</v>
      </c>
      <c r="X44" s="310" t="str">
        <f>VLOOKUP($I44,'WM-AR'!$B$7:$AL$2292,26,FALSE)</f>
        <v/>
      </c>
      <c r="Y44" s="310">
        <f>VLOOKUP($I44,'WM-AR'!$B$7:$AL$2292,27,FALSE)</f>
        <v>0</v>
      </c>
      <c r="Z44" s="310">
        <f>VLOOKUP($I44,'WM-AR'!$B$7:$AL$2292,28,FALSE)</f>
        <v>0</v>
      </c>
      <c r="AA44" s="310">
        <f>VLOOKUP($I44,'WM-AR'!$B$7:$AL$2292,29,FALSE)</f>
        <v>0</v>
      </c>
      <c r="AB44" s="310">
        <f>VLOOKUP($I44,'WM-AR'!$B$7:$AL$2292,30,FALSE)</f>
        <v>0</v>
      </c>
      <c r="AC44" s="310">
        <f>VLOOKUP($I44,'WM-AR'!$B$7:$AL$2292,31,FALSE)</f>
        <v>0</v>
      </c>
      <c r="AD44" s="310">
        <f>VLOOKUP($I44,'WM-AR'!$B$7:$AL$2292,32,FALSE)</f>
        <v>0</v>
      </c>
      <c r="AE44" s="310">
        <f>VLOOKUP($I44,'WM-AR'!$B$7:$AL$2292,33,FALSE)</f>
        <v>0</v>
      </c>
      <c r="AF44" s="287"/>
      <c r="AG44" s="375" t="s">
        <v>779</v>
      </c>
      <c r="AH44" s="376"/>
      <c r="AI44" s="376" t="s">
        <v>763</v>
      </c>
      <c r="AJ44" s="334"/>
    </row>
    <row r="45" spans="2:36">
      <c r="B45" s="317" t="str" cm="1">
        <f t="array" ref="B45">INDEX($B$1:$B44,MAX(_xlfn.XMATCH("표준",$B$1:$B44,0,-1), _xlfn.XMATCH("입찰",$B$1:$B44,0,-1), _xlfn.XMATCH("실행",$B$1:$B44,0,-1)),1)</f>
        <v>표준</v>
      </c>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18"/>
      <c r="AE45" s="318"/>
      <c r="AF45" s="318"/>
      <c r="AG45" s="318"/>
      <c r="AH45" s="318"/>
      <c r="AI45" s="318"/>
      <c r="AJ45" s="318"/>
    </row>
    <row r="46" spans="2:36">
      <c r="B46" s="395"/>
      <c r="C46" s="396"/>
      <c r="D46" s="397"/>
      <c r="E46" s="397"/>
      <c r="F46" s="397"/>
      <c r="G46" s="398"/>
      <c r="H46" s="398"/>
      <c r="I46" s="367"/>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7"/>
      <c r="AG46" s="400"/>
      <c r="AH46" s="401"/>
      <c r="AI46" s="401"/>
      <c r="AJ46" s="398"/>
    </row>
    <row r="47" spans="2:36" ht="33" customHeight="1">
      <c r="B47" s="378"/>
      <c r="C47" s="386"/>
      <c r="D47" s="387" t="s">
        <v>875</v>
      </c>
      <c r="E47" s="388"/>
      <c r="F47" s="388"/>
      <c r="G47" s="386" t="s">
        <v>909</v>
      </c>
      <c r="H47" s="402"/>
      <c r="I47" s="390" t="str">
        <f t="shared" ref="I47:I51" si="12">LEFT(H47,14)</f>
        <v/>
      </c>
      <c r="J47" s="390"/>
      <c r="K47" s="391"/>
      <c r="L47" s="391"/>
      <c r="M47" s="391"/>
      <c r="N47" s="391"/>
      <c r="O47" s="391"/>
      <c r="P47" s="391"/>
      <c r="Q47" s="391"/>
      <c r="R47" s="391"/>
      <c r="S47" s="391"/>
      <c r="T47" s="391"/>
      <c r="U47" s="391"/>
      <c r="V47" s="391"/>
      <c r="W47" s="391"/>
      <c r="X47" s="391"/>
      <c r="Y47" s="391"/>
      <c r="Z47" s="391"/>
      <c r="AA47" s="391"/>
      <c r="AB47" s="391"/>
      <c r="AC47" s="391"/>
      <c r="AD47" s="391"/>
      <c r="AE47" s="391"/>
      <c r="AF47" s="392"/>
      <c r="AG47" s="392"/>
      <c r="AH47" s="392"/>
      <c r="AI47" s="392"/>
      <c r="AJ47" s="393"/>
    </row>
    <row r="48" spans="2:36" ht="34.9" customHeight="1">
      <c r="B48" s="283" t="s">
        <v>755</v>
      </c>
      <c r="C48" s="371"/>
      <c r="D48" s="285" t="s">
        <v>225</v>
      </c>
      <c r="E48" s="308"/>
      <c r="F48" s="287" t="s">
        <v>509</v>
      </c>
      <c r="G48" s="288" t="s">
        <v>910</v>
      </c>
      <c r="H48" s="372"/>
      <c r="I48" s="290" t="str">
        <f t="shared" si="12"/>
        <v/>
      </c>
      <c r="J48" s="290"/>
      <c r="K48" s="290"/>
      <c r="L48" s="290"/>
      <c r="M48" s="290"/>
      <c r="N48" s="291"/>
      <c r="O48" s="373"/>
      <c r="P48" s="293"/>
      <c r="Q48" s="293"/>
      <c r="R48" s="293"/>
      <c r="S48" s="293"/>
      <c r="T48" s="293"/>
      <c r="U48" s="293"/>
      <c r="V48" s="294"/>
      <c r="W48" s="295"/>
      <c r="X48" s="295"/>
      <c r="Y48" s="295"/>
      <c r="Z48" s="295"/>
      <c r="AA48" s="295"/>
      <c r="AB48" s="295"/>
      <c r="AC48" s="295"/>
      <c r="AD48" s="295"/>
      <c r="AE48" s="295"/>
      <c r="AF48" s="394" t="s">
        <v>911</v>
      </c>
      <c r="AG48" s="297"/>
      <c r="AH48" s="297"/>
      <c r="AI48" s="297"/>
      <c r="AJ48" s="333"/>
    </row>
    <row r="49" spans="2:36" ht="49.9" customHeight="1">
      <c r="B49" s="299" t="str" cm="1">
        <f t="array" ref="B49">INDEX($B$1:$B48,MAX(_xlfn.XMATCH("표준",$B$1:$B48,0,-1), _xlfn.XMATCH("입찰",$B$1:$B48,0,-1), _xlfn.XMATCH("실행",$B$1:$B48,0,-1)),1)</f>
        <v>표준</v>
      </c>
      <c r="C49" s="307"/>
      <c r="D49" s="286"/>
      <c r="E49" s="286"/>
      <c r="F49" s="286"/>
      <c r="G49" s="286" t="str">
        <f t="shared" ref="G49:G51" si="13">N49&amp;" "&amp;Q49</f>
        <v>Structural Concrete 25MPa &lt; F'c (Cylinder Strength) ≤ 30MPa</v>
      </c>
      <c r="H49" s="308" t="s">
        <v>879</v>
      </c>
      <c r="I49" s="309" t="str">
        <f t="shared" si="12"/>
        <v>A03AF032-00007</v>
      </c>
      <c r="J49" s="310"/>
      <c r="K49" s="310" t="str">
        <f>VLOOKUP($I49,'WM-AR'!$B$7:$AL$2292,34,FALSE)</f>
        <v>M3</v>
      </c>
      <c r="L49" s="310" t="str">
        <f>VLOOKUP($I49,'WM-AR'!$B$7:$AL$2292,4,FALSE)</f>
        <v>Concrete Work</v>
      </c>
      <c r="M49" s="310" t="str">
        <f>VLOOKUP($I49,'WM-AR'!$B$7:$AL$2292,6,FALSE)</f>
        <v>Superstructure Work</v>
      </c>
      <c r="N49" s="310" t="str">
        <f>VLOOKUP($I49,'WM-AR'!$B$7:$AL$2292,8,FALSE)</f>
        <v>Structural Concrete</v>
      </c>
      <c r="O49" s="310">
        <f>VLOOKUP($I49,'WM-AR'!$B$7:$AL$2292,10,FALSE)</f>
        <v>0</v>
      </c>
      <c r="P49" s="310" t="str">
        <f>VLOOKUP($I49,'WM-AR'!$B$7:$AL$2292,12,FALSE)</f>
        <v>Cement Type-1</v>
      </c>
      <c r="Q49" s="310" t="str">
        <f>IF(VLOOKUP($I49,'WM-AR'!$B$7:$AL$2292,14,FALSE)=0,"",VLOOKUP($I49,'WM-AR'!$B$7:$AL$2292,14,FALSE))</f>
        <v>25MPa &lt; F'c (Cylinder Strength) ≤ 30MPa</v>
      </c>
      <c r="R49" s="310">
        <f>VLOOKUP($I49,'WM-AR'!$B$7:$AL$2292,16,FALSE)</f>
        <v>0</v>
      </c>
      <c r="S49" s="310">
        <f>VLOOKUP($I49,'WM-AR'!$B$7:$AL$2292,18,FALSE)</f>
        <v>0</v>
      </c>
      <c r="T49" s="310" t="str">
        <f>VLOOKUP($I49,'WM-AR'!$B$7:$AL$2292,20,FALSE)</f>
        <v/>
      </c>
      <c r="U49" s="310">
        <f>VLOOKUP($I49,'WM-AR'!$B$7:$AL$2292,22,FALSE)</f>
        <v>0</v>
      </c>
      <c r="V49" s="310" t="str">
        <f>VLOOKUP($I49,'WM-AR'!$B$7:$AL$2292,24,FALSE)</f>
        <v/>
      </c>
      <c r="W49" s="310">
        <f>VLOOKUP($I49,'WM-AR'!$B$7:$AL$2292,25,FALSE)</f>
        <v>0</v>
      </c>
      <c r="X49" s="310" t="str">
        <f>VLOOKUP($I49,'WM-AR'!$B$7:$AL$2292,26,FALSE)</f>
        <v/>
      </c>
      <c r="Y49" s="310">
        <f>VLOOKUP($I49,'WM-AR'!$B$7:$AL$2292,27,FALSE)</f>
        <v>0</v>
      </c>
      <c r="Z49" s="310">
        <f>VLOOKUP($I49,'WM-AR'!$B$7:$AL$2292,28,FALSE)</f>
        <v>0</v>
      </c>
      <c r="AA49" s="310">
        <f>VLOOKUP($I49,'WM-AR'!$B$7:$AL$2292,29,FALSE)</f>
        <v>0</v>
      </c>
      <c r="AB49" s="310">
        <f>VLOOKUP($I49,'WM-AR'!$B$7:$AL$2292,30,FALSE)</f>
        <v>0</v>
      </c>
      <c r="AC49" s="310">
        <f>VLOOKUP($I49,'WM-AR'!$B$7:$AL$2292,31,FALSE)</f>
        <v>0</v>
      </c>
      <c r="AD49" s="310">
        <f>VLOOKUP($I49,'WM-AR'!$B$7:$AL$2292,32,FALSE)</f>
        <v>0</v>
      </c>
      <c r="AE49" s="310">
        <f>VLOOKUP($I49,'WM-AR'!$B$7:$AL$2292,33,FALSE)</f>
        <v>0</v>
      </c>
      <c r="AF49" s="287" t="s">
        <v>897</v>
      </c>
      <c r="AG49" s="375" t="s">
        <v>881</v>
      </c>
      <c r="AH49" s="376">
        <v>251.6</v>
      </c>
      <c r="AI49" s="376" t="s">
        <v>882</v>
      </c>
      <c r="AJ49" s="334"/>
    </row>
    <row r="50" spans="2:36" ht="49.9" customHeight="1">
      <c r="B50" s="299" t="str" cm="1">
        <f t="array" ref="B50">INDEX($B$1:$B49,MAX(_xlfn.XMATCH("표준",$B$1:$B49,0,-1), _xlfn.XMATCH("입찰",$B$1:$B49,0,-1), _xlfn.XMATCH("실행",$B$1:$B49,0,-1)),1)</f>
        <v>표준</v>
      </c>
      <c r="C50" s="314"/>
      <c r="D50" s="285"/>
      <c r="E50" s="285"/>
      <c r="F50" s="285"/>
      <c r="G50" s="286" t="str">
        <f t="shared" si="13"/>
        <v>Rebar Work 300MPa&lt;Fy≤400MPa</v>
      </c>
      <c r="H50" s="308" t="s">
        <v>883</v>
      </c>
      <c r="I50" s="309" t="str">
        <f t="shared" si="12"/>
        <v>A03AF037-00003</v>
      </c>
      <c r="J50" s="310"/>
      <c r="K50" s="310" t="str">
        <f>VLOOKUP($I50,'WM-AR'!$B$7:$AL$2292,34,FALSE)</f>
        <v>TON</v>
      </c>
      <c r="L50" s="310" t="str">
        <f>VLOOKUP($I50,'WM-AR'!$B$7:$AL$2292,4,FALSE)</f>
        <v>Concrete Work</v>
      </c>
      <c r="M50" s="310" t="str">
        <f>VLOOKUP($I50,'WM-AR'!$B$7:$AL$2292,6,FALSE)</f>
        <v>Superstructure Work</v>
      </c>
      <c r="N50" s="310" t="str">
        <f>VLOOKUP($I50,'WM-AR'!$B$7:$AL$2292,8,FALSE)</f>
        <v>Rebar Work</v>
      </c>
      <c r="O50" s="310" t="str">
        <f>VLOOKUP($I50,'WM-AR'!$B$7:$AL$2292,10,FALSE)</f>
        <v>Deformed Bar (Non-Coat.)</v>
      </c>
      <c r="P50" s="310">
        <f>VLOOKUP($I50,'WM-AR'!$B$7:$AL$2292,12,FALSE)</f>
        <v>0</v>
      </c>
      <c r="Q50" s="310" t="str">
        <f>IF(VLOOKUP($I50,'WM-AR'!$B$7:$AL$2292,14,FALSE)=0,"",VLOOKUP($I50,'WM-AR'!$B$7:$AL$2292,14,FALSE))</f>
        <v>300MPa&lt;Fy≤400MPa</v>
      </c>
      <c r="R50" s="310">
        <f>VLOOKUP($I50,'WM-AR'!$B$7:$AL$2292,16,FALSE)</f>
        <v>0</v>
      </c>
      <c r="S50" s="310">
        <f>VLOOKUP($I50,'WM-AR'!$B$7:$AL$2292,18,FALSE)</f>
        <v>0</v>
      </c>
      <c r="T50" s="310" t="str">
        <f>VLOOKUP($I50,'WM-AR'!$B$7:$AL$2292,20,FALSE)</f>
        <v/>
      </c>
      <c r="U50" s="310">
        <f>VLOOKUP($I50,'WM-AR'!$B$7:$AL$2292,22,FALSE)</f>
        <v>0</v>
      </c>
      <c r="V50" s="310" t="str">
        <f>VLOOKUP($I50,'WM-AR'!$B$7:$AL$2292,24,FALSE)</f>
        <v/>
      </c>
      <c r="W50" s="310">
        <f>VLOOKUP($I50,'WM-AR'!$B$7:$AL$2292,25,FALSE)</f>
        <v>0</v>
      </c>
      <c r="X50" s="310" t="str">
        <f>VLOOKUP($I50,'WM-AR'!$B$7:$AL$2292,26,FALSE)</f>
        <v/>
      </c>
      <c r="Y50" s="310">
        <f>VLOOKUP($I50,'WM-AR'!$B$7:$AL$2292,27,FALSE)</f>
        <v>0</v>
      </c>
      <c r="Z50" s="310">
        <f>VLOOKUP($I50,'WM-AR'!$B$7:$AL$2292,28,FALSE)</f>
        <v>0</v>
      </c>
      <c r="AA50" s="310">
        <f>VLOOKUP($I50,'WM-AR'!$B$7:$AL$2292,29,FALSE)</f>
        <v>0</v>
      </c>
      <c r="AB50" s="310">
        <f>VLOOKUP($I50,'WM-AR'!$B$7:$AL$2292,30,FALSE)</f>
        <v>0</v>
      </c>
      <c r="AC50" s="310">
        <f>VLOOKUP($I50,'WM-AR'!$B$7:$AL$2292,31,FALSE)</f>
        <v>0</v>
      </c>
      <c r="AD50" s="310">
        <f>VLOOKUP($I50,'WM-AR'!$B$7:$AL$2292,32,FALSE)</f>
        <v>0</v>
      </c>
      <c r="AE50" s="310">
        <f>VLOOKUP($I50,'WM-AR'!$B$7:$AL$2292,33,FALSE)</f>
        <v>0</v>
      </c>
      <c r="AF50" s="287" t="s">
        <v>899</v>
      </c>
      <c r="AG50" s="375" t="s">
        <v>885</v>
      </c>
      <c r="AH50" s="376">
        <v>30.192</v>
      </c>
      <c r="AI50" s="376" t="s">
        <v>886</v>
      </c>
      <c r="AJ50" s="334" t="s">
        <v>887</v>
      </c>
    </row>
    <row r="51" spans="2:36" ht="49.9" customHeight="1">
      <c r="B51" s="377" t="str" cm="1">
        <f t="array" ref="B51">INDEX($B$1:$B50,MAX(_xlfn.XMATCH("표준",$B$1:$B50,0,-1), _xlfn.XMATCH("입찰",$B$1:$B50,0,-1), _xlfn.XMATCH("실행",$B$1:$B50,0,-1)),1)</f>
        <v>표준</v>
      </c>
      <c r="C51" s="314"/>
      <c r="D51" s="285"/>
      <c r="E51" s="285"/>
      <c r="F51" s="285"/>
      <c r="G51" s="286" t="str">
        <f t="shared" si="13"/>
        <v xml:space="preserve">Form Work (1 time in use) </v>
      </c>
      <c r="H51" s="308" t="s">
        <v>888</v>
      </c>
      <c r="I51" s="309" t="str">
        <f t="shared" si="12"/>
        <v>A03AF036-00001</v>
      </c>
      <c r="J51" s="310"/>
      <c r="K51" s="310" t="str">
        <f>VLOOKUP($I51,'WM-AR'!$B$7:$AL$2292,34,FALSE)</f>
        <v>M2</v>
      </c>
      <c r="L51" s="310" t="str">
        <f>VLOOKUP($I51,'WM-AR'!$B$7:$AL$2292,4,FALSE)</f>
        <v>Concrete Work</v>
      </c>
      <c r="M51" s="310" t="str">
        <f>VLOOKUP($I51,'WM-AR'!$B$7:$AL$2292,6,FALSE)</f>
        <v>Superstructure Work</v>
      </c>
      <c r="N51" s="310" t="str">
        <f>VLOOKUP($I51,'WM-AR'!$B$7:$AL$2292,8,FALSE)</f>
        <v>Form Work (1 time in use)</v>
      </c>
      <c r="O51" s="310" t="str">
        <f>VLOOKUP($I51,'WM-AR'!$B$7:$AL$2292,10,FALSE)</f>
        <v>Flat Form</v>
      </c>
      <c r="P51" s="310">
        <f>VLOOKUP($I51,'WM-AR'!$B$7:$AL$2292,12,FALSE)</f>
        <v>0</v>
      </c>
      <c r="Q51" s="310" t="str">
        <f>IF(VLOOKUP($I51,'WM-AR'!$B$7:$AL$2292,14,FALSE)=0,"",VLOOKUP($I51,'WM-AR'!$B$7:$AL$2292,14,FALSE))</f>
        <v/>
      </c>
      <c r="R51" s="310">
        <f>VLOOKUP($I51,'WM-AR'!$B$7:$AL$2292,16,FALSE)</f>
        <v>0</v>
      </c>
      <c r="S51" s="310">
        <f>VLOOKUP($I51,'WM-AR'!$B$7:$AL$2292,18,FALSE)</f>
        <v>0</v>
      </c>
      <c r="T51" s="310" t="str">
        <f>VLOOKUP($I51,'WM-AR'!$B$7:$AL$2292,20,FALSE)</f>
        <v>Dressed Lumber, Plywood or Steel Form(Wood Planks are not Allowed) incl. Chamfer</v>
      </c>
      <c r="U51" s="310">
        <f>VLOOKUP($I51,'WM-AR'!$B$7:$AL$2292,22,FALSE)</f>
        <v>0</v>
      </c>
      <c r="V51" s="310" t="str">
        <f>VLOOKUP($I51,'WM-AR'!$B$7:$AL$2292,24,FALSE)</f>
        <v/>
      </c>
      <c r="W51" s="310">
        <f>VLOOKUP($I51,'WM-AR'!$B$7:$AL$2292,25,FALSE)</f>
        <v>0</v>
      </c>
      <c r="X51" s="310" t="str">
        <f>VLOOKUP($I51,'WM-AR'!$B$7:$AL$2292,26,FALSE)</f>
        <v/>
      </c>
      <c r="Y51" s="310">
        <f>VLOOKUP($I51,'WM-AR'!$B$7:$AL$2292,27,FALSE)</f>
        <v>0</v>
      </c>
      <c r="Z51" s="310">
        <f>VLOOKUP($I51,'WM-AR'!$B$7:$AL$2292,28,FALSE)</f>
        <v>0</v>
      </c>
      <c r="AA51" s="310">
        <f>VLOOKUP($I51,'WM-AR'!$B$7:$AL$2292,29,FALSE)</f>
        <v>0</v>
      </c>
      <c r="AB51" s="310">
        <f>VLOOKUP($I51,'WM-AR'!$B$7:$AL$2292,30,FALSE)</f>
        <v>0</v>
      </c>
      <c r="AC51" s="310">
        <f>VLOOKUP($I51,'WM-AR'!$B$7:$AL$2292,31,FALSE)</f>
        <v>0</v>
      </c>
      <c r="AD51" s="310">
        <f>VLOOKUP($I51,'WM-AR'!$B$7:$AL$2292,32,FALSE)</f>
        <v>0</v>
      </c>
      <c r="AE51" s="310">
        <f>VLOOKUP($I51,'WM-AR'!$B$7:$AL$2292,33,FALSE)</f>
        <v>0</v>
      </c>
      <c r="AF51" s="287"/>
      <c r="AG51" s="375" t="s">
        <v>779</v>
      </c>
      <c r="AH51" s="376">
        <v>125.8</v>
      </c>
      <c r="AI51" s="376" t="s">
        <v>763</v>
      </c>
      <c r="AJ51" s="334"/>
    </row>
    <row r="52" spans="2:36">
      <c r="B52" s="317" t="str" cm="1">
        <f t="array" ref="B52">INDEX($B$1:$B51,MAX(_xlfn.XMATCH("표준",$B$1:$B51,0,-1), _xlfn.XMATCH("입찰",$B$1:$B51,0,-1), _xlfn.XMATCH("실행",$B$1:$B51,0,-1)),1)</f>
        <v>표준</v>
      </c>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row>
    <row r="53" spans="2:36">
      <c r="B53" s="395"/>
      <c r="C53" s="396"/>
      <c r="D53" s="397"/>
      <c r="E53" s="397"/>
      <c r="F53" s="397"/>
      <c r="G53" s="398"/>
      <c r="H53" s="398"/>
      <c r="I53" s="367"/>
      <c r="J53" s="399"/>
      <c r="K53" s="399"/>
      <c r="L53" s="399"/>
      <c r="M53" s="399"/>
      <c r="N53" s="399"/>
      <c r="O53" s="399"/>
      <c r="P53" s="399"/>
      <c r="Q53" s="399"/>
      <c r="R53" s="399"/>
      <c r="S53" s="399"/>
      <c r="T53" s="399"/>
      <c r="U53" s="399"/>
      <c r="V53" s="399"/>
      <c r="W53" s="399"/>
      <c r="X53" s="399"/>
      <c r="Y53" s="399"/>
      <c r="Z53" s="399"/>
      <c r="AA53" s="399"/>
      <c r="AB53" s="399"/>
      <c r="AC53" s="399"/>
      <c r="AD53" s="399"/>
      <c r="AE53" s="399"/>
      <c r="AF53" s="397"/>
      <c r="AG53" s="400"/>
      <c r="AH53" s="401"/>
      <c r="AI53" s="401"/>
      <c r="AJ53" s="398"/>
    </row>
    <row r="54" spans="2:36" ht="33" customHeight="1">
      <c r="B54" s="378"/>
      <c r="C54" s="386"/>
      <c r="D54" s="387" t="s">
        <v>912</v>
      </c>
      <c r="E54" s="388"/>
      <c r="F54" s="388"/>
      <c r="G54" s="386" t="s">
        <v>913</v>
      </c>
      <c r="H54" s="402"/>
      <c r="I54" s="390" t="str">
        <f t="shared" ref="I54:I59" si="14">LEFT(H54,14)</f>
        <v/>
      </c>
      <c r="J54" s="390"/>
      <c r="K54" s="391"/>
      <c r="L54" s="391"/>
      <c r="M54" s="391"/>
      <c r="N54" s="391"/>
      <c r="O54" s="391"/>
      <c r="P54" s="391"/>
      <c r="Q54" s="391"/>
      <c r="R54" s="391"/>
      <c r="S54" s="391"/>
      <c r="T54" s="391"/>
      <c r="U54" s="391"/>
      <c r="V54" s="391"/>
      <c r="W54" s="391"/>
      <c r="X54" s="391"/>
      <c r="Y54" s="391"/>
      <c r="Z54" s="391"/>
      <c r="AA54" s="391"/>
      <c r="AB54" s="391"/>
      <c r="AC54" s="391"/>
      <c r="AD54" s="391"/>
      <c r="AE54" s="391"/>
      <c r="AF54" s="392"/>
      <c r="AG54" s="392"/>
      <c r="AH54" s="392"/>
      <c r="AI54" s="392"/>
      <c r="AJ54" s="393"/>
    </row>
    <row r="55" spans="2:36" ht="34.9" customHeight="1">
      <c r="B55" s="283" t="s">
        <v>890</v>
      </c>
      <c r="C55" s="371"/>
      <c r="D55" s="285" t="s">
        <v>225</v>
      </c>
      <c r="E55" s="308"/>
      <c r="F55" s="287" t="s">
        <v>509</v>
      </c>
      <c r="G55" s="288" t="s">
        <v>914</v>
      </c>
      <c r="H55" s="372"/>
      <c r="I55" s="290" t="str">
        <f t="shared" si="14"/>
        <v/>
      </c>
      <c r="J55" s="290"/>
      <c r="K55" s="290"/>
      <c r="L55" s="290"/>
      <c r="M55" s="290"/>
      <c r="N55" s="291"/>
      <c r="O55" s="373"/>
      <c r="P55" s="293"/>
      <c r="Q55" s="293"/>
      <c r="R55" s="293"/>
      <c r="S55" s="293"/>
      <c r="T55" s="293"/>
      <c r="U55" s="293"/>
      <c r="V55" s="294"/>
      <c r="W55" s="295"/>
      <c r="X55" s="295"/>
      <c r="Y55" s="295"/>
      <c r="Z55" s="295"/>
      <c r="AA55" s="295"/>
      <c r="AB55" s="295"/>
      <c r="AC55" s="295"/>
      <c r="AD55" s="295"/>
      <c r="AE55" s="295"/>
      <c r="AF55" s="394" t="s">
        <v>915</v>
      </c>
      <c r="AG55" s="297"/>
      <c r="AH55" s="297"/>
      <c r="AI55" s="297"/>
      <c r="AJ55" s="333"/>
    </row>
    <row r="56" spans="2:36" ht="49.9" customHeight="1">
      <c r="B56" s="299" t="str" cm="1">
        <f t="array" ref="B56">INDEX($B$1:$B55,MAX(_xlfn.XMATCH("표준",$B$1:$B55,0,-1), _xlfn.XMATCH("입찰",$B$1:$B55,0,-1), _xlfn.XMATCH("실행",$B$1:$B55,0,-1)),1)</f>
        <v>실행</v>
      </c>
      <c r="C56" s="307"/>
      <c r="D56" s="286"/>
      <c r="E56" s="286"/>
      <c r="F56" s="286"/>
      <c r="G56" s="286" t="str">
        <f t="shared" ref="G56:G59" si="15">N56&amp;" "&amp;Q56</f>
        <v>Structural Concrete 25MPa &lt; F'c (Cylinder Strength) ≤ 30MPa</v>
      </c>
      <c r="H56" s="308" t="s">
        <v>879</v>
      </c>
      <c r="I56" s="309" t="str">
        <f t="shared" si="14"/>
        <v>A03AF032-00007</v>
      </c>
      <c r="J56" s="310"/>
      <c r="K56" s="310" t="str">
        <f>VLOOKUP($I56,'WM-AR'!$B$7:$AL$2292,34,FALSE)</f>
        <v>M3</v>
      </c>
      <c r="L56" s="310" t="str">
        <f>VLOOKUP($I56,'WM-AR'!$B$7:$AL$2292,4,FALSE)</f>
        <v>Concrete Work</v>
      </c>
      <c r="M56" s="310" t="str">
        <f>VLOOKUP($I56,'WM-AR'!$B$7:$AL$2292,6,FALSE)</f>
        <v>Superstructure Work</v>
      </c>
      <c r="N56" s="310" t="str">
        <f>VLOOKUP($I56,'WM-AR'!$B$7:$AL$2292,8,FALSE)</f>
        <v>Structural Concrete</v>
      </c>
      <c r="O56" s="310">
        <f>VLOOKUP($I56,'WM-AR'!$B$7:$AL$2292,10,FALSE)</f>
        <v>0</v>
      </c>
      <c r="P56" s="310" t="str">
        <f>VLOOKUP($I56,'WM-AR'!$B$7:$AL$2292,12,FALSE)</f>
        <v>Cement Type-1</v>
      </c>
      <c r="Q56" s="310" t="str">
        <f>IF(VLOOKUP($I56,'WM-AR'!$B$7:$AL$2292,14,FALSE)=0,"",VLOOKUP($I56,'WM-AR'!$B$7:$AL$2292,14,FALSE))</f>
        <v>25MPa &lt; F'c (Cylinder Strength) ≤ 30MPa</v>
      </c>
      <c r="R56" s="310">
        <f>VLOOKUP($I56,'WM-AR'!$B$7:$AL$2292,16,FALSE)</f>
        <v>0</v>
      </c>
      <c r="S56" s="310">
        <f>VLOOKUP($I56,'WM-AR'!$B$7:$AL$2292,18,FALSE)</f>
        <v>0</v>
      </c>
      <c r="T56" s="310" t="str">
        <f>VLOOKUP($I56,'WM-AR'!$B$7:$AL$2292,20,FALSE)</f>
        <v/>
      </c>
      <c r="U56" s="310">
        <f>VLOOKUP($I56,'WM-AR'!$B$7:$AL$2292,22,FALSE)</f>
        <v>0</v>
      </c>
      <c r="V56" s="310" t="str">
        <f>VLOOKUP($I56,'WM-AR'!$B$7:$AL$2292,24,FALSE)</f>
        <v/>
      </c>
      <c r="W56" s="310">
        <f>VLOOKUP($I56,'WM-AR'!$B$7:$AL$2292,25,FALSE)</f>
        <v>0</v>
      </c>
      <c r="X56" s="310" t="str">
        <f>VLOOKUP($I56,'WM-AR'!$B$7:$AL$2292,26,FALSE)</f>
        <v/>
      </c>
      <c r="Y56" s="310">
        <f>VLOOKUP($I56,'WM-AR'!$B$7:$AL$2292,27,FALSE)</f>
        <v>0</v>
      </c>
      <c r="Z56" s="310">
        <f>VLOOKUP($I56,'WM-AR'!$B$7:$AL$2292,28,FALSE)</f>
        <v>0</v>
      </c>
      <c r="AA56" s="310">
        <f>VLOOKUP($I56,'WM-AR'!$B$7:$AL$2292,29,FALSE)</f>
        <v>0</v>
      </c>
      <c r="AB56" s="310">
        <f>VLOOKUP($I56,'WM-AR'!$B$7:$AL$2292,30,FALSE)</f>
        <v>0</v>
      </c>
      <c r="AC56" s="310">
        <f>VLOOKUP($I56,'WM-AR'!$B$7:$AL$2292,31,FALSE)</f>
        <v>0</v>
      </c>
      <c r="AD56" s="310">
        <f>VLOOKUP($I56,'WM-AR'!$B$7:$AL$2292,32,FALSE)</f>
        <v>0</v>
      </c>
      <c r="AE56" s="310">
        <f>VLOOKUP($I56,'WM-AR'!$B$7:$AL$2292,33,FALSE)</f>
        <v>0</v>
      </c>
      <c r="AF56" s="287" t="s">
        <v>880</v>
      </c>
      <c r="AG56" s="375" t="s">
        <v>881</v>
      </c>
      <c r="AH56" s="376"/>
      <c r="AI56" s="376" t="s">
        <v>882</v>
      </c>
      <c r="AJ56" s="334" t="s">
        <v>916</v>
      </c>
    </row>
    <row r="57" spans="2:36" ht="49.9" customHeight="1">
      <c r="B57" s="299" t="str" cm="1">
        <f t="array" ref="B57">INDEX($B$1:$B56,MAX(_xlfn.XMATCH("표준",$B$1:$B56,0,-1), _xlfn.XMATCH("입찰",$B$1:$B56,0,-1), _xlfn.XMATCH("실행",$B$1:$B56,0,-1)),1)</f>
        <v>실행</v>
      </c>
      <c r="C57" s="314"/>
      <c r="D57" s="285"/>
      <c r="E57" s="285"/>
      <c r="F57" s="285"/>
      <c r="G57" s="286" t="str">
        <f t="shared" si="15"/>
        <v>Rebar Work 300MPa&lt;Fy≤400MPa</v>
      </c>
      <c r="H57" s="308" t="s">
        <v>883</v>
      </c>
      <c r="I57" s="309" t="str">
        <f t="shared" si="14"/>
        <v>A03AF037-00003</v>
      </c>
      <c r="J57" s="310"/>
      <c r="K57" s="310" t="str">
        <f>VLOOKUP($I57,'WM-AR'!$B$7:$AL$2292,34,FALSE)</f>
        <v>TON</v>
      </c>
      <c r="L57" s="310" t="str">
        <f>VLOOKUP($I57,'WM-AR'!$B$7:$AL$2292,4,FALSE)</f>
        <v>Concrete Work</v>
      </c>
      <c r="M57" s="310" t="str">
        <f>VLOOKUP($I57,'WM-AR'!$B$7:$AL$2292,6,FALSE)</f>
        <v>Superstructure Work</v>
      </c>
      <c r="N57" s="310" t="str">
        <f>VLOOKUP($I57,'WM-AR'!$B$7:$AL$2292,8,FALSE)</f>
        <v>Rebar Work</v>
      </c>
      <c r="O57" s="310" t="str">
        <f>VLOOKUP($I57,'WM-AR'!$B$7:$AL$2292,10,FALSE)</f>
        <v>Deformed Bar (Non-Coat.)</v>
      </c>
      <c r="P57" s="310">
        <f>VLOOKUP($I57,'WM-AR'!$B$7:$AL$2292,12,FALSE)</f>
        <v>0</v>
      </c>
      <c r="Q57" s="310" t="str">
        <f>IF(VLOOKUP($I57,'WM-AR'!$B$7:$AL$2292,14,FALSE)=0,"",VLOOKUP($I57,'WM-AR'!$B$7:$AL$2292,14,FALSE))</f>
        <v>300MPa&lt;Fy≤400MPa</v>
      </c>
      <c r="R57" s="310">
        <f>VLOOKUP($I57,'WM-AR'!$B$7:$AL$2292,16,FALSE)</f>
        <v>0</v>
      </c>
      <c r="S57" s="310">
        <f>VLOOKUP($I57,'WM-AR'!$B$7:$AL$2292,18,FALSE)</f>
        <v>0</v>
      </c>
      <c r="T57" s="310" t="str">
        <f>VLOOKUP($I57,'WM-AR'!$B$7:$AL$2292,20,FALSE)</f>
        <v/>
      </c>
      <c r="U57" s="310">
        <f>VLOOKUP($I57,'WM-AR'!$B$7:$AL$2292,22,FALSE)</f>
        <v>0</v>
      </c>
      <c r="V57" s="310" t="str">
        <f>VLOOKUP($I57,'WM-AR'!$B$7:$AL$2292,24,FALSE)</f>
        <v/>
      </c>
      <c r="W57" s="310">
        <f>VLOOKUP($I57,'WM-AR'!$B$7:$AL$2292,25,FALSE)</f>
        <v>0</v>
      </c>
      <c r="X57" s="310" t="str">
        <f>VLOOKUP($I57,'WM-AR'!$B$7:$AL$2292,26,FALSE)</f>
        <v/>
      </c>
      <c r="Y57" s="310">
        <f>VLOOKUP($I57,'WM-AR'!$B$7:$AL$2292,27,FALSE)</f>
        <v>0</v>
      </c>
      <c r="Z57" s="310">
        <f>VLOOKUP($I57,'WM-AR'!$B$7:$AL$2292,28,FALSE)</f>
        <v>0</v>
      </c>
      <c r="AA57" s="310">
        <f>VLOOKUP($I57,'WM-AR'!$B$7:$AL$2292,29,FALSE)</f>
        <v>0</v>
      </c>
      <c r="AB57" s="310">
        <f>VLOOKUP($I57,'WM-AR'!$B$7:$AL$2292,30,FALSE)</f>
        <v>0</v>
      </c>
      <c r="AC57" s="310">
        <f>VLOOKUP($I57,'WM-AR'!$B$7:$AL$2292,31,FALSE)</f>
        <v>0</v>
      </c>
      <c r="AD57" s="310">
        <f>VLOOKUP($I57,'WM-AR'!$B$7:$AL$2292,32,FALSE)</f>
        <v>0</v>
      </c>
      <c r="AE57" s="310">
        <f>VLOOKUP($I57,'WM-AR'!$B$7:$AL$2292,33,FALSE)</f>
        <v>0</v>
      </c>
      <c r="AF57" s="287" t="s">
        <v>884</v>
      </c>
      <c r="AG57" s="375" t="s">
        <v>885</v>
      </c>
      <c r="AH57" s="376"/>
      <c r="AI57" s="376" t="s">
        <v>886</v>
      </c>
      <c r="AJ57" s="334" t="s">
        <v>887</v>
      </c>
    </row>
    <row r="58" spans="2:36" ht="49.9" customHeight="1">
      <c r="B58" s="377" t="str" cm="1">
        <f t="array" ref="B58">INDEX($B$1:$B57,MAX(_xlfn.XMATCH("표준",$B$1:$B57,0,-1), _xlfn.XMATCH("입찰",$B$1:$B57,0,-1), _xlfn.XMATCH("실행",$B$1:$B57,0,-1)),1)</f>
        <v>실행</v>
      </c>
      <c r="C58" s="314"/>
      <c r="D58" s="285"/>
      <c r="E58" s="285"/>
      <c r="F58" s="285"/>
      <c r="G58" s="286" t="str">
        <f t="shared" si="15"/>
        <v xml:space="preserve">Galvanized Steel Deck Plate </v>
      </c>
      <c r="H58" s="308" t="s">
        <v>917</v>
      </c>
      <c r="I58" s="309" t="str">
        <f t="shared" si="14"/>
        <v>S02AA024-00001</v>
      </c>
      <c r="J58" s="310"/>
      <c r="K58" s="310" t="str">
        <f>VLOOKUP($I58,'WM-AR'!$B$7:$AL$2292,34,FALSE)</f>
        <v>M2</v>
      </c>
      <c r="L58" s="310" t="str">
        <f>VLOOKUP($I58,'WM-AR'!$B$7:$AL$2292,4,FALSE)</f>
        <v>Miscellaneous Steel Fabrication Work</v>
      </c>
      <c r="M58" s="310" t="str">
        <f>VLOOKUP($I58,'WM-AR'!$B$7:$AL$2292,6,FALSE)</f>
        <v>Shelter/Building</v>
      </c>
      <c r="N58" s="310" t="str">
        <f>VLOOKUP($I58,'WM-AR'!$B$7:$AL$2292,8,FALSE)</f>
        <v>Galvanized Steel Deck Plate</v>
      </c>
      <c r="O58" s="310">
        <f>VLOOKUP($I58,'WM-AR'!$B$7:$AL$2292,10,FALSE)</f>
        <v>0</v>
      </c>
      <c r="P58" s="310">
        <f>VLOOKUP($I58,'WM-AR'!$B$7:$AL$2292,12,FALSE)</f>
        <v>0</v>
      </c>
      <c r="Q58" s="310" t="str">
        <f>IF(VLOOKUP($I58,'WM-AR'!$B$7:$AL$2292,14,FALSE)=0,"",VLOOKUP($I58,'WM-AR'!$B$7:$AL$2292,14,FALSE))</f>
        <v/>
      </c>
      <c r="R58" s="310">
        <f>VLOOKUP($I58,'WM-AR'!$B$7:$AL$2292,16,FALSE)</f>
        <v>0</v>
      </c>
      <c r="S58" s="310">
        <f>VLOOKUP($I58,'WM-AR'!$B$7:$AL$2292,18,FALSE)</f>
        <v>0</v>
      </c>
      <c r="T58" s="310">
        <f>VLOOKUP($I58,'WM-AR'!$B$7:$AL$2292,20,FALSE)</f>
        <v>0</v>
      </c>
      <c r="U58" s="310">
        <f>VLOOKUP($I58,'WM-AR'!$B$7:$AL$2292,22,FALSE)</f>
        <v>0</v>
      </c>
      <c r="V58" s="310">
        <f>VLOOKUP($I58,'WM-AR'!$B$7:$AL$2292,24,FALSE)</f>
        <v>0</v>
      </c>
      <c r="W58" s="310">
        <f>VLOOKUP($I58,'WM-AR'!$B$7:$AL$2292,25,FALSE)</f>
        <v>0</v>
      </c>
      <c r="X58" s="310">
        <f>VLOOKUP($I58,'WM-AR'!$B$7:$AL$2292,26,FALSE)</f>
        <v>0</v>
      </c>
      <c r="Y58" s="310">
        <f>VLOOKUP($I58,'WM-AR'!$B$7:$AL$2292,27,FALSE)</f>
        <v>0</v>
      </c>
      <c r="Z58" s="310">
        <f>VLOOKUP($I58,'WM-AR'!$B$7:$AL$2292,28,FALSE)</f>
        <v>0</v>
      </c>
      <c r="AA58" s="310">
        <f>VLOOKUP($I58,'WM-AR'!$B$7:$AL$2292,29,FALSE)</f>
        <v>0</v>
      </c>
      <c r="AB58" s="310">
        <f>VLOOKUP($I58,'WM-AR'!$B$7:$AL$2292,30,FALSE)</f>
        <v>0</v>
      </c>
      <c r="AC58" s="310" t="str">
        <f>VLOOKUP($I58,'WM-AR'!$B$7:$AL$2292,31,FALSE)</f>
        <v>THK=(  )mm</v>
      </c>
      <c r="AD58" s="310">
        <f>VLOOKUP($I58,'WM-AR'!$B$7:$AL$2292,32,FALSE)</f>
        <v>0</v>
      </c>
      <c r="AE58" s="310">
        <f>VLOOKUP($I58,'WM-AR'!$B$7:$AL$2292,33,FALSE)</f>
        <v>0</v>
      </c>
      <c r="AF58" s="287" t="s">
        <v>918</v>
      </c>
      <c r="AG58" s="375" t="s">
        <v>779</v>
      </c>
      <c r="AH58" s="376"/>
      <c r="AI58" s="376" t="s">
        <v>763</v>
      </c>
      <c r="AJ58" s="334"/>
    </row>
    <row r="59" spans="2:36" ht="49.9" customHeight="1">
      <c r="B59" s="377" t="str" cm="1">
        <f t="array" ref="B59">INDEX($B$1:$B58,MAX(_xlfn.XMATCH("표준",$B$1:$B58,0,-1), _xlfn.XMATCH("입찰",$B$1:$B58,0,-1), _xlfn.XMATCH("실행",$B$1:$B58,0,-1)),1)</f>
        <v>실행</v>
      </c>
      <c r="C59" s="314"/>
      <c r="D59" s="285"/>
      <c r="E59" s="285"/>
      <c r="F59" s="285"/>
      <c r="G59" s="286" t="str">
        <f t="shared" si="15"/>
        <v xml:space="preserve">Galvanized Steel Deck Plate </v>
      </c>
      <c r="H59" s="308" t="s">
        <v>919</v>
      </c>
      <c r="I59" s="309" t="str">
        <f t="shared" si="14"/>
        <v>S04AA024-00001</v>
      </c>
      <c r="J59" s="310"/>
      <c r="K59" s="310" t="str">
        <f>VLOOKUP($I59,'WM-AR'!$B$7:$AL$2292,34,FALSE)</f>
        <v>M2</v>
      </c>
      <c r="L59" s="310" t="str">
        <f>VLOOKUP($I59,'WM-AR'!$B$7:$AL$2292,4,FALSE)</f>
        <v>Miscellaneous Steel Erection Work</v>
      </c>
      <c r="M59" s="310" t="str">
        <f>VLOOKUP($I59,'WM-AR'!$B$7:$AL$2292,6,FALSE)</f>
        <v>Shelter/Building</v>
      </c>
      <c r="N59" s="310" t="str">
        <f>VLOOKUP($I59,'WM-AR'!$B$7:$AL$2292,8,FALSE)</f>
        <v>Galvanized Steel Deck Plate</v>
      </c>
      <c r="O59" s="310">
        <f>VLOOKUP($I59,'WM-AR'!$B$7:$AL$2292,10,FALSE)</f>
        <v>0</v>
      </c>
      <c r="P59" s="310">
        <f>VLOOKUP($I59,'WM-AR'!$B$7:$AL$2292,12,FALSE)</f>
        <v>0</v>
      </c>
      <c r="Q59" s="310" t="str">
        <f>IF(VLOOKUP($I59,'WM-AR'!$B$7:$AL$2292,14,FALSE)=0,"",VLOOKUP($I59,'WM-AR'!$B$7:$AL$2292,14,FALSE))</f>
        <v/>
      </c>
      <c r="R59" s="310">
        <f>VLOOKUP($I59,'WM-AR'!$B$7:$AL$2292,16,FALSE)</f>
        <v>0</v>
      </c>
      <c r="S59" s="310">
        <f>VLOOKUP($I59,'WM-AR'!$B$7:$AL$2292,18,FALSE)</f>
        <v>0</v>
      </c>
      <c r="T59" s="310">
        <f>VLOOKUP($I59,'WM-AR'!$B$7:$AL$2292,20,FALSE)</f>
        <v>0</v>
      </c>
      <c r="U59" s="310">
        <f>VLOOKUP($I59,'WM-AR'!$B$7:$AL$2292,22,FALSE)</f>
        <v>0</v>
      </c>
      <c r="V59" s="310">
        <f>VLOOKUP($I59,'WM-AR'!$B$7:$AL$2292,24,FALSE)</f>
        <v>0</v>
      </c>
      <c r="W59" s="310">
        <f>VLOOKUP($I59,'WM-AR'!$B$7:$AL$2292,25,FALSE)</f>
        <v>0</v>
      </c>
      <c r="X59" s="310">
        <f>VLOOKUP($I59,'WM-AR'!$B$7:$AL$2292,26,FALSE)</f>
        <v>0</v>
      </c>
      <c r="Y59" s="310">
        <f>VLOOKUP($I59,'WM-AR'!$B$7:$AL$2292,27,FALSE)</f>
        <v>0</v>
      </c>
      <c r="Z59" s="310">
        <f>VLOOKUP($I59,'WM-AR'!$B$7:$AL$2292,28,FALSE)</f>
        <v>0</v>
      </c>
      <c r="AA59" s="310">
        <f>VLOOKUP($I59,'WM-AR'!$B$7:$AL$2292,29,FALSE)</f>
        <v>0</v>
      </c>
      <c r="AB59" s="310">
        <f>VLOOKUP($I59,'WM-AR'!$B$7:$AL$2292,30,FALSE)</f>
        <v>0</v>
      </c>
      <c r="AC59" s="310" t="str">
        <f>VLOOKUP($I59,'WM-AR'!$B$7:$AL$2292,31,FALSE)</f>
        <v>THK=(  )mm</v>
      </c>
      <c r="AD59" s="310">
        <f>VLOOKUP($I59,'WM-AR'!$B$7:$AL$2292,32,FALSE)</f>
        <v>0</v>
      </c>
      <c r="AE59" s="310">
        <f>VLOOKUP($I59,'WM-AR'!$B$7:$AL$2292,33,FALSE)</f>
        <v>0</v>
      </c>
      <c r="AF59" s="287" t="s">
        <v>918</v>
      </c>
      <c r="AG59" s="375" t="s">
        <v>779</v>
      </c>
      <c r="AH59" s="376"/>
      <c r="AI59" s="376" t="s">
        <v>763</v>
      </c>
      <c r="AJ59" s="334"/>
    </row>
    <row r="60" spans="2:36">
      <c r="B60" s="317" t="str" cm="1">
        <f t="array" ref="B60">INDEX($B$1:$B59,MAX(_xlfn.XMATCH("표준",$B$1:$B59,0,-1), _xlfn.XMATCH("입찰",$B$1:$B59,0,-1), _xlfn.XMATCH("실행",$B$1:$B59,0,-1)),1)</f>
        <v>실행</v>
      </c>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row>
    <row r="61" spans="2:36" ht="34.9" customHeight="1">
      <c r="B61" s="283" t="s">
        <v>890</v>
      </c>
      <c r="C61" s="371"/>
      <c r="D61" s="285" t="s">
        <v>225</v>
      </c>
      <c r="E61" s="308"/>
      <c r="F61" s="287" t="s">
        <v>509</v>
      </c>
      <c r="G61" s="288" t="s">
        <v>920</v>
      </c>
      <c r="H61" s="372"/>
      <c r="I61" s="290" t="str">
        <f t="shared" ref="I61:I66" si="16">LEFT(H61,14)</f>
        <v/>
      </c>
      <c r="J61" s="290"/>
      <c r="K61" s="290"/>
      <c r="L61" s="290"/>
      <c r="M61" s="290"/>
      <c r="N61" s="291"/>
      <c r="O61" s="373"/>
      <c r="P61" s="293"/>
      <c r="Q61" s="293"/>
      <c r="R61" s="293"/>
      <c r="S61" s="293"/>
      <c r="T61" s="293"/>
      <c r="U61" s="293"/>
      <c r="V61" s="294"/>
      <c r="W61" s="295"/>
      <c r="X61" s="295"/>
      <c r="Y61" s="295"/>
      <c r="Z61" s="295"/>
      <c r="AA61" s="295"/>
      <c r="AB61" s="295"/>
      <c r="AC61" s="295"/>
      <c r="AD61" s="295"/>
      <c r="AE61" s="295"/>
      <c r="AF61" s="394" t="s">
        <v>915</v>
      </c>
      <c r="AG61" s="297"/>
      <c r="AH61" s="297"/>
      <c r="AI61" s="297"/>
      <c r="AJ61" s="333"/>
    </row>
    <row r="62" spans="2:36" ht="49.9" customHeight="1">
      <c r="B62" s="299" t="str" cm="1">
        <f t="array" ref="B62">INDEX($B$1:$B61,MAX(_xlfn.XMATCH("표준",$B$1:$B61,0,-1), _xlfn.XMATCH("입찰",$B$1:$B61,0,-1), _xlfn.XMATCH("실행",$B$1:$B61,0,-1)),1)</f>
        <v>실행</v>
      </c>
      <c r="C62" s="307"/>
      <c r="D62" s="286"/>
      <c r="E62" s="286"/>
      <c r="F62" s="286"/>
      <c r="G62" s="286" t="str">
        <f t="shared" ref="G62:G66" si="17">N62&amp;" "&amp;Q62</f>
        <v>Structural Concrete 25MPa &lt; F'c (Cylinder Strength) ≤ 30MPa</v>
      </c>
      <c r="H62" s="308" t="s">
        <v>879</v>
      </c>
      <c r="I62" s="309" t="str">
        <f t="shared" si="16"/>
        <v>A03AF032-00007</v>
      </c>
      <c r="J62" s="310"/>
      <c r="K62" s="310" t="str">
        <f>VLOOKUP($I62,'WM-AR'!$B$7:$AL$2292,34,FALSE)</f>
        <v>M3</v>
      </c>
      <c r="L62" s="310" t="str">
        <f>VLOOKUP($I62,'WM-AR'!$B$7:$AL$2292,4,FALSE)</f>
        <v>Concrete Work</v>
      </c>
      <c r="M62" s="310" t="str">
        <f>VLOOKUP($I62,'WM-AR'!$B$7:$AL$2292,6,FALSE)</f>
        <v>Superstructure Work</v>
      </c>
      <c r="N62" s="310" t="str">
        <f>VLOOKUP($I62,'WM-AR'!$B$7:$AL$2292,8,FALSE)</f>
        <v>Structural Concrete</v>
      </c>
      <c r="O62" s="310">
        <f>VLOOKUP($I62,'WM-AR'!$B$7:$AL$2292,10,FALSE)</f>
        <v>0</v>
      </c>
      <c r="P62" s="310" t="str">
        <f>VLOOKUP($I62,'WM-AR'!$B$7:$AL$2292,12,FALSE)</f>
        <v>Cement Type-1</v>
      </c>
      <c r="Q62" s="310" t="str">
        <f>IF(VLOOKUP($I62,'WM-AR'!$B$7:$AL$2292,14,FALSE)=0,"",VLOOKUP($I62,'WM-AR'!$B$7:$AL$2292,14,FALSE))</f>
        <v>25MPa &lt; F'c (Cylinder Strength) ≤ 30MPa</v>
      </c>
      <c r="R62" s="310">
        <f>VLOOKUP($I62,'WM-AR'!$B$7:$AL$2292,16,FALSE)</f>
        <v>0</v>
      </c>
      <c r="S62" s="310">
        <f>VLOOKUP($I62,'WM-AR'!$B$7:$AL$2292,18,FALSE)</f>
        <v>0</v>
      </c>
      <c r="T62" s="310" t="str">
        <f>VLOOKUP($I62,'WM-AR'!$B$7:$AL$2292,20,FALSE)</f>
        <v/>
      </c>
      <c r="U62" s="310">
        <f>VLOOKUP($I62,'WM-AR'!$B$7:$AL$2292,22,FALSE)</f>
        <v>0</v>
      </c>
      <c r="V62" s="310" t="str">
        <f>VLOOKUP($I62,'WM-AR'!$B$7:$AL$2292,24,FALSE)</f>
        <v/>
      </c>
      <c r="W62" s="310">
        <f>VLOOKUP($I62,'WM-AR'!$B$7:$AL$2292,25,FALSE)</f>
        <v>0</v>
      </c>
      <c r="X62" s="310" t="str">
        <f>VLOOKUP($I62,'WM-AR'!$B$7:$AL$2292,26,FALSE)</f>
        <v/>
      </c>
      <c r="Y62" s="310">
        <f>VLOOKUP($I62,'WM-AR'!$B$7:$AL$2292,27,FALSE)</f>
        <v>0</v>
      </c>
      <c r="Z62" s="310">
        <f>VLOOKUP($I62,'WM-AR'!$B$7:$AL$2292,28,FALSE)</f>
        <v>0</v>
      </c>
      <c r="AA62" s="310">
        <f>VLOOKUP($I62,'WM-AR'!$B$7:$AL$2292,29,FALSE)</f>
        <v>0</v>
      </c>
      <c r="AB62" s="310">
        <f>VLOOKUP($I62,'WM-AR'!$B$7:$AL$2292,30,FALSE)</f>
        <v>0</v>
      </c>
      <c r="AC62" s="310">
        <f>VLOOKUP($I62,'WM-AR'!$B$7:$AL$2292,31,FALSE)</f>
        <v>0</v>
      </c>
      <c r="AD62" s="310">
        <f>VLOOKUP($I62,'WM-AR'!$B$7:$AL$2292,32,FALSE)</f>
        <v>0</v>
      </c>
      <c r="AE62" s="310">
        <f>VLOOKUP($I62,'WM-AR'!$B$7:$AL$2292,33,FALSE)</f>
        <v>0</v>
      </c>
      <c r="AF62" s="287" t="s">
        <v>880</v>
      </c>
      <c r="AG62" s="375" t="s">
        <v>881</v>
      </c>
      <c r="AH62" s="376"/>
      <c r="AI62" s="376" t="s">
        <v>882</v>
      </c>
      <c r="AJ62" s="334" t="s">
        <v>916</v>
      </c>
    </row>
    <row r="63" spans="2:36" ht="49.9" customHeight="1">
      <c r="B63" s="299" t="str" cm="1">
        <f t="array" ref="B63">INDEX($B$1:$B62,MAX(_xlfn.XMATCH("표준",$B$1:$B62,0,-1), _xlfn.XMATCH("입찰",$B$1:$B62,0,-1), _xlfn.XMATCH("실행",$B$1:$B62,0,-1)),1)</f>
        <v>실행</v>
      </c>
      <c r="C63" s="314"/>
      <c r="D63" s="285"/>
      <c r="E63" s="285"/>
      <c r="F63" s="285"/>
      <c r="G63" s="286" t="str">
        <f t="shared" si="17"/>
        <v>Rebar Work 300MPa&lt;Fy≤400MPa</v>
      </c>
      <c r="H63" s="308" t="s">
        <v>883</v>
      </c>
      <c r="I63" s="309" t="str">
        <f t="shared" si="16"/>
        <v>A03AF037-00003</v>
      </c>
      <c r="J63" s="310"/>
      <c r="K63" s="310" t="str">
        <f>VLOOKUP($I63,'WM-AR'!$B$7:$AL$2292,34,FALSE)</f>
        <v>TON</v>
      </c>
      <c r="L63" s="310" t="str">
        <f>VLOOKUP($I63,'WM-AR'!$B$7:$AL$2292,4,FALSE)</f>
        <v>Concrete Work</v>
      </c>
      <c r="M63" s="310" t="str">
        <f>VLOOKUP($I63,'WM-AR'!$B$7:$AL$2292,6,FALSE)</f>
        <v>Superstructure Work</v>
      </c>
      <c r="N63" s="310" t="str">
        <f>VLOOKUP($I63,'WM-AR'!$B$7:$AL$2292,8,FALSE)</f>
        <v>Rebar Work</v>
      </c>
      <c r="O63" s="310" t="str">
        <f>VLOOKUP($I63,'WM-AR'!$B$7:$AL$2292,10,FALSE)</f>
        <v>Deformed Bar (Non-Coat.)</v>
      </c>
      <c r="P63" s="310">
        <f>VLOOKUP($I63,'WM-AR'!$B$7:$AL$2292,12,FALSE)</f>
        <v>0</v>
      </c>
      <c r="Q63" s="310" t="str">
        <f>IF(VLOOKUP($I63,'WM-AR'!$B$7:$AL$2292,14,FALSE)=0,"",VLOOKUP($I63,'WM-AR'!$B$7:$AL$2292,14,FALSE))</f>
        <v>300MPa&lt;Fy≤400MPa</v>
      </c>
      <c r="R63" s="310">
        <f>VLOOKUP($I63,'WM-AR'!$B$7:$AL$2292,16,FALSE)</f>
        <v>0</v>
      </c>
      <c r="S63" s="310">
        <f>VLOOKUP($I63,'WM-AR'!$B$7:$AL$2292,18,FALSE)</f>
        <v>0</v>
      </c>
      <c r="T63" s="310" t="str">
        <f>VLOOKUP($I63,'WM-AR'!$B$7:$AL$2292,20,FALSE)</f>
        <v/>
      </c>
      <c r="U63" s="310">
        <f>VLOOKUP($I63,'WM-AR'!$B$7:$AL$2292,22,FALSE)</f>
        <v>0</v>
      </c>
      <c r="V63" s="310" t="str">
        <f>VLOOKUP($I63,'WM-AR'!$B$7:$AL$2292,24,FALSE)</f>
        <v/>
      </c>
      <c r="W63" s="310">
        <f>VLOOKUP($I63,'WM-AR'!$B$7:$AL$2292,25,FALSE)</f>
        <v>0</v>
      </c>
      <c r="X63" s="310" t="str">
        <f>VLOOKUP($I63,'WM-AR'!$B$7:$AL$2292,26,FALSE)</f>
        <v/>
      </c>
      <c r="Y63" s="310">
        <f>VLOOKUP($I63,'WM-AR'!$B$7:$AL$2292,27,FALSE)</f>
        <v>0</v>
      </c>
      <c r="Z63" s="310">
        <f>VLOOKUP($I63,'WM-AR'!$B$7:$AL$2292,28,FALSE)</f>
        <v>0</v>
      </c>
      <c r="AA63" s="310">
        <f>VLOOKUP($I63,'WM-AR'!$B$7:$AL$2292,29,FALSE)</f>
        <v>0</v>
      </c>
      <c r="AB63" s="310">
        <f>VLOOKUP($I63,'WM-AR'!$B$7:$AL$2292,30,FALSE)</f>
        <v>0</v>
      </c>
      <c r="AC63" s="310">
        <f>VLOOKUP($I63,'WM-AR'!$B$7:$AL$2292,31,FALSE)</f>
        <v>0</v>
      </c>
      <c r="AD63" s="310">
        <f>VLOOKUP($I63,'WM-AR'!$B$7:$AL$2292,32,FALSE)</f>
        <v>0</v>
      </c>
      <c r="AE63" s="310">
        <f>VLOOKUP($I63,'WM-AR'!$B$7:$AL$2292,33,FALSE)</f>
        <v>0</v>
      </c>
      <c r="AF63" s="287" t="s">
        <v>884</v>
      </c>
      <c r="AG63" s="375" t="s">
        <v>885</v>
      </c>
      <c r="AH63" s="376"/>
      <c r="AI63" s="376" t="s">
        <v>886</v>
      </c>
      <c r="AJ63" s="334" t="s">
        <v>887</v>
      </c>
    </row>
    <row r="64" spans="2:36" ht="49.9" customHeight="1">
      <c r="B64" s="377" t="str" cm="1">
        <f t="array" ref="B64">INDEX($B$1:$B63,MAX(_xlfn.XMATCH("표준",$B$1:$B63,0,-1), _xlfn.XMATCH("입찰",$B$1:$B63,0,-1), _xlfn.XMATCH("실행",$B$1:$B63,0,-1)),1)</f>
        <v>실행</v>
      </c>
      <c r="C64" s="314"/>
      <c r="D64" s="285"/>
      <c r="E64" s="285"/>
      <c r="F64" s="285"/>
      <c r="G64" s="286" t="str">
        <f t="shared" si="17"/>
        <v xml:space="preserve">Galvanized Steel Deck Plate </v>
      </c>
      <c r="H64" s="308" t="s">
        <v>917</v>
      </c>
      <c r="I64" s="309" t="str">
        <f t="shared" si="16"/>
        <v>S02AA024-00001</v>
      </c>
      <c r="J64" s="310"/>
      <c r="K64" s="310" t="str">
        <f>VLOOKUP($I64,'WM-AR'!$B$7:$AL$2292,34,FALSE)</f>
        <v>M2</v>
      </c>
      <c r="L64" s="310" t="str">
        <f>VLOOKUP($I64,'WM-AR'!$B$7:$AL$2292,4,FALSE)</f>
        <v>Miscellaneous Steel Fabrication Work</v>
      </c>
      <c r="M64" s="310" t="str">
        <f>VLOOKUP($I64,'WM-AR'!$B$7:$AL$2292,6,FALSE)</f>
        <v>Shelter/Building</v>
      </c>
      <c r="N64" s="310" t="str">
        <f>VLOOKUP($I64,'WM-AR'!$B$7:$AL$2292,8,FALSE)</f>
        <v>Galvanized Steel Deck Plate</v>
      </c>
      <c r="O64" s="310">
        <f>VLOOKUP($I64,'WM-AR'!$B$7:$AL$2292,10,FALSE)</f>
        <v>0</v>
      </c>
      <c r="P64" s="310">
        <f>VLOOKUP($I64,'WM-AR'!$B$7:$AL$2292,12,FALSE)</f>
        <v>0</v>
      </c>
      <c r="Q64" s="310" t="str">
        <f>IF(VLOOKUP($I64,'WM-AR'!$B$7:$AL$2292,14,FALSE)=0,"",VLOOKUP($I64,'WM-AR'!$B$7:$AL$2292,14,FALSE))</f>
        <v/>
      </c>
      <c r="R64" s="310">
        <f>VLOOKUP($I64,'WM-AR'!$B$7:$AL$2292,16,FALSE)</f>
        <v>0</v>
      </c>
      <c r="S64" s="310">
        <f>VLOOKUP($I64,'WM-AR'!$B$7:$AL$2292,18,FALSE)</f>
        <v>0</v>
      </c>
      <c r="T64" s="310">
        <f>VLOOKUP($I64,'WM-AR'!$B$7:$AL$2292,20,FALSE)</f>
        <v>0</v>
      </c>
      <c r="U64" s="310">
        <f>VLOOKUP($I64,'WM-AR'!$B$7:$AL$2292,22,FALSE)</f>
        <v>0</v>
      </c>
      <c r="V64" s="310">
        <f>VLOOKUP($I64,'WM-AR'!$B$7:$AL$2292,24,FALSE)</f>
        <v>0</v>
      </c>
      <c r="W64" s="310">
        <f>VLOOKUP($I64,'WM-AR'!$B$7:$AL$2292,25,FALSE)</f>
        <v>0</v>
      </c>
      <c r="X64" s="310">
        <f>VLOOKUP($I64,'WM-AR'!$B$7:$AL$2292,26,FALSE)</f>
        <v>0</v>
      </c>
      <c r="Y64" s="310">
        <f>VLOOKUP($I64,'WM-AR'!$B$7:$AL$2292,27,FALSE)</f>
        <v>0</v>
      </c>
      <c r="Z64" s="310">
        <f>VLOOKUP($I64,'WM-AR'!$B$7:$AL$2292,28,FALSE)</f>
        <v>0</v>
      </c>
      <c r="AA64" s="310">
        <f>VLOOKUP($I64,'WM-AR'!$B$7:$AL$2292,29,FALSE)</f>
        <v>0</v>
      </c>
      <c r="AB64" s="310">
        <f>VLOOKUP($I64,'WM-AR'!$B$7:$AL$2292,30,FALSE)</f>
        <v>0</v>
      </c>
      <c r="AC64" s="310" t="str">
        <f>VLOOKUP($I64,'WM-AR'!$B$7:$AL$2292,31,FALSE)</f>
        <v>THK=(  )mm</v>
      </c>
      <c r="AD64" s="310">
        <f>VLOOKUP($I64,'WM-AR'!$B$7:$AL$2292,32,FALSE)</f>
        <v>0</v>
      </c>
      <c r="AE64" s="310">
        <f>VLOOKUP($I64,'WM-AR'!$B$7:$AL$2292,33,FALSE)</f>
        <v>0</v>
      </c>
      <c r="AF64" s="287" t="s">
        <v>918</v>
      </c>
      <c r="AG64" s="375" t="s">
        <v>779</v>
      </c>
      <c r="AH64" s="376"/>
      <c r="AI64" s="376" t="s">
        <v>763</v>
      </c>
      <c r="AJ64" s="334"/>
    </row>
    <row r="65" spans="2:36" ht="49.9" customHeight="1">
      <c r="B65" s="377" t="str" cm="1">
        <f t="array" ref="B65">INDEX($B$1:$B64,MAX(_xlfn.XMATCH("표준",$B$1:$B64,0,-1), _xlfn.XMATCH("입찰",$B$1:$B64,0,-1), _xlfn.XMATCH("실행",$B$1:$B64,0,-1)),1)</f>
        <v>실행</v>
      </c>
      <c r="C65" s="314"/>
      <c r="D65" s="285"/>
      <c r="E65" s="285"/>
      <c r="F65" s="285"/>
      <c r="G65" s="286" t="str">
        <f t="shared" si="17"/>
        <v xml:space="preserve">Galvanized Steel Deck Plate </v>
      </c>
      <c r="H65" s="308" t="s">
        <v>919</v>
      </c>
      <c r="I65" s="309" t="str">
        <f t="shared" si="16"/>
        <v>S04AA024-00001</v>
      </c>
      <c r="J65" s="310"/>
      <c r="K65" s="310" t="str">
        <f>VLOOKUP($I65,'WM-AR'!$B$7:$AL$2292,34,FALSE)</f>
        <v>M2</v>
      </c>
      <c r="L65" s="310" t="str">
        <f>VLOOKUP($I65,'WM-AR'!$B$7:$AL$2292,4,FALSE)</f>
        <v>Miscellaneous Steel Erection Work</v>
      </c>
      <c r="M65" s="310" t="str">
        <f>VLOOKUP($I65,'WM-AR'!$B$7:$AL$2292,6,FALSE)</f>
        <v>Shelter/Building</v>
      </c>
      <c r="N65" s="310" t="str">
        <f>VLOOKUP($I65,'WM-AR'!$B$7:$AL$2292,8,FALSE)</f>
        <v>Galvanized Steel Deck Plate</v>
      </c>
      <c r="O65" s="310">
        <f>VLOOKUP($I65,'WM-AR'!$B$7:$AL$2292,10,FALSE)</f>
        <v>0</v>
      </c>
      <c r="P65" s="310">
        <f>VLOOKUP($I65,'WM-AR'!$B$7:$AL$2292,12,FALSE)</f>
        <v>0</v>
      </c>
      <c r="Q65" s="310" t="str">
        <f>IF(VLOOKUP($I65,'WM-AR'!$B$7:$AL$2292,14,FALSE)=0,"",VLOOKUP($I65,'WM-AR'!$B$7:$AL$2292,14,FALSE))</f>
        <v/>
      </c>
      <c r="R65" s="310">
        <f>VLOOKUP($I65,'WM-AR'!$B$7:$AL$2292,16,FALSE)</f>
        <v>0</v>
      </c>
      <c r="S65" s="310">
        <f>VLOOKUP($I65,'WM-AR'!$B$7:$AL$2292,18,FALSE)</f>
        <v>0</v>
      </c>
      <c r="T65" s="310">
        <f>VLOOKUP($I65,'WM-AR'!$B$7:$AL$2292,20,FALSE)</f>
        <v>0</v>
      </c>
      <c r="U65" s="310">
        <f>VLOOKUP($I65,'WM-AR'!$B$7:$AL$2292,22,FALSE)</f>
        <v>0</v>
      </c>
      <c r="V65" s="310">
        <f>VLOOKUP($I65,'WM-AR'!$B$7:$AL$2292,24,FALSE)</f>
        <v>0</v>
      </c>
      <c r="W65" s="310">
        <f>VLOOKUP($I65,'WM-AR'!$B$7:$AL$2292,25,FALSE)</f>
        <v>0</v>
      </c>
      <c r="X65" s="310">
        <f>VLOOKUP($I65,'WM-AR'!$B$7:$AL$2292,26,FALSE)</f>
        <v>0</v>
      </c>
      <c r="Y65" s="310">
        <f>VLOOKUP($I65,'WM-AR'!$B$7:$AL$2292,27,FALSE)</f>
        <v>0</v>
      </c>
      <c r="Z65" s="310">
        <f>VLOOKUP($I65,'WM-AR'!$B$7:$AL$2292,28,FALSE)</f>
        <v>0</v>
      </c>
      <c r="AA65" s="310">
        <f>VLOOKUP($I65,'WM-AR'!$B$7:$AL$2292,29,FALSE)</f>
        <v>0</v>
      </c>
      <c r="AB65" s="310">
        <f>VLOOKUP($I65,'WM-AR'!$B$7:$AL$2292,30,FALSE)</f>
        <v>0</v>
      </c>
      <c r="AC65" s="310" t="str">
        <f>VLOOKUP($I65,'WM-AR'!$B$7:$AL$2292,31,FALSE)</f>
        <v>THK=(  )mm</v>
      </c>
      <c r="AD65" s="310">
        <f>VLOOKUP($I65,'WM-AR'!$B$7:$AL$2292,32,FALSE)</f>
        <v>0</v>
      </c>
      <c r="AE65" s="310">
        <f>VLOOKUP($I65,'WM-AR'!$B$7:$AL$2292,33,FALSE)</f>
        <v>0</v>
      </c>
      <c r="AF65" s="287" t="s">
        <v>918</v>
      </c>
      <c r="AG65" s="375" t="s">
        <v>779</v>
      </c>
      <c r="AH65" s="376"/>
      <c r="AI65" s="376" t="s">
        <v>763</v>
      </c>
      <c r="AJ65" s="334"/>
    </row>
    <row r="66" spans="2:36" ht="49.9" customHeight="1">
      <c r="B66" s="377" t="str" cm="1">
        <f t="array" ref="B66">INDEX($B$1:$B65,MAX(_xlfn.XMATCH("표준",$B$1:$B65,0,-1), _xlfn.XMATCH("입찰",$B$1:$B65,0,-1), _xlfn.XMATCH("실행",$B$1:$B65,0,-1)),1)</f>
        <v>실행</v>
      </c>
      <c r="C66" s="314"/>
      <c r="D66" s="285"/>
      <c r="E66" s="285"/>
      <c r="F66" s="285"/>
      <c r="G66" s="286" t="str">
        <f t="shared" si="17"/>
        <v xml:space="preserve">Steel Trowel Finish </v>
      </c>
      <c r="H66" s="308" t="s">
        <v>889</v>
      </c>
      <c r="I66" s="309" t="str">
        <f t="shared" si="16"/>
        <v>A04AS173-00001</v>
      </c>
      <c r="J66" s="310"/>
      <c r="K66" s="310" t="str">
        <f>VLOOKUP($I66,'WM-AR'!$B$7:$AL$2292,34,FALSE)</f>
        <v>M2</v>
      </c>
      <c r="L66" s="310" t="str">
        <f>VLOOKUP($I66,'WM-AR'!$B$7:$AL$2292,4,FALSE)</f>
        <v>Finishing Work</v>
      </c>
      <c r="M66" s="310" t="str">
        <f>VLOOKUP($I66,'WM-AR'!$B$7:$AL$2292,6,FALSE)</f>
        <v>Exterior/Interior Finish Work</v>
      </c>
      <c r="N66" s="310" t="str">
        <f>VLOOKUP($I66,'WM-AR'!$B$7:$AL$2292,8,FALSE)</f>
        <v>Steel Trowel Finish</v>
      </c>
      <c r="O66" s="310">
        <f>VLOOKUP($I66,'WM-AR'!$B$7:$AL$2292,10,FALSE)</f>
        <v>0</v>
      </c>
      <c r="P66" s="310">
        <f>VLOOKUP($I66,'WM-AR'!$B$7:$AL$2292,12,FALSE)</f>
        <v>0</v>
      </c>
      <c r="Q66" s="310" t="str">
        <f>IF(VLOOKUP($I66,'WM-AR'!$B$7:$AL$2292,14,FALSE)=0,"",VLOOKUP($I66,'WM-AR'!$B$7:$AL$2292,14,FALSE))</f>
        <v/>
      </c>
      <c r="R66" s="310">
        <f>VLOOKUP($I66,'WM-AR'!$B$7:$AL$2292,16,FALSE)</f>
        <v>0</v>
      </c>
      <c r="S66" s="310">
        <f>VLOOKUP($I66,'WM-AR'!$B$7:$AL$2292,18,FALSE)</f>
        <v>0</v>
      </c>
      <c r="T66" s="310" t="str">
        <f>VLOOKUP($I66,'WM-AR'!$B$7:$AL$2292,20,FALSE)</f>
        <v/>
      </c>
      <c r="U66" s="310">
        <f>VLOOKUP($I66,'WM-AR'!$B$7:$AL$2292,22,FALSE)</f>
        <v>0</v>
      </c>
      <c r="V66" s="310" t="str">
        <f>VLOOKUP($I66,'WM-AR'!$B$7:$AL$2292,24,FALSE)</f>
        <v/>
      </c>
      <c r="W66" s="310">
        <f>VLOOKUP($I66,'WM-AR'!$B$7:$AL$2292,25,FALSE)</f>
        <v>0</v>
      </c>
      <c r="X66" s="310" t="str">
        <f>VLOOKUP($I66,'WM-AR'!$B$7:$AL$2292,26,FALSE)</f>
        <v/>
      </c>
      <c r="Y66" s="310">
        <f>VLOOKUP($I66,'WM-AR'!$B$7:$AL$2292,27,FALSE)</f>
        <v>0</v>
      </c>
      <c r="Z66" s="310">
        <f>VLOOKUP($I66,'WM-AR'!$B$7:$AL$2292,28,FALSE)</f>
        <v>0</v>
      </c>
      <c r="AA66" s="310">
        <f>VLOOKUP($I66,'WM-AR'!$B$7:$AL$2292,29,FALSE)</f>
        <v>0</v>
      </c>
      <c r="AB66" s="310">
        <f>VLOOKUP($I66,'WM-AR'!$B$7:$AL$2292,30,FALSE)</f>
        <v>0</v>
      </c>
      <c r="AC66" s="310">
        <f>VLOOKUP($I66,'WM-AR'!$B$7:$AL$2292,31,FALSE)</f>
        <v>0</v>
      </c>
      <c r="AD66" s="310">
        <f>VLOOKUP($I66,'WM-AR'!$B$7:$AL$2292,32,FALSE)</f>
        <v>0</v>
      </c>
      <c r="AE66" s="310">
        <f>VLOOKUP($I66,'WM-AR'!$B$7:$AL$2292,33,FALSE)</f>
        <v>0</v>
      </c>
      <c r="AF66" s="287"/>
      <c r="AG66" s="375" t="s">
        <v>779</v>
      </c>
      <c r="AH66" s="376"/>
      <c r="AI66" s="376" t="s">
        <v>763</v>
      </c>
      <c r="AJ66" s="334"/>
    </row>
    <row r="67" spans="2:36">
      <c r="B67" s="317" t="str" cm="1">
        <f t="array" ref="B67">INDEX($B$1:$B66,MAX(_xlfn.XMATCH("표준",$B$1:$B66,0,-1), _xlfn.XMATCH("입찰",$B$1:$B66,0,-1), _xlfn.XMATCH("실행",$B$1:$B66,0,-1)),1)</f>
        <v>실행</v>
      </c>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row>
    <row r="68" spans="2:36">
      <c r="B68" s="395"/>
      <c r="C68" s="396"/>
      <c r="D68" s="397"/>
      <c r="E68" s="397"/>
      <c r="F68" s="397"/>
      <c r="G68" s="398"/>
      <c r="H68" s="398"/>
      <c r="I68" s="367"/>
      <c r="J68" s="399"/>
      <c r="K68" s="399"/>
      <c r="L68" s="399"/>
      <c r="M68" s="399"/>
      <c r="N68" s="399"/>
      <c r="O68" s="399"/>
      <c r="P68" s="399"/>
      <c r="Q68" s="399"/>
      <c r="R68" s="399"/>
      <c r="S68" s="399"/>
      <c r="T68" s="399"/>
      <c r="U68" s="399"/>
      <c r="V68" s="399"/>
      <c r="W68" s="399"/>
      <c r="X68" s="399"/>
      <c r="Y68" s="399"/>
      <c r="Z68" s="399"/>
      <c r="AA68" s="399"/>
      <c r="AB68" s="399"/>
      <c r="AC68" s="399"/>
      <c r="AD68" s="399"/>
      <c r="AE68" s="399"/>
      <c r="AF68" s="397"/>
      <c r="AG68" s="400"/>
      <c r="AH68" s="401"/>
      <c r="AI68" s="401"/>
      <c r="AJ68" s="398"/>
    </row>
    <row r="69" spans="2:36" ht="33" customHeight="1">
      <c r="B69" s="378"/>
      <c r="C69" s="386"/>
      <c r="D69" s="387" t="s">
        <v>912</v>
      </c>
      <c r="E69" s="388"/>
      <c r="F69" s="388"/>
      <c r="G69" s="386" t="s">
        <v>921</v>
      </c>
      <c r="H69" s="402"/>
      <c r="I69" s="390" t="str">
        <f t="shared" ref="I69:I74" si="18">LEFT(H69,14)</f>
        <v/>
      </c>
      <c r="J69" s="390"/>
      <c r="K69" s="391"/>
      <c r="L69" s="391"/>
      <c r="M69" s="391"/>
      <c r="N69" s="391"/>
      <c r="O69" s="391"/>
      <c r="P69" s="391"/>
      <c r="Q69" s="391"/>
      <c r="R69" s="391"/>
      <c r="S69" s="391"/>
      <c r="T69" s="391"/>
      <c r="U69" s="391"/>
      <c r="V69" s="391"/>
      <c r="W69" s="391"/>
      <c r="X69" s="391"/>
      <c r="Y69" s="391"/>
      <c r="Z69" s="391"/>
      <c r="AA69" s="391"/>
      <c r="AB69" s="391"/>
      <c r="AC69" s="391"/>
      <c r="AD69" s="391"/>
      <c r="AE69" s="391"/>
      <c r="AF69" s="392"/>
      <c r="AG69" s="392"/>
      <c r="AH69" s="392"/>
      <c r="AI69" s="392"/>
      <c r="AJ69" s="393"/>
    </row>
    <row r="70" spans="2:36" ht="34.9" customHeight="1">
      <c r="B70" s="283" t="s">
        <v>755</v>
      </c>
      <c r="C70" s="371"/>
      <c r="D70" s="285" t="s">
        <v>225</v>
      </c>
      <c r="E70" s="308"/>
      <c r="F70" s="287" t="s">
        <v>509</v>
      </c>
      <c r="G70" s="288" t="s">
        <v>922</v>
      </c>
      <c r="H70" s="372"/>
      <c r="I70" s="290" t="str">
        <f t="shared" si="18"/>
        <v/>
      </c>
      <c r="J70" s="290"/>
      <c r="K70" s="290"/>
      <c r="L70" s="290"/>
      <c r="M70" s="290"/>
      <c r="N70" s="291"/>
      <c r="O70" s="373"/>
      <c r="P70" s="293"/>
      <c r="Q70" s="293"/>
      <c r="R70" s="293"/>
      <c r="S70" s="293"/>
      <c r="T70" s="293"/>
      <c r="U70" s="293"/>
      <c r="V70" s="294"/>
      <c r="W70" s="295"/>
      <c r="X70" s="295"/>
      <c r="Y70" s="295"/>
      <c r="Z70" s="295"/>
      <c r="AA70" s="295"/>
      <c r="AB70" s="295"/>
      <c r="AC70" s="295"/>
      <c r="AD70" s="295"/>
      <c r="AE70" s="295"/>
      <c r="AF70" s="394"/>
      <c r="AG70" s="297"/>
      <c r="AH70" s="297"/>
      <c r="AI70" s="297"/>
      <c r="AJ70" s="333"/>
    </row>
    <row r="71" spans="2:36" ht="49.9" customHeight="1">
      <c r="B71" s="299" t="str" cm="1">
        <f t="array" ref="B71">INDEX($B$1:$B70,MAX(_xlfn.XMATCH("표준",$B$1:$B70,0,-1), _xlfn.XMATCH("입찰",$B$1:$B70,0,-1), _xlfn.XMATCH("실행",$B$1:$B70,0,-1)),1)</f>
        <v>표준</v>
      </c>
      <c r="C71" s="307"/>
      <c r="D71" s="286"/>
      <c r="E71" s="286"/>
      <c r="F71" s="286"/>
      <c r="G71" s="286" t="str">
        <f t="shared" ref="G71:G74" si="19">N71&amp;" "&amp;Q71</f>
        <v>Structural Concrete 20MPa &lt; F'c (Cylinder Strength) ≤ 25MPa</v>
      </c>
      <c r="H71" s="308" t="s">
        <v>893</v>
      </c>
      <c r="I71" s="309" t="str">
        <f t="shared" si="18"/>
        <v>A03AF032-00010</v>
      </c>
      <c r="J71" s="310"/>
      <c r="K71" s="310" t="str">
        <f>VLOOKUP($I71,'WM-AR'!$B$7:$AL$2292,34,FALSE)</f>
        <v>M3</v>
      </c>
      <c r="L71" s="310" t="str">
        <f>VLOOKUP($I71,'WM-AR'!$B$7:$AL$2292,4,FALSE)</f>
        <v>Concrete Work</v>
      </c>
      <c r="M71" s="310" t="str">
        <f>VLOOKUP($I71,'WM-AR'!$B$7:$AL$2292,6,FALSE)</f>
        <v>Superstructure Work</v>
      </c>
      <c r="N71" s="310" t="str">
        <f>VLOOKUP($I71,'WM-AR'!$B$7:$AL$2292,8,FALSE)</f>
        <v>Structural Concrete</v>
      </c>
      <c r="O71" s="310">
        <f>VLOOKUP($I71,'WM-AR'!$B$7:$AL$2292,10,FALSE)</f>
        <v>0</v>
      </c>
      <c r="P71" s="310" t="str">
        <f>VLOOKUP($I71,'WM-AR'!$B$7:$AL$2292,12,FALSE)</f>
        <v>Cement Type-1</v>
      </c>
      <c r="Q71" s="310" t="str">
        <f>IF(VLOOKUP($I71,'WM-AR'!$B$7:$AL$2292,14,FALSE)=0,"",VLOOKUP($I71,'WM-AR'!$B$7:$AL$2292,14,FALSE))</f>
        <v>20MPa &lt; F'c (Cylinder Strength) ≤ 25MPa</v>
      </c>
      <c r="R71" s="310">
        <f>VLOOKUP($I71,'WM-AR'!$B$7:$AL$2292,16,FALSE)</f>
        <v>0</v>
      </c>
      <c r="S71" s="310">
        <f>VLOOKUP($I71,'WM-AR'!$B$7:$AL$2292,18,FALSE)</f>
        <v>0</v>
      </c>
      <c r="T71" s="310" t="str">
        <f>VLOOKUP($I71,'WM-AR'!$B$7:$AL$2292,20,FALSE)</f>
        <v/>
      </c>
      <c r="U71" s="310">
        <f>VLOOKUP($I71,'WM-AR'!$B$7:$AL$2292,22,FALSE)</f>
        <v>0</v>
      </c>
      <c r="V71" s="310" t="str">
        <f>VLOOKUP($I71,'WM-AR'!$B$7:$AL$2292,24,FALSE)</f>
        <v/>
      </c>
      <c r="W71" s="310">
        <f>VLOOKUP($I71,'WM-AR'!$B$7:$AL$2292,25,FALSE)</f>
        <v>0</v>
      </c>
      <c r="X71" s="310" t="str">
        <f>VLOOKUP($I71,'WM-AR'!$B$7:$AL$2292,26,FALSE)</f>
        <v/>
      </c>
      <c r="Y71" s="310">
        <f>VLOOKUP($I71,'WM-AR'!$B$7:$AL$2292,27,FALSE)</f>
        <v>0</v>
      </c>
      <c r="Z71" s="310">
        <f>VLOOKUP($I71,'WM-AR'!$B$7:$AL$2292,28,FALSE)</f>
        <v>0</v>
      </c>
      <c r="AA71" s="310">
        <f>VLOOKUP($I71,'WM-AR'!$B$7:$AL$2292,29,FALSE)</f>
        <v>0</v>
      </c>
      <c r="AB71" s="310">
        <f>VLOOKUP($I71,'WM-AR'!$B$7:$AL$2292,30,FALSE)</f>
        <v>0</v>
      </c>
      <c r="AC71" s="310">
        <f>VLOOKUP($I71,'WM-AR'!$B$7:$AL$2292,31,FALSE)</f>
        <v>0</v>
      </c>
      <c r="AD71" s="310">
        <f>VLOOKUP($I71,'WM-AR'!$B$7:$AL$2292,32,FALSE)</f>
        <v>0</v>
      </c>
      <c r="AE71" s="310">
        <f>VLOOKUP($I71,'WM-AR'!$B$7:$AL$2292,33,FALSE)</f>
        <v>0</v>
      </c>
      <c r="AF71" s="287" t="s">
        <v>897</v>
      </c>
      <c r="AG71" s="375" t="s">
        <v>881</v>
      </c>
      <c r="AH71" s="376"/>
      <c r="AI71" s="376" t="s">
        <v>882</v>
      </c>
      <c r="AJ71" s="334" t="s">
        <v>916</v>
      </c>
    </row>
    <row r="72" spans="2:36" ht="49.9" customHeight="1">
      <c r="B72" s="299" t="str" cm="1">
        <f t="array" ref="B72">INDEX($B$1:$B71,MAX(_xlfn.XMATCH("표준",$B$1:$B71,0,-1), _xlfn.XMATCH("입찰",$B$1:$B71,0,-1), _xlfn.XMATCH("실행",$B$1:$B71,0,-1)),1)</f>
        <v>표준</v>
      </c>
      <c r="C72" s="314"/>
      <c r="D72" s="285"/>
      <c r="E72" s="285"/>
      <c r="F72" s="285"/>
      <c r="G72" s="286" t="str">
        <f t="shared" si="19"/>
        <v>Rebar Work 400MPa&lt;Fy≤470MPa</v>
      </c>
      <c r="H72" s="308" t="s">
        <v>898</v>
      </c>
      <c r="I72" s="309" t="str">
        <f t="shared" si="18"/>
        <v>A03AF037-00002</v>
      </c>
      <c r="J72" s="310"/>
      <c r="K72" s="310" t="str">
        <f>VLOOKUP($I72,'WM-AR'!$B$7:$AL$2292,34,FALSE)</f>
        <v>TON</v>
      </c>
      <c r="L72" s="310" t="str">
        <f>VLOOKUP($I72,'WM-AR'!$B$7:$AL$2292,4,FALSE)</f>
        <v>Concrete Work</v>
      </c>
      <c r="M72" s="310" t="str">
        <f>VLOOKUP($I72,'WM-AR'!$B$7:$AL$2292,6,FALSE)</f>
        <v>Superstructure Work</v>
      </c>
      <c r="N72" s="310" t="str">
        <f>VLOOKUP($I72,'WM-AR'!$B$7:$AL$2292,8,FALSE)</f>
        <v>Rebar Work</v>
      </c>
      <c r="O72" s="310" t="str">
        <f>VLOOKUP($I72,'WM-AR'!$B$7:$AL$2292,10,FALSE)</f>
        <v>Deformed Bar (Non-Coat.)</v>
      </c>
      <c r="P72" s="310">
        <f>VLOOKUP($I72,'WM-AR'!$B$7:$AL$2292,12,FALSE)</f>
        <v>0</v>
      </c>
      <c r="Q72" s="310" t="str">
        <f>IF(VLOOKUP($I72,'WM-AR'!$B$7:$AL$2292,14,FALSE)=0,"",VLOOKUP($I72,'WM-AR'!$B$7:$AL$2292,14,FALSE))</f>
        <v>400MPa&lt;Fy≤470MPa</v>
      </c>
      <c r="R72" s="310">
        <f>VLOOKUP($I72,'WM-AR'!$B$7:$AL$2292,16,FALSE)</f>
        <v>0</v>
      </c>
      <c r="S72" s="310">
        <f>VLOOKUP($I72,'WM-AR'!$B$7:$AL$2292,18,FALSE)</f>
        <v>0</v>
      </c>
      <c r="T72" s="310" t="str">
        <f>VLOOKUP($I72,'WM-AR'!$B$7:$AL$2292,20,FALSE)</f>
        <v/>
      </c>
      <c r="U72" s="310">
        <f>VLOOKUP($I72,'WM-AR'!$B$7:$AL$2292,22,FALSE)</f>
        <v>0</v>
      </c>
      <c r="V72" s="310" t="str">
        <f>VLOOKUP($I72,'WM-AR'!$B$7:$AL$2292,24,FALSE)</f>
        <v/>
      </c>
      <c r="W72" s="310">
        <f>VLOOKUP($I72,'WM-AR'!$B$7:$AL$2292,25,FALSE)</f>
        <v>0</v>
      </c>
      <c r="X72" s="310" t="str">
        <f>VLOOKUP($I72,'WM-AR'!$B$7:$AL$2292,26,FALSE)</f>
        <v/>
      </c>
      <c r="Y72" s="310">
        <f>VLOOKUP($I72,'WM-AR'!$B$7:$AL$2292,27,FALSE)</f>
        <v>0</v>
      </c>
      <c r="Z72" s="310">
        <f>VLOOKUP($I72,'WM-AR'!$B$7:$AL$2292,28,FALSE)</f>
        <v>0</v>
      </c>
      <c r="AA72" s="310">
        <f>VLOOKUP($I72,'WM-AR'!$B$7:$AL$2292,29,FALSE)</f>
        <v>0</v>
      </c>
      <c r="AB72" s="310">
        <f>VLOOKUP($I72,'WM-AR'!$B$7:$AL$2292,30,FALSE)</f>
        <v>0</v>
      </c>
      <c r="AC72" s="310">
        <f>VLOOKUP($I72,'WM-AR'!$B$7:$AL$2292,31,FALSE)</f>
        <v>0</v>
      </c>
      <c r="AD72" s="310">
        <f>VLOOKUP($I72,'WM-AR'!$B$7:$AL$2292,32,FALSE)</f>
        <v>0</v>
      </c>
      <c r="AE72" s="310">
        <f>VLOOKUP($I72,'WM-AR'!$B$7:$AL$2292,33,FALSE)</f>
        <v>0</v>
      </c>
      <c r="AF72" s="287" t="s">
        <v>899</v>
      </c>
      <c r="AG72" s="375" t="s">
        <v>885</v>
      </c>
      <c r="AH72" s="376"/>
      <c r="AI72" s="376" t="s">
        <v>886</v>
      </c>
      <c r="AJ72" s="334" t="s">
        <v>887</v>
      </c>
    </row>
    <row r="73" spans="2:36" ht="49.9" customHeight="1">
      <c r="B73" s="377" t="str" cm="1">
        <f t="array" ref="B73">INDEX($B$1:$B72,MAX(_xlfn.XMATCH("표준",$B$1:$B72,0,-1), _xlfn.XMATCH("입찰",$B$1:$B72,0,-1), _xlfn.XMATCH("실행",$B$1:$B72,0,-1)),1)</f>
        <v>표준</v>
      </c>
      <c r="C73" s="314"/>
      <c r="D73" s="285"/>
      <c r="E73" s="285"/>
      <c r="F73" s="285"/>
      <c r="G73" s="286" t="str">
        <f t="shared" si="19"/>
        <v xml:space="preserve">Galvanized Steel Deck Plate </v>
      </c>
      <c r="H73" s="308" t="s">
        <v>917</v>
      </c>
      <c r="I73" s="309" t="str">
        <f t="shared" si="18"/>
        <v>S02AA024-00001</v>
      </c>
      <c r="J73" s="310"/>
      <c r="K73" s="310" t="str">
        <f>VLOOKUP($I73,'WM-AR'!$B$7:$AL$2292,34,FALSE)</f>
        <v>M2</v>
      </c>
      <c r="L73" s="310" t="str">
        <f>VLOOKUP($I73,'WM-AR'!$B$7:$AL$2292,4,FALSE)</f>
        <v>Miscellaneous Steel Fabrication Work</v>
      </c>
      <c r="M73" s="310" t="str">
        <f>VLOOKUP($I73,'WM-AR'!$B$7:$AL$2292,6,FALSE)</f>
        <v>Shelter/Building</v>
      </c>
      <c r="N73" s="310" t="str">
        <f>VLOOKUP($I73,'WM-AR'!$B$7:$AL$2292,8,FALSE)</f>
        <v>Galvanized Steel Deck Plate</v>
      </c>
      <c r="O73" s="310">
        <f>VLOOKUP($I73,'WM-AR'!$B$7:$AL$2292,10,FALSE)</f>
        <v>0</v>
      </c>
      <c r="P73" s="310">
        <f>VLOOKUP($I73,'WM-AR'!$B$7:$AL$2292,12,FALSE)</f>
        <v>0</v>
      </c>
      <c r="Q73" s="310" t="str">
        <f>IF(VLOOKUP($I73,'WM-AR'!$B$7:$AL$2292,14,FALSE)=0,"",VLOOKUP($I73,'WM-AR'!$B$7:$AL$2292,14,FALSE))</f>
        <v/>
      </c>
      <c r="R73" s="310">
        <f>VLOOKUP($I73,'WM-AR'!$B$7:$AL$2292,16,FALSE)</f>
        <v>0</v>
      </c>
      <c r="S73" s="310">
        <f>VLOOKUP($I73,'WM-AR'!$B$7:$AL$2292,18,FALSE)</f>
        <v>0</v>
      </c>
      <c r="T73" s="310">
        <f>VLOOKUP($I73,'WM-AR'!$B$7:$AL$2292,20,FALSE)</f>
        <v>0</v>
      </c>
      <c r="U73" s="310">
        <f>VLOOKUP($I73,'WM-AR'!$B$7:$AL$2292,22,FALSE)</f>
        <v>0</v>
      </c>
      <c r="V73" s="310">
        <f>VLOOKUP($I73,'WM-AR'!$B$7:$AL$2292,24,FALSE)</f>
        <v>0</v>
      </c>
      <c r="W73" s="310">
        <f>VLOOKUP($I73,'WM-AR'!$B$7:$AL$2292,25,FALSE)</f>
        <v>0</v>
      </c>
      <c r="X73" s="310">
        <f>VLOOKUP($I73,'WM-AR'!$B$7:$AL$2292,26,FALSE)</f>
        <v>0</v>
      </c>
      <c r="Y73" s="310">
        <f>VLOOKUP($I73,'WM-AR'!$B$7:$AL$2292,27,FALSE)</f>
        <v>0</v>
      </c>
      <c r="Z73" s="310">
        <f>VLOOKUP($I73,'WM-AR'!$B$7:$AL$2292,28,FALSE)</f>
        <v>0</v>
      </c>
      <c r="AA73" s="310">
        <f>VLOOKUP($I73,'WM-AR'!$B$7:$AL$2292,29,FALSE)</f>
        <v>0</v>
      </c>
      <c r="AB73" s="310">
        <f>VLOOKUP($I73,'WM-AR'!$B$7:$AL$2292,30,FALSE)</f>
        <v>0</v>
      </c>
      <c r="AC73" s="310" t="str">
        <f>VLOOKUP($I73,'WM-AR'!$B$7:$AL$2292,31,FALSE)</f>
        <v>THK=(  )mm</v>
      </c>
      <c r="AD73" s="310">
        <f>VLOOKUP($I73,'WM-AR'!$B$7:$AL$2292,32,FALSE)</f>
        <v>0</v>
      </c>
      <c r="AE73" s="310">
        <f>VLOOKUP($I73,'WM-AR'!$B$7:$AL$2292,33,FALSE)</f>
        <v>0</v>
      </c>
      <c r="AF73" s="287" t="s">
        <v>918</v>
      </c>
      <c r="AG73" s="375" t="s">
        <v>779</v>
      </c>
      <c r="AH73" s="376"/>
      <c r="AI73" s="376" t="s">
        <v>763</v>
      </c>
      <c r="AJ73" s="334"/>
    </row>
    <row r="74" spans="2:36" ht="49.9" customHeight="1">
      <c r="B74" s="377" t="str" cm="1">
        <f t="array" ref="B74">INDEX($B$1:$B73,MAX(_xlfn.XMATCH("표준",$B$1:$B73,0,-1), _xlfn.XMATCH("입찰",$B$1:$B73,0,-1), _xlfn.XMATCH("실행",$B$1:$B73,0,-1)),1)</f>
        <v>표준</v>
      </c>
      <c r="C74" s="314"/>
      <c r="D74" s="285"/>
      <c r="E74" s="285"/>
      <c r="F74" s="285"/>
      <c r="G74" s="286" t="str">
        <f t="shared" si="19"/>
        <v xml:space="preserve">Galvanized Steel Deck Plate </v>
      </c>
      <c r="H74" s="308" t="s">
        <v>919</v>
      </c>
      <c r="I74" s="309" t="str">
        <f t="shared" si="18"/>
        <v>S04AA024-00001</v>
      </c>
      <c r="J74" s="310"/>
      <c r="K74" s="310" t="str">
        <f>VLOOKUP($I74,'WM-AR'!$B$7:$AL$2292,34,FALSE)</f>
        <v>M2</v>
      </c>
      <c r="L74" s="310" t="str">
        <f>VLOOKUP($I74,'WM-AR'!$B$7:$AL$2292,4,FALSE)</f>
        <v>Miscellaneous Steel Erection Work</v>
      </c>
      <c r="M74" s="310" t="str">
        <f>VLOOKUP($I74,'WM-AR'!$B$7:$AL$2292,6,FALSE)</f>
        <v>Shelter/Building</v>
      </c>
      <c r="N74" s="310" t="str">
        <f>VLOOKUP($I74,'WM-AR'!$B$7:$AL$2292,8,FALSE)</f>
        <v>Galvanized Steel Deck Plate</v>
      </c>
      <c r="O74" s="310">
        <f>VLOOKUP($I74,'WM-AR'!$B$7:$AL$2292,10,FALSE)</f>
        <v>0</v>
      </c>
      <c r="P74" s="310">
        <f>VLOOKUP($I74,'WM-AR'!$B$7:$AL$2292,12,FALSE)</f>
        <v>0</v>
      </c>
      <c r="Q74" s="310" t="str">
        <f>IF(VLOOKUP($I74,'WM-AR'!$B$7:$AL$2292,14,FALSE)=0,"",VLOOKUP($I74,'WM-AR'!$B$7:$AL$2292,14,FALSE))</f>
        <v/>
      </c>
      <c r="R74" s="310">
        <f>VLOOKUP($I74,'WM-AR'!$B$7:$AL$2292,16,FALSE)</f>
        <v>0</v>
      </c>
      <c r="S74" s="310">
        <f>VLOOKUP($I74,'WM-AR'!$B$7:$AL$2292,18,FALSE)</f>
        <v>0</v>
      </c>
      <c r="T74" s="310">
        <f>VLOOKUP($I74,'WM-AR'!$B$7:$AL$2292,20,FALSE)</f>
        <v>0</v>
      </c>
      <c r="U74" s="310">
        <f>VLOOKUP($I74,'WM-AR'!$B$7:$AL$2292,22,FALSE)</f>
        <v>0</v>
      </c>
      <c r="V74" s="310">
        <f>VLOOKUP($I74,'WM-AR'!$B$7:$AL$2292,24,FALSE)</f>
        <v>0</v>
      </c>
      <c r="W74" s="310">
        <f>VLOOKUP($I74,'WM-AR'!$B$7:$AL$2292,25,FALSE)</f>
        <v>0</v>
      </c>
      <c r="X74" s="310">
        <f>VLOOKUP($I74,'WM-AR'!$B$7:$AL$2292,26,FALSE)</f>
        <v>0</v>
      </c>
      <c r="Y74" s="310">
        <f>VLOOKUP($I74,'WM-AR'!$B$7:$AL$2292,27,FALSE)</f>
        <v>0</v>
      </c>
      <c r="Z74" s="310">
        <f>VLOOKUP($I74,'WM-AR'!$B$7:$AL$2292,28,FALSE)</f>
        <v>0</v>
      </c>
      <c r="AA74" s="310">
        <f>VLOOKUP($I74,'WM-AR'!$B$7:$AL$2292,29,FALSE)</f>
        <v>0</v>
      </c>
      <c r="AB74" s="310">
        <f>VLOOKUP($I74,'WM-AR'!$B$7:$AL$2292,30,FALSE)</f>
        <v>0</v>
      </c>
      <c r="AC74" s="310" t="str">
        <f>VLOOKUP($I74,'WM-AR'!$B$7:$AL$2292,31,FALSE)</f>
        <v>THK=(  )mm</v>
      </c>
      <c r="AD74" s="310">
        <f>VLOOKUP($I74,'WM-AR'!$B$7:$AL$2292,32,FALSE)</f>
        <v>0</v>
      </c>
      <c r="AE74" s="310">
        <f>VLOOKUP($I74,'WM-AR'!$B$7:$AL$2292,33,FALSE)</f>
        <v>0</v>
      </c>
      <c r="AF74" s="287" t="s">
        <v>918</v>
      </c>
      <c r="AG74" s="375" t="s">
        <v>779</v>
      </c>
      <c r="AH74" s="376"/>
      <c r="AI74" s="376" t="s">
        <v>763</v>
      </c>
      <c r="AJ74" s="334"/>
    </row>
    <row r="75" spans="2:36">
      <c r="B75" s="317" t="str" cm="1">
        <f t="array" ref="B75">INDEX($B$1:$B74,MAX(_xlfn.XMATCH("표준",$B$1:$B74,0,-1), _xlfn.XMATCH("입찰",$B$1:$B74,0,-1), _xlfn.XMATCH("실행",$B$1:$B74,0,-1)),1)</f>
        <v>표준</v>
      </c>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row>
    <row r="76" spans="2:36" ht="34.9" customHeight="1">
      <c r="B76" s="283" t="s">
        <v>755</v>
      </c>
      <c r="C76" s="371"/>
      <c r="D76" s="285" t="s">
        <v>225</v>
      </c>
      <c r="E76" s="308"/>
      <c r="F76" s="287" t="s">
        <v>509</v>
      </c>
      <c r="G76" s="288" t="s">
        <v>923</v>
      </c>
      <c r="H76" s="372"/>
      <c r="I76" s="290" t="str">
        <f t="shared" ref="I76:I80" si="20">LEFT(H76,14)</f>
        <v/>
      </c>
      <c r="J76" s="290"/>
      <c r="K76" s="290"/>
      <c r="L76" s="290"/>
      <c r="M76" s="290"/>
      <c r="N76" s="291"/>
      <c r="O76" s="373"/>
      <c r="P76" s="293"/>
      <c r="Q76" s="293"/>
      <c r="R76" s="293"/>
      <c r="S76" s="293"/>
      <c r="T76" s="293"/>
      <c r="U76" s="293"/>
      <c r="V76" s="294"/>
      <c r="W76" s="295"/>
      <c r="X76" s="295"/>
      <c r="Y76" s="295"/>
      <c r="Z76" s="295"/>
      <c r="AA76" s="295"/>
      <c r="AB76" s="295"/>
      <c r="AC76" s="295"/>
      <c r="AD76" s="295"/>
      <c r="AE76" s="295"/>
      <c r="AF76" s="394"/>
      <c r="AG76" s="297"/>
      <c r="AH76" s="297"/>
      <c r="AI76" s="297"/>
      <c r="AJ76" s="333"/>
    </row>
    <row r="77" spans="2:36" ht="49.9" customHeight="1">
      <c r="B77" s="299" t="str" cm="1">
        <f t="array" ref="B77">INDEX($B$1:$B76,MAX(_xlfn.XMATCH("표준",$B$1:$B76,0,-1), _xlfn.XMATCH("입찰",$B$1:$B76,0,-1), _xlfn.XMATCH("실행",$B$1:$B76,0,-1)),1)</f>
        <v>표준</v>
      </c>
      <c r="C77" s="307"/>
      <c r="D77" s="286"/>
      <c r="E77" s="286"/>
      <c r="F77" s="286" t="s">
        <v>901</v>
      </c>
      <c r="G77" s="286" t="str">
        <f t="shared" ref="G77:G80" si="21">N77&amp;" "&amp;Q77</f>
        <v>Structural Concrete 20MPa &lt; F'c (Cylinder Strength) ≤ 25MPa</v>
      </c>
      <c r="H77" s="308" t="s">
        <v>893</v>
      </c>
      <c r="I77" s="309" t="str">
        <f t="shared" si="20"/>
        <v>A03AF032-00010</v>
      </c>
      <c r="J77" s="310"/>
      <c r="K77" s="310" t="str">
        <f>VLOOKUP($I77,'WM-AR'!$B$7:$AL$2292,34,FALSE)</f>
        <v>M3</v>
      </c>
      <c r="L77" s="310" t="str">
        <f>VLOOKUP($I77,'WM-AR'!$B$7:$AL$2292,4,FALSE)</f>
        <v>Concrete Work</v>
      </c>
      <c r="M77" s="310" t="str">
        <f>VLOOKUP($I77,'WM-AR'!$B$7:$AL$2292,6,FALSE)</f>
        <v>Superstructure Work</v>
      </c>
      <c r="N77" s="310" t="str">
        <f>VLOOKUP($I77,'WM-AR'!$B$7:$AL$2292,8,FALSE)</f>
        <v>Structural Concrete</v>
      </c>
      <c r="O77" s="310">
        <f>VLOOKUP($I77,'WM-AR'!$B$7:$AL$2292,10,FALSE)</f>
        <v>0</v>
      </c>
      <c r="P77" s="310" t="str">
        <f>VLOOKUP($I77,'WM-AR'!$B$7:$AL$2292,12,FALSE)</f>
        <v>Cement Type-1</v>
      </c>
      <c r="Q77" s="310" t="str">
        <f>IF(VLOOKUP($I77,'WM-AR'!$B$7:$AL$2292,14,FALSE)=0,"",VLOOKUP($I77,'WM-AR'!$B$7:$AL$2292,14,FALSE))</f>
        <v>20MPa &lt; F'c (Cylinder Strength) ≤ 25MPa</v>
      </c>
      <c r="R77" s="310">
        <f>VLOOKUP($I77,'WM-AR'!$B$7:$AL$2292,16,FALSE)</f>
        <v>0</v>
      </c>
      <c r="S77" s="310">
        <f>VLOOKUP($I77,'WM-AR'!$B$7:$AL$2292,18,FALSE)</f>
        <v>0</v>
      </c>
      <c r="T77" s="310" t="str">
        <f>VLOOKUP($I77,'WM-AR'!$B$7:$AL$2292,20,FALSE)</f>
        <v/>
      </c>
      <c r="U77" s="310">
        <f>VLOOKUP($I77,'WM-AR'!$B$7:$AL$2292,22,FALSE)</f>
        <v>0</v>
      </c>
      <c r="V77" s="310" t="str">
        <f>VLOOKUP($I77,'WM-AR'!$B$7:$AL$2292,24,FALSE)</f>
        <v/>
      </c>
      <c r="W77" s="310">
        <f>VLOOKUP($I77,'WM-AR'!$B$7:$AL$2292,25,FALSE)</f>
        <v>0</v>
      </c>
      <c r="X77" s="310" t="str">
        <f>VLOOKUP($I77,'WM-AR'!$B$7:$AL$2292,26,FALSE)</f>
        <v/>
      </c>
      <c r="Y77" s="310">
        <f>VLOOKUP($I77,'WM-AR'!$B$7:$AL$2292,27,FALSE)</f>
        <v>0</v>
      </c>
      <c r="Z77" s="310">
        <f>VLOOKUP($I77,'WM-AR'!$B$7:$AL$2292,28,FALSE)</f>
        <v>0</v>
      </c>
      <c r="AA77" s="310">
        <f>VLOOKUP($I77,'WM-AR'!$B$7:$AL$2292,29,FALSE)</f>
        <v>0</v>
      </c>
      <c r="AB77" s="310">
        <f>VLOOKUP($I77,'WM-AR'!$B$7:$AL$2292,30,FALSE)</f>
        <v>0</v>
      </c>
      <c r="AC77" s="310">
        <f>VLOOKUP($I77,'WM-AR'!$B$7:$AL$2292,31,FALSE)</f>
        <v>0</v>
      </c>
      <c r="AD77" s="310">
        <f>VLOOKUP($I77,'WM-AR'!$B$7:$AL$2292,32,FALSE)</f>
        <v>0</v>
      </c>
      <c r="AE77" s="310">
        <f>VLOOKUP($I77,'WM-AR'!$B$7:$AL$2292,33,FALSE)</f>
        <v>0</v>
      </c>
      <c r="AF77" s="287" t="s">
        <v>897</v>
      </c>
      <c r="AG77" s="375" t="s">
        <v>881</v>
      </c>
      <c r="AH77" s="376"/>
      <c r="AI77" s="376" t="s">
        <v>882</v>
      </c>
      <c r="AJ77" s="334" t="s">
        <v>916</v>
      </c>
    </row>
    <row r="78" spans="2:36" ht="49.9" customHeight="1">
      <c r="B78" s="299" t="str" cm="1">
        <f t="array" ref="B78">INDEX($B$1:$B77,MAX(_xlfn.XMATCH("표준",$B$1:$B77,0,-1), _xlfn.XMATCH("입찰",$B$1:$B77,0,-1), _xlfn.XMATCH("실행",$B$1:$B77,0,-1)),1)</f>
        <v>표준</v>
      </c>
      <c r="C78" s="314"/>
      <c r="D78" s="285"/>
      <c r="E78" s="285"/>
      <c r="F78" s="285"/>
      <c r="G78" s="286" t="str">
        <f t="shared" si="21"/>
        <v>Rebar Work 400MPa&lt;Fy≤470MPa</v>
      </c>
      <c r="H78" s="308" t="s">
        <v>898</v>
      </c>
      <c r="I78" s="309" t="str">
        <f t="shared" si="20"/>
        <v>A03AF037-00002</v>
      </c>
      <c r="J78" s="310"/>
      <c r="K78" s="310" t="str">
        <f>VLOOKUP($I78,'WM-AR'!$B$7:$AL$2292,34,FALSE)</f>
        <v>TON</v>
      </c>
      <c r="L78" s="310" t="str">
        <f>VLOOKUP($I78,'WM-AR'!$B$7:$AL$2292,4,FALSE)</f>
        <v>Concrete Work</v>
      </c>
      <c r="M78" s="310" t="str">
        <f>VLOOKUP($I78,'WM-AR'!$B$7:$AL$2292,6,FALSE)</f>
        <v>Superstructure Work</v>
      </c>
      <c r="N78" s="310" t="str">
        <f>VLOOKUP($I78,'WM-AR'!$B$7:$AL$2292,8,FALSE)</f>
        <v>Rebar Work</v>
      </c>
      <c r="O78" s="310" t="str">
        <f>VLOOKUP($I78,'WM-AR'!$B$7:$AL$2292,10,FALSE)</f>
        <v>Deformed Bar (Non-Coat.)</v>
      </c>
      <c r="P78" s="310">
        <f>VLOOKUP($I78,'WM-AR'!$B$7:$AL$2292,12,FALSE)</f>
        <v>0</v>
      </c>
      <c r="Q78" s="310" t="str">
        <f>IF(VLOOKUP($I78,'WM-AR'!$B$7:$AL$2292,14,FALSE)=0,"",VLOOKUP($I78,'WM-AR'!$B$7:$AL$2292,14,FALSE))</f>
        <v>400MPa&lt;Fy≤470MPa</v>
      </c>
      <c r="R78" s="310">
        <f>VLOOKUP($I78,'WM-AR'!$B$7:$AL$2292,16,FALSE)</f>
        <v>0</v>
      </c>
      <c r="S78" s="310">
        <f>VLOOKUP($I78,'WM-AR'!$B$7:$AL$2292,18,FALSE)</f>
        <v>0</v>
      </c>
      <c r="T78" s="310" t="str">
        <f>VLOOKUP($I78,'WM-AR'!$B$7:$AL$2292,20,FALSE)</f>
        <v/>
      </c>
      <c r="U78" s="310">
        <f>VLOOKUP($I78,'WM-AR'!$B$7:$AL$2292,22,FALSE)</f>
        <v>0</v>
      </c>
      <c r="V78" s="310" t="str">
        <f>VLOOKUP($I78,'WM-AR'!$B$7:$AL$2292,24,FALSE)</f>
        <v/>
      </c>
      <c r="W78" s="310">
        <f>VLOOKUP($I78,'WM-AR'!$B$7:$AL$2292,25,FALSE)</f>
        <v>0</v>
      </c>
      <c r="X78" s="310" t="str">
        <f>VLOOKUP($I78,'WM-AR'!$B$7:$AL$2292,26,FALSE)</f>
        <v/>
      </c>
      <c r="Y78" s="310">
        <f>VLOOKUP($I78,'WM-AR'!$B$7:$AL$2292,27,FALSE)</f>
        <v>0</v>
      </c>
      <c r="Z78" s="310">
        <f>VLOOKUP($I78,'WM-AR'!$B$7:$AL$2292,28,FALSE)</f>
        <v>0</v>
      </c>
      <c r="AA78" s="310">
        <f>VLOOKUP($I78,'WM-AR'!$B$7:$AL$2292,29,FALSE)</f>
        <v>0</v>
      </c>
      <c r="AB78" s="310">
        <f>VLOOKUP($I78,'WM-AR'!$B$7:$AL$2292,30,FALSE)</f>
        <v>0</v>
      </c>
      <c r="AC78" s="310">
        <f>VLOOKUP($I78,'WM-AR'!$B$7:$AL$2292,31,FALSE)</f>
        <v>0</v>
      </c>
      <c r="AD78" s="310">
        <f>VLOOKUP($I78,'WM-AR'!$B$7:$AL$2292,32,FALSE)</f>
        <v>0</v>
      </c>
      <c r="AE78" s="310">
        <f>VLOOKUP($I78,'WM-AR'!$B$7:$AL$2292,33,FALSE)</f>
        <v>0</v>
      </c>
      <c r="AF78" s="287" t="s">
        <v>899</v>
      </c>
      <c r="AG78" s="375" t="s">
        <v>885</v>
      </c>
      <c r="AH78" s="376"/>
      <c r="AI78" s="376" t="s">
        <v>886</v>
      </c>
      <c r="AJ78" s="334" t="s">
        <v>887</v>
      </c>
    </row>
    <row r="79" spans="2:36" ht="49.9" customHeight="1">
      <c r="B79" s="377" t="str" cm="1">
        <f t="array" ref="B79">INDEX($B$1:$B78,MAX(_xlfn.XMATCH("표준",$B$1:$B78,0,-1), _xlfn.XMATCH("입찰",$B$1:$B78,0,-1), _xlfn.XMATCH("실행",$B$1:$B78,0,-1)),1)</f>
        <v>표준</v>
      </c>
      <c r="C79" s="314"/>
      <c r="D79" s="285"/>
      <c r="E79" s="285"/>
      <c r="F79" s="285"/>
      <c r="G79" s="286" t="str">
        <f t="shared" si="21"/>
        <v xml:space="preserve">Galvanized Steel Deck Plate </v>
      </c>
      <c r="H79" s="308" t="s">
        <v>917</v>
      </c>
      <c r="I79" s="309" t="str">
        <f t="shared" si="20"/>
        <v>S02AA024-00001</v>
      </c>
      <c r="J79" s="310"/>
      <c r="K79" s="310" t="str">
        <f>VLOOKUP($I79,'WM-AR'!$B$7:$AL$2292,34,FALSE)</f>
        <v>M2</v>
      </c>
      <c r="L79" s="310" t="str">
        <f>VLOOKUP($I79,'WM-AR'!$B$7:$AL$2292,4,FALSE)</f>
        <v>Miscellaneous Steel Fabrication Work</v>
      </c>
      <c r="M79" s="310" t="str">
        <f>VLOOKUP($I79,'WM-AR'!$B$7:$AL$2292,6,FALSE)</f>
        <v>Shelter/Building</v>
      </c>
      <c r="N79" s="310" t="str">
        <f>VLOOKUP($I79,'WM-AR'!$B$7:$AL$2292,8,FALSE)</f>
        <v>Galvanized Steel Deck Plate</v>
      </c>
      <c r="O79" s="310">
        <f>VLOOKUP($I79,'WM-AR'!$B$7:$AL$2292,10,FALSE)</f>
        <v>0</v>
      </c>
      <c r="P79" s="310">
        <f>VLOOKUP($I79,'WM-AR'!$B$7:$AL$2292,12,FALSE)</f>
        <v>0</v>
      </c>
      <c r="Q79" s="310" t="str">
        <f>IF(VLOOKUP($I79,'WM-AR'!$B$7:$AL$2292,14,FALSE)=0,"",VLOOKUP($I79,'WM-AR'!$B$7:$AL$2292,14,FALSE))</f>
        <v/>
      </c>
      <c r="R79" s="310">
        <f>VLOOKUP($I79,'WM-AR'!$B$7:$AL$2292,16,FALSE)</f>
        <v>0</v>
      </c>
      <c r="S79" s="310">
        <f>VLOOKUP($I79,'WM-AR'!$B$7:$AL$2292,18,FALSE)</f>
        <v>0</v>
      </c>
      <c r="T79" s="310">
        <f>VLOOKUP($I79,'WM-AR'!$B$7:$AL$2292,20,FALSE)</f>
        <v>0</v>
      </c>
      <c r="U79" s="310">
        <f>VLOOKUP($I79,'WM-AR'!$B$7:$AL$2292,22,FALSE)</f>
        <v>0</v>
      </c>
      <c r="V79" s="310">
        <f>VLOOKUP($I79,'WM-AR'!$B$7:$AL$2292,24,FALSE)</f>
        <v>0</v>
      </c>
      <c r="W79" s="310">
        <f>VLOOKUP($I79,'WM-AR'!$B$7:$AL$2292,25,FALSE)</f>
        <v>0</v>
      </c>
      <c r="X79" s="310">
        <f>VLOOKUP($I79,'WM-AR'!$B$7:$AL$2292,26,FALSE)</f>
        <v>0</v>
      </c>
      <c r="Y79" s="310">
        <f>VLOOKUP($I79,'WM-AR'!$B$7:$AL$2292,27,FALSE)</f>
        <v>0</v>
      </c>
      <c r="Z79" s="310">
        <f>VLOOKUP($I79,'WM-AR'!$B$7:$AL$2292,28,FALSE)</f>
        <v>0</v>
      </c>
      <c r="AA79" s="310">
        <f>VLOOKUP($I79,'WM-AR'!$B$7:$AL$2292,29,FALSE)</f>
        <v>0</v>
      </c>
      <c r="AB79" s="310">
        <f>VLOOKUP($I79,'WM-AR'!$B$7:$AL$2292,30,FALSE)</f>
        <v>0</v>
      </c>
      <c r="AC79" s="310" t="str">
        <f>VLOOKUP($I79,'WM-AR'!$B$7:$AL$2292,31,FALSE)</f>
        <v>THK=(  )mm</v>
      </c>
      <c r="AD79" s="310">
        <f>VLOOKUP($I79,'WM-AR'!$B$7:$AL$2292,32,FALSE)</f>
        <v>0</v>
      </c>
      <c r="AE79" s="310">
        <f>VLOOKUP($I79,'WM-AR'!$B$7:$AL$2292,33,FALSE)</f>
        <v>0</v>
      </c>
      <c r="AF79" s="287" t="s">
        <v>918</v>
      </c>
      <c r="AG79" s="375" t="s">
        <v>779</v>
      </c>
      <c r="AH79" s="376"/>
      <c r="AI79" s="376" t="s">
        <v>763</v>
      </c>
      <c r="AJ79" s="334"/>
    </row>
    <row r="80" spans="2:36" ht="49.9" customHeight="1">
      <c r="B80" s="377" t="str" cm="1">
        <f t="array" ref="B80">INDEX($B$1:$B79,MAX(_xlfn.XMATCH("표준",$B$1:$B79,0,-1), _xlfn.XMATCH("입찰",$B$1:$B79,0,-1), _xlfn.XMATCH("실행",$B$1:$B79,0,-1)),1)</f>
        <v>표준</v>
      </c>
      <c r="C80" s="314"/>
      <c r="D80" s="285"/>
      <c r="E80" s="285"/>
      <c r="F80" s="285"/>
      <c r="G80" s="286" t="str">
        <f t="shared" si="21"/>
        <v xml:space="preserve">Galvanized Steel Deck Plate </v>
      </c>
      <c r="H80" s="308" t="s">
        <v>919</v>
      </c>
      <c r="I80" s="309" t="str">
        <f t="shared" si="20"/>
        <v>S04AA024-00001</v>
      </c>
      <c r="J80" s="310"/>
      <c r="K80" s="310" t="str">
        <f>VLOOKUP($I80,'WM-AR'!$B$7:$AL$2292,34,FALSE)</f>
        <v>M2</v>
      </c>
      <c r="L80" s="310" t="str">
        <f>VLOOKUP($I80,'WM-AR'!$B$7:$AL$2292,4,FALSE)</f>
        <v>Miscellaneous Steel Erection Work</v>
      </c>
      <c r="M80" s="310" t="str">
        <f>VLOOKUP($I80,'WM-AR'!$B$7:$AL$2292,6,FALSE)</f>
        <v>Shelter/Building</v>
      </c>
      <c r="N80" s="310" t="str">
        <f>VLOOKUP($I80,'WM-AR'!$B$7:$AL$2292,8,FALSE)</f>
        <v>Galvanized Steel Deck Plate</v>
      </c>
      <c r="O80" s="310">
        <f>VLOOKUP($I80,'WM-AR'!$B$7:$AL$2292,10,FALSE)</f>
        <v>0</v>
      </c>
      <c r="P80" s="310">
        <f>VLOOKUP($I80,'WM-AR'!$B$7:$AL$2292,12,FALSE)</f>
        <v>0</v>
      </c>
      <c r="Q80" s="310" t="str">
        <f>IF(VLOOKUP($I80,'WM-AR'!$B$7:$AL$2292,14,FALSE)=0,"",VLOOKUP($I80,'WM-AR'!$B$7:$AL$2292,14,FALSE))</f>
        <v/>
      </c>
      <c r="R80" s="310">
        <f>VLOOKUP($I80,'WM-AR'!$B$7:$AL$2292,16,FALSE)</f>
        <v>0</v>
      </c>
      <c r="S80" s="310">
        <f>VLOOKUP($I80,'WM-AR'!$B$7:$AL$2292,18,FALSE)</f>
        <v>0</v>
      </c>
      <c r="T80" s="310">
        <f>VLOOKUP($I80,'WM-AR'!$B$7:$AL$2292,20,FALSE)</f>
        <v>0</v>
      </c>
      <c r="U80" s="310">
        <f>VLOOKUP($I80,'WM-AR'!$B$7:$AL$2292,22,FALSE)</f>
        <v>0</v>
      </c>
      <c r="V80" s="310">
        <f>VLOOKUP($I80,'WM-AR'!$B$7:$AL$2292,24,FALSE)</f>
        <v>0</v>
      </c>
      <c r="W80" s="310">
        <f>VLOOKUP($I80,'WM-AR'!$B$7:$AL$2292,25,FALSE)</f>
        <v>0</v>
      </c>
      <c r="X80" s="310">
        <f>VLOOKUP($I80,'WM-AR'!$B$7:$AL$2292,26,FALSE)</f>
        <v>0</v>
      </c>
      <c r="Y80" s="310">
        <f>VLOOKUP($I80,'WM-AR'!$B$7:$AL$2292,27,FALSE)</f>
        <v>0</v>
      </c>
      <c r="Z80" s="310">
        <f>VLOOKUP($I80,'WM-AR'!$B$7:$AL$2292,28,FALSE)</f>
        <v>0</v>
      </c>
      <c r="AA80" s="310">
        <f>VLOOKUP($I80,'WM-AR'!$B$7:$AL$2292,29,FALSE)</f>
        <v>0</v>
      </c>
      <c r="AB80" s="310">
        <f>VLOOKUP($I80,'WM-AR'!$B$7:$AL$2292,30,FALSE)</f>
        <v>0</v>
      </c>
      <c r="AC80" s="310" t="str">
        <f>VLOOKUP($I80,'WM-AR'!$B$7:$AL$2292,31,FALSE)</f>
        <v>THK=(  )mm</v>
      </c>
      <c r="AD80" s="310">
        <f>VLOOKUP($I80,'WM-AR'!$B$7:$AL$2292,32,FALSE)</f>
        <v>0</v>
      </c>
      <c r="AE80" s="310">
        <f>VLOOKUP($I80,'WM-AR'!$B$7:$AL$2292,33,FALSE)</f>
        <v>0</v>
      </c>
      <c r="AF80" s="287" t="s">
        <v>918</v>
      </c>
      <c r="AG80" s="375" t="s">
        <v>779</v>
      </c>
      <c r="AH80" s="376"/>
      <c r="AI80" s="376" t="s">
        <v>763</v>
      </c>
      <c r="AJ80" s="334"/>
    </row>
    <row r="81" spans="2:36">
      <c r="B81" s="317" t="str" cm="1">
        <f t="array" ref="B81">INDEX($B$1:$B80,MAX(_xlfn.XMATCH("표준",$B$1:$B80,0,-1), _xlfn.XMATCH("입찰",$B$1:$B80,0,-1), _xlfn.XMATCH("실행",$B$1:$B80,0,-1)),1)</f>
        <v>표준</v>
      </c>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318"/>
      <c r="AG81" s="318"/>
      <c r="AH81" s="318"/>
      <c r="AI81" s="318"/>
      <c r="AJ81" s="318"/>
    </row>
    <row r="82" spans="2:36">
      <c r="B82" s="395"/>
      <c r="C82" s="396"/>
      <c r="D82" s="397"/>
      <c r="E82" s="397"/>
      <c r="F82" s="397"/>
      <c r="G82" s="398"/>
      <c r="H82" s="398"/>
      <c r="I82" s="367"/>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7"/>
      <c r="AG82" s="400"/>
      <c r="AH82" s="401"/>
      <c r="AI82" s="401"/>
      <c r="AJ82" s="398"/>
    </row>
    <row r="83" spans="2:36" ht="33" customHeight="1">
      <c r="B83" s="378"/>
      <c r="C83" s="403"/>
      <c r="D83" s="387" t="s">
        <v>924</v>
      </c>
      <c r="E83" s="402"/>
      <c r="F83" s="402"/>
      <c r="G83" s="402"/>
      <c r="H83" s="402"/>
      <c r="I83" s="402" t="str">
        <f t="shared" ref="I83:I86" si="22">LEFT(H83,14)</f>
        <v/>
      </c>
      <c r="J83" s="402"/>
      <c r="K83" s="402"/>
      <c r="L83" s="402"/>
      <c r="M83" s="402"/>
      <c r="N83" s="402"/>
      <c r="O83" s="391"/>
      <c r="P83" s="391"/>
      <c r="Q83" s="391"/>
      <c r="R83" s="391"/>
      <c r="S83" s="391"/>
      <c r="T83" s="391"/>
      <c r="U83" s="391"/>
      <c r="V83" s="391"/>
      <c r="W83" s="391"/>
      <c r="X83" s="391"/>
      <c r="Y83" s="391"/>
      <c r="Z83" s="391"/>
      <c r="AA83" s="391"/>
      <c r="AB83" s="391"/>
      <c r="AC83" s="391"/>
      <c r="AD83" s="391"/>
      <c r="AE83" s="391"/>
      <c r="AF83" s="392"/>
      <c r="AG83" s="392"/>
      <c r="AH83" s="392"/>
      <c r="AI83" s="392"/>
      <c r="AJ83" s="391"/>
    </row>
    <row r="84" spans="2:36" ht="34.9" customHeight="1">
      <c r="B84" s="283" t="s">
        <v>755</v>
      </c>
      <c r="C84" s="371"/>
      <c r="D84" s="285" t="s">
        <v>225</v>
      </c>
      <c r="E84" s="308"/>
      <c r="F84" s="287" t="s">
        <v>509</v>
      </c>
      <c r="G84" s="288" t="s">
        <v>925</v>
      </c>
      <c r="H84" s="372"/>
      <c r="I84" s="290" t="str">
        <f t="shared" si="22"/>
        <v/>
      </c>
      <c r="J84" s="290"/>
      <c r="K84" s="290"/>
      <c r="L84" s="290"/>
      <c r="M84" s="290"/>
      <c r="N84" s="291"/>
      <c r="O84" s="373"/>
      <c r="P84" s="293"/>
      <c r="Q84" s="293"/>
      <c r="R84" s="293"/>
      <c r="S84" s="293"/>
      <c r="T84" s="293"/>
      <c r="U84" s="293"/>
      <c r="V84" s="294"/>
      <c r="W84" s="295"/>
      <c r="X84" s="295"/>
      <c r="Y84" s="295"/>
      <c r="Z84" s="295"/>
      <c r="AA84" s="295"/>
      <c r="AB84" s="295"/>
      <c r="AC84" s="295"/>
      <c r="AD84" s="295"/>
      <c r="AE84" s="295"/>
      <c r="AF84" s="394" t="s">
        <v>926</v>
      </c>
      <c r="AG84" s="297"/>
      <c r="AH84" s="297"/>
      <c r="AI84" s="297"/>
      <c r="AJ84" s="333"/>
    </row>
    <row r="85" spans="2:36" ht="49.9" customHeight="1">
      <c r="B85" s="299" t="str" cm="1">
        <f t="array" ref="B85">INDEX($B$1:$B84,MAX(_xlfn.XMATCH("표준",$B$1:$B84,0,-1), _xlfn.XMATCH("입찰",$B$1:$B84,0,-1), _xlfn.XMATCH("실행",$B$1:$B84,0,-1)),1)</f>
        <v>표준</v>
      </c>
      <c r="C85" s="307"/>
      <c r="D85" s="286"/>
      <c r="E85" s="286"/>
      <c r="F85" s="286"/>
      <c r="G85" s="286" t="str">
        <f t="shared" ref="G85:G86" si="23">N85&amp;" "&amp;Q85</f>
        <v xml:space="preserve">Grating </v>
      </c>
      <c r="H85" s="308" t="s">
        <v>927</v>
      </c>
      <c r="I85" s="309" t="str">
        <f t="shared" si="22"/>
        <v>S02AA018-00003</v>
      </c>
      <c r="J85" s="310"/>
      <c r="K85" s="310" t="str">
        <f>VLOOKUP($I85,'WM-AR'!$B$7:$AL$2292,34,FALSE)</f>
        <v>M2</v>
      </c>
      <c r="L85" s="310" t="str">
        <f>VLOOKUP($I85,'WM-AR'!$B$7:$AL$2292,4,FALSE)</f>
        <v>Miscellaneous Steel Fabrication Work</v>
      </c>
      <c r="M85" s="310" t="str">
        <f>VLOOKUP($I85,'WM-AR'!$B$7:$AL$2292,6,FALSE)</f>
        <v>Shelter/Building</v>
      </c>
      <c r="N85" s="310" t="str">
        <f>VLOOKUP($I85,'WM-AR'!$B$7:$AL$2292,8,FALSE)</f>
        <v>Grating</v>
      </c>
      <c r="O85" s="310" t="str">
        <f>VLOOKUP($I85,'WM-AR'!$B$7:$AL$2292,10,FALSE)</f>
        <v>Hot-Dip Galvanized Steel, (I=32)</v>
      </c>
      <c r="P85" s="310">
        <f>VLOOKUP($I85,'WM-AR'!$B$7:$AL$2292,12,FALSE)</f>
        <v>0</v>
      </c>
      <c r="Q85" s="310" t="str">
        <f>IF(VLOOKUP($I85,'WM-AR'!$B$7:$AL$2292,14,FALSE)=0,"",VLOOKUP($I85,'WM-AR'!$B$7:$AL$2292,14,FALSE))</f>
        <v/>
      </c>
      <c r="R85" s="310">
        <f>VLOOKUP($I85,'WM-AR'!$B$7:$AL$2292,16,FALSE)</f>
        <v>0</v>
      </c>
      <c r="S85" s="310">
        <f>VLOOKUP($I85,'WM-AR'!$B$7:$AL$2292,18,FALSE)</f>
        <v>0</v>
      </c>
      <c r="T85" s="310">
        <f>VLOOKUP($I85,'WM-AR'!$B$7:$AL$2292,20,FALSE)</f>
        <v>0</v>
      </c>
      <c r="U85" s="310">
        <f>VLOOKUP($I85,'WM-AR'!$B$7:$AL$2292,22,FALSE)</f>
        <v>0</v>
      </c>
      <c r="V85" s="310">
        <f>VLOOKUP($I85,'WM-AR'!$B$7:$AL$2292,24,FALSE)</f>
        <v>0</v>
      </c>
      <c r="W85" s="310">
        <f>VLOOKUP($I85,'WM-AR'!$B$7:$AL$2292,25,FALSE)</f>
        <v>0</v>
      </c>
      <c r="X85" s="310">
        <f>VLOOKUP($I85,'WM-AR'!$B$7:$AL$2292,26,FALSE)</f>
        <v>0</v>
      </c>
      <c r="Y85" s="310">
        <f>VLOOKUP($I85,'WM-AR'!$B$7:$AL$2292,27,FALSE)</f>
        <v>0</v>
      </c>
      <c r="Z85" s="310">
        <f>VLOOKUP($I85,'WM-AR'!$B$7:$AL$2292,28,FALSE)</f>
        <v>0</v>
      </c>
      <c r="AA85" s="310">
        <f>VLOOKUP($I85,'WM-AR'!$B$7:$AL$2292,29,FALSE)</f>
        <v>0</v>
      </c>
      <c r="AB85" s="310">
        <f>VLOOKUP($I85,'WM-AR'!$B$7:$AL$2292,30,FALSE)</f>
        <v>0</v>
      </c>
      <c r="AC85" s="310">
        <f>VLOOKUP($I85,'WM-AR'!$B$7:$AL$2292,31,FALSE)</f>
        <v>0</v>
      </c>
      <c r="AD85" s="310">
        <f>VLOOKUP($I85,'WM-AR'!$B$7:$AL$2292,32,FALSE)</f>
        <v>0</v>
      </c>
      <c r="AE85" s="310">
        <f>VLOOKUP($I85,'WM-AR'!$B$7:$AL$2292,33,FALSE)</f>
        <v>0</v>
      </c>
      <c r="AF85" s="287" t="s">
        <v>928</v>
      </c>
      <c r="AG85" s="375" t="s">
        <v>779</v>
      </c>
      <c r="AH85" s="376"/>
      <c r="AI85" s="376" t="s">
        <v>763</v>
      </c>
      <c r="AJ85" s="334"/>
    </row>
    <row r="86" spans="2:36" ht="49.9" customHeight="1">
      <c r="B86" s="299" t="str" cm="1">
        <f t="array" ref="B86">INDEX($B$1:$B85,MAX(_xlfn.XMATCH("표준",$B$1:$B85,0,-1), _xlfn.XMATCH("입찰",$B$1:$B85,0,-1), _xlfn.XMATCH("실행",$B$1:$B85,0,-1)),1)</f>
        <v>표준</v>
      </c>
      <c r="C86" s="314"/>
      <c r="D86" s="285"/>
      <c r="E86" s="285"/>
      <c r="F86" s="285"/>
      <c r="G86" s="286" t="str">
        <f t="shared" si="23"/>
        <v xml:space="preserve">Grating </v>
      </c>
      <c r="H86" s="308" t="s">
        <v>929</v>
      </c>
      <c r="I86" s="309" t="str">
        <f t="shared" si="22"/>
        <v>S04AA018-00003</v>
      </c>
      <c r="J86" s="310"/>
      <c r="K86" s="310" t="str">
        <f>VLOOKUP($I86,'WM-AR'!$B$7:$AL$2292,34,FALSE)</f>
        <v>M2</v>
      </c>
      <c r="L86" s="310" t="str">
        <f>VLOOKUP($I86,'WM-AR'!$B$7:$AL$2292,4,FALSE)</f>
        <v>Miscellaneous Steel Erection Work</v>
      </c>
      <c r="M86" s="310" t="str">
        <f>VLOOKUP($I86,'WM-AR'!$B$7:$AL$2292,6,FALSE)</f>
        <v>Shelter/Building</v>
      </c>
      <c r="N86" s="310" t="str">
        <f>VLOOKUP($I86,'WM-AR'!$B$7:$AL$2292,8,FALSE)</f>
        <v>Grating</v>
      </c>
      <c r="O86" s="310" t="str">
        <f>VLOOKUP($I86,'WM-AR'!$B$7:$AL$2292,10,FALSE)</f>
        <v>Hot-Dip Galvanized Steel, (I=32)</v>
      </c>
      <c r="P86" s="310">
        <f>VLOOKUP($I86,'WM-AR'!$B$7:$AL$2292,12,FALSE)</f>
        <v>0</v>
      </c>
      <c r="Q86" s="310" t="str">
        <f>IF(VLOOKUP($I86,'WM-AR'!$B$7:$AL$2292,14,FALSE)=0,"",VLOOKUP($I86,'WM-AR'!$B$7:$AL$2292,14,FALSE))</f>
        <v/>
      </c>
      <c r="R86" s="310">
        <f>VLOOKUP($I86,'WM-AR'!$B$7:$AL$2292,16,FALSE)</f>
        <v>0</v>
      </c>
      <c r="S86" s="310">
        <f>VLOOKUP($I86,'WM-AR'!$B$7:$AL$2292,18,FALSE)</f>
        <v>0</v>
      </c>
      <c r="T86" s="310">
        <f>VLOOKUP($I86,'WM-AR'!$B$7:$AL$2292,20,FALSE)</f>
        <v>0</v>
      </c>
      <c r="U86" s="310">
        <f>VLOOKUP($I86,'WM-AR'!$B$7:$AL$2292,22,FALSE)</f>
        <v>0</v>
      </c>
      <c r="V86" s="310">
        <f>VLOOKUP($I86,'WM-AR'!$B$7:$AL$2292,24,FALSE)</f>
        <v>0</v>
      </c>
      <c r="W86" s="310">
        <f>VLOOKUP($I86,'WM-AR'!$B$7:$AL$2292,25,FALSE)</f>
        <v>0</v>
      </c>
      <c r="X86" s="310">
        <f>VLOOKUP($I86,'WM-AR'!$B$7:$AL$2292,26,FALSE)</f>
        <v>0</v>
      </c>
      <c r="Y86" s="310">
        <f>VLOOKUP($I86,'WM-AR'!$B$7:$AL$2292,27,FALSE)</f>
        <v>0</v>
      </c>
      <c r="Z86" s="310">
        <f>VLOOKUP($I86,'WM-AR'!$B$7:$AL$2292,28,FALSE)</f>
        <v>0</v>
      </c>
      <c r="AA86" s="310">
        <f>VLOOKUP($I86,'WM-AR'!$B$7:$AL$2292,29,FALSE)</f>
        <v>0</v>
      </c>
      <c r="AB86" s="310">
        <f>VLOOKUP($I86,'WM-AR'!$B$7:$AL$2292,30,FALSE)</f>
        <v>0</v>
      </c>
      <c r="AC86" s="310">
        <f>VLOOKUP($I86,'WM-AR'!$B$7:$AL$2292,31,FALSE)</f>
        <v>0</v>
      </c>
      <c r="AD86" s="310">
        <f>VLOOKUP($I86,'WM-AR'!$B$7:$AL$2292,32,FALSE)</f>
        <v>0</v>
      </c>
      <c r="AE86" s="310">
        <f>VLOOKUP($I86,'WM-AR'!$B$7:$AL$2292,33,FALSE)</f>
        <v>0</v>
      </c>
      <c r="AF86" s="287" t="s">
        <v>928</v>
      </c>
      <c r="AG86" s="375" t="s">
        <v>779</v>
      </c>
      <c r="AH86" s="376"/>
      <c r="AI86" s="376" t="s">
        <v>763</v>
      </c>
      <c r="AJ86" s="334"/>
    </row>
    <row r="87" spans="2:36">
      <c r="B87" s="317" t="str" cm="1">
        <f t="array" ref="B87">INDEX($B$1:$B86,MAX(_xlfn.XMATCH("표준",$B$1:$B86,0,-1), _xlfn.XMATCH("입찰",$B$1:$B86,0,-1), _xlfn.XMATCH("실행",$B$1:$B86,0,-1)),1)</f>
        <v>표준</v>
      </c>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row>
    <row r="88" spans="2:36">
      <c r="B88" s="395"/>
      <c r="C88" s="396"/>
      <c r="D88" s="397"/>
      <c r="E88" s="397"/>
      <c r="F88" s="397"/>
      <c r="G88" s="398"/>
      <c r="H88" s="398"/>
      <c r="I88" s="367"/>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7"/>
      <c r="AG88" s="400"/>
      <c r="AH88" s="401"/>
      <c r="AI88" s="401"/>
      <c r="AJ88" s="398"/>
    </row>
    <row r="89" spans="2:36" ht="33" customHeight="1">
      <c r="B89" s="378"/>
      <c r="C89" s="403"/>
      <c r="D89" s="387" t="s">
        <v>930</v>
      </c>
      <c r="E89" s="388"/>
      <c r="F89" s="388"/>
      <c r="G89" s="404"/>
      <c r="H89" s="405"/>
      <c r="I89" s="390" t="str">
        <f t="shared" ref="I89:I93" si="24">LEFT(H89,14)</f>
        <v/>
      </c>
      <c r="J89" s="390"/>
      <c r="K89" s="391"/>
      <c r="L89" s="391"/>
      <c r="M89" s="391"/>
      <c r="N89" s="391"/>
      <c r="O89" s="391"/>
      <c r="P89" s="391"/>
      <c r="Q89" s="391"/>
      <c r="R89" s="391"/>
      <c r="S89" s="391"/>
      <c r="T89" s="391"/>
      <c r="U89" s="391"/>
      <c r="V89" s="391"/>
      <c r="W89" s="391"/>
      <c r="X89" s="391"/>
      <c r="Y89" s="391"/>
      <c r="Z89" s="391"/>
      <c r="AA89" s="391"/>
      <c r="AB89" s="391"/>
      <c r="AC89" s="391"/>
      <c r="AD89" s="391"/>
      <c r="AE89" s="391"/>
      <c r="AF89" s="392"/>
      <c r="AG89" s="392"/>
      <c r="AH89" s="392"/>
      <c r="AI89" s="392"/>
      <c r="AJ89" s="391"/>
    </row>
    <row r="90" spans="2:36" ht="34.9" customHeight="1">
      <c r="B90" s="283" t="s">
        <v>890</v>
      </c>
      <c r="C90" s="371"/>
      <c r="D90" s="285" t="s">
        <v>225</v>
      </c>
      <c r="E90" s="286"/>
      <c r="F90" s="287" t="s">
        <v>509</v>
      </c>
      <c r="G90" s="288" t="s">
        <v>931</v>
      </c>
      <c r="H90" s="372"/>
      <c r="I90" s="290" t="str">
        <f t="shared" si="24"/>
        <v/>
      </c>
      <c r="J90" s="290"/>
      <c r="K90" s="290"/>
      <c r="L90" s="290"/>
      <c r="M90" s="290"/>
      <c r="N90" s="291"/>
      <c r="O90" s="373"/>
      <c r="P90" s="293"/>
      <c r="Q90" s="293"/>
      <c r="R90" s="293"/>
      <c r="S90" s="293"/>
      <c r="T90" s="293"/>
      <c r="U90" s="293"/>
      <c r="V90" s="294"/>
      <c r="W90" s="295"/>
      <c r="X90" s="295"/>
      <c r="Y90" s="295"/>
      <c r="Z90" s="295"/>
      <c r="AA90" s="295"/>
      <c r="AB90" s="295"/>
      <c r="AC90" s="295"/>
      <c r="AD90" s="295"/>
      <c r="AE90" s="295"/>
      <c r="AF90" s="394" t="s">
        <v>932</v>
      </c>
      <c r="AG90" s="297"/>
      <c r="AH90" s="297"/>
      <c r="AI90" s="297"/>
      <c r="AJ90" s="333"/>
    </row>
    <row r="91" spans="2:36" ht="49.9" customHeight="1">
      <c r="B91" s="299" t="str" cm="1">
        <f t="array" ref="B91">INDEX($B$1:$B90,MAX(_xlfn.XMATCH("표준",$B$1:$B90,0,-1), _xlfn.XMATCH("입찰",$B$1:$B90,0,-1), _xlfn.XMATCH("실행",$B$1:$B90,0,-1)),1)</f>
        <v>실행</v>
      </c>
      <c r="C91" s="307"/>
      <c r="D91" s="286"/>
      <c r="E91" s="286"/>
      <c r="F91" s="286"/>
      <c r="G91" s="286" t="str">
        <f t="shared" ref="G91:G93" si="25">N91&amp;" "&amp;Q91</f>
        <v xml:space="preserve">Grating </v>
      </c>
      <c r="H91" s="308" t="s">
        <v>927</v>
      </c>
      <c r="I91" s="309" t="str">
        <f t="shared" si="24"/>
        <v>S02AA018-00003</v>
      </c>
      <c r="J91" s="310"/>
      <c r="K91" s="310" t="str">
        <f>VLOOKUP($I91,'WM-AR'!$B$7:$AL$2292,34,FALSE)</f>
        <v>M2</v>
      </c>
      <c r="L91" s="310" t="str">
        <f>VLOOKUP($I91,'WM-AR'!$B$7:$AL$2292,4,FALSE)</f>
        <v>Miscellaneous Steel Fabrication Work</v>
      </c>
      <c r="M91" s="310" t="str">
        <f>VLOOKUP($I91,'WM-AR'!$B$7:$AL$2292,6,FALSE)</f>
        <v>Shelter/Building</v>
      </c>
      <c r="N91" s="310" t="str">
        <f>VLOOKUP($I91,'WM-AR'!$B$7:$AL$2292,8,FALSE)</f>
        <v>Grating</v>
      </c>
      <c r="O91" s="310" t="str">
        <f>VLOOKUP($I91,'WM-AR'!$B$7:$AL$2292,10,FALSE)</f>
        <v>Hot-Dip Galvanized Steel, (I=32)</v>
      </c>
      <c r="P91" s="310">
        <f>VLOOKUP($I91,'WM-AR'!$B$7:$AL$2292,12,FALSE)</f>
        <v>0</v>
      </c>
      <c r="Q91" s="310" t="str">
        <f>IF(VLOOKUP($I91,'WM-AR'!$B$7:$AL$2292,14,FALSE)=0,"",VLOOKUP($I91,'WM-AR'!$B$7:$AL$2292,14,FALSE))</f>
        <v/>
      </c>
      <c r="R91" s="310">
        <f>VLOOKUP($I91,'WM-AR'!$B$7:$AL$2292,16,FALSE)</f>
        <v>0</v>
      </c>
      <c r="S91" s="310">
        <f>VLOOKUP($I91,'WM-AR'!$B$7:$AL$2292,18,FALSE)</f>
        <v>0</v>
      </c>
      <c r="T91" s="310">
        <f>VLOOKUP($I91,'WM-AR'!$B$7:$AL$2292,20,FALSE)</f>
        <v>0</v>
      </c>
      <c r="U91" s="310">
        <f>VLOOKUP($I91,'WM-AR'!$B$7:$AL$2292,22,FALSE)</f>
        <v>0</v>
      </c>
      <c r="V91" s="310">
        <f>VLOOKUP($I91,'WM-AR'!$B$7:$AL$2292,24,FALSE)</f>
        <v>0</v>
      </c>
      <c r="W91" s="310">
        <f>VLOOKUP($I91,'WM-AR'!$B$7:$AL$2292,25,FALSE)</f>
        <v>0</v>
      </c>
      <c r="X91" s="310">
        <f>VLOOKUP($I91,'WM-AR'!$B$7:$AL$2292,26,FALSE)</f>
        <v>0</v>
      </c>
      <c r="Y91" s="310">
        <f>VLOOKUP($I91,'WM-AR'!$B$7:$AL$2292,27,FALSE)</f>
        <v>0</v>
      </c>
      <c r="Z91" s="310">
        <f>VLOOKUP($I91,'WM-AR'!$B$7:$AL$2292,28,FALSE)</f>
        <v>0</v>
      </c>
      <c r="AA91" s="310">
        <f>VLOOKUP($I91,'WM-AR'!$B$7:$AL$2292,29,FALSE)</f>
        <v>0</v>
      </c>
      <c r="AB91" s="310">
        <f>VLOOKUP($I91,'WM-AR'!$B$7:$AL$2292,30,FALSE)</f>
        <v>0</v>
      </c>
      <c r="AC91" s="310">
        <f>VLOOKUP($I91,'WM-AR'!$B$7:$AL$2292,31,FALSE)</f>
        <v>0</v>
      </c>
      <c r="AD91" s="310">
        <f>VLOOKUP($I91,'WM-AR'!$B$7:$AL$2292,32,FALSE)</f>
        <v>0</v>
      </c>
      <c r="AE91" s="310">
        <f>VLOOKUP($I91,'WM-AR'!$B$7:$AL$2292,33,FALSE)</f>
        <v>0</v>
      </c>
      <c r="AF91" s="287" t="s">
        <v>928</v>
      </c>
      <c r="AG91" s="375" t="s">
        <v>779</v>
      </c>
      <c r="AH91" s="376"/>
      <c r="AI91" s="376" t="s">
        <v>763</v>
      </c>
      <c r="AJ91" s="334"/>
    </row>
    <row r="92" spans="2:36" ht="49.9" customHeight="1">
      <c r="B92" s="299" t="str" cm="1">
        <f t="array" ref="B92">INDEX($B$1:$B91,MAX(_xlfn.XMATCH("표준",$B$1:$B91,0,-1), _xlfn.XMATCH("입찰",$B$1:$B91,0,-1), _xlfn.XMATCH("실행",$B$1:$B91,0,-1)),1)</f>
        <v>실행</v>
      </c>
      <c r="C92" s="307"/>
      <c r="D92" s="286"/>
      <c r="E92" s="286"/>
      <c r="F92" s="286"/>
      <c r="G92" s="286" t="str">
        <f t="shared" si="25"/>
        <v xml:space="preserve">Grating </v>
      </c>
      <c r="H92" s="308" t="s">
        <v>927</v>
      </c>
      <c r="I92" s="309" t="str">
        <f t="shared" si="24"/>
        <v>S02AA018-00003</v>
      </c>
      <c r="J92" s="310"/>
      <c r="K92" s="310" t="str">
        <f>VLOOKUP($I92,'WM-AR'!$B$7:$AL$2292,34,FALSE)</f>
        <v>M2</v>
      </c>
      <c r="L92" s="310" t="str">
        <f>VLOOKUP($I92,'WM-AR'!$B$7:$AL$2292,4,FALSE)</f>
        <v>Miscellaneous Steel Fabrication Work</v>
      </c>
      <c r="M92" s="310" t="str">
        <f>VLOOKUP($I92,'WM-AR'!$B$7:$AL$2292,6,FALSE)</f>
        <v>Shelter/Building</v>
      </c>
      <c r="N92" s="310" t="str">
        <f>VLOOKUP($I92,'WM-AR'!$B$7:$AL$2292,8,FALSE)</f>
        <v>Grating</v>
      </c>
      <c r="O92" s="310" t="str">
        <f>VLOOKUP($I92,'WM-AR'!$B$7:$AL$2292,10,FALSE)</f>
        <v>Hot-Dip Galvanized Steel, (I=32)</v>
      </c>
      <c r="P92" s="310">
        <f>VLOOKUP($I92,'WM-AR'!$B$7:$AL$2292,12,FALSE)</f>
        <v>0</v>
      </c>
      <c r="Q92" s="310" t="str">
        <f>IF(VLOOKUP($I92,'WM-AR'!$B$7:$AL$2292,14,FALSE)=0,"",VLOOKUP($I92,'WM-AR'!$B$7:$AL$2292,14,FALSE))</f>
        <v/>
      </c>
      <c r="R92" s="310">
        <f>VLOOKUP($I92,'WM-AR'!$B$7:$AL$2292,16,FALSE)</f>
        <v>0</v>
      </c>
      <c r="S92" s="310">
        <f>VLOOKUP($I92,'WM-AR'!$B$7:$AL$2292,18,FALSE)</f>
        <v>0</v>
      </c>
      <c r="T92" s="310">
        <f>VLOOKUP($I92,'WM-AR'!$B$7:$AL$2292,20,FALSE)</f>
        <v>0</v>
      </c>
      <c r="U92" s="310">
        <f>VLOOKUP($I92,'WM-AR'!$B$7:$AL$2292,22,FALSE)</f>
        <v>0</v>
      </c>
      <c r="V92" s="310">
        <f>VLOOKUP($I92,'WM-AR'!$B$7:$AL$2292,24,FALSE)</f>
        <v>0</v>
      </c>
      <c r="W92" s="310">
        <f>VLOOKUP($I92,'WM-AR'!$B$7:$AL$2292,25,FALSE)</f>
        <v>0</v>
      </c>
      <c r="X92" s="310">
        <f>VLOOKUP($I92,'WM-AR'!$B$7:$AL$2292,26,FALSE)</f>
        <v>0</v>
      </c>
      <c r="Y92" s="310">
        <f>VLOOKUP($I92,'WM-AR'!$B$7:$AL$2292,27,FALSE)</f>
        <v>0</v>
      </c>
      <c r="Z92" s="310">
        <f>VLOOKUP($I92,'WM-AR'!$B$7:$AL$2292,28,FALSE)</f>
        <v>0</v>
      </c>
      <c r="AA92" s="310">
        <f>VLOOKUP($I92,'WM-AR'!$B$7:$AL$2292,29,FALSE)</f>
        <v>0</v>
      </c>
      <c r="AB92" s="310">
        <f>VLOOKUP($I92,'WM-AR'!$B$7:$AL$2292,30,FALSE)</f>
        <v>0</v>
      </c>
      <c r="AC92" s="310">
        <f>VLOOKUP($I92,'WM-AR'!$B$7:$AL$2292,31,FALSE)</f>
        <v>0</v>
      </c>
      <c r="AD92" s="310">
        <f>VLOOKUP($I92,'WM-AR'!$B$7:$AL$2292,32,FALSE)</f>
        <v>0</v>
      </c>
      <c r="AE92" s="310">
        <f>VLOOKUP($I92,'WM-AR'!$B$7:$AL$2292,33,FALSE)</f>
        <v>0</v>
      </c>
      <c r="AF92" s="287" t="s">
        <v>928</v>
      </c>
      <c r="AG92" s="375" t="s">
        <v>779</v>
      </c>
      <c r="AH92" s="376"/>
      <c r="AI92" s="376" t="s">
        <v>763</v>
      </c>
      <c r="AJ92" s="334"/>
    </row>
    <row r="93" spans="2:36" ht="49.9" customHeight="1">
      <c r="B93" s="299" t="str" cm="1">
        <f t="array" ref="B93">INDEX($B$1:$B92,MAX(_xlfn.XMATCH("표준",$B$1:$B92,0,-1), _xlfn.XMATCH("입찰",$B$1:$B92,0,-1), _xlfn.XMATCH("실행",$B$1:$B92,0,-1)),1)</f>
        <v>실행</v>
      </c>
      <c r="C93" s="314"/>
      <c r="D93" s="285"/>
      <c r="E93" s="285"/>
      <c r="F93" s="285"/>
      <c r="G93" s="286" t="str">
        <f t="shared" si="25"/>
        <v xml:space="preserve">Grating </v>
      </c>
      <c r="H93" s="308" t="s">
        <v>929</v>
      </c>
      <c r="I93" s="309" t="str">
        <f t="shared" si="24"/>
        <v>S04AA018-00003</v>
      </c>
      <c r="J93" s="310"/>
      <c r="K93" s="310" t="str">
        <f>VLOOKUP($I93,'WM-AR'!$B$7:$AL$2292,34,FALSE)</f>
        <v>M2</v>
      </c>
      <c r="L93" s="310" t="str">
        <f>VLOOKUP($I93,'WM-AR'!$B$7:$AL$2292,4,FALSE)</f>
        <v>Miscellaneous Steel Erection Work</v>
      </c>
      <c r="M93" s="310" t="str">
        <f>VLOOKUP($I93,'WM-AR'!$B$7:$AL$2292,6,FALSE)</f>
        <v>Shelter/Building</v>
      </c>
      <c r="N93" s="310" t="str">
        <f>VLOOKUP($I93,'WM-AR'!$B$7:$AL$2292,8,FALSE)</f>
        <v>Grating</v>
      </c>
      <c r="O93" s="310" t="str">
        <f>VLOOKUP($I93,'WM-AR'!$B$7:$AL$2292,10,FALSE)</f>
        <v>Hot-Dip Galvanized Steel, (I=32)</v>
      </c>
      <c r="P93" s="310">
        <f>VLOOKUP($I93,'WM-AR'!$B$7:$AL$2292,12,FALSE)</f>
        <v>0</v>
      </c>
      <c r="Q93" s="310" t="str">
        <f>IF(VLOOKUP($I93,'WM-AR'!$B$7:$AL$2292,14,FALSE)=0,"",VLOOKUP($I93,'WM-AR'!$B$7:$AL$2292,14,FALSE))</f>
        <v/>
      </c>
      <c r="R93" s="310">
        <f>VLOOKUP($I93,'WM-AR'!$B$7:$AL$2292,16,FALSE)</f>
        <v>0</v>
      </c>
      <c r="S93" s="310">
        <f>VLOOKUP($I93,'WM-AR'!$B$7:$AL$2292,18,FALSE)</f>
        <v>0</v>
      </c>
      <c r="T93" s="310">
        <f>VLOOKUP($I93,'WM-AR'!$B$7:$AL$2292,20,FALSE)</f>
        <v>0</v>
      </c>
      <c r="U93" s="310">
        <f>VLOOKUP($I93,'WM-AR'!$B$7:$AL$2292,22,FALSE)</f>
        <v>0</v>
      </c>
      <c r="V93" s="310">
        <f>VLOOKUP($I93,'WM-AR'!$B$7:$AL$2292,24,FALSE)</f>
        <v>0</v>
      </c>
      <c r="W93" s="310">
        <f>VLOOKUP($I93,'WM-AR'!$B$7:$AL$2292,25,FALSE)</f>
        <v>0</v>
      </c>
      <c r="X93" s="310">
        <f>VLOOKUP($I93,'WM-AR'!$B$7:$AL$2292,26,FALSE)</f>
        <v>0</v>
      </c>
      <c r="Y93" s="310">
        <f>VLOOKUP($I93,'WM-AR'!$B$7:$AL$2292,27,FALSE)</f>
        <v>0</v>
      </c>
      <c r="Z93" s="310">
        <f>VLOOKUP($I93,'WM-AR'!$B$7:$AL$2292,28,FALSE)</f>
        <v>0</v>
      </c>
      <c r="AA93" s="310">
        <f>VLOOKUP($I93,'WM-AR'!$B$7:$AL$2292,29,FALSE)</f>
        <v>0</v>
      </c>
      <c r="AB93" s="310">
        <f>VLOOKUP($I93,'WM-AR'!$B$7:$AL$2292,30,FALSE)</f>
        <v>0</v>
      </c>
      <c r="AC93" s="310">
        <f>VLOOKUP($I93,'WM-AR'!$B$7:$AL$2292,31,FALSE)</f>
        <v>0</v>
      </c>
      <c r="AD93" s="310">
        <f>VLOOKUP($I93,'WM-AR'!$B$7:$AL$2292,32,FALSE)</f>
        <v>0</v>
      </c>
      <c r="AE93" s="310">
        <f>VLOOKUP($I93,'WM-AR'!$B$7:$AL$2292,33,FALSE)</f>
        <v>0</v>
      </c>
      <c r="AF93" s="287" t="s">
        <v>928</v>
      </c>
      <c r="AG93" s="375" t="s">
        <v>779</v>
      </c>
      <c r="AH93" s="376"/>
      <c r="AI93" s="376" t="s">
        <v>763</v>
      </c>
      <c r="AJ93" s="334"/>
    </row>
    <row r="94" spans="2:36">
      <c r="B94" s="317" t="str" cm="1">
        <f t="array" ref="B94">INDEX($B$1:$B93,MAX(_xlfn.XMATCH("표준",$B$1:$B93,0,-1), _xlfn.XMATCH("입찰",$B$1:$B93,0,-1), _xlfn.XMATCH("실행",$B$1:$B93,0,-1)),1)</f>
        <v>실행</v>
      </c>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row>
    <row r="95" spans="2:36">
      <c r="B95" s="395"/>
      <c r="C95" s="396"/>
      <c r="D95" s="397"/>
      <c r="E95" s="397"/>
      <c r="F95" s="397"/>
      <c r="G95" s="398"/>
      <c r="H95" s="398"/>
      <c r="I95" s="367"/>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7"/>
      <c r="AG95" s="400"/>
      <c r="AH95" s="401"/>
      <c r="AI95" s="401"/>
      <c r="AJ95" s="398"/>
    </row>
    <row r="96" spans="2:36" ht="33" customHeight="1">
      <c r="B96" s="378"/>
      <c r="C96" s="403"/>
      <c r="D96" s="387" t="s">
        <v>933</v>
      </c>
      <c r="E96" s="389"/>
      <c r="F96" s="389"/>
      <c r="G96" s="389"/>
      <c r="H96" s="389"/>
      <c r="I96" s="389" t="str">
        <f t="shared" ref="I96:I99" si="26">LEFT(H96,14)</f>
        <v/>
      </c>
      <c r="J96" s="389"/>
      <c r="K96" s="389"/>
      <c r="L96" s="389"/>
      <c r="M96" s="389"/>
      <c r="N96" s="389"/>
      <c r="O96" s="391"/>
      <c r="P96" s="391"/>
      <c r="Q96" s="391"/>
      <c r="R96" s="391"/>
      <c r="S96" s="391"/>
      <c r="T96" s="391"/>
      <c r="U96" s="391"/>
      <c r="V96" s="391"/>
      <c r="W96" s="391"/>
      <c r="X96" s="391"/>
      <c r="Y96" s="391"/>
      <c r="Z96" s="391"/>
      <c r="AA96" s="391"/>
      <c r="AB96" s="391"/>
      <c r="AC96" s="391"/>
      <c r="AD96" s="391"/>
      <c r="AE96" s="391"/>
      <c r="AF96" s="392"/>
      <c r="AG96" s="392"/>
      <c r="AH96" s="392"/>
      <c r="AI96" s="392"/>
      <c r="AJ96" s="391"/>
    </row>
    <row r="97" spans="2:36" ht="34.9" customHeight="1">
      <c r="B97" s="283" t="s">
        <v>890</v>
      </c>
      <c r="C97" s="371"/>
      <c r="D97" s="285" t="s">
        <v>225</v>
      </c>
      <c r="E97" s="308"/>
      <c r="F97" s="287" t="s">
        <v>509</v>
      </c>
      <c r="G97" s="288" t="s">
        <v>934</v>
      </c>
      <c r="H97" s="372"/>
      <c r="I97" s="290" t="str">
        <f t="shared" si="26"/>
        <v/>
      </c>
      <c r="J97" s="290"/>
      <c r="K97" s="290"/>
      <c r="L97" s="290"/>
      <c r="M97" s="290"/>
      <c r="N97" s="291"/>
      <c r="O97" s="373"/>
      <c r="P97" s="293"/>
      <c r="Q97" s="293"/>
      <c r="R97" s="293"/>
      <c r="S97" s="293"/>
      <c r="T97" s="293"/>
      <c r="U97" s="293"/>
      <c r="V97" s="294"/>
      <c r="W97" s="295"/>
      <c r="X97" s="295"/>
      <c r="Y97" s="295"/>
      <c r="Z97" s="295"/>
      <c r="AA97" s="295"/>
      <c r="AB97" s="295"/>
      <c r="AC97" s="295"/>
      <c r="AD97" s="295"/>
      <c r="AE97" s="295"/>
      <c r="AF97" s="394" t="s">
        <v>935</v>
      </c>
      <c r="AG97" s="297"/>
      <c r="AH97" s="297"/>
      <c r="AI97" s="297"/>
      <c r="AJ97" s="333"/>
    </row>
    <row r="98" spans="2:36" ht="49.9" customHeight="1">
      <c r="B98" s="299" t="str" cm="1">
        <f t="array" ref="B98">INDEX($B$1:$B97,MAX(_xlfn.XMATCH("표준",$B$1:$B97,0,-1), _xlfn.XMATCH("입찰",$B$1:$B97,0,-1), _xlfn.XMATCH("실행",$B$1:$B97,0,-1)),1)</f>
        <v>실행</v>
      </c>
      <c r="C98" s="307"/>
      <c r="D98" s="286"/>
      <c r="E98" s="286"/>
      <c r="F98" s="286"/>
      <c r="G98" s="286" t="str">
        <f t="shared" ref="G98:G99" si="27">N98&amp;" "&amp;Q98</f>
        <v xml:space="preserve">Checkered/Flooring Plate </v>
      </c>
      <c r="H98" s="308" t="s">
        <v>936</v>
      </c>
      <c r="I98" s="309" t="str">
        <f t="shared" si="26"/>
        <v>S02AA017-00003</v>
      </c>
      <c r="J98" s="310"/>
      <c r="K98" s="310" t="str">
        <f>VLOOKUP($I98,'WM-AR'!$B$7:$AL$2292,34,FALSE)</f>
        <v>M2</v>
      </c>
      <c r="L98" s="310" t="str">
        <f>VLOOKUP($I98,'WM-AR'!$B$7:$AL$2292,4,FALSE)</f>
        <v>Miscellaneous Steel Fabrication Work</v>
      </c>
      <c r="M98" s="310" t="str">
        <f>VLOOKUP($I98,'WM-AR'!$B$7:$AL$2292,6,FALSE)</f>
        <v>Shelter/Building</v>
      </c>
      <c r="N98" s="310" t="str">
        <f>VLOOKUP($I98,'WM-AR'!$B$7:$AL$2292,8,FALSE)</f>
        <v>Checkered/Flooring Plate</v>
      </c>
      <c r="O98" s="310" t="str">
        <f>VLOOKUP($I98,'WM-AR'!$B$7:$AL$2292,10,FALSE)</f>
        <v>Galvanized Steel</v>
      </c>
      <c r="P98" s="310" t="str">
        <f>VLOOKUP($I98,'WM-AR'!$B$7:$AL$2292,12,FALSE)</f>
        <v>THK ≤ 6mm</v>
      </c>
      <c r="Q98" s="310" t="str">
        <f>IF(VLOOKUP($I98,'WM-AR'!$B$7:$AL$2292,14,FALSE)=0,"",VLOOKUP($I98,'WM-AR'!$B$7:$AL$2292,14,FALSE))</f>
        <v/>
      </c>
      <c r="R98" s="310">
        <f>VLOOKUP($I98,'WM-AR'!$B$7:$AL$2292,16,FALSE)</f>
        <v>0</v>
      </c>
      <c r="S98" s="310">
        <f>VLOOKUP($I98,'WM-AR'!$B$7:$AL$2292,18,FALSE)</f>
        <v>0</v>
      </c>
      <c r="T98" s="310">
        <f>VLOOKUP($I98,'WM-AR'!$B$7:$AL$2292,20,FALSE)</f>
        <v>0</v>
      </c>
      <c r="U98" s="310">
        <f>VLOOKUP($I98,'WM-AR'!$B$7:$AL$2292,22,FALSE)</f>
        <v>0</v>
      </c>
      <c r="V98" s="310">
        <f>VLOOKUP($I98,'WM-AR'!$B$7:$AL$2292,24,FALSE)</f>
        <v>0</v>
      </c>
      <c r="W98" s="310">
        <f>VLOOKUP($I98,'WM-AR'!$B$7:$AL$2292,25,FALSE)</f>
        <v>0</v>
      </c>
      <c r="X98" s="310">
        <f>VLOOKUP($I98,'WM-AR'!$B$7:$AL$2292,26,FALSE)</f>
        <v>0</v>
      </c>
      <c r="Y98" s="310">
        <f>VLOOKUP($I98,'WM-AR'!$B$7:$AL$2292,27,FALSE)</f>
        <v>0</v>
      </c>
      <c r="Z98" s="310">
        <f>VLOOKUP($I98,'WM-AR'!$B$7:$AL$2292,28,FALSE)</f>
        <v>0</v>
      </c>
      <c r="AA98" s="310">
        <f>VLOOKUP($I98,'WM-AR'!$B$7:$AL$2292,29,FALSE)</f>
        <v>0</v>
      </c>
      <c r="AB98" s="310">
        <f>VLOOKUP($I98,'WM-AR'!$B$7:$AL$2292,30,FALSE)</f>
        <v>0</v>
      </c>
      <c r="AC98" s="310">
        <f>VLOOKUP($I98,'WM-AR'!$B$7:$AL$2292,31,FALSE)</f>
        <v>0</v>
      </c>
      <c r="AD98" s="310">
        <f>VLOOKUP($I98,'WM-AR'!$B$7:$AL$2292,32,FALSE)</f>
        <v>0</v>
      </c>
      <c r="AE98" s="310">
        <f>VLOOKUP($I98,'WM-AR'!$B$7:$AL$2292,33,FALSE)</f>
        <v>0</v>
      </c>
      <c r="AF98" s="287" t="s">
        <v>937</v>
      </c>
      <c r="AG98" s="375" t="s">
        <v>779</v>
      </c>
      <c r="AH98" s="376"/>
      <c r="AI98" s="376" t="s">
        <v>763</v>
      </c>
      <c r="AJ98" s="334"/>
    </row>
    <row r="99" spans="2:36" ht="49.9" customHeight="1">
      <c r="B99" s="299" t="str" cm="1">
        <f t="array" ref="B99">INDEX($B$1:$B98,MAX(_xlfn.XMATCH("표준",$B$1:$B98,0,-1), _xlfn.XMATCH("입찰",$B$1:$B98,0,-1), _xlfn.XMATCH("실행",$B$1:$B98,0,-1)),1)</f>
        <v>실행</v>
      </c>
      <c r="C99" s="314"/>
      <c r="D99" s="285"/>
      <c r="E99" s="285"/>
      <c r="F99" s="285"/>
      <c r="G99" s="286" t="str">
        <f t="shared" si="27"/>
        <v xml:space="preserve">Checkered/Flooring Plate </v>
      </c>
      <c r="H99" s="308" t="s">
        <v>938</v>
      </c>
      <c r="I99" s="309" t="str">
        <f t="shared" si="26"/>
        <v>S04AA017-00001</v>
      </c>
      <c r="J99" s="310"/>
      <c r="K99" s="310" t="str">
        <f>VLOOKUP($I99,'WM-AR'!$B$7:$AL$2292,34,FALSE)</f>
        <v>M2</v>
      </c>
      <c r="L99" s="310" t="str">
        <f>VLOOKUP($I99,'WM-AR'!$B$7:$AL$2292,4,FALSE)</f>
        <v>Miscellaneous Steel Erection Work</v>
      </c>
      <c r="M99" s="310" t="str">
        <f>VLOOKUP($I99,'WM-AR'!$B$7:$AL$2292,6,FALSE)</f>
        <v>Shelter/Building</v>
      </c>
      <c r="N99" s="310" t="str">
        <f>VLOOKUP($I99,'WM-AR'!$B$7:$AL$2292,8,FALSE)</f>
        <v>Checkered/Flooring Plate</v>
      </c>
      <c r="O99" s="310">
        <f>VLOOKUP($I99,'WM-AR'!$B$7:$AL$2292,10,FALSE)</f>
        <v>0</v>
      </c>
      <c r="P99" s="310">
        <f>VLOOKUP($I99,'WM-AR'!$B$7:$AL$2292,12,FALSE)</f>
        <v>0</v>
      </c>
      <c r="Q99" s="310" t="str">
        <f>IF(VLOOKUP($I99,'WM-AR'!$B$7:$AL$2292,14,FALSE)=0,"",VLOOKUP($I99,'WM-AR'!$B$7:$AL$2292,14,FALSE))</f>
        <v/>
      </c>
      <c r="R99" s="310">
        <f>VLOOKUP($I99,'WM-AR'!$B$7:$AL$2292,16,FALSE)</f>
        <v>0</v>
      </c>
      <c r="S99" s="310">
        <f>VLOOKUP($I99,'WM-AR'!$B$7:$AL$2292,18,FALSE)</f>
        <v>0</v>
      </c>
      <c r="T99" s="310">
        <f>VLOOKUP($I99,'WM-AR'!$B$7:$AL$2292,20,FALSE)</f>
        <v>0</v>
      </c>
      <c r="U99" s="310">
        <f>VLOOKUP($I99,'WM-AR'!$B$7:$AL$2292,22,FALSE)</f>
        <v>0</v>
      </c>
      <c r="V99" s="310">
        <f>VLOOKUP($I99,'WM-AR'!$B$7:$AL$2292,24,FALSE)</f>
        <v>0</v>
      </c>
      <c r="W99" s="310">
        <f>VLOOKUP($I99,'WM-AR'!$B$7:$AL$2292,25,FALSE)</f>
        <v>0</v>
      </c>
      <c r="X99" s="310">
        <f>VLOOKUP($I99,'WM-AR'!$B$7:$AL$2292,26,FALSE)</f>
        <v>0</v>
      </c>
      <c r="Y99" s="310">
        <f>VLOOKUP($I99,'WM-AR'!$B$7:$AL$2292,27,FALSE)</f>
        <v>0</v>
      </c>
      <c r="Z99" s="310">
        <f>VLOOKUP($I99,'WM-AR'!$B$7:$AL$2292,28,FALSE)</f>
        <v>0</v>
      </c>
      <c r="AA99" s="310" t="str">
        <f>VLOOKUP($I99,'WM-AR'!$B$7:$AL$2292,29,FALSE)</f>
        <v>Material: (   )</v>
      </c>
      <c r="AB99" s="310">
        <f>VLOOKUP($I99,'WM-AR'!$B$7:$AL$2292,30,FALSE)</f>
        <v>0</v>
      </c>
      <c r="AC99" s="310" t="str">
        <f>VLOOKUP($I99,'WM-AR'!$B$7:$AL$2292,31,FALSE)</f>
        <v>THK=(  )mm</v>
      </c>
      <c r="AD99" s="310">
        <f>VLOOKUP($I99,'WM-AR'!$B$7:$AL$2292,32,FALSE)</f>
        <v>0</v>
      </c>
      <c r="AE99" s="310">
        <f>VLOOKUP($I99,'WM-AR'!$B$7:$AL$2292,33,FALSE)</f>
        <v>0</v>
      </c>
      <c r="AF99" s="287" t="s">
        <v>937</v>
      </c>
      <c r="AG99" s="375" t="s">
        <v>779</v>
      </c>
      <c r="AH99" s="376"/>
      <c r="AI99" s="376" t="s">
        <v>763</v>
      </c>
      <c r="AJ99" s="334"/>
    </row>
    <row r="100" spans="2:36">
      <c r="B100" s="317" t="str" cm="1">
        <f t="array" ref="B100">INDEX($B$1:$B99,MAX(_xlfn.XMATCH("표준",$B$1:$B99,0,-1), _xlfn.XMATCH("입찰",$B$1:$B99,0,-1), _xlfn.XMATCH("실행",$B$1:$B99,0,-1)),1)</f>
        <v>실행</v>
      </c>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row>
    <row r="101" spans="2:36">
      <c r="B101" s="395"/>
      <c r="C101" s="396"/>
      <c r="D101" s="397"/>
      <c r="E101" s="397"/>
      <c r="F101" s="397"/>
      <c r="G101" s="398"/>
      <c r="H101" s="398"/>
      <c r="I101" s="367"/>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7"/>
      <c r="AG101" s="400"/>
      <c r="AH101" s="401"/>
      <c r="AI101" s="401"/>
      <c r="AJ101" s="398"/>
    </row>
    <row r="102" spans="2:36" ht="33" customHeight="1">
      <c r="B102" s="378"/>
      <c r="C102" s="386"/>
      <c r="D102" s="406" t="s">
        <v>939</v>
      </c>
      <c r="E102" s="388"/>
      <c r="F102" s="388"/>
      <c r="G102" s="386" t="s">
        <v>940</v>
      </c>
      <c r="H102" s="402"/>
      <c r="I102" s="390"/>
      <c r="J102" s="390"/>
      <c r="K102" s="391"/>
      <c r="L102" s="391"/>
      <c r="M102" s="391"/>
      <c r="N102" s="391"/>
      <c r="O102" s="391"/>
      <c r="P102" s="391"/>
      <c r="Q102" s="391"/>
      <c r="R102" s="391"/>
      <c r="S102" s="391"/>
      <c r="T102" s="391"/>
      <c r="U102" s="391"/>
      <c r="V102" s="391"/>
      <c r="W102" s="391"/>
      <c r="X102" s="391"/>
      <c r="Y102" s="391"/>
      <c r="Z102" s="391"/>
      <c r="AA102" s="391"/>
      <c r="AB102" s="391"/>
      <c r="AC102" s="391"/>
      <c r="AD102" s="391"/>
      <c r="AE102" s="391"/>
      <c r="AF102" s="392"/>
      <c r="AG102" s="392"/>
      <c r="AH102" s="392"/>
      <c r="AI102" s="392"/>
      <c r="AJ102" s="391"/>
    </row>
    <row r="103" spans="2:36" ht="34.9" customHeight="1">
      <c r="B103" s="283" t="s">
        <v>755</v>
      </c>
      <c r="C103" s="371"/>
      <c r="D103" s="285" t="s">
        <v>225</v>
      </c>
      <c r="E103" s="308"/>
      <c r="F103" s="287" t="s">
        <v>509</v>
      </c>
      <c r="G103" s="288" t="s">
        <v>941</v>
      </c>
      <c r="H103" s="372"/>
      <c r="I103" s="290" t="str">
        <f t="shared" ref="I103:I104" si="28">LEFT(H103,14)</f>
        <v/>
      </c>
      <c r="J103" s="290"/>
      <c r="K103" s="290"/>
      <c r="L103" s="290"/>
      <c r="M103" s="290"/>
      <c r="N103" s="291"/>
      <c r="O103" s="373" t="s">
        <v>942</v>
      </c>
      <c r="P103" s="293"/>
      <c r="Q103" s="293"/>
      <c r="R103" s="293"/>
      <c r="S103" s="293"/>
      <c r="T103" s="293"/>
      <c r="U103" s="293"/>
      <c r="V103" s="294"/>
      <c r="W103" s="295"/>
      <c r="X103" s="295"/>
      <c r="Y103" s="295"/>
      <c r="Z103" s="295"/>
      <c r="AA103" s="295"/>
      <c r="AB103" s="295"/>
      <c r="AC103" s="295"/>
      <c r="AD103" s="295"/>
      <c r="AE103" s="295"/>
      <c r="AF103" s="394"/>
      <c r="AG103" s="297"/>
      <c r="AH103" s="297"/>
      <c r="AI103" s="297"/>
      <c r="AJ103" s="333"/>
    </row>
    <row r="104" spans="2:36" ht="49.9" customHeight="1">
      <c r="B104" s="299" t="str" cm="1">
        <f t="array" ref="B104">INDEX($B$1:$B103,MAX(_xlfn.XMATCH("표준",$B$1:$B103,0,-1), _xlfn.XMATCH("입찰",$B$1:$B103,0,-1), _xlfn.XMATCH("실행",$B$1:$B103,0,-1)),1)</f>
        <v>표준</v>
      </c>
      <c r="C104" s="307"/>
      <c r="D104" s="286"/>
      <c r="E104" s="286"/>
      <c r="F104" s="286" t="s">
        <v>943</v>
      </c>
      <c r="G104" s="286" t="str">
        <f t="shared" ref="G104" si="29">N104&amp;" "&amp;Q104</f>
        <v xml:space="preserve">Floor Tile </v>
      </c>
      <c r="H104" s="308" t="s">
        <v>817</v>
      </c>
      <c r="I104" s="309" t="str">
        <f t="shared" si="28"/>
        <v>A04AN083-00001</v>
      </c>
      <c r="J104" s="310"/>
      <c r="K104" s="310" t="str">
        <f>VLOOKUP($I104,'WM-AR'!$B$7:$AL$2292,34,FALSE)</f>
        <v>M2</v>
      </c>
      <c r="L104" s="310" t="str">
        <f>VLOOKUP($I104,'WM-AR'!$B$7:$AL$2292,4,FALSE)</f>
        <v>Finishing Work</v>
      </c>
      <c r="M104" s="310" t="str">
        <f>VLOOKUP($I104,'WM-AR'!$B$7:$AL$2292,6,FALSE)</f>
        <v>Tile Work</v>
      </c>
      <c r="N104" s="310" t="str">
        <f>VLOOKUP($I104,'WM-AR'!$B$7:$AL$2292,8,FALSE)</f>
        <v>Floor Tile</v>
      </c>
      <c r="O104" s="310" t="str">
        <f>VLOOKUP($I104,'WM-AR'!$B$7:$AL$2292,10,FALSE)</f>
        <v>Ceramic Tile</v>
      </c>
      <c r="P104" s="310">
        <f>VLOOKUP($I104,'WM-AR'!$B$7:$AL$2292,12,FALSE)</f>
        <v>0</v>
      </c>
      <c r="Q104" s="310" t="str">
        <f>IF(VLOOKUP($I104,'WM-AR'!$B$7:$AL$2292,14,FALSE)=0,"",VLOOKUP($I104,'WM-AR'!$B$7:$AL$2292,14,FALSE))</f>
        <v/>
      </c>
      <c r="R104" s="310">
        <f>VLOOKUP($I104,'WM-AR'!$B$7:$AL$2292,16,FALSE)</f>
        <v>0</v>
      </c>
      <c r="S104" s="310">
        <f>VLOOKUP($I104,'WM-AR'!$B$7:$AL$2292,18,FALSE)</f>
        <v>0</v>
      </c>
      <c r="T104" s="310" t="str">
        <f>VLOOKUP($I104,'WM-AR'!$B$7:$AL$2292,20,FALSE)</f>
        <v>Non-Slip Type, w/ Mortar Bond Coat or Adhesive</v>
      </c>
      <c r="U104" s="310">
        <f>VLOOKUP($I104,'WM-AR'!$B$7:$AL$2292,22,FALSE)</f>
        <v>0</v>
      </c>
      <c r="V104" s="310">
        <f>VLOOKUP($I104,'WM-AR'!$B$7:$AL$2292,24,FALSE)</f>
        <v>0</v>
      </c>
      <c r="W104" s="310">
        <f>VLOOKUP($I104,'WM-AR'!$B$7:$AL$2292,25,FALSE)</f>
        <v>0</v>
      </c>
      <c r="X104" s="310" t="str">
        <f>VLOOKUP($I104,'WM-AR'!$B$7:$AL$2292,26,FALSE)</f>
        <v>Tile Size=W(  )mm x L(  )mm x THK(  )mm</v>
      </c>
      <c r="Y104" s="310">
        <f>VLOOKUP($I104,'WM-AR'!$B$7:$AL$2292,27,FALSE)</f>
        <v>0</v>
      </c>
      <c r="Z104" s="310">
        <f>VLOOKUP($I104,'WM-AR'!$B$7:$AL$2292,28,FALSE)</f>
        <v>0</v>
      </c>
      <c r="AA104" s="310">
        <f>VLOOKUP($I104,'WM-AR'!$B$7:$AL$2292,29,FALSE)</f>
        <v>0</v>
      </c>
      <c r="AB104" s="310">
        <f>VLOOKUP($I104,'WM-AR'!$B$7:$AL$2292,30,FALSE)</f>
        <v>0</v>
      </c>
      <c r="AC104" s="310">
        <f>VLOOKUP($I104,'WM-AR'!$B$7:$AL$2292,31,FALSE)</f>
        <v>0</v>
      </c>
      <c r="AD104" s="310">
        <f>VLOOKUP($I104,'WM-AR'!$B$7:$AL$2292,32,FALSE)</f>
        <v>0</v>
      </c>
      <c r="AE104" s="310">
        <f>VLOOKUP($I104,'WM-AR'!$B$7:$AL$2292,33,FALSE)</f>
        <v>0</v>
      </c>
      <c r="AF104" s="287" t="s">
        <v>944</v>
      </c>
      <c r="AG104" s="375"/>
      <c r="AH104" s="376"/>
      <c r="AI104" s="376" t="s">
        <v>763</v>
      </c>
      <c r="AJ104" s="334" t="s">
        <v>945</v>
      </c>
    </row>
    <row r="105" spans="2:36">
      <c r="B105" s="317" t="str" cm="1">
        <f t="array" ref="B105">INDEX($B$1:$B104,MAX(_xlfn.XMATCH("표준",$B$1:$B104,0,-1), _xlfn.XMATCH("입찰",$B$1:$B104,0,-1), _xlfn.XMATCH("실행",$B$1:$B104,0,-1)),1)</f>
        <v>표준</v>
      </c>
      <c r="C105" s="318"/>
      <c r="D105" s="318"/>
      <c r="E105" s="318"/>
      <c r="F105" s="318"/>
      <c r="G105" s="318"/>
      <c r="H105" s="318"/>
      <c r="I105" s="318"/>
      <c r="J105" s="318"/>
      <c r="K105" s="318"/>
      <c r="L105" s="318"/>
      <c r="M105" s="318"/>
      <c r="N105" s="318"/>
      <c r="O105" s="318"/>
      <c r="P105" s="318"/>
      <c r="Q105" s="318"/>
      <c r="R105" s="318"/>
      <c r="S105" s="318"/>
      <c r="T105" s="318"/>
      <c r="U105" s="318"/>
      <c r="V105" s="318"/>
      <c r="W105" s="318"/>
      <c r="X105" s="318"/>
      <c r="Y105" s="318"/>
      <c r="Z105" s="318"/>
      <c r="AA105" s="318"/>
      <c r="AB105" s="318"/>
      <c r="AC105" s="318"/>
      <c r="AD105" s="318"/>
      <c r="AE105" s="318"/>
      <c r="AF105" s="318"/>
      <c r="AG105" s="318"/>
      <c r="AH105" s="318"/>
      <c r="AI105" s="318"/>
      <c r="AJ105" s="318"/>
    </row>
    <row r="106" spans="2:36" ht="34.9" customHeight="1">
      <c r="B106" s="283" t="s">
        <v>755</v>
      </c>
      <c r="C106" s="371"/>
      <c r="D106" s="285" t="s">
        <v>225</v>
      </c>
      <c r="E106" s="308"/>
      <c r="F106" s="287" t="s">
        <v>509</v>
      </c>
      <c r="G106" s="288" t="s">
        <v>946</v>
      </c>
      <c r="H106" s="372"/>
      <c r="I106" s="290" t="str">
        <f t="shared" ref="I106:I109" si="30">LEFT(H106,14)</f>
        <v/>
      </c>
      <c r="J106" s="290"/>
      <c r="K106" s="290"/>
      <c r="L106" s="290"/>
      <c r="M106" s="290"/>
      <c r="N106" s="291"/>
      <c r="O106" s="407" t="s">
        <v>947</v>
      </c>
      <c r="P106" s="323"/>
      <c r="Q106" s="323"/>
      <c r="R106" s="323"/>
      <c r="S106" s="323"/>
      <c r="T106" s="323"/>
      <c r="U106" s="323"/>
      <c r="V106" s="408"/>
      <c r="W106" s="351"/>
      <c r="X106" s="351"/>
      <c r="Y106" s="351"/>
      <c r="Z106" s="351"/>
      <c r="AA106" s="351"/>
      <c r="AB106" s="351"/>
      <c r="AC106" s="351"/>
      <c r="AD106" s="351"/>
      <c r="AE106" s="351"/>
      <c r="AF106" s="409"/>
      <c r="AG106" s="297"/>
      <c r="AH106" s="297"/>
      <c r="AI106" s="297"/>
      <c r="AJ106" s="333"/>
    </row>
    <row r="107" spans="2:36" ht="49.9" customHeight="1">
      <c r="B107" s="299" t="str" cm="1">
        <f t="array" ref="B107">INDEX($B$1:$B106,MAX(_xlfn.XMATCH("표준",$B$1:$B106,0,-1), _xlfn.XMATCH("입찰",$B$1:$B106,0,-1), _xlfn.XMATCH("실행",$B$1:$B106,0,-1)),1)</f>
        <v>표준</v>
      </c>
      <c r="C107" s="314"/>
      <c r="D107" s="285"/>
      <c r="E107" s="285"/>
      <c r="F107" s="285"/>
      <c r="G107" s="286" t="str">
        <f t="shared" ref="G107:G109" si="31">N107&amp;" "&amp;Q107</f>
        <v xml:space="preserve">Screed </v>
      </c>
      <c r="H107" s="308" t="s">
        <v>762</v>
      </c>
      <c r="I107" s="309" t="str">
        <f t="shared" si="30"/>
        <v>A04AS168-00001</v>
      </c>
      <c r="J107" s="310"/>
      <c r="K107" s="310" t="str">
        <f>VLOOKUP($I107,'WM-AR'!$B$7:$AL$2292,34,FALSE)</f>
        <v>M2</v>
      </c>
      <c r="L107" s="310" t="str">
        <f>VLOOKUP($I107,'WM-AR'!$B$7:$AL$2292,4,FALSE)</f>
        <v>Finishing Work</v>
      </c>
      <c r="M107" s="310" t="str">
        <f>VLOOKUP($I107,'WM-AR'!$B$7:$AL$2292,6,FALSE)</f>
        <v>Exterior/Interior Finish Work</v>
      </c>
      <c r="N107" s="310" t="str">
        <f>VLOOKUP($I107,'WM-AR'!$B$7:$AL$2292,8,FALSE)</f>
        <v>Screed</v>
      </c>
      <c r="O107" s="310">
        <f>VLOOKUP($I107,'WM-AR'!$B$7:$AL$2292,10,FALSE)</f>
        <v>0</v>
      </c>
      <c r="P107" s="310">
        <f>VLOOKUP($I107,'WM-AR'!$B$7:$AL$2292,12,FALSE)</f>
        <v>0</v>
      </c>
      <c r="Q107" s="310" t="str">
        <f>IF(VLOOKUP($I107,'WM-AR'!$B$7:$AL$2292,14,FALSE)=0,"",VLOOKUP($I107,'WM-AR'!$B$7:$AL$2292,14,FALSE))</f>
        <v/>
      </c>
      <c r="R107" s="310">
        <f>VLOOKUP($I107,'WM-AR'!$B$7:$AL$2292,16,FALSE)</f>
        <v>0</v>
      </c>
      <c r="S107" s="310">
        <f>VLOOKUP($I107,'WM-AR'!$B$7:$AL$2292,18,FALSE)</f>
        <v>0</v>
      </c>
      <c r="T107" s="310" t="str">
        <f>VLOOKUP($I107,'WM-AR'!$B$7:$AL$2292,20,FALSE)</f>
        <v>w/o Welded Wire Fabric</v>
      </c>
      <c r="U107" s="310">
        <f>VLOOKUP($I107,'WM-AR'!$B$7:$AL$2292,22,FALSE)</f>
        <v>0</v>
      </c>
      <c r="V107" s="310" t="str">
        <f>VLOOKUP($I107,'WM-AR'!$B$7:$AL$2292,24,FALSE)</f>
        <v>THK&lt;50mm</v>
      </c>
      <c r="W107" s="310">
        <f>VLOOKUP($I107,'WM-AR'!$B$7:$AL$2292,25,FALSE)</f>
        <v>0</v>
      </c>
      <c r="X107" s="310" t="str">
        <f>VLOOKUP($I107,'WM-AR'!$B$7:$AL$2292,26,FALSE)</f>
        <v>THK=(  )mm</v>
      </c>
      <c r="Y107" s="310">
        <f>VLOOKUP($I107,'WM-AR'!$B$7:$AL$2292,27,FALSE)</f>
        <v>0</v>
      </c>
      <c r="Z107" s="310">
        <f>VLOOKUP($I107,'WM-AR'!$B$7:$AL$2292,28,FALSE)</f>
        <v>0</v>
      </c>
      <c r="AA107" s="310">
        <f>VLOOKUP($I107,'WM-AR'!$B$7:$AL$2292,29,FALSE)</f>
        <v>0</v>
      </c>
      <c r="AB107" s="310">
        <f>VLOOKUP($I107,'WM-AR'!$B$7:$AL$2292,30,FALSE)</f>
        <v>0</v>
      </c>
      <c r="AC107" s="310">
        <f>VLOOKUP($I107,'WM-AR'!$B$7:$AL$2292,31,FALSE)</f>
        <v>0</v>
      </c>
      <c r="AD107" s="310">
        <f>VLOOKUP($I107,'WM-AR'!$B$7:$AL$2292,32,FALSE)</f>
        <v>0</v>
      </c>
      <c r="AE107" s="310">
        <f>VLOOKUP($I107,'WM-AR'!$B$7:$AL$2292,33,FALSE)</f>
        <v>0</v>
      </c>
      <c r="AF107" s="287" t="s">
        <v>948</v>
      </c>
      <c r="AG107" s="375" t="s">
        <v>949</v>
      </c>
      <c r="AH107" s="376"/>
      <c r="AI107" s="376" t="s">
        <v>882</v>
      </c>
      <c r="AJ107" s="334" t="s">
        <v>950</v>
      </c>
    </row>
    <row r="108" spans="2:36" ht="49.9" customHeight="1">
      <c r="B108" s="299" t="str" cm="1">
        <f t="array" ref="B108">INDEX($B$1:$B107,MAX(_xlfn.XMATCH("표준",$B$1:$B107,0,-1), _xlfn.XMATCH("입찰",$B$1:$B107,0,-1), _xlfn.XMATCH("실행",$B$1:$B107,0,-1)),1)</f>
        <v>표준</v>
      </c>
      <c r="C108" s="314"/>
      <c r="D108" s="285"/>
      <c r="E108" s="285"/>
      <c r="F108" s="285"/>
      <c r="G108" s="286" t="str">
        <f t="shared" si="31"/>
        <v xml:space="preserve">Liquid Waterproofing </v>
      </c>
      <c r="H108" s="308" t="s">
        <v>765</v>
      </c>
      <c r="I108" s="309" t="str">
        <f t="shared" si="30"/>
        <v>A04AP085-00001</v>
      </c>
      <c r="J108" s="310"/>
      <c r="K108" s="310" t="str">
        <f>VLOOKUP($I108,'WM-AR'!$B$7:$AL$2292,34,FALSE)</f>
        <v>M2</v>
      </c>
      <c r="L108" s="310" t="str">
        <f>VLOOKUP($I108,'WM-AR'!$B$7:$AL$2292,4,FALSE)</f>
        <v>Finishing Work</v>
      </c>
      <c r="M108" s="310" t="str">
        <f>VLOOKUP($I108,'WM-AR'!$B$7:$AL$2292,6,FALSE)</f>
        <v>Waterproofing Work</v>
      </c>
      <c r="N108" s="310" t="str">
        <f>VLOOKUP($I108,'WM-AR'!$B$7:$AL$2292,8,FALSE)</f>
        <v>Liquid Waterproofing</v>
      </c>
      <c r="O108" s="310">
        <f>VLOOKUP($I108,'WM-AR'!$B$7:$AL$2292,10,FALSE)</f>
        <v>0</v>
      </c>
      <c r="P108" s="310">
        <f>VLOOKUP($I108,'WM-AR'!$B$7:$AL$2292,12,FALSE)</f>
        <v>0</v>
      </c>
      <c r="Q108" s="310" t="str">
        <f>IF(VLOOKUP($I108,'WM-AR'!$B$7:$AL$2292,14,FALSE)=0,"",VLOOKUP($I108,'WM-AR'!$B$7:$AL$2292,14,FALSE))</f>
        <v/>
      </c>
      <c r="R108" s="310">
        <f>VLOOKUP($I108,'WM-AR'!$B$7:$AL$2292,16,FALSE)</f>
        <v>0</v>
      </c>
      <c r="S108" s="310" t="str">
        <f>VLOOKUP($I108,'WM-AR'!$B$7:$AL$2292,18,FALSE)</f>
        <v>for Internal Floor Area</v>
      </c>
      <c r="T108" s="310" t="str">
        <f>VLOOKUP($I108,'WM-AR'!$B$7:$AL$2292,20,FALSE)</f>
        <v>Min. 2 Coats</v>
      </c>
      <c r="U108" s="310">
        <f>VLOOKUP($I108,'WM-AR'!$B$7:$AL$2292,22,FALSE)</f>
        <v>0</v>
      </c>
      <c r="V108" s="310" t="str">
        <f>VLOOKUP($I108,'WM-AR'!$B$7:$AL$2292,24,FALSE)</f>
        <v/>
      </c>
      <c r="W108" s="310">
        <f>VLOOKUP($I108,'WM-AR'!$B$7:$AL$2292,25,FALSE)</f>
        <v>0</v>
      </c>
      <c r="X108" s="310" t="str">
        <f>VLOOKUP($I108,'WM-AR'!$B$7:$AL$2292,26,FALSE)</f>
        <v/>
      </c>
      <c r="Y108" s="310">
        <f>VLOOKUP($I108,'WM-AR'!$B$7:$AL$2292,27,FALSE)</f>
        <v>0</v>
      </c>
      <c r="Z108" s="310">
        <f>VLOOKUP($I108,'WM-AR'!$B$7:$AL$2292,28,FALSE)</f>
        <v>0</v>
      </c>
      <c r="AA108" s="310">
        <f>VLOOKUP($I108,'WM-AR'!$B$7:$AL$2292,29,FALSE)</f>
        <v>0</v>
      </c>
      <c r="AB108" s="310">
        <f>VLOOKUP($I108,'WM-AR'!$B$7:$AL$2292,30,FALSE)</f>
        <v>0</v>
      </c>
      <c r="AC108" s="310">
        <f>VLOOKUP($I108,'WM-AR'!$B$7:$AL$2292,31,FALSE)</f>
        <v>0</v>
      </c>
      <c r="AD108" s="310">
        <f>VLOOKUP($I108,'WM-AR'!$B$7:$AL$2292,32,FALSE)</f>
        <v>0</v>
      </c>
      <c r="AE108" s="310">
        <f>VLOOKUP($I108,'WM-AR'!$B$7:$AL$2292,33,FALSE)</f>
        <v>0</v>
      </c>
      <c r="AF108" s="287"/>
      <c r="AG108" s="375" t="s">
        <v>779</v>
      </c>
      <c r="AH108" s="376"/>
      <c r="AI108" s="376" t="s">
        <v>763</v>
      </c>
      <c r="AJ108" s="334"/>
    </row>
    <row r="109" spans="2:36" ht="49.9" customHeight="1">
      <c r="B109" s="299" t="str" cm="1">
        <f t="array" ref="B109">INDEX($B$1:$B108,MAX(_xlfn.XMATCH("표준",$B$1:$B108,0,-1), _xlfn.XMATCH("입찰",$B$1:$B108,0,-1), _xlfn.XMATCH("실행",$B$1:$B108,0,-1)),1)</f>
        <v>표준</v>
      </c>
      <c r="C109" s="314"/>
      <c r="D109" s="285"/>
      <c r="E109" s="285"/>
      <c r="F109" s="285"/>
      <c r="G109" s="286" t="str">
        <f t="shared" si="31"/>
        <v xml:space="preserve">Floor Tile </v>
      </c>
      <c r="H109" s="308" t="s">
        <v>817</v>
      </c>
      <c r="I109" s="309" t="str">
        <f t="shared" si="30"/>
        <v>A04AN083-00001</v>
      </c>
      <c r="J109" s="310"/>
      <c r="K109" s="310" t="str">
        <f>VLOOKUP($I109,'WM-AR'!$B$7:$AL$2292,34,FALSE)</f>
        <v>M2</v>
      </c>
      <c r="L109" s="310" t="str">
        <f>VLOOKUP($I109,'WM-AR'!$B$7:$AL$2292,4,FALSE)</f>
        <v>Finishing Work</v>
      </c>
      <c r="M109" s="310" t="str">
        <f>VLOOKUP($I109,'WM-AR'!$B$7:$AL$2292,6,FALSE)</f>
        <v>Tile Work</v>
      </c>
      <c r="N109" s="310" t="str">
        <f>VLOOKUP($I109,'WM-AR'!$B$7:$AL$2292,8,FALSE)</f>
        <v>Floor Tile</v>
      </c>
      <c r="O109" s="310" t="str">
        <f>VLOOKUP($I109,'WM-AR'!$B$7:$AL$2292,10,FALSE)</f>
        <v>Ceramic Tile</v>
      </c>
      <c r="P109" s="310">
        <f>VLOOKUP($I109,'WM-AR'!$B$7:$AL$2292,12,FALSE)</f>
        <v>0</v>
      </c>
      <c r="Q109" s="310" t="str">
        <f>IF(VLOOKUP($I109,'WM-AR'!$B$7:$AL$2292,14,FALSE)=0,"",VLOOKUP($I109,'WM-AR'!$B$7:$AL$2292,14,FALSE))</f>
        <v/>
      </c>
      <c r="R109" s="310">
        <f>VLOOKUP($I109,'WM-AR'!$B$7:$AL$2292,16,FALSE)</f>
        <v>0</v>
      </c>
      <c r="S109" s="310">
        <f>VLOOKUP($I109,'WM-AR'!$B$7:$AL$2292,18,FALSE)</f>
        <v>0</v>
      </c>
      <c r="T109" s="310" t="str">
        <f>VLOOKUP($I109,'WM-AR'!$B$7:$AL$2292,20,FALSE)</f>
        <v>Non-Slip Type, w/ Mortar Bond Coat or Adhesive</v>
      </c>
      <c r="U109" s="310">
        <f>VLOOKUP($I109,'WM-AR'!$B$7:$AL$2292,22,FALSE)</f>
        <v>0</v>
      </c>
      <c r="V109" s="310">
        <f>VLOOKUP($I109,'WM-AR'!$B$7:$AL$2292,24,FALSE)</f>
        <v>0</v>
      </c>
      <c r="W109" s="310">
        <f>VLOOKUP($I109,'WM-AR'!$B$7:$AL$2292,25,FALSE)</f>
        <v>0</v>
      </c>
      <c r="X109" s="310" t="str">
        <f>VLOOKUP($I109,'WM-AR'!$B$7:$AL$2292,26,FALSE)</f>
        <v>Tile Size=W(  )mm x L(  )mm x THK(  )mm</v>
      </c>
      <c r="Y109" s="310">
        <f>VLOOKUP($I109,'WM-AR'!$B$7:$AL$2292,27,FALSE)</f>
        <v>0</v>
      </c>
      <c r="Z109" s="310">
        <f>VLOOKUP($I109,'WM-AR'!$B$7:$AL$2292,28,FALSE)</f>
        <v>0</v>
      </c>
      <c r="AA109" s="310">
        <f>VLOOKUP($I109,'WM-AR'!$B$7:$AL$2292,29,FALSE)</f>
        <v>0</v>
      </c>
      <c r="AB109" s="310">
        <f>VLOOKUP($I109,'WM-AR'!$B$7:$AL$2292,30,FALSE)</f>
        <v>0</v>
      </c>
      <c r="AC109" s="310">
        <f>VLOOKUP($I109,'WM-AR'!$B$7:$AL$2292,31,FALSE)</f>
        <v>0</v>
      </c>
      <c r="AD109" s="310">
        <f>VLOOKUP($I109,'WM-AR'!$B$7:$AL$2292,32,FALSE)</f>
        <v>0</v>
      </c>
      <c r="AE109" s="310">
        <f>VLOOKUP($I109,'WM-AR'!$B$7:$AL$2292,33,FALSE)</f>
        <v>0</v>
      </c>
      <c r="AF109" s="287" t="s">
        <v>951</v>
      </c>
      <c r="AG109" s="375" t="s">
        <v>779</v>
      </c>
      <c r="AH109" s="376"/>
      <c r="AI109" s="376" t="s">
        <v>763</v>
      </c>
      <c r="AJ109" s="410" t="s">
        <v>945</v>
      </c>
    </row>
    <row r="110" spans="2:36">
      <c r="B110" s="317" t="str" cm="1">
        <f t="array" ref="B110">INDEX($B$1:$B109,MAX(_xlfn.XMATCH("표준",$B$1:$B109,0,-1), _xlfn.XMATCH("입찰",$B$1:$B109,0,-1), _xlfn.XMATCH("실행",$B$1:$B109,0,-1)),1)</f>
        <v>표준</v>
      </c>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row>
    <row r="111" spans="2:36" ht="34.9" customHeight="1">
      <c r="B111" s="283" t="s">
        <v>755</v>
      </c>
      <c r="C111" s="371"/>
      <c r="D111" s="285" t="s">
        <v>225</v>
      </c>
      <c r="E111" s="308"/>
      <c r="F111" s="287" t="s">
        <v>509</v>
      </c>
      <c r="G111" s="288" t="s">
        <v>952</v>
      </c>
      <c r="H111" s="372"/>
      <c r="I111" s="290" t="str">
        <f t="shared" ref="I111:I114" si="32">LEFT(H111,14)</f>
        <v/>
      </c>
      <c r="J111" s="290"/>
      <c r="K111" s="290"/>
      <c r="L111" s="290"/>
      <c r="M111" s="290"/>
      <c r="N111" s="291"/>
      <c r="O111" s="407" t="s">
        <v>953</v>
      </c>
      <c r="P111" s="323"/>
      <c r="Q111" s="323"/>
      <c r="R111" s="323"/>
      <c r="S111" s="323"/>
      <c r="T111" s="323"/>
      <c r="U111" s="323"/>
      <c r="V111" s="408"/>
      <c r="W111" s="351"/>
      <c r="X111" s="351"/>
      <c r="Y111" s="351"/>
      <c r="Z111" s="351"/>
      <c r="AA111" s="351"/>
      <c r="AB111" s="351"/>
      <c r="AC111" s="351"/>
      <c r="AD111" s="351"/>
      <c r="AE111" s="351"/>
      <c r="AF111" s="409"/>
      <c r="AG111" s="297"/>
      <c r="AH111" s="297"/>
      <c r="AI111" s="297"/>
      <c r="AJ111" s="333"/>
    </row>
    <row r="112" spans="2:36" ht="49.9" customHeight="1">
      <c r="B112" s="299" t="str" cm="1">
        <f t="array" ref="B112">INDEX($B$1:$B111,MAX(_xlfn.XMATCH("표준",$B$1:$B111,0,-1), _xlfn.XMATCH("입찰",$B$1:$B111,0,-1), _xlfn.XMATCH("실행",$B$1:$B111,0,-1)),1)</f>
        <v>표준</v>
      </c>
      <c r="C112" s="314"/>
      <c r="D112" s="285"/>
      <c r="E112" s="285"/>
      <c r="F112" s="285"/>
      <c r="G112" s="286" t="str">
        <f t="shared" ref="G112:G114" si="33">N112&amp;" "&amp;Q112</f>
        <v xml:space="preserve">Screed </v>
      </c>
      <c r="H112" s="308" t="s">
        <v>762</v>
      </c>
      <c r="I112" s="309" t="str">
        <f t="shared" si="32"/>
        <v>A04AS168-00001</v>
      </c>
      <c r="J112" s="310"/>
      <c r="K112" s="310" t="str">
        <f>VLOOKUP($I112,'WM-AR'!$B$7:$AL$2292,34,FALSE)</f>
        <v>M2</v>
      </c>
      <c r="L112" s="310" t="str">
        <f>VLOOKUP($I112,'WM-AR'!$B$7:$AL$2292,4,FALSE)</f>
        <v>Finishing Work</v>
      </c>
      <c r="M112" s="310" t="str">
        <f>VLOOKUP($I112,'WM-AR'!$B$7:$AL$2292,6,FALSE)</f>
        <v>Exterior/Interior Finish Work</v>
      </c>
      <c r="N112" s="310" t="str">
        <f>VLOOKUP($I112,'WM-AR'!$B$7:$AL$2292,8,FALSE)</f>
        <v>Screed</v>
      </c>
      <c r="O112" s="310">
        <f>VLOOKUP($I112,'WM-AR'!$B$7:$AL$2292,10,FALSE)</f>
        <v>0</v>
      </c>
      <c r="P112" s="310">
        <f>VLOOKUP($I112,'WM-AR'!$B$7:$AL$2292,12,FALSE)</f>
        <v>0</v>
      </c>
      <c r="Q112" s="310" t="str">
        <f>IF(VLOOKUP($I112,'WM-AR'!$B$7:$AL$2292,14,FALSE)=0,"",VLOOKUP($I112,'WM-AR'!$B$7:$AL$2292,14,FALSE))</f>
        <v/>
      </c>
      <c r="R112" s="310">
        <f>VLOOKUP($I112,'WM-AR'!$B$7:$AL$2292,16,FALSE)</f>
        <v>0</v>
      </c>
      <c r="S112" s="310">
        <f>VLOOKUP($I112,'WM-AR'!$B$7:$AL$2292,18,FALSE)</f>
        <v>0</v>
      </c>
      <c r="T112" s="310" t="str">
        <f>VLOOKUP($I112,'WM-AR'!$B$7:$AL$2292,20,FALSE)</f>
        <v>w/o Welded Wire Fabric</v>
      </c>
      <c r="U112" s="310">
        <f>VLOOKUP($I112,'WM-AR'!$B$7:$AL$2292,22,FALSE)</f>
        <v>0</v>
      </c>
      <c r="V112" s="310" t="str">
        <f>VLOOKUP($I112,'WM-AR'!$B$7:$AL$2292,24,FALSE)</f>
        <v>THK&lt;50mm</v>
      </c>
      <c r="W112" s="310">
        <f>VLOOKUP($I112,'WM-AR'!$B$7:$AL$2292,25,FALSE)</f>
        <v>0</v>
      </c>
      <c r="X112" s="310" t="str">
        <f>VLOOKUP($I112,'WM-AR'!$B$7:$AL$2292,26,FALSE)</f>
        <v>THK=(  )mm</v>
      </c>
      <c r="Y112" s="310">
        <f>VLOOKUP($I112,'WM-AR'!$B$7:$AL$2292,27,FALSE)</f>
        <v>0</v>
      </c>
      <c r="Z112" s="310">
        <f>VLOOKUP($I112,'WM-AR'!$B$7:$AL$2292,28,FALSE)</f>
        <v>0</v>
      </c>
      <c r="AA112" s="310">
        <f>VLOOKUP($I112,'WM-AR'!$B$7:$AL$2292,29,FALSE)</f>
        <v>0</v>
      </c>
      <c r="AB112" s="310">
        <f>VLOOKUP($I112,'WM-AR'!$B$7:$AL$2292,30,FALSE)</f>
        <v>0</v>
      </c>
      <c r="AC112" s="310">
        <f>VLOOKUP($I112,'WM-AR'!$B$7:$AL$2292,31,FALSE)</f>
        <v>0</v>
      </c>
      <c r="AD112" s="310">
        <f>VLOOKUP($I112,'WM-AR'!$B$7:$AL$2292,32,FALSE)</f>
        <v>0</v>
      </c>
      <c r="AE112" s="310">
        <f>VLOOKUP($I112,'WM-AR'!$B$7:$AL$2292,33,FALSE)</f>
        <v>0</v>
      </c>
      <c r="AF112" s="287" t="s">
        <v>948</v>
      </c>
      <c r="AG112" s="375" t="s">
        <v>949</v>
      </c>
      <c r="AH112" s="376"/>
      <c r="AI112" s="376" t="s">
        <v>882</v>
      </c>
      <c r="AJ112" s="334" t="s">
        <v>950</v>
      </c>
    </row>
    <row r="113" spans="2:36" ht="49.9" customHeight="1">
      <c r="B113" s="299" t="str" cm="1">
        <f t="array" ref="B113">INDEX($B$1:$B112,MAX(_xlfn.XMATCH("표준",$B$1:$B112,0,-1), _xlfn.XMATCH("입찰",$B$1:$B112,0,-1), _xlfn.XMATCH("실행",$B$1:$B112,0,-1)),1)</f>
        <v>표준</v>
      </c>
      <c r="C113" s="314"/>
      <c r="D113" s="285"/>
      <c r="E113" s="285"/>
      <c r="F113" s="285"/>
      <c r="G113" s="286" t="str">
        <f t="shared" si="33"/>
        <v xml:space="preserve">Waterproofing Membrane </v>
      </c>
      <c r="H113" s="308" t="s">
        <v>954</v>
      </c>
      <c r="I113" s="309" t="str">
        <f t="shared" si="32"/>
        <v>A04AP310-00001</v>
      </c>
      <c r="J113" s="310"/>
      <c r="K113" s="310" t="str">
        <f>VLOOKUP($I113,'WM-AR'!$B$7:$AL$2292,34,FALSE)</f>
        <v>M2</v>
      </c>
      <c r="L113" s="310" t="str">
        <f>VLOOKUP($I113,'WM-AR'!$B$7:$AL$2292,4,FALSE)</f>
        <v>Finishing Work</v>
      </c>
      <c r="M113" s="310" t="str">
        <f>VLOOKUP($I113,'WM-AR'!$B$7:$AL$2292,6,FALSE)</f>
        <v>Waterproofing Work</v>
      </c>
      <c r="N113" s="310" t="str">
        <f>VLOOKUP($I113,'WM-AR'!$B$7:$AL$2292,8,FALSE)</f>
        <v>Waterproofing Membrane</v>
      </c>
      <c r="O113" s="310">
        <f>VLOOKUP($I113,'WM-AR'!$B$7:$AL$2292,10,FALSE)</f>
        <v>0</v>
      </c>
      <c r="P113" s="310">
        <f>VLOOKUP($I113,'WM-AR'!$B$7:$AL$2292,12,FALSE)</f>
        <v>0</v>
      </c>
      <c r="Q113" s="310" t="str">
        <f>IF(VLOOKUP($I113,'WM-AR'!$B$7:$AL$2292,14,FALSE)=0,"",VLOOKUP($I113,'WM-AR'!$B$7:$AL$2292,14,FALSE))</f>
        <v/>
      </c>
      <c r="R113" s="310">
        <f>VLOOKUP($I113,'WM-AR'!$B$7:$AL$2292,16,FALSE)</f>
        <v>0</v>
      </c>
      <c r="S113" s="310" t="str">
        <f>VLOOKUP($I113,'WM-AR'!$B$7:$AL$2292,18,FALSE)</f>
        <v>for Internal Area</v>
      </c>
      <c r="T113" s="310" t="str">
        <f>VLOOKUP($I113,'WM-AR'!$B$7:$AL$2292,20,FALSE)</f>
        <v/>
      </c>
      <c r="U113" s="310">
        <f>VLOOKUP($I113,'WM-AR'!$B$7:$AL$2292,22,FALSE)</f>
        <v>0</v>
      </c>
      <c r="V113" s="310" t="str">
        <f>VLOOKUP($I113,'WM-AR'!$B$7:$AL$2292,24,FALSE)</f>
        <v/>
      </c>
      <c r="W113" s="310">
        <f>VLOOKUP($I113,'WM-AR'!$B$7:$AL$2292,25,FALSE)</f>
        <v>0</v>
      </c>
      <c r="X113" s="310" t="str">
        <f>VLOOKUP($I113,'WM-AR'!$B$7:$AL$2292,26,FALSE)</f>
        <v>THK=(  )mm</v>
      </c>
      <c r="Y113" s="310">
        <f>VLOOKUP($I113,'WM-AR'!$B$7:$AL$2292,27,FALSE)</f>
        <v>0</v>
      </c>
      <c r="Z113" s="310">
        <f>VLOOKUP($I113,'WM-AR'!$B$7:$AL$2292,28,FALSE)</f>
        <v>0</v>
      </c>
      <c r="AA113" s="310">
        <f>VLOOKUP($I113,'WM-AR'!$B$7:$AL$2292,29,FALSE)</f>
        <v>0</v>
      </c>
      <c r="AB113" s="310">
        <f>VLOOKUP($I113,'WM-AR'!$B$7:$AL$2292,30,FALSE)</f>
        <v>0</v>
      </c>
      <c r="AC113" s="310">
        <f>VLOOKUP($I113,'WM-AR'!$B$7:$AL$2292,31,FALSE)</f>
        <v>0</v>
      </c>
      <c r="AD113" s="310">
        <f>VLOOKUP($I113,'WM-AR'!$B$7:$AL$2292,32,FALSE)</f>
        <v>0</v>
      </c>
      <c r="AE113" s="310">
        <f>VLOOKUP($I113,'WM-AR'!$B$7:$AL$2292,33,FALSE)</f>
        <v>0</v>
      </c>
      <c r="AF113" s="287"/>
      <c r="AG113" s="375" t="s">
        <v>779</v>
      </c>
      <c r="AH113" s="376"/>
      <c r="AI113" s="376" t="s">
        <v>763</v>
      </c>
      <c r="AJ113" s="334"/>
    </row>
    <row r="114" spans="2:36" ht="49.9" customHeight="1">
      <c r="B114" s="299" t="str" cm="1">
        <f t="array" ref="B114">INDEX($B$1:$B113,MAX(_xlfn.XMATCH("표준",$B$1:$B113,0,-1), _xlfn.XMATCH("입찰",$B$1:$B113,0,-1), _xlfn.XMATCH("실행",$B$1:$B113,0,-1)),1)</f>
        <v>표준</v>
      </c>
      <c r="C114" s="314"/>
      <c r="D114" s="285"/>
      <c r="E114" s="285"/>
      <c r="F114" s="285" t="s">
        <v>955</v>
      </c>
      <c r="G114" s="286" t="str">
        <f t="shared" si="33"/>
        <v xml:space="preserve">Floor Tile </v>
      </c>
      <c r="H114" s="308" t="s">
        <v>817</v>
      </c>
      <c r="I114" s="309" t="str">
        <f t="shared" si="32"/>
        <v>A04AN083-00001</v>
      </c>
      <c r="J114" s="310"/>
      <c r="K114" s="310" t="str">
        <f>VLOOKUP($I114,'WM-AR'!$B$7:$AL$2292,34,FALSE)</f>
        <v>M2</v>
      </c>
      <c r="L114" s="310" t="str">
        <f>VLOOKUP($I114,'WM-AR'!$B$7:$AL$2292,4,FALSE)</f>
        <v>Finishing Work</v>
      </c>
      <c r="M114" s="310" t="str">
        <f>VLOOKUP($I114,'WM-AR'!$B$7:$AL$2292,6,FALSE)</f>
        <v>Tile Work</v>
      </c>
      <c r="N114" s="310" t="str">
        <f>VLOOKUP($I114,'WM-AR'!$B$7:$AL$2292,8,FALSE)</f>
        <v>Floor Tile</v>
      </c>
      <c r="O114" s="310" t="str">
        <f>VLOOKUP($I114,'WM-AR'!$B$7:$AL$2292,10,FALSE)</f>
        <v>Ceramic Tile</v>
      </c>
      <c r="P114" s="310">
        <f>VLOOKUP($I114,'WM-AR'!$B$7:$AL$2292,12,FALSE)</f>
        <v>0</v>
      </c>
      <c r="Q114" s="310" t="str">
        <f>IF(VLOOKUP($I114,'WM-AR'!$B$7:$AL$2292,14,FALSE)=0,"",VLOOKUP($I114,'WM-AR'!$B$7:$AL$2292,14,FALSE))</f>
        <v/>
      </c>
      <c r="R114" s="310">
        <f>VLOOKUP($I114,'WM-AR'!$B$7:$AL$2292,16,FALSE)</f>
        <v>0</v>
      </c>
      <c r="S114" s="310">
        <f>VLOOKUP($I114,'WM-AR'!$B$7:$AL$2292,18,FALSE)</f>
        <v>0</v>
      </c>
      <c r="T114" s="310" t="str">
        <f>VLOOKUP($I114,'WM-AR'!$B$7:$AL$2292,20,FALSE)</f>
        <v>Non-Slip Type, w/ Mortar Bond Coat or Adhesive</v>
      </c>
      <c r="U114" s="310">
        <f>VLOOKUP($I114,'WM-AR'!$B$7:$AL$2292,22,FALSE)</f>
        <v>0</v>
      </c>
      <c r="V114" s="310">
        <f>VLOOKUP($I114,'WM-AR'!$B$7:$AL$2292,24,FALSE)</f>
        <v>0</v>
      </c>
      <c r="W114" s="310">
        <f>VLOOKUP($I114,'WM-AR'!$B$7:$AL$2292,25,FALSE)</f>
        <v>0</v>
      </c>
      <c r="X114" s="310" t="str">
        <f>VLOOKUP($I114,'WM-AR'!$B$7:$AL$2292,26,FALSE)</f>
        <v>Tile Size=W(  )mm x L(  )mm x THK(  )mm</v>
      </c>
      <c r="Y114" s="310">
        <f>VLOOKUP($I114,'WM-AR'!$B$7:$AL$2292,27,FALSE)</f>
        <v>0</v>
      </c>
      <c r="Z114" s="310">
        <f>VLOOKUP($I114,'WM-AR'!$B$7:$AL$2292,28,FALSE)</f>
        <v>0</v>
      </c>
      <c r="AA114" s="310">
        <f>VLOOKUP($I114,'WM-AR'!$B$7:$AL$2292,29,FALSE)</f>
        <v>0</v>
      </c>
      <c r="AB114" s="310">
        <f>VLOOKUP($I114,'WM-AR'!$B$7:$AL$2292,30,FALSE)</f>
        <v>0</v>
      </c>
      <c r="AC114" s="310">
        <f>VLOOKUP($I114,'WM-AR'!$B$7:$AL$2292,31,FALSE)</f>
        <v>0</v>
      </c>
      <c r="AD114" s="310">
        <f>VLOOKUP($I114,'WM-AR'!$B$7:$AL$2292,32,FALSE)</f>
        <v>0</v>
      </c>
      <c r="AE114" s="310">
        <f>VLOOKUP($I114,'WM-AR'!$B$7:$AL$2292,33,FALSE)</f>
        <v>0</v>
      </c>
      <c r="AF114" s="287" t="s">
        <v>951</v>
      </c>
      <c r="AG114" s="375"/>
      <c r="AH114" s="376"/>
      <c r="AI114" s="376" t="s">
        <v>763</v>
      </c>
      <c r="AJ114" s="410" t="s">
        <v>945</v>
      </c>
    </row>
    <row r="115" spans="2:36">
      <c r="B115" s="317" t="str" cm="1">
        <f t="array" ref="B115">INDEX($B$1:$B114,MAX(_xlfn.XMATCH("표준",$B$1:$B114,0,-1), _xlfn.XMATCH("입찰",$B$1:$B114,0,-1), _xlfn.XMATCH("실행",$B$1:$B114,0,-1)),1)</f>
        <v>표준</v>
      </c>
      <c r="C115" s="318"/>
      <c r="D115" s="318"/>
      <c r="E115" s="318"/>
      <c r="F115" s="318"/>
      <c r="G115" s="318"/>
      <c r="H115" s="318"/>
      <c r="I115" s="318"/>
      <c r="J115" s="318"/>
      <c r="K115" s="318"/>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row>
    <row r="116" spans="2:36" ht="34.9" customHeight="1">
      <c r="B116" s="283" t="s">
        <v>755</v>
      </c>
      <c r="C116" s="371"/>
      <c r="D116" s="285" t="s">
        <v>225</v>
      </c>
      <c r="E116" s="308"/>
      <c r="F116" s="287" t="s">
        <v>509</v>
      </c>
      <c r="G116" s="288" t="s">
        <v>956</v>
      </c>
      <c r="H116" s="372"/>
      <c r="I116" s="290" t="str">
        <f t="shared" ref="I116:I117" si="34">LEFT(H116,14)</f>
        <v/>
      </c>
      <c r="J116" s="290"/>
      <c r="K116" s="290"/>
      <c r="L116" s="290"/>
      <c r="M116" s="290"/>
      <c r="N116" s="291"/>
      <c r="O116" s="407" t="s">
        <v>957</v>
      </c>
      <c r="P116" s="323"/>
      <c r="Q116" s="323"/>
      <c r="R116" s="323"/>
      <c r="S116" s="323"/>
      <c r="T116" s="323"/>
      <c r="U116" s="323"/>
      <c r="V116" s="408"/>
      <c r="W116" s="351"/>
      <c r="X116" s="351"/>
      <c r="Y116" s="351"/>
      <c r="Z116" s="351"/>
      <c r="AA116" s="351"/>
      <c r="AB116" s="351"/>
      <c r="AC116" s="351"/>
      <c r="AD116" s="351"/>
      <c r="AE116" s="351"/>
      <c r="AF116" s="394"/>
      <c r="AG116" s="297"/>
      <c r="AH116" s="297"/>
      <c r="AI116" s="297"/>
      <c r="AJ116" s="333"/>
    </row>
    <row r="117" spans="2:36" ht="49.9" customHeight="1">
      <c r="B117" s="299" t="str" cm="1">
        <f t="array" ref="B117">INDEX($B$1:$B116,MAX(_xlfn.XMATCH("표준",$B$1:$B116,0,-1), _xlfn.XMATCH("입찰",$B$1:$B116,0,-1), _xlfn.XMATCH("실행",$B$1:$B116,0,-1)),1)</f>
        <v>표준</v>
      </c>
      <c r="C117" s="314"/>
      <c r="D117" s="285"/>
      <c r="E117" s="285"/>
      <c r="F117" s="285" t="s">
        <v>955</v>
      </c>
      <c r="G117" s="286" t="str">
        <f t="shared" ref="G117" si="35">N117&amp;" "&amp;Q117</f>
        <v xml:space="preserve">Floor Tile </v>
      </c>
      <c r="H117" s="308" t="s">
        <v>766</v>
      </c>
      <c r="I117" s="309" t="str">
        <f t="shared" si="34"/>
        <v>A04AN083-00002</v>
      </c>
      <c r="J117" s="310"/>
      <c r="K117" s="310" t="str">
        <f>VLOOKUP($I117,'WM-AR'!$B$7:$AL$2292,34,FALSE)</f>
        <v>M2</v>
      </c>
      <c r="L117" s="310" t="str">
        <f>VLOOKUP($I117,'WM-AR'!$B$7:$AL$2292,4,FALSE)</f>
        <v>Finishing Work</v>
      </c>
      <c r="M117" s="310" t="str">
        <f>VLOOKUP($I117,'WM-AR'!$B$7:$AL$2292,6,FALSE)</f>
        <v>Tile Work</v>
      </c>
      <c r="N117" s="310" t="str">
        <f>VLOOKUP($I117,'WM-AR'!$B$7:$AL$2292,8,FALSE)</f>
        <v>Floor Tile</v>
      </c>
      <c r="O117" s="310" t="str">
        <f>VLOOKUP($I117,'WM-AR'!$B$7:$AL$2292,10,FALSE)</f>
        <v>Acid/Alkaline Resistant Tile</v>
      </c>
      <c r="P117" s="310">
        <f>VLOOKUP($I117,'WM-AR'!$B$7:$AL$2292,12,FALSE)</f>
        <v>0</v>
      </c>
      <c r="Q117" s="310" t="str">
        <f>IF(VLOOKUP($I117,'WM-AR'!$B$7:$AL$2292,14,FALSE)=0,"",VLOOKUP($I117,'WM-AR'!$B$7:$AL$2292,14,FALSE))</f>
        <v/>
      </c>
      <c r="R117" s="310">
        <f>VLOOKUP($I117,'WM-AR'!$B$7:$AL$2292,16,FALSE)</f>
        <v>0</v>
      </c>
      <c r="S117" s="310">
        <f>VLOOKUP($I117,'WM-AR'!$B$7:$AL$2292,18,FALSE)</f>
        <v>0</v>
      </c>
      <c r="T117" s="310" t="str">
        <f>VLOOKUP($I117,'WM-AR'!$B$7:$AL$2292,20,FALSE)</f>
        <v>Non-Slip Type, w/ Mortar Bond Coat or Adhesive</v>
      </c>
      <c r="U117" s="310">
        <f>VLOOKUP($I117,'WM-AR'!$B$7:$AL$2292,22,FALSE)</f>
        <v>0</v>
      </c>
      <c r="V117" s="310">
        <f>VLOOKUP($I117,'WM-AR'!$B$7:$AL$2292,24,FALSE)</f>
        <v>0</v>
      </c>
      <c r="W117" s="310">
        <f>VLOOKUP($I117,'WM-AR'!$B$7:$AL$2292,25,FALSE)</f>
        <v>0</v>
      </c>
      <c r="X117" s="310" t="str">
        <f>VLOOKUP($I117,'WM-AR'!$B$7:$AL$2292,26,FALSE)</f>
        <v>Tile Size=W(  )mm x L(  )mm x THK(  )mm</v>
      </c>
      <c r="Y117" s="310">
        <f>VLOOKUP($I117,'WM-AR'!$B$7:$AL$2292,27,FALSE)</f>
        <v>0</v>
      </c>
      <c r="Z117" s="310">
        <f>VLOOKUP($I117,'WM-AR'!$B$7:$AL$2292,28,FALSE)</f>
        <v>0</v>
      </c>
      <c r="AA117" s="310">
        <f>VLOOKUP($I117,'WM-AR'!$B$7:$AL$2292,29,FALSE)</f>
        <v>0</v>
      </c>
      <c r="AB117" s="310">
        <f>VLOOKUP($I117,'WM-AR'!$B$7:$AL$2292,30,FALSE)</f>
        <v>0</v>
      </c>
      <c r="AC117" s="310">
        <f>VLOOKUP($I117,'WM-AR'!$B$7:$AL$2292,31,FALSE)</f>
        <v>0</v>
      </c>
      <c r="AD117" s="310">
        <f>VLOOKUP($I117,'WM-AR'!$B$7:$AL$2292,32,FALSE)</f>
        <v>0</v>
      </c>
      <c r="AE117" s="310">
        <f>VLOOKUP($I117,'WM-AR'!$B$7:$AL$2292,33,FALSE)</f>
        <v>0</v>
      </c>
      <c r="AF117" s="287" t="s">
        <v>958</v>
      </c>
      <c r="AG117" s="375"/>
      <c r="AH117" s="376"/>
      <c r="AI117" s="376" t="s">
        <v>763</v>
      </c>
      <c r="AJ117" s="410" t="s">
        <v>945</v>
      </c>
    </row>
    <row r="118" spans="2:36">
      <c r="B118" s="317" t="str" cm="1">
        <f t="array" ref="B118">INDEX($B$1:$B117,MAX(_xlfn.XMATCH("표준",$B$1:$B117,0,-1), _xlfn.XMATCH("입찰",$B$1:$B117,0,-1), _xlfn.XMATCH("실행",$B$1:$B117,0,-1)),1)</f>
        <v>표준</v>
      </c>
      <c r="C118" s="318"/>
      <c r="D118" s="318"/>
      <c r="E118" s="318"/>
      <c r="F118" s="318"/>
      <c r="G118" s="318"/>
      <c r="H118" s="318"/>
      <c r="I118" s="318"/>
      <c r="J118" s="318"/>
      <c r="K118" s="318"/>
      <c r="L118" s="318"/>
      <c r="M118" s="318"/>
      <c r="N118" s="318"/>
      <c r="O118" s="318"/>
      <c r="P118" s="318"/>
      <c r="Q118" s="318"/>
      <c r="R118" s="318"/>
      <c r="S118" s="318"/>
      <c r="T118" s="318"/>
      <c r="U118" s="318"/>
      <c r="V118" s="318"/>
      <c r="W118" s="318"/>
      <c r="X118" s="318"/>
      <c r="Y118" s="318"/>
      <c r="Z118" s="318"/>
      <c r="AA118" s="318"/>
      <c r="AB118" s="318"/>
      <c r="AC118" s="318"/>
      <c r="AD118" s="318"/>
      <c r="AE118" s="318"/>
      <c r="AF118" s="318"/>
      <c r="AG118" s="318"/>
      <c r="AH118" s="318"/>
      <c r="AI118" s="318"/>
      <c r="AJ118" s="318"/>
    </row>
    <row r="119" spans="2:36" ht="34.9" customHeight="1">
      <c r="B119" s="283" t="s">
        <v>755</v>
      </c>
      <c r="C119" s="371"/>
      <c r="D119" s="285" t="s">
        <v>225</v>
      </c>
      <c r="E119" s="308"/>
      <c r="F119" s="287" t="s">
        <v>509</v>
      </c>
      <c r="G119" s="288" t="s">
        <v>959</v>
      </c>
      <c r="H119" s="372"/>
      <c r="I119" s="290" t="str">
        <f t="shared" ref="I119:I122" si="36">LEFT(H119,14)</f>
        <v/>
      </c>
      <c r="J119" s="290"/>
      <c r="K119" s="290"/>
      <c r="L119" s="290"/>
      <c r="M119" s="290"/>
      <c r="N119" s="291"/>
      <c r="O119" s="407" t="s">
        <v>960</v>
      </c>
      <c r="P119" s="323"/>
      <c r="Q119" s="323"/>
      <c r="R119" s="323"/>
      <c r="S119" s="323"/>
      <c r="T119" s="323"/>
      <c r="U119" s="323"/>
      <c r="V119" s="408"/>
      <c r="W119" s="351"/>
      <c r="X119" s="351"/>
      <c r="Y119" s="351"/>
      <c r="Z119" s="351"/>
      <c r="AA119" s="351"/>
      <c r="AB119" s="351"/>
      <c r="AC119" s="351"/>
      <c r="AD119" s="351"/>
      <c r="AE119" s="351"/>
      <c r="AF119" s="409"/>
      <c r="AG119" s="297"/>
      <c r="AH119" s="297"/>
      <c r="AI119" s="297"/>
      <c r="AJ119" s="333"/>
    </row>
    <row r="120" spans="2:36" ht="49.9" customHeight="1">
      <c r="B120" s="299" t="str" cm="1">
        <f t="array" ref="B120">INDEX($B$1:$B119,MAX(_xlfn.XMATCH("표준",$B$1:$B119,0,-1), _xlfn.XMATCH("입찰",$B$1:$B119,0,-1), _xlfn.XMATCH("실행",$B$1:$B119,0,-1)),1)</f>
        <v>표준</v>
      </c>
      <c r="C120" s="314"/>
      <c r="D120" s="285"/>
      <c r="E120" s="285"/>
      <c r="F120" s="285"/>
      <c r="G120" s="286" t="str">
        <f t="shared" ref="G120:G122" si="37">N120&amp;" "&amp;Q120</f>
        <v xml:space="preserve">Screed </v>
      </c>
      <c r="H120" s="308" t="s">
        <v>762</v>
      </c>
      <c r="I120" s="309" t="str">
        <f t="shared" si="36"/>
        <v>A04AS168-00001</v>
      </c>
      <c r="J120" s="310"/>
      <c r="K120" s="310" t="str">
        <f>VLOOKUP($I120,'WM-AR'!$B$7:$AL$2292,34,FALSE)</f>
        <v>M2</v>
      </c>
      <c r="L120" s="310" t="str">
        <f>VLOOKUP($I120,'WM-AR'!$B$7:$AL$2292,4,FALSE)</f>
        <v>Finishing Work</v>
      </c>
      <c r="M120" s="310" t="str">
        <f>VLOOKUP($I120,'WM-AR'!$B$7:$AL$2292,6,FALSE)</f>
        <v>Exterior/Interior Finish Work</v>
      </c>
      <c r="N120" s="310" t="str">
        <f>VLOOKUP($I120,'WM-AR'!$B$7:$AL$2292,8,FALSE)</f>
        <v>Screed</v>
      </c>
      <c r="O120" s="310">
        <f>VLOOKUP($I120,'WM-AR'!$B$7:$AL$2292,10,FALSE)</f>
        <v>0</v>
      </c>
      <c r="P120" s="310">
        <f>VLOOKUP($I120,'WM-AR'!$B$7:$AL$2292,12,FALSE)</f>
        <v>0</v>
      </c>
      <c r="Q120" s="310" t="str">
        <f>IF(VLOOKUP($I120,'WM-AR'!$B$7:$AL$2292,14,FALSE)=0,"",VLOOKUP($I120,'WM-AR'!$B$7:$AL$2292,14,FALSE))</f>
        <v/>
      </c>
      <c r="R120" s="310">
        <f>VLOOKUP($I120,'WM-AR'!$B$7:$AL$2292,16,FALSE)</f>
        <v>0</v>
      </c>
      <c r="S120" s="310">
        <f>VLOOKUP($I120,'WM-AR'!$B$7:$AL$2292,18,FALSE)</f>
        <v>0</v>
      </c>
      <c r="T120" s="310" t="str">
        <f>VLOOKUP($I120,'WM-AR'!$B$7:$AL$2292,20,FALSE)</f>
        <v>w/o Welded Wire Fabric</v>
      </c>
      <c r="U120" s="310">
        <f>VLOOKUP($I120,'WM-AR'!$B$7:$AL$2292,22,FALSE)</f>
        <v>0</v>
      </c>
      <c r="V120" s="310" t="str">
        <f>VLOOKUP($I120,'WM-AR'!$B$7:$AL$2292,24,FALSE)</f>
        <v>THK&lt;50mm</v>
      </c>
      <c r="W120" s="310">
        <f>VLOOKUP($I120,'WM-AR'!$B$7:$AL$2292,25,FALSE)</f>
        <v>0</v>
      </c>
      <c r="X120" s="310" t="str">
        <f>VLOOKUP($I120,'WM-AR'!$B$7:$AL$2292,26,FALSE)</f>
        <v>THK=(  )mm</v>
      </c>
      <c r="Y120" s="310">
        <f>VLOOKUP($I120,'WM-AR'!$B$7:$AL$2292,27,FALSE)</f>
        <v>0</v>
      </c>
      <c r="Z120" s="310">
        <f>VLOOKUP($I120,'WM-AR'!$B$7:$AL$2292,28,FALSE)</f>
        <v>0</v>
      </c>
      <c r="AA120" s="310">
        <f>VLOOKUP($I120,'WM-AR'!$B$7:$AL$2292,29,FALSE)</f>
        <v>0</v>
      </c>
      <c r="AB120" s="310">
        <f>VLOOKUP($I120,'WM-AR'!$B$7:$AL$2292,30,FALSE)</f>
        <v>0</v>
      </c>
      <c r="AC120" s="310">
        <f>VLOOKUP($I120,'WM-AR'!$B$7:$AL$2292,31,FALSE)</f>
        <v>0</v>
      </c>
      <c r="AD120" s="310">
        <f>VLOOKUP($I120,'WM-AR'!$B$7:$AL$2292,32,FALSE)</f>
        <v>0</v>
      </c>
      <c r="AE120" s="310">
        <f>VLOOKUP($I120,'WM-AR'!$B$7:$AL$2292,33,FALSE)</f>
        <v>0</v>
      </c>
      <c r="AF120" s="287" t="s">
        <v>948</v>
      </c>
      <c r="AG120" s="375" t="s">
        <v>949</v>
      </c>
      <c r="AH120" s="376"/>
      <c r="AI120" s="376" t="s">
        <v>882</v>
      </c>
      <c r="AJ120" s="334" t="s">
        <v>950</v>
      </c>
    </row>
    <row r="121" spans="2:36" ht="49.9" customHeight="1">
      <c r="B121" s="299" t="str" cm="1">
        <f t="array" ref="B121">INDEX($B$1:$B120,MAX(_xlfn.XMATCH("표준",$B$1:$B120,0,-1), _xlfn.XMATCH("입찰",$B$1:$B120,0,-1), _xlfn.XMATCH("실행",$B$1:$B120,0,-1)),1)</f>
        <v>표준</v>
      </c>
      <c r="C121" s="314"/>
      <c r="D121" s="285"/>
      <c r="E121" s="285"/>
      <c r="F121" s="285"/>
      <c r="G121" s="286" t="str">
        <f t="shared" si="37"/>
        <v xml:space="preserve">Liquid Waterproofing </v>
      </c>
      <c r="H121" s="308" t="s">
        <v>765</v>
      </c>
      <c r="I121" s="309" t="str">
        <f t="shared" si="36"/>
        <v>A04AP085-00001</v>
      </c>
      <c r="J121" s="310"/>
      <c r="K121" s="310" t="str">
        <f>VLOOKUP($I121,'WM-AR'!$B$7:$AL$2292,34,FALSE)</f>
        <v>M2</v>
      </c>
      <c r="L121" s="310" t="str">
        <f>VLOOKUP($I121,'WM-AR'!$B$7:$AL$2292,4,FALSE)</f>
        <v>Finishing Work</v>
      </c>
      <c r="M121" s="310" t="str">
        <f>VLOOKUP($I121,'WM-AR'!$B$7:$AL$2292,6,FALSE)</f>
        <v>Waterproofing Work</v>
      </c>
      <c r="N121" s="310" t="str">
        <f>VLOOKUP($I121,'WM-AR'!$B$7:$AL$2292,8,FALSE)</f>
        <v>Liquid Waterproofing</v>
      </c>
      <c r="O121" s="310">
        <f>VLOOKUP($I121,'WM-AR'!$B$7:$AL$2292,10,FALSE)</f>
        <v>0</v>
      </c>
      <c r="P121" s="310">
        <f>VLOOKUP($I121,'WM-AR'!$B$7:$AL$2292,12,FALSE)</f>
        <v>0</v>
      </c>
      <c r="Q121" s="310" t="str">
        <f>IF(VLOOKUP($I121,'WM-AR'!$B$7:$AL$2292,14,FALSE)=0,"",VLOOKUP($I121,'WM-AR'!$B$7:$AL$2292,14,FALSE))</f>
        <v/>
      </c>
      <c r="R121" s="310">
        <f>VLOOKUP($I121,'WM-AR'!$B$7:$AL$2292,16,FALSE)</f>
        <v>0</v>
      </c>
      <c r="S121" s="310" t="str">
        <f>VLOOKUP($I121,'WM-AR'!$B$7:$AL$2292,18,FALSE)</f>
        <v>for Internal Floor Area</v>
      </c>
      <c r="T121" s="310" t="str">
        <f>VLOOKUP($I121,'WM-AR'!$B$7:$AL$2292,20,FALSE)</f>
        <v>Min. 2 Coats</v>
      </c>
      <c r="U121" s="310">
        <f>VLOOKUP($I121,'WM-AR'!$B$7:$AL$2292,22,FALSE)</f>
        <v>0</v>
      </c>
      <c r="V121" s="310" t="str">
        <f>VLOOKUP($I121,'WM-AR'!$B$7:$AL$2292,24,FALSE)</f>
        <v/>
      </c>
      <c r="W121" s="310">
        <f>VLOOKUP($I121,'WM-AR'!$B$7:$AL$2292,25,FALSE)</f>
        <v>0</v>
      </c>
      <c r="X121" s="310" t="str">
        <f>VLOOKUP($I121,'WM-AR'!$B$7:$AL$2292,26,FALSE)</f>
        <v/>
      </c>
      <c r="Y121" s="310">
        <f>VLOOKUP($I121,'WM-AR'!$B$7:$AL$2292,27,FALSE)</f>
        <v>0</v>
      </c>
      <c r="Z121" s="310">
        <f>VLOOKUP($I121,'WM-AR'!$B$7:$AL$2292,28,FALSE)</f>
        <v>0</v>
      </c>
      <c r="AA121" s="310">
        <f>VLOOKUP($I121,'WM-AR'!$B$7:$AL$2292,29,FALSE)</f>
        <v>0</v>
      </c>
      <c r="AB121" s="310">
        <f>VLOOKUP($I121,'WM-AR'!$B$7:$AL$2292,30,FALSE)</f>
        <v>0</v>
      </c>
      <c r="AC121" s="310">
        <f>VLOOKUP($I121,'WM-AR'!$B$7:$AL$2292,31,FALSE)</f>
        <v>0</v>
      </c>
      <c r="AD121" s="310">
        <f>VLOOKUP($I121,'WM-AR'!$B$7:$AL$2292,32,FALSE)</f>
        <v>0</v>
      </c>
      <c r="AE121" s="310">
        <f>VLOOKUP($I121,'WM-AR'!$B$7:$AL$2292,33,FALSE)</f>
        <v>0</v>
      </c>
      <c r="AF121" s="287"/>
      <c r="AG121" s="375" t="s">
        <v>779</v>
      </c>
      <c r="AH121" s="376"/>
      <c r="AI121" s="376" t="s">
        <v>763</v>
      </c>
      <c r="AJ121" s="334"/>
    </row>
    <row r="122" spans="2:36" ht="49.9" customHeight="1">
      <c r="B122" s="299" t="str" cm="1">
        <f t="array" ref="B122">INDEX($B$1:$B121,MAX(_xlfn.XMATCH("표준",$B$1:$B121,0,-1), _xlfn.XMATCH("입찰",$B$1:$B121,0,-1), _xlfn.XMATCH("실행",$B$1:$B121,0,-1)),1)</f>
        <v>표준</v>
      </c>
      <c r="C122" s="314"/>
      <c r="D122" s="285"/>
      <c r="E122" s="285"/>
      <c r="F122" s="285" t="s">
        <v>955</v>
      </c>
      <c r="G122" s="286" t="str">
        <f t="shared" si="37"/>
        <v xml:space="preserve">Floor Tile </v>
      </c>
      <c r="H122" s="308" t="s">
        <v>766</v>
      </c>
      <c r="I122" s="309" t="str">
        <f t="shared" si="36"/>
        <v>A04AN083-00002</v>
      </c>
      <c r="J122" s="310"/>
      <c r="K122" s="310" t="str">
        <f>VLOOKUP($I122,'WM-AR'!$B$7:$AL$2292,34,FALSE)</f>
        <v>M2</v>
      </c>
      <c r="L122" s="310" t="str">
        <f>VLOOKUP($I122,'WM-AR'!$B$7:$AL$2292,4,FALSE)</f>
        <v>Finishing Work</v>
      </c>
      <c r="M122" s="310" t="str">
        <f>VLOOKUP($I122,'WM-AR'!$B$7:$AL$2292,6,FALSE)</f>
        <v>Tile Work</v>
      </c>
      <c r="N122" s="310" t="str">
        <f>VLOOKUP($I122,'WM-AR'!$B$7:$AL$2292,8,FALSE)</f>
        <v>Floor Tile</v>
      </c>
      <c r="O122" s="310" t="str">
        <f>VLOOKUP($I122,'WM-AR'!$B$7:$AL$2292,10,FALSE)</f>
        <v>Acid/Alkaline Resistant Tile</v>
      </c>
      <c r="P122" s="310">
        <f>VLOOKUP($I122,'WM-AR'!$B$7:$AL$2292,12,FALSE)</f>
        <v>0</v>
      </c>
      <c r="Q122" s="310" t="str">
        <f>IF(VLOOKUP($I122,'WM-AR'!$B$7:$AL$2292,14,FALSE)=0,"",VLOOKUP($I122,'WM-AR'!$B$7:$AL$2292,14,FALSE))</f>
        <v/>
      </c>
      <c r="R122" s="310">
        <f>VLOOKUP($I122,'WM-AR'!$B$7:$AL$2292,16,FALSE)</f>
        <v>0</v>
      </c>
      <c r="S122" s="310">
        <f>VLOOKUP($I122,'WM-AR'!$B$7:$AL$2292,18,FALSE)</f>
        <v>0</v>
      </c>
      <c r="T122" s="310" t="str">
        <f>VLOOKUP($I122,'WM-AR'!$B$7:$AL$2292,20,FALSE)</f>
        <v>Non-Slip Type, w/ Mortar Bond Coat or Adhesive</v>
      </c>
      <c r="U122" s="310">
        <f>VLOOKUP($I122,'WM-AR'!$B$7:$AL$2292,22,FALSE)</f>
        <v>0</v>
      </c>
      <c r="V122" s="310">
        <f>VLOOKUP($I122,'WM-AR'!$B$7:$AL$2292,24,FALSE)</f>
        <v>0</v>
      </c>
      <c r="W122" s="310">
        <f>VLOOKUP($I122,'WM-AR'!$B$7:$AL$2292,25,FALSE)</f>
        <v>0</v>
      </c>
      <c r="X122" s="310" t="str">
        <f>VLOOKUP($I122,'WM-AR'!$B$7:$AL$2292,26,FALSE)</f>
        <v>Tile Size=W(  )mm x L(  )mm x THK(  )mm</v>
      </c>
      <c r="Y122" s="310">
        <f>VLOOKUP($I122,'WM-AR'!$B$7:$AL$2292,27,FALSE)</f>
        <v>0</v>
      </c>
      <c r="Z122" s="310">
        <f>VLOOKUP($I122,'WM-AR'!$B$7:$AL$2292,28,FALSE)</f>
        <v>0</v>
      </c>
      <c r="AA122" s="310">
        <f>VLOOKUP($I122,'WM-AR'!$B$7:$AL$2292,29,FALSE)</f>
        <v>0</v>
      </c>
      <c r="AB122" s="310">
        <f>VLOOKUP($I122,'WM-AR'!$B$7:$AL$2292,30,FALSE)</f>
        <v>0</v>
      </c>
      <c r="AC122" s="310">
        <f>VLOOKUP($I122,'WM-AR'!$B$7:$AL$2292,31,FALSE)</f>
        <v>0</v>
      </c>
      <c r="AD122" s="310">
        <f>VLOOKUP($I122,'WM-AR'!$B$7:$AL$2292,32,FALSE)</f>
        <v>0</v>
      </c>
      <c r="AE122" s="310">
        <f>VLOOKUP($I122,'WM-AR'!$B$7:$AL$2292,33,FALSE)</f>
        <v>0</v>
      </c>
      <c r="AF122" s="287" t="s">
        <v>951</v>
      </c>
      <c r="AG122" s="375"/>
      <c r="AH122" s="376"/>
      <c r="AI122" s="376" t="s">
        <v>763</v>
      </c>
      <c r="AJ122" s="410" t="s">
        <v>945</v>
      </c>
    </row>
    <row r="123" spans="2:36">
      <c r="B123" s="317" t="str" cm="1">
        <f t="array" ref="B123">INDEX($B$1:$B122,MAX(_xlfn.XMATCH("표준",$B$1:$B122,0,-1), _xlfn.XMATCH("입찰",$B$1:$B122,0,-1), _xlfn.XMATCH("실행",$B$1:$B122,0,-1)),1)</f>
        <v>표준</v>
      </c>
      <c r="C123" s="318"/>
      <c r="D123" s="318"/>
      <c r="E123" s="318"/>
      <c r="F123" s="318"/>
      <c r="G123" s="318"/>
      <c r="H123" s="318"/>
      <c r="I123" s="318"/>
      <c r="J123" s="318"/>
      <c r="K123" s="318"/>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row>
    <row r="124" spans="2:36" ht="34.9" customHeight="1">
      <c r="B124" s="283" t="s">
        <v>755</v>
      </c>
      <c r="C124" s="371"/>
      <c r="D124" s="285" t="s">
        <v>225</v>
      </c>
      <c r="E124" s="308"/>
      <c r="F124" s="287" t="s">
        <v>509</v>
      </c>
      <c r="G124" s="288" t="s">
        <v>961</v>
      </c>
      <c r="H124" s="372"/>
      <c r="I124" s="290" t="str">
        <f t="shared" ref="I124:I125" si="38">LEFT(H124,14)</f>
        <v/>
      </c>
      <c r="J124" s="290"/>
      <c r="K124" s="290"/>
      <c r="L124" s="290"/>
      <c r="M124" s="290"/>
      <c r="N124" s="291"/>
      <c r="O124" s="407" t="s">
        <v>962</v>
      </c>
      <c r="P124" s="323"/>
      <c r="Q124" s="323"/>
      <c r="R124" s="323"/>
      <c r="S124" s="323"/>
      <c r="T124" s="323"/>
      <c r="U124" s="323"/>
      <c r="V124" s="408"/>
      <c r="W124" s="351"/>
      <c r="X124" s="351"/>
      <c r="Y124" s="351"/>
      <c r="Z124" s="351"/>
      <c r="AA124" s="351"/>
      <c r="AB124" s="351"/>
      <c r="AC124" s="351"/>
      <c r="AD124" s="351"/>
      <c r="AE124" s="351"/>
      <c r="AF124" s="394"/>
      <c r="AG124" s="297"/>
      <c r="AH124" s="297"/>
      <c r="AI124" s="297"/>
      <c r="AJ124" s="333"/>
    </row>
    <row r="125" spans="2:36" ht="49.9" customHeight="1">
      <c r="B125" s="299" t="str" cm="1">
        <f t="array" ref="B125">INDEX($B$1:$B124,MAX(_xlfn.XMATCH("표준",$B$1:$B124,0,-1), _xlfn.XMATCH("입찰",$B$1:$B124,0,-1), _xlfn.XMATCH("실행",$B$1:$B124,0,-1)),1)</f>
        <v>표준</v>
      </c>
      <c r="C125" s="314"/>
      <c r="D125" s="285"/>
      <c r="E125" s="285"/>
      <c r="F125" s="285" t="s">
        <v>955</v>
      </c>
      <c r="G125" s="286" t="str">
        <f t="shared" ref="G125" si="39">N125&amp;" "&amp;Q125</f>
        <v xml:space="preserve">Floor Tile </v>
      </c>
      <c r="H125" s="308" t="s">
        <v>801</v>
      </c>
      <c r="I125" s="309" t="str">
        <f t="shared" si="38"/>
        <v>A04AN083-00004</v>
      </c>
      <c r="J125" s="310"/>
      <c r="K125" s="310" t="str">
        <f>VLOOKUP($I125,'WM-AR'!$B$7:$AL$2292,34,FALSE)</f>
        <v>M2</v>
      </c>
      <c r="L125" s="310" t="str">
        <f>VLOOKUP($I125,'WM-AR'!$B$7:$AL$2292,4,FALSE)</f>
        <v>Finishing Work</v>
      </c>
      <c r="M125" s="310" t="str">
        <f>VLOOKUP($I125,'WM-AR'!$B$7:$AL$2292,6,FALSE)</f>
        <v>Tile Work</v>
      </c>
      <c r="N125" s="310" t="str">
        <f>VLOOKUP($I125,'WM-AR'!$B$7:$AL$2292,8,FALSE)</f>
        <v>Floor Tile</v>
      </c>
      <c r="O125" s="310" t="str">
        <f>VLOOKUP($I125,'WM-AR'!$B$7:$AL$2292,10,FALSE)</f>
        <v>Vinyl Tile</v>
      </c>
      <c r="P125" s="310">
        <f>VLOOKUP($I125,'WM-AR'!$B$7:$AL$2292,12,FALSE)</f>
        <v>0</v>
      </c>
      <c r="Q125" s="310" t="str">
        <f>IF(VLOOKUP($I125,'WM-AR'!$B$7:$AL$2292,14,FALSE)=0,"",VLOOKUP($I125,'WM-AR'!$B$7:$AL$2292,14,FALSE))</f>
        <v/>
      </c>
      <c r="R125" s="310">
        <f>VLOOKUP($I125,'WM-AR'!$B$7:$AL$2292,16,FALSE)</f>
        <v>0</v>
      </c>
      <c r="S125" s="310">
        <f>VLOOKUP($I125,'WM-AR'!$B$7:$AL$2292,18,FALSE)</f>
        <v>0</v>
      </c>
      <c r="T125" s="310" t="str">
        <f>VLOOKUP($I125,'WM-AR'!$B$7:$AL$2292,20,FALSE)</f>
        <v>w/ Mortar Bond Coat or Adhesive</v>
      </c>
      <c r="U125" s="310">
        <f>VLOOKUP($I125,'WM-AR'!$B$7:$AL$2292,22,FALSE)</f>
        <v>0</v>
      </c>
      <c r="V125" s="310">
        <f>VLOOKUP($I125,'WM-AR'!$B$7:$AL$2292,24,FALSE)</f>
        <v>0</v>
      </c>
      <c r="W125" s="310">
        <f>VLOOKUP($I125,'WM-AR'!$B$7:$AL$2292,25,FALSE)</f>
        <v>0</v>
      </c>
      <c r="X125" s="310" t="str">
        <f>VLOOKUP($I125,'WM-AR'!$B$7:$AL$2292,26,FALSE)</f>
        <v>Tile Size=W(  )mm x L(  )mm x THK(  )mm</v>
      </c>
      <c r="Y125" s="310">
        <f>VLOOKUP($I125,'WM-AR'!$B$7:$AL$2292,27,FALSE)</f>
        <v>0</v>
      </c>
      <c r="Z125" s="310">
        <f>VLOOKUP($I125,'WM-AR'!$B$7:$AL$2292,28,FALSE)</f>
        <v>0</v>
      </c>
      <c r="AA125" s="310">
        <f>VLOOKUP($I125,'WM-AR'!$B$7:$AL$2292,29,FALSE)</f>
        <v>0</v>
      </c>
      <c r="AB125" s="310">
        <f>VLOOKUP($I125,'WM-AR'!$B$7:$AL$2292,30,FALSE)</f>
        <v>0</v>
      </c>
      <c r="AC125" s="310">
        <f>VLOOKUP($I125,'WM-AR'!$B$7:$AL$2292,31,FALSE)</f>
        <v>0</v>
      </c>
      <c r="AD125" s="310">
        <f>VLOOKUP($I125,'WM-AR'!$B$7:$AL$2292,32,FALSE)</f>
        <v>0</v>
      </c>
      <c r="AE125" s="310">
        <f>VLOOKUP($I125,'WM-AR'!$B$7:$AL$2292,33,FALSE)</f>
        <v>0</v>
      </c>
      <c r="AF125" s="287" t="s">
        <v>958</v>
      </c>
      <c r="AG125" s="375"/>
      <c r="AH125" s="376"/>
      <c r="AI125" s="376" t="s">
        <v>763</v>
      </c>
      <c r="AJ125" s="410" t="s">
        <v>945</v>
      </c>
    </row>
    <row r="126" spans="2:36">
      <c r="B126" s="317" t="str" cm="1">
        <f t="array" ref="B126">INDEX($B$1:$B125,MAX(_xlfn.XMATCH("표준",$B$1:$B125,0,-1), _xlfn.XMATCH("입찰",$B$1:$B125,0,-1), _xlfn.XMATCH("실행",$B$1:$B125,0,-1)),1)</f>
        <v>표준</v>
      </c>
      <c r="C126" s="318"/>
      <c r="D126" s="318"/>
      <c r="E126" s="318"/>
      <c r="F126" s="318"/>
      <c r="G126" s="318"/>
      <c r="H126" s="318"/>
      <c r="I126" s="318"/>
      <c r="J126" s="318"/>
      <c r="K126" s="318"/>
      <c r="L126" s="318"/>
      <c r="M126" s="318"/>
      <c r="N126" s="318"/>
      <c r="O126" s="318"/>
      <c r="P126" s="318"/>
      <c r="Q126" s="318"/>
      <c r="R126" s="318"/>
      <c r="S126" s="318"/>
      <c r="T126" s="318"/>
      <c r="U126" s="318"/>
      <c r="V126" s="318"/>
      <c r="W126" s="318"/>
      <c r="X126" s="318"/>
      <c r="Y126" s="318"/>
      <c r="Z126" s="318"/>
      <c r="AA126" s="318"/>
      <c r="AB126" s="318"/>
      <c r="AC126" s="318"/>
      <c r="AD126" s="318"/>
      <c r="AE126" s="318"/>
      <c r="AF126" s="318"/>
      <c r="AG126" s="318"/>
      <c r="AH126" s="318"/>
      <c r="AI126" s="318"/>
      <c r="AJ126" s="318"/>
    </row>
    <row r="127" spans="2:36" ht="34.9" customHeight="1">
      <c r="B127" s="283" t="s">
        <v>755</v>
      </c>
      <c r="C127" s="371"/>
      <c r="D127" s="285" t="s">
        <v>225</v>
      </c>
      <c r="E127" s="308"/>
      <c r="F127" s="287" t="s">
        <v>509</v>
      </c>
      <c r="G127" s="288" t="s">
        <v>963</v>
      </c>
      <c r="H127" s="372"/>
      <c r="I127" s="290" t="str">
        <f t="shared" ref="I127:I129" si="40">LEFT(H127,14)</f>
        <v/>
      </c>
      <c r="J127" s="290"/>
      <c r="K127" s="290"/>
      <c r="L127" s="290"/>
      <c r="M127" s="290"/>
      <c r="N127" s="291"/>
      <c r="O127" s="407" t="s">
        <v>964</v>
      </c>
      <c r="P127" s="323"/>
      <c r="Q127" s="323"/>
      <c r="R127" s="323"/>
      <c r="S127" s="323"/>
      <c r="T127" s="323"/>
      <c r="U127" s="323"/>
      <c r="V127" s="408"/>
      <c r="W127" s="351"/>
      <c r="X127" s="351"/>
      <c r="Y127" s="351"/>
      <c r="Z127" s="351"/>
      <c r="AA127" s="351"/>
      <c r="AB127" s="351"/>
      <c r="AC127" s="351"/>
      <c r="AD127" s="351"/>
      <c r="AE127" s="351"/>
      <c r="AF127" s="409"/>
      <c r="AG127" s="297"/>
      <c r="AH127" s="297"/>
      <c r="AI127" s="297"/>
      <c r="AJ127" s="333"/>
    </row>
    <row r="128" spans="2:36" ht="49.9" customHeight="1">
      <c r="B128" s="299" t="str" cm="1">
        <f t="array" ref="B128">INDEX($B$1:$B127,MAX(_xlfn.XMATCH("표준",$B$1:$B127,0,-1), _xlfn.XMATCH("입찰",$B$1:$B127,0,-1), _xlfn.XMATCH("실행",$B$1:$B127,0,-1)),1)</f>
        <v>표준</v>
      </c>
      <c r="C128" s="314"/>
      <c r="D128" s="285"/>
      <c r="E128" s="285"/>
      <c r="F128" s="285"/>
      <c r="G128" s="286" t="str">
        <f t="shared" ref="G128:G129" si="41">N128&amp;" "&amp;Q128</f>
        <v xml:space="preserve">Screed </v>
      </c>
      <c r="H128" s="308" t="s">
        <v>762</v>
      </c>
      <c r="I128" s="309" t="str">
        <f t="shared" si="40"/>
        <v>A04AS168-00001</v>
      </c>
      <c r="J128" s="310"/>
      <c r="K128" s="310" t="str">
        <f>VLOOKUP($I128,'WM-AR'!$B$7:$AL$2292,34,FALSE)</f>
        <v>M2</v>
      </c>
      <c r="L128" s="310" t="str">
        <f>VLOOKUP($I128,'WM-AR'!$B$7:$AL$2292,4,FALSE)</f>
        <v>Finishing Work</v>
      </c>
      <c r="M128" s="310" t="str">
        <f>VLOOKUP($I128,'WM-AR'!$B$7:$AL$2292,6,FALSE)</f>
        <v>Exterior/Interior Finish Work</v>
      </c>
      <c r="N128" s="310" t="str">
        <f>VLOOKUP($I128,'WM-AR'!$B$7:$AL$2292,8,FALSE)</f>
        <v>Screed</v>
      </c>
      <c r="O128" s="310">
        <f>VLOOKUP($I128,'WM-AR'!$B$7:$AL$2292,10,FALSE)</f>
        <v>0</v>
      </c>
      <c r="P128" s="310">
        <f>VLOOKUP($I128,'WM-AR'!$B$7:$AL$2292,12,FALSE)</f>
        <v>0</v>
      </c>
      <c r="Q128" s="310" t="str">
        <f>IF(VLOOKUP($I128,'WM-AR'!$B$7:$AL$2292,14,FALSE)=0,"",VLOOKUP($I128,'WM-AR'!$B$7:$AL$2292,14,FALSE))</f>
        <v/>
      </c>
      <c r="R128" s="310">
        <f>VLOOKUP($I128,'WM-AR'!$B$7:$AL$2292,16,FALSE)</f>
        <v>0</v>
      </c>
      <c r="S128" s="310">
        <f>VLOOKUP($I128,'WM-AR'!$B$7:$AL$2292,18,FALSE)</f>
        <v>0</v>
      </c>
      <c r="T128" s="310" t="str">
        <f>VLOOKUP($I128,'WM-AR'!$B$7:$AL$2292,20,FALSE)</f>
        <v>w/o Welded Wire Fabric</v>
      </c>
      <c r="U128" s="310">
        <f>VLOOKUP($I128,'WM-AR'!$B$7:$AL$2292,22,FALSE)</f>
        <v>0</v>
      </c>
      <c r="V128" s="310" t="str">
        <f>VLOOKUP($I128,'WM-AR'!$B$7:$AL$2292,24,FALSE)</f>
        <v>THK&lt;50mm</v>
      </c>
      <c r="W128" s="310">
        <f>VLOOKUP($I128,'WM-AR'!$B$7:$AL$2292,25,FALSE)</f>
        <v>0</v>
      </c>
      <c r="X128" s="310" t="str">
        <f>VLOOKUP($I128,'WM-AR'!$B$7:$AL$2292,26,FALSE)</f>
        <v>THK=(  )mm</v>
      </c>
      <c r="Y128" s="310">
        <f>VLOOKUP($I128,'WM-AR'!$B$7:$AL$2292,27,FALSE)</f>
        <v>0</v>
      </c>
      <c r="Z128" s="310">
        <f>VLOOKUP($I128,'WM-AR'!$B$7:$AL$2292,28,FALSE)</f>
        <v>0</v>
      </c>
      <c r="AA128" s="310">
        <f>VLOOKUP($I128,'WM-AR'!$B$7:$AL$2292,29,FALSE)</f>
        <v>0</v>
      </c>
      <c r="AB128" s="310">
        <f>VLOOKUP($I128,'WM-AR'!$B$7:$AL$2292,30,FALSE)</f>
        <v>0</v>
      </c>
      <c r="AC128" s="310">
        <f>VLOOKUP($I128,'WM-AR'!$B$7:$AL$2292,31,FALSE)</f>
        <v>0</v>
      </c>
      <c r="AD128" s="310">
        <f>VLOOKUP($I128,'WM-AR'!$B$7:$AL$2292,32,FALSE)</f>
        <v>0</v>
      </c>
      <c r="AE128" s="310">
        <f>VLOOKUP($I128,'WM-AR'!$B$7:$AL$2292,33,FALSE)</f>
        <v>0</v>
      </c>
      <c r="AF128" s="287" t="s">
        <v>948</v>
      </c>
      <c r="AG128" s="375" t="s">
        <v>949</v>
      </c>
      <c r="AH128" s="376"/>
      <c r="AI128" s="376" t="s">
        <v>882</v>
      </c>
      <c r="AJ128" s="334" t="s">
        <v>950</v>
      </c>
    </row>
    <row r="129" spans="2:36" ht="49.9" customHeight="1">
      <c r="B129" s="299" t="str" cm="1">
        <f t="array" ref="B129">INDEX($B$1:$B128,MAX(_xlfn.XMATCH("표준",$B$1:$B128,0,-1), _xlfn.XMATCH("입찰",$B$1:$B128,0,-1), _xlfn.XMATCH("실행",$B$1:$B128,0,-1)),1)</f>
        <v>표준</v>
      </c>
      <c r="C129" s="314"/>
      <c r="D129" s="285"/>
      <c r="E129" s="285"/>
      <c r="F129" s="285" t="s">
        <v>955</v>
      </c>
      <c r="G129" s="286" t="str">
        <f t="shared" si="41"/>
        <v xml:space="preserve">Floor Tile </v>
      </c>
      <c r="H129" s="308" t="s">
        <v>801</v>
      </c>
      <c r="I129" s="309" t="str">
        <f t="shared" si="40"/>
        <v>A04AN083-00004</v>
      </c>
      <c r="J129" s="310"/>
      <c r="K129" s="310" t="str">
        <f>VLOOKUP($I129,'WM-AR'!$B$7:$AL$2292,34,FALSE)</f>
        <v>M2</v>
      </c>
      <c r="L129" s="310" t="str">
        <f>VLOOKUP($I129,'WM-AR'!$B$7:$AL$2292,4,FALSE)</f>
        <v>Finishing Work</v>
      </c>
      <c r="M129" s="310" t="str">
        <f>VLOOKUP($I129,'WM-AR'!$B$7:$AL$2292,6,FALSE)</f>
        <v>Tile Work</v>
      </c>
      <c r="N129" s="310" t="str">
        <f>VLOOKUP($I129,'WM-AR'!$B$7:$AL$2292,8,FALSE)</f>
        <v>Floor Tile</v>
      </c>
      <c r="O129" s="310" t="str">
        <f>VLOOKUP($I129,'WM-AR'!$B$7:$AL$2292,10,FALSE)</f>
        <v>Vinyl Tile</v>
      </c>
      <c r="P129" s="310">
        <f>VLOOKUP($I129,'WM-AR'!$B$7:$AL$2292,12,FALSE)</f>
        <v>0</v>
      </c>
      <c r="Q129" s="310" t="str">
        <f>IF(VLOOKUP($I129,'WM-AR'!$B$7:$AL$2292,14,FALSE)=0,"",VLOOKUP($I129,'WM-AR'!$B$7:$AL$2292,14,FALSE))</f>
        <v/>
      </c>
      <c r="R129" s="310">
        <f>VLOOKUP($I129,'WM-AR'!$B$7:$AL$2292,16,FALSE)</f>
        <v>0</v>
      </c>
      <c r="S129" s="310">
        <f>VLOOKUP($I129,'WM-AR'!$B$7:$AL$2292,18,FALSE)</f>
        <v>0</v>
      </c>
      <c r="T129" s="310" t="str">
        <f>VLOOKUP($I129,'WM-AR'!$B$7:$AL$2292,20,FALSE)</f>
        <v>w/ Mortar Bond Coat or Adhesive</v>
      </c>
      <c r="U129" s="310">
        <f>VLOOKUP($I129,'WM-AR'!$B$7:$AL$2292,22,FALSE)</f>
        <v>0</v>
      </c>
      <c r="V129" s="310">
        <f>VLOOKUP($I129,'WM-AR'!$B$7:$AL$2292,24,FALSE)</f>
        <v>0</v>
      </c>
      <c r="W129" s="310">
        <f>VLOOKUP($I129,'WM-AR'!$B$7:$AL$2292,25,FALSE)</f>
        <v>0</v>
      </c>
      <c r="X129" s="310" t="str">
        <f>VLOOKUP($I129,'WM-AR'!$B$7:$AL$2292,26,FALSE)</f>
        <v>Tile Size=W(  )mm x L(  )mm x THK(  )mm</v>
      </c>
      <c r="Y129" s="310">
        <f>VLOOKUP($I129,'WM-AR'!$B$7:$AL$2292,27,FALSE)</f>
        <v>0</v>
      </c>
      <c r="Z129" s="310">
        <f>VLOOKUP($I129,'WM-AR'!$B$7:$AL$2292,28,FALSE)</f>
        <v>0</v>
      </c>
      <c r="AA129" s="310">
        <f>VLOOKUP($I129,'WM-AR'!$B$7:$AL$2292,29,FALSE)</f>
        <v>0</v>
      </c>
      <c r="AB129" s="310">
        <f>VLOOKUP($I129,'WM-AR'!$B$7:$AL$2292,30,FALSE)</f>
        <v>0</v>
      </c>
      <c r="AC129" s="310">
        <f>VLOOKUP($I129,'WM-AR'!$B$7:$AL$2292,31,FALSE)</f>
        <v>0</v>
      </c>
      <c r="AD129" s="310">
        <f>VLOOKUP($I129,'WM-AR'!$B$7:$AL$2292,32,FALSE)</f>
        <v>0</v>
      </c>
      <c r="AE129" s="310">
        <f>VLOOKUP($I129,'WM-AR'!$B$7:$AL$2292,33,FALSE)</f>
        <v>0</v>
      </c>
      <c r="AF129" s="287" t="s">
        <v>951</v>
      </c>
      <c r="AG129" s="375"/>
      <c r="AH129" s="376"/>
      <c r="AI129" s="376" t="s">
        <v>763</v>
      </c>
      <c r="AJ129" s="410" t="s">
        <v>945</v>
      </c>
    </row>
    <row r="130" spans="2:36">
      <c r="B130" s="317" t="str" cm="1">
        <f t="array" ref="B130">INDEX($B$1:$B129,MAX(_xlfn.XMATCH("표준",$B$1:$B129,0,-1), _xlfn.XMATCH("입찰",$B$1:$B129,0,-1), _xlfn.XMATCH("실행",$B$1:$B129,0,-1)),1)</f>
        <v>표준</v>
      </c>
      <c r="C130" s="318"/>
      <c r="D130" s="318"/>
      <c r="E130" s="318"/>
      <c r="F130" s="318"/>
      <c r="G130" s="318"/>
      <c r="H130" s="318"/>
      <c r="I130" s="318"/>
      <c r="J130" s="318"/>
      <c r="K130" s="318"/>
      <c r="L130" s="318"/>
      <c r="M130" s="318"/>
      <c r="N130" s="318"/>
      <c r="O130" s="318"/>
      <c r="P130" s="318"/>
      <c r="Q130" s="318"/>
      <c r="R130" s="318"/>
      <c r="S130" s="318"/>
      <c r="T130" s="318"/>
      <c r="U130" s="318"/>
      <c r="V130" s="318"/>
      <c r="W130" s="318"/>
      <c r="X130" s="318"/>
      <c r="Y130" s="318"/>
      <c r="Z130" s="318"/>
      <c r="AA130" s="318"/>
      <c r="AB130" s="318"/>
      <c r="AC130" s="318"/>
      <c r="AD130" s="318"/>
      <c r="AE130" s="318"/>
      <c r="AF130" s="318"/>
      <c r="AG130" s="318"/>
      <c r="AH130" s="318"/>
      <c r="AI130" s="318"/>
      <c r="AJ130" s="318"/>
    </row>
    <row r="131" spans="2:36" ht="34.9" customHeight="1">
      <c r="B131" s="283" t="s">
        <v>755</v>
      </c>
      <c r="C131" s="371"/>
      <c r="D131" s="285" t="s">
        <v>225</v>
      </c>
      <c r="E131" s="308"/>
      <c r="F131" s="287" t="s">
        <v>509</v>
      </c>
      <c r="G131" s="288" t="s">
        <v>965</v>
      </c>
      <c r="H131" s="372"/>
      <c r="I131" s="290" t="str">
        <f t="shared" ref="I131:I132" si="42">LEFT(H131,14)</f>
        <v/>
      </c>
      <c r="J131" s="290"/>
      <c r="K131" s="290"/>
      <c r="L131" s="290"/>
      <c r="M131" s="290"/>
      <c r="N131" s="291"/>
      <c r="O131" s="407" t="s">
        <v>966</v>
      </c>
      <c r="P131" s="323"/>
      <c r="Q131" s="323"/>
      <c r="R131" s="323"/>
      <c r="S131" s="323"/>
      <c r="T131" s="323"/>
      <c r="U131" s="323"/>
      <c r="V131" s="408"/>
      <c r="W131" s="351"/>
      <c r="X131" s="351"/>
      <c r="Y131" s="351"/>
      <c r="Z131" s="351"/>
      <c r="AA131" s="351"/>
      <c r="AB131" s="351"/>
      <c r="AC131" s="351"/>
      <c r="AD131" s="351"/>
      <c r="AE131" s="351"/>
      <c r="AF131" s="394"/>
      <c r="AG131" s="297"/>
      <c r="AH131" s="297"/>
      <c r="AI131" s="297"/>
      <c r="AJ131" s="333"/>
    </row>
    <row r="132" spans="2:36" ht="49.9" customHeight="1">
      <c r="B132" s="299" t="str" cm="1">
        <f t="array" ref="B132">INDEX($B$1:$B131,MAX(_xlfn.XMATCH("표준",$B$1:$B131,0,-1), _xlfn.XMATCH("입찰",$B$1:$B131,0,-1), _xlfn.XMATCH("실행",$B$1:$B131,0,-1)),1)</f>
        <v>표준</v>
      </c>
      <c r="C132" s="314"/>
      <c r="D132" s="285"/>
      <c r="E132" s="285"/>
      <c r="F132" s="285" t="s">
        <v>955</v>
      </c>
      <c r="G132" s="286" t="str">
        <f t="shared" ref="G132" si="43">N132&amp;" "&amp;Q132</f>
        <v xml:space="preserve">Floor Tile </v>
      </c>
      <c r="H132" s="308" t="s">
        <v>793</v>
      </c>
      <c r="I132" s="309" t="str">
        <f t="shared" si="42"/>
        <v>A04AN083-00005</v>
      </c>
      <c r="J132" s="310"/>
      <c r="K132" s="310" t="str">
        <f>VLOOKUP($I132,'WM-AR'!$B$7:$AL$2292,34,FALSE)</f>
        <v>M2</v>
      </c>
      <c r="L132" s="310" t="str">
        <f>VLOOKUP($I132,'WM-AR'!$B$7:$AL$2292,4,FALSE)</f>
        <v>Finishing Work</v>
      </c>
      <c r="M132" s="310" t="str">
        <f>VLOOKUP($I132,'WM-AR'!$B$7:$AL$2292,6,FALSE)</f>
        <v>Tile Work</v>
      </c>
      <c r="N132" s="310" t="str">
        <f>VLOOKUP($I132,'WM-AR'!$B$7:$AL$2292,8,FALSE)</f>
        <v>Floor Tile</v>
      </c>
      <c r="O132" s="310" t="str">
        <f>VLOOKUP($I132,'WM-AR'!$B$7:$AL$2292,10,FALSE)</f>
        <v>Anti-Static Vinyl Tile</v>
      </c>
      <c r="P132" s="310">
        <f>VLOOKUP($I132,'WM-AR'!$B$7:$AL$2292,12,FALSE)</f>
        <v>0</v>
      </c>
      <c r="Q132" s="310" t="str">
        <f>IF(VLOOKUP($I132,'WM-AR'!$B$7:$AL$2292,14,FALSE)=0,"",VLOOKUP($I132,'WM-AR'!$B$7:$AL$2292,14,FALSE))</f>
        <v/>
      </c>
      <c r="R132" s="310">
        <f>VLOOKUP($I132,'WM-AR'!$B$7:$AL$2292,16,FALSE)</f>
        <v>0</v>
      </c>
      <c r="S132" s="310">
        <f>VLOOKUP($I132,'WM-AR'!$B$7:$AL$2292,18,FALSE)</f>
        <v>0</v>
      </c>
      <c r="T132" s="310" t="str">
        <f>VLOOKUP($I132,'WM-AR'!$B$7:$AL$2292,20,FALSE)</f>
        <v>w/ Mortar Bond Coat or Adhesive</v>
      </c>
      <c r="U132" s="310">
        <f>VLOOKUP($I132,'WM-AR'!$B$7:$AL$2292,22,FALSE)</f>
        <v>0</v>
      </c>
      <c r="V132" s="310">
        <f>VLOOKUP($I132,'WM-AR'!$B$7:$AL$2292,24,FALSE)</f>
        <v>0</v>
      </c>
      <c r="W132" s="310">
        <f>VLOOKUP($I132,'WM-AR'!$B$7:$AL$2292,25,FALSE)</f>
        <v>0</v>
      </c>
      <c r="X132" s="310" t="str">
        <f>VLOOKUP($I132,'WM-AR'!$B$7:$AL$2292,26,FALSE)</f>
        <v>Tile Size=W(  )mm x L(  )mm x THK(  )mm</v>
      </c>
      <c r="Y132" s="310">
        <f>VLOOKUP($I132,'WM-AR'!$B$7:$AL$2292,27,FALSE)</f>
        <v>0</v>
      </c>
      <c r="Z132" s="310">
        <f>VLOOKUP($I132,'WM-AR'!$B$7:$AL$2292,28,FALSE)</f>
        <v>0</v>
      </c>
      <c r="AA132" s="310">
        <f>VLOOKUP($I132,'WM-AR'!$B$7:$AL$2292,29,FALSE)</f>
        <v>0</v>
      </c>
      <c r="AB132" s="310">
        <f>VLOOKUP($I132,'WM-AR'!$B$7:$AL$2292,30,FALSE)</f>
        <v>0</v>
      </c>
      <c r="AC132" s="310">
        <f>VLOOKUP($I132,'WM-AR'!$B$7:$AL$2292,31,FALSE)</f>
        <v>0</v>
      </c>
      <c r="AD132" s="310">
        <f>VLOOKUP($I132,'WM-AR'!$B$7:$AL$2292,32,FALSE)</f>
        <v>0</v>
      </c>
      <c r="AE132" s="310">
        <f>VLOOKUP($I132,'WM-AR'!$B$7:$AL$2292,33,FALSE)</f>
        <v>0</v>
      </c>
      <c r="AF132" s="287" t="s">
        <v>958</v>
      </c>
      <c r="AG132" s="375"/>
      <c r="AH132" s="376"/>
      <c r="AI132" s="376" t="s">
        <v>763</v>
      </c>
      <c r="AJ132" s="410" t="s">
        <v>945</v>
      </c>
    </row>
    <row r="133" spans="2:36">
      <c r="B133" s="317" t="str" cm="1">
        <f t="array" ref="B133">INDEX($B$1:$B132,MAX(_xlfn.XMATCH("표준",$B$1:$B132,0,-1), _xlfn.XMATCH("입찰",$B$1:$B132,0,-1), _xlfn.XMATCH("실행",$B$1:$B132,0,-1)),1)</f>
        <v>표준</v>
      </c>
      <c r="C133" s="318"/>
      <c r="D133" s="318"/>
      <c r="E133" s="318"/>
      <c r="F133" s="318"/>
      <c r="G133" s="318"/>
      <c r="H133" s="318"/>
      <c r="I133" s="318"/>
      <c r="J133" s="318"/>
      <c r="K133" s="318"/>
      <c r="L133" s="318"/>
      <c r="M133" s="318"/>
      <c r="N133" s="318"/>
      <c r="O133" s="318"/>
      <c r="P133" s="318"/>
      <c r="Q133" s="318"/>
      <c r="R133" s="318"/>
      <c r="S133" s="318"/>
      <c r="T133" s="318"/>
      <c r="U133" s="318"/>
      <c r="V133" s="318"/>
      <c r="W133" s="318"/>
      <c r="X133" s="318"/>
      <c r="Y133" s="318"/>
      <c r="Z133" s="318"/>
      <c r="AA133" s="318"/>
      <c r="AB133" s="318"/>
      <c r="AC133" s="318"/>
      <c r="AD133" s="318"/>
      <c r="AE133" s="318"/>
      <c r="AF133" s="318"/>
      <c r="AG133" s="318"/>
      <c r="AH133" s="318"/>
      <c r="AI133" s="318"/>
      <c r="AJ133" s="318"/>
    </row>
    <row r="134" spans="2:36" ht="34.9" customHeight="1">
      <c r="B134" s="283" t="s">
        <v>755</v>
      </c>
      <c r="C134" s="371"/>
      <c r="D134" s="285" t="s">
        <v>225</v>
      </c>
      <c r="E134" s="308"/>
      <c r="F134" s="287" t="s">
        <v>509</v>
      </c>
      <c r="G134" s="288" t="s">
        <v>967</v>
      </c>
      <c r="H134" s="372"/>
      <c r="I134" s="290" t="str">
        <f t="shared" ref="I134:I135" si="44">LEFT(H134,14)</f>
        <v/>
      </c>
      <c r="J134" s="290"/>
      <c r="K134" s="290"/>
      <c r="L134" s="290"/>
      <c r="M134" s="290"/>
      <c r="N134" s="291"/>
      <c r="O134" s="407" t="s">
        <v>968</v>
      </c>
      <c r="P134" s="323"/>
      <c r="Q134" s="323"/>
      <c r="R134" s="323"/>
      <c r="S134" s="323"/>
      <c r="T134" s="323"/>
      <c r="U134" s="323"/>
      <c r="V134" s="408"/>
      <c r="W134" s="351"/>
      <c r="X134" s="351"/>
      <c r="Y134" s="351"/>
      <c r="Z134" s="351"/>
      <c r="AA134" s="351"/>
      <c r="AB134" s="351"/>
      <c r="AC134" s="351"/>
      <c r="AD134" s="351"/>
      <c r="AE134" s="351"/>
      <c r="AF134" s="394"/>
      <c r="AG134" s="297"/>
      <c r="AH134" s="297"/>
      <c r="AI134" s="297"/>
      <c r="AJ134" s="333"/>
    </row>
    <row r="135" spans="2:36" ht="49.9" customHeight="1">
      <c r="B135" s="299" t="str" cm="1">
        <f t="array" ref="B135">INDEX($B$1:$B134,MAX(_xlfn.XMATCH("표준",$B$1:$B134,0,-1), _xlfn.XMATCH("입찰",$B$1:$B134,0,-1), _xlfn.XMATCH("실행",$B$1:$B134,0,-1)),1)</f>
        <v>표준</v>
      </c>
      <c r="C135" s="314"/>
      <c r="D135" s="285"/>
      <c r="E135" s="285"/>
      <c r="F135" s="285" t="s">
        <v>955</v>
      </c>
      <c r="G135" s="286" t="str">
        <f t="shared" ref="G135" si="45">N135&amp;" "&amp;Q135</f>
        <v xml:space="preserve">Floor Tile </v>
      </c>
      <c r="H135" s="308" t="s">
        <v>969</v>
      </c>
      <c r="I135" s="309" t="str">
        <f t="shared" si="44"/>
        <v>A04AN083-00006</v>
      </c>
      <c r="J135" s="310"/>
      <c r="K135" s="310" t="str">
        <f>VLOOKUP($I135,'WM-AR'!$B$7:$AL$2292,34,FALSE)</f>
        <v>M2</v>
      </c>
      <c r="L135" s="310" t="str">
        <f>VLOOKUP($I135,'WM-AR'!$B$7:$AL$2292,4,FALSE)</f>
        <v>Finishing Work</v>
      </c>
      <c r="M135" s="310" t="str">
        <f>VLOOKUP($I135,'WM-AR'!$B$7:$AL$2292,6,FALSE)</f>
        <v>Tile Work</v>
      </c>
      <c r="N135" s="310" t="str">
        <f>VLOOKUP($I135,'WM-AR'!$B$7:$AL$2292,8,FALSE)</f>
        <v>Floor Tile</v>
      </c>
      <c r="O135" s="310" t="str">
        <f>VLOOKUP($I135,'WM-AR'!$B$7:$AL$2292,10,FALSE)</f>
        <v>Granite Tile</v>
      </c>
      <c r="P135" s="310">
        <f>VLOOKUP($I135,'WM-AR'!$B$7:$AL$2292,12,FALSE)</f>
        <v>0</v>
      </c>
      <c r="Q135" s="310" t="str">
        <f>IF(VLOOKUP($I135,'WM-AR'!$B$7:$AL$2292,14,FALSE)=0,"",VLOOKUP($I135,'WM-AR'!$B$7:$AL$2292,14,FALSE))</f>
        <v/>
      </c>
      <c r="R135" s="310">
        <f>VLOOKUP($I135,'WM-AR'!$B$7:$AL$2292,16,FALSE)</f>
        <v>0</v>
      </c>
      <c r="S135" s="310">
        <f>VLOOKUP($I135,'WM-AR'!$B$7:$AL$2292,18,FALSE)</f>
        <v>0</v>
      </c>
      <c r="T135" s="310" t="str">
        <f>VLOOKUP($I135,'WM-AR'!$B$7:$AL$2292,20,FALSE)</f>
        <v>Non-Slip Type, w/ Mortar Bond Coat or Adhesive</v>
      </c>
      <c r="U135" s="310">
        <f>VLOOKUP($I135,'WM-AR'!$B$7:$AL$2292,22,FALSE)</f>
        <v>0</v>
      </c>
      <c r="V135" s="310">
        <f>VLOOKUP($I135,'WM-AR'!$B$7:$AL$2292,24,FALSE)</f>
        <v>0</v>
      </c>
      <c r="W135" s="310">
        <f>VLOOKUP($I135,'WM-AR'!$B$7:$AL$2292,25,FALSE)</f>
        <v>0</v>
      </c>
      <c r="X135" s="310" t="str">
        <f>VLOOKUP($I135,'WM-AR'!$B$7:$AL$2292,26,FALSE)</f>
        <v>Tile Size=W(  )mm x L(  )mm x THK(  )mm</v>
      </c>
      <c r="Y135" s="310">
        <f>VLOOKUP($I135,'WM-AR'!$B$7:$AL$2292,27,FALSE)</f>
        <v>0</v>
      </c>
      <c r="Z135" s="310">
        <f>VLOOKUP($I135,'WM-AR'!$B$7:$AL$2292,28,FALSE)</f>
        <v>0</v>
      </c>
      <c r="AA135" s="310">
        <f>VLOOKUP($I135,'WM-AR'!$B$7:$AL$2292,29,FALSE)</f>
        <v>0</v>
      </c>
      <c r="AB135" s="310">
        <f>VLOOKUP($I135,'WM-AR'!$B$7:$AL$2292,30,FALSE)</f>
        <v>0</v>
      </c>
      <c r="AC135" s="310">
        <f>VLOOKUP($I135,'WM-AR'!$B$7:$AL$2292,31,FALSE)</f>
        <v>0</v>
      </c>
      <c r="AD135" s="310">
        <f>VLOOKUP($I135,'WM-AR'!$B$7:$AL$2292,32,FALSE)</f>
        <v>0</v>
      </c>
      <c r="AE135" s="310">
        <f>VLOOKUP($I135,'WM-AR'!$B$7:$AL$2292,33,FALSE)</f>
        <v>0</v>
      </c>
      <c r="AF135" s="287" t="s">
        <v>958</v>
      </c>
      <c r="AG135" s="375"/>
      <c r="AH135" s="376"/>
      <c r="AI135" s="376" t="s">
        <v>763</v>
      </c>
      <c r="AJ135" s="410" t="s">
        <v>945</v>
      </c>
    </row>
    <row r="136" spans="2:36">
      <c r="B136" s="317" t="str" cm="1">
        <f t="array" ref="B136">INDEX($B$1:$B135,MAX(_xlfn.XMATCH("표준",$B$1:$B135,0,-1), _xlfn.XMATCH("입찰",$B$1:$B135,0,-1), _xlfn.XMATCH("실행",$B$1:$B135,0,-1)),1)</f>
        <v>표준</v>
      </c>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row>
    <row r="137" spans="2:36" ht="34.9" customHeight="1">
      <c r="B137" s="283" t="s">
        <v>755</v>
      </c>
      <c r="C137" s="371"/>
      <c r="D137" s="285" t="s">
        <v>225</v>
      </c>
      <c r="E137" s="308"/>
      <c r="F137" s="287" t="s">
        <v>509</v>
      </c>
      <c r="G137" s="288" t="s">
        <v>970</v>
      </c>
      <c r="H137" s="372"/>
      <c r="I137" s="290" t="str">
        <f t="shared" ref="I137:I138" si="46">LEFT(H137,14)</f>
        <v/>
      </c>
      <c r="J137" s="290"/>
      <c r="K137" s="290"/>
      <c r="L137" s="290"/>
      <c r="M137" s="290"/>
      <c r="N137" s="291"/>
      <c r="O137" s="407" t="s">
        <v>971</v>
      </c>
      <c r="P137" s="323"/>
      <c r="Q137" s="323"/>
      <c r="R137" s="323"/>
      <c r="S137" s="323"/>
      <c r="T137" s="323"/>
      <c r="U137" s="323"/>
      <c r="V137" s="408"/>
      <c r="W137" s="351"/>
      <c r="X137" s="351"/>
      <c r="Y137" s="351"/>
      <c r="Z137" s="351"/>
      <c r="AA137" s="351"/>
      <c r="AB137" s="351"/>
      <c r="AC137" s="351"/>
      <c r="AD137" s="351"/>
      <c r="AE137" s="351"/>
      <c r="AF137" s="394"/>
      <c r="AG137" s="297"/>
      <c r="AH137" s="297"/>
      <c r="AI137" s="297"/>
      <c r="AJ137" s="333"/>
    </row>
    <row r="138" spans="2:36" ht="49.9" customHeight="1">
      <c r="B138" s="299" t="str" cm="1">
        <f t="array" ref="B138">INDEX($B$1:$B137,MAX(_xlfn.XMATCH("표준",$B$1:$B137,0,-1), _xlfn.XMATCH("입찰",$B$1:$B137,0,-1), _xlfn.XMATCH("실행",$B$1:$B137,0,-1)),1)</f>
        <v>표준</v>
      </c>
      <c r="C138" s="314"/>
      <c r="D138" s="285"/>
      <c r="E138" s="285"/>
      <c r="F138" s="285" t="s">
        <v>955</v>
      </c>
      <c r="G138" s="286" t="str">
        <f t="shared" ref="G138" si="47">N138&amp;" "&amp;Q138</f>
        <v xml:space="preserve">Floor Tile </v>
      </c>
      <c r="H138" s="308" t="s">
        <v>972</v>
      </c>
      <c r="I138" s="309" t="str">
        <f t="shared" si="46"/>
        <v>A04AN083-00007</v>
      </c>
      <c r="J138" s="310"/>
      <c r="K138" s="310" t="str">
        <f>VLOOKUP($I138,'WM-AR'!$B$7:$AL$2292,34,FALSE)</f>
        <v>M2</v>
      </c>
      <c r="L138" s="310" t="str">
        <f>VLOOKUP($I138,'WM-AR'!$B$7:$AL$2292,4,FALSE)</f>
        <v>Finishing Work</v>
      </c>
      <c r="M138" s="310" t="str">
        <f>VLOOKUP($I138,'WM-AR'!$B$7:$AL$2292,6,FALSE)</f>
        <v>Tile Work</v>
      </c>
      <c r="N138" s="310" t="str">
        <f>VLOOKUP($I138,'WM-AR'!$B$7:$AL$2292,8,FALSE)</f>
        <v>Floor Tile</v>
      </c>
      <c r="O138" s="310" t="str">
        <f>VLOOKUP($I138,'WM-AR'!$B$7:$AL$2292,10,FALSE)</f>
        <v>Marble Tile</v>
      </c>
      <c r="P138" s="310">
        <f>VLOOKUP($I138,'WM-AR'!$B$7:$AL$2292,12,FALSE)</f>
        <v>0</v>
      </c>
      <c r="Q138" s="310" t="str">
        <f>IF(VLOOKUP($I138,'WM-AR'!$B$7:$AL$2292,14,FALSE)=0,"",VLOOKUP($I138,'WM-AR'!$B$7:$AL$2292,14,FALSE))</f>
        <v/>
      </c>
      <c r="R138" s="310">
        <f>VLOOKUP($I138,'WM-AR'!$B$7:$AL$2292,16,FALSE)</f>
        <v>0</v>
      </c>
      <c r="S138" s="310">
        <f>VLOOKUP($I138,'WM-AR'!$B$7:$AL$2292,18,FALSE)</f>
        <v>0</v>
      </c>
      <c r="T138" s="310" t="str">
        <f>VLOOKUP($I138,'WM-AR'!$B$7:$AL$2292,20,FALSE)</f>
        <v>Non-Slip Type, w/ Mortar Bond Coat or Adhesive</v>
      </c>
      <c r="U138" s="310">
        <f>VLOOKUP($I138,'WM-AR'!$B$7:$AL$2292,22,FALSE)</f>
        <v>0</v>
      </c>
      <c r="V138" s="310">
        <f>VLOOKUP($I138,'WM-AR'!$B$7:$AL$2292,24,FALSE)</f>
        <v>0</v>
      </c>
      <c r="W138" s="310">
        <f>VLOOKUP($I138,'WM-AR'!$B$7:$AL$2292,25,FALSE)</f>
        <v>0</v>
      </c>
      <c r="X138" s="310" t="str">
        <f>VLOOKUP($I138,'WM-AR'!$B$7:$AL$2292,26,FALSE)</f>
        <v>Tile Size=W(  )mm x L(  )mm x THK(  )mm</v>
      </c>
      <c r="Y138" s="310">
        <f>VLOOKUP($I138,'WM-AR'!$B$7:$AL$2292,27,FALSE)</f>
        <v>0</v>
      </c>
      <c r="Z138" s="310">
        <f>VLOOKUP($I138,'WM-AR'!$B$7:$AL$2292,28,FALSE)</f>
        <v>0</v>
      </c>
      <c r="AA138" s="310">
        <f>VLOOKUP($I138,'WM-AR'!$B$7:$AL$2292,29,FALSE)</f>
        <v>0</v>
      </c>
      <c r="AB138" s="310">
        <f>VLOOKUP($I138,'WM-AR'!$B$7:$AL$2292,30,FALSE)</f>
        <v>0</v>
      </c>
      <c r="AC138" s="310">
        <f>VLOOKUP($I138,'WM-AR'!$B$7:$AL$2292,31,FALSE)</f>
        <v>0</v>
      </c>
      <c r="AD138" s="310">
        <f>VLOOKUP($I138,'WM-AR'!$B$7:$AL$2292,32,FALSE)</f>
        <v>0</v>
      </c>
      <c r="AE138" s="310">
        <f>VLOOKUP($I138,'WM-AR'!$B$7:$AL$2292,33,FALSE)</f>
        <v>0</v>
      </c>
      <c r="AF138" s="287" t="s">
        <v>958</v>
      </c>
      <c r="AG138" s="375"/>
      <c r="AH138" s="376"/>
      <c r="AI138" s="376" t="s">
        <v>763</v>
      </c>
      <c r="AJ138" s="410" t="s">
        <v>945</v>
      </c>
    </row>
    <row r="139" spans="2:36">
      <c r="B139" s="317" t="str" cm="1">
        <f t="array" ref="B139">INDEX($B$1:$B138,MAX(_xlfn.XMATCH("표준",$B$1:$B138,0,-1), _xlfn.XMATCH("입찰",$B$1:$B138,0,-1), _xlfn.XMATCH("실행",$B$1:$B138,0,-1)),1)</f>
        <v>표준</v>
      </c>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row>
    <row r="140" spans="2:36" ht="34.9" customHeight="1">
      <c r="B140" s="283" t="s">
        <v>755</v>
      </c>
      <c r="C140" s="371"/>
      <c r="D140" s="285" t="s">
        <v>225</v>
      </c>
      <c r="E140" s="308"/>
      <c r="F140" s="287" t="s">
        <v>509</v>
      </c>
      <c r="G140" s="288" t="s">
        <v>973</v>
      </c>
      <c r="H140" s="372"/>
      <c r="I140" s="290" t="str">
        <f t="shared" ref="I140:I141" si="48">LEFT(H140,14)</f>
        <v/>
      </c>
      <c r="J140" s="290"/>
      <c r="K140" s="290"/>
      <c r="L140" s="290"/>
      <c r="M140" s="290"/>
      <c r="N140" s="291"/>
      <c r="O140" s="407" t="s">
        <v>974</v>
      </c>
      <c r="P140" s="323"/>
      <c r="Q140" s="323"/>
      <c r="R140" s="323"/>
      <c r="S140" s="323"/>
      <c r="T140" s="323"/>
      <c r="U140" s="323"/>
      <c r="V140" s="408"/>
      <c r="W140" s="351"/>
      <c r="X140" s="351"/>
      <c r="Y140" s="351"/>
      <c r="Z140" s="351"/>
      <c r="AA140" s="351"/>
      <c r="AB140" s="351"/>
      <c r="AC140" s="351"/>
      <c r="AD140" s="351"/>
      <c r="AE140" s="351"/>
      <c r="AF140" s="394"/>
      <c r="AG140" s="297"/>
      <c r="AH140" s="297"/>
      <c r="AI140" s="297"/>
      <c r="AJ140" s="333"/>
    </row>
    <row r="141" spans="2:36" ht="49.9" customHeight="1">
      <c r="B141" s="299" t="str" cm="1">
        <f t="array" ref="B141">INDEX($B$1:$B140,MAX(_xlfn.XMATCH("표준",$B$1:$B140,0,-1), _xlfn.XMATCH("입찰",$B$1:$B140,0,-1), _xlfn.XMATCH("실행",$B$1:$B140,0,-1)),1)</f>
        <v>표준</v>
      </c>
      <c r="C141" s="314"/>
      <c r="D141" s="285"/>
      <c r="E141" s="285"/>
      <c r="F141" s="285" t="s">
        <v>955</v>
      </c>
      <c r="G141" s="286" t="str">
        <f t="shared" ref="G141" si="49">N141&amp;" "&amp;Q141</f>
        <v xml:space="preserve">Floor Tile </v>
      </c>
      <c r="H141" s="308" t="s">
        <v>975</v>
      </c>
      <c r="I141" s="309" t="str">
        <f t="shared" si="48"/>
        <v>A04AN083-00008</v>
      </c>
      <c r="J141" s="310"/>
      <c r="K141" s="310" t="str">
        <f>VLOOKUP($I141,'WM-AR'!$B$7:$AL$2292,34,FALSE)</f>
        <v>M2</v>
      </c>
      <c r="L141" s="310" t="str">
        <f>VLOOKUP($I141,'WM-AR'!$B$7:$AL$2292,4,FALSE)</f>
        <v>Finishing Work</v>
      </c>
      <c r="M141" s="310" t="str">
        <f>VLOOKUP($I141,'WM-AR'!$B$7:$AL$2292,6,FALSE)</f>
        <v>Tile Work</v>
      </c>
      <c r="N141" s="310" t="str">
        <f>VLOOKUP($I141,'WM-AR'!$B$7:$AL$2292,8,FALSE)</f>
        <v>Floor Tile</v>
      </c>
      <c r="O141" s="310" t="str">
        <f>VLOOKUP($I141,'WM-AR'!$B$7:$AL$2292,10,FALSE)</f>
        <v>Stone Tile</v>
      </c>
      <c r="P141" s="310">
        <f>VLOOKUP($I141,'WM-AR'!$B$7:$AL$2292,12,FALSE)</f>
        <v>0</v>
      </c>
      <c r="Q141" s="310" t="str">
        <f>IF(VLOOKUP($I141,'WM-AR'!$B$7:$AL$2292,14,FALSE)=0,"",VLOOKUP($I141,'WM-AR'!$B$7:$AL$2292,14,FALSE))</f>
        <v/>
      </c>
      <c r="R141" s="310">
        <f>VLOOKUP($I141,'WM-AR'!$B$7:$AL$2292,16,FALSE)</f>
        <v>0</v>
      </c>
      <c r="S141" s="310">
        <f>VLOOKUP($I141,'WM-AR'!$B$7:$AL$2292,18,FALSE)</f>
        <v>0</v>
      </c>
      <c r="T141" s="310" t="str">
        <f>VLOOKUP($I141,'WM-AR'!$B$7:$AL$2292,20,FALSE)</f>
        <v>Non-Slip Type, w/ Mortar Bond Coat or Adhesive</v>
      </c>
      <c r="U141" s="310">
        <f>VLOOKUP($I141,'WM-AR'!$B$7:$AL$2292,22,FALSE)</f>
        <v>0</v>
      </c>
      <c r="V141" s="310">
        <f>VLOOKUP($I141,'WM-AR'!$B$7:$AL$2292,24,FALSE)</f>
        <v>0</v>
      </c>
      <c r="W141" s="310">
        <f>VLOOKUP($I141,'WM-AR'!$B$7:$AL$2292,25,FALSE)</f>
        <v>0</v>
      </c>
      <c r="X141" s="310" t="str">
        <f>VLOOKUP($I141,'WM-AR'!$B$7:$AL$2292,26,FALSE)</f>
        <v>Tile Size=W(  )mm x L(  )mm x THK(  )mm</v>
      </c>
      <c r="Y141" s="310">
        <f>VLOOKUP($I141,'WM-AR'!$B$7:$AL$2292,27,FALSE)</f>
        <v>0</v>
      </c>
      <c r="Z141" s="310">
        <f>VLOOKUP($I141,'WM-AR'!$B$7:$AL$2292,28,FALSE)</f>
        <v>0</v>
      </c>
      <c r="AA141" s="310">
        <f>VLOOKUP($I141,'WM-AR'!$B$7:$AL$2292,29,FALSE)</f>
        <v>0</v>
      </c>
      <c r="AB141" s="310">
        <f>VLOOKUP($I141,'WM-AR'!$B$7:$AL$2292,30,FALSE)</f>
        <v>0</v>
      </c>
      <c r="AC141" s="310">
        <f>VLOOKUP($I141,'WM-AR'!$B$7:$AL$2292,31,FALSE)</f>
        <v>0</v>
      </c>
      <c r="AD141" s="310">
        <f>VLOOKUP($I141,'WM-AR'!$B$7:$AL$2292,32,FALSE)</f>
        <v>0</v>
      </c>
      <c r="AE141" s="310">
        <f>VLOOKUP($I141,'WM-AR'!$B$7:$AL$2292,33,FALSE)</f>
        <v>0</v>
      </c>
      <c r="AF141" s="287" t="s">
        <v>958</v>
      </c>
      <c r="AG141" s="375"/>
      <c r="AH141" s="376"/>
      <c r="AI141" s="376" t="s">
        <v>763</v>
      </c>
      <c r="AJ141" s="410" t="s">
        <v>945</v>
      </c>
    </row>
    <row r="142" spans="2:36">
      <c r="B142" s="317" t="str" cm="1">
        <f t="array" ref="B142">INDEX($B$1:$B141,MAX(_xlfn.XMATCH("표준",$B$1:$B141,0,-1), _xlfn.XMATCH("입찰",$B$1:$B141,0,-1), _xlfn.XMATCH("실행",$B$1:$B141,0,-1)),1)</f>
        <v>표준</v>
      </c>
      <c r="C142" s="318"/>
      <c r="D142" s="318"/>
      <c r="E142" s="318"/>
      <c r="F142" s="318"/>
      <c r="G142" s="318"/>
      <c r="H142" s="318"/>
      <c r="I142" s="318"/>
      <c r="J142" s="318"/>
      <c r="K142" s="318"/>
      <c r="L142" s="318"/>
      <c r="M142" s="318"/>
      <c r="N142" s="318"/>
      <c r="O142" s="318"/>
      <c r="P142" s="318"/>
      <c r="Q142" s="318"/>
      <c r="R142" s="318"/>
      <c r="S142" s="318"/>
      <c r="T142" s="318"/>
      <c r="U142" s="318"/>
      <c r="V142" s="318"/>
      <c r="W142" s="318"/>
      <c r="X142" s="318"/>
      <c r="Y142" s="318"/>
      <c r="Z142" s="318"/>
      <c r="AA142" s="318"/>
      <c r="AB142" s="318"/>
      <c r="AC142" s="318"/>
      <c r="AD142" s="318"/>
      <c r="AE142" s="318"/>
      <c r="AF142" s="318"/>
      <c r="AG142" s="318"/>
      <c r="AH142" s="318"/>
      <c r="AI142" s="318"/>
      <c r="AJ142" s="318"/>
    </row>
    <row r="143" spans="2:36" ht="34.9" customHeight="1">
      <c r="B143" s="283" t="s">
        <v>755</v>
      </c>
      <c r="C143" s="371"/>
      <c r="D143" s="285" t="s">
        <v>225</v>
      </c>
      <c r="E143" s="308"/>
      <c r="F143" s="287" t="s">
        <v>509</v>
      </c>
      <c r="G143" s="288" t="s">
        <v>976</v>
      </c>
      <c r="H143" s="372"/>
      <c r="I143" s="290" t="str">
        <f t="shared" ref="I143:I144" si="50">LEFT(H143,14)</f>
        <v/>
      </c>
      <c r="J143" s="290"/>
      <c r="K143" s="290"/>
      <c r="L143" s="290"/>
      <c r="M143" s="290"/>
      <c r="N143" s="291"/>
      <c r="O143" s="407" t="s">
        <v>977</v>
      </c>
      <c r="P143" s="323"/>
      <c r="Q143" s="323"/>
      <c r="R143" s="323"/>
      <c r="S143" s="323"/>
      <c r="T143" s="323"/>
      <c r="U143" s="323"/>
      <c r="V143" s="408"/>
      <c r="W143" s="351"/>
      <c r="X143" s="351"/>
      <c r="Y143" s="351"/>
      <c r="Z143" s="351"/>
      <c r="AA143" s="351"/>
      <c r="AB143" s="351"/>
      <c r="AC143" s="351"/>
      <c r="AD143" s="351"/>
      <c r="AE143" s="351"/>
      <c r="AF143" s="394"/>
      <c r="AG143" s="411"/>
      <c r="AH143" s="297"/>
      <c r="AI143" s="297"/>
      <c r="AJ143" s="333"/>
    </row>
    <row r="144" spans="2:36" ht="49.9" customHeight="1">
      <c r="B144" s="299" t="str" cm="1">
        <f t="array" ref="B144">INDEX($B$1:$B143,MAX(_xlfn.XMATCH("표준",$B$1:$B143,0,-1), _xlfn.XMATCH("입찰",$B$1:$B143,0,-1), _xlfn.XMATCH("실행",$B$1:$B143,0,-1)),1)</f>
        <v>표준</v>
      </c>
      <c r="C144" s="314"/>
      <c r="D144" s="285"/>
      <c r="E144" s="285"/>
      <c r="F144" s="285" t="s">
        <v>955</v>
      </c>
      <c r="G144" s="286" t="str">
        <f t="shared" ref="G144" si="51">N144&amp;" "&amp;Q144</f>
        <v xml:space="preserve">Floor Tile </v>
      </c>
      <c r="H144" s="308" t="s">
        <v>978</v>
      </c>
      <c r="I144" s="309" t="str">
        <f t="shared" si="50"/>
        <v>A04AN083-00011</v>
      </c>
      <c r="J144" s="310"/>
      <c r="K144" s="310" t="str">
        <f>VLOOKUP($I144,'WM-AR'!$B$7:$AL$2292,34,FALSE)</f>
        <v>M2</v>
      </c>
      <c r="L144" s="310" t="str">
        <f>VLOOKUP($I144,'WM-AR'!$B$7:$AL$2292,4,FALSE)</f>
        <v>Finishing Work</v>
      </c>
      <c r="M144" s="310" t="str">
        <f>VLOOKUP($I144,'WM-AR'!$B$7:$AL$2292,6,FALSE)</f>
        <v>Tile Work</v>
      </c>
      <c r="N144" s="310" t="str">
        <f>VLOOKUP($I144,'WM-AR'!$B$7:$AL$2292,8,FALSE)</f>
        <v>Floor Tile</v>
      </c>
      <c r="O144" s="310" t="str">
        <f>VLOOKUP($I144,'WM-AR'!$B$7:$AL$2292,10,FALSE)</f>
        <v>Porcelain Tile</v>
      </c>
      <c r="P144" s="310">
        <f>VLOOKUP($I144,'WM-AR'!$B$7:$AL$2292,12,FALSE)</f>
        <v>0</v>
      </c>
      <c r="Q144" s="310" t="str">
        <f>IF(VLOOKUP($I144,'WM-AR'!$B$7:$AL$2292,14,FALSE)=0,"",VLOOKUP($I144,'WM-AR'!$B$7:$AL$2292,14,FALSE))</f>
        <v/>
      </c>
      <c r="R144" s="310">
        <f>VLOOKUP($I144,'WM-AR'!$B$7:$AL$2292,16,FALSE)</f>
        <v>0</v>
      </c>
      <c r="S144" s="310">
        <f>VLOOKUP($I144,'WM-AR'!$B$7:$AL$2292,18,FALSE)</f>
        <v>0</v>
      </c>
      <c r="T144" s="310" t="str">
        <f>VLOOKUP($I144,'WM-AR'!$B$7:$AL$2292,20,FALSE)</f>
        <v>Non-Slip Type, w/ Mortar Bond Coat or Adhesive</v>
      </c>
      <c r="U144" s="310">
        <f>VLOOKUP($I144,'WM-AR'!$B$7:$AL$2292,22,FALSE)</f>
        <v>0</v>
      </c>
      <c r="V144" s="310">
        <f>VLOOKUP($I144,'WM-AR'!$B$7:$AL$2292,24,FALSE)</f>
        <v>0</v>
      </c>
      <c r="W144" s="310">
        <f>VLOOKUP($I144,'WM-AR'!$B$7:$AL$2292,25,FALSE)</f>
        <v>0</v>
      </c>
      <c r="X144" s="310" t="str">
        <f>VLOOKUP($I144,'WM-AR'!$B$7:$AL$2292,26,FALSE)</f>
        <v>Tile Size=W(  )mm x L(  )mm x THK(  )mm</v>
      </c>
      <c r="Y144" s="310">
        <f>VLOOKUP($I144,'WM-AR'!$B$7:$AL$2292,27,FALSE)</f>
        <v>0</v>
      </c>
      <c r="Z144" s="310">
        <f>VLOOKUP($I144,'WM-AR'!$B$7:$AL$2292,28,FALSE)</f>
        <v>0</v>
      </c>
      <c r="AA144" s="310">
        <f>VLOOKUP($I144,'WM-AR'!$B$7:$AL$2292,29,FALSE)</f>
        <v>0</v>
      </c>
      <c r="AB144" s="310">
        <f>VLOOKUP($I144,'WM-AR'!$B$7:$AL$2292,30,FALSE)</f>
        <v>0</v>
      </c>
      <c r="AC144" s="310">
        <f>VLOOKUP($I144,'WM-AR'!$B$7:$AL$2292,31,FALSE)</f>
        <v>0</v>
      </c>
      <c r="AD144" s="310">
        <f>VLOOKUP($I144,'WM-AR'!$B$7:$AL$2292,32,FALSE)</f>
        <v>0</v>
      </c>
      <c r="AE144" s="310">
        <f>VLOOKUP($I144,'WM-AR'!$B$7:$AL$2292,33,FALSE)</f>
        <v>0</v>
      </c>
      <c r="AF144" s="287" t="s">
        <v>979</v>
      </c>
      <c r="AG144" s="375"/>
      <c r="AH144" s="376"/>
      <c r="AI144" s="376" t="s">
        <v>763</v>
      </c>
      <c r="AJ144" s="410" t="s">
        <v>945</v>
      </c>
    </row>
    <row r="145" spans="2:36">
      <c r="B145" s="317" t="str" cm="1">
        <f t="array" ref="B145">INDEX($B$1:$B144,MAX(_xlfn.XMATCH("표준",$B$1:$B144,0,-1), _xlfn.XMATCH("입찰",$B$1:$B144,0,-1), _xlfn.XMATCH("실행",$B$1:$B144,0,-1)),1)</f>
        <v>표준</v>
      </c>
      <c r="C145" s="318"/>
      <c r="D145" s="318"/>
      <c r="E145" s="318"/>
      <c r="F145" s="318"/>
      <c r="G145" s="318"/>
      <c r="H145" s="318"/>
      <c r="I145" s="318"/>
      <c r="J145" s="318"/>
      <c r="K145" s="318"/>
      <c r="L145" s="318"/>
      <c r="M145" s="318"/>
      <c r="N145" s="318"/>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row>
    <row r="146" spans="2:36" ht="34.9" customHeight="1">
      <c r="B146" s="283" t="s">
        <v>755</v>
      </c>
      <c r="C146" s="371"/>
      <c r="D146" s="285" t="s">
        <v>225</v>
      </c>
      <c r="E146" s="308"/>
      <c r="F146" s="287" t="s">
        <v>509</v>
      </c>
      <c r="G146" s="288" t="s">
        <v>980</v>
      </c>
      <c r="H146" s="372"/>
      <c r="I146" s="290" t="str">
        <f t="shared" ref="I146:I147" si="52">LEFT(H146,14)</f>
        <v/>
      </c>
      <c r="J146" s="290"/>
      <c r="K146" s="290"/>
      <c r="L146" s="290"/>
      <c r="M146" s="290"/>
      <c r="N146" s="291"/>
      <c r="O146" s="407" t="s">
        <v>981</v>
      </c>
      <c r="P146" s="323"/>
      <c r="Q146" s="323"/>
      <c r="R146" s="323"/>
      <c r="S146" s="323"/>
      <c r="T146" s="323"/>
      <c r="U146" s="323"/>
      <c r="V146" s="408"/>
      <c r="W146" s="351"/>
      <c r="X146" s="351"/>
      <c r="Y146" s="351"/>
      <c r="Z146" s="351"/>
      <c r="AA146" s="351"/>
      <c r="AB146" s="351"/>
      <c r="AC146" s="351"/>
      <c r="AD146" s="351"/>
      <c r="AE146" s="351"/>
      <c r="AF146" s="394"/>
      <c r="AG146" s="411"/>
      <c r="AH146" s="297"/>
      <c r="AI146" s="297"/>
      <c r="AJ146" s="333"/>
    </row>
    <row r="147" spans="2:36" ht="49.9" customHeight="1">
      <c r="B147" s="299" t="str" cm="1">
        <f t="array" ref="B147">INDEX($B$1:$B146,MAX(_xlfn.XMATCH("표준",$B$1:$B146,0,-1), _xlfn.XMATCH("입찰",$B$1:$B146,0,-1), _xlfn.XMATCH("실행",$B$1:$B146,0,-1)),1)</f>
        <v>표준</v>
      </c>
      <c r="C147" s="314"/>
      <c r="D147" s="285"/>
      <c r="E147" s="285"/>
      <c r="F147" s="285" t="s">
        <v>955</v>
      </c>
      <c r="G147" s="286" t="str">
        <f t="shared" ref="G147" si="53">N147&amp;" "&amp;Q147</f>
        <v xml:space="preserve">Carpet Tile </v>
      </c>
      <c r="H147" s="308" t="s">
        <v>829</v>
      </c>
      <c r="I147" s="309" t="str">
        <f t="shared" si="52"/>
        <v>A04AS170-00001</v>
      </c>
      <c r="J147" s="310"/>
      <c r="K147" s="310" t="str">
        <f>VLOOKUP($I147,'WM-AR'!$B$7:$AL$2292,34,FALSE)</f>
        <v>M2</v>
      </c>
      <c r="L147" s="310" t="str">
        <f>VLOOKUP($I147,'WM-AR'!$B$7:$AL$2292,4,FALSE)</f>
        <v>Finishing Work</v>
      </c>
      <c r="M147" s="310" t="str">
        <f>VLOOKUP($I147,'WM-AR'!$B$7:$AL$2292,6,FALSE)</f>
        <v>Exterior/Interior Finish Work</v>
      </c>
      <c r="N147" s="310" t="str">
        <f>VLOOKUP($I147,'WM-AR'!$B$7:$AL$2292,8,FALSE)</f>
        <v>Carpet Tile</v>
      </c>
      <c r="O147" s="310">
        <f>VLOOKUP($I147,'WM-AR'!$B$7:$AL$2292,10,FALSE)</f>
        <v>0</v>
      </c>
      <c r="P147" s="310">
        <f>VLOOKUP($I147,'WM-AR'!$B$7:$AL$2292,12,FALSE)</f>
        <v>0</v>
      </c>
      <c r="Q147" s="310" t="str">
        <f>IF(VLOOKUP($I147,'WM-AR'!$B$7:$AL$2292,14,FALSE)=0,"",VLOOKUP($I147,'WM-AR'!$B$7:$AL$2292,14,FALSE))</f>
        <v/>
      </c>
      <c r="R147" s="310">
        <f>VLOOKUP($I147,'WM-AR'!$B$7:$AL$2292,16,FALSE)</f>
        <v>0</v>
      </c>
      <c r="S147" s="310">
        <f>VLOOKUP($I147,'WM-AR'!$B$7:$AL$2292,18,FALSE)</f>
        <v>0</v>
      </c>
      <c r="T147" s="310" t="str">
        <f>VLOOKUP($I147,'WM-AR'!$B$7:$AL$2292,20,FALSE)</f>
        <v/>
      </c>
      <c r="U147" s="310">
        <f>VLOOKUP($I147,'WM-AR'!$B$7:$AL$2292,22,FALSE)</f>
        <v>0</v>
      </c>
      <c r="V147" s="310">
        <f>VLOOKUP($I147,'WM-AR'!$B$7:$AL$2292,24,FALSE)</f>
        <v>0</v>
      </c>
      <c r="W147" s="310">
        <f>VLOOKUP($I147,'WM-AR'!$B$7:$AL$2292,25,FALSE)</f>
        <v>0</v>
      </c>
      <c r="X147" s="310" t="str">
        <f>VLOOKUP($I147,'WM-AR'!$B$7:$AL$2292,26,FALSE)</f>
        <v>Tile Size=W(  )mm x L(  )mm</v>
      </c>
      <c r="Y147" s="310">
        <f>VLOOKUP($I147,'WM-AR'!$B$7:$AL$2292,27,FALSE)</f>
        <v>0</v>
      </c>
      <c r="Z147" s="310">
        <f>VLOOKUP($I147,'WM-AR'!$B$7:$AL$2292,28,FALSE)</f>
        <v>0</v>
      </c>
      <c r="AA147" s="310">
        <f>VLOOKUP($I147,'WM-AR'!$B$7:$AL$2292,29,FALSE)</f>
        <v>0</v>
      </c>
      <c r="AB147" s="310">
        <f>VLOOKUP($I147,'WM-AR'!$B$7:$AL$2292,30,FALSE)</f>
        <v>0</v>
      </c>
      <c r="AC147" s="310">
        <f>VLOOKUP($I147,'WM-AR'!$B$7:$AL$2292,31,FALSE)</f>
        <v>0</v>
      </c>
      <c r="AD147" s="310">
        <f>VLOOKUP($I147,'WM-AR'!$B$7:$AL$2292,32,FALSE)</f>
        <v>0</v>
      </c>
      <c r="AE147" s="310">
        <f>VLOOKUP($I147,'WM-AR'!$B$7:$AL$2292,33,FALSE)</f>
        <v>0</v>
      </c>
      <c r="AF147" s="287" t="s">
        <v>979</v>
      </c>
      <c r="AG147" s="375"/>
      <c r="AH147" s="376"/>
      <c r="AI147" s="376" t="s">
        <v>763</v>
      </c>
      <c r="AJ147" s="410" t="s">
        <v>945</v>
      </c>
    </row>
    <row r="148" spans="2:36">
      <c r="B148" s="317" t="str" cm="1">
        <f t="array" ref="B148">INDEX($B$1:$B147,MAX(_xlfn.XMATCH("표준",$B$1:$B147,0,-1), _xlfn.XMATCH("입찰",$B$1:$B147,0,-1), _xlfn.XMATCH("실행",$B$1:$B147,0,-1)),1)</f>
        <v>표준</v>
      </c>
      <c r="C148" s="318"/>
      <c r="D148" s="318"/>
      <c r="E148" s="318"/>
      <c r="F148" s="318"/>
      <c r="G148" s="318"/>
      <c r="H148" s="318"/>
      <c r="I148" s="318"/>
      <c r="J148" s="318"/>
      <c r="K148" s="318"/>
      <c r="L148" s="318"/>
      <c r="M148" s="318"/>
      <c r="N148" s="318"/>
      <c r="O148" s="318"/>
      <c r="P148" s="318"/>
      <c r="Q148" s="318"/>
      <c r="R148" s="318"/>
      <c r="S148" s="318"/>
      <c r="T148" s="318"/>
      <c r="U148" s="318"/>
      <c r="V148" s="318"/>
      <c r="W148" s="318"/>
      <c r="X148" s="318"/>
      <c r="Y148" s="318"/>
      <c r="Z148" s="318"/>
      <c r="AA148" s="318"/>
      <c r="AB148" s="318"/>
      <c r="AC148" s="318"/>
      <c r="AD148" s="318"/>
      <c r="AE148" s="318"/>
      <c r="AF148" s="318"/>
      <c r="AG148" s="318"/>
      <c r="AH148" s="318"/>
      <c r="AI148" s="318"/>
      <c r="AJ148" s="318"/>
    </row>
    <row r="149" spans="2:36" ht="33" customHeight="1">
      <c r="B149" s="378"/>
      <c r="C149" s="412"/>
      <c r="D149" s="413" t="s">
        <v>939</v>
      </c>
      <c r="E149" s="321"/>
      <c r="F149" s="321"/>
      <c r="G149" s="412" t="s">
        <v>982</v>
      </c>
      <c r="H149" s="414"/>
      <c r="I149" s="415" t="str">
        <f t="shared" ref="I149:I151" si="54">LEFT(H149,14)</f>
        <v/>
      </c>
      <c r="J149" s="415"/>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305"/>
      <c r="AG149" s="305"/>
      <c r="AH149" s="305"/>
      <c r="AI149" s="305"/>
      <c r="AJ149" s="306"/>
    </row>
    <row r="150" spans="2:36" ht="34.9" customHeight="1">
      <c r="B150" s="283" t="s">
        <v>755</v>
      </c>
      <c r="C150" s="371"/>
      <c r="D150" s="285" t="s">
        <v>225</v>
      </c>
      <c r="E150" s="308"/>
      <c r="F150" s="287" t="s">
        <v>509</v>
      </c>
      <c r="G150" s="288" t="s">
        <v>983</v>
      </c>
      <c r="H150" s="372"/>
      <c r="I150" s="290" t="str">
        <f t="shared" si="54"/>
        <v/>
      </c>
      <c r="J150" s="290"/>
      <c r="K150" s="290"/>
      <c r="L150" s="290"/>
      <c r="M150" s="290"/>
      <c r="N150" s="291"/>
      <c r="O150" s="407" t="s">
        <v>984</v>
      </c>
      <c r="P150" s="323"/>
      <c r="Q150" s="323"/>
      <c r="R150" s="323"/>
      <c r="S150" s="323"/>
      <c r="T150" s="323"/>
      <c r="U150" s="323"/>
      <c r="V150" s="408"/>
      <c r="W150" s="351"/>
      <c r="X150" s="351"/>
      <c r="Y150" s="351"/>
      <c r="Z150" s="351"/>
      <c r="AA150" s="351"/>
      <c r="AB150" s="351"/>
      <c r="AC150" s="351"/>
      <c r="AD150" s="351"/>
      <c r="AE150" s="351"/>
      <c r="AF150" s="296"/>
      <c r="AG150" s="297"/>
      <c r="AH150" s="297"/>
      <c r="AI150" s="297"/>
      <c r="AJ150" s="333"/>
    </row>
    <row r="151" spans="2:36" s="417" customFormat="1" ht="49.9" customHeight="1">
      <c r="B151" s="299" t="str" cm="1">
        <f t="array" ref="B151">INDEX($B$1:$B150,MAX(_xlfn.XMATCH("표준",$B$1:$B150,0,-1), _xlfn.XMATCH("입찰",$B$1:$B150,0,-1), _xlfn.XMATCH("실행",$B$1:$B150,0,-1)),1)</f>
        <v>표준</v>
      </c>
      <c r="C151" s="314"/>
      <c r="D151" s="285"/>
      <c r="E151" s="285"/>
      <c r="F151" s="285"/>
      <c r="G151" s="286" t="str">
        <f t="shared" ref="G151" si="55">N151&amp;" "&amp;Q151</f>
        <v xml:space="preserve">Carpet </v>
      </c>
      <c r="H151" s="308" t="s">
        <v>985</v>
      </c>
      <c r="I151" s="309" t="str">
        <f t="shared" si="54"/>
        <v>A04AS169-00001</v>
      </c>
      <c r="J151" s="310"/>
      <c r="K151" s="310" t="str">
        <f>VLOOKUP($I151,'WM-AR'!$B$7:$AL$2292,34,FALSE)</f>
        <v>M2</v>
      </c>
      <c r="L151" s="310" t="str">
        <f>VLOOKUP($I151,'WM-AR'!$B$7:$AL$2292,4,FALSE)</f>
        <v>Finishing Work</v>
      </c>
      <c r="M151" s="310" t="str">
        <f>VLOOKUP($I151,'WM-AR'!$B$7:$AL$2292,6,FALSE)</f>
        <v>Exterior/Interior Finish Work</v>
      </c>
      <c r="N151" s="310" t="str">
        <f>VLOOKUP($I151,'WM-AR'!$B$7:$AL$2292,8,FALSE)</f>
        <v>Carpet</v>
      </c>
      <c r="O151" s="310">
        <f>VLOOKUP($I151,'WM-AR'!$B$7:$AL$2292,10,FALSE)</f>
        <v>0</v>
      </c>
      <c r="P151" s="310">
        <f>VLOOKUP($I151,'WM-AR'!$B$7:$AL$2292,12,FALSE)</f>
        <v>0</v>
      </c>
      <c r="Q151" s="310" t="str">
        <f>IF(VLOOKUP($I151,'WM-AR'!$B$7:$AL$2292,14,FALSE)=0,"",VLOOKUP($I151,'WM-AR'!$B$7:$AL$2292,14,FALSE))</f>
        <v/>
      </c>
      <c r="R151" s="310">
        <f>VLOOKUP($I151,'WM-AR'!$B$7:$AL$2292,16,FALSE)</f>
        <v>0</v>
      </c>
      <c r="S151" s="310">
        <f>VLOOKUP($I151,'WM-AR'!$B$7:$AL$2292,18,FALSE)</f>
        <v>0</v>
      </c>
      <c r="T151" s="310" t="str">
        <f>VLOOKUP($I151,'WM-AR'!$B$7:$AL$2292,20,FALSE)</f>
        <v/>
      </c>
      <c r="U151" s="310">
        <f>VLOOKUP($I151,'WM-AR'!$B$7:$AL$2292,22,FALSE)</f>
        <v>0</v>
      </c>
      <c r="V151" s="310" t="str">
        <f>VLOOKUP($I151,'WM-AR'!$B$7:$AL$2292,24,FALSE)</f>
        <v/>
      </c>
      <c r="W151" s="310">
        <f>VLOOKUP($I151,'WM-AR'!$B$7:$AL$2292,25,FALSE)</f>
        <v>0</v>
      </c>
      <c r="X151" s="310" t="str">
        <f>VLOOKUP($I151,'WM-AR'!$B$7:$AL$2292,26,FALSE)</f>
        <v/>
      </c>
      <c r="Y151" s="310">
        <f>VLOOKUP($I151,'WM-AR'!$B$7:$AL$2292,27,FALSE)</f>
        <v>0</v>
      </c>
      <c r="Z151" s="310">
        <f>VLOOKUP($I151,'WM-AR'!$B$7:$AL$2292,28,FALSE)</f>
        <v>0</v>
      </c>
      <c r="AA151" s="310">
        <f>VLOOKUP($I151,'WM-AR'!$B$7:$AL$2292,29,FALSE)</f>
        <v>0</v>
      </c>
      <c r="AB151" s="310">
        <f>VLOOKUP($I151,'WM-AR'!$B$7:$AL$2292,30,FALSE)</f>
        <v>0</v>
      </c>
      <c r="AC151" s="310">
        <f>VLOOKUP($I151,'WM-AR'!$B$7:$AL$2292,31,FALSE)</f>
        <v>0</v>
      </c>
      <c r="AD151" s="310">
        <f>VLOOKUP($I151,'WM-AR'!$B$7:$AL$2292,32,FALSE)</f>
        <v>0</v>
      </c>
      <c r="AE151" s="310">
        <f>VLOOKUP($I151,'WM-AR'!$B$7:$AL$2292,33,FALSE)</f>
        <v>0</v>
      </c>
      <c r="AF151" s="287"/>
      <c r="AG151" s="375" t="s">
        <v>779</v>
      </c>
      <c r="AH151" s="376"/>
      <c r="AI151" s="376" t="s">
        <v>763</v>
      </c>
      <c r="AJ151" s="410"/>
    </row>
    <row r="152" spans="2:36">
      <c r="B152" s="317" t="str" cm="1">
        <f t="array" ref="B152">INDEX($B$1:$B151,MAX(_xlfn.XMATCH("표준",$B$1:$B151,0,-1), _xlfn.XMATCH("입찰",$B$1:$B151,0,-1), _xlfn.XMATCH("실행",$B$1:$B151,0,-1)),1)</f>
        <v>표준</v>
      </c>
      <c r="C152" s="318"/>
      <c r="D152" s="318"/>
      <c r="E152" s="318"/>
      <c r="F152" s="318"/>
      <c r="G152" s="318"/>
      <c r="H152" s="318"/>
      <c r="I152" s="318"/>
      <c r="J152" s="318"/>
      <c r="K152" s="318"/>
      <c r="L152" s="318"/>
      <c r="M152" s="318"/>
      <c r="N152" s="318"/>
      <c r="O152" s="318"/>
      <c r="P152" s="318"/>
      <c r="Q152" s="318"/>
      <c r="R152" s="318"/>
      <c r="S152" s="318"/>
      <c r="T152" s="318"/>
      <c r="U152" s="318"/>
      <c r="V152" s="318"/>
      <c r="W152" s="318"/>
      <c r="X152" s="318"/>
      <c r="Y152" s="318"/>
      <c r="Z152" s="318"/>
      <c r="AA152" s="318"/>
      <c r="AB152" s="318"/>
      <c r="AC152" s="318"/>
      <c r="AD152" s="318"/>
      <c r="AE152" s="318"/>
      <c r="AF152" s="318"/>
      <c r="AG152" s="318"/>
      <c r="AH152" s="318"/>
      <c r="AI152" s="318"/>
      <c r="AJ152" s="318"/>
    </row>
    <row r="153" spans="2:36" ht="34.9" customHeight="1">
      <c r="B153" s="283" t="s">
        <v>755</v>
      </c>
      <c r="C153" s="371"/>
      <c r="D153" s="285" t="s">
        <v>225</v>
      </c>
      <c r="E153" s="308"/>
      <c r="F153" s="287" t="s">
        <v>509</v>
      </c>
      <c r="G153" s="288" t="s">
        <v>986</v>
      </c>
      <c r="H153" s="372"/>
      <c r="I153" s="290" t="str">
        <f t="shared" ref="I153:I154" si="56">LEFT(H153,14)</f>
        <v/>
      </c>
      <c r="J153" s="290"/>
      <c r="K153" s="290"/>
      <c r="L153" s="290"/>
      <c r="M153" s="290"/>
      <c r="N153" s="291"/>
      <c r="O153" s="407" t="s">
        <v>987</v>
      </c>
      <c r="P153" s="323"/>
      <c r="Q153" s="323"/>
      <c r="R153" s="323"/>
      <c r="S153" s="323"/>
      <c r="T153" s="323"/>
      <c r="U153" s="323"/>
      <c r="V153" s="408"/>
      <c r="W153" s="351"/>
      <c r="X153" s="351"/>
      <c r="Y153" s="351"/>
      <c r="Z153" s="351"/>
      <c r="AA153" s="351"/>
      <c r="AB153" s="351"/>
      <c r="AC153" s="351"/>
      <c r="AD153" s="351"/>
      <c r="AE153" s="351"/>
      <c r="AF153" s="296"/>
      <c r="AG153" s="297"/>
      <c r="AH153" s="297"/>
      <c r="AI153" s="297"/>
      <c r="AJ153" s="333"/>
    </row>
    <row r="154" spans="2:36" s="417" customFormat="1" ht="49.9" customHeight="1">
      <c r="B154" s="299" t="str" cm="1">
        <f t="array" ref="B154">INDEX($B$1:$B153,MAX(_xlfn.XMATCH("표준",$B$1:$B153,0,-1), _xlfn.XMATCH("입찰",$B$1:$B153,0,-1), _xlfn.XMATCH("실행",$B$1:$B153,0,-1)),1)</f>
        <v>표준</v>
      </c>
      <c r="C154" s="314"/>
      <c r="D154" s="285"/>
      <c r="E154" s="285"/>
      <c r="F154" s="285"/>
      <c r="G154" s="286" t="str">
        <f t="shared" ref="G154" si="57">N154&amp;" "&amp;Q154</f>
        <v xml:space="preserve">Recess Floor Mat </v>
      </c>
      <c r="H154" s="308" t="s">
        <v>988</v>
      </c>
      <c r="I154" s="309" t="str">
        <f t="shared" si="56"/>
        <v>A04AS171-00001</v>
      </c>
      <c r="J154" s="310"/>
      <c r="K154" s="310" t="str">
        <f>VLOOKUP($I154,'WM-AR'!$B$7:$AL$2292,34,FALSE)</f>
        <v>M2</v>
      </c>
      <c r="L154" s="310" t="str">
        <f>VLOOKUP($I154,'WM-AR'!$B$7:$AL$2292,4,FALSE)</f>
        <v>Finishing Work</v>
      </c>
      <c r="M154" s="310" t="str">
        <f>VLOOKUP($I154,'WM-AR'!$B$7:$AL$2292,6,FALSE)</f>
        <v>Exterior/Interior Finish Work</v>
      </c>
      <c r="N154" s="310" t="str">
        <f>VLOOKUP($I154,'WM-AR'!$B$7:$AL$2292,8,FALSE)</f>
        <v>Recess Floor Mat</v>
      </c>
      <c r="O154" s="310">
        <f>VLOOKUP($I154,'WM-AR'!$B$7:$AL$2292,10,FALSE)</f>
        <v>0</v>
      </c>
      <c r="P154" s="310">
        <f>VLOOKUP($I154,'WM-AR'!$B$7:$AL$2292,12,FALSE)</f>
        <v>0</v>
      </c>
      <c r="Q154" s="310" t="str">
        <f>IF(VLOOKUP($I154,'WM-AR'!$B$7:$AL$2292,14,FALSE)=0,"",VLOOKUP($I154,'WM-AR'!$B$7:$AL$2292,14,FALSE))</f>
        <v/>
      </c>
      <c r="R154" s="310">
        <f>VLOOKUP($I154,'WM-AR'!$B$7:$AL$2292,16,FALSE)</f>
        <v>0</v>
      </c>
      <c r="S154" s="310">
        <f>VLOOKUP($I154,'WM-AR'!$B$7:$AL$2292,18,FALSE)</f>
        <v>0</v>
      </c>
      <c r="T154" s="310" t="str">
        <f>VLOOKUP($I154,'WM-AR'!$B$7:$AL$2292,20,FALSE)</f>
        <v/>
      </c>
      <c r="U154" s="310">
        <f>VLOOKUP($I154,'WM-AR'!$B$7:$AL$2292,22,FALSE)</f>
        <v>0</v>
      </c>
      <c r="V154" s="310">
        <f>VLOOKUP($I154,'WM-AR'!$B$7:$AL$2292,24,FALSE)</f>
        <v>0</v>
      </c>
      <c r="W154" s="310">
        <f>VLOOKUP($I154,'WM-AR'!$B$7:$AL$2292,25,FALSE)</f>
        <v>0</v>
      </c>
      <c r="X154" s="310" t="str">
        <f>VLOOKUP($I154,'WM-AR'!$B$7:$AL$2292,26,FALSE)</f>
        <v/>
      </c>
      <c r="Y154" s="310">
        <f>VLOOKUP($I154,'WM-AR'!$B$7:$AL$2292,27,FALSE)</f>
        <v>0</v>
      </c>
      <c r="Z154" s="310">
        <f>VLOOKUP($I154,'WM-AR'!$B$7:$AL$2292,28,FALSE)</f>
        <v>0</v>
      </c>
      <c r="AA154" s="310">
        <f>VLOOKUP($I154,'WM-AR'!$B$7:$AL$2292,29,FALSE)</f>
        <v>0</v>
      </c>
      <c r="AB154" s="310">
        <f>VLOOKUP($I154,'WM-AR'!$B$7:$AL$2292,30,FALSE)</f>
        <v>0</v>
      </c>
      <c r="AC154" s="310">
        <f>VLOOKUP($I154,'WM-AR'!$B$7:$AL$2292,31,FALSE)</f>
        <v>0</v>
      </c>
      <c r="AD154" s="310">
        <f>VLOOKUP($I154,'WM-AR'!$B$7:$AL$2292,32,FALSE)</f>
        <v>0</v>
      </c>
      <c r="AE154" s="310">
        <f>VLOOKUP($I154,'WM-AR'!$B$7:$AL$2292,33,FALSE)</f>
        <v>0</v>
      </c>
      <c r="AF154" s="287"/>
      <c r="AG154" s="375" t="s">
        <v>779</v>
      </c>
      <c r="AH154" s="376"/>
      <c r="AI154" s="376" t="s">
        <v>763</v>
      </c>
      <c r="AJ154" s="410"/>
    </row>
    <row r="155" spans="2:36">
      <c r="B155" s="317" t="str" cm="1">
        <f t="array" ref="B155">INDEX($B$1:$B154,MAX(_xlfn.XMATCH("표준",$B$1:$B154,0,-1), _xlfn.XMATCH("입찰",$B$1:$B154,0,-1), _xlfn.XMATCH("실행",$B$1:$B154,0,-1)),1)</f>
        <v>표준</v>
      </c>
      <c r="C155" s="318"/>
      <c r="D155" s="318"/>
      <c r="E155" s="318"/>
      <c r="F155" s="318"/>
      <c r="G155" s="318"/>
      <c r="H155" s="318"/>
      <c r="I155" s="318"/>
      <c r="J155" s="318"/>
      <c r="K155" s="318"/>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row>
    <row r="156" spans="2:36" ht="34.9" customHeight="1">
      <c r="B156" s="283" t="s">
        <v>755</v>
      </c>
      <c r="C156" s="371"/>
      <c r="D156" s="285" t="s">
        <v>225</v>
      </c>
      <c r="E156" s="308"/>
      <c r="F156" s="287" t="s">
        <v>509</v>
      </c>
      <c r="G156" s="288" t="s">
        <v>989</v>
      </c>
      <c r="H156" s="372"/>
      <c r="I156" s="290" t="str">
        <f t="shared" ref="I156:I157" si="58">LEFT(H156,14)</f>
        <v/>
      </c>
      <c r="J156" s="290"/>
      <c r="K156" s="290"/>
      <c r="L156" s="290"/>
      <c r="M156" s="290"/>
      <c r="N156" s="291"/>
      <c r="O156" s="407" t="s">
        <v>990</v>
      </c>
      <c r="P156" s="323"/>
      <c r="Q156" s="323"/>
      <c r="R156" s="323"/>
      <c r="S156" s="323"/>
      <c r="T156" s="323"/>
      <c r="U156" s="323"/>
      <c r="V156" s="408"/>
      <c r="W156" s="351"/>
      <c r="X156" s="351"/>
      <c r="Y156" s="351"/>
      <c r="Z156" s="351"/>
      <c r="AA156" s="351"/>
      <c r="AB156" s="351"/>
      <c r="AC156" s="351"/>
      <c r="AD156" s="351"/>
      <c r="AE156" s="351"/>
      <c r="AF156" s="296"/>
      <c r="AG156" s="297"/>
      <c r="AH156" s="297"/>
      <c r="AI156" s="297"/>
      <c r="AJ156" s="333"/>
    </row>
    <row r="157" spans="2:36" s="417" customFormat="1" ht="49.9" customHeight="1">
      <c r="B157" s="299" t="str" cm="1">
        <f t="array" ref="B157">INDEX($B$1:$B156,MAX(_xlfn.XMATCH("표준",$B$1:$B156,0,-1), _xlfn.XMATCH("입찰",$B$1:$B156,0,-1), _xlfn.XMATCH("실행",$B$1:$B156,0,-1)),1)</f>
        <v>표준</v>
      </c>
      <c r="C157" s="314"/>
      <c r="D157" s="285"/>
      <c r="E157" s="285"/>
      <c r="F157" s="285"/>
      <c r="G157" s="286" t="str">
        <f t="shared" ref="G157" si="59">N157&amp;" "&amp;Q157</f>
        <v xml:space="preserve">Entrance Floor Mats and Frame </v>
      </c>
      <c r="H157" s="308" t="s">
        <v>991</v>
      </c>
      <c r="I157" s="309" t="str">
        <f t="shared" si="58"/>
        <v>A04AS172-00002</v>
      </c>
      <c r="J157" s="310"/>
      <c r="K157" s="310" t="str">
        <f>VLOOKUP($I157,'WM-AR'!$B$7:$AL$2292,34,FALSE)</f>
        <v>M2</v>
      </c>
      <c r="L157" s="310" t="str">
        <f>VLOOKUP($I157,'WM-AR'!$B$7:$AL$2292,4,FALSE)</f>
        <v>Finishing Work</v>
      </c>
      <c r="M157" s="310" t="str">
        <f>VLOOKUP($I157,'WM-AR'!$B$7:$AL$2292,6,FALSE)</f>
        <v>Exterior/Interior Finish Work</v>
      </c>
      <c r="N157" s="310" t="str">
        <f>VLOOKUP($I157,'WM-AR'!$B$7:$AL$2292,8,FALSE)</f>
        <v>Entrance Floor Mats and Frame</v>
      </c>
      <c r="O157" s="310" t="str">
        <f>VLOOKUP($I157,'WM-AR'!$B$7:$AL$2292,10,FALSE)</f>
        <v>Embedded Type</v>
      </c>
      <c r="P157" s="310">
        <f>VLOOKUP($I157,'WM-AR'!$B$7:$AL$2292,12,FALSE)</f>
        <v>0</v>
      </c>
      <c r="Q157" s="310" t="str">
        <f>IF(VLOOKUP($I157,'WM-AR'!$B$7:$AL$2292,14,FALSE)=0,"",VLOOKUP($I157,'WM-AR'!$B$7:$AL$2292,14,FALSE))</f>
        <v/>
      </c>
      <c r="R157" s="310">
        <f>VLOOKUP($I157,'WM-AR'!$B$7:$AL$2292,16,FALSE)</f>
        <v>0</v>
      </c>
      <c r="S157" s="310">
        <f>VLOOKUP($I157,'WM-AR'!$B$7:$AL$2292,18,FALSE)</f>
        <v>0</v>
      </c>
      <c r="T157" s="310" t="str">
        <f>VLOOKUP($I157,'WM-AR'!$B$7:$AL$2292,20,FALSE)</f>
        <v/>
      </c>
      <c r="U157" s="310">
        <f>VLOOKUP($I157,'WM-AR'!$B$7:$AL$2292,22,FALSE)</f>
        <v>0</v>
      </c>
      <c r="V157" s="310" t="str">
        <f>VLOOKUP($I157,'WM-AR'!$B$7:$AL$2292,24,FALSE)</f>
        <v/>
      </c>
      <c r="W157" s="310">
        <f>VLOOKUP($I157,'WM-AR'!$B$7:$AL$2292,25,FALSE)</f>
        <v>0</v>
      </c>
      <c r="X157" s="310" t="str">
        <f>VLOOKUP($I157,'WM-AR'!$B$7:$AL$2292,26,FALSE)</f>
        <v/>
      </c>
      <c r="Y157" s="310">
        <f>VLOOKUP($I157,'WM-AR'!$B$7:$AL$2292,27,FALSE)</f>
        <v>0</v>
      </c>
      <c r="Z157" s="310">
        <f>VLOOKUP($I157,'WM-AR'!$B$7:$AL$2292,28,FALSE)</f>
        <v>0</v>
      </c>
      <c r="AA157" s="310">
        <f>VLOOKUP($I157,'WM-AR'!$B$7:$AL$2292,29,FALSE)</f>
        <v>0</v>
      </c>
      <c r="AB157" s="310">
        <f>VLOOKUP($I157,'WM-AR'!$B$7:$AL$2292,30,FALSE)</f>
        <v>0</v>
      </c>
      <c r="AC157" s="310">
        <f>VLOOKUP($I157,'WM-AR'!$B$7:$AL$2292,31,FALSE)</f>
        <v>0</v>
      </c>
      <c r="AD157" s="310">
        <f>VLOOKUP($I157,'WM-AR'!$B$7:$AL$2292,32,FALSE)</f>
        <v>0</v>
      </c>
      <c r="AE157" s="310">
        <f>VLOOKUP($I157,'WM-AR'!$B$7:$AL$2292,33,FALSE)</f>
        <v>0</v>
      </c>
      <c r="AF157" s="287"/>
      <c r="AG157" s="375" t="s">
        <v>779</v>
      </c>
      <c r="AH157" s="376"/>
      <c r="AI157" s="376" t="s">
        <v>763</v>
      </c>
      <c r="AJ157" s="410"/>
    </row>
    <row r="158" spans="2:36">
      <c r="B158" s="317" t="str" cm="1">
        <f t="array" ref="B158">INDEX($B$1:$B157,MAX(_xlfn.XMATCH("표준",$B$1:$B157,0,-1), _xlfn.XMATCH("입찰",$B$1:$B157,0,-1), _xlfn.XMATCH("실행",$B$1:$B157,0,-1)),1)</f>
        <v>표준</v>
      </c>
      <c r="C158" s="318"/>
      <c r="D158" s="318"/>
      <c r="E158" s="318"/>
      <c r="F158" s="318"/>
      <c r="G158" s="318"/>
      <c r="H158" s="318"/>
      <c r="I158" s="318"/>
      <c r="J158" s="318"/>
      <c r="K158" s="318"/>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row>
    <row r="159" spans="2:36" ht="33" customHeight="1">
      <c r="B159" s="378"/>
      <c r="C159" s="412"/>
      <c r="D159" s="413" t="s">
        <v>939</v>
      </c>
      <c r="E159" s="321"/>
      <c r="F159" s="321"/>
      <c r="G159" s="412" t="s">
        <v>992</v>
      </c>
      <c r="H159" s="414"/>
      <c r="I159" s="415" t="str">
        <f t="shared" ref="I159:I162" si="60">LEFT(H159,14)</f>
        <v/>
      </c>
      <c r="J159" s="415"/>
      <c r="K159" s="416"/>
      <c r="L159" s="416"/>
      <c r="M159" s="416"/>
      <c r="N159" s="416"/>
      <c r="O159" s="416"/>
      <c r="P159" s="416"/>
      <c r="Q159" s="416"/>
      <c r="R159" s="416"/>
      <c r="S159" s="416"/>
      <c r="T159" s="416"/>
      <c r="U159" s="416"/>
      <c r="V159" s="416"/>
      <c r="W159" s="416"/>
      <c r="X159" s="416"/>
      <c r="Y159" s="416"/>
      <c r="Z159" s="416"/>
      <c r="AA159" s="416"/>
      <c r="AB159" s="416"/>
      <c r="AC159" s="416"/>
      <c r="AD159" s="416"/>
      <c r="AE159" s="416"/>
      <c r="AF159" s="305"/>
      <c r="AG159" s="305"/>
      <c r="AH159" s="305"/>
      <c r="AI159" s="305"/>
      <c r="AJ159" s="306"/>
    </row>
    <row r="160" spans="2:36" ht="34.9" customHeight="1">
      <c r="B160" s="283" t="s">
        <v>755</v>
      </c>
      <c r="C160" s="371"/>
      <c r="D160" s="285" t="s">
        <v>225</v>
      </c>
      <c r="E160" s="308"/>
      <c r="F160" s="287" t="s">
        <v>509</v>
      </c>
      <c r="G160" s="288" t="s">
        <v>993</v>
      </c>
      <c r="H160" s="372"/>
      <c r="I160" s="290" t="str">
        <f t="shared" si="60"/>
        <v/>
      </c>
      <c r="J160" s="290"/>
      <c r="K160" s="290"/>
      <c r="L160" s="290"/>
      <c r="M160" s="290"/>
      <c r="N160" s="291"/>
      <c r="O160" s="407" t="s">
        <v>994</v>
      </c>
      <c r="P160" s="323"/>
      <c r="Q160" s="323"/>
      <c r="R160" s="323"/>
      <c r="S160" s="323"/>
      <c r="T160" s="323"/>
      <c r="U160" s="323"/>
      <c r="V160" s="408"/>
      <c r="W160" s="351"/>
      <c r="X160" s="351"/>
      <c r="Y160" s="351"/>
      <c r="Z160" s="351"/>
      <c r="AA160" s="351"/>
      <c r="AB160" s="351"/>
      <c r="AC160" s="351"/>
      <c r="AD160" s="351"/>
      <c r="AE160" s="351"/>
      <c r="AF160" s="296"/>
      <c r="AG160" s="297"/>
      <c r="AH160" s="297"/>
      <c r="AI160" s="297"/>
      <c r="AJ160" s="333"/>
    </row>
    <row r="161" spans="2:36" s="417" customFormat="1" ht="49.9" customHeight="1">
      <c r="B161" s="299" t="str" cm="1">
        <f t="array" ref="B161">INDEX($B$1:$B160,MAX(_xlfn.XMATCH("표준",$B$1:$B160,0,-1), _xlfn.XMATCH("입찰",$B$1:$B160,0,-1), _xlfn.XMATCH("실행",$B$1:$B160,0,-1)),1)</f>
        <v>표준</v>
      </c>
      <c r="C161" s="314"/>
      <c r="D161" s="285"/>
      <c r="E161" s="285"/>
      <c r="F161" s="285"/>
      <c r="G161" s="286" t="str">
        <f t="shared" ref="G161:G162" si="61">N161&amp;" "&amp;Q161</f>
        <v xml:space="preserve">Floor Painting </v>
      </c>
      <c r="H161" s="308" t="s">
        <v>791</v>
      </c>
      <c r="I161" s="309" t="str">
        <f t="shared" si="60"/>
        <v>A04AM080-00005</v>
      </c>
      <c r="J161" s="310"/>
      <c r="K161" s="310" t="str">
        <f>VLOOKUP($I161,'WM-AR'!$B$7:$AL$2292,34,FALSE)</f>
        <v>M2</v>
      </c>
      <c r="L161" s="310" t="str">
        <f>VLOOKUP($I161,'WM-AR'!$B$7:$AL$2292,4,FALSE)</f>
        <v>Finishing Work</v>
      </c>
      <c r="M161" s="310" t="str">
        <f>VLOOKUP($I161,'WM-AR'!$B$7:$AL$2292,6,FALSE)</f>
        <v>Painting Work</v>
      </c>
      <c r="N161" s="310" t="str">
        <f>VLOOKUP($I161,'WM-AR'!$B$7:$AL$2292,8,FALSE)</f>
        <v>Floor Painting</v>
      </c>
      <c r="O161" s="310" t="str">
        <f>VLOOKUP($I161,'WM-AR'!$B$7:$AL$2292,10,FALSE)</f>
        <v>Anti-Dust Paint</v>
      </c>
      <c r="P161" s="310">
        <f>VLOOKUP($I161,'WM-AR'!$B$7:$AL$2292,12,FALSE)</f>
        <v>0</v>
      </c>
      <c r="Q161" s="310" t="str">
        <f>IF(VLOOKUP($I161,'WM-AR'!$B$7:$AL$2292,14,FALSE)=0,"",VLOOKUP($I161,'WM-AR'!$B$7:$AL$2292,14,FALSE))</f>
        <v/>
      </c>
      <c r="R161" s="310">
        <f>VLOOKUP($I161,'WM-AR'!$B$7:$AL$2292,16,FALSE)</f>
        <v>0</v>
      </c>
      <c r="S161" s="310">
        <f>VLOOKUP($I161,'WM-AR'!$B$7:$AL$2292,18,FALSE)</f>
        <v>0</v>
      </c>
      <c r="T161" s="310" t="str">
        <f>VLOOKUP($I161,'WM-AR'!$B$7:$AL$2292,20,FALSE)</f>
        <v/>
      </c>
      <c r="U161" s="310">
        <f>VLOOKUP($I161,'WM-AR'!$B$7:$AL$2292,22,FALSE)</f>
        <v>0</v>
      </c>
      <c r="V161" s="310" t="str">
        <f>VLOOKUP($I161,'WM-AR'!$B$7:$AL$2292,24,FALSE)</f>
        <v/>
      </c>
      <c r="W161" s="310">
        <f>VLOOKUP($I161,'WM-AR'!$B$7:$AL$2292,25,FALSE)</f>
        <v>0</v>
      </c>
      <c r="X161" s="310" t="str">
        <f>VLOOKUP($I161,'WM-AR'!$B$7:$AL$2292,26,FALSE)</f>
        <v/>
      </c>
      <c r="Y161" s="310">
        <f>VLOOKUP($I161,'WM-AR'!$B$7:$AL$2292,27,FALSE)</f>
        <v>0</v>
      </c>
      <c r="Z161" s="310">
        <f>VLOOKUP($I161,'WM-AR'!$B$7:$AL$2292,28,FALSE)</f>
        <v>0</v>
      </c>
      <c r="AA161" s="310">
        <f>VLOOKUP($I161,'WM-AR'!$B$7:$AL$2292,29,FALSE)</f>
        <v>0</v>
      </c>
      <c r="AB161" s="310">
        <f>VLOOKUP($I161,'WM-AR'!$B$7:$AL$2292,30,FALSE)</f>
        <v>0</v>
      </c>
      <c r="AC161" s="310">
        <f>VLOOKUP($I161,'WM-AR'!$B$7:$AL$2292,31,FALSE)</f>
        <v>0</v>
      </c>
      <c r="AD161" s="310">
        <f>VLOOKUP($I161,'WM-AR'!$B$7:$AL$2292,32,FALSE)</f>
        <v>0</v>
      </c>
      <c r="AE161" s="310">
        <f>VLOOKUP($I161,'WM-AR'!$B$7:$AL$2292,33,FALSE)</f>
        <v>0</v>
      </c>
      <c r="AF161" s="287"/>
      <c r="AG161" s="375" t="s">
        <v>779</v>
      </c>
      <c r="AH161" s="376"/>
      <c r="AI161" s="376" t="s">
        <v>763</v>
      </c>
      <c r="AJ161" s="410"/>
    </row>
    <row r="162" spans="2:36" s="417" customFormat="1" ht="49.9" customHeight="1">
      <c r="B162" s="299" t="str" cm="1">
        <f t="array" ref="B162">INDEX($B$1:$B161,MAX(_xlfn.XMATCH("표준",$B$1:$B161,0,-1), _xlfn.XMATCH("입찰",$B$1:$B161,0,-1), _xlfn.XMATCH("실행",$B$1:$B161,0,-1)),1)</f>
        <v>표준</v>
      </c>
      <c r="C162" s="314"/>
      <c r="D162" s="285"/>
      <c r="E162" s="285"/>
      <c r="F162" s="285"/>
      <c r="G162" s="286" t="str">
        <f t="shared" si="61"/>
        <v xml:space="preserve">Raised Floor </v>
      </c>
      <c r="H162" s="308" t="s">
        <v>995</v>
      </c>
      <c r="I162" s="309" t="str">
        <f t="shared" si="60"/>
        <v>A04AS174-00002</v>
      </c>
      <c r="J162" s="310"/>
      <c r="K162" s="310" t="str">
        <f>VLOOKUP($I162,'WM-AR'!$B$7:$AL$2292,34,FALSE)</f>
        <v>M2</v>
      </c>
      <c r="L162" s="310" t="str">
        <f>VLOOKUP($I162,'WM-AR'!$B$7:$AL$2292,4,FALSE)</f>
        <v>Finishing Work</v>
      </c>
      <c r="M162" s="310" t="str">
        <f>VLOOKUP($I162,'WM-AR'!$B$7:$AL$2292,6,FALSE)</f>
        <v>Exterior/Interior Finish Work</v>
      </c>
      <c r="N162" s="310" t="str">
        <f>VLOOKUP($I162,'WM-AR'!$B$7:$AL$2292,8,FALSE)</f>
        <v>Raised Floor</v>
      </c>
      <c r="O162" s="310" t="str">
        <f>VLOOKUP($I162,'WM-AR'!$B$7:$AL$2292,10,FALSE)</f>
        <v>Top Finish: Anti-Static Vinyl Tile</v>
      </c>
      <c r="P162" s="310">
        <f>VLOOKUP($I162,'WM-AR'!$B$7:$AL$2292,12,FALSE)</f>
        <v>0</v>
      </c>
      <c r="Q162" s="310" t="str">
        <f>IF(VLOOKUP($I162,'WM-AR'!$B$7:$AL$2292,14,FALSE)=0,"",VLOOKUP($I162,'WM-AR'!$B$7:$AL$2292,14,FALSE))</f>
        <v/>
      </c>
      <c r="R162" s="310">
        <f>VLOOKUP($I162,'WM-AR'!$B$7:$AL$2292,16,FALSE)</f>
        <v>0</v>
      </c>
      <c r="S162" s="310">
        <f>VLOOKUP($I162,'WM-AR'!$B$7:$AL$2292,18,FALSE)</f>
        <v>0</v>
      </c>
      <c r="T162" s="310" t="str">
        <f>VLOOKUP($I162,'WM-AR'!$B$7:$AL$2292,20,FALSE)</f>
        <v/>
      </c>
      <c r="U162" s="310">
        <f>VLOOKUP($I162,'WM-AR'!$B$7:$AL$2292,22,FALSE)</f>
        <v>0</v>
      </c>
      <c r="V162" s="310" t="str">
        <f>VLOOKUP($I162,'WM-AR'!$B$7:$AL$2292,24,FALSE)</f>
        <v>600mm x 600mm / 600mm&lt;H≤1000mm</v>
      </c>
      <c r="W162" s="310">
        <f>VLOOKUP($I162,'WM-AR'!$B$7:$AL$2292,25,FALSE)</f>
        <v>0</v>
      </c>
      <c r="X162" s="310" t="str">
        <f>VLOOKUP($I162,'WM-AR'!$B$7:$AL$2292,26,FALSE)</f>
        <v>H=(  )mm</v>
      </c>
      <c r="Y162" s="310">
        <f>VLOOKUP($I162,'WM-AR'!$B$7:$AL$2292,27,FALSE)</f>
        <v>0</v>
      </c>
      <c r="Z162" s="310">
        <f>VLOOKUP($I162,'WM-AR'!$B$7:$AL$2292,28,FALSE)</f>
        <v>0</v>
      </c>
      <c r="AA162" s="310">
        <f>VLOOKUP($I162,'WM-AR'!$B$7:$AL$2292,29,FALSE)</f>
        <v>0</v>
      </c>
      <c r="AB162" s="310">
        <f>VLOOKUP($I162,'WM-AR'!$B$7:$AL$2292,30,FALSE)</f>
        <v>0</v>
      </c>
      <c r="AC162" s="310">
        <f>VLOOKUP($I162,'WM-AR'!$B$7:$AL$2292,31,FALSE)</f>
        <v>0</v>
      </c>
      <c r="AD162" s="310">
        <f>VLOOKUP($I162,'WM-AR'!$B$7:$AL$2292,32,FALSE)</f>
        <v>0</v>
      </c>
      <c r="AE162" s="310">
        <f>VLOOKUP($I162,'WM-AR'!$B$7:$AL$2292,33,FALSE)</f>
        <v>0</v>
      </c>
      <c r="AF162" s="287" t="s">
        <v>996</v>
      </c>
      <c r="AG162" s="375" t="s">
        <v>779</v>
      </c>
      <c r="AH162" s="376"/>
      <c r="AI162" s="376" t="s">
        <v>763</v>
      </c>
      <c r="AJ162" s="410"/>
    </row>
    <row r="163" spans="2:36">
      <c r="B163" s="317" t="str" cm="1">
        <f t="array" ref="B163">INDEX($B$1:$B162,MAX(_xlfn.XMATCH("표준",$B$1:$B162,0,-1), _xlfn.XMATCH("입찰",$B$1:$B162,0,-1), _xlfn.XMATCH("실행",$B$1:$B162,0,-1)),1)</f>
        <v>표준</v>
      </c>
      <c r="C163" s="318"/>
      <c r="D163" s="318"/>
      <c r="E163" s="318"/>
      <c r="F163" s="318"/>
      <c r="G163" s="318"/>
      <c r="H163" s="318"/>
      <c r="I163" s="318"/>
      <c r="J163" s="318"/>
      <c r="K163" s="318"/>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row>
    <row r="164" spans="2:36" ht="34.9" customHeight="1">
      <c r="B164" s="283" t="s">
        <v>755</v>
      </c>
      <c r="C164" s="371"/>
      <c r="D164" s="285" t="s">
        <v>225</v>
      </c>
      <c r="E164" s="308"/>
      <c r="F164" s="287" t="s">
        <v>509</v>
      </c>
      <c r="G164" s="288" t="s">
        <v>997</v>
      </c>
      <c r="H164" s="372"/>
      <c r="I164" s="290" t="str">
        <f t="shared" ref="I164:I166" si="62">LEFT(H164,14)</f>
        <v/>
      </c>
      <c r="J164" s="290"/>
      <c r="K164" s="290"/>
      <c r="L164" s="290"/>
      <c r="M164" s="290"/>
      <c r="N164" s="291"/>
      <c r="O164" s="407" t="s">
        <v>994</v>
      </c>
      <c r="P164" s="323"/>
      <c r="Q164" s="323"/>
      <c r="R164" s="323"/>
      <c r="S164" s="323"/>
      <c r="T164" s="323"/>
      <c r="U164" s="323"/>
      <c r="V164" s="408"/>
      <c r="W164" s="351"/>
      <c r="X164" s="351"/>
      <c r="Y164" s="351"/>
      <c r="Z164" s="351"/>
      <c r="AA164" s="351"/>
      <c r="AB164" s="351"/>
      <c r="AC164" s="351"/>
      <c r="AD164" s="351"/>
      <c r="AE164" s="351"/>
      <c r="AF164" s="296"/>
      <c r="AG164" s="297"/>
      <c r="AH164" s="297"/>
      <c r="AI164" s="297"/>
      <c r="AJ164" s="333"/>
    </row>
    <row r="165" spans="2:36" s="417" customFormat="1" ht="49.9" customHeight="1">
      <c r="B165" s="299" t="str" cm="1">
        <f t="array" ref="B165">INDEX($B$1:$B164,MAX(_xlfn.XMATCH("표준",$B$1:$B164,0,-1), _xlfn.XMATCH("입찰",$B$1:$B164,0,-1), _xlfn.XMATCH("실행",$B$1:$B164,0,-1)),1)</f>
        <v>표준</v>
      </c>
      <c r="C165" s="314"/>
      <c r="D165" s="285"/>
      <c r="E165" s="285"/>
      <c r="F165" s="285"/>
      <c r="G165" s="286" t="str">
        <f t="shared" ref="G165:G166" si="63">N165&amp;" "&amp;Q165</f>
        <v xml:space="preserve">Floor Painting </v>
      </c>
      <c r="H165" s="308" t="s">
        <v>791</v>
      </c>
      <c r="I165" s="309" t="str">
        <f t="shared" si="62"/>
        <v>A04AM080-00005</v>
      </c>
      <c r="J165" s="310"/>
      <c r="K165" s="310" t="str">
        <f>VLOOKUP($I165,'WM-AR'!$B$7:$AL$2292,34,FALSE)</f>
        <v>M2</v>
      </c>
      <c r="L165" s="310" t="str">
        <f>VLOOKUP($I165,'WM-AR'!$B$7:$AL$2292,4,FALSE)</f>
        <v>Finishing Work</v>
      </c>
      <c r="M165" s="310" t="str">
        <f>VLOOKUP($I165,'WM-AR'!$B$7:$AL$2292,6,FALSE)</f>
        <v>Painting Work</v>
      </c>
      <c r="N165" s="310" t="str">
        <f>VLOOKUP($I165,'WM-AR'!$B$7:$AL$2292,8,FALSE)</f>
        <v>Floor Painting</v>
      </c>
      <c r="O165" s="310" t="str">
        <f>VLOOKUP($I165,'WM-AR'!$B$7:$AL$2292,10,FALSE)</f>
        <v>Anti-Dust Paint</v>
      </c>
      <c r="P165" s="310">
        <f>VLOOKUP($I165,'WM-AR'!$B$7:$AL$2292,12,FALSE)</f>
        <v>0</v>
      </c>
      <c r="Q165" s="310" t="str">
        <f>IF(VLOOKUP($I165,'WM-AR'!$B$7:$AL$2292,14,FALSE)=0,"",VLOOKUP($I165,'WM-AR'!$B$7:$AL$2292,14,FALSE))</f>
        <v/>
      </c>
      <c r="R165" s="310">
        <f>VLOOKUP($I165,'WM-AR'!$B$7:$AL$2292,16,FALSE)</f>
        <v>0</v>
      </c>
      <c r="S165" s="310">
        <f>VLOOKUP($I165,'WM-AR'!$B$7:$AL$2292,18,FALSE)</f>
        <v>0</v>
      </c>
      <c r="T165" s="310" t="str">
        <f>VLOOKUP($I165,'WM-AR'!$B$7:$AL$2292,20,FALSE)</f>
        <v/>
      </c>
      <c r="U165" s="310">
        <f>VLOOKUP($I165,'WM-AR'!$B$7:$AL$2292,22,FALSE)</f>
        <v>0</v>
      </c>
      <c r="V165" s="310" t="str">
        <f>VLOOKUP($I165,'WM-AR'!$B$7:$AL$2292,24,FALSE)</f>
        <v/>
      </c>
      <c r="W165" s="310">
        <f>VLOOKUP($I165,'WM-AR'!$B$7:$AL$2292,25,FALSE)</f>
        <v>0</v>
      </c>
      <c r="X165" s="310" t="str">
        <f>VLOOKUP($I165,'WM-AR'!$B$7:$AL$2292,26,FALSE)</f>
        <v/>
      </c>
      <c r="Y165" s="310">
        <f>VLOOKUP($I165,'WM-AR'!$B$7:$AL$2292,27,FALSE)</f>
        <v>0</v>
      </c>
      <c r="Z165" s="310">
        <f>VLOOKUP($I165,'WM-AR'!$B$7:$AL$2292,28,FALSE)</f>
        <v>0</v>
      </c>
      <c r="AA165" s="310">
        <f>VLOOKUP($I165,'WM-AR'!$B$7:$AL$2292,29,FALSE)</f>
        <v>0</v>
      </c>
      <c r="AB165" s="310">
        <f>VLOOKUP($I165,'WM-AR'!$B$7:$AL$2292,30,FALSE)</f>
        <v>0</v>
      </c>
      <c r="AC165" s="310">
        <f>VLOOKUP($I165,'WM-AR'!$B$7:$AL$2292,31,FALSE)</f>
        <v>0</v>
      </c>
      <c r="AD165" s="310">
        <f>VLOOKUP($I165,'WM-AR'!$B$7:$AL$2292,32,FALSE)</f>
        <v>0</v>
      </c>
      <c r="AE165" s="310">
        <f>VLOOKUP($I165,'WM-AR'!$B$7:$AL$2292,33,FALSE)</f>
        <v>0</v>
      </c>
      <c r="AF165" s="287"/>
      <c r="AG165" s="375" t="s">
        <v>779</v>
      </c>
      <c r="AH165" s="376"/>
      <c r="AI165" s="376" t="s">
        <v>763</v>
      </c>
      <c r="AJ165" s="410"/>
    </row>
    <row r="166" spans="2:36" s="417" customFormat="1" ht="49.9" customHeight="1">
      <c r="B166" s="299" t="str" cm="1">
        <f t="array" ref="B166">INDEX($B$1:$B165,MAX(_xlfn.XMATCH("표준",$B$1:$B165,0,-1), _xlfn.XMATCH("입찰",$B$1:$B165,0,-1), _xlfn.XMATCH("실행",$B$1:$B165,0,-1)),1)</f>
        <v>표준</v>
      </c>
      <c r="C166" s="314"/>
      <c r="D166" s="285"/>
      <c r="E166" s="285"/>
      <c r="F166" s="285"/>
      <c r="G166" s="286" t="str">
        <f t="shared" si="63"/>
        <v xml:space="preserve">Raised Floor </v>
      </c>
      <c r="H166" s="308" t="s">
        <v>995</v>
      </c>
      <c r="I166" s="309" t="str">
        <f t="shared" si="62"/>
        <v>A04AS174-00002</v>
      </c>
      <c r="J166" s="310"/>
      <c r="K166" s="310" t="str">
        <f>VLOOKUP($I166,'WM-AR'!$B$7:$AL$2292,34,FALSE)</f>
        <v>M2</v>
      </c>
      <c r="L166" s="310" t="str">
        <f>VLOOKUP($I166,'WM-AR'!$B$7:$AL$2292,4,FALSE)</f>
        <v>Finishing Work</v>
      </c>
      <c r="M166" s="310" t="str">
        <f>VLOOKUP($I166,'WM-AR'!$B$7:$AL$2292,6,FALSE)</f>
        <v>Exterior/Interior Finish Work</v>
      </c>
      <c r="N166" s="310" t="str">
        <f>VLOOKUP($I166,'WM-AR'!$B$7:$AL$2292,8,FALSE)</f>
        <v>Raised Floor</v>
      </c>
      <c r="O166" s="310" t="str">
        <f>VLOOKUP($I166,'WM-AR'!$B$7:$AL$2292,10,FALSE)</f>
        <v>Top Finish: Anti-Static Vinyl Tile</v>
      </c>
      <c r="P166" s="310">
        <f>VLOOKUP($I166,'WM-AR'!$B$7:$AL$2292,12,FALSE)</f>
        <v>0</v>
      </c>
      <c r="Q166" s="310" t="str">
        <f>IF(VLOOKUP($I166,'WM-AR'!$B$7:$AL$2292,14,FALSE)=0,"",VLOOKUP($I166,'WM-AR'!$B$7:$AL$2292,14,FALSE))</f>
        <v/>
      </c>
      <c r="R166" s="310">
        <f>VLOOKUP($I166,'WM-AR'!$B$7:$AL$2292,16,FALSE)</f>
        <v>0</v>
      </c>
      <c r="S166" s="310">
        <f>VLOOKUP($I166,'WM-AR'!$B$7:$AL$2292,18,FALSE)</f>
        <v>0</v>
      </c>
      <c r="T166" s="310" t="str">
        <f>VLOOKUP($I166,'WM-AR'!$B$7:$AL$2292,20,FALSE)</f>
        <v/>
      </c>
      <c r="U166" s="310">
        <f>VLOOKUP($I166,'WM-AR'!$B$7:$AL$2292,22,FALSE)</f>
        <v>0</v>
      </c>
      <c r="V166" s="310" t="str">
        <f>VLOOKUP($I166,'WM-AR'!$B$7:$AL$2292,24,FALSE)</f>
        <v>600mm x 600mm / 600mm&lt;H≤1000mm</v>
      </c>
      <c r="W166" s="310">
        <f>VLOOKUP($I166,'WM-AR'!$B$7:$AL$2292,25,FALSE)</f>
        <v>0</v>
      </c>
      <c r="X166" s="310" t="str">
        <f>VLOOKUP($I166,'WM-AR'!$B$7:$AL$2292,26,FALSE)</f>
        <v>H=(  )mm</v>
      </c>
      <c r="Y166" s="310">
        <f>VLOOKUP($I166,'WM-AR'!$B$7:$AL$2292,27,FALSE)</f>
        <v>0</v>
      </c>
      <c r="Z166" s="310">
        <f>VLOOKUP($I166,'WM-AR'!$B$7:$AL$2292,28,FALSE)</f>
        <v>0</v>
      </c>
      <c r="AA166" s="310">
        <f>VLOOKUP($I166,'WM-AR'!$B$7:$AL$2292,29,FALSE)</f>
        <v>0</v>
      </c>
      <c r="AB166" s="310">
        <f>VLOOKUP($I166,'WM-AR'!$B$7:$AL$2292,30,FALSE)</f>
        <v>0</v>
      </c>
      <c r="AC166" s="310">
        <f>VLOOKUP($I166,'WM-AR'!$B$7:$AL$2292,31,FALSE)</f>
        <v>0</v>
      </c>
      <c r="AD166" s="310">
        <f>VLOOKUP($I166,'WM-AR'!$B$7:$AL$2292,32,FALSE)</f>
        <v>0</v>
      </c>
      <c r="AE166" s="310">
        <f>VLOOKUP($I166,'WM-AR'!$B$7:$AL$2292,33,FALSE)</f>
        <v>0</v>
      </c>
      <c r="AF166" s="287" t="s">
        <v>998</v>
      </c>
      <c r="AG166" s="375" t="s">
        <v>779</v>
      </c>
      <c r="AH166" s="376"/>
      <c r="AI166" s="376" t="s">
        <v>763</v>
      </c>
      <c r="AJ166" s="410"/>
    </row>
    <row r="167" spans="2:36">
      <c r="B167" s="317" t="str" cm="1">
        <f t="array" ref="B167">INDEX($B$1:$B166,MAX(_xlfn.XMATCH("표준",$B$1:$B166,0,-1), _xlfn.XMATCH("입찰",$B$1:$B166,0,-1), _xlfn.XMATCH("실행",$B$1:$B166,0,-1)),1)</f>
        <v>표준</v>
      </c>
      <c r="C167" s="318"/>
      <c r="D167" s="318"/>
      <c r="E167" s="318"/>
      <c r="F167" s="318"/>
      <c r="G167" s="318"/>
      <c r="H167" s="318"/>
      <c r="I167" s="318"/>
      <c r="J167" s="318"/>
      <c r="K167" s="318"/>
      <c r="L167" s="318"/>
      <c r="M167" s="318"/>
      <c r="N167" s="318"/>
      <c r="O167" s="318"/>
      <c r="P167" s="318"/>
      <c r="Q167" s="318"/>
      <c r="R167" s="318"/>
      <c r="S167" s="318"/>
      <c r="T167" s="318"/>
      <c r="U167" s="318"/>
      <c r="V167" s="318"/>
      <c r="W167" s="318"/>
      <c r="X167" s="318"/>
      <c r="Y167" s="318"/>
      <c r="Z167" s="318"/>
      <c r="AA167" s="318"/>
      <c r="AB167" s="318"/>
      <c r="AC167" s="318"/>
      <c r="AD167" s="318"/>
      <c r="AE167" s="318"/>
      <c r="AF167" s="318"/>
      <c r="AG167" s="318"/>
      <c r="AH167" s="318"/>
      <c r="AI167" s="318"/>
      <c r="AJ167" s="318"/>
    </row>
    <row r="168" spans="2:36" ht="33" customHeight="1">
      <c r="B168" s="378"/>
      <c r="C168" s="412"/>
      <c r="D168" s="413" t="s">
        <v>939</v>
      </c>
      <c r="E168" s="321"/>
      <c r="F168" s="321"/>
      <c r="G168" s="412" t="s">
        <v>999</v>
      </c>
      <c r="H168" s="414"/>
      <c r="I168" s="415" t="str">
        <f t="shared" ref="I168:I170" si="64">LEFT(H168,14)</f>
        <v/>
      </c>
      <c r="J168" s="415"/>
      <c r="K168" s="416"/>
      <c r="L168" s="416"/>
      <c r="M168" s="416"/>
      <c r="N168" s="416"/>
      <c r="O168" s="416"/>
      <c r="P168" s="416"/>
      <c r="Q168" s="416"/>
      <c r="R168" s="416"/>
      <c r="S168" s="416"/>
      <c r="T168" s="416"/>
      <c r="U168" s="416"/>
      <c r="V168" s="416"/>
      <c r="W168" s="416"/>
      <c r="X168" s="416"/>
      <c r="Y168" s="416"/>
      <c r="Z168" s="416"/>
      <c r="AA168" s="416"/>
      <c r="AB168" s="416"/>
      <c r="AC168" s="416"/>
      <c r="AD168" s="416"/>
      <c r="AE168" s="416"/>
      <c r="AF168" s="305"/>
      <c r="AG168" s="305"/>
      <c r="AH168" s="305"/>
      <c r="AI168" s="305"/>
      <c r="AJ168" s="306"/>
    </row>
    <row r="169" spans="2:36" ht="34.9" customHeight="1">
      <c r="B169" s="283" t="s">
        <v>755</v>
      </c>
      <c r="C169" s="371"/>
      <c r="D169" s="285" t="s">
        <v>225</v>
      </c>
      <c r="E169" s="308"/>
      <c r="F169" s="287" t="s">
        <v>509</v>
      </c>
      <c r="G169" s="288" t="s">
        <v>1000</v>
      </c>
      <c r="H169" s="372"/>
      <c r="I169" s="290" t="str">
        <f t="shared" si="64"/>
        <v/>
      </c>
      <c r="J169" s="290"/>
      <c r="K169" s="290"/>
      <c r="L169" s="290"/>
      <c r="M169" s="290"/>
      <c r="N169" s="291"/>
      <c r="O169" s="418"/>
      <c r="P169" s="323"/>
      <c r="Q169" s="323"/>
      <c r="R169" s="323"/>
      <c r="S169" s="323"/>
      <c r="T169" s="323"/>
      <c r="U169" s="323"/>
      <c r="V169" s="408"/>
      <c r="W169" s="351"/>
      <c r="X169" s="351"/>
      <c r="Y169" s="351"/>
      <c r="Z169" s="351"/>
      <c r="AA169" s="351"/>
      <c r="AB169" s="351"/>
      <c r="AC169" s="351"/>
      <c r="AD169" s="351"/>
      <c r="AE169" s="351"/>
      <c r="AF169" s="394"/>
      <c r="AG169" s="297"/>
      <c r="AH169" s="297"/>
      <c r="AI169" s="297"/>
      <c r="AJ169" s="333"/>
    </row>
    <row r="170" spans="2:36" ht="49.9" customHeight="1">
      <c r="B170" s="299" t="str" cm="1">
        <f t="array" ref="B170">INDEX($B$1:$B169,MAX(_xlfn.XMATCH("표준",$B$1:$B169,0,-1), _xlfn.XMATCH("입찰",$B$1:$B169,0,-1), _xlfn.XMATCH("실행",$B$1:$B169,0,-1)),1)</f>
        <v>표준</v>
      </c>
      <c r="C170" s="314"/>
      <c r="D170" s="285"/>
      <c r="E170" s="285"/>
      <c r="F170" s="285"/>
      <c r="G170" s="286" t="str">
        <f t="shared" ref="G170" si="65">N170&amp;" "&amp;Q170</f>
        <v xml:space="preserve">Insulation under Ground Floor </v>
      </c>
      <c r="H170" s="308" t="s">
        <v>1001</v>
      </c>
      <c r="I170" s="309" t="str">
        <f t="shared" si="64"/>
        <v>A03AD047-00002</v>
      </c>
      <c r="J170" s="310"/>
      <c r="K170" s="310" t="str">
        <f>VLOOKUP($I170,'WM-AR'!$B$7:$AL$2292,34,FALSE)</f>
        <v>M2</v>
      </c>
      <c r="L170" s="310" t="str">
        <f>VLOOKUP($I170,'WM-AR'!$B$7:$AL$2292,4,FALSE)</f>
        <v>Concrete Work</v>
      </c>
      <c r="M170" s="310" t="str">
        <f>VLOOKUP($I170,'WM-AR'!$B$7:$AL$2292,6,FALSE)</f>
        <v>Substructure Work</v>
      </c>
      <c r="N170" s="310" t="str">
        <f>VLOOKUP($I170,'WM-AR'!$B$7:$AL$2292,8,FALSE)</f>
        <v>Insulation under Ground Floor</v>
      </c>
      <c r="O170" s="310" t="str">
        <f>VLOOKUP($I170,'WM-AR'!$B$7:$AL$2292,10,FALSE)</f>
        <v>Extruded Polystyrene Insulation Board</v>
      </c>
      <c r="P170" s="310">
        <f>VLOOKUP($I170,'WM-AR'!$B$7:$AL$2292,12,FALSE)</f>
        <v>0</v>
      </c>
      <c r="Q170" s="310" t="str">
        <f>IF(VLOOKUP($I170,'WM-AR'!$B$7:$AL$2292,14,FALSE)=0,"",VLOOKUP($I170,'WM-AR'!$B$7:$AL$2292,14,FALSE))</f>
        <v/>
      </c>
      <c r="R170" s="310">
        <f>VLOOKUP($I170,'WM-AR'!$B$7:$AL$2292,16,FALSE)</f>
        <v>0</v>
      </c>
      <c r="S170" s="310">
        <f>VLOOKUP($I170,'WM-AR'!$B$7:$AL$2292,18,FALSE)</f>
        <v>0</v>
      </c>
      <c r="T170" s="310" t="str">
        <f>VLOOKUP($I170,'WM-AR'!$B$7:$AL$2292,20,FALSE)</f>
        <v/>
      </c>
      <c r="U170" s="310">
        <f>VLOOKUP($I170,'WM-AR'!$B$7:$AL$2292,22,FALSE)</f>
        <v>0</v>
      </c>
      <c r="V170" s="310" t="str">
        <f>VLOOKUP($I170,'WM-AR'!$B$7:$AL$2292,24,FALSE)</f>
        <v>50mm≤THK&lt;75mm</v>
      </c>
      <c r="W170" s="310">
        <f>VLOOKUP($I170,'WM-AR'!$B$7:$AL$2292,25,FALSE)</f>
        <v>0</v>
      </c>
      <c r="X170" s="310" t="str">
        <f>VLOOKUP($I170,'WM-AR'!$B$7:$AL$2292,26,FALSE)</f>
        <v>THK=(  )mm</v>
      </c>
      <c r="Y170" s="310">
        <f>VLOOKUP($I170,'WM-AR'!$B$7:$AL$2292,27,FALSE)</f>
        <v>0</v>
      </c>
      <c r="Z170" s="310">
        <f>VLOOKUP($I170,'WM-AR'!$B$7:$AL$2292,28,FALSE)</f>
        <v>0</v>
      </c>
      <c r="AA170" s="310">
        <f>VLOOKUP($I170,'WM-AR'!$B$7:$AL$2292,29,FALSE)</f>
        <v>0</v>
      </c>
      <c r="AB170" s="310">
        <f>VLOOKUP($I170,'WM-AR'!$B$7:$AL$2292,30,FALSE)</f>
        <v>0</v>
      </c>
      <c r="AC170" s="310">
        <f>VLOOKUP($I170,'WM-AR'!$B$7:$AL$2292,31,FALSE)</f>
        <v>0</v>
      </c>
      <c r="AD170" s="310">
        <f>VLOOKUP($I170,'WM-AR'!$B$7:$AL$2292,32,FALSE)</f>
        <v>0</v>
      </c>
      <c r="AE170" s="310">
        <f>VLOOKUP($I170,'WM-AR'!$B$7:$AL$2292,33,FALSE)</f>
        <v>0</v>
      </c>
      <c r="AF170" s="287" t="s">
        <v>1002</v>
      </c>
      <c r="AG170" s="375" t="s">
        <v>779</v>
      </c>
      <c r="AH170" s="376"/>
      <c r="AI170" s="376" t="s">
        <v>763</v>
      </c>
      <c r="AJ170" s="334"/>
    </row>
    <row r="171" spans="2:36">
      <c r="B171" s="317" t="str" cm="1">
        <f t="array" ref="B171">INDEX($B$1:$B170,MAX(_xlfn.XMATCH("표준",$B$1:$B170,0,-1), _xlfn.XMATCH("입찰",$B$1:$B170,0,-1), _xlfn.XMATCH("실행",$B$1:$B170,0,-1)),1)</f>
        <v>표준</v>
      </c>
      <c r="C171" s="318"/>
      <c r="D171" s="318"/>
      <c r="E171" s="318"/>
      <c r="F171" s="318"/>
      <c r="G171" s="318"/>
      <c r="H171" s="318"/>
      <c r="I171" s="318"/>
      <c r="J171" s="318"/>
      <c r="K171" s="318"/>
      <c r="L171" s="318"/>
      <c r="M171" s="318"/>
      <c r="N171" s="318"/>
      <c r="O171" s="318"/>
      <c r="P171" s="318"/>
      <c r="Q171" s="318"/>
      <c r="R171" s="318"/>
      <c r="S171" s="318"/>
      <c r="T171" s="318"/>
      <c r="U171" s="318"/>
      <c r="V171" s="318"/>
      <c r="W171" s="318"/>
      <c r="X171" s="318"/>
      <c r="Y171" s="318"/>
      <c r="Z171" s="318"/>
      <c r="AA171" s="318"/>
      <c r="AB171" s="318"/>
      <c r="AC171" s="318"/>
      <c r="AD171" s="318"/>
      <c r="AE171" s="318"/>
      <c r="AF171" s="318"/>
      <c r="AG171" s="318"/>
      <c r="AH171" s="318"/>
      <c r="AI171" s="318"/>
      <c r="AJ171" s="318"/>
    </row>
    <row r="172" spans="2:36" ht="34.9" customHeight="1">
      <c r="B172" s="378"/>
      <c r="C172" s="349"/>
      <c r="D172" s="419"/>
      <c r="E172" s="420"/>
      <c r="F172" s="420"/>
      <c r="G172" s="421"/>
      <c r="H172" s="308"/>
      <c r="I172" s="350" t="str">
        <f t="shared" ref="I172:I175" si="66">LEFT(H172,14)</f>
        <v/>
      </c>
      <c r="J172" s="351"/>
      <c r="K172" s="333"/>
      <c r="L172" s="333"/>
      <c r="M172" s="333"/>
      <c r="N172" s="333"/>
      <c r="O172" s="333"/>
      <c r="P172" s="333"/>
      <c r="Q172" s="333"/>
      <c r="R172" s="333"/>
      <c r="S172" s="333"/>
      <c r="T172" s="333"/>
      <c r="U172" s="333"/>
      <c r="V172" s="333"/>
      <c r="W172" s="333"/>
      <c r="X172" s="333"/>
      <c r="Y172" s="333"/>
      <c r="Z172" s="333"/>
      <c r="AA172" s="333"/>
      <c r="AB172" s="333"/>
      <c r="AC172" s="333"/>
      <c r="AD172" s="333"/>
      <c r="AE172" s="333"/>
      <c r="AF172" s="349"/>
      <c r="AG172" s="422"/>
      <c r="AH172" s="287"/>
      <c r="AI172" s="287"/>
      <c r="AJ172" s="333"/>
    </row>
    <row r="173" spans="2:36" ht="34.9" customHeight="1">
      <c r="B173" s="378"/>
      <c r="C173" s="356">
        <v>1.2</v>
      </c>
      <c r="D173" s="357" t="s">
        <v>1003</v>
      </c>
      <c r="E173" s="357"/>
      <c r="F173" s="357"/>
      <c r="G173" s="358"/>
      <c r="H173" s="358"/>
      <c r="I173" s="359" t="str">
        <f t="shared" si="66"/>
        <v/>
      </c>
      <c r="J173" s="359"/>
      <c r="K173" s="360"/>
      <c r="L173" s="360"/>
      <c r="M173" s="360"/>
      <c r="N173" s="360"/>
      <c r="O173" s="360"/>
      <c r="P173" s="360"/>
      <c r="Q173" s="360"/>
      <c r="R173" s="360"/>
      <c r="S173" s="360"/>
      <c r="T173" s="360"/>
      <c r="U173" s="360"/>
      <c r="V173" s="360"/>
      <c r="W173" s="360"/>
      <c r="X173" s="360"/>
      <c r="Y173" s="360"/>
      <c r="Z173" s="360"/>
      <c r="AA173" s="360"/>
      <c r="AB173" s="360"/>
      <c r="AC173" s="360"/>
      <c r="AD173" s="360"/>
      <c r="AE173" s="360"/>
      <c r="AF173" s="361"/>
      <c r="AG173" s="361"/>
      <c r="AH173" s="361"/>
      <c r="AI173" s="361"/>
      <c r="AJ173" s="361"/>
    </row>
    <row r="174" spans="2:36" ht="34.9" customHeight="1">
      <c r="B174" s="283" t="s">
        <v>755</v>
      </c>
      <c r="C174" s="371"/>
      <c r="D174" s="285" t="s">
        <v>225</v>
      </c>
      <c r="E174" s="308"/>
      <c r="F174" s="287" t="s">
        <v>509</v>
      </c>
      <c r="G174" s="288" t="s">
        <v>1004</v>
      </c>
      <c r="H174" s="372"/>
      <c r="I174" s="290" t="str">
        <f t="shared" si="66"/>
        <v/>
      </c>
      <c r="J174" s="290"/>
      <c r="K174" s="290"/>
      <c r="L174" s="290"/>
      <c r="M174" s="290"/>
      <c r="N174" s="291"/>
      <c r="O174" s="418"/>
      <c r="P174" s="323"/>
      <c r="Q174" s="323"/>
      <c r="R174" s="323"/>
      <c r="S174" s="323"/>
      <c r="T174" s="323"/>
      <c r="U174" s="323"/>
      <c r="V174" s="408"/>
      <c r="W174" s="351"/>
      <c r="X174" s="351"/>
      <c r="Y174" s="351"/>
      <c r="Z174" s="351"/>
      <c r="AA174" s="351"/>
      <c r="AB174" s="351"/>
      <c r="AC174" s="351"/>
      <c r="AD174" s="351"/>
      <c r="AE174" s="351"/>
      <c r="AF174" s="423"/>
      <c r="AG174" s="424"/>
      <c r="AH174" s="424"/>
      <c r="AI174" s="424"/>
      <c r="AJ174" s="333"/>
    </row>
    <row r="175" spans="2:36" ht="34.9" customHeight="1">
      <c r="B175" s="299" t="str" cm="1">
        <f t="array" ref="B175">INDEX($B$1:$B174,MAX(_xlfn.XMATCH("표준",$B$1:$B174,0,-1), _xlfn.XMATCH("입찰",$B$1:$B174,0,-1), _xlfn.XMATCH("실행",$B$1:$B174,0,-1)),1)</f>
        <v>표준</v>
      </c>
      <c r="C175" s="425"/>
      <c r="D175" s="287"/>
      <c r="E175" s="352"/>
      <c r="F175" s="352"/>
      <c r="G175" s="426" t="s">
        <v>1005</v>
      </c>
      <c r="H175" s="308"/>
      <c r="I175" s="350" t="str">
        <f t="shared" si="66"/>
        <v/>
      </c>
      <c r="J175" s="351"/>
      <c r="K175" s="333"/>
      <c r="L175" s="333"/>
      <c r="M175" s="333"/>
      <c r="N175" s="333"/>
      <c r="O175" s="333"/>
      <c r="P175" s="333"/>
      <c r="Q175" s="333"/>
      <c r="R175" s="333"/>
      <c r="S175" s="333"/>
      <c r="T175" s="333"/>
      <c r="U175" s="333"/>
      <c r="V175" s="333"/>
      <c r="W175" s="333"/>
      <c r="X175" s="333"/>
      <c r="Y175" s="333"/>
      <c r="Z175" s="333"/>
      <c r="AA175" s="333"/>
      <c r="AB175" s="333"/>
      <c r="AC175" s="333"/>
      <c r="AD175" s="333"/>
      <c r="AE175" s="333"/>
      <c r="AF175" s="427" t="s">
        <v>1006</v>
      </c>
      <c r="AG175" s="428"/>
      <c r="AH175" s="428"/>
      <c r="AI175" s="428"/>
      <c r="AJ175" s="333"/>
    </row>
    <row r="176" spans="2:36">
      <c r="B176" s="317" t="str" cm="1">
        <f t="array" ref="B176">INDEX($B$1:$B175,MAX(_xlfn.XMATCH("표준",$B$1:$B175,0,-1), _xlfn.XMATCH("입찰",$B$1:$B175,0,-1), _xlfn.XMATCH("실행",$B$1:$B175,0,-1)),1)</f>
        <v>표준</v>
      </c>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row>
    <row r="177" spans="2:36" ht="34.9" customHeight="1">
      <c r="B177" s="378"/>
      <c r="C177" s="349"/>
      <c r="D177" s="420"/>
      <c r="E177" s="426"/>
      <c r="F177" s="426"/>
      <c r="G177" s="429"/>
      <c r="H177" s="308"/>
      <c r="I177" s="350" t="str">
        <f t="shared" ref="I177:I178" si="67">LEFT(H177,14)</f>
        <v/>
      </c>
      <c r="J177" s="351"/>
      <c r="K177" s="333"/>
      <c r="L177" s="333"/>
      <c r="M177" s="333"/>
      <c r="N177" s="333"/>
      <c r="O177" s="333"/>
      <c r="P177" s="333"/>
      <c r="Q177" s="333"/>
      <c r="R177" s="333"/>
      <c r="S177" s="333"/>
      <c r="T177" s="333"/>
      <c r="U177" s="333"/>
      <c r="V177" s="333"/>
      <c r="W177" s="333"/>
      <c r="X177" s="333"/>
      <c r="Y177" s="333"/>
      <c r="Z177" s="333"/>
      <c r="AA177" s="333"/>
      <c r="AB177" s="333"/>
      <c r="AC177" s="333"/>
      <c r="AD177" s="333"/>
      <c r="AE177" s="333"/>
      <c r="AF177" s="349"/>
      <c r="AG177" s="430"/>
      <c r="AH177" s="430"/>
      <c r="AI177" s="430"/>
      <c r="AJ177" s="333"/>
    </row>
    <row r="178" spans="2:36" ht="34.9" customHeight="1">
      <c r="B178" s="378"/>
      <c r="C178" s="349"/>
      <c r="D178" s="287"/>
      <c r="E178" s="287"/>
      <c r="F178" s="287"/>
      <c r="G178" s="287"/>
      <c r="H178" s="308"/>
      <c r="I178" s="350" t="str">
        <f t="shared" si="67"/>
        <v/>
      </c>
      <c r="J178" s="351"/>
      <c r="K178" s="333"/>
      <c r="L178" s="333"/>
      <c r="M178" s="333"/>
      <c r="N178" s="333"/>
      <c r="O178" s="333"/>
      <c r="P178" s="333"/>
      <c r="Q178" s="333"/>
      <c r="R178" s="333"/>
      <c r="S178" s="333"/>
      <c r="T178" s="333"/>
      <c r="U178" s="333"/>
      <c r="V178" s="333"/>
      <c r="W178" s="333"/>
      <c r="X178" s="333"/>
      <c r="Y178" s="333"/>
      <c r="Z178" s="333"/>
      <c r="AA178" s="333"/>
      <c r="AB178" s="333"/>
      <c r="AC178" s="333"/>
      <c r="AD178" s="333"/>
      <c r="AE178" s="333"/>
      <c r="AF178" s="349"/>
      <c r="AG178" s="352"/>
      <c r="AH178" s="352"/>
      <c r="AI178" s="352"/>
      <c r="AJ178" s="333"/>
    </row>
  </sheetData>
  <mergeCells count="1">
    <mergeCell ref="AH2:AI2"/>
  </mergeCells>
  <phoneticPr fontId="4" type="noConversion"/>
  <conditionalFormatting sqref="B6:B17">
    <cfRule type="expression" dxfId="697" priority="49">
      <formula>LEFT(B6,2)="실행"</formula>
    </cfRule>
    <cfRule type="expression" dxfId="696" priority="50">
      <formula>LEFT(B6,2)="입찰"</formula>
    </cfRule>
  </conditionalFormatting>
  <conditionalFormatting sqref="B20:B29">
    <cfRule type="expression" dxfId="695" priority="57">
      <formula>LEFT(B20,2)="실행"</formula>
    </cfRule>
    <cfRule type="expression" dxfId="694" priority="58">
      <formula>LEFT(B20,2)="입찰"</formula>
    </cfRule>
  </conditionalFormatting>
  <conditionalFormatting sqref="B32:B45">
    <cfRule type="expression" dxfId="693" priority="63">
      <formula>LEFT(B32,2)="실행"</formula>
    </cfRule>
    <cfRule type="expression" dxfId="692" priority="64">
      <formula>LEFT(B32,2)="입찰"</formula>
    </cfRule>
  </conditionalFormatting>
  <conditionalFormatting sqref="B48:B52">
    <cfRule type="expression" dxfId="691" priority="69">
      <formula>LEFT(B48,2)="실행"</formula>
    </cfRule>
    <cfRule type="expression" dxfId="690" priority="70">
      <formula>LEFT(B48,2)="입찰"</formula>
    </cfRule>
  </conditionalFormatting>
  <conditionalFormatting sqref="B55:B67">
    <cfRule type="expression" dxfId="689" priority="73">
      <formula>LEFT(B55,2)="실행"</formula>
    </cfRule>
    <cfRule type="expression" dxfId="688" priority="74">
      <formula>LEFT(B55,2)="입찰"</formula>
    </cfRule>
  </conditionalFormatting>
  <conditionalFormatting sqref="B70:B81">
    <cfRule type="expression" dxfId="687" priority="79">
      <formula>LEFT(B70,2)="실행"</formula>
    </cfRule>
    <cfRule type="expression" dxfId="686" priority="80">
      <formula>LEFT(B70,2)="입찰"</formula>
    </cfRule>
  </conditionalFormatting>
  <conditionalFormatting sqref="B84:B87">
    <cfRule type="expression" dxfId="685" priority="85">
      <formula>LEFT(B84,2)="실행"</formula>
    </cfRule>
    <cfRule type="expression" dxfId="684" priority="86">
      <formula>LEFT(B84,2)="입찰"</formula>
    </cfRule>
  </conditionalFormatting>
  <conditionalFormatting sqref="B90:B94">
    <cfRule type="expression" dxfId="683" priority="95">
      <formula>LEFT(B90,2)="실행"</formula>
    </cfRule>
    <cfRule type="expression" dxfId="682" priority="96">
      <formula>LEFT(B90,2)="입찰"</formula>
    </cfRule>
  </conditionalFormatting>
  <conditionalFormatting sqref="B97:B100">
    <cfRule type="expression" dxfId="681" priority="91">
      <formula>LEFT(B97,2)="실행"</formula>
    </cfRule>
    <cfRule type="expression" dxfId="680" priority="92">
      <formula>LEFT(B97,2)="입찰"</formula>
    </cfRule>
  </conditionalFormatting>
  <conditionalFormatting sqref="B103:B148">
    <cfRule type="expression" dxfId="679" priority="9">
      <formula>LEFT(B103,2)="실행"</formula>
    </cfRule>
    <cfRule type="expression" dxfId="678" priority="10">
      <formula>LEFT(B103,2)="입찰"</formula>
    </cfRule>
  </conditionalFormatting>
  <conditionalFormatting sqref="B150:B158">
    <cfRule type="expression" dxfId="677" priority="7">
      <formula>LEFT(B150,2)="실행"</formula>
    </cfRule>
    <cfRule type="expression" dxfId="676" priority="8">
      <formula>LEFT(B150,2)="입찰"</formula>
    </cfRule>
  </conditionalFormatting>
  <conditionalFormatting sqref="B160:B167">
    <cfRule type="expression" dxfId="675" priority="5">
      <formula>LEFT(B160,2)="실행"</formula>
    </cfRule>
    <cfRule type="expression" dxfId="674" priority="6">
      <formula>LEFT(B160,2)="입찰"</formula>
    </cfRule>
  </conditionalFormatting>
  <conditionalFormatting sqref="B169:B171">
    <cfRule type="expression" dxfId="673" priority="3">
      <formula>LEFT(B169,2)="실행"</formula>
    </cfRule>
    <cfRule type="expression" dxfId="672" priority="4">
      <formula>LEFT(B169,2)="입찰"</formula>
    </cfRule>
  </conditionalFormatting>
  <conditionalFormatting sqref="B174:B176">
    <cfRule type="expression" dxfId="671" priority="1">
      <formula>LEFT(B174,2)="실행"</formula>
    </cfRule>
    <cfRule type="expression" dxfId="670" priority="2">
      <formula>LEFT(B174,2)="입찰"</formula>
    </cfRule>
  </conditionalFormatting>
  <conditionalFormatting sqref="C11:AJ11">
    <cfRule type="expression" dxfId="669" priority="51">
      <formula>LEFT($B11,2)="실행"</formula>
    </cfRule>
    <cfRule type="expression" dxfId="668" priority="52">
      <formula>LEFT($B11,2)="입찰"</formula>
    </cfRule>
  </conditionalFormatting>
  <conditionalFormatting sqref="C17:AJ17">
    <cfRule type="expression" dxfId="667" priority="53">
      <formula>LEFT($B17,2)="실행"</formula>
    </cfRule>
    <cfRule type="expression" dxfId="666" priority="54">
      <formula>LEFT($B17,2)="입찰"</formula>
    </cfRule>
  </conditionalFormatting>
  <conditionalFormatting sqref="C24:AJ24">
    <cfRule type="expression" dxfId="665" priority="55">
      <formula>LEFT($B24,2)="실행"</formula>
    </cfRule>
    <cfRule type="expression" dxfId="664" priority="56">
      <formula>LEFT($B24,2)="입찰"</formula>
    </cfRule>
  </conditionalFormatting>
  <conditionalFormatting sqref="C29:AJ29">
    <cfRule type="expression" dxfId="663" priority="59">
      <formula>LEFT($B29,2)="실행"</formula>
    </cfRule>
    <cfRule type="expression" dxfId="662" priority="60">
      <formula>LEFT($B29,2)="입찰"</formula>
    </cfRule>
  </conditionalFormatting>
  <conditionalFormatting sqref="C38:AJ38">
    <cfRule type="expression" dxfId="661" priority="61">
      <formula>LEFT($B38,2)="실행"</formula>
    </cfRule>
    <cfRule type="expression" dxfId="660" priority="62">
      <formula>LEFT($B38,2)="입찰"</formula>
    </cfRule>
  </conditionalFormatting>
  <conditionalFormatting sqref="C45:AJ45">
    <cfRule type="expression" dxfId="659" priority="65">
      <formula>LEFT($B45,2)="실행"</formula>
    </cfRule>
    <cfRule type="expression" dxfId="658" priority="66">
      <formula>LEFT($B45,2)="입찰"</formula>
    </cfRule>
  </conditionalFormatting>
  <conditionalFormatting sqref="C52:AJ52">
    <cfRule type="expression" dxfId="657" priority="67">
      <formula>LEFT($B52,2)="실행"</formula>
    </cfRule>
    <cfRule type="expression" dxfId="656" priority="68">
      <formula>LEFT($B52,2)="입찰"</formula>
    </cfRule>
  </conditionalFormatting>
  <conditionalFormatting sqref="C60:AJ60">
    <cfRule type="expression" dxfId="655" priority="71">
      <formula>LEFT($B60,2)="실행"</formula>
    </cfRule>
    <cfRule type="expression" dxfId="654" priority="72">
      <formula>LEFT($B60,2)="입찰"</formula>
    </cfRule>
  </conditionalFormatting>
  <conditionalFormatting sqref="C67:AJ67">
    <cfRule type="expression" dxfId="653" priority="75">
      <formula>LEFT($B67,2)="실행"</formula>
    </cfRule>
    <cfRule type="expression" dxfId="652" priority="76">
      <formula>LEFT($B67,2)="입찰"</formula>
    </cfRule>
  </conditionalFormatting>
  <conditionalFormatting sqref="C75:AJ75">
    <cfRule type="expression" dxfId="651" priority="77">
      <formula>LEFT($B75,2)="실행"</formula>
    </cfRule>
    <cfRule type="expression" dxfId="650" priority="78">
      <formula>LEFT($B75,2)="입찰"</formula>
    </cfRule>
  </conditionalFormatting>
  <conditionalFormatting sqref="C81:AJ81">
    <cfRule type="expression" dxfId="649" priority="81">
      <formula>LEFT($B81,2)="실행"</formula>
    </cfRule>
    <cfRule type="expression" dxfId="648" priority="82">
      <formula>LEFT($B81,2)="입찰"</formula>
    </cfRule>
  </conditionalFormatting>
  <conditionalFormatting sqref="C87:AJ87">
    <cfRule type="expression" dxfId="647" priority="83">
      <formula>LEFT($B87,2)="실행"</formula>
    </cfRule>
    <cfRule type="expression" dxfId="646" priority="84">
      <formula>LEFT($B87,2)="입찰"</formula>
    </cfRule>
  </conditionalFormatting>
  <conditionalFormatting sqref="C94:AJ94">
    <cfRule type="expression" dxfId="645" priority="93">
      <formula>LEFT($B94,2)="실행"</formula>
    </cfRule>
    <cfRule type="expression" dxfId="644" priority="94">
      <formula>LEFT($B94,2)="입찰"</formula>
    </cfRule>
  </conditionalFormatting>
  <conditionalFormatting sqref="C100:AJ100">
    <cfRule type="expression" dxfId="643" priority="89">
      <formula>LEFT($B100,2)="실행"</formula>
    </cfRule>
    <cfRule type="expression" dxfId="642" priority="90">
      <formula>LEFT($B100,2)="입찰"</formula>
    </cfRule>
  </conditionalFormatting>
  <conditionalFormatting sqref="C105:AJ105">
    <cfRule type="expression" dxfId="641" priority="87">
      <formula>LEFT($B105,2)="실행"</formula>
    </cfRule>
    <cfRule type="expression" dxfId="640" priority="88">
      <formula>LEFT($B105,2)="입찰"</formula>
    </cfRule>
  </conditionalFormatting>
  <conditionalFormatting sqref="C110:AJ110">
    <cfRule type="expression" dxfId="639" priority="47">
      <formula>LEFT($B110,2)="실행"</formula>
    </cfRule>
    <cfRule type="expression" dxfId="638" priority="48">
      <formula>LEFT($B110,2)="입찰"</formula>
    </cfRule>
  </conditionalFormatting>
  <conditionalFormatting sqref="C115:AJ115">
    <cfRule type="expression" dxfId="637" priority="45">
      <formula>LEFT($B115,2)="실행"</formula>
    </cfRule>
    <cfRule type="expression" dxfId="636" priority="46">
      <formula>LEFT($B115,2)="입찰"</formula>
    </cfRule>
  </conditionalFormatting>
  <conditionalFormatting sqref="C118:AJ118">
    <cfRule type="expression" dxfId="635" priority="43">
      <formula>LEFT($B118,2)="실행"</formula>
    </cfRule>
    <cfRule type="expression" dxfId="634" priority="44">
      <formula>LEFT($B118,2)="입찰"</formula>
    </cfRule>
  </conditionalFormatting>
  <conditionalFormatting sqref="C123:AJ123">
    <cfRule type="expression" dxfId="633" priority="41">
      <formula>LEFT($B123,2)="실행"</formula>
    </cfRule>
    <cfRule type="expression" dxfId="632" priority="42">
      <formula>LEFT($B123,2)="입찰"</formula>
    </cfRule>
  </conditionalFormatting>
  <conditionalFormatting sqref="C126:AJ126">
    <cfRule type="expression" dxfId="631" priority="39">
      <formula>LEFT($B126,2)="실행"</formula>
    </cfRule>
    <cfRule type="expression" dxfId="630" priority="40">
      <formula>LEFT($B126,2)="입찰"</formula>
    </cfRule>
  </conditionalFormatting>
  <conditionalFormatting sqref="C130:AJ130">
    <cfRule type="expression" dxfId="629" priority="37">
      <formula>LEFT($B130,2)="실행"</formula>
    </cfRule>
    <cfRule type="expression" dxfId="628" priority="38">
      <formula>LEFT($B130,2)="입찰"</formula>
    </cfRule>
  </conditionalFormatting>
  <conditionalFormatting sqref="C133:AJ133">
    <cfRule type="expression" dxfId="627" priority="35">
      <formula>LEFT($B133,2)="실행"</formula>
    </cfRule>
    <cfRule type="expression" dxfId="626" priority="36">
      <formula>LEFT($B133,2)="입찰"</formula>
    </cfRule>
  </conditionalFormatting>
  <conditionalFormatting sqref="C136:AJ136">
    <cfRule type="expression" dxfId="625" priority="33">
      <formula>LEFT($B136,2)="실행"</formula>
    </cfRule>
    <cfRule type="expression" dxfId="624" priority="34">
      <formula>LEFT($B136,2)="입찰"</formula>
    </cfRule>
  </conditionalFormatting>
  <conditionalFormatting sqref="C139:AJ139">
    <cfRule type="expression" dxfId="623" priority="31">
      <formula>LEFT($B139,2)="실행"</formula>
    </cfRule>
    <cfRule type="expression" dxfId="622" priority="32">
      <formula>LEFT($B139,2)="입찰"</formula>
    </cfRule>
  </conditionalFormatting>
  <conditionalFormatting sqref="C142:AJ142">
    <cfRule type="expression" dxfId="621" priority="29">
      <formula>LEFT($B142,2)="실행"</formula>
    </cfRule>
    <cfRule type="expression" dxfId="620" priority="30">
      <formula>LEFT($B142,2)="입찰"</formula>
    </cfRule>
  </conditionalFormatting>
  <conditionalFormatting sqref="C145:AJ145">
    <cfRule type="expression" dxfId="619" priority="27">
      <formula>LEFT($B145,2)="실행"</formula>
    </cfRule>
    <cfRule type="expression" dxfId="618" priority="28">
      <formula>LEFT($B145,2)="입찰"</formula>
    </cfRule>
  </conditionalFormatting>
  <conditionalFormatting sqref="C148:AJ148">
    <cfRule type="expression" dxfId="617" priority="25">
      <formula>LEFT($B148,2)="실행"</formula>
    </cfRule>
    <cfRule type="expression" dxfId="616" priority="26">
      <formula>LEFT($B148,2)="입찰"</formula>
    </cfRule>
  </conditionalFormatting>
  <conditionalFormatting sqref="C152:AJ152">
    <cfRule type="expression" dxfId="615" priority="23">
      <formula>LEFT($B152,2)="실행"</formula>
    </cfRule>
    <cfRule type="expression" dxfId="614" priority="24">
      <formula>LEFT($B152,2)="입찰"</formula>
    </cfRule>
  </conditionalFormatting>
  <conditionalFormatting sqref="C155:AJ155">
    <cfRule type="expression" dxfId="613" priority="21">
      <formula>LEFT($B155,2)="실행"</formula>
    </cfRule>
    <cfRule type="expression" dxfId="612" priority="22">
      <formula>LEFT($B155,2)="입찰"</formula>
    </cfRule>
  </conditionalFormatting>
  <conditionalFormatting sqref="C158:AJ158">
    <cfRule type="expression" dxfId="611" priority="19">
      <formula>LEFT($B158,2)="실행"</formula>
    </cfRule>
    <cfRule type="expression" dxfId="610" priority="20">
      <formula>LEFT($B158,2)="입찰"</formula>
    </cfRule>
  </conditionalFormatting>
  <conditionalFormatting sqref="C163:AJ163">
    <cfRule type="expression" dxfId="609" priority="17">
      <formula>LEFT($B163,2)="실행"</formula>
    </cfRule>
    <cfRule type="expression" dxfId="608" priority="18">
      <formula>LEFT($B163,2)="입찰"</formula>
    </cfRule>
  </conditionalFormatting>
  <conditionalFormatting sqref="C167:AJ167">
    <cfRule type="expression" dxfId="607" priority="15">
      <formula>LEFT($B167,2)="실행"</formula>
    </cfRule>
    <cfRule type="expression" dxfId="606" priority="16">
      <formula>LEFT($B167,2)="입찰"</formula>
    </cfRule>
  </conditionalFormatting>
  <conditionalFormatting sqref="C171:AJ171">
    <cfRule type="expression" dxfId="605" priority="13">
      <formula>LEFT($B171,2)="실행"</formula>
    </cfRule>
    <cfRule type="expression" dxfId="604" priority="14">
      <formula>LEFT($B171,2)="입찰"</formula>
    </cfRule>
  </conditionalFormatting>
  <conditionalFormatting sqref="C176:AJ176">
    <cfRule type="expression" dxfId="603" priority="11">
      <formula>LEFT($B176,2)="실행"</formula>
    </cfRule>
    <cfRule type="expression" dxfId="602" priority="12">
      <formula>LEFT($B176,2)="입찰"</formula>
    </cfRule>
  </conditionalFormatting>
  <dataValidations count="1">
    <dataValidation type="list" allowBlank="1" showInputMessage="1" showErrorMessage="1" sqref="B90 B97 B103 B84 B76 B70 B61 B55 B48 B39 B32 B25 B20 B12 B6 B106 B111 B116 B119 B124 B127 B131 B134 B137 B140 B143 B146 B150 B153 B156 B160 B164 B169 B174" xr:uid="{2E8CECF8-BC9C-4062-AEFE-EE20552E8A7E}">
      <formula1>"표준,입찰,실행"</formula1>
    </dataValidation>
  </dataValidations>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082304E-9546-40DA-A441-C78F8CEC4549}">
          <x14:formula1>
            <xm:f>'WM-AR'!$A$7:$A$2292</xm:f>
          </x14:formula1>
          <xm:sqref>H161:H162 H7:H10 H172 H30 H21:H23 H33:H37 H53 H56:H59 H68 H71:H74 H82 H88 H95 H101 H91:H93 H107:H109 H112:H114 H117 H120:H122 H125 H128:H129 H132 H135 H138 H141 H144 H147 H151 H154 H157 H165:H166 H46 H13:H16 H26:H28 H40:H44 H49:H51 H62:H66 H77:H80 H85:H86 H104 H98:H99 H170 H175 H177:H178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CA84-8945-4443-AB9C-5AC30DF19CBB}">
  <sheetPr>
    <tabColor theme="7" tint="0.79998168889431442"/>
  </sheetPr>
  <dimension ref="B1:AI120"/>
  <sheetViews>
    <sheetView view="pageBreakPreview" zoomScale="55" zoomScaleNormal="100" zoomScaleSheetLayoutView="55" workbookViewId="0">
      <pane xSplit="13" ySplit="3" topLeftCell="N87"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19.75" style="78" customWidth="1"/>
    <col min="7" max="7" width="61" style="78" customWidth="1"/>
    <col min="8" max="8" width="12.75" style="267" customWidth="1"/>
    <col min="9" max="9" width="5.75" style="267" customWidth="1"/>
    <col min="10" max="10" width="4.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1.75" style="78" customWidth="1"/>
    <col min="32" max="32" width="15.75" style="78" customWidth="1"/>
    <col min="33" max="33" width="7.75" style="78" customWidth="1"/>
    <col min="34" max="34" width="4.75" style="78" customWidth="1"/>
    <col min="35" max="35" width="15.75" style="79" customWidth="1"/>
    <col min="36" max="36" width="19.625" style="78" customWidth="1"/>
    <col min="37" max="16384" width="9" style="78"/>
  </cols>
  <sheetData>
    <row r="1" spans="2:35" ht="34.9" customHeight="1">
      <c r="B1" s="265" t="s">
        <v>1007</v>
      </c>
    </row>
    <row r="2" spans="2:35" ht="49.9" customHeight="1">
      <c r="B2" s="431" t="s">
        <v>222</v>
      </c>
      <c r="C2" s="268" t="s">
        <v>723</v>
      </c>
      <c r="D2" s="268" t="s">
        <v>724</v>
      </c>
      <c r="E2" s="268" t="s">
        <v>481</v>
      </c>
      <c r="F2" s="268" t="s">
        <v>725</v>
      </c>
      <c r="G2" s="268" t="s">
        <v>726</v>
      </c>
      <c r="H2" s="432" t="s">
        <v>870</v>
      </c>
      <c r="I2" s="268" t="s">
        <v>728</v>
      </c>
      <c r="J2" s="433" t="s">
        <v>729</v>
      </c>
      <c r="K2" s="433" t="s">
        <v>730</v>
      </c>
      <c r="L2" s="433" t="s">
        <v>731</v>
      </c>
      <c r="M2" s="433" t="s">
        <v>732</v>
      </c>
      <c r="N2" s="433" t="s">
        <v>733</v>
      </c>
      <c r="O2" s="433" t="s">
        <v>734</v>
      </c>
      <c r="P2" s="433" t="s">
        <v>735</v>
      </c>
      <c r="Q2" s="433" t="s">
        <v>736</v>
      </c>
      <c r="R2" s="433" t="s">
        <v>737</v>
      </c>
      <c r="S2" s="433" t="s">
        <v>738</v>
      </c>
      <c r="T2" s="433" t="s">
        <v>739</v>
      </c>
      <c r="U2" s="433" t="s">
        <v>740</v>
      </c>
      <c r="V2" s="433" t="s">
        <v>741</v>
      </c>
      <c r="W2" s="433" t="s">
        <v>742</v>
      </c>
      <c r="X2" s="433" t="s">
        <v>743</v>
      </c>
      <c r="Y2" s="433" t="s">
        <v>744</v>
      </c>
      <c r="Z2" s="433" t="s">
        <v>745</v>
      </c>
      <c r="AA2" s="433" t="s">
        <v>746</v>
      </c>
      <c r="AB2" s="433" t="s">
        <v>747</v>
      </c>
      <c r="AC2" s="433" t="s">
        <v>748</v>
      </c>
      <c r="AD2" s="433" t="s">
        <v>749</v>
      </c>
      <c r="AE2" s="432" t="s">
        <v>480</v>
      </c>
      <c r="AF2" s="270" t="s">
        <v>750</v>
      </c>
      <c r="AG2" s="744" t="s">
        <v>751</v>
      </c>
      <c r="AH2" s="745"/>
      <c r="AI2" s="434"/>
    </row>
    <row r="3" spans="2:35" ht="34.9" customHeight="1">
      <c r="B3" s="271">
        <v>2</v>
      </c>
      <c r="C3" s="272" t="s">
        <v>1008</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436"/>
    </row>
    <row r="4" spans="2:35" ht="34.9" customHeight="1">
      <c r="B4" s="356">
        <v>2.1</v>
      </c>
      <c r="C4" s="357" t="s">
        <v>1009</v>
      </c>
      <c r="D4" s="357"/>
      <c r="E4" s="357"/>
      <c r="F4" s="358"/>
      <c r="G4" s="358"/>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437"/>
    </row>
    <row r="5" spans="2:35" ht="33" customHeight="1">
      <c r="B5" s="438"/>
      <c r="C5" s="412" t="s">
        <v>1010</v>
      </c>
      <c r="D5" s="321"/>
      <c r="E5" s="321"/>
      <c r="F5" s="412" t="s">
        <v>1011</v>
      </c>
      <c r="G5" s="412"/>
      <c r="H5" s="415"/>
      <c r="I5" s="415"/>
      <c r="J5" s="416"/>
      <c r="K5" s="416"/>
      <c r="L5" s="416"/>
      <c r="M5" s="416"/>
      <c r="N5" s="439"/>
      <c r="O5" s="416"/>
      <c r="P5" s="416"/>
      <c r="Q5" s="416"/>
      <c r="R5" s="416"/>
      <c r="S5" s="416"/>
      <c r="T5" s="416"/>
      <c r="U5" s="416"/>
      <c r="V5" s="416"/>
      <c r="W5" s="416"/>
      <c r="X5" s="416"/>
      <c r="Y5" s="416"/>
      <c r="Z5" s="416"/>
      <c r="AA5" s="416"/>
      <c r="AB5" s="416"/>
      <c r="AC5" s="416"/>
      <c r="AD5" s="416"/>
      <c r="AE5" s="305"/>
      <c r="AF5" s="305"/>
      <c r="AG5" s="305"/>
      <c r="AH5" s="305"/>
      <c r="AI5" s="306"/>
    </row>
    <row r="6" spans="2:35" ht="34.9" customHeight="1">
      <c r="B6" s="440"/>
      <c r="C6" s="285" t="s">
        <v>225</v>
      </c>
      <c r="D6" s="308"/>
      <c r="E6" s="287" t="s">
        <v>524</v>
      </c>
      <c r="F6" s="288" t="s">
        <v>1012</v>
      </c>
      <c r="G6" s="289"/>
      <c r="H6" s="290"/>
      <c r="I6" s="290"/>
      <c r="J6" s="290"/>
      <c r="K6" s="290"/>
      <c r="L6" s="290"/>
      <c r="M6" s="291"/>
      <c r="N6" s="441" t="s">
        <v>1013</v>
      </c>
      <c r="O6" s="442"/>
      <c r="P6" s="442"/>
      <c r="Q6" s="442"/>
      <c r="R6" s="442"/>
      <c r="S6" s="442"/>
      <c r="T6" s="442"/>
      <c r="U6" s="443"/>
      <c r="V6" s="444"/>
      <c r="W6" s="444"/>
      <c r="X6" s="444"/>
      <c r="Y6" s="444"/>
      <c r="Z6" s="444"/>
      <c r="AA6" s="444"/>
      <c r="AB6" s="444"/>
      <c r="AC6" s="444"/>
      <c r="AD6" s="444"/>
      <c r="AE6" s="394"/>
      <c r="AF6" s="297"/>
      <c r="AG6" s="297"/>
      <c r="AH6" s="297"/>
      <c r="AI6" s="333"/>
    </row>
    <row r="7" spans="2:35" ht="49.9" customHeight="1">
      <c r="B7" s="314"/>
      <c r="C7" s="285"/>
      <c r="D7" s="285"/>
      <c r="E7" s="285"/>
      <c r="F7" s="286" t="str">
        <f t="shared" ref="F7:F22" si="0">M7&amp;" "&amp;P7</f>
        <v xml:space="preserve">Roof Screed </v>
      </c>
      <c r="G7" s="308" t="s">
        <v>1014</v>
      </c>
      <c r="H7" s="309" t="str">
        <f>LEFT(G7,14)</f>
        <v>A04AQ086-00001</v>
      </c>
      <c r="I7" s="310"/>
      <c r="J7" s="310" t="str">
        <f>VLOOKUP($H7,'WM-AR'!$B$7:$AL$2292,34,FALSE)</f>
        <v>M3</v>
      </c>
      <c r="K7" s="310" t="str">
        <f>VLOOKUP($H7,'WM-AR'!$B$7:$AL$2292,4,FALSE)</f>
        <v>Finishing Work</v>
      </c>
      <c r="L7" s="310" t="str">
        <f>VLOOKUP($H7,'WM-AR'!$B$7:$AL$2292,6,FALSE)</f>
        <v>Roof Work</v>
      </c>
      <c r="M7" s="310" t="str">
        <f>VLOOKUP($H7,'WM-AR'!$B$7:$AL$2292,8,FALSE)</f>
        <v>Roof Screed</v>
      </c>
      <c r="N7" s="310" t="str">
        <f>VLOOKUP($H7,'WM-AR'!$B$7:$AL$2292,10,FALSE)</f>
        <v>Light-Weight Concrete Screed</v>
      </c>
      <c r="O7" s="310">
        <f>VLOOKUP($H7,'WM-AR'!$B$7:$AL$2292,12,FALSE)</f>
        <v>0</v>
      </c>
      <c r="P7" s="310" t="str">
        <f>IF(VLOOKUP($H7,'WM-AR'!$B$7:$AL$2292,14,FALSE)=0,"",VLOOKUP($H7,'WM-AR'!$B$7:$AL$2292,14,FALSE))</f>
        <v/>
      </c>
      <c r="Q7" s="310">
        <f>VLOOKUP($H7,'WM-AR'!$B$7:$AL$2292,16,FALSE)</f>
        <v>0</v>
      </c>
      <c r="R7" s="310">
        <f>VLOOKUP($H7,'WM-AR'!$B$7:$AL$2292,18,FALSE)</f>
        <v>0</v>
      </c>
      <c r="S7" s="310" t="str">
        <f>IF(VLOOKUP($H7,'WM-AR'!$B$7:$AL$2292,20,FALSE)=0,"",VLOOKUP($H7,'WM-AR'!$B$7:$AL$2292,20,FALSE))</f>
        <v>w/o Welded Wire Fabric</v>
      </c>
      <c r="T7" s="310">
        <f>VLOOKUP($H7,'WM-AR'!$B$7:$AL$2292,22,FALSE)</f>
        <v>0</v>
      </c>
      <c r="U7" s="310" t="str">
        <f>VLOOKUP($H7,'WM-AR'!$B$7:$AL$2292,24,FALSE)</f>
        <v>30mm≤Min. THK&lt;50mm</v>
      </c>
      <c r="V7" s="310">
        <f>VLOOKUP($H7,'WM-AR'!$B$7:$AL$2292,25,FALSE)</f>
        <v>0</v>
      </c>
      <c r="W7" s="310" t="str">
        <f>VLOOKUP($H7,'WM-AR'!$B$7:$AL$2292,26,FALSE)</f>
        <v>Min. THK=(  )mm, Slope=(  )</v>
      </c>
      <c r="X7" s="310">
        <f>VLOOKUP($H7,'WM-AR'!$B$7:$AL$2292,27,FALSE)</f>
        <v>0</v>
      </c>
      <c r="Y7" s="310">
        <f>VLOOKUP($H7,'WM-AR'!$B$7:$AL$2292,28,FALSE)</f>
        <v>0</v>
      </c>
      <c r="Z7" s="310">
        <f>VLOOKUP($H7,'WM-AR'!$B$7:$AL$2292,29,FALSE)</f>
        <v>0</v>
      </c>
      <c r="AA7" s="310">
        <f>VLOOKUP($H7,'WM-AR'!$B$7:$AL$2292,30,FALSE)</f>
        <v>0</v>
      </c>
      <c r="AB7" s="310">
        <f>VLOOKUP($H7,'WM-AR'!$B$7:$AL$2292,31,FALSE)</f>
        <v>0</v>
      </c>
      <c r="AC7" s="310">
        <f>VLOOKUP($H7,'WM-AR'!$B$7:$AL$2292,32,FALSE)</f>
        <v>0</v>
      </c>
      <c r="AD7" s="310">
        <f>VLOOKUP($H7,'WM-AR'!$B$7:$AL$2292,33,FALSE)</f>
        <v>0</v>
      </c>
      <c r="AE7" s="287" t="s">
        <v>1015</v>
      </c>
      <c r="AF7" s="316" t="s">
        <v>949</v>
      </c>
      <c r="AG7" s="312"/>
      <c r="AH7" s="312" t="s">
        <v>882</v>
      </c>
      <c r="AI7" s="334" t="s">
        <v>950</v>
      </c>
    </row>
    <row r="8" spans="2:35" ht="49.9" customHeight="1">
      <c r="B8" s="314"/>
      <c r="C8" s="285"/>
      <c r="D8" s="285"/>
      <c r="E8" s="285"/>
      <c r="F8" s="286" t="str">
        <f t="shared" si="0"/>
        <v xml:space="preserve">Welded Wire Fabric </v>
      </c>
      <c r="G8" s="308" t="s">
        <v>1016</v>
      </c>
      <c r="H8" s="309" t="str">
        <f t="shared" ref="H8:H71" si="1">LEFT(G8,14)</f>
        <v>A04AQ038-00001</v>
      </c>
      <c r="I8" s="310"/>
      <c r="J8" s="310" t="str">
        <f>VLOOKUP($H8,'WM-AR'!$B$7:$AL$2292,34,FALSE)</f>
        <v>M2</v>
      </c>
      <c r="K8" s="310" t="str">
        <f>VLOOKUP($H8,'WM-AR'!$B$7:$AL$2292,4,FALSE)</f>
        <v>Finishing Work</v>
      </c>
      <c r="L8" s="310" t="str">
        <f>VLOOKUP($H8,'WM-AR'!$B$7:$AL$2292,6,FALSE)</f>
        <v>Roof Work</v>
      </c>
      <c r="M8" s="310" t="str">
        <f>VLOOKUP($H8,'WM-AR'!$B$7:$AL$2292,8,FALSE)</f>
        <v>Welded Wire Fabric</v>
      </c>
      <c r="N8" s="310">
        <f>VLOOKUP($H8,'WM-AR'!$B$7:$AL$2292,10,FALSE)</f>
        <v>0</v>
      </c>
      <c r="O8" s="310">
        <f>VLOOKUP($H8,'WM-AR'!$B$7:$AL$2292,12,FALSE)</f>
        <v>0</v>
      </c>
      <c r="P8" s="310" t="str">
        <f>IF(VLOOKUP($H8,'WM-AR'!$B$7:$AL$2292,14,FALSE)=0,"",VLOOKUP($H8,'WM-AR'!$B$7:$AL$2292,14,FALSE))</f>
        <v/>
      </c>
      <c r="Q8" s="310">
        <f>VLOOKUP($H8,'WM-AR'!$B$7:$AL$2292,16,FALSE)</f>
        <v>0</v>
      </c>
      <c r="R8" s="310">
        <f>VLOOKUP($H8,'WM-AR'!$B$7:$AL$2292,18,FALSE)</f>
        <v>0</v>
      </c>
      <c r="S8" s="310" t="str">
        <f>IF(VLOOKUP($H8,'WM-AR'!$B$7:$AL$2292,20,FALSE)=0,"",VLOOKUP($H8,'WM-AR'!$B$7:$AL$2292,20,FALSE))</f>
        <v/>
      </c>
      <c r="T8" s="310">
        <f>VLOOKUP($H8,'WM-AR'!$B$7:$AL$2292,22,FALSE)</f>
        <v>0</v>
      </c>
      <c r="U8" s="310" t="str">
        <f>VLOOKUP($H8,'WM-AR'!$B$7:$AL$2292,24,FALSE)</f>
        <v>DIA≤6mm</v>
      </c>
      <c r="V8" s="310">
        <f>VLOOKUP($H8,'WM-AR'!$B$7:$AL$2292,25,FALSE)</f>
        <v>0</v>
      </c>
      <c r="W8" s="310" t="str">
        <f>VLOOKUP($H8,'WM-AR'!$B$7:$AL$2292,26,FALSE)</f>
        <v>Mesh Size=DIA(  )mm x (  )mm x (  )mm</v>
      </c>
      <c r="X8" s="310">
        <f>VLOOKUP($H8,'WM-AR'!$B$7:$AL$2292,27,FALSE)</f>
        <v>0</v>
      </c>
      <c r="Y8" s="310">
        <f>VLOOKUP($H8,'WM-AR'!$B$7:$AL$2292,28,FALSE)</f>
        <v>0</v>
      </c>
      <c r="Z8" s="310">
        <f>VLOOKUP($H8,'WM-AR'!$B$7:$AL$2292,29,FALSE)</f>
        <v>0</v>
      </c>
      <c r="AA8" s="310">
        <f>VLOOKUP($H8,'WM-AR'!$B$7:$AL$2292,30,FALSE)</f>
        <v>0</v>
      </c>
      <c r="AB8" s="310">
        <f>VLOOKUP($H8,'WM-AR'!$B$7:$AL$2292,31,FALSE)</f>
        <v>0</v>
      </c>
      <c r="AC8" s="310">
        <f>VLOOKUP($H8,'WM-AR'!$B$7:$AL$2292,32,FALSE)</f>
        <v>0</v>
      </c>
      <c r="AD8" s="310">
        <f>VLOOKUP($H8,'WM-AR'!$B$7:$AL$2292,33,FALSE)</f>
        <v>0</v>
      </c>
      <c r="AE8" s="287" t="s">
        <v>1017</v>
      </c>
      <c r="AF8" s="316" t="s">
        <v>779</v>
      </c>
      <c r="AG8" s="312"/>
      <c r="AH8" s="312" t="s">
        <v>763</v>
      </c>
      <c r="AI8" s="334"/>
    </row>
    <row r="9" spans="2:35" ht="49.9" customHeight="1">
      <c r="B9" s="307"/>
      <c r="C9" s="286"/>
      <c r="D9" s="286"/>
      <c r="E9" s="286"/>
      <c r="F9" s="286" t="str">
        <f t="shared" si="0"/>
        <v xml:space="preserve">Roof Insulation </v>
      </c>
      <c r="G9" s="308" t="s">
        <v>1018</v>
      </c>
      <c r="H9" s="309" t="str">
        <f t="shared" si="1"/>
        <v>A04AQ088-00004</v>
      </c>
      <c r="I9" s="310"/>
      <c r="J9" s="310" t="str">
        <f>VLOOKUP($H9,'WM-AR'!$B$7:$AL$2292,34,FALSE)</f>
        <v>M2</v>
      </c>
      <c r="K9" s="310" t="str">
        <f>VLOOKUP($H9,'WM-AR'!$B$7:$AL$2292,4,FALSE)</f>
        <v>Finishing Work</v>
      </c>
      <c r="L9" s="310" t="str">
        <f>VLOOKUP($H9,'WM-AR'!$B$7:$AL$2292,6,FALSE)</f>
        <v>Roof Work</v>
      </c>
      <c r="M9" s="310" t="str">
        <f>VLOOKUP($H9,'WM-AR'!$B$7:$AL$2292,8,FALSE)</f>
        <v>Roof Insulation</v>
      </c>
      <c r="N9" s="310" t="str">
        <f>VLOOKUP($H9,'WM-AR'!$B$7:$AL$2292,10,FALSE)</f>
        <v>Rigid Extruded Polystyrene Foam Insulation</v>
      </c>
      <c r="O9" s="310">
        <f>VLOOKUP($H9,'WM-AR'!$B$7:$AL$2292,12,FALSE)</f>
        <v>0</v>
      </c>
      <c r="P9" s="310" t="str">
        <f>IF(VLOOKUP($H9,'WM-AR'!$B$7:$AL$2292,14,FALSE)=0,"",VLOOKUP($H9,'WM-AR'!$B$7:$AL$2292,14,FALSE))</f>
        <v/>
      </c>
      <c r="Q9" s="310">
        <f>VLOOKUP($H9,'WM-AR'!$B$7:$AL$2292,16,FALSE)</f>
        <v>0</v>
      </c>
      <c r="R9" s="310">
        <f>VLOOKUP($H9,'WM-AR'!$B$7:$AL$2292,18,FALSE)</f>
        <v>0</v>
      </c>
      <c r="S9" s="310" t="str">
        <f>IF(VLOOKUP($H9,'WM-AR'!$B$7:$AL$2292,20,FALSE)=0,"",VLOOKUP($H9,'WM-AR'!$B$7:$AL$2292,20,FALSE))</f>
        <v/>
      </c>
      <c r="T9" s="310">
        <f>VLOOKUP($H9,'WM-AR'!$B$7:$AL$2292,22,FALSE)</f>
        <v>0</v>
      </c>
      <c r="U9" s="310" t="str">
        <f>VLOOKUP($H9,'WM-AR'!$B$7:$AL$2292,24,FALSE)</f>
        <v>100mm≤THK</v>
      </c>
      <c r="V9" s="310">
        <f>VLOOKUP($H9,'WM-AR'!$B$7:$AL$2292,25,FALSE)</f>
        <v>0</v>
      </c>
      <c r="W9" s="310" t="str">
        <f>VLOOKUP($H9,'WM-AR'!$B$7:$AL$2292,26,FALSE)</f>
        <v>THK=(  )mm</v>
      </c>
      <c r="X9" s="310">
        <f>VLOOKUP($H9,'WM-AR'!$B$7:$AL$2292,27,FALSE)</f>
        <v>0</v>
      </c>
      <c r="Y9" s="310">
        <f>VLOOKUP($H9,'WM-AR'!$B$7:$AL$2292,28,FALSE)</f>
        <v>0</v>
      </c>
      <c r="Z9" s="310">
        <f>VLOOKUP($H9,'WM-AR'!$B$7:$AL$2292,29,FALSE)</f>
        <v>0</v>
      </c>
      <c r="AA9" s="310">
        <f>VLOOKUP($H9,'WM-AR'!$B$7:$AL$2292,30,FALSE)</f>
        <v>0</v>
      </c>
      <c r="AB9" s="310">
        <f>VLOOKUP($H9,'WM-AR'!$B$7:$AL$2292,31,FALSE)</f>
        <v>0</v>
      </c>
      <c r="AC9" s="310">
        <f>VLOOKUP($H9,'WM-AR'!$B$7:$AL$2292,32,FALSE)</f>
        <v>0</v>
      </c>
      <c r="AD9" s="310">
        <f>VLOOKUP($H9,'WM-AR'!$B$7:$AL$2292,33,FALSE)</f>
        <v>0</v>
      </c>
      <c r="AE9" s="287" t="s">
        <v>1019</v>
      </c>
      <c r="AF9" s="316" t="s">
        <v>779</v>
      </c>
      <c r="AG9" s="312"/>
      <c r="AH9" s="312" t="s">
        <v>882</v>
      </c>
      <c r="AI9" s="334"/>
    </row>
    <row r="10" spans="2:35" ht="49.9" customHeight="1">
      <c r="B10" s="314"/>
      <c r="C10" s="285"/>
      <c r="D10" s="285"/>
      <c r="E10" s="285"/>
      <c r="F10" s="286" t="str">
        <f t="shared" si="0"/>
        <v xml:space="preserve">Waterproofing Membrane </v>
      </c>
      <c r="G10" s="308" t="s">
        <v>1020</v>
      </c>
      <c r="H10" s="309" t="str">
        <f t="shared" si="1"/>
        <v>A04AQ310-00001</v>
      </c>
      <c r="I10" s="310"/>
      <c r="J10" s="310" t="str">
        <f>VLOOKUP($H10,'WM-AR'!$B$7:$AL$2292,34,FALSE)</f>
        <v>M2</v>
      </c>
      <c r="K10" s="310" t="str">
        <f>VLOOKUP($H10,'WM-AR'!$B$7:$AL$2292,4,FALSE)</f>
        <v>Finishing Work</v>
      </c>
      <c r="L10" s="310" t="str">
        <f>VLOOKUP($H10,'WM-AR'!$B$7:$AL$2292,6,FALSE)</f>
        <v>Roof Work</v>
      </c>
      <c r="M10" s="310" t="str">
        <f>VLOOKUP($H10,'WM-AR'!$B$7:$AL$2292,8,FALSE)</f>
        <v>Waterproofing Membrane</v>
      </c>
      <c r="N10" s="310" t="str">
        <f>VLOOKUP($H10,'WM-AR'!$B$7:$AL$2292,10,FALSE)</f>
        <v>EPDM(or Equivalent)</v>
      </c>
      <c r="O10" s="310">
        <f>VLOOKUP($H10,'WM-AR'!$B$7:$AL$2292,12,FALSE)</f>
        <v>0</v>
      </c>
      <c r="P10" s="310" t="str">
        <f>IF(VLOOKUP($H10,'WM-AR'!$B$7:$AL$2292,14,FALSE)=0,"",VLOOKUP($H10,'WM-AR'!$B$7:$AL$2292,14,FALSE))</f>
        <v/>
      </c>
      <c r="Q10" s="310">
        <f>VLOOKUP($H10,'WM-AR'!$B$7:$AL$2292,16,FALSE)</f>
        <v>0</v>
      </c>
      <c r="R10" s="310">
        <f>VLOOKUP($H10,'WM-AR'!$B$7:$AL$2292,18,FALSE)</f>
        <v>0</v>
      </c>
      <c r="S10" s="310" t="str">
        <f>IF(VLOOKUP($H10,'WM-AR'!$B$7:$AL$2292,20,FALSE)=0,"",VLOOKUP($H10,'WM-AR'!$B$7:$AL$2292,20,FALSE))</f>
        <v>w/ Accessories</v>
      </c>
      <c r="T10" s="310">
        <f>VLOOKUP($H10,'WM-AR'!$B$7:$AL$2292,22,FALSE)</f>
        <v>0</v>
      </c>
      <c r="U10" s="310">
        <f>VLOOKUP($H10,'WM-AR'!$B$7:$AL$2292,24,FALSE)</f>
        <v>0</v>
      </c>
      <c r="V10" s="310">
        <f>VLOOKUP($H10,'WM-AR'!$B$7:$AL$2292,25,FALSE)</f>
        <v>0</v>
      </c>
      <c r="W10" s="310" t="str">
        <f>VLOOKUP($H10,'WM-AR'!$B$7:$AL$2292,26,FALSE)</f>
        <v>THK=(  )mm</v>
      </c>
      <c r="X10" s="310">
        <f>VLOOKUP($H10,'WM-AR'!$B$7:$AL$2292,27,FALSE)</f>
        <v>0</v>
      </c>
      <c r="Y10" s="310">
        <f>VLOOKUP($H10,'WM-AR'!$B$7:$AL$2292,28,FALSE)</f>
        <v>0</v>
      </c>
      <c r="Z10" s="310">
        <f>VLOOKUP($H10,'WM-AR'!$B$7:$AL$2292,29,FALSE)</f>
        <v>0</v>
      </c>
      <c r="AA10" s="310">
        <f>VLOOKUP($H10,'WM-AR'!$B$7:$AL$2292,30,FALSE)</f>
        <v>0</v>
      </c>
      <c r="AB10" s="310">
        <f>VLOOKUP($H10,'WM-AR'!$B$7:$AL$2292,31,FALSE)</f>
        <v>0</v>
      </c>
      <c r="AC10" s="310">
        <f>VLOOKUP($H10,'WM-AR'!$B$7:$AL$2292,32,FALSE)</f>
        <v>0</v>
      </c>
      <c r="AD10" s="310">
        <f>VLOOKUP($H10,'WM-AR'!$B$7:$AL$2292,33,FALSE)</f>
        <v>0</v>
      </c>
      <c r="AE10" s="287"/>
      <c r="AF10" s="316" t="s">
        <v>779</v>
      </c>
      <c r="AG10" s="312"/>
      <c r="AH10" s="312" t="s">
        <v>763</v>
      </c>
      <c r="AI10" s="334"/>
    </row>
    <row r="11" spans="2:35" ht="34.9" customHeight="1">
      <c r="B11" s="440"/>
      <c r="C11" s="285" t="s">
        <v>225</v>
      </c>
      <c r="D11" s="308"/>
      <c r="E11" s="287" t="s">
        <v>524</v>
      </c>
      <c r="F11" s="288" t="s">
        <v>1021</v>
      </c>
      <c r="G11" s="289"/>
      <c r="H11" s="290" t="str">
        <f t="shared" si="1"/>
        <v/>
      </c>
      <c r="I11" s="290"/>
      <c r="J11" s="290"/>
      <c r="K11" s="290"/>
      <c r="L11" s="290"/>
      <c r="M11" s="291"/>
      <c r="N11" s="441" t="s">
        <v>1022</v>
      </c>
      <c r="O11" s="442"/>
      <c r="P11" s="442"/>
      <c r="Q11" s="442"/>
      <c r="R11" s="442"/>
      <c r="S11" s="442"/>
      <c r="T11" s="442"/>
      <c r="U11" s="443"/>
      <c r="V11" s="444"/>
      <c r="W11" s="444"/>
      <c r="X11" s="444"/>
      <c r="Y11" s="444"/>
      <c r="Z11" s="444"/>
      <c r="AA11" s="444"/>
      <c r="AB11" s="444"/>
      <c r="AC11" s="444"/>
      <c r="AD11" s="444"/>
      <c r="AE11" s="394"/>
      <c r="AF11" s="297"/>
      <c r="AG11" s="297"/>
      <c r="AH11" s="297"/>
      <c r="AI11" s="333"/>
    </row>
    <row r="12" spans="2:35" ht="49.9" customHeight="1">
      <c r="B12" s="314"/>
      <c r="C12" s="285"/>
      <c r="D12" s="285"/>
      <c r="E12" s="285"/>
      <c r="F12" s="286" t="str">
        <f t="shared" si="0"/>
        <v xml:space="preserve">Roof Screed </v>
      </c>
      <c r="G12" s="308" t="s">
        <v>1023</v>
      </c>
      <c r="H12" s="309" t="str">
        <f t="shared" si="1"/>
        <v>A04AQ086-00004</v>
      </c>
      <c r="I12" s="310"/>
      <c r="J12" s="310" t="str">
        <f>VLOOKUP($H12,'WM-AR'!$B$7:$AL$2292,34,FALSE)</f>
        <v>M3</v>
      </c>
      <c r="K12" s="310" t="str">
        <f>VLOOKUP($H12,'WM-AR'!$B$7:$AL$2292,4,FALSE)</f>
        <v>Finishing Work</v>
      </c>
      <c r="L12" s="310" t="str">
        <f>VLOOKUP($H12,'WM-AR'!$B$7:$AL$2292,6,FALSE)</f>
        <v>Roof Work</v>
      </c>
      <c r="M12" s="310" t="str">
        <f>VLOOKUP($H12,'WM-AR'!$B$7:$AL$2292,8,FALSE)</f>
        <v>Roof Screed</v>
      </c>
      <c r="N12" s="310" t="str">
        <f>VLOOKUP($H12,'WM-AR'!$B$7:$AL$2292,10,FALSE)</f>
        <v>Bed Mortar Screed</v>
      </c>
      <c r="O12" s="310">
        <f>VLOOKUP($H12,'WM-AR'!$B$7:$AL$2292,12,FALSE)</f>
        <v>0</v>
      </c>
      <c r="P12" s="310" t="str">
        <f>IF(VLOOKUP($H12,'WM-AR'!$B$7:$AL$2292,14,FALSE)=0,"",VLOOKUP($H12,'WM-AR'!$B$7:$AL$2292,14,FALSE))</f>
        <v/>
      </c>
      <c r="Q12" s="310">
        <f>VLOOKUP($H12,'WM-AR'!$B$7:$AL$2292,16,FALSE)</f>
        <v>0</v>
      </c>
      <c r="R12" s="310">
        <f>VLOOKUP($H12,'WM-AR'!$B$7:$AL$2292,18,FALSE)</f>
        <v>0</v>
      </c>
      <c r="S12" s="310" t="str">
        <f>IF(VLOOKUP($H12,'WM-AR'!$B$7:$AL$2292,20,FALSE)=0,"",VLOOKUP($H12,'WM-AR'!$B$7:$AL$2292,20,FALSE))</f>
        <v>w/o Welded Wire Fabric</v>
      </c>
      <c r="T12" s="310">
        <f>VLOOKUP($H12,'WM-AR'!$B$7:$AL$2292,22,FALSE)</f>
        <v>0</v>
      </c>
      <c r="U12" s="310" t="str">
        <f>VLOOKUP($H12,'WM-AR'!$B$7:$AL$2292,24,FALSE)</f>
        <v>30mm≤Min. THK&lt;50mm</v>
      </c>
      <c r="V12" s="310">
        <f>VLOOKUP($H12,'WM-AR'!$B$7:$AL$2292,25,FALSE)</f>
        <v>0</v>
      </c>
      <c r="W12" s="310" t="str">
        <f>VLOOKUP($H12,'WM-AR'!$B$7:$AL$2292,26,FALSE)</f>
        <v>Min. THK=(  )mm, Slope=(  )</v>
      </c>
      <c r="X12" s="310">
        <f>VLOOKUP($H12,'WM-AR'!$B$7:$AL$2292,27,FALSE)</f>
        <v>0</v>
      </c>
      <c r="Y12" s="310">
        <f>VLOOKUP($H12,'WM-AR'!$B$7:$AL$2292,28,FALSE)</f>
        <v>0</v>
      </c>
      <c r="Z12" s="310">
        <f>VLOOKUP($H12,'WM-AR'!$B$7:$AL$2292,29,FALSE)</f>
        <v>0</v>
      </c>
      <c r="AA12" s="310">
        <f>VLOOKUP($H12,'WM-AR'!$B$7:$AL$2292,30,FALSE)</f>
        <v>0</v>
      </c>
      <c r="AB12" s="310">
        <f>VLOOKUP($H12,'WM-AR'!$B$7:$AL$2292,31,FALSE)</f>
        <v>0</v>
      </c>
      <c r="AC12" s="310">
        <f>VLOOKUP($H12,'WM-AR'!$B$7:$AL$2292,32,FALSE)</f>
        <v>0</v>
      </c>
      <c r="AD12" s="310">
        <f>VLOOKUP($H12,'WM-AR'!$B$7:$AL$2292,33,FALSE)</f>
        <v>0</v>
      </c>
      <c r="AE12" s="287" t="s">
        <v>1015</v>
      </c>
      <c r="AF12" s="316" t="s">
        <v>949</v>
      </c>
      <c r="AG12" s="312"/>
      <c r="AH12" s="312" t="s">
        <v>882</v>
      </c>
      <c r="AI12" s="334" t="s">
        <v>950</v>
      </c>
    </row>
    <row r="13" spans="2:35" ht="49.9" customHeight="1">
      <c r="B13" s="314"/>
      <c r="C13" s="285"/>
      <c r="D13" s="285"/>
      <c r="E13" s="285"/>
      <c r="F13" s="286" t="str">
        <f t="shared" si="0"/>
        <v xml:space="preserve">Welded Wire Fabric </v>
      </c>
      <c r="G13" s="308" t="s">
        <v>1016</v>
      </c>
      <c r="H13" s="309" t="str">
        <f t="shared" si="1"/>
        <v>A04AQ038-00001</v>
      </c>
      <c r="I13" s="310"/>
      <c r="J13" s="310" t="str">
        <f>VLOOKUP($H13,'WM-AR'!$B$7:$AL$2292,34,FALSE)</f>
        <v>M2</v>
      </c>
      <c r="K13" s="310" t="str">
        <f>VLOOKUP($H13,'WM-AR'!$B$7:$AL$2292,4,FALSE)</f>
        <v>Finishing Work</v>
      </c>
      <c r="L13" s="310" t="str">
        <f>VLOOKUP($H13,'WM-AR'!$B$7:$AL$2292,6,FALSE)</f>
        <v>Roof Work</v>
      </c>
      <c r="M13" s="310" t="str">
        <f>VLOOKUP($H13,'WM-AR'!$B$7:$AL$2292,8,FALSE)</f>
        <v>Welded Wire Fabric</v>
      </c>
      <c r="N13" s="310">
        <f>VLOOKUP($H13,'WM-AR'!$B$7:$AL$2292,10,FALSE)</f>
        <v>0</v>
      </c>
      <c r="O13" s="310">
        <f>VLOOKUP($H13,'WM-AR'!$B$7:$AL$2292,12,FALSE)</f>
        <v>0</v>
      </c>
      <c r="P13" s="310" t="str">
        <f>IF(VLOOKUP($H13,'WM-AR'!$B$7:$AL$2292,14,FALSE)=0,"",VLOOKUP($H13,'WM-AR'!$B$7:$AL$2292,14,FALSE))</f>
        <v/>
      </c>
      <c r="Q13" s="310">
        <f>VLOOKUP($H13,'WM-AR'!$B$7:$AL$2292,16,FALSE)</f>
        <v>0</v>
      </c>
      <c r="R13" s="310">
        <f>VLOOKUP($H13,'WM-AR'!$B$7:$AL$2292,18,FALSE)</f>
        <v>0</v>
      </c>
      <c r="S13" s="310" t="str">
        <f>IF(VLOOKUP($H13,'WM-AR'!$B$7:$AL$2292,20,FALSE)=0,"",VLOOKUP($H13,'WM-AR'!$B$7:$AL$2292,20,FALSE))</f>
        <v/>
      </c>
      <c r="T13" s="310">
        <f>VLOOKUP($H13,'WM-AR'!$B$7:$AL$2292,22,FALSE)</f>
        <v>0</v>
      </c>
      <c r="U13" s="310" t="str">
        <f>VLOOKUP($H13,'WM-AR'!$B$7:$AL$2292,24,FALSE)</f>
        <v>DIA≤6mm</v>
      </c>
      <c r="V13" s="310">
        <f>VLOOKUP($H13,'WM-AR'!$B$7:$AL$2292,25,FALSE)</f>
        <v>0</v>
      </c>
      <c r="W13" s="310" t="str">
        <f>VLOOKUP($H13,'WM-AR'!$B$7:$AL$2292,26,FALSE)</f>
        <v>Mesh Size=DIA(  )mm x (  )mm x (  )mm</v>
      </c>
      <c r="X13" s="310">
        <f>VLOOKUP($H13,'WM-AR'!$B$7:$AL$2292,27,FALSE)</f>
        <v>0</v>
      </c>
      <c r="Y13" s="310">
        <f>VLOOKUP($H13,'WM-AR'!$B$7:$AL$2292,28,FALSE)</f>
        <v>0</v>
      </c>
      <c r="Z13" s="310">
        <f>VLOOKUP($H13,'WM-AR'!$B$7:$AL$2292,29,FALSE)</f>
        <v>0</v>
      </c>
      <c r="AA13" s="310">
        <f>VLOOKUP($H13,'WM-AR'!$B$7:$AL$2292,30,FALSE)</f>
        <v>0</v>
      </c>
      <c r="AB13" s="310">
        <f>VLOOKUP($H13,'WM-AR'!$B$7:$AL$2292,31,FALSE)</f>
        <v>0</v>
      </c>
      <c r="AC13" s="310">
        <f>VLOOKUP($H13,'WM-AR'!$B$7:$AL$2292,32,FALSE)</f>
        <v>0</v>
      </c>
      <c r="AD13" s="310">
        <f>VLOOKUP($H13,'WM-AR'!$B$7:$AL$2292,33,FALSE)</f>
        <v>0</v>
      </c>
      <c r="AE13" s="287" t="s">
        <v>1017</v>
      </c>
      <c r="AF13" s="316" t="s">
        <v>779</v>
      </c>
      <c r="AG13" s="312"/>
      <c r="AH13" s="312" t="s">
        <v>763</v>
      </c>
      <c r="AI13" s="334"/>
    </row>
    <row r="14" spans="2:35" ht="49.9" customHeight="1">
      <c r="B14" s="307"/>
      <c r="C14" s="286"/>
      <c r="D14" s="286"/>
      <c r="E14" s="286"/>
      <c r="F14" s="286" t="str">
        <f t="shared" si="0"/>
        <v xml:space="preserve">PE Sheet (Vapor Barrier) </v>
      </c>
      <c r="G14" s="308" t="s">
        <v>1024</v>
      </c>
      <c r="H14" s="309" t="str">
        <f t="shared" si="1"/>
        <v>A04AQ012-00001</v>
      </c>
      <c r="I14" s="310"/>
      <c r="J14" s="310" t="str">
        <f>VLOOKUP($H14,'WM-AR'!$B$7:$AL$2292,34,FALSE)</f>
        <v>M2</v>
      </c>
      <c r="K14" s="310" t="str">
        <f>VLOOKUP($H14,'WM-AR'!$B$7:$AL$2292,4,FALSE)</f>
        <v>Finishing Work</v>
      </c>
      <c r="L14" s="310" t="str">
        <f>VLOOKUP($H14,'WM-AR'!$B$7:$AL$2292,6,FALSE)</f>
        <v>Roof Work</v>
      </c>
      <c r="M14" s="310" t="str">
        <f>VLOOKUP($H14,'WM-AR'!$B$7:$AL$2292,8,FALSE)</f>
        <v>PE Sheet (Vapor Barrier)</v>
      </c>
      <c r="N14" s="310">
        <f>VLOOKUP($H14,'WM-AR'!$B$7:$AL$2292,10,FALSE)</f>
        <v>0</v>
      </c>
      <c r="O14" s="310">
        <f>VLOOKUP($H14,'WM-AR'!$B$7:$AL$2292,12,FALSE)</f>
        <v>0</v>
      </c>
      <c r="P14" s="310" t="str">
        <f>IF(VLOOKUP($H14,'WM-AR'!$B$7:$AL$2292,14,FALSE)=0,"",VLOOKUP($H14,'WM-AR'!$B$7:$AL$2292,14,FALSE))</f>
        <v/>
      </c>
      <c r="Q14" s="310">
        <f>VLOOKUP($H14,'WM-AR'!$B$7:$AL$2292,16,FALSE)</f>
        <v>0</v>
      </c>
      <c r="R14" s="310">
        <f>VLOOKUP($H14,'WM-AR'!$B$7:$AL$2292,18,FALSE)</f>
        <v>0</v>
      </c>
      <c r="S14" s="310" t="str">
        <f>IF(VLOOKUP($H14,'WM-AR'!$B$7:$AL$2292,20,FALSE)=0,"",VLOOKUP($H14,'WM-AR'!$B$7:$AL$2292,20,FALSE))</f>
        <v/>
      </c>
      <c r="T14" s="310">
        <f>VLOOKUP($H14,'WM-AR'!$B$7:$AL$2292,22,FALSE)</f>
        <v>0</v>
      </c>
      <c r="U14" s="310">
        <f>VLOOKUP($H14,'WM-AR'!$B$7:$AL$2292,24,FALSE)</f>
        <v>0</v>
      </c>
      <c r="V14" s="310">
        <f>VLOOKUP($H14,'WM-AR'!$B$7:$AL$2292,25,FALSE)</f>
        <v>0</v>
      </c>
      <c r="W14" s="310" t="str">
        <f>VLOOKUP($H14,'WM-AR'!$B$7:$AL$2292,26,FALSE)</f>
        <v>THK=(  )mm</v>
      </c>
      <c r="X14" s="310">
        <f>VLOOKUP($H14,'WM-AR'!$B$7:$AL$2292,27,FALSE)</f>
        <v>0</v>
      </c>
      <c r="Y14" s="310">
        <f>VLOOKUP($H14,'WM-AR'!$B$7:$AL$2292,28,FALSE)</f>
        <v>0</v>
      </c>
      <c r="Z14" s="310">
        <f>VLOOKUP($H14,'WM-AR'!$B$7:$AL$2292,29,FALSE)</f>
        <v>0</v>
      </c>
      <c r="AA14" s="310">
        <f>VLOOKUP($H14,'WM-AR'!$B$7:$AL$2292,30,FALSE)</f>
        <v>0</v>
      </c>
      <c r="AB14" s="310">
        <f>VLOOKUP($H14,'WM-AR'!$B$7:$AL$2292,31,FALSE)</f>
        <v>0</v>
      </c>
      <c r="AC14" s="310">
        <f>VLOOKUP($H14,'WM-AR'!$B$7:$AL$2292,32,FALSE)</f>
        <v>0</v>
      </c>
      <c r="AD14" s="310">
        <f>VLOOKUP($H14,'WM-AR'!$B$7:$AL$2292,33,FALSE)</f>
        <v>0</v>
      </c>
      <c r="AE14" s="287" t="s">
        <v>1025</v>
      </c>
      <c r="AF14" s="316" t="s">
        <v>779</v>
      </c>
      <c r="AG14" s="312"/>
      <c r="AH14" s="312" t="s">
        <v>882</v>
      </c>
      <c r="AI14" s="334"/>
    </row>
    <row r="15" spans="2:35" ht="49.9" customHeight="1">
      <c r="B15" s="307"/>
      <c r="C15" s="286"/>
      <c r="D15" s="286"/>
      <c r="E15" s="286"/>
      <c r="F15" s="286" t="str">
        <f t="shared" si="0"/>
        <v xml:space="preserve">Roof Insulation </v>
      </c>
      <c r="G15" s="308" t="s">
        <v>1018</v>
      </c>
      <c r="H15" s="309" t="str">
        <f t="shared" si="1"/>
        <v>A04AQ088-00004</v>
      </c>
      <c r="I15" s="310"/>
      <c r="J15" s="310" t="str">
        <f>VLOOKUP($H15,'WM-AR'!$B$7:$AL$2292,34,FALSE)</f>
        <v>M2</v>
      </c>
      <c r="K15" s="310" t="str">
        <f>VLOOKUP($H15,'WM-AR'!$B$7:$AL$2292,4,FALSE)</f>
        <v>Finishing Work</v>
      </c>
      <c r="L15" s="310" t="str">
        <f>VLOOKUP($H15,'WM-AR'!$B$7:$AL$2292,6,FALSE)</f>
        <v>Roof Work</v>
      </c>
      <c r="M15" s="310" t="str">
        <f>VLOOKUP($H15,'WM-AR'!$B$7:$AL$2292,8,FALSE)</f>
        <v>Roof Insulation</v>
      </c>
      <c r="N15" s="310" t="str">
        <f>VLOOKUP($H15,'WM-AR'!$B$7:$AL$2292,10,FALSE)</f>
        <v>Rigid Extruded Polystyrene Foam Insulation</v>
      </c>
      <c r="O15" s="310">
        <f>VLOOKUP($H15,'WM-AR'!$B$7:$AL$2292,12,FALSE)</f>
        <v>0</v>
      </c>
      <c r="P15" s="310" t="str">
        <f>IF(VLOOKUP($H15,'WM-AR'!$B$7:$AL$2292,14,FALSE)=0,"",VLOOKUP($H15,'WM-AR'!$B$7:$AL$2292,14,FALSE))</f>
        <v/>
      </c>
      <c r="Q15" s="310">
        <f>VLOOKUP($H15,'WM-AR'!$B$7:$AL$2292,16,FALSE)</f>
        <v>0</v>
      </c>
      <c r="R15" s="310">
        <f>VLOOKUP($H15,'WM-AR'!$B$7:$AL$2292,18,FALSE)</f>
        <v>0</v>
      </c>
      <c r="S15" s="310" t="str">
        <f>IF(VLOOKUP($H15,'WM-AR'!$B$7:$AL$2292,20,FALSE)=0,"",VLOOKUP($H15,'WM-AR'!$B$7:$AL$2292,20,FALSE))</f>
        <v/>
      </c>
      <c r="T15" s="310">
        <f>VLOOKUP($H15,'WM-AR'!$B$7:$AL$2292,22,FALSE)</f>
        <v>0</v>
      </c>
      <c r="U15" s="310" t="str">
        <f>VLOOKUP($H15,'WM-AR'!$B$7:$AL$2292,24,FALSE)</f>
        <v>100mm≤THK</v>
      </c>
      <c r="V15" s="310">
        <f>VLOOKUP($H15,'WM-AR'!$B$7:$AL$2292,25,FALSE)</f>
        <v>0</v>
      </c>
      <c r="W15" s="310" t="str">
        <f>VLOOKUP($H15,'WM-AR'!$B$7:$AL$2292,26,FALSE)</f>
        <v>THK=(  )mm</v>
      </c>
      <c r="X15" s="310">
        <f>VLOOKUP($H15,'WM-AR'!$B$7:$AL$2292,27,FALSE)</f>
        <v>0</v>
      </c>
      <c r="Y15" s="310">
        <f>VLOOKUP($H15,'WM-AR'!$B$7:$AL$2292,28,FALSE)</f>
        <v>0</v>
      </c>
      <c r="Z15" s="310">
        <f>VLOOKUP($H15,'WM-AR'!$B$7:$AL$2292,29,FALSE)</f>
        <v>0</v>
      </c>
      <c r="AA15" s="310">
        <f>VLOOKUP($H15,'WM-AR'!$B$7:$AL$2292,30,FALSE)</f>
        <v>0</v>
      </c>
      <c r="AB15" s="310">
        <f>VLOOKUP($H15,'WM-AR'!$B$7:$AL$2292,31,FALSE)</f>
        <v>0</v>
      </c>
      <c r="AC15" s="310">
        <f>VLOOKUP($H15,'WM-AR'!$B$7:$AL$2292,32,FALSE)</f>
        <v>0</v>
      </c>
      <c r="AD15" s="310">
        <f>VLOOKUP($H15,'WM-AR'!$B$7:$AL$2292,33,FALSE)</f>
        <v>0</v>
      </c>
      <c r="AE15" s="287" t="s">
        <v>1026</v>
      </c>
      <c r="AF15" s="316" t="s">
        <v>779</v>
      </c>
      <c r="AG15" s="312"/>
      <c r="AH15" s="312" t="s">
        <v>882</v>
      </c>
      <c r="AI15" s="334"/>
    </row>
    <row r="16" spans="2:35" ht="49.9" customHeight="1">
      <c r="B16" s="314"/>
      <c r="C16" s="285"/>
      <c r="D16" s="285"/>
      <c r="E16" s="285"/>
      <c r="F16" s="286" t="str">
        <f t="shared" si="0"/>
        <v xml:space="preserve">Waterproofing Membrane </v>
      </c>
      <c r="G16" s="308" t="s">
        <v>1020</v>
      </c>
      <c r="H16" s="309" t="str">
        <f t="shared" si="1"/>
        <v>A04AQ310-00001</v>
      </c>
      <c r="I16" s="310"/>
      <c r="J16" s="310" t="str">
        <f>VLOOKUP($H16,'WM-AR'!$B$7:$AL$2292,34,FALSE)</f>
        <v>M2</v>
      </c>
      <c r="K16" s="310" t="str">
        <f>VLOOKUP($H16,'WM-AR'!$B$7:$AL$2292,4,FALSE)</f>
        <v>Finishing Work</v>
      </c>
      <c r="L16" s="310" t="str">
        <f>VLOOKUP($H16,'WM-AR'!$B$7:$AL$2292,6,FALSE)</f>
        <v>Roof Work</v>
      </c>
      <c r="M16" s="310" t="str">
        <f>VLOOKUP($H16,'WM-AR'!$B$7:$AL$2292,8,FALSE)</f>
        <v>Waterproofing Membrane</v>
      </c>
      <c r="N16" s="310" t="str">
        <f>VLOOKUP($H16,'WM-AR'!$B$7:$AL$2292,10,FALSE)</f>
        <v>EPDM(or Equivalent)</v>
      </c>
      <c r="O16" s="310">
        <f>VLOOKUP($H16,'WM-AR'!$B$7:$AL$2292,12,FALSE)</f>
        <v>0</v>
      </c>
      <c r="P16" s="310" t="str">
        <f>IF(VLOOKUP($H16,'WM-AR'!$B$7:$AL$2292,14,FALSE)=0,"",VLOOKUP($H16,'WM-AR'!$B$7:$AL$2292,14,FALSE))</f>
        <v/>
      </c>
      <c r="Q16" s="310">
        <f>VLOOKUP($H16,'WM-AR'!$B$7:$AL$2292,16,FALSE)</f>
        <v>0</v>
      </c>
      <c r="R16" s="310">
        <f>VLOOKUP($H16,'WM-AR'!$B$7:$AL$2292,18,FALSE)</f>
        <v>0</v>
      </c>
      <c r="S16" s="310" t="str">
        <f>IF(VLOOKUP($H16,'WM-AR'!$B$7:$AL$2292,20,FALSE)=0,"",VLOOKUP($H16,'WM-AR'!$B$7:$AL$2292,20,FALSE))</f>
        <v>w/ Accessories</v>
      </c>
      <c r="T16" s="310">
        <f>VLOOKUP($H16,'WM-AR'!$B$7:$AL$2292,22,FALSE)</f>
        <v>0</v>
      </c>
      <c r="U16" s="310">
        <f>VLOOKUP($H16,'WM-AR'!$B$7:$AL$2292,24,FALSE)</f>
        <v>0</v>
      </c>
      <c r="V16" s="310">
        <f>VLOOKUP($H16,'WM-AR'!$B$7:$AL$2292,25,FALSE)</f>
        <v>0</v>
      </c>
      <c r="W16" s="310" t="str">
        <f>VLOOKUP($H16,'WM-AR'!$B$7:$AL$2292,26,FALSE)</f>
        <v>THK=(  )mm</v>
      </c>
      <c r="X16" s="310">
        <f>VLOOKUP($H16,'WM-AR'!$B$7:$AL$2292,27,FALSE)</f>
        <v>0</v>
      </c>
      <c r="Y16" s="310">
        <f>VLOOKUP($H16,'WM-AR'!$B$7:$AL$2292,28,FALSE)</f>
        <v>0</v>
      </c>
      <c r="Z16" s="310">
        <f>VLOOKUP($H16,'WM-AR'!$B$7:$AL$2292,29,FALSE)</f>
        <v>0</v>
      </c>
      <c r="AA16" s="310">
        <f>VLOOKUP($H16,'WM-AR'!$B$7:$AL$2292,30,FALSE)</f>
        <v>0</v>
      </c>
      <c r="AB16" s="310">
        <f>VLOOKUP($H16,'WM-AR'!$B$7:$AL$2292,31,FALSE)</f>
        <v>0</v>
      </c>
      <c r="AC16" s="310">
        <f>VLOOKUP($H16,'WM-AR'!$B$7:$AL$2292,32,FALSE)</f>
        <v>0</v>
      </c>
      <c r="AD16" s="310">
        <f>VLOOKUP($H16,'WM-AR'!$B$7:$AL$2292,33,FALSE)</f>
        <v>0</v>
      </c>
      <c r="AE16" s="287"/>
      <c r="AF16" s="316" t="s">
        <v>779</v>
      </c>
      <c r="AG16" s="312"/>
      <c r="AH16" s="312" t="s">
        <v>763</v>
      </c>
      <c r="AI16" s="334"/>
    </row>
    <row r="17" spans="2:35" ht="34.9" customHeight="1">
      <c r="B17" s="440"/>
      <c r="C17" s="285" t="s">
        <v>225</v>
      </c>
      <c r="D17" s="308"/>
      <c r="E17" s="287" t="s">
        <v>524</v>
      </c>
      <c r="F17" s="288" t="s">
        <v>1027</v>
      </c>
      <c r="G17" s="289"/>
      <c r="H17" s="290" t="str">
        <f t="shared" si="1"/>
        <v/>
      </c>
      <c r="I17" s="290"/>
      <c r="J17" s="290"/>
      <c r="K17" s="290"/>
      <c r="L17" s="290"/>
      <c r="M17" s="291"/>
      <c r="N17" s="441" t="s">
        <v>1028</v>
      </c>
      <c r="O17" s="442"/>
      <c r="P17" s="442"/>
      <c r="Q17" s="442"/>
      <c r="R17" s="442"/>
      <c r="S17" s="442"/>
      <c r="T17" s="442"/>
      <c r="U17" s="443"/>
      <c r="V17" s="444"/>
      <c r="W17" s="444"/>
      <c r="X17" s="444"/>
      <c r="Y17" s="444"/>
      <c r="Z17" s="444"/>
      <c r="AA17" s="444"/>
      <c r="AB17" s="444"/>
      <c r="AC17" s="444"/>
      <c r="AD17" s="444"/>
      <c r="AE17" s="394"/>
      <c r="AF17" s="297"/>
      <c r="AG17" s="297"/>
      <c r="AH17" s="297"/>
      <c r="AI17" s="333"/>
    </row>
    <row r="18" spans="2:35" ht="49.9" customHeight="1">
      <c r="B18" s="314"/>
      <c r="C18" s="285"/>
      <c r="D18" s="285"/>
      <c r="E18" s="285"/>
      <c r="F18" s="286" t="str">
        <f t="shared" si="0"/>
        <v xml:space="preserve">Roof Screed </v>
      </c>
      <c r="G18" s="308" t="s">
        <v>1014</v>
      </c>
      <c r="H18" s="309" t="str">
        <f t="shared" si="1"/>
        <v>A04AQ086-00001</v>
      </c>
      <c r="I18" s="310"/>
      <c r="J18" s="310" t="str">
        <f>VLOOKUP($H18,'WM-AR'!$B$7:$AL$2292,34,FALSE)</f>
        <v>M3</v>
      </c>
      <c r="K18" s="310" t="str">
        <f>VLOOKUP($H18,'WM-AR'!$B$7:$AL$2292,4,FALSE)</f>
        <v>Finishing Work</v>
      </c>
      <c r="L18" s="310" t="str">
        <f>VLOOKUP($H18,'WM-AR'!$B$7:$AL$2292,6,FALSE)</f>
        <v>Roof Work</v>
      </c>
      <c r="M18" s="310" t="str">
        <f>VLOOKUP($H18,'WM-AR'!$B$7:$AL$2292,8,FALSE)</f>
        <v>Roof Screed</v>
      </c>
      <c r="N18" s="310" t="str">
        <f>VLOOKUP($H18,'WM-AR'!$B$7:$AL$2292,10,FALSE)</f>
        <v>Light-Weight Concrete Screed</v>
      </c>
      <c r="O18" s="310">
        <f>VLOOKUP($H18,'WM-AR'!$B$7:$AL$2292,12,FALSE)</f>
        <v>0</v>
      </c>
      <c r="P18" s="310" t="str">
        <f>IF(VLOOKUP($H18,'WM-AR'!$B$7:$AL$2292,14,FALSE)=0,"",VLOOKUP($H18,'WM-AR'!$B$7:$AL$2292,14,FALSE))</f>
        <v/>
      </c>
      <c r="Q18" s="310">
        <f>VLOOKUP($H18,'WM-AR'!$B$7:$AL$2292,16,FALSE)</f>
        <v>0</v>
      </c>
      <c r="R18" s="310">
        <f>VLOOKUP($H18,'WM-AR'!$B$7:$AL$2292,18,FALSE)</f>
        <v>0</v>
      </c>
      <c r="S18" s="310" t="str">
        <f>IF(VLOOKUP($H18,'WM-AR'!$B$7:$AL$2292,20,FALSE)=0,"",VLOOKUP($H18,'WM-AR'!$B$7:$AL$2292,20,FALSE))</f>
        <v>w/o Welded Wire Fabric</v>
      </c>
      <c r="T18" s="310">
        <f>VLOOKUP($H18,'WM-AR'!$B$7:$AL$2292,22,FALSE)</f>
        <v>0</v>
      </c>
      <c r="U18" s="310" t="str">
        <f>VLOOKUP($H18,'WM-AR'!$B$7:$AL$2292,24,FALSE)</f>
        <v>30mm≤Min. THK&lt;50mm</v>
      </c>
      <c r="V18" s="310">
        <f>VLOOKUP($H18,'WM-AR'!$B$7:$AL$2292,25,FALSE)</f>
        <v>0</v>
      </c>
      <c r="W18" s="310" t="str">
        <f>VLOOKUP($H18,'WM-AR'!$B$7:$AL$2292,26,FALSE)</f>
        <v>Min. THK=(  )mm, Slope=(  )</v>
      </c>
      <c r="X18" s="310">
        <f>VLOOKUP($H18,'WM-AR'!$B$7:$AL$2292,27,FALSE)</f>
        <v>0</v>
      </c>
      <c r="Y18" s="310">
        <f>VLOOKUP($H18,'WM-AR'!$B$7:$AL$2292,28,FALSE)</f>
        <v>0</v>
      </c>
      <c r="Z18" s="310">
        <f>VLOOKUP($H18,'WM-AR'!$B$7:$AL$2292,29,FALSE)</f>
        <v>0</v>
      </c>
      <c r="AA18" s="310">
        <f>VLOOKUP($H18,'WM-AR'!$B$7:$AL$2292,30,FALSE)</f>
        <v>0</v>
      </c>
      <c r="AB18" s="310">
        <f>VLOOKUP($H18,'WM-AR'!$B$7:$AL$2292,31,FALSE)</f>
        <v>0</v>
      </c>
      <c r="AC18" s="310">
        <f>VLOOKUP($H18,'WM-AR'!$B$7:$AL$2292,32,FALSE)</f>
        <v>0</v>
      </c>
      <c r="AD18" s="310">
        <f>VLOOKUP($H18,'WM-AR'!$B$7:$AL$2292,33,FALSE)</f>
        <v>0</v>
      </c>
      <c r="AE18" s="287" t="s">
        <v>1015</v>
      </c>
      <c r="AF18" s="316" t="s">
        <v>949</v>
      </c>
      <c r="AG18" s="312"/>
      <c r="AH18" s="312" t="s">
        <v>882</v>
      </c>
      <c r="AI18" s="334" t="s">
        <v>950</v>
      </c>
    </row>
    <row r="19" spans="2:35" ht="49.9" customHeight="1">
      <c r="B19" s="314"/>
      <c r="C19" s="285"/>
      <c r="D19" s="285"/>
      <c r="E19" s="285"/>
      <c r="F19" s="286" t="str">
        <f t="shared" si="0"/>
        <v xml:space="preserve">Welded Wire Fabric </v>
      </c>
      <c r="G19" s="308" t="s">
        <v>1016</v>
      </c>
      <c r="H19" s="309" t="str">
        <f t="shared" si="1"/>
        <v>A04AQ038-00001</v>
      </c>
      <c r="I19" s="310"/>
      <c r="J19" s="310" t="str">
        <f>VLOOKUP($H19,'WM-AR'!$B$7:$AL$2292,34,FALSE)</f>
        <v>M2</v>
      </c>
      <c r="K19" s="310" t="str">
        <f>VLOOKUP($H19,'WM-AR'!$B$7:$AL$2292,4,FALSE)</f>
        <v>Finishing Work</v>
      </c>
      <c r="L19" s="310" t="str">
        <f>VLOOKUP($H19,'WM-AR'!$B$7:$AL$2292,6,FALSE)</f>
        <v>Roof Work</v>
      </c>
      <c r="M19" s="310" t="str">
        <f>VLOOKUP($H19,'WM-AR'!$B$7:$AL$2292,8,FALSE)</f>
        <v>Welded Wire Fabric</v>
      </c>
      <c r="N19" s="310">
        <f>VLOOKUP($H19,'WM-AR'!$B$7:$AL$2292,10,FALSE)</f>
        <v>0</v>
      </c>
      <c r="O19" s="310">
        <f>VLOOKUP($H19,'WM-AR'!$B$7:$AL$2292,12,FALSE)</f>
        <v>0</v>
      </c>
      <c r="P19" s="310" t="str">
        <f>IF(VLOOKUP($H19,'WM-AR'!$B$7:$AL$2292,14,FALSE)=0,"",VLOOKUP($H19,'WM-AR'!$B$7:$AL$2292,14,FALSE))</f>
        <v/>
      </c>
      <c r="Q19" s="310">
        <f>VLOOKUP($H19,'WM-AR'!$B$7:$AL$2292,16,FALSE)</f>
        <v>0</v>
      </c>
      <c r="R19" s="310">
        <f>VLOOKUP($H19,'WM-AR'!$B$7:$AL$2292,18,FALSE)</f>
        <v>0</v>
      </c>
      <c r="S19" s="310" t="str">
        <f>IF(VLOOKUP($H19,'WM-AR'!$B$7:$AL$2292,20,FALSE)=0,"",VLOOKUP($H19,'WM-AR'!$B$7:$AL$2292,20,FALSE))</f>
        <v/>
      </c>
      <c r="T19" s="310">
        <f>VLOOKUP($H19,'WM-AR'!$B$7:$AL$2292,22,FALSE)</f>
        <v>0</v>
      </c>
      <c r="U19" s="310" t="str">
        <f>VLOOKUP($H19,'WM-AR'!$B$7:$AL$2292,24,FALSE)</f>
        <v>DIA≤6mm</v>
      </c>
      <c r="V19" s="310">
        <f>VLOOKUP($H19,'WM-AR'!$B$7:$AL$2292,25,FALSE)</f>
        <v>0</v>
      </c>
      <c r="W19" s="310" t="str">
        <f>VLOOKUP($H19,'WM-AR'!$B$7:$AL$2292,26,FALSE)</f>
        <v>Mesh Size=DIA(  )mm x (  )mm x (  )mm</v>
      </c>
      <c r="X19" s="310">
        <f>VLOOKUP($H19,'WM-AR'!$B$7:$AL$2292,27,FALSE)</f>
        <v>0</v>
      </c>
      <c r="Y19" s="310">
        <f>VLOOKUP($H19,'WM-AR'!$B$7:$AL$2292,28,FALSE)</f>
        <v>0</v>
      </c>
      <c r="Z19" s="310">
        <f>VLOOKUP($H19,'WM-AR'!$B$7:$AL$2292,29,FALSE)</f>
        <v>0</v>
      </c>
      <c r="AA19" s="310">
        <f>VLOOKUP($H19,'WM-AR'!$B$7:$AL$2292,30,FALSE)</f>
        <v>0</v>
      </c>
      <c r="AB19" s="310">
        <f>VLOOKUP($H19,'WM-AR'!$B$7:$AL$2292,31,FALSE)</f>
        <v>0</v>
      </c>
      <c r="AC19" s="310">
        <f>VLOOKUP($H19,'WM-AR'!$B$7:$AL$2292,32,FALSE)</f>
        <v>0</v>
      </c>
      <c r="AD19" s="310">
        <f>VLOOKUP($H19,'WM-AR'!$B$7:$AL$2292,33,FALSE)</f>
        <v>0</v>
      </c>
      <c r="AE19" s="287" t="s">
        <v>1017</v>
      </c>
      <c r="AF19" s="316" t="s">
        <v>779</v>
      </c>
      <c r="AG19" s="312"/>
      <c r="AH19" s="312" t="s">
        <v>763</v>
      </c>
      <c r="AI19" s="334"/>
    </row>
    <row r="20" spans="2:35" ht="49.9" customHeight="1">
      <c r="B20" s="307"/>
      <c r="C20" s="286"/>
      <c r="D20" s="286"/>
      <c r="E20" s="286"/>
      <c r="F20" s="286" t="str">
        <f t="shared" si="0"/>
        <v xml:space="preserve">Roof Insulation </v>
      </c>
      <c r="G20" s="308" t="s">
        <v>1018</v>
      </c>
      <c r="H20" s="309" t="str">
        <f t="shared" si="1"/>
        <v>A04AQ088-00004</v>
      </c>
      <c r="I20" s="310"/>
      <c r="J20" s="310" t="str">
        <f>VLOOKUP($H20,'WM-AR'!$B$7:$AL$2292,34,FALSE)</f>
        <v>M2</v>
      </c>
      <c r="K20" s="310" t="str">
        <f>VLOOKUP($H20,'WM-AR'!$B$7:$AL$2292,4,FALSE)</f>
        <v>Finishing Work</v>
      </c>
      <c r="L20" s="310" t="str">
        <f>VLOOKUP($H20,'WM-AR'!$B$7:$AL$2292,6,FALSE)</f>
        <v>Roof Work</v>
      </c>
      <c r="M20" s="310" t="str">
        <f>VLOOKUP($H20,'WM-AR'!$B$7:$AL$2292,8,FALSE)</f>
        <v>Roof Insulation</v>
      </c>
      <c r="N20" s="310" t="str">
        <f>VLOOKUP($H20,'WM-AR'!$B$7:$AL$2292,10,FALSE)</f>
        <v>Rigid Extruded Polystyrene Foam Insulation</v>
      </c>
      <c r="O20" s="310">
        <f>VLOOKUP($H20,'WM-AR'!$B$7:$AL$2292,12,FALSE)</f>
        <v>0</v>
      </c>
      <c r="P20" s="310" t="str">
        <f>IF(VLOOKUP($H20,'WM-AR'!$B$7:$AL$2292,14,FALSE)=0,"",VLOOKUP($H20,'WM-AR'!$B$7:$AL$2292,14,FALSE))</f>
        <v/>
      </c>
      <c r="Q20" s="310">
        <f>VLOOKUP($H20,'WM-AR'!$B$7:$AL$2292,16,FALSE)</f>
        <v>0</v>
      </c>
      <c r="R20" s="310">
        <f>VLOOKUP($H20,'WM-AR'!$B$7:$AL$2292,18,FALSE)</f>
        <v>0</v>
      </c>
      <c r="S20" s="310" t="str">
        <f>IF(VLOOKUP($H20,'WM-AR'!$B$7:$AL$2292,20,FALSE)=0,"",VLOOKUP($H20,'WM-AR'!$B$7:$AL$2292,20,FALSE))</f>
        <v/>
      </c>
      <c r="T20" s="310">
        <f>VLOOKUP($H20,'WM-AR'!$B$7:$AL$2292,22,FALSE)</f>
        <v>0</v>
      </c>
      <c r="U20" s="310" t="str">
        <f>VLOOKUP($H20,'WM-AR'!$B$7:$AL$2292,24,FALSE)</f>
        <v>100mm≤THK</v>
      </c>
      <c r="V20" s="310">
        <f>VLOOKUP($H20,'WM-AR'!$B$7:$AL$2292,25,FALSE)</f>
        <v>0</v>
      </c>
      <c r="W20" s="310" t="str">
        <f>VLOOKUP($H20,'WM-AR'!$B$7:$AL$2292,26,FALSE)</f>
        <v>THK=(  )mm</v>
      </c>
      <c r="X20" s="310">
        <f>VLOOKUP($H20,'WM-AR'!$B$7:$AL$2292,27,FALSE)</f>
        <v>0</v>
      </c>
      <c r="Y20" s="310">
        <f>VLOOKUP($H20,'WM-AR'!$B$7:$AL$2292,28,FALSE)</f>
        <v>0</v>
      </c>
      <c r="Z20" s="310">
        <f>VLOOKUP($H20,'WM-AR'!$B$7:$AL$2292,29,FALSE)</f>
        <v>0</v>
      </c>
      <c r="AA20" s="310">
        <f>VLOOKUP($H20,'WM-AR'!$B$7:$AL$2292,30,FALSE)</f>
        <v>0</v>
      </c>
      <c r="AB20" s="310">
        <f>VLOOKUP($H20,'WM-AR'!$B$7:$AL$2292,31,FALSE)</f>
        <v>0</v>
      </c>
      <c r="AC20" s="310">
        <f>VLOOKUP($H20,'WM-AR'!$B$7:$AL$2292,32,FALSE)</f>
        <v>0</v>
      </c>
      <c r="AD20" s="310">
        <f>VLOOKUP($H20,'WM-AR'!$B$7:$AL$2292,33,FALSE)</f>
        <v>0</v>
      </c>
      <c r="AE20" s="287" t="s">
        <v>1026</v>
      </c>
      <c r="AF20" s="316" t="s">
        <v>779</v>
      </c>
      <c r="AG20" s="312"/>
      <c r="AH20" s="312" t="s">
        <v>882</v>
      </c>
      <c r="AI20" s="334"/>
    </row>
    <row r="21" spans="2:35" ht="49.9" customHeight="1">
      <c r="B21" s="314"/>
      <c r="C21" s="285"/>
      <c r="D21" s="285"/>
      <c r="E21" s="285"/>
      <c r="F21" s="286" t="str">
        <f t="shared" si="0"/>
        <v xml:space="preserve">Waterproofing Membrane </v>
      </c>
      <c r="G21" s="308" t="s">
        <v>1020</v>
      </c>
      <c r="H21" s="309" t="str">
        <f t="shared" si="1"/>
        <v>A04AQ310-00001</v>
      </c>
      <c r="I21" s="310"/>
      <c r="J21" s="310" t="str">
        <f>VLOOKUP($H21,'WM-AR'!$B$7:$AL$2292,34,FALSE)</f>
        <v>M2</v>
      </c>
      <c r="K21" s="310" t="str">
        <f>VLOOKUP($H21,'WM-AR'!$B$7:$AL$2292,4,FALSE)</f>
        <v>Finishing Work</v>
      </c>
      <c r="L21" s="310" t="str">
        <f>VLOOKUP($H21,'WM-AR'!$B$7:$AL$2292,6,FALSE)</f>
        <v>Roof Work</v>
      </c>
      <c r="M21" s="310" t="str">
        <f>VLOOKUP($H21,'WM-AR'!$B$7:$AL$2292,8,FALSE)</f>
        <v>Waterproofing Membrane</v>
      </c>
      <c r="N21" s="310" t="str">
        <f>VLOOKUP($H21,'WM-AR'!$B$7:$AL$2292,10,FALSE)</f>
        <v>EPDM(or Equivalent)</v>
      </c>
      <c r="O21" s="310">
        <f>VLOOKUP($H21,'WM-AR'!$B$7:$AL$2292,12,FALSE)</f>
        <v>0</v>
      </c>
      <c r="P21" s="310" t="str">
        <f>IF(VLOOKUP($H21,'WM-AR'!$B$7:$AL$2292,14,FALSE)=0,"",VLOOKUP($H21,'WM-AR'!$B$7:$AL$2292,14,FALSE))</f>
        <v/>
      </c>
      <c r="Q21" s="310">
        <f>VLOOKUP($H21,'WM-AR'!$B$7:$AL$2292,16,FALSE)</f>
        <v>0</v>
      </c>
      <c r="R21" s="310">
        <f>VLOOKUP($H21,'WM-AR'!$B$7:$AL$2292,18,FALSE)</f>
        <v>0</v>
      </c>
      <c r="S21" s="310" t="str">
        <f>IF(VLOOKUP($H21,'WM-AR'!$B$7:$AL$2292,20,FALSE)=0,"",VLOOKUP($H21,'WM-AR'!$B$7:$AL$2292,20,FALSE))</f>
        <v>w/ Accessories</v>
      </c>
      <c r="T21" s="310">
        <f>VLOOKUP($H21,'WM-AR'!$B$7:$AL$2292,22,FALSE)</f>
        <v>0</v>
      </c>
      <c r="U21" s="310">
        <f>VLOOKUP($H21,'WM-AR'!$B$7:$AL$2292,24,FALSE)</f>
        <v>0</v>
      </c>
      <c r="V21" s="310">
        <f>VLOOKUP($H21,'WM-AR'!$B$7:$AL$2292,25,FALSE)</f>
        <v>0</v>
      </c>
      <c r="W21" s="310" t="str">
        <f>VLOOKUP($H21,'WM-AR'!$B$7:$AL$2292,26,FALSE)</f>
        <v>THK=(  )mm</v>
      </c>
      <c r="X21" s="310">
        <f>VLOOKUP($H21,'WM-AR'!$B$7:$AL$2292,27,FALSE)</f>
        <v>0</v>
      </c>
      <c r="Y21" s="310">
        <f>VLOOKUP($H21,'WM-AR'!$B$7:$AL$2292,28,FALSE)</f>
        <v>0</v>
      </c>
      <c r="Z21" s="310">
        <f>VLOOKUP($H21,'WM-AR'!$B$7:$AL$2292,29,FALSE)</f>
        <v>0</v>
      </c>
      <c r="AA21" s="310">
        <f>VLOOKUP($H21,'WM-AR'!$B$7:$AL$2292,30,FALSE)</f>
        <v>0</v>
      </c>
      <c r="AB21" s="310">
        <f>VLOOKUP($H21,'WM-AR'!$B$7:$AL$2292,31,FALSE)</f>
        <v>0</v>
      </c>
      <c r="AC21" s="310">
        <f>VLOOKUP($H21,'WM-AR'!$B$7:$AL$2292,32,FALSE)</f>
        <v>0</v>
      </c>
      <c r="AD21" s="310">
        <f>VLOOKUP($H21,'WM-AR'!$B$7:$AL$2292,33,FALSE)</f>
        <v>0</v>
      </c>
      <c r="AE21" s="287" t="s">
        <v>1029</v>
      </c>
      <c r="AF21" s="316" t="s">
        <v>779</v>
      </c>
      <c r="AG21" s="312"/>
      <c r="AH21" s="312" t="s">
        <v>763</v>
      </c>
      <c r="AI21" s="334"/>
    </row>
    <row r="22" spans="2:35" ht="49.9" customHeight="1">
      <c r="B22" s="314"/>
      <c r="C22" s="285"/>
      <c r="D22" s="285"/>
      <c r="E22" s="285"/>
      <c r="F22" s="286" t="str">
        <f t="shared" si="0"/>
        <v xml:space="preserve">Gravel for Roof </v>
      </c>
      <c r="G22" s="308" t="s">
        <v>1030</v>
      </c>
      <c r="H22" s="309" t="str">
        <f t="shared" si="1"/>
        <v>A04AQ091-00001</v>
      </c>
      <c r="I22" s="310"/>
      <c r="J22" s="310" t="str">
        <f>VLOOKUP($H22,'WM-AR'!$B$7:$AL$2292,34,FALSE)</f>
        <v>M2</v>
      </c>
      <c r="K22" s="310" t="str">
        <f>VLOOKUP($H22,'WM-AR'!$B$7:$AL$2292,4,FALSE)</f>
        <v>Finishing Work</v>
      </c>
      <c r="L22" s="310" t="str">
        <f>VLOOKUP($H22,'WM-AR'!$B$7:$AL$2292,6,FALSE)</f>
        <v>Roof Work</v>
      </c>
      <c r="M22" s="310" t="str">
        <f>VLOOKUP($H22,'WM-AR'!$B$7:$AL$2292,8,FALSE)</f>
        <v>Gravel for Roof</v>
      </c>
      <c r="N22" s="310">
        <f>VLOOKUP($H22,'WM-AR'!$B$7:$AL$2292,10,FALSE)</f>
        <v>0</v>
      </c>
      <c r="O22" s="310">
        <f>VLOOKUP($H22,'WM-AR'!$B$7:$AL$2292,12,FALSE)</f>
        <v>0</v>
      </c>
      <c r="P22" s="310" t="str">
        <f>IF(VLOOKUP($H22,'WM-AR'!$B$7:$AL$2292,14,FALSE)=0,"",VLOOKUP($H22,'WM-AR'!$B$7:$AL$2292,14,FALSE))</f>
        <v/>
      </c>
      <c r="Q22" s="310">
        <f>VLOOKUP($H22,'WM-AR'!$B$7:$AL$2292,16,FALSE)</f>
        <v>0</v>
      </c>
      <c r="R22" s="310">
        <f>VLOOKUP($H22,'WM-AR'!$B$7:$AL$2292,18,FALSE)</f>
        <v>0</v>
      </c>
      <c r="S22" s="310" t="str">
        <f>IF(VLOOKUP($H22,'WM-AR'!$B$7:$AL$2292,20,FALSE)=0,"",VLOOKUP($H22,'WM-AR'!$B$7:$AL$2292,20,FALSE))</f>
        <v/>
      </c>
      <c r="T22" s="310">
        <f>VLOOKUP($H22,'WM-AR'!$B$7:$AL$2292,22,FALSE)</f>
        <v>0</v>
      </c>
      <c r="U22" s="310">
        <f>VLOOKUP($H22,'WM-AR'!$B$7:$AL$2292,24,FALSE)</f>
        <v>0</v>
      </c>
      <c r="V22" s="310">
        <f>VLOOKUP($H22,'WM-AR'!$B$7:$AL$2292,25,FALSE)</f>
        <v>0</v>
      </c>
      <c r="W22" s="310" t="str">
        <f>VLOOKUP($H22,'WM-AR'!$B$7:$AL$2292,26,FALSE)</f>
        <v>THK=(  )mmDIA=(  )mm~(  )mm or Max DIA=(  )mm</v>
      </c>
      <c r="X22" s="310">
        <f>VLOOKUP($H22,'WM-AR'!$B$7:$AL$2292,27,FALSE)</f>
        <v>0</v>
      </c>
      <c r="Y22" s="310">
        <f>VLOOKUP($H22,'WM-AR'!$B$7:$AL$2292,28,FALSE)</f>
        <v>0</v>
      </c>
      <c r="Z22" s="310">
        <f>VLOOKUP($H22,'WM-AR'!$B$7:$AL$2292,29,FALSE)</f>
        <v>0</v>
      </c>
      <c r="AA22" s="310">
        <f>VLOOKUP($H22,'WM-AR'!$B$7:$AL$2292,30,FALSE)</f>
        <v>0</v>
      </c>
      <c r="AB22" s="310">
        <f>VLOOKUP($H22,'WM-AR'!$B$7:$AL$2292,31,FALSE)</f>
        <v>0</v>
      </c>
      <c r="AC22" s="310">
        <f>VLOOKUP($H22,'WM-AR'!$B$7:$AL$2292,32,FALSE)</f>
        <v>0</v>
      </c>
      <c r="AD22" s="310">
        <f>VLOOKUP($H22,'WM-AR'!$B$7:$AL$2292,33,FALSE)</f>
        <v>0</v>
      </c>
      <c r="AE22" s="287" t="s">
        <v>1031</v>
      </c>
      <c r="AF22" s="316" t="s">
        <v>779</v>
      </c>
      <c r="AG22" s="312"/>
      <c r="AH22" s="312" t="s">
        <v>763</v>
      </c>
      <c r="AI22" s="334"/>
    </row>
    <row r="23" spans="2:35" ht="33" customHeight="1">
      <c r="B23" s="438"/>
      <c r="C23" s="412" t="s">
        <v>1010</v>
      </c>
      <c r="D23" s="321"/>
      <c r="E23" s="321"/>
      <c r="F23" s="412" t="s">
        <v>1032</v>
      </c>
      <c r="G23" s="412"/>
      <c r="H23" s="415" t="str">
        <f t="shared" si="1"/>
        <v/>
      </c>
      <c r="I23" s="415"/>
      <c r="J23" s="416"/>
      <c r="K23" s="416"/>
      <c r="L23" s="416"/>
      <c r="M23" s="416"/>
      <c r="N23" s="439"/>
      <c r="O23" s="416"/>
      <c r="P23" s="416"/>
      <c r="Q23" s="416"/>
      <c r="R23" s="416"/>
      <c r="S23" s="416"/>
      <c r="T23" s="416"/>
      <c r="U23" s="416"/>
      <c r="V23" s="416"/>
      <c r="W23" s="416"/>
      <c r="X23" s="416"/>
      <c r="Y23" s="416"/>
      <c r="Z23" s="416"/>
      <c r="AA23" s="416"/>
      <c r="AB23" s="416"/>
      <c r="AC23" s="416"/>
      <c r="AD23" s="416"/>
      <c r="AE23" s="305"/>
      <c r="AF23" s="305"/>
      <c r="AG23" s="305"/>
      <c r="AH23" s="305"/>
      <c r="AI23" s="306"/>
    </row>
    <row r="24" spans="2:35" ht="34.9" customHeight="1">
      <c r="B24" s="440"/>
      <c r="C24" s="285" t="s">
        <v>225</v>
      </c>
      <c r="D24" s="308"/>
      <c r="E24" s="287" t="s">
        <v>524</v>
      </c>
      <c r="F24" s="288" t="s">
        <v>1033</v>
      </c>
      <c r="G24" s="289"/>
      <c r="H24" s="290" t="str">
        <f t="shared" si="1"/>
        <v/>
      </c>
      <c r="I24" s="290"/>
      <c r="J24" s="290"/>
      <c r="K24" s="290"/>
      <c r="L24" s="290"/>
      <c r="M24" s="291"/>
      <c r="N24" s="441" t="s">
        <v>1034</v>
      </c>
      <c r="O24" s="442"/>
      <c r="P24" s="442"/>
      <c r="Q24" s="442"/>
      <c r="R24" s="442"/>
      <c r="S24" s="442"/>
      <c r="T24" s="442"/>
      <c r="U24" s="443"/>
      <c r="V24" s="444"/>
      <c r="W24" s="444"/>
      <c r="X24" s="444"/>
      <c r="Y24" s="444"/>
      <c r="Z24" s="444"/>
      <c r="AA24" s="444"/>
      <c r="AB24" s="444"/>
      <c r="AC24" s="444"/>
      <c r="AD24" s="444"/>
      <c r="AE24" s="394"/>
      <c r="AF24" s="297"/>
      <c r="AG24" s="297"/>
      <c r="AH24" s="297"/>
      <c r="AI24" s="333"/>
    </row>
    <row r="25" spans="2:35" ht="49.9" customHeight="1">
      <c r="B25" s="314"/>
      <c r="C25" s="285"/>
      <c r="D25" s="285"/>
      <c r="E25" s="445"/>
      <c r="F25" s="286" t="str">
        <f t="shared" ref="F25:F28" si="2">M25&amp;" "&amp;P25</f>
        <v xml:space="preserve">Waterproofing Membrane </v>
      </c>
      <c r="G25" s="308" t="s">
        <v>1020</v>
      </c>
      <c r="H25" s="309" t="str">
        <f t="shared" si="1"/>
        <v>A04AQ310-00001</v>
      </c>
      <c r="I25" s="310"/>
      <c r="J25" s="310" t="str">
        <f>VLOOKUP($H25,'WM-AR'!$B$7:$AL$2292,34,FALSE)</f>
        <v>M2</v>
      </c>
      <c r="K25" s="310" t="str">
        <f>VLOOKUP($H25,'WM-AR'!$B$7:$AL$2292,4,FALSE)</f>
        <v>Finishing Work</v>
      </c>
      <c r="L25" s="310" t="str">
        <f>VLOOKUP($H25,'WM-AR'!$B$7:$AL$2292,6,FALSE)</f>
        <v>Roof Work</v>
      </c>
      <c r="M25" s="310" t="str">
        <f>VLOOKUP($H25,'WM-AR'!$B$7:$AL$2292,8,FALSE)</f>
        <v>Waterproofing Membrane</v>
      </c>
      <c r="N25" s="310" t="str">
        <f>VLOOKUP($H25,'WM-AR'!$B$7:$AL$2292,10,FALSE)</f>
        <v>EPDM(or Equivalent)</v>
      </c>
      <c r="O25" s="310">
        <f>VLOOKUP($H25,'WM-AR'!$B$7:$AL$2292,12,FALSE)</f>
        <v>0</v>
      </c>
      <c r="P25" s="310" t="str">
        <f>IF(VLOOKUP($H25,'WM-AR'!$B$7:$AL$2292,14,FALSE)=0,"",VLOOKUP($H25,'WM-AR'!$B$7:$AL$2292,14,FALSE))</f>
        <v/>
      </c>
      <c r="Q25" s="310">
        <f>VLOOKUP($H25,'WM-AR'!$B$7:$AL$2292,16,FALSE)</f>
        <v>0</v>
      </c>
      <c r="R25" s="310">
        <f>VLOOKUP($H25,'WM-AR'!$B$7:$AL$2292,18,FALSE)</f>
        <v>0</v>
      </c>
      <c r="S25" s="310" t="str">
        <f>IF(VLOOKUP($H25,'WM-AR'!$B$7:$AL$2292,20,FALSE)=0,"",VLOOKUP($H25,'WM-AR'!$B$7:$AL$2292,20,FALSE))</f>
        <v>w/ Accessories</v>
      </c>
      <c r="T25" s="310">
        <f>VLOOKUP($H25,'WM-AR'!$B$7:$AL$2292,22,FALSE)</f>
        <v>0</v>
      </c>
      <c r="U25" s="310">
        <f>VLOOKUP($H25,'WM-AR'!$B$7:$AL$2292,24,FALSE)</f>
        <v>0</v>
      </c>
      <c r="V25" s="310">
        <f>VLOOKUP($H25,'WM-AR'!$B$7:$AL$2292,25,FALSE)</f>
        <v>0</v>
      </c>
      <c r="W25" s="310" t="str">
        <f>VLOOKUP($H25,'WM-AR'!$B$7:$AL$2292,26,FALSE)</f>
        <v>THK=(  )mm</v>
      </c>
      <c r="X25" s="310">
        <f>VLOOKUP($H25,'WM-AR'!$B$7:$AL$2292,27,FALSE)</f>
        <v>0</v>
      </c>
      <c r="Y25" s="310">
        <f>VLOOKUP($H25,'WM-AR'!$B$7:$AL$2292,28,FALSE)</f>
        <v>0</v>
      </c>
      <c r="Z25" s="310">
        <f>VLOOKUP($H25,'WM-AR'!$B$7:$AL$2292,29,FALSE)</f>
        <v>0</v>
      </c>
      <c r="AA25" s="310">
        <f>VLOOKUP($H25,'WM-AR'!$B$7:$AL$2292,30,FALSE)</f>
        <v>0</v>
      </c>
      <c r="AB25" s="310">
        <f>VLOOKUP($H25,'WM-AR'!$B$7:$AL$2292,31,FALSE)</f>
        <v>0</v>
      </c>
      <c r="AC25" s="310">
        <f>VLOOKUP($H25,'WM-AR'!$B$7:$AL$2292,32,FALSE)</f>
        <v>0</v>
      </c>
      <c r="AD25" s="310">
        <f>VLOOKUP($H25,'WM-AR'!$B$7:$AL$2292,33,FALSE)</f>
        <v>0</v>
      </c>
      <c r="AE25" s="287" t="s">
        <v>1029</v>
      </c>
      <c r="AF25" s="316" t="s">
        <v>779</v>
      </c>
      <c r="AG25" s="312"/>
      <c r="AH25" s="312" t="s">
        <v>763</v>
      </c>
      <c r="AI25" s="334"/>
    </row>
    <row r="26" spans="2:35" ht="49.9" customHeight="1">
      <c r="B26" s="307"/>
      <c r="C26" s="286"/>
      <c r="D26" s="286"/>
      <c r="E26" s="286"/>
      <c r="F26" s="286" t="str">
        <f t="shared" si="2"/>
        <v xml:space="preserve">Roof Insulation </v>
      </c>
      <c r="G26" s="308" t="s">
        <v>1018</v>
      </c>
      <c r="H26" s="309" t="str">
        <f t="shared" si="1"/>
        <v>A04AQ088-00004</v>
      </c>
      <c r="I26" s="310"/>
      <c r="J26" s="310" t="str">
        <f>VLOOKUP($H26,'WM-AR'!$B$7:$AL$2292,34,FALSE)</f>
        <v>M2</v>
      </c>
      <c r="K26" s="310" t="str">
        <f>VLOOKUP($H26,'WM-AR'!$B$7:$AL$2292,4,FALSE)</f>
        <v>Finishing Work</v>
      </c>
      <c r="L26" s="310" t="str">
        <f>VLOOKUP($H26,'WM-AR'!$B$7:$AL$2292,6,FALSE)</f>
        <v>Roof Work</v>
      </c>
      <c r="M26" s="310" t="str">
        <f>VLOOKUP($H26,'WM-AR'!$B$7:$AL$2292,8,FALSE)</f>
        <v>Roof Insulation</v>
      </c>
      <c r="N26" s="310" t="str">
        <f>VLOOKUP($H26,'WM-AR'!$B$7:$AL$2292,10,FALSE)</f>
        <v>Rigid Extruded Polystyrene Foam Insulation</v>
      </c>
      <c r="O26" s="310">
        <f>VLOOKUP($H26,'WM-AR'!$B$7:$AL$2292,12,FALSE)</f>
        <v>0</v>
      </c>
      <c r="P26" s="310" t="str">
        <f>IF(VLOOKUP($H26,'WM-AR'!$B$7:$AL$2292,14,FALSE)=0,"",VLOOKUP($H26,'WM-AR'!$B$7:$AL$2292,14,FALSE))</f>
        <v/>
      </c>
      <c r="Q26" s="310">
        <f>VLOOKUP($H26,'WM-AR'!$B$7:$AL$2292,16,FALSE)</f>
        <v>0</v>
      </c>
      <c r="R26" s="310">
        <f>VLOOKUP($H26,'WM-AR'!$B$7:$AL$2292,18,FALSE)</f>
        <v>0</v>
      </c>
      <c r="S26" s="310" t="str">
        <f>IF(VLOOKUP($H26,'WM-AR'!$B$7:$AL$2292,20,FALSE)=0,"",VLOOKUP($H26,'WM-AR'!$B$7:$AL$2292,20,FALSE))</f>
        <v/>
      </c>
      <c r="T26" s="310">
        <f>VLOOKUP($H26,'WM-AR'!$B$7:$AL$2292,22,FALSE)</f>
        <v>0</v>
      </c>
      <c r="U26" s="310" t="str">
        <f>VLOOKUP($H26,'WM-AR'!$B$7:$AL$2292,24,FALSE)</f>
        <v>100mm≤THK</v>
      </c>
      <c r="V26" s="310">
        <f>VLOOKUP($H26,'WM-AR'!$B$7:$AL$2292,25,FALSE)</f>
        <v>0</v>
      </c>
      <c r="W26" s="310" t="str">
        <f>VLOOKUP($H26,'WM-AR'!$B$7:$AL$2292,26,FALSE)</f>
        <v>THK=(  )mm</v>
      </c>
      <c r="X26" s="310">
        <f>VLOOKUP($H26,'WM-AR'!$B$7:$AL$2292,27,FALSE)</f>
        <v>0</v>
      </c>
      <c r="Y26" s="310">
        <f>VLOOKUP($H26,'WM-AR'!$B$7:$AL$2292,28,FALSE)</f>
        <v>0</v>
      </c>
      <c r="Z26" s="310">
        <f>VLOOKUP($H26,'WM-AR'!$B$7:$AL$2292,29,FALSE)</f>
        <v>0</v>
      </c>
      <c r="AA26" s="310">
        <f>VLOOKUP($H26,'WM-AR'!$B$7:$AL$2292,30,FALSE)</f>
        <v>0</v>
      </c>
      <c r="AB26" s="310">
        <f>VLOOKUP($H26,'WM-AR'!$B$7:$AL$2292,31,FALSE)</f>
        <v>0</v>
      </c>
      <c r="AC26" s="310">
        <f>VLOOKUP($H26,'WM-AR'!$B$7:$AL$2292,32,FALSE)</f>
        <v>0</v>
      </c>
      <c r="AD26" s="310">
        <f>VLOOKUP($H26,'WM-AR'!$B$7:$AL$2292,33,FALSE)</f>
        <v>0</v>
      </c>
      <c r="AE26" s="287" t="s">
        <v>1026</v>
      </c>
      <c r="AF26" s="316" t="s">
        <v>779</v>
      </c>
      <c r="AG26" s="312"/>
      <c r="AH26" s="312" t="s">
        <v>882</v>
      </c>
      <c r="AI26" s="334"/>
    </row>
    <row r="27" spans="2:35" ht="49.9" customHeight="1">
      <c r="B27" s="307"/>
      <c r="C27" s="286"/>
      <c r="D27" s="286"/>
      <c r="E27" s="286"/>
      <c r="F27" s="286" t="str">
        <f t="shared" si="2"/>
        <v xml:space="preserve">PE Sheet (Vapor Barrier) </v>
      </c>
      <c r="G27" s="308" t="s">
        <v>1024</v>
      </c>
      <c r="H27" s="309" t="str">
        <f t="shared" si="1"/>
        <v>A04AQ012-00001</v>
      </c>
      <c r="I27" s="310"/>
      <c r="J27" s="310" t="str">
        <f>VLOOKUP($H27,'WM-AR'!$B$7:$AL$2292,34,FALSE)</f>
        <v>M2</v>
      </c>
      <c r="K27" s="310" t="str">
        <f>VLOOKUP($H27,'WM-AR'!$B$7:$AL$2292,4,FALSE)</f>
        <v>Finishing Work</v>
      </c>
      <c r="L27" s="310" t="str">
        <f>VLOOKUP($H27,'WM-AR'!$B$7:$AL$2292,6,FALSE)</f>
        <v>Roof Work</v>
      </c>
      <c r="M27" s="310" t="str">
        <f>VLOOKUP($H27,'WM-AR'!$B$7:$AL$2292,8,FALSE)</f>
        <v>PE Sheet (Vapor Barrier)</v>
      </c>
      <c r="N27" s="310">
        <f>VLOOKUP($H27,'WM-AR'!$B$7:$AL$2292,10,FALSE)</f>
        <v>0</v>
      </c>
      <c r="O27" s="310">
        <f>VLOOKUP($H27,'WM-AR'!$B$7:$AL$2292,12,FALSE)</f>
        <v>0</v>
      </c>
      <c r="P27" s="310" t="str">
        <f>IF(VLOOKUP($H27,'WM-AR'!$B$7:$AL$2292,14,FALSE)=0,"",VLOOKUP($H27,'WM-AR'!$B$7:$AL$2292,14,FALSE))</f>
        <v/>
      </c>
      <c r="Q27" s="310">
        <f>VLOOKUP($H27,'WM-AR'!$B$7:$AL$2292,16,FALSE)</f>
        <v>0</v>
      </c>
      <c r="R27" s="310">
        <f>VLOOKUP($H27,'WM-AR'!$B$7:$AL$2292,18,FALSE)</f>
        <v>0</v>
      </c>
      <c r="S27" s="310" t="str">
        <f>IF(VLOOKUP($H27,'WM-AR'!$B$7:$AL$2292,20,FALSE)=0,"",VLOOKUP($H27,'WM-AR'!$B$7:$AL$2292,20,FALSE))</f>
        <v/>
      </c>
      <c r="T27" s="310">
        <f>VLOOKUP($H27,'WM-AR'!$B$7:$AL$2292,22,FALSE)</f>
        <v>0</v>
      </c>
      <c r="U27" s="310">
        <f>VLOOKUP($H27,'WM-AR'!$B$7:$AL$2292,24,FALSE)</f>
        <v>0</v>
      </c>
      <c r="V27" s="310">
        <f>VLOOKUP($H27,'WM-AR'!$B$7:$AL$2292,25,FALSE)</f>
        <v>0</v>
      </c>
      <c r="W27" s="310" t="str">
        <f>VLOOKUP($H27,'WM-AR'!$B$7:$AL$2292,26,FALSE)</f>
        <v>THK=(  )mm</v>
      </c>
      <c r="X27" s="310">
        <f>VLOOKUP($H27,'WM-AR'!$B$7:$AL$2292,27,FALSE)</f>
        <v>0</v>
      </c>
      <c r="Y27" s="310">
        <f>VLOOKUP($H27,'WM-AR'!$B$7:$AL$2292,28,FALSE)</f>
        <v>0</v>
      </c>
      <c r="Z27" s="310">
        <f>VLOOKUP($H27,'WM-AR'!$B$7:$AL$2292,29,FALSE)</f>
        <v>0</v>
      </c>
      <c r="AA27" s="310">
        <f>VLOOKUP($H27,'WM-AR'!$B$7:$AL$2292,30,FALSE)</f>
        <v>0</v>
      </c>
      <c r="AB27" s="310">
        <f>VLOOKUP($H27,'WM-AR'!$B$7:$AL$2292,31,FALSE)</f>
        <v>0</v>
      </c>
      <c r="AC27" s="310">
        <f>VLOOKUP($H27,'WM-AR'!$B$7:$AL$2292,32,FALSE)</f>
        <v>0</v>
      </c>
      <c r="AD27" s="310">
        <f>VLOOKUP($H27,'WM-AR'!$B$7:$AL$2292,33,FALSE)</f>
        <v>0</v>
      </c>
      <c r="AE27" s="287" t="s">
        <v>1025</v>
      </c>
      <c r="AF27" s="316" t="s">
        <v>779</v>
      </c>
      <c r="AG27" s="312"/>
      <c r="AH27" s="312" t="s">
        <v>882</v>
      </c>
      <c r="AI27" s="334"/>
    </row>
    <row r="28" spans="2:35" ht="49.9" customHeight="1">
      <c r="B28" s="314"/>
      <c r="C28" s="285"/>
      <c r="D28" s="285"/>
      <c r="E28" s="285"/>
      <c r="F28" s="286" t="str">
        <f t="shared" si="2"/>
        <v xml:space="preserve">Protective Concrete w/ Steel Trowel Finish </v>
      </c>
      <c r="G28" s="308" t="s">
        <v>1035</v>
      </c>
      <c r="H28" s="309" t="str">
        <f t="shared" si="1"/>
        <v>A04AQ089-00001</v>
      </c>
      <c r="I28" s="310"/>
      <c r="J28" s="310" t="str">
        <f>VLOOKUP($H28,'WM-AR'!$B$7:$AL$2292,34,FALSE)</f>
        <v>M3</v>
      </c>
      <c r="K28" s="310" t="str">
        <f>VLOOKUP($H28,'WM-AR'!$B$7:$AL$2292,4,FALSE)</f>
        <v>Finishing Work</v>
      </c>
      <c r="L28" s="310" t="str">
        <f>VLOOKUP($H28,'WM-AR'!$B$7:$AL$2292,6,FALSE)</f>
        <v>Roof Work</v>
      </c>
      <c r="M28" s="310" t="str">
        <f>VLOOKUP($H28,'WM-AR'!$B$7:$AL$2292,8,FALSE)</f>
        <v>Protective Concrete w/ Steel Trowel Finish</v>
      </c>
      <c r="N28" s="310">
        <f>VLOOKUP($H28,'WM-AR'!$B$7:$AL$2292,10,FALSE)</f>
        <v>0</v>
      </c>
      <c r="O28" s="310">
        <f>VLOOKUP($H28,'WM-AR'!$B$7:$AL$2292,12,FALSE)</f>
        <v>0</v>
      </c>
      <c r="P28" s="310" t="str">
        <f>IF(VLOOKUP($H28,'WM-AR'!$B$7:$AL$2292,14,FALSE)=0,"",VLOOKUP($H28,'WM-AR'!$B$7:$AL$2292,14,FALSE))</f>
        <v/>
      </c>
      <c r="Q28" s="310">
        <f>VLOOKUP($H28,'WM-AR'!$B$7:$AL$2292,16,FALSE)</f>
        <v>0</v>
      </c>
      <c r="R28" s="310">
        <f>VLOOKUP($H28,'WM-AR'!$B$7:$AL$2292,18,FALSE)</f>
        <v>0</v>
      </c>
      <c r="S28" s="310" t="str">
        <f>IF(VLOOKUP($H28,'WM-AR'!$B$7:$AL$2292,20,FALSE)=0,"",VLOOKUP($H28,'WM-AR'!$B$7:$AL$2292,20,FALSE))</f>
        <v/>
      </c>
      <c r="T28" s="310">
        <f>VLOOKUP($H28,'WM-AR'!$B$7:$AL$2292,22,FALSE)</f>
        <v>0</v>
      </c>
      <c r="U28" s="310" t="str">
        <f>VLOOKUP($H28,'WM-AR'!$B$7:$AL$2292,24,FALSE)</f>
        <v/>
      </c>
      <c r="V28" s="310">
        <f>VLOOKUP($H28,'WM-AR'!$B$7:$AL$2292,25,FALSE)</f>
        <v>0</v>
      </c>
      <c r="W28" s="310" t="str">
        <f>VLOOKUP($H28,'WM-AR'!$B$7:$AL$2292,26,FALSE)</f>
        <v/>
      </c>
      <c r="X28" s="310">
        <f>VLOOKUP($H28,'WM-AR'!$B$7:$AL$2292,27,FALSE)</f>
        <v>0</v>
      </c>
      <c r="Y28" s="310">
        <f>VLOOKUP($H28,'WM-AR'!$B$7:$AL$2292,28,FALSE)</f>
        <v>0</v>
      </c>
      <c r="Z28" s="310">
        <f>VLOOKUP($H28,'WM-AR'!$B$7:$AL$2292,29,FALSE)</f>
        <v>0</v>
      </c>
      <c r="AA28" s="310">
        <f>VLOOKUP($H28,'WM-AR'!$B$7:$AL$2292,30,FALSE)</f>
        <v>0</v>
      </c>
      <c r="AB28" s="310">
        <f>VLOOKUP($H28,'WM-AR'!$B$7:$AL$2292,31,FALSE)</f>
        <v>0</v>
      </c>
      <c r="AC28" s="310">
        <f>VLOOKUP($H28,'WM-AR'!$B$7:$AL$2292,32,FALSE)</f>
        <v>0</v>
      </c>
      <c r="AD28" s="310">
        <f>VLOOKUP($H28,'WM-AR'!$B$7:$AL$2292,33,FALSE)</f>
        <v>0</v>
      </c>
      <c r="AE28" s="287"/>
      <c r="AF28" s="316" t="s">
        <v>1036</v>
      </c>
      <c r="AG28" s="312"/>
      <c r="AH28" s="312" t="s">
        <v>882</v>
      </c>
      <c r="AI28" s="334" t="s">
        <v>1037</v>
      </c>
    </row>
    <row r="29" spans="2:35" ht="34.9" customHeight="1">
      <c r="B29" s="440"/>
      <c r="C29" s="285" t="s">
        <v>225</v>
      </c>
      <c r="D29" s="308"/>
      <c r="E29" s="287" t="s">
        <v>524</v>
      </c>
      <c r="F29" s="288" t="s">
        <v>1038</v>
      </c>
      <c r="G29" s="289"/>
      <c r="H29" s="290" t="str">
        <f t="shared" si="1"/>
        <v/>
      </c>
      <c r="I29" s="290"/>
      <c r="J29" s="290"/>
      <c r="K29" s="290"/>
      <c r="L29" s="290"/>
      <c r="M29" s="291"/>
      <c r="N29" s="441" t="s">
        <v>1039</v>
      </c>
      <c r="O29" s="442"/>
      <c r="P29" s="442"/>
      <c r="Q29" s="442"/>
      <c r="R29" s="442"/>
      <c r="S29" s="442"/>
      <c r="T29" s="442"/>
      <c r="U29" s="443"/>
      <c r="V29" s="444"/>
      <c r="W29" s="444"/>
      <c r="X29" s="444"/>
      <c r="Y29" s="444"/>
      <c r="Z29" s="444"/>
      <c r="AA29" s="444"/>
      <c r="AB29" s="444"/>
      <c r="AC29" s="444"/>
      <c r="AD29" s="444"/>
      <c r="AE29" s="394"/>
      <c r="AF29" s="297"/>
      <c r="AG29" s="297"/>
      <c r="AH29" s="297"/>
      <c r="AI29" s="333"/>
    </row>
    <row r="30" spans="2:35" ht="49.9" customHeight="1">
      <c r="B30" s="314"/>
      <c r="C30" s="285"/>
      <c r="D30" s="285"/>
      <c r="E30" s="445"/>
      <c r="F30" s="286" t="str">
        <f t="shared" ref="F30:F33" si="3">M30&amp;" "&amp;P30</f>
        <v xml:space="preserve">Waterproofing Membrane </v>
      </c>
      <c r="G30" s="308" t="s">
        <v>1020</v>
      </c>
      <c r="H30" s="309" t="str">
        <f t="shared" si="1"/>
        <v>A04AQ310-00001</v>
      </c>
      <c r="I30" s="310"/>
      <c r="J30" s="310" t="str">
        <f>VLOOKUP($H30,'WM-AR'!$B$7:$AL$2292,34,FALSE)</f>
        <v>M2</v>
      </c>
      <c r="K30" s="310" t="str">
        <f>VLOOKUP($H30,'WM-AR'!$B$7:$AL$2292,4,FALSE)</f>
        <v>Finishing Work</v>
      </c>
      <c r="L30" s="310" t="str">
        <f>VLOOKUP($H30,'WM-AR'!$B$7:$AL$2292,6,FALSE)</f>
        <v>Roof Work</v>
      </c>
      <c r="M30" s="310" t="str">
        <f>VLOOKUP($H30,'WM-AR'!$B$7:$AL$2292,8,FALSE)</f>
        <v>Waterproofing Membrane</v>
      </c>
      <c r="N30" s="310" t="str">
        <f>VLOOKUP($H30,'WM-AR'!$B$7:$AL$2292,10,FALSE)</f>
        <v>EPDM(or Equivalent)</v>
      </c>
      <c r="O30" s="310">
        <f>VLOOKUP($H30,'WM-AR'!$B$7:$AL$2292,12,FALSE)</f>
        <v>0</v>
      </c>
      <c r="P30" s="310" t="str">
        <f>IF(VLOOKUP($H30,'WM-AR'!$B$7:$AL$2292,14,FALSE)=0,"",VLOOKUP($H30,'WM-AR'!$B$7:$AL$2292,14,FALSE))</f>
        <v/>
      </c>
      <c r="Q30" s="310">
        <f>VLOOKUP($H30,'WM-AR'!$B$7:$AL$2292,16,FALSE)</f>
        <v>0</v>
      </c>
      <c r="R30" s="310">
        <f>VLOOKUP($H30,'WM-AR'!$B$7:$AL$2292,18,FALSE)</f>
        <v>0</v>
      </c>
      <c r="S30" s="310" t="str">
        <f>IF(VLOOKUP($H30,'WM-AR'!$B$7:$AL$2292,20,FALSE)=0,"",VLOOKUP($H30,'WM-AR'!$B$7:$AL$2292,20,FALSE))</f>
        <v>w/ Accessories</v>
      </c>
      <c r="T30" s="310">
        <f>VLOOKUP($H30,'WM-AR'!$B$7:$AL$2292,22,FALSE)</f>
        <v>0</v>
      </c>
      <c r="U30" s="310">
        <f>VLOOKUP($H30,'WM-AR'!$B$7:$AL$2292,24,FALSE)</f>
        <v>0</v>
      </c>
      <c r="V30" s="310">
        <f>VLOOKUP($H30,'WM-AR'!$B$7:$AL$2292,25,FALSE)</f>
        <v>0</v>
      </c>
      <c r="W30" s="310" t="str">
        <f>VLOOKUP($H30,'WM-AR'!$B$7:$AL$2292,26,FALSE)</f>
        <v>THK=(  )mm</v>
      </c>
      <c r="X30" s="310">
        <f>VLOOKUP($H30,'WM-AR'!$B$7:$AL$2292,27,FALSE)</f>
        <v>0</v>
      </c>
      <c r="Y30" s="310">
        <f>VLOOKUP($H30,'WM-AR'!$B$7:$AL$2292,28,FALSE)</f>
        <v>0</v>
      </c>
      <c r="Z30" s="310">
        <f>VLOOKUP($H30,'WM-AR'!$B$7:$AL$2292,29,FALSE)</f>
        <v>0</v>
      </c>
      <c r="AA30" s="310">
        <f>VLOOKUP($H30,'WM-AR'!$B$7:$AL$2292,30,FALSE)</f>
        <v>0</v>
      </c>
      <c r="AB30" s="310">
        <f>VLOOKUP($H30,'WM-AR'!$B$7:$AL$2292,31,FALSE)</f>
        <v>0</v>
      </c>
      <c r="AC30" s="310">
        <f>VLOOKUP($H30,'WM-AR'!$B$7:$AL$2292,32,FALSE)</f>
        <v>0</v>
      </c>
      <c r="AD30" s="310">
        <f>VLOOKUP($H30,'WM-AR'!$B$7:$AL$2292,33,FALSE)</f>
        <v>0</v>
      </c>
      <c r="AE30" s="287" t="s">
        <v>1029</v>
      </c>
      <c r="AF30" s="316" t="s">
        <v>779</v>
      </c>
      <c r="AG30" s="312"/>
      <c r="AH30" s="312" t="s">
        <v>763</v>
      </c>
      <c r="AI30" s="334"/>
    </row>
    <row r="31" spans="2:35" ht="49.9" customHeight="1">
      <c r="B31" s="307"/>
      <c r="C31" s="286"/>
      <c r="D31" s="286"/>
      <c r="E31" s="286"/>
      <c r="F31" s="286" t="str">
        <f t="shared" si="3"/>
        <v xml:space="preserve">Roof Insulation </v>
      </c>
      <c r="G31" s="308" t="s">
        <v>1040</v>
      </c>
      <c r="H31" s="309" t="str">
        <f t="shared" si="1"/>
        <v>A04AQ088-00002</v>
      </c>
      <c r="I31" s="310"/>
      <c r="J31" s="310" t="str">
        <f>VLOOKUP($H31,'WM-AR'!$B$7:$AL$2292,34,FALSE)</f>
        <v>M2</v>
      </c>
      <c r="K31" s="310" t="str">
        <f>VLOOKUP($H31,'WM-AR'!$B$7:$AL$2292,4,FALSE)</f>
        <v>Finishing Work</v>
      </c>
      <c r="L31" s="310" t="str">
        <f>VLOOKUP($H31,'WM-AR'!$B$7:$AL$2292,6,FALSE)</f>
        <v>Roof Work</v>
      </c>
      <c r="M31" s="310" t="str">
        <f>VLOOKUP($H31,'WM-AR'!$B$7:$AL$2292,8,FALSE)</f>
        <v>Roof Insulation</v>
      </c>
      <c r="N31" s="310" t="str">
        <f>VLOOKUP($H31,'WM-AR'!$B$7:$AL$2292,10,FALSE)</f>
        <v>Rigid Extruded Polystyrene Foam Insulation</v>
      </c>
      <c r="O31" s="310">
        <f>VLOOKUP($H31,'WM-AR'!$B$7:$AL$2292,12,FALSE)</f>
        <v>0</v>
      </c>
      <c r="P31" s="310" t="str">
        <f>IF(VLOOKUP($H31,'WM-AR'!$B$7:$AL$2292,14,FALSE)=0,"",VLOOKUP($H31,'WM-AR'!$B$7:$AL$2292,14,FALSE))</f>
        <v/>
      </c>
      <c r="Q31" s="310">
        <f>VLOOKUP($H31,'WM-AR'!$B$7:$AL$2292,16,FALSE)</f>
        <v>0</v>
      </c>
      <c r="R31" s="310">
        <f>VLOOKUP($H31,'WM-AR'!$B$7:$AL$2292,18,FALSE)</f>
        <v>0</v>
      </c>
      <c r="S31" s="310" t="str">
        <f>IF(VLOOKUP($H31,'WM-AR'!$B$7:$AL$2292,20,FALSE)=0,"",VLOOKUP($H31,'WM-AR'!$B$7:$AL$2292,20,FALSE))</f>
        <v/>
      </c>
      <c r="T31" s="310">
        <f>VLOOKUP($H31,'WM-AR'!$B$7:$AL$2292,22,FALSE)</f>
        <v>0</v>
      </c>
      <c r="U31" s="310" t="str">
        <f>VLOOKUP($H31,'WM-AR'!$B$7:$AL$2292,24,FALSE)</f>
        <v>50mm≤THK&lt;75mm</v>
      </c>
      <c r="V31" s="310">
        <f>VLOOKUP($H31,'WM-AR'!$B$7:$AL$2292,25,FALSE)</f>
        <v>0</v>
      </c>
      <c r="W31" s="310" t="str">
        <f>VLOOKUP($H31,'WM-AR'!$B$7:$AL$2292,26,FALSE)</f>
        <v>THK=(  )mm</v>
      </c>
      <c r="X31" s="310">
        <f>VLOOKUP($H31,'WM-AR'!$B$7:$AL$2292,27,FALSE)</f>
        <v>0</v>
      </c>
      <c r="Y31" s="310">
        <f>VLOOKUP($H31,'WM-AR'!$B$7:$AL$2292,28,FALSE)</f>
        <v>0</v>
      </c>
      <c r="Z31" s="310">
        <f>VLOOKUP($H31,'WM-AR'!$B$7:$AL$2292,29,FALSE)</f>
        <v>0</v>
      </c>
      <c r="AA31" s="310">
        <f>VLOOKUP($H31,'WM-AR'!$B$7:$AL$2292,30,FALSE)</f>
        <v>0</v>
      </c>
      <c r="AB31" s="310">
        <f>VLOOKUP($H31,'WM-AR'!$B$7:$AL$2292,31,FALSE)</f>
        <v>0</v>
      </c>
      <c r="AC31" s="310">
        <f>VLOOKUP($H31,'WM-AR'!$B$7:$AL$2292,32,FALSE)</f>
        <v>0</v>
      </c>
      <c r="AD31" s="310">
        <f>VLOOKUP($H31,'WM-AR'!$B$7:$AL$2292,33,FALSE)</f>
        <v>0</v>
      </c>
      <c r="AE31" s="287" t="s">
        <v>1026</v>
      </c>
      <c r="AF31" s="316" t="s">
        <v>779</v>
      </c>
      <c r="AG31" s="312"/>
      <c r="AH31" s="312" t="s">
        <v>882</v>
      </c>
      <c r="AI31" s="334"/>
    </row>
    <row r="32" spans="2:35" ht="49.9" customHeight="1">
      <c r="B32" s="307"/>
      <c r="C32" s="286"/>
      <c r="D32" s="286"/>
      <c r="E32" s="286"/>
      <c r="F32" s="286" t="str">
        <f t="shared" si="3"/>
        <v xml:space="preserve">PE Sheet (Vapor Barrier) </v>
      </c>
      <c r="G32" s="308" t="s">
        <v>1024</v>
      </c>
      <c r="H32" s="309" t="str">
        <f t="shared" si="1"/>
        <v>A04AQ012-00001</v>
      </c>
      <c r="I32" s="310"/>
      <c r="J32" s="310" t="str">
        <f>VLOOKUP($H32,'WM-AR'!$B$7:$AL$2292,34,FALSE)</f>
        <v>M2</v>
      </c>
      <c r="K32" s="310" t="str">
        <f>VLOOKUP($H32,'WM-AR'!$B$7:$AL$2292,4,FALSE)</f>
        <v>Finishing Work</v>
      </c>
      <c r="L32" s="310" t="str">
        <f>VLOOKUP($H32,'WM-AR'!$B$7:$AL$2292,6,FALSE)</f>
        <v>Roof Work</v>
      </c>
      <c r="M32" s="310" t="str">
        <f>VLOOKUP($H32,'WM-AR'!$B$7:$AL$2292,8,FALSE)</f>
        <v>PE Sheet (Vapor Barrier)</v>
      </c>
      <c r="N32" s="310">
        <f>VLOOKUP($H32,'WM-AR'!$B$7:$AL$2292,10,FALSE)</f>
        <v>0</v>
      </c>
      <c r="O32" s="310">
        <f>VLOOKUP($H32,'WM-AR'!$B$7:$AL$2292,12,FALSE)</f>
        <v>0</v>
      </c>
      <c r="P32" s="310" t="str">
        <f>IF(VLOOKUP($H32,'WM-AR'!$B$7:$AL$2292,14,FALSE)=0,"",VLOOKUP($H32,'WM-AR'!$B$7:$AL$2292,14,FALSE))</f>
        <v/>
      </c>
      <c r="Q32" s="310">
        <f>VLOOKUP($H32,'WM-AR'!$B$7:$AL$2292,16,FALSE)</f>
        <v>0</v>
      </c>
      <c r="R32" s="310">
        <f>VLOOKUP($H32,'WM-AR'!$B$7:$AL$2292,18,FALSE)</f>
        <v>0</v>
      </c>
      <c r="S32" s="310" t="str">
        <f>IF(VLOOKUP($H32,'WM-AR'!$B$7:$AL$2292,20,FALSE)=0,"",VLOOKUP($H32,'WM-AR'!$B$7:$AL$2292,20,FALSE))</f>
        <v/>
      </c>
      <c r="T32" s="310">
        <f>VLOOKUP($H32,'WM-AR'!$B$7:$AL$2292,22,FALSE)</f>
        <v>0</v>
      </c>
      <c r="U32" s="310">
        <f>VLOOKUP($H32,'WM-AR'!$B$7:$AL$2292,24,FALSE)</f>
        <v>0</v>
      </c>
      <c r="V32" s="310">
        <f>VLOOKUP($H32,'WM-AR'!$B$7:$AL$2292,25,FALSE)</f>
        <v>0</v>
      </c>
      <c r="W32" s="310" t="str">
        <f>VLOOKUP($H32,'WM-AR'!$B$7:$AL$2292,26,FALSE)</f>
        <v>THK=(  )mm</v>
      </c>
      <c r="X32" s="310">
        <f>VLOOKUP($H32,'WM-AR'!$B$7:$AL$2292,27,FALSE)</f>
        <v>0</v>
      </c>
      <c r="Y32" s="310">
        <f>VLOOKUP($H32,'WM-AR'!$B$7:$AL$2292,28,FALSE)</f>
        <v>0</v>
      </c>
      <c r="Z32" s="310">
        <f>VLOOKUP($H32,'WM-AR'!$B$7:$AL$2292,29,FALSE)</f>
        <v>0</v>
      </c>
      <c r="AA32" s="310">
        <f>VLOOKUP($H32,'WM-AR'!$B$7:$AL$2292,30,FALSE)</f>
        <v>0</v>
      </c>
      <c r="AB32" s="310">
        <f>VLOOKUP($H32,'WM-AR'!$B$7:$AL$2292,31,FALSE)</f>
        <v>0</v>
      </c>
      <c r="AC32" s="310">
        <f>VLOOKUP($H32,'WM-AR'!$B$7:$AL$2292,32,FALSE)</f>
        <v>0</v>
      </c>
      <c r="AD32" s="310">
        <f>VLOOKUP($H32,'WM-AR'!$B$7:$AL$2292,33,FALSE)</f>
        <v>0</v>
      </c>
      <c r="AE32" s="287" t="s">
        <v>1025</v>
      </c>
      <c r="AF32" s="316" t="s">
        <v>779</v>
      </c>
      <c r="AG32" s="312"/>
      <c r="AH32" s="312" t="s">
        <v>882</v>
      </c>
      <c r="AI32" s="334"/>
    </row>
    <row r="33" spans="2:35" ht="49.9" customHeight="1">
      <c r="B33" s="314"/>
      <c r="C33" s="285"/>
      <c r="D33" s="285"/>
      <c r="E33" s="285"/>
      <c r="F33" s="286" t="str">
        <f t="shared" si="3"/>
        <v xml:space="preserve">Concrete Tile </v>
      </c>
      <c r="G33" s="308" t="s">
        <v>1041</v>
      </c>
      <c r="H33" s="309" t="str">
        <f t="shared" si="1"/>
        <v>A04AQ090-00001</v>
      </c>
      <c r="I33" s="310"/>
      <c r="J33" s="310" t="str">
        <f>VLOOKUP($H33,'WM-AR'!$B$7:$AL$2292,34,FALSE)</f>
        <v>M2</v>
      </c>
      <c r="K33" s="310" t="str">
        <f>VLOOKUP($H33,'WM-AR'!$B$7:$AL$2292,4,FALSE)</f>
        <v>Finishing Work</v>
      </c>
      <c r="L33" s="310" t="str">
        <f>VLOOKUP($H33,'WM-AR'!$B$7:$AL$2292,6,FALSE)</f>
        <v>Roof Work</v>
      </c>
      <c r="M33" s="310" t="str">
        <f>VLOOKUP($H33,'WM-AR'!$B$7:$AL$2292,8,FALSE)</f>
        <v>Concrete Tile</v>
      </c>
      <c r="N33" s="310">
        <f>VLOOKUP($H33,'WM-AR'!$B$7:$AL$2292,10,FALSE)</f>
        <v>0</v>
      </c>
      <c r="O33" s="310">
        <f>VLOOKUP($H33,'WM-AR'!$B$7:$AL$2292,12,FALSE)</f>
        <v>0</v>
      </c>
      <c r="P33" s="310" t="str">
        <f>IF(VLOOKUP($H33,'WM-AR'!$B$7:$AL$2292,14,FALSE)=0,"",VLOOKUP($H33,'WM-AR'!$B$7:$AL$2292,14,FALSE))</f>
        <v/>
      </c>
      <c r="Q33" s="310">
        <f>VLOOKUP($H33,'WM-AR'!$B$7:$AL$2292,16,FALSE)</f>
        <v>0</v>
      </c>
      <c r="R33" s="310">
        <f>VLOOKUP($H33,'WM-AR'!$B$7:$AL$2292,18,FALSE)</f>
        <v>0</v>
      </c>
      <c r="S33" s="310" t="str">
        <f>IF(VLOOKUP($H33,'WM-AR'!$B$7:$AL$2292,20,FALSE)=0,"",VLOOKUP($H33,'WM-AR'!$B$7:$AL$2292,20,FALSE))</f>
        <v>w/ Plastic Spacer</v>
      </c>
      <c r="T33" s="310">
        <f>VLOOKUP($H33,'WM-AR'!$B$7:$AL$2292,22,FALSE)</f>
        <v>0</v>
      </c>
      <c r="U33" s="310" t="str">
        <f>VLOOKUP($H33,'WM-AR'!$B$7:$AL$2292,24,FALSE)</f>
        <v>THK≤50mm</v>
      </c>
      <c r="V33" s="310">
        <f>VLOOKUP($H33,'WM-AR'!$B$7:$AL$2292,25,FALSE)</f>
        <v>0</v>
      </c>
      <c r="W33" s="310" t="str">
        <f>VLOOKUP($H33,'WM-AR'!$B$7:$AL$2292,26,FALSE)</f>
        <v>THK=(  )mm</v>
      </c>
      <c r="X33" s="310">
        <f>VLOOKUP($H33,'WM-AR'!$B$7:$AL$2292,27,FALSE)</f>
        <v>0</v>
      </c>
      <c r="Y33" s="310">
        <f>VLOOKUP($H33,'WM-AR'!$B$7:$AL$2292,28,FALSE)</f>
        <v>0</v>
      </c>
      <c r="Z33" s="310">
        <f>VLOOKUP($H33,'WM-AR'!$B$7:$AL$2292,29,FALSE)</f>
        <v>0</v>
      </c>
      <c r="AA33" s="310">
        <f>VLOOKUP($H33,'WM-AR'!$B$7:$AL$2292,30,FALSE)</f>
        <v>0</v>
      </c>
      <c r="AB33" s="310">
        <f>VLOOKUP($H33,'WM-AR'!$B$7:$AL$2292,31,FALSE)</f>
        <v>0</v>
      </c>
      <c r="AC33" s="310">
        <f>VLOOKUP($H33,'WM-AR'!$B$7:$AL$2292,32,FALSE)</f>
        <v>0</v>
      </c>
      <c r="AD33" s="310">
        <f>VLOOKUP($H33,'WM-AR'!$B$7:$AL$2292,33,FALSE)</f>
        <v>0</v>
      </c>
      <c r="AE33" s="287" t="s">
        <v>1029</v>
      </c>
      <c r="AF33" s="316" t="s">
        <v>1036</v>
      </c>
      <c r="AG33" s="312"/>
      <c r="AH33" s="312" t="s">
        <v>882</v>
      </c>
      <c r="AI33" s="334" t="s">
        <v>1037</v>
      </c>
    </row>
    <row r="34" spans="2:35" ht="34.9" customHeight="1">
      <c r="B34" s="440"/>
      <c r="C34" s="285" t="s">
        <v>225</v>
      </c>
      <c r="D34" s="308"/>
      <c r="E34" s="287" t="s">
        <v>524</v>
      </c>
      <c r="F34" s="288" t="s">
        <v>1042</v>
      </c>
      <c r="G34" s="289"/>
      <c r="H34" s="290" t="str">
        <f t="shared" si="1"/>
        <v/>
      </c>
      <c r="I34" s="290"/>
      <c r="J34" s="290"/>
      <c r="K34" s="290"/>
      <c r="L34" s="290"/>
      <c r="M34" s="291"/>
      <c r="N34" s="441" t="s">
        <v>1043</v>
      </c>
      <c r="O34" s="442"/>
      <c r="P34" s="442"/>
      <c r="Q34" s="442"/>
      <c r="R34" s="442"/>
      <c r="S34" s="442"/>
      <c r="T34" s="442"/>
      <c r="U34" s="443"/>
      <c r="V34" s="444"/>
      <c r="W34" s="444"/>
      <c r="X34" s="444"/>
      <c r="Y34" s="444"/>
      <c r="Z34" s="444"/>
      <c r="AA34" s="444"/>
      <c r="AB34" s="444"/>
      <c r="AC34" s="444"/>
      <c r="AD34" s="444"/>
      <c r="AE34" s="394"/>
      <c r="AF34" s="297"/>
      <c r="AG34" s="297"/>
      <c r="AH34" s="297"/>
      <c r="AI34" s="333"/>
    </row>
    <row r="35" spans="2:35" ht="49.9" customHeight="1">
      <c r="B35" s="314"/>
      <c r="C35" s="285"/>
      <c r="D35" s="285"/>
      <c r="E35" s="285"/>
      <c r="F35" s="286" t="str">
        <f t="shared" ref="F35:F39" si="4">M35&amp;" "&amp;P35</f>
        <v xml:space="preserve">Roof Screed </v>
      </c>
      <c r="G35" s="308" t="s">
        <v>1014</v>
      </c>
      <c r="H35" s="309" t="str">
        <f t="shared" si="1"/>
        <v>A04AQ086-00001</v>
      </c>
      <c r="I35" s="310"/>
      <c r="J35" s="310" t="str">
        <f>VLOOKUP($H35,'WM-AR'!$B$7:$AL$2292,34,FALSE)</f>
        <v>M3</v>
      </c>
      <c r="K35" s="310" t="str">
        <f>VLOOKUP($H35,'WM-AR'!$B$7:$AL$2292,4,FALSE)</f>
        <v>Finishing Work</v>
      </c>
      <c r="L35" s="310" t="str">
        <f>VLOOKUP($H35,'WM-AR'!$B$7:$AL$2292,6,FALSE)</f>
        <v>Roof Work</v>
      </c>
      <c r="M35" s="310" t="str">
        <f>VLOOKUP($H35,'WM-AR'!$B$7:$AL$2292,8,FALSE)</f>
        <v>Roof Screed</v>
      </c>
      <c r="N35" s="310" t="str">
        <f>VLOOKUP($H35,'WM-AR'!$B$7:$AL$2292,10,FALSE)</f>
        <v>Light-Weight Concrete Screed</v>
      </c>
      <c r="O35" s="310">
        <f>VLOOKUP($H35,'WM-AR'!$B$7:$AL$2292,12,FALSE)</f>
        <v>0</v>
      </c>
      <c r="P35" s="310" t="str">
        <f>IF(VLOOKUP($H35,'WM-AR'!$B$7:$AL$2292,14,FALSE)=0,"",VLOOKUP($H35,'WM-AR'!$B$7:$AL$2292,14,FALSE))</f>
        <v/>
      </c>
      <c r="Q35" s="310">
        <f>VLOOKUP($H35,'WM-AR'!$B$7:$AL$2292,16,FALSE)</f>
        <v>0</v>
      </c>
      <c r="R35" s="310">
        <f>VLOOKUP($H35,'WM-AR'!$B$7:$AL$2292,18,FALSE)</f>
        <v>0</v>
      </c>
      <c r="S35" s="310" t="str">
        <f>IF(VLOOKUP($H35,'WM-AR'!$B$7:$AL$2292,20,FALSE)=0,"",VLOOKUP($H35,'WM-AR'!$B$7:$AL$2292,20,FALSE))</f>
        <v>w/o Welded Wire Fabric</v>
      </c>
      <c r="T35" s="310">
        <f>VLOOKUP($H35,'WM-AR'!$B$7:$AL$2292,22,FALSE)</f>
        <v>0</v>
      </c>
      <c r="U35" s="310" t="str">
        <f>VLOOKUP($H35,'WM-AR'!$B$7:$AL$2292,24,FALSE)</f>
        <v>30mm≤Min. THK&lt;50mm</v>
      </c>
      <c r="V35" s="310">
        <f>VLOOKUP($H35,'WM-AR'!$B$7:$AL$2292,25,FALSE)</f>
        <v>0</v>
      </c>
      <c r="W35" s="310" t="str">
        <f>VLOOKUP($H35,'WM-AR'!$B$7:$AL$2292,26,FALSE)</f>
        <v>Min. THK=(  )mm, Slope=(  )</v>
      </c>
      <c r="X35" s="310">
        <f>VLOOKUP($H35,'WM-AR'!$B$7:$AL$2292,27,FALSE)</f>
        <v>0</v>
      </c>
      <c r="Y35" s="310">
        <f>VLOOKUP($H35,'WM-AR'!$B$7:$AL$2292,28,FALSE)</f>
        <v>0</v>
      </c>
      <c r="Z35" s="310">
        <f>VLOOKUP($H35,'WM-AR'!$B$7:$AL$2292,29,FALSE)</f>
        <v>0</v>
      </c>
      <c r="AA35" s="310">
        <f>VLOOKUP($H35,'WM-AR'!$B$7:$AL$2292,30,FALSE)</f>
        <v>0</v>
      </c>
      <c r="AB35" s="310">
        <f>VLOOKUP($H35,'WM-AR'!$B$7:$AL$2292,31,FALSE)</f>
        <v>0</v>
      </c>
      <c r="AC35" s="310">
        <f>VLOOKUP($H35,'WM-AR'!$B$7:$AL$2292,32,FALSE)</f>
        <v>0</v>
      </c>
      <c r="AD35" s="310">
        <f>VLOOKUP($H35,'WM-AR'!$B$7:$AL$2292,33,FALSE)</f>
        <v>0</v>
      </c>
      <c r="AE35" s="287" t="s">
        <v>1015</v>
      </c>
      <c r="AF35" s="316" t="s">
        <v>949</v>
      </c>
      <c r="AG35" s="312"/>
      <c r="AH35" s="312" t="s">
        <v>882</v>
      </c>
      <c r="AI35" s="334" t="s">
        <v>950</v>
      </c>
    </row>
    <row r="36" spans="2:35" ht="49.9" customHeight="1">
      <c r="B36" s="314"/>
      <c r="C36" s="285"/>
      <c r="D36" s="285"/>
      <c r="E36" s="285"/>
      <c r="F36" s="286" t="str">
        <f t="shared" si="4"/>
        <v xml:space="preserve">Waterproofing Membrane </v>
      </c>
      <c r="G36" s="308" t="s">
        <v>1020</v>
      </c>
      <c r="H36" s="309" t="str">
        <f t="shared" si="1"/>
        <v>A04AQ310-00001</v>
      </c>
      <c r="I36" s="310"/>
      <c r="J36" s="310" t="str">
        <f>VLOOKUP($H36,'WM-AR'!$B$7:$AL$2292,34,FALSE)</f>
        <v>M2</v>
      </c>
      <c r="K36" s="310" t="str">
        <f>VLOOKUP($H36,'WM-AR'!$B$7:$AL$2292,4,FALSE)</f>
        <v>Finishing Work</v>
      </c>
      <c r="L36" s="310" t="str">
        <f>VLOOKUP($H36,'WM-AR'!$B$7:$AL$2292,6,FALSE)</f>
        <v>Roof Work</v>
      </c>
      <c r="M36" s="310" t="str">
        <f>VLOOKUP($H36,'WM-AR'!$B$7:$AL$2292,8,FALSE)</f>
        <v>Waterproofing Membrane</v>
      </c>
      <c r="N36" s="310" t="str">
        <f>VLOOKUP($H36,'WM-AR'!$B$7:$AL$2292,10,FALSE)</f>
        <v>EPDM(or Equivalent)</v>
      </c>
      <c r="O36" s="310">
        <f>VLOOKUP($H36,'WM-AR'!$B$7:$AL$2292,12,FALSE)</f>
        <v>0</v>
      </c>
      <c r="P36" s="310" t="str">
        <f>IF(VLOOKUP($H36,'WM-AR'!$B$7:$AL$2292,14,FALSE)=0,"",VLOOKUP($H36,'WM-AR'!$B$7:$AL$2292,14,FALSE))</f>
        <v/>
      </c>
      <c r="Q36" s="310">
        <f>VLOOKUP($H36,'WM-AR'!$B$7:$AL$2292,16,FALSE)</f>
        <v>0</v>
      </c>
      <c r="R36" s="310">
        <f>VLOOKUP($H36,'WM-AR'!$B$7:$AL$2292,18,FALSE)</f>
        <v>0</v>
      </c>
      <c r="S36" s="310" t="str">
        <f>IF(VLOOKUP($H36,'WM-AR'!$B$7:$AL$2292,20,FALSE)=0,"",VLOOKUP($H36,'WM-AR'!$B$7:$AL$2292,20,FALSE))</f>
        <v>w/ Accessories</v>
      </c>
      <c r="T36" s="310">
        <f>VLOOKUP($H36,'WM-AR'!$B$7:$AL$2292,22,FALSE)</f>
        <v>0</v>
      </c>
      <c r="U36" s="310">
        <f>VLOOKUP($H36,'WM-AR'!$B$7:$AL$2292,24,FALSE)</f>
        <v>0</v>
      </c>
      <c r="V36" s="310">
        <f>VLOOKUP($H36,'WM-AR'!$B$7:$AL$2292,25,FALSE)</f>
        <v>0</v>
      </c>
      <c r="W36" s="310" t="str">
        <f>VLOOKUP($H36,'WM-AR'!$B$7:$AL$2292,26,FALSE)</f>
        <v>THK=(  )mm</v>
      </c>
      <c r="X36" s="310">
        <f>VLOOKUP($H36,'WM-AR'!$B$7:$AL$2292,27,FALSE)</f>
        <v>0</v>
      </c>
      <c r="Y36" s="310">
        <f>VLOOKUP($H36,'WM-AR'!$B$7:$AL$2292,28,FALSE)</f>
        <v>0</v>
      </c>
      <c r="Z36" s="310">
        <f>VLOOKUP($H36,'WM-AR'!$B$7:$AL$2292,29,FALSE)</f>
        <v>0</v>
      </c>
      <c r="AA36" s="310">
        <f>VLOOKUP($H36,'WM-AR'!$B$7:$AL$2292,30,FALSE)</f>
        <v>0</v>
      </c>
      <c r="AB36" s="310">
        <f>VLOOKUP($H36,'WM-AR'!$B$7:$AL$2292,31,FALSE)</f>
        <v>0</v>
      </c>
      <c r="AC36" s="310">
        <f>VLOOKUP($H36,'WM-AR'!$B$7:$AL$2292,32,FALSE)</f>
        <v>0</v>
      </c>
      <c r="AD36" s="310">
        <f>VLOOKUP($H36,'WM-AR'!$B$7:$AL$2292,33,FALSE)</f>
        <v>0</v>
      </c>
      <c r="AE36" s="287" t="s">
        <v>1029</v>
      </c>
      <c r="AF36" s="316" t="s">
        <v>779</v>
      </c>
      <c r="AG36" s="312"/>
      <c r="AH36" s="312" t="s">
        <v>763</v>
      </c>
      <c r="AI36" s="334"/>
    </row>
    <row r="37" spans="2:35" ht="49.9" customHeight="1">
      <c r="B37" s="307"/>
      <c r="C37" s="286"/>
      <c r="D37" s="286"/>
      <c r="E37" s="286"/>
      <c r="F37" s="286" t="str">
        <f t="shared" si="4"/>
        <v xml:space="preserve">Roof Insulation </v>
      </c>
      <c r="G37" s="308" t="s">
        <v>1040</v>
      </c>
      <c r="H37" s="309" t="str">
        <f t="shared" si="1"/>
        <v>A04AQ088-00002</v>
      </c>
      <c r="I37" s="310"/>
      <c r="J37" s="310" t="str">
        <f>VLOOKUP($H37,'WM-AR'!$B$7:$AL$2292,34,FALSE)</f>
        <v>M2</v>
      </c>
      <c r="K37" s="310" t="str">
        <f>VLOOKUP($H37,'WM-AR'!$B$7:$AL$2292,4,FALSE)</f>
        <v>Finishing Work</v>
      </c>
      <c r="L37" s="310" t="str">
        <f>VLOOKUP($H37,'WM-AR'!$B$7:$AL$2292,6,FALSE)</f>
        <v>Roof Work</v>
      </c>
      <c r="M37" s="310" t="str">
        <f>VLOOKUP($H37,'WM-AR'!$B$7:$AL$2292,8,FALSE)</f>
        <v>Roof Insulation</v>
      </c>
      <c r="N37" s="310" t="str">
        <f>VLOOKUP($H37,'WM-AR'!$B$7:$AL$2292,10,FALSE)</f>
        <v>Rigid Extruded Polystyrene Foam Insulation</v>
      </c>
      <c r="O37" s="310">
        <f>VLOOKUP($H37,'WM-AR'!$B$7:$AL$2292,12,FALSE)</f>
        <v>0</v>
      </c>
      <c r="P37" s="310" t="str">
        <f>IF(VLOOKUP($H37,'WM-AR'!$B$7:$AL$2292,14,FALSE)=0,"",VLOOKUP($H37,'WM-AR'!$B$7:$AL$2292,14,FALSE))</f>
        <v/>
      </c>
      <c r="Q37" s="310">
        <f>VLOOKUP($H37,'WM-AR'!$B$7:$AL$2292,16,FALSE)</f>
        <v>0</v>
      </c>
      <c r="R37" s="310">
        <f>VLOOKUP($H37,'WM-AR'!$B$7:$AL$2292,18,FALSE)</f>
        <v>0</v>
      </c>
      <c r="S37" s="310" t="str">
        <f>IF(VLOOKUP($H37,'WM-AR'!$B$7:$AL$2292,20,FALSE)=0,"",VLOOKUP($H37,'WM-AR'!$B$7:$AL$2292,20,FALSE))</f>
        <v/>
      </c>
      <c r="T37" s="310">
        <f>VLOOKUP($H37,'WM-AR'!$B$7:$AL$2292,22,FALSE)</f>
        <v>0</v>
      </c>
      <c r="U37" s="310" t="str">
        <f>VLOOKUP($H37,'WM-AR'!$B$7:$AL$2292,24,FALSE)</f>
        <v>50mm≤THK&lt;75mm</v>
      </c>
      <c r="V37" s="310">
        <f>VLOOKUP($H37,'WM-AR'!$B$7:$AL$2292,25,FALSE)</f>
        <v>0</v>
      </c>
      <c r="W37" s="310" t="str">
        <f>VLOOKUP($H37,'WM-AR'!$B$7:$AL$2292,26,FALSE)</f>
        <v>THK=(  )mm</v>
      </c>
      <c r="X37" s="310">
        <f>VLOOKUP($H37,'WM-AR'!$B$7:$AL$2292,27,FALSE)</f>
        <v>0</v>
      </c>
      <c r="Y37" s="310">
        <f>VLOOKUP($H37,'WM-AR'!$B$7:$AL$2292,28,FALSE)</f>
        <v>0</v>
      </c>
      <c r="Z37" s="310">
        <f>VLOOKUP($H37,'WM-AR'!$B$7:$AL$2292,29,FALSE)</f>
        <v>0</v>
      </c>
      <c r="AA37" s="310">
        <f>VLOOKUP($H37,'WM-AR'!$B$7:$AL$2292,30,FALSE)</f>
        <v>0</v>
      </c>
      <c r="AB37" s="310">
        <f>VLOOKUP($H37,'WM-AR'!$B$7:$AL$2292,31,FALSE)</f>
        <v>0</v>
      </c>
      <c r="AC37" s="310">
        <f>VLOOKUP($H37,'WM-AR'!$B$7:$AL$2292,32,FALSE)</f>
        <v>0</v>
      </c>
      <c r="AD37" s="310">
        <f>VLOOKUP($H37,'WM-AR'!$B$7:$AL$2292,33,FALSE)</f>
        <v>0</v>
      </c>
      <c r="AE37" s="287" t="s">
        <v>1026</v>
      </c>
      <c r="AF37" s="316" t="s">
        <v>779</v>
      </c>
      <c r="AG37" s="312"/>
      <c r="AH37" s="312" t="s">
        <v>882</v>
      </c>
      <c r="AI37" s="334"/>
    </row>
    <row r="38" spans="2:35" ht="49.9" customHeight="1">
      <c r="B38" s="307"/>
      <c r="C38" s="286"/>
      <c r="D38" s="286"/>
      <c r="E38" s="286"/>
      <c r="F38" s="286" t="str">
        <f t="shared" si="4"/>
        <v xml:space="preserve">Geotextile </v>
      </c>
      <c r="G38" s="308" t="s">
        <v>1044</v>
      </c>
      <c r="H38" s="309" t="str">
        <f t="shared" si="1"/>
        <v>A04AQ095-00001</v>
      </c>
      <c r="I38" s="310"/>
      <c r="J38" s="310" t="str">
        <f>VLOOKUP($H38,'WM-AR'!$B$7:$AL$2292,34,FALSE)</f>
        <v>M2</v>
      </c>
      <c r="K38" s="310" t="str">
        <f>VLOOKUP($H38,'WM-AR'!$B$7:$AL$2292,4,FALSE)</f>
        <v>Finishing Work</v>
      </c>
      <c r="L38" s="310" t="str">
        <f>VLOOKUP($H38,'WM-AR'!$B$7:$AL$2292,6,FALSE)</f>
        <v>Roof Work</v>
      </c>
      <c r="M38" s="310" t="str">
        <f>VLOOKUP($H38,'WM-AR'!$B$7:$AL$2292,8,FALSE)</f>
        <v>Geotextile</v>
      </c>
      <c r="N38" s="310">
        <f>VLOOKUP($H38,'WM-AR'!$B$7:$AL$2292,10,FALSE)</f>
        <v>0</v>
      </c>
      <c r="O38" s="310">
        <f>VLOOKUP($H38,'WM-AR'!$B$7:$AL$2292,12,FALSE)</f>
        <v>0</v>
      </c>
      <c r="P38" s="310" t="str">
        <f>IF(VLOOKUP($H38,'WM-AR'!$B$7:$AL$2292,14,FALSE)=0,"",VLOOKUP($H38,'WM-AR'!$B$7:$AL$2292,14,FALSE))</f>
        <v/>
      </c>
      <c r="Q38" s="310">
        <f>VLOOKUP($H38,'WM-AR'!$B$7:$AL$2292,16,FALSE)</f>
        <v>0</v>
      </c>
      <c r="R38" s="310">
        <f>VLOOKUP($H38,'WM-AR'!$B$7:$AL$2292,18,FALSE)</f>
        <v>0</v>
      </c>
      <c r="S38" s="310" t="str">
        <f>IF(VLOOKUP($H38,'WM-AR'!$B$7:$AL$2292,20,FALSE)=0,"",VLOOKUP($H38,'WM-AR'!$B$7:$AL$2292,20,FALSE))</f>
        <v>w/ Fixing Accessories</v>
      </c>
      <c r="T38" s="310">
        <f>VLOOKUP($H38,'WM-AR'!$B$7:$AL$2292,22,FALSE)</f>
        <v>0</v>
      </c>
      <c r="U38" s="310" t="str">
        <f>VLOOKUP($H38,'WM-AR'!$B$7:$AL$2292,24,FALSE)</f>
        <v/>
      </c>
      <c r="V38" s="310">
        <f>VLOOKUP($H38,'WM-AR'!$B$7:$AL$2292,25,FALSE)</f>
        <v>0</v>
      </c>
      <c r="W38" s="310" t="str">
        <f>VLOOKUP($H38,'WM-AR'!$B$7:$AL$2292,26,FALSE)</f>
        <v/>
      </c>
      <c r="X38" s="310">
        <f>VLOOKUP($H38,'WM-AR'!$B$7:$AL$2292,27,FALSE)</f>
        <v>0</v>
      </c>
      <c r="Y38" s="310">
        <f>VLOOKUP($H38,'WM-AR'!$B$7:$AL$2292,28,FALSE)</f>
        <v>0</v>
      </c>
      <c r="Z38" s="310">
        <f>VLOOKUP($H38,'WM-AR'!$B$7:$AL$2292,29,FALSE)</f>
        <v>0</v>
      </c>
      <c r="AA38" s="310">
        <f>VLOOKUP($H38,'WM-AR'!$B$7:$AL$2292,30,FALSE)</f>
        <v>0</v>
      </c>
      <c r="AB38" s="310">
        <f>VLOOKUP($H38,'WM-AR'!$B$7:$AL$2292,31,FALSE)</f>
        <v>0</v>
      </c>
      <c r="AC38" s="310">
        <f>VLOOKUP($H38,'WM-AR'!$B$7:$AL$2292,32,FALSE)</f>
        <v>0</v>
      </c>
      <c r="AD38" s="310">
        <f>VLOOKUP($H38,'WM-AR'!$B$7:$AL$2292,33,FALSE)</f>
        <v>0</v>
      </c>
      <c r="AE38" s="287" t="s">
        <v>1025</v>
      </c>
      <c r="AF38" s="316" t="s">
        <v>779</v>
      </c>
      <c r="AG38" s="312"/>
      <c r="AH38" s="312" t="s">
        <v>882</v>
      </c>
      <c r="AI38" s="334"/>
    </row>
    <row r="39" spans="2:35" ht="49.9" customHeight="1">
      <c r="B39" s="314"/>
      <c r="C39" s="285"/>
      <c r="D39" s="285"/>
      <c r="E39" s="285"/>
      <c r="F39" s="286" t="str">
        <f t="shared" si="4"/>
        <v xml:space="preserve">Gravel for Roof </v>
      </c>
      <c r="G39" s="308" t="s">
        <v>1030</v>
      </c>
      <c r="H39" s="309" t="str">
        <f t="shared" si="1"/>
        <v>A04AQ091-00001</v>
      </c>
      <c r="I39" s="310"/>
      <c r="J39" s="310" t="str">
        <f>VLOOKUP($H39,'WM-AR'!$B$7:$AL$2292,34,FALSE)</f>
        <v>M2</v>
      </c>
      <c r="K39" s="310" t="str">
        <f>VLOOKUP($H39,'WM-AR'!$B$7:$AL$2292,4,FALSE)</f>
        <v>Finishing Work</v>
      </c>
      <c r="L39" s="310" t="str">
        <f>VLOOKUP($H39,'WM-AR'!$B$7:$AL$2292,6,FALSE)</f>
        <v>Roof Work</v>
      </c>
      <c r="M39" s="310" t="str">
        <f>VLOOKUP($H39,'WM-AR'!$B$7:$AL$2292,8,FALSE)</f>
        <v>Gravel for Roof</v>
      </c>
      <c r="N39" s="310">
        <f>VLOOKUP($H39,'WM-AR'!$B$7:$AL$2292,10,FALSE)</f>
        <v>0</v>
      </c>
      <c r="O39" s="310">
        <f>VLOOKUP($H39,'WM-AR'!$B$7:$AL$2292,12,FALSE)</f>
        <v>0</v>
      </c>
      <c r="P39" s="310" t="str">
        <f>IF(VLOOKUP($H39,'WM-AR'!$B$7:$AL$2292,14,FALSE)=0,"",VLOOKUP($H39,'WM-AR'!$B$7:$AL$2292,14,FALSE))</f>
        <v/>
      </c>
      <c r="Q39" s="310">
        <f>VLOOKUP($H39,'WM-AR'!$B$7:$AL$2292,16,FALSE)</f>
        <v>0</v>
      </c>
      <c r="R39" s="310">
        <f>VLOOKUP($H39,'WM-AR'!$B$7:$AL$2292,18,FALSE)</f>
        <v>0</v>
      </c>
      <c r="S39" s="310" t="str">
        <f>IF(VLOOKUP($H39,'WM-AR'!$B$7:$AL$2292,20,FALSE)=0,"",VLOOKUP($H39,'WM-AR'!$B$7:$AL$2292,20,FALSE))</f>
        <v/>
      </c>
      <c r="T39" s="310">
        <f>VLOOKUP($H39,'WM-AR'!$B$7:$AL$2292,22,FALSE)</f>
        <v>0</v>
      </c>
      <c r="U39" s="310">
        <f>VLOOKUP($H39,'WM-AR'!$B$7:$AL$2292,24,FALSE)</f>
        <v>0</v>
      </c>
      <c r="V39" s="310">
        <f>VLOOKUP($H39,'WM-AR'!$B$7:$AL$2292,25,FALSE)</f>
        <v>0</v>
      </c>
      <c r="W39" s="310" t="str">
        <f>VLOOKUP($H39,'WM-AR'!$B$7:$AL$2292,26,FALSE)</f>
        <v>THK=(  )mmDIA=(  )mm~(  )mm or Max DIA=(  )mm</v>
      </c>
      <c r="X39" s="310">
        <f>VLOOKUP($H39,'WM-AR'!$B$7:$AL$2292,27,FALSE)</f>
        <v>0</v>
      </c>
      <c r="Y39" s="310">
        <f>VLOOKUP($H39,'WM-AR'!$B$7:$AL$2292,28,FALSE)</f>
        <v>0</v>
      </c>
      <c r="Z39" s="310">
        <f>VLOOKUP($H39,'WM-AR'!$B$7:$AL$2292,29,FALSE)</f>
        <v>0</v>
      </c>
      <c r="AA39" s="310">
        <f>VLOOKUP($H39,'WM-AR'!$B$7:$AL$2292,30,FALSE)</f>
        <v>0</v>
      </c>
      <c r="AB39" s="310">
        <f>VLOOKUP($H39,'WM-AR'!$B$7:$AL$2292,31,FALSE)</f>
        <v>0</v>
      </c>
      <c r="AC39" s="310">
        <f>VLOOKUP($H39,'WM-AR'!$B$7:$AL$2292,32,FALSE)</f>
        <v>0</v>
      </c>
      <c r="AD39" s="310">
        <f>VLOOKUP($H39,'WM-AR'!$B$7:$AL$2292,33,FALSE)</f>
        <v>0</v>
      </c>
      <c r="AE39" s="287" t="s">
        <v>1029</v>
      </c>
      <c r="AF39" s="316" t="s">
        <v>1036</v>
      </c>
      <c r="AG39" s="312"/>
      <c r="AH39" s="312" t="s">
        <v>882</v>
      </c>
      <c r="AI39" s="334" t="s">
        <v>1037</v>
      </c>
    </row>
    <row r="40" spans="2:35" ht="34.9" customHeight="1">
      <c r="B40" s="440"/>
      <c r="C40" s="285" t="s">
        <v>225</v>
      </c>
      <c r="D40" s="308"/>
      <c r="E40" s="287" t="s">
        <v>524</v>
      </c>
      <c r="F40" s="288" t="s">
        <v>1045</v>
      </c>
      <c r="G40" s="289"/>
      <c r="H40" s="290" t="str">
        <f t="shared" si="1"/>
        <v/>
      </c>
      <c r="I40" s="290"/>
      <c r="J40" s="290"/>
      <c r="K40" s="290"/>
      <c r="L40" s="290"/>
      <c r="M40" s="291"/>
      <c r="N40" s="441" t="s">
        <v>1046</v>
      </c>
      <c r="O40" s="442"/>
      <c r="P40" s="442"/>
      <c r="Q40" s="442"/>
      <c r="R40" s="442"/>
      <c r="S40" s="442"/>
      <c r="T40" s="442"/>
      <c r="U40" s="443"/>
      <c r="V40" s="444"/>
      <c r="W40" s="444"/>
      <c r="X40" s="444"/>
      <c r="Y40" s="444"/>
      <c r="Z40" s="444"/>
      <c r="AA40" s="444"/>
      <c r="AB40" s="444"/>
      <c r="AC40" s="444"/>
      <c r="AD40" s="444"/>
      <c r="AE40" s="394"/>
      <c r="AF40" s="297"/>
      <c r="AG40" s="297"/>
      <c r="AH40" s="297"/>
      <c r="AI40" s="333"/>
    </row>
    <row r="41" spans="2:35" ht="49.9" customHeight="1">
      <c r="B41" s="314"/>
      <c r="C41" s="285"/>
      <c r="D41" s="285"/>
      <c r="E41" s="285"/>
      <c r="F41" s="286" t="str">
        <f t="shared" ref="F41:F45" si="5">M41&amp;" "&amp;P41</f>
        <v xml:space="preserve">Roof Screed </v>
      </c>
      <c r="G41" s="308" t="s">
        <v>1014</v>
      </c>
      <c r="H41" s="309" t="str">
        <f t="shared" si="1"/>
        <v>A04AQ086-00001</v>
      </c>
      <c r="I41" s="310"/>
      <c r="J41" s="310" t="str">
        <f>VLOOKUP($H41,'WM-AR'!$B$7:$AL$2292,34,FALSE)</f>
        <v>M3</v>
      </c>
      <c r="K41" s="310" t="str">
        <f>VLOOKUP($H41,'WM-AR'!$B$7:$AL$2292,4,FALSE)</f>
        <v>Finishing Work</v>
      </c>
      <c r="L41" s="310" t="str">
        <f>VLOOKUP($H41,'WM-AR'!$B$7:$AL$2292,6,FALSE)</f>
        <v>Roof Work</v>
      </c>
      <c r="M41" s="310" t="str">
        <f>VLOOKUP($H41,'WM-AR'!$B$7:$AL$2292,8,FALSE)</f>
        <v>Roof Screed</v>
      </c>
      <c r="N41" s="310" t="str">
        <f>VLOOKUP($H41,'WM-AR'!$B$7:$AL$2292,10,FALSE)</f>
        <v>Light-Weight Concrete Screed</v>
      </c>
      <c r="O41" s="310">
        <f>VLOOKUP($H41,'WM-AR'!$B$7:$AL$2292,12,FALSE)</f>
        <v>0</v>
      </c>
      <c r="P41" s="310" t="str">
        <f>IF(VLOOKUP($H41,'WM-AR'!$B$7:$AL$2292,14,FALSE)=0,"",VLOOKUP($H41,'WM-AR'!$B$7:$AL$2292,14,FALSE))</f>
        <v/>
      </c>
      <c r="Q41" s="310">
        <f>VLOOKUP($H41,'WM-AR'!$B$7:$AL$2292,16,FALSE)</f>
        <v>0</v>
      </c>
      <c r="R41" s="310">
        <f>VLOOKUP($H41,'WM-AR'!$B$7:$AL$2292,18,FALSE)</f>
        <v>0</v>
      </c>
      <c r="S41" s="310" t="str">
        <f>IF(VLOOKUP($H41,'WM-AR'!$B$7:$AL$2292,20,FALSE)=0,"",VLOOKUP($H41,'WM-AR'!$B$7:$AL$2292,20,FALSE))</f>
        <v>w/o Welded Wire Fabric</v>
      </c>
      <c r="T41" s="310">
        <f>VLOOKUP($H41,'WM-AR'!$B$7:$AL$2292,22,FALSE)</f>
        <v>0</v>
      </c>
      <c r="U41" s="310" t="str">
        <f>VLOOKUP($H41,'WM-AR'!$B$7:$AL$2292,24,FALSE)</f>
        <v>30mm≤Min. THK&lt;50mm</v>
      </c>
      <c r="V41" s="310">
        <f>VLOOKUP($H41,'WM-AR'!$B$7:$AL$2292,25,FALSE)</f>
        <v>0</v>
      </c>
      <c r="W41" s="310" t="str">
        <f>VLOOKUP($H41,'WM-AR'!$B$7:$AL$2292,26,FALSE)</f>
        <v>Min. THK=(  )mm, Slope=(  )</v>
      </c>
      <c r="X41" s="310">
        <f>VLOOKUP($H41,'WM-AR'!$B$7:$AL$2292,27,FALSE)</f>
        <v>0</v>
      </c>
      <c r="Y41" s="310">
        <f>VLOOKUP($H41,'WM-AR'!$B$7:$AL$2292,28,FALSE)</f>
        <v>0</v>
      </c>
      <c r="Z41" s="310">
        <f>VLOOKUP($H41,'WM-AR'!$B$7:$AL$2292,29,FALSE)</f>
        <v>0</v>
      </c>
      <c r="AA41" s="310">
        <f>VLOOKUP($H41,'WM-AR'!$B$7:$AL$2292,30,FALSE)</f>
        <v>0</v>
      </c>
      <c r="AB41" s="310">
        <f>VLOOKUP($H41,'WM-AR'!$B$7:$AL$2292,31,FALSE)</f>
        <v>0</v>
      </c>
      <c r="AC41" s="310">
        <f>VLOOKUP($H41,'WM-AR'!$B$7:$AL$2292,32,FALSE)</f>
        <v>0</v>
      </c>
      <c r="AD41" s="310">
        <f>VLOOKUP($H41,'WM-AR'!$B$7:$AL$2292,33,FALSE)</f>
        <v>0</v>
      </c>
      <c r="AE41" s="287" t="s">
        <v>1015</v>
      </c>
      <c r="AF41" s="316" t="s">
        <v>949</v>
      </c>
      <c r="AG41" s="312"/>
      <c r="AH41" s="312" t="s">
        <v>882</v>
      </c>
      <c r="AI41" s="334" t="s">
        <v>950</v>
      </c>
    </row>
    <row r="42" spans="2:35" ht="49.9" customHeight="1">
      <c r="B42" s="314"/>
      <c r="C42" s="285"/>
      <c r="D42" s="285"/>
      <c r="E42" s="285"/>
      <c r="F42" s="286" t="str">
        <f t="shared" si="5"/>
        <v xml:space="preserve">Waterproofing Membrane </v>
      </c>
      <c r="G42" s="308" t="s">
        <v>1020</v>
      </c>
      <c r="H42" s="309" t="str">
        <f t="shared" si="1"/>
        <v>A04AQ310-00001</v>
      </c>
      <c r="I42" s="310"/>
      <c r="J42" s="310" t="str">
        <f>VLOOKUP($H42,'WM-AR'!$B$7:$AL$2292,34,FALSE)</f>
        <v>M2</v>
      </c>
      <c r="K42" s="310" t="str">
        <f>VLOOKUP($H42,'WM-AR'!$B$7:$AL$2292,4,FALSE)</f>
        <v>Finishing Work</v>
      </c>
      <c r="L42" s="310" t="str">
        <f>VLOOKUP($H42,'WM-AR'!$B$7:$AL$2292,6,FALSE)</f>
        <v>Roof Work</v>
      </c>
      <c r="M42" s="310" t="str">
        <f>VLOOKUP($H42,'WM-AR'!$B$7:$AL$2292,8,FALSE)</f>
        <v>Waterproofing Membrane</v>
      </c>
      <c r="N42" s="310" t="str">
        <f>VLOOKUP($H42,'WM-AR'!$B$7:$AL$2292,10,FALSE)</f>
        <v>EPDM(or Equivalent)</v>
      </c>
      <c r="O42" s="310">
        <f>VLOOKUP($H42,'WM-AR'!$B$7:$AL$2292,12,FALSE)</f>
        <v>0</v>
      </c>
      <c r="P42" s="310" t="str">
        <f>IF(VLOOKUP($H42,'WM-AR'!$B$7:$AL$2292,14,FALSE)=0,"",VLOOKUP($H42,'WM-AR'!$B$7:$AL$2292,14,FALSE))</f>
        <v/>
      </c>
      <c r="Q42" s="310">
        <f>VLOOKUP($H42,'WM-AR'!$B$7:$AL$2292,16,FALSE)</f>
        <v>0</v>
      </c>
      <c r="R42" s="310">
        <f>VLOOKUP($H42,'WM-AR'!$B$7:$AL$2292,18,FALSE)</f>
        <v>0</v>
      </c>
      <c r="S42" s="310" t="str">
        <f>IF(VLOOKUP($H42,'WM-AR'!$B$7:$AL$2292,20,FALSE)=0,"",VLOOKUP($H42,'WM-AR'!$B$7:$AL$2292,20,FALSE))</f>
        <v>w/ Accessories</v>
      </c>
      <c r="T42" s="310">
        <f>VLOOKUP($H42,'WM-AR'!$B$7:$AL$2292,22,FALSE)</f>
        <v>0</v>
      </c>
      <c r="U42" s="310">
        <f>VLOOKUP($H42,'WM-AR'!$B$7:$AL$2292,24,FALSE)</f>
        <v>0</v>
      </c>
      <c r="V42" s="310">
        <f>VLOOKUP($H42,'WM-AR'!$B$7:$AL$2292,25,FALSE)</f>
        <v>0</v>
      </c>
      <c r="W42" s="310" t="str">
        <f>VLOOKUP($H42,'WM-AR'!$B$7:$AL$2292,26,FALSE)</f>
        <v>THK=(  )mm</v>
      </c>
      <c r="X42" s="310">
        <f>VLOOKUP($H42,'WM-AR'!$B$7:$AL$2292,27,FALSE)</f>
        <v>0</v>
      </c>
      <c r="Y42" s="310">
        <f>VLOOKUP($H42,'WM-AR'!$B$7:$AL$2292,28,FALSE)</f>
        <v>0</v>
      </c>
      <c r="Z42" s="310">
        <f>VLOOKUP($H42,'WM-AR'!$B$7:$AL$2292,29,FALSE)</f>
        <v>0</v>
      </c>
      <c r="AA42" s="310">
        <f>VLOOKUP($H42,'WM-AR'!$B$7:$AL$2292,30,FALSE)</f>
        <v>0</v>
      </c>
      <c r="AB42" s="310">
        <f>VLOOKUP($H42,'WM-AR'!$B$7:$AL$2292,31,FALSE)</f>
        <v>0</v>
      </c>
      <c r="AC42" s="310">
        <f>VLOOKUP($H42,'WM-AR'!$B$7:$AL$2292,32,FALSE)</f>
        <v>0</v>
      </c>
      <c r="AD42" s="310">
        <f>VLOOKUP($H42,'WM-AR'!$B$7:$AL$2292,33,FALSE)</f>
        <v>0</v>
      </c>
      <c r="AE42" s="287" t="s">
        <v>1029</v>
      </c>
      <c r="AF42" s="316" t="s">
        <v>779</v>
      </c>
      <c r="AG42" s="312"/>
      <c r="AH42" s="312" t="s">
        <v>763</v>
      </c>
      <c r="AI42" s="334"/>
    </row>
    <row r="43" spans="2:35" ht="49.9" customHeight="1">
      <c r="B43" s="307"/>
      <c r="C43" s="286"/>
      <c r="D43" s="286"/>
      <c r="E43" s="286"/>
      <c r="F43" s="286" t="str">
        <f t="shared" si="5"/>
        <v xml:space="preserve">Roof Insulation </v>
      </c>
      <c r="G43" s="308" t="s">
        <v>1040</v>
      </c>
      <c r="H43" s="309" t="str">
        <f t="shared" si="1"/>
        <v>A04AQ088-00002</v>
      </c>
      <c r="I43" s="310"/>
      <c r="J43" s="310" t="str">
        <f>VLOOKUP($H43,'WM-AR'!$B$7:$AL$2292,34,FALSE)</f>
        <v>M2</v>
      </c>
      <c r="K43" s="310" t="str">
        <f>VLOOKUP($H43,'WM-AR'!$B$7:$AL$2292,4,FALSE)</f>
        <v>Finishing Work</v>
      </c>
      <c r="L43" s="310" t="str">
        <f>VLOOKUP($H43,'WM-AR'!$B$7:$AL$2292,6,FALSE)</f>
        <v>Roof Work</v>
      </c>
      <c r="M43" s="310" t="str">
        <f>VLOOKUP($H43,'WM-AR'!$B$7:$AL$2292,8,FALSE)</f>
        <v>Roof Insulation</v>
      </c>
      <c r="N43" s="310" t="str">
        <f>VLOOKUP($H43,'WM-AR'!$B$7:$AL$2292,10,FALSE)</f>
        <v>Rigid Extruded Polystyrene Foam Insulation</v>
      </c>
      <c r="O43" s="310">
        <f>VLOOKUP($H43,'WM-AR'!$B$7:$AL$2292,12,FALSE)</f>
        <v>0</v>
      </c>
      <c r="P43" s="310" t="str">
        <f>IF(VLOOKUP($H43,'WM-AR'!$B$7:$AL$2292,14,FALSE)=0,"",VLOOKUP($H43,'WM-AR'!$B$7:$AL$2292,14,FALSE))</f>
        <v/>
      </c>
      <c r="Q43" s="310">
        <f>VLOOKUP($H43,'WM-AR'!$B$7:$AL$2292,16,FALSE)</f>
        <v>0</v>
      </c>
      <c r="R43" s="310">
        <f>VLOOKUP($H43,'WM-AR'!$B$7:$AL$2292,18,FALSE)</f>
        <v>0</v>
      </c>
      <c r="S43" s="310" t="str">
        <f>IF(VLOOKUP($H43,'WM-AR'!$B$7:$AL$2292,20,FALSE)=0,"",VLOOKUP($H43,'WM-AR'!$B$7:$AL$2292,20,FALSE))</f>
        <v/>
      </c>
      <c r="T43" s="310">
        <f>VLOOKUP($H43,'WM-AR'!$B$7:$AL$2292,22,FALSE)</f>
        <v>0</v>
      </c>
      <c r="U43" s="310" t="str">
        <f>VLOOKUP($H43,'WM-AR'!$B$7:$AL$2292,24,FALSE)</f>
        <v>50mm≤THK&lt;75mm</v>
      </c>
      <c r="V43" s="310">
        <f>VLOOKUP($H43,'WM-AR'!$B$7:$AL$2292,25,FALSE)</f>
        <v>0</v>
      </c>
      <c r="W43" s="310" t="str">
        <f>VLOOKUP($H43,'WM-AR'!$B$7:$AL$2292,26,FALSE)</f>
        <v>THK=(  )mm</v>
      </c>
      <c r="X43" s="310">
        <f>VLOOKUP($H43,'WM-AR'!$B$7:$AL$2292,27,FALSE)</f>
        <v>0</v>
      </c>
      <c r="Y43" s="310">
        <f>VLOOKUP($H43,'WM-AR'!$B$7:$AL$2292,28,FALSE)</f>
        <v>0</v>
      </c>
      <c r="Z43" s="310">
        <f>VLOOKUP($H43,'WM-AR'!$B$7:$AL$2292,29,FALSE)</f>
        <v>0</v>
      </c>
      <c r="AA43" s="310">
        <f>VLOOKUP($H43,'WM-AR'!$B$7:$AL$2292,30,FALSE)</f>
        <v>0</v>
      </c>
      <c r="AB43" s="310">
        <f>VLOOKUP($H43,'WM-AR'!$B$7:$AL$2292,31,FALSE)</f>
        <v>0</v>
      </c>
      <c r="AC43" s="310">
        <f>VLOOKUP($H43,'WM-AR'!$B$7:$AL$2292,32,FALSE)</f>
        <v>0</v>
      </c>
      <c r="AD43" s="310">
        <f>VLOOKUP($H43,'WM-AR'!$B$7:$AL$2292,33,FALSE)</f>
        <v>0</v>
      </c>
      <c r="AE43" s="287" t="s">
        <v>1026</v>
      </c>
      <c r="AF43" s="316" t="s">
        <v>779</v>
      </c>
      <c r="AG43" s="312"/>
      <c r="AH43" s="312" t="s">
        <v>882</v>
      </c>
      <c r="AI43" s="334"/>
    </row>
    <row r="44" spans="2:35" ht="49.9" customHeight="1">
      <c r="B44" s="307"/>
      <c r="C44" s="286"/>
      <c r="D44" s="286"/>
      <c r="E44" s="286"/>
      <c r="F44" s="286" t="str">
        <f t="shared" si="5"/>
        <v xml:space="preserve">Geotextile </v>
      </c>
      <c r="G44" s="308" t="s">
        <v>1044</v>
      </c>
      <c r="H44" s="309" t="str">
        <f t="shared" si="1"/>
        <v>A04AQ095-00001</v>
      </c>
      <c r="I44" s="310"/>
      <c r="J44" s="310" t="str">
        <f>VLOOKUP($H44,'WM-AR'!$B$7:$AL$2292,34,FALSE)</f>
        <v>M2</v>
      </c>
      <c r="K44" s="310" t="str">
        <f>VLOOKUP($H44,'WM-AR'!$B$7:$AL$2292,4,FALSE)</f>
        <v>Finishing Work</v>
      </c>
      <c r="L44" s="310" t="str">
        <f>VLOOKUP($H44,'WM-AR'!$B$7:$AL$2292,6,FALSE)</f>
        <v>Roof Work</v>
      </c>
      <c r="M44" s="310" t="str">
        <f>VLOOKUP($H44,'WM-AR'!$B$7:$AL$2292,8,FALSE)</f>
        <v>Geotextile</v>
      </c>
      <c r="N44" s="310">
        <f>VLOOKUP($H44,'WM-AR'!$B$7:$AL$2292,10,FALSE)</f>
        <v>0</v>
      </c>
      <c r="O44" s="310">
        <f>VLOOKUP($H44,'WM-AR'!$B$7:$AL$2292,12,FALSE)</f>
        <v>0</v>
      </c>
      <c r="P44" s="310" t="str">
        <f>IF(VLOOKUP($H44,'WM-AR'!$B$7:$AL$2292,14,FALSE)=0,"",VLOOKUP($H44,'WM-AR'!$B$7:$AL$2292,14,FALSE))</f>
        <v/>
      </c>
      <c r="Q44" s="310">
        <f>VLOOKUP($H44,'WM-AR'!$B$7:$AL$2292,16,FALSE)</f>
        <v>0</v>
      </c>
      <c r="R44" s="310">
        <f>VLOOKUP($H44,'WM-AR'!$B$7:$AL$2292,18,FALSE)</f>
        <v>0</v>
      </c>
      <c r="S44" s="310" t="str">
        <f>IF(VLOOKUP($H44,'WM-AR'!$B$7:$AL$2292,20,FALSE)=0,"",VLOOKUP($H44,'WM-AR'!$B$7:$AL$2292,20,FALSE))</f>
        <v>w/ Fixing Accessories</v>
      </c>
      <c r="T44" s="310">
        <f>VLOOKUP($H44,'WM-AR'!$B$7:$AL$2292,22,FALSE)</f>
        <v>0</v>
      </c>
      <c r="U44" s="310" t="str">
        <f>VLOOKUP($H44,'WM-AR'!$B$7:$AL$2292,24,FALSE)</f>
        <v/>
      </c>
      <c r="V44" s="310">
        <f>VLOOKUP($H44,'WM-AR'!$B$7:$AL$2292,25,FALSE)</f>
        <v>0</v>
      </c>
      <c r="W44" s="310" t="str">
        <f>VLOOKUP($H44,'WM-AR'!$B$7:$AL$2292,26,FALSE)</f>
        <v/>
      </c>
      <c r="X44" s="310">
        <f>VLOOKUP($H44,'WM-AR'!$B$7:$AL$2292,27,FALSE)</f>
        <v>0</v>
      </c>
      <c r="Y44" s="310">
        <f>VLOOKUP($H44,'WM-AR'!$B$7:$AL$2292,28,FALSE)</f>
        <v>0</v>
      </c>
      <c r="Z44" s="310">
        <f>VLOOKUP($H44,'WM-AR'!$B$7:$AL$2292,29,FALSE)</f>
        <v>0</v>
      </c>
      <c r="AA44" s="310">
        <f>VLOOKUP($H44,'WM-AR'!$B$7:$AL$2292,30,FALSE)</f>
        <v>0</v>
      </c>
      <c r="AB44" s="310">
        <f>VLOOKUP($H44,'WM-AR'!$B$7:$AL$2292,31,FALSE)</f>
        <v>0</v>
      </c>
      <c r="AC44" s="310">
        <f>VLOOKUP($H44,'WM-AR'!$B$7:$AL$2292,32,FALSE)</f>
        <v>0</v>
      </c>
      <c r="AD44" s="310">
        <f>VLOOKUP($H44,'WM-AR'!$B$7:$AL$2292,33,FALSE)</f>
        <v>0</v>
      </c>
      <c r="AE44" s="287" t="s">
        <v>1025</v>
      </c>
      <c r="AF44" s="316" t="s">
        <v>779</v>
      </c>
      <c r="AG44" s="312"/>
      <c r="AH44" s="312" t="s">
        <v>882</v>
      </c>
      <c r="AI44" s="334"/>
    </row>
    <row r="45" spans="2:35" ht="49.9" customHeight="1">
      <c r="B45" s="314"/>
      <c r="C45" s="285"/>
      <c r="D45" s="285"/>
      <c r="E45" s="285"/>
      <c r="F45" s="286" t="str">
        <f t="shared" si="5"/>
        <v xml:space="preserve">Concrete Tile </v>
      </c>
      <c r="G45" s="308" t="s">
        <v>1041</v>
      </c>
      <c r="H45" s="309" t="str">
        <f t="shared" si="1"/>
        <v>A04AQ090-00001</v>
      </c>
      <c r="I45" s="310"/>
      <c r="J45" s="310" t="str">
        <f>VLOOKUP($H45,'WM-AR'!$B$7:$AL$2292,34,FALSE)</f>
        <v>M2</v>
      </c>
      <c r="K45" s="310" t="str">
        <f>VLOOKUP($H45,'WM-AR'!$B$7:$AL$2292,4,FALSE)</f>
        <v>Finishing Work</v>
      </c>
      <c r="L45" s="310" t="str">
        <f>VLOOKUP($H45,'WM-AR'!$B$7:$AL$2292,6,FALSE)</f>
        <v>Roof Work</v>
      </c>
      <c r="M45" s="310" t="str">
        <f>VLOOKUP($H45,'WM-AR'!$B$7:$AL$2292,8,FALSE)</f>
        <v>Concrete Tile</v>
      </c>
      <c r="N45" s="310">
        <f>VLOOKUP($H45,'WM-AR'!$B$7:$AL$2292,10,FALSE)</f>
        <v>0</v>
      </c>
      <c r="O45" s="310">
        <f>VLOOKUP($H45,'WM-AR'!$B$7:$AL$2292,12,FALSE)</f>
        <v>0</v>
      </c>
      <c r="P45" s="310" t="str">
        <f>IF(VLOOKUP($H45,'WM-AR'!$B$7:$AL$2292,14,FALSE)=0,"",VLOOKUP($H45,'WM-AR'!$B$7:$AL$2292,14,FALSE))</f>
        <v/>
      </c>
      <c r="Q45" s="310">
        <f>VLOOKUP($H45,'WM-AR'!$B$7:$AL$2292,16,FALSE)</f>
        <v>0</v>
      </c>
      <c r="R45" s="310">
        <f>VLOOKUP($H45,'WM-AR'!$B$7:$AL$2292,18,FALSE)</f>
        <v>0</v>
      </c>
      <c r="S45" s="310" t="str">
        <f>IF(VLOOKUP($H45,'WM-AR'!$B$7:$AL$2292,20,FALSE)=0,"",VLOOKUP($H45,'WM-AR'!$B$7:$AL$2292,20,FALSE))</f>
        <v>w/ Plastic Spacer</v>
      </c>
      <c r="T45" s="310">
        <f>VLOOKUP($H45,'WM-AR'!$B$7:$AL$2292,22,FALSE)</f>
        <v>0</v>
      </c>
      <c r="U45" s="310" t="str">
        <f>VLOOKUP($H45,'WM-AR'!$B$7:$AL$2292,24,FALSE)</f>
        <v>THK≤50mm</v>
      </c>
      <c r="V45" s="310">
        <f>VLOOKUP($H45,'WM-AR'!$B$7:$AL$2292,25,FALSE)</f>
        <v>0</v>
      </c>
      <c r="W45" s="310" t="str">
        <f>VLOOKUP($H45,'WM-AR'!$B$7:$AL$2292,26,FALSE)</f>
        <v>THK=(  )mm</v>
      </c>
      <c r="X45" s="310">
        <f>VLOOKUP($H45,'WM-AR'!$B$7:$AL$2292,27,FALSE)</f>
        <v>0</v>
      </c>
      <c r="Y45" s="310">
        <f>VLOOKUP($H45,'WM-AR'!$B$7:$AL$2292,28,FALSE)</f>
        <v>0</v>
      </c>
      <c r="Z45" s="310">
        <f>VLOOKUP($H45,'WM-AR'!$B$7:$AL$2292,29,FALSE)</f>
        <v>0</v>
      </c>
      <c r="AA45" s="310">
        <f>VLOOKUP($H45,'WM-AR'!$B$7:$AL$2292,30,FALSE)</f>
        <v>0</v>
      </c>
      <c r="AB45" s="310">
        <f>VLOOKUP($H45,'WM-AR'!$B$7:$AL$2292,31,FALSE)</f>
        <v>0</v>
      </c>
      <c r="AC45" s="310">
        <f>VLOOKUP($H45,'WM-AR'!$B$7:$AL$2292,32,FALSE)</f>
        <v>0</v>
      </c>
      <c r="AD45" s="310">
        <f>VLOOKUP($H45,'WM-AR'!$B$7:$AL$2292,33,FALSE)</f>
        <v>0</v>
      </c>
      <c r="AE45" s="287" t="s">
        <v>1029</v>
      </c>
      <c r="AF45" s="316" t="s">
        <v>1036</v>
      </c>
      <c r="AG45" s="312"/>
      <c r="AH45" s="312" t="s">
        <v>882</v>
      </c>
      <c r="AI45" s="334" t="s">
        <v>1037</v>
      </c>
    </row>
    <row r="46" spans="2:35" ht="34.9" customHeight="1">
      <c r="B46" s="440"/>
      <c r="C46" s="285" t="s">
        <v>225</v>
      </c>
      <c r="D46" s="308"/>
      <c r="E46" s="287" t="s">
        <v>524</v>
      </c>
      <c r="F46" s="288" t="s">
        <v>1047</v>
      </c>
      <c r="G46" s="289"/>
      <c r="H46" s="290" t="str">
        <f t="shared" si="1"/>
        <v/>
      </c>
      <c r="I46" s="290"/>
      <c r="J46" s="290"/>
      <c r="K46" s="290"/>
      <c r="L46" s="290"/>
      <c r="M46" s="291"/>
      <c r="N46" s="441" t="s">
        <v>1048</v>
      </c>
      <c r="O46" s="442"/>
      <c r="P46" s="442"/>
      <c r="Q46" s="442"/>
      <c r="R46" s="442"/>
      <c r="S46" s="442"/>
      <c r="T46" s="442"/>
      <c r="U46" s="443"/>
      <c r="V46" s="444"/>
      <c r="W46" s="444"/>
      <c r="X46" s="444"/>
      <c r="Y46" s="444"/>
      <c r="Z46" s="444"/>
      <c r="AA46" s="444"/>
      <c r="AB46" s="444"/>
      <c r="AC46" s="444"/>
      <c r="AD46" s="444"/>
      <c r="AE46" s="394"/>
      <c r="AF46" s="297"/>
      <c r="AG46" s="297"/>
      <c r="AH46" s="297"/>
      <c r="AI46" s="333"/>
    </row>
    <row r="47" spans="2:35" ht="49.9" customHeight="1">
      <c r="B47" s="314"/>
      <c r="C47" s="285"/>
      <c r="D47" s="285"/>
      <c r="E47" s="285"/>
      <c r="F47" s="286" t="str">
        <f t="shared" ref="F47:F51" si="6">M47&amp;" "&amp;P47</f>
        <v xml:space="preserve">Roof Screed </v>
      </c>
      <c r="G47" s="308" t="s">
        <v>1014</v>
      </c>
      <c r="H47" s="309" t="str">
        <f t="shared" si="1"/>
        <v>A04AQ086-00001</v>
      </c>
      <c r="I47" s="310"/>
      <c r="J47" s="310" t="str">
        <f>VLOOKUP($H47,'WM-AR'!$B$7:$AL$2292,34,FALSE)</f>
        <v>M3</v>
      </c>
      <c r="K47" s="310" t="str">
        <f>VLOOKUP($H47,'WM-AR'!$B$7:$AL$2292,4,FALSE)</f>
        <v>Finishing Work</v>
      </c>
      <c r="L47" s="310" t="str">
        <f>VLOOKUP($H47,'WM-AR'!$B$7:$AL$2292,6,FALSE)</f>
        <v>Roof Work</v>
      </c>
      <c r="M47" s="310" t="str">
        <f>VLOOKUP($H47,'WM-AR'!$B$7:$AL$2292,8,FALSE)</f>
        <v>Roof Screed</v>
      </c>
      <c r="N47" s="310" t="str">
        <f>VLOOKUP($H47,'WM-AR'!$B$7:$AL$2292,10,FALSE)</f>
        <v>Light-Weight Concrete Screed</v>
      </c>
      <c r="O47" s="310">
        <f>VLOOKUP($H47,'WM-AR'!$B$7:$AL$2292,12,FALSE)</f>
        <v>0</v>
      </c>
      <c r="P47" s="310" t="str">
        <f>IF(VLOOKUP($H47,'WM-AR'!$B$7:$AL$2292,14,FALSE)=0,"",VLOOKUP($H47,'WM-AR'!$B$7:$AL$2292,14,FALSE))</f>
        <v/>
      </c>
      <c r="Q47" s="310">
        <f>VLOOKUP($H47,'WM-AR'!$B$7:$AL$2292,16,FALSE)</f>
        <v>0</v>
      </c>
      <c r="R47" s="310">
        <f>VLOOKUP($H47,'WM-AR'!$B$7:$AL$2292,18,FALSE)</f>
        <v>0</v>
      </c>
      <c r="S47" s="310" t="str">
        <f>IF(VLOOKUP($H47,'WM-AR'!$B$7:$AL$2292,20,FALSE)=0,"",VLOOKUP($H47,'WM-AR'!$B$7:$AL$2292,20,FALSE))</f>
        <v>w/o Welded Wire Fabric</v>
      </c>
      <c r="T47" s="310">
        <f>VLOOKUP($H47,'WM-AR'!$B$7:$AL$2292,22,FALSE)</f>
        <v>0</v>
      </c>
      <c r="U47" s="310" t="str">
        <f>VLOOKUP($H47,'WM-AR'!$B$7:$AL$2292,24,FALSE)</f>
        <v>30mm≤Min. THK&lt;50mm</v>
      </c>
      <c r="V47" s="310">
        <f>VLOOKUP($H47,'WM-AR'!$B$7:$AL$2292,25,FALSE)</f>
        <v>0</v>
      </c>
      <c r="W47" s="310" t="str">
        <f>VLOOKUP($H47,'WM-AR'!$B$7:$AL$2292,26,FALSE)</f>
        <v>Min. THK=(  )mm, Slope=(  )</v>
      </c>
      <c r="X47" s="310">
        <f>VLOOKUP($H47,'WM-AR'!$B$7:$AL$2292,27,FALSE)</f>
        <v>0</v>
      </c>
      <c r="Y47" s="310">
        <f>VLOOKUP($H47,'WM-AR'!$B$7:$AL$2292,28,FALSE)</f>
        <v>0</v>
      </c>
      <c r="Z47" s="310">
        <f>VLOOKUP($H47,'WM-AR'!$B$7:$AL$2292,29,FALSE)</f>
        <v>0</v>
      </c>
      <c r="AA47" s="310">
        <f>VLOOKUP($H47,'WM-AR'!$B$7:$AL$2292,30,FALSE)</f>
        <v>0</v>
      </c>
      <c r="AB47" s="310">
        <f>VLOOKUP($H47,'WM-AR'!$B$7:$AL$2292,31,FALSE)</f>
        <v>0</v>
      </c>
      <c r="AC47" s="310">
        <f>VLOOKUP($H47,'WM-AR'!$B$7:$AL$2292,32,FALSE)</f>
        <v>0</v>
      </c>
      <c r="AD47" s="310">
        <f>VLOOKUP($H47,'WM-AR'!$B$7:$AL$2292,33,FALSE)</f>
        <v>0</v>
      </c>
      <c r="AE47" s="287" t="s">
        <v>1015</v>
      </c>
      <c r="AF47" s="316" t="s">
        <v>949</v>
      </c>
      <c r="AG47" s="312"/>
      <c r="AH47" s="312" t="s">
        <v>882</v>
      </c>
      <c r="AI47" s="334" t="s">
        <v>950</v>
      </c>
    </row>
    <row r="48" spans="2:35" ht="49.9" customHeight="1">
      <c r="B48" s="314"/>
      <c r="C48" s="285"/>
      <c r="D48" s="285"/>
      <c r="E48" s="285"/>
      <c r="F48" s="286" t="str">
        <f t="shared" si="6"/>
        <v xml:space="preserve">Waterproofing Membrane </v>
      </c>
      <c r="G48" s="308" t="s">
        <v>1020</v>
      </c>
      <c r="H48" s="309" t="str">
        <f t="shared" si="1"/>
        <v>A04AQ310-00001</v>
      </c>
      <c r="I48" s="310"/>
      <c r="J48" s="310" t="str">
        <f>VLOOKUP($H48,'WM-AR'!$B$7:$AL$2292,34,FALSE)</f>
        <v>M2</v>
      </c>
      <c r="K48" s="310" t="str">
        <f>VLOOKUP($H48,'WM-AR'!$B$7:$AL$2292,4,FALSE)</f>
        <v>Finishing Work</v>
      </c>
      <c r="L48" s="310" t="str">
        <f>VLOOKUP($H48,'WM-AR'!$B$7:$AL$2292,6,FALSE)</f>
        <v>Roof Work</v>
      </c>
      <c r="M48" s="310" t="str">
        <f>VLOOKUP($H48,'WM-AR'!$B$7:$AL$2292,8,FALSE)</f>
        <v>Waterproofing Membrane</v>
      </c>
      <c r="N48" s="310" t="str">
        <f>VLOOKUP($H48,'WM-AR'!$B$7:$AL$2292,10,FALSE)</f>
        <v>EPDM(or Equivalent)</v>
      </c>
      <c r="O48" s="310">
        <f>VLOOKUP($H48,'WM-AR'!$B$7:$AL$2292,12,FALSE)</f>
        <v>0</v>
      </c>
      <c r="P48" s="310" t="str">
        <f>IF(VLOOKUP($H48,'WM-AR'!$B$7:$AL$2292,14,FALSE)=0,"",VLOOKUP($H48,'WM-AR'!$B$7:$AL$2292,14,FALSE))</f>
        <v/>
      </c>
      <c r="Q48" s="310">
        <f>VLOOKUP($H48,'WM-AR'!$B$7:$AL$2292,16,FALSE)</f>
        <v>0</v>
      </c>
      <c r="R48" s="310">
        <f>VLOOKUP($H48,'WM-AR'!$B$7:$AL$2292,18,FALSE)</f>
        <v>0</v>
      </c>
      <c r="S48" s="310" t="str">
        <f>IF(VLOOKUP($H48,'WM-AR'!$B$7:$AL$2292,20,FALSE)=0,"",VLOOKUP($H48,'WM-AR'!$B$7:$AL$2292,20,FALSE))</f>
        <v>w/ Accessories</v>
      </c>
      <c r="T48" s="310">
        <f>VLOOKUP($H48,'WM-AR'!$B$7:$AL$2292,22,FALSE)</f>
        <v>0</v>
      </c>
      <c r="U48" s="310">
        <f>VLOOKUP($H48,'WM-AR'!$B$7:$AL$2292,24,FALSE)</f>
        <v>0</v>
      </c>
      <c r="V48" s="310">
        <f>VLOOKUP($H48,'WM-AR'!$B$7:$AL$2292,25,FALSE)</f>
        <v>0</v>
      </c>
      <c r="W48" s="310" t="str">
        <f>VLOOKUP($H48,'WM-AR'!$B$7:$AL$2292,26,FALSE)</f>
        <v>THK=(  )mm</v>
      </c>
      <c r="X48" s="310">
        <f>VLOOKUP($H48,'WM-AR'!$B$7:$AL$2292,27,FALSE)</f>
        <v>0</v>
      </c>
      <c r="Y48" s="310">
        <f>VLOOKUP($H48,'WM-AR'!$B$7:$AL$2292,28,FALSE)</f>
        <v>0</v>
      </c>
      <c r="Z48" s="310">
        <f>VLOOKUP($H48,'WM-AR'!$B$7:$AL$2292,29,FALSE)</f>
        <v>0</v>
      </c>
      <c r="AA48" s="310">
        <f>VLOOKUP($H48,'WM-AR'!$B$7:$AL$2292,30,FALSE)</f>
        <v>0</v>
      </c>
      <c r="AB48" s="310">
        <f>VLOOKUP($H48,'WM-AR'!$B$7:$AL$2292,31,FALSE)</f>
        <v>0</v>
      </c>
      <c r="AC48" s="310">
        <f>VLOOKUP($H48,'WM-AR'!$B$7:$AL$2292,32,FALSE)</f>
        <v>0</v>
      </c>
      <c r="AD48" s="310">
        <f>VLOOKUP($H48,'WM-AR'!$B$7:$AL$2292,33,FALSE)</f>
        <v>0</v>
      </c>
      <c r="AE48" s="287" t="s">
        <v>1029</v>
      </c>
      <c r="AF48" s="316" t="s">
        <v>779</v>
      </c>
      <c r="AG48" s="312"/>
      <c r="AH48" s="312" t="s">
        <v>763</v>
      </c>
      <c r="AI48" s="334"/>
    </row>
    <row r="49" spans="2:35" ht="49.9" customHeight="1">
      <c r="B49" s="307"/>
      <c r="C49" s="286"/>
      <c r="D49" s="286"/>
      <c r="E49" s="286"/>
      <c r="F49" s="286" t="str">
        <f t="shared" si="6"/>
        <v xml:space="preserve">Roof Insulation </v>
      </c>
      <c r="G49" s="308" t="s">
        <v>1040</v>
      </c>
      <c r="H49" s="309" t="str">
        <f t="shared" si="1"/>
        <v>A04AQ088-00002</v>
      </c>
      <c r="I49" s="310"/>
      <c r="J49" s="310" t="str">
        <f>VLOOKUP($H49,'WM-AR'!$B$7:$AL$2292,34,FALSE)</f>
        <v>M2</v>
      </c>
      <c r="K49" s="310" t="str">
        <f>VLOOKUP($H49,'WM-AR'!$B$7:$AL$2292,4,FALSE)</f>
        <v>Finishing Work</v>
      </c>
      <c r="L49" s="310" t="str">
        <f>VLOOKUP($H49,'WM-AR'!$B$7:$AL$2292,6,FALSE)</f>
        <v>Roof Work</v>
      </c>
      <c r="M49" s="310" t="str">
        <f>VLOOKUP($H49,'WM-AR'!$B$7:$AL$2292,8,FALSE)</f>
        <v>Roof Insulation</v>
      </c>
      <c r="N49" s="310" t="str">
        <f>VLOOKUP($H49,'WM-AR'!$B$7:$AL$2292,10,FALSE)</f>
        <v>Rigid Extruded Polystyrene Foam Insulation</v>
      </c>
      <c r="O49" s="310">
        <f>VLOOKUP($H49,'WM-AR'!$B$7:$AL$2292,12,FALSE)</f>
        <v>0</v>
      </c>
      <c r="P49" s="310" t="str">
        <f>IF(VLOOKUP($H49,'WM-AR'!$B$7:$AL$2292,14,FALSE)=0,"",VLOOKUP($H49,'WM-AR'!$B$7:$AL$2292,14,FALSE))</f>
        <v/>
      </c>
      <c r="Q49" s="310">
        <f>VLOOKUP($H49,'WM-AR'!$B$7:$AL$2292,16,FALSE)</f>
        <v>0</v>
      </c>
      <c r="R49" s="310">
        <f>VLOOKUP($H49,'WM-AR'!$B$7:$AL$2292,18,FALSE)</f>
        <v>0</v>
      </c>
      <c r="S49" s="310" t="str">
        <f>IF(VLOOKUP($H49,'WM-AR'!$B$7:$AL$2292,20,FALSE)=0,"",VLOOKUP($H49,'WM-AR'!$B$7:$AL$2292,20,FALSE))</f>
        <v/>
      </c>
      <c r="T49" s="310">
        <f>VLOOKUP($H49,'WM-AR'!$B$7:$AL$2292,22,FALSE)</f>
        <v>0</v>
      </c>
      <c r="U49" s="310" t="str">
        <f>VLOOKUP($H49,'WM-AR'!$B$7:$AL$2292,24,FALSE)</f>
        <v>50mm≤THK&lt;75mm</v>
      </c>
      <c r="V49" s="310">
        <f>VLOOKUP($H49,'WM-AR'!$B$7:$AL$2292,25,FALSE)</f>
        <v>0</v>
      </c>
      <c r="W49" s="310" t="str">
        <f>VLOOKUP($H49,'WM-AR'!$B$7:$AL$2292,26,FALSE)</f>
        <v>THK=(  )mm</v>
      </c>
      <c r="X49" s="310">
        <f>VLOOKUP($H49,'WM-AR'!$B$7:$AL$2292,27,FALSE)</f>
        <v>0</v>
      </c>
      <c r="Y49" s="310">
        <f>VLOOKUP($H49,'WM-AR'!$B$7:$AL$2292,28,FALSE)</f>
        <v>0</v>
      </c>
      <c r="Z49" s="310">
        <f>VLOOKUP($H49,'WM-AR'!$B$7:$AL$2292,29,FALSE)</f>
        <v>0</v>
      </c>
      <c r="AA49" s="310">
        <f>VLOOKUP($H49,'WM-AR'!$B$7:$AL$2292,30,FALSE)</f>
        <v>0</v>
      </c>
      <c r="AB49" s="310">
        <f>VLOOKUP($H49,'WM-AR'!$B$7:$AL$2292,31,FALSE)</f>
        <v>0</v>
      </c>
      <c r="AC49" s="310">
        <f>VLOOKUP($H49,'WM-AR'!$B$7:$AL$2292,32,FALSE)</f>
        <v>0</v>
      </c>
      <c r="AD49" s="310">
        <f>VLOOKUP($H49,'WM-AR'!$B$7:$AL$2292,33,FALSE)</f>
        <v>0</v>
      </c>
      <c r="AE49" s="287" t="s">
        <v>1026</v>
      </c>
      <c r="AF49" s="316" t="s">
        <v>779</v>
      </c>
      <c r="AG49" s="312"/>
      <c r="AH49" s="312" t="s">
        <v>882</v>
      </c>
      <c r="AI49" s="334"/>
    </row>
    <row r="50" spans="2:35" ht="49.9" customHeight="1">
      <c r="B50" s="307"/>
      <c r="C50" s="286"/>
      <c r="D50" s="286"/>
      <c r="E50" s="286"/>
      <c r="F50" s="286" t="str">
        <f t="shared" si="6"/>
        <v xml:space="preserve">PE Sheet (Vapor Barrier) </v>
      </c>
      <c r="G50" s="308" t="s">
        <v>1024</v>
      </c>
      <c r="H50" s="309" t="str">
        <f t="shared" si="1"/>
        <v>A04AQ012-00001</v>
      </c>
      <c r="I50" s="310"/>
      <c r="J50" s="310" t="str">
        <f>VLOOKUP($H50,'WM-AR'!$B$7:$AL$2292,34,FALSE)</f>
        <v>M2</v>
      </c>
      <c r="K50" s="310" t="str">
        <f>VLOOKUP($H50,'WM-AR'!$B$7:$AL$2292,4,FALSE)</f>
        <v>Finishing Work</v>
      </c>
      <c r="L50" s="310" t="str">
        <f>VLOOKUP($H50,'WM-AR'!$B$7:$AL$2292,6,FALSE)</f>
        <v>Roof Work</v>
      </c>
      <c r="M50" s="310" t="str">
        <f>VLOOKUP($H50,'WM-AR'!$B$7:$AL$2292,8,FALSE)</f>
        <v>PE Sheet (Vapor Barrier)</v>
      </c>
      <c r="N50" s="310">
        <f>VLOOKUP($H50,'WM-AR'!$B$7:$AL$2292,10,FALSE)</f>
        <v>0</v>
      </c>
      <c r="O50" s="310">
        <f>VLOOKUP($H50,'WM-AR'!$B$7:$AL$2292,12,FALSE)</f>
        <v>0</v>
      </c>
      <c r="P50" s="310" t="str">
        <f>IF(VLOOKUP($H50,'WM-AR'!$B$7:$AL$2292,14,FALSE)=0,"",VLOOKUP($H50,'WM-AR'!$B$7:$AL$2292,14,FALSE))</f>
        <v/>
      </c>
      <c r="Q50" s="310">
        <f>VLOOKUP($H50,'WM-AR'!$B$7:$AL$2292,16,FALSE)</f>
        <v>0</v>
      </c>
      <c r="R50" s="310">
        <f>VLOOKUP($H50,'WM-AR'!$B$7:$AL$2292,18,FALSE)</f>
        <v>0</v>
      </c>
      <c r="S50" s="310" t="str">
        <f>IF(VLOOKUP($H50,'WM-AR'!$B$7:$AL$2292,20,FALSE)=0,"",VLOOKUP($H50,'WM-AR'!$B$7:$AL$2292,20,FALSE))</f>
        <v/>
      </c>
      <c r="T50" s="310">
        <f>VLOOKUP($H50,'WM-AR'!$B$7:$AL$2292,22,FALSE)</f>
        <v>0</v>
      </c>
      <c r="U50" s="310">
        <f>VLOOKUP($H50,'WM-AR'!$B$7:$AL$2292,24,FALSE)</f>
        <v>0</v>
      </c>
      <c r="V50" s="310">
        <f>VLOOKUP($H50,'WM-AR'!$B$7:$AL$2292,25,FALSE)</f>
        <v>0</v>
      </c>
      <c r="W50" s="310" t="str">
        <f>VLOOKUP($H50,'WM-AR'!$B$7:$AL$2292,26,FALSE)</f>
        <v>THK=(  )mm</v>
      </c>
      <c r="X50" s="310">
        <f>VLOOKUP($H50,'WM-AR'!$B$7:$AL$2292,27,FALSE)</f>
        <v>0</v>
      </c>
      <c r="Y50" s="310">
        <f>VLOOKUP($H50,'WM-AR'!$B$7:$AL$2292,28,FALSE)</f>
        <v>0</v>
      </c>
      <c r="Z50" s="310">
        <f>VLOOKUP($H50,'WM-AR'!$B$7:$AL$2292,29,FALSE)</f>
        <v>0</v>
      </c>
      <c r="AA50" s="310">
        <f>VLOOKUP($H50,'WM-AR'!$B$7:$AL$2292,30,FALSE)</f>
        <v>0</v>
      </c>
      <c r="AB50" s="310">
        <f>VLOOKUP($H50,'WM-AR'!$B$7:$AL$2292,31,FALSE)</f>
        <v>0</v>
      </c>
      <c r="AC50" s="310">
        <f>VLOOKUP($H50,'WM-AR'!$B$7:$AL$2292,32,FALSE)</f>
        <v>0</v>
      </c>
      <c r="AD50" s="310">
        <f>VLOOKUP($H50,'WM-AR'!$B$7:$AL$2292,33,FALSE)</f>
        <v>0</v>
      </c>
      <c r="AE50" s="287" t="s">
        <v>1025</v>
      </c>
      <c r="AF50" s="316" t="s">
        <v>779</v>
      </c>
      <c r="AG50" s="312"/>
      <c r="AH50" s="312" t="s">
        <v>882</v>
      </c>
      <c r="AI50" s="334"/>
    </row>
    <row r="51" spans="2:35" ht="49.9" customHeight="1">
      <c r="B51" s="314"/>
      <c r="C51" s="285"/>
      <c r="D51" s="285"/>
      <c r="E51" s="285"/>
      <c r="F51" s="286" t="str">
        <f t="shared" si="6"/>
        <v xml:space="preserve">Concrete Tile </v>
      </c>
      <c r="G51" s="308" t="s">
        <v>1041</v>
      </c>
      <c r="H51" s="309" t="str">
        <f t="shared" si="1"/>
        <v>A04AQ090-00001</v>
      </c>
      <c r="I51" s="310"/>
      <c r="J51" s="310" t="str">
        <f>VLOOKUP($H51,'WM-AR'!$B$7:$AL$2292,34,FALSE)</f>
        <v>M2</v>
      </c>
      <c r="K51" s="310" t="str">
        <f>VLOOKUP($H51,'WM-AR'!$B$7:$AL$2292,4,FALSE)</f>
        <v>Finishing Work</v>
      </c>
      <c r="L51" s="310" t="str">
        <f>VLOOKUP($H51,'WM-AR'!$B$7:$AL$2292,6,FALSE)</f>
        <v>Roof Work</v>
      </c>
      <c r="M51" s="310" t="str">
        <f>VLOOKUP($H51,'WM-AR'!$B$7:$AL$2292,8,FALSE)</f>
        <v>Concrete Tile</v>
      </c>
      <c r="N51" s="310">
        <f>VLOOKUP($H51,'WM-AR'!$B$7:$AL$2292,10,FALSE)</f>
        <v>0</v>
      </c>
      <c r="O51" s="310">
        <f>VLOOKUP($H51,'WM-AR'!$B$7:$AL$2292,12,FALSE)</f>
        <v>0</v>
      </c>
      <c r="P51" s="310" t="str">
        <f>IF(VLOOKUP($H51,'WM-AR'!$B$7:$AL$2292,14,FALSE)=0,"",VLOOKUP($H51,'WM-AR'!$B$7:$AL$2292,14,FALSE))</f>
        <v/>
      </c>
      <c r="Q51" s="310">
        <f>VLOOKUP($H51,'WM-AR'!$B$7:$AL$2292,16,FALSE)</f>
        <v>0</v>
      </c>
      <c r="R51" s="310">
        <f>VLOOKUP($H51,'WM-AR'!$B$7:$AL$2292,18,FALSE)</f>
        <v>0</v>
      </c>
      <c r="S51" s="310" t="str">
        <f>IF(VLOOKUP($H51,'WM-AR'!$B$7:$AL$2292,20,FALSE)=0,"",VLOOKUP($H51,'WM-AR'!$B$7:$AL$2292,20,FALSE))</f>
        <v>w/ Plastic Spacer</v>
      </c>
      <c r="T51" s="310">
        <f>VLOOKUP($H51,'WM-AR'!$B$7:$AL$2292,22,FALSE)</f>
        <v>0</v>
      </c>
      <c r="U51" s="310" t="str">
        <f>VLOOKUP($H51,'WM-AR'!$B$7:$AL$2292,24,FALSE)</f>
        <v>THK≤50mm</v>
      </c>
      <c r="V51" s="310">
        <f>VLOOKUP($H51,'WM-AR'!$B$7:$AL$2292,25,FALSE)</f>
        <v>0</v>
      </c>
      <c r="W51" s="310" t="str">
        <f>VLOOKUP($H51,'WM-AR'!$B$7:$AL$2292,26,FALSE)</f>
        <v>THK=(  )mm</v>
      </c>
      <c r="X51" s="310">
        <f>VLOOKUP($H51,'WM-AR'!$B$7:$AL$2292,27,FALSE)</f>
        <v>0</v>
      </c>
      <c r="Y51" s="310">
        <f>VLOOKUP($H51,'WM-AR'!$B$7:$AL$2292,28,FALSE)</f>
        <v>0</v>
      </c>
      <c r="Z51" s="310">
        <f>VLOOKUP($H51,'WM-AR'!$B$7:$AL$2292,29,FALSE)</f>
        <v>0</v>
      </c>
      <c r="AA51" s="310">
        <f>VLOOKUP($H51,'WM-AR'!$B$7:$AL$2292,30,FALSE)</f>
        <v>0</v>
      </c>
      <c r="AB51" s="310">
        <f>VLOOKUP($H51,'WM-AR'!$B$7:$AL$2292,31,FALSE)</f>
        <v>0</v>
      </c>
      <c r="AC51" s="310">
        <f>VLOOKUP($H51,'WM-AR'!$B$7:$AL$2292,32,FALSE)</f>
        <v>0</v>
      </c>
      <c r="AD51" s="310">
        <f>VLOOKUP($H51,'WM-AR'!$B$7:$AL$2292,33,FALSE)</f>
        <v>0</v>
      </c>
      <c r="AE51" s="287" t="s">
        <v>1029</v>
      </c>
      <c r="AF51" s="316" t="s">
        <v>1036</v>
      </c>
      <c r="AG51" s="312"/>
      <c r="AH51" s="312" t="s">
        <v>882</v>
      </c>
      <c r="AI51" s="334" t="s">
        <v>1037</v>
      </c>
    </row>
    <row r="52" spans="2:35" ht="34.9" customHeight="1">
      <c r="B52" s="440"/>
      <c r="C52" s="285" t="s">
        <v>225</v>
      </c>
      <c r="D52" s="308"/>
      <c r="E52" s="287" t="s">
        <v>524</v>
      </c>
      <c r="F52" s="288" t="s">
        <v>1049</v>
      </c>
      <c r="G52" s="289"/>
      <c r="H52" s="290" t="str">
        <f t="shared" si="1"/>
        <v/>
      </c>
      <c r="I52" s="290"/>
      <c r="J52" s="290"/>
      <c r="K52" s="290"/>
      <c r="L52" s="290"/>
      <c r="M52" s="291"/>
      <c r="N52" s="441" t="s">
        <v>1050</v>
      </c>
      <c r="O52" s="442"/>
      <c r="P52" s="442"/>
      <c r="Q52" s="442"/>
      <c r="R52" s="442"/>
      <c r="S52" s="442"/>
      <c r="T52" s="442"/>
      <c r="U52" s="443"/>
      <c r="V52" s="444"/>
      <c r="W52" s="444"/>
      <c r="X52" s="444"/>
      <c r="Y52" s="444"/>
      <c r="Z52" s="444"/>
      <c r="AA52" s="444"/>
      <c r="AB52" s="444"/>
      <c r="AC52" s="444"/>
      <c r="AD52" s="444"/>
      <c r="AE52" s="394"/>
      <c r="AF52" s="297"/>
      <c r="AG52" s="297"/>
      <c r="AH52" s="297"/>
      <c r="AI52" s="333"/>
    </row>
    <row r="53" spans="2:35" ht="49.9" customHeight="1">
      <c r="B53" s="314"/>
      <c r="C53" s="285"/>
      <c r="D53" s="285"/>
      <c r="E53" s="285"/>
      <c r="F53" s="286" t="str">
        <f t="shared" ref="F53:F57" si="7">M53&amp;" "&amp;P53</f>
        <v xml:space="preserve">Roof Screed </v>
      </c>
      <c r="G53" s="308" t="s">
        <v>1014</v>
      </c>
      <c r="H53" s="309" t="str">
        <f t="shared" si="1"/>
        <v>A04AQ086-00001</v>
      </c>
      <c r="I53" s="310"/>
      <c r="J53" s="310" t="str">
        <f>VLOOKUP($H53,'WM-AR'!$B$7:$AL$2292,34,FALSE)</f>
        <v>M3</v>
      </c>
      <c r="K53" s="310" t="str">
        <f>VLOOKUP($H53,'WM-AR'!$B$7:$AL$2292,4,FALSE)</f>
        <v>Finishing Work</v>
      </c>
      <c r="L53" s="310" t="str">
        <f>VLOOKUP($H53,'WM-AR'!$B$7:$AL$2292,6,FALSE)</f>
        <v>Roof Work</v>
      </c>
      <c r="M53" s="310" t="str">
        <f>VLOOKUP($H53,'WM-AR'!$B$7:$AL$2292,8,FALSE)</f>
        <v>Roof Screed</v>
      </c>
      <c r="N53" s="310" t="str">
        <f>VLOOKUP($H53,'WM-AR'!$B$7:$AL$2292,10,FALSE)</f>
        <v>Light-Weight Concrete Screed</v>
      </c>
      <c r="O53" s="310">
        <f>VLOOKUP($H53,'WM-AR'!$B$7:$AL$2292,12,FALSE)</f>
        <v>0</v>
      </c>
      <c r="P53" s="310" t="str">
        <f>IF(VLOOKUP($H53,'WM-AR'!$B$7:$AL$2292,14,FALSE)=0,"",VLOOKUP($H53,'WM-AR'!$B$7:$AL$2292,14,FALSE))</f>
        <v/>
      </c>
      <c r="Q53" s="310">
        <f>VLOOKUP($H53,'WM-AR'!$B$7:$AL$2292,16,FALSE)</f>
        <v>0</v>
      </c>
      <c r="R53" s="310">
        <f>VLOOKUP($H53,'WM-AR'!$B$7:$AL$2292,18,FALSE)</f>
        <v>0</v>
      </c>
      <c r="S53" s="310" t="str">
        <f>IF(VLOOKUP($H53,'WM-AR'!$B$7:$AL$2292,20,FALSE)=0,"",VLOOKUP($H53,'WM-AR'!$B$7:$AL$2292,20,FALSE))</f>
        <v>w/o Welded Wire Fabric</v>
      </c>
      <c r="T53" s="310">
        <f>VLOOKUP($H53,'WM-AR'!$B$7:$AL$2292,22,FALSE)</f>
        <v>0</v>
      </c>
      <c r="U53" s="310" t="str">
        <f>VLOOKUP($H53,'WM-AR'!$B$7:$AL$2292,24,FALSE)</f>
        <v>30mm≤Min. THK&lt;50mm</v>
      </c>
      <c r="V53" s="310">
        <f>VLOOKUP($H53,'WM-AR'!$B$7:$AL$2292,25,FALSE)</f>
        <v>0</v>
      </c>
      <c r="W53" s="310" t="str">
        <f>VLOOKUP($H53,'WM-AR'!$B$7:$AL$2292,26,FALSE)</f>
        <v>Min. THK=(  )mm, Slope=(  )</v>
      </c>
      <c r="X53" s="310">
        <f>VLOOKUP($H53,'WM-AR'!$B$7:$AL$2292,27,FALSE)</f>
        <v>0</v>
      </c>
      <c r="Y53" s="310">
        <f>VLOOKUP($H53,'WM-AR'!$B$7:$AL$2292,28,FALSE)</f>
        <v>0</v>
      </c>
      <c r="Z53" s="310">
        <f>VLOOKUP($H53,'WM-AR'!$B$7:$AL$2292,29,FALSE)</f>
        <v>0</v>
      </c>
      <c r="AA53" s="310">
        <f>VLOOKUP($H53,'WM-AR'!$B$7:$AL$2292,30,FALSE)</f>
        <v>0</v>
      </c>
      <c r="AB53" s="310">
        <f>VLOOKUP($H53,'WM-AR'!$B$7:$AL$2292,31,FALSE)</f>
        <v>0</v>
      </c>
      <c r="AC53" s="310">
        <f>VLOOKUP($H53,'WM-AR'!$B$7:$AL$2292,32,FALSE)</f>
        <v>0</v>
      </c>
      <c r="AD53" s="310">
        <f>VLOOKUP($H53,'WM-AR'!$B$7:$AL$2292,33,FALSE)</f>
        <v>0</v>
      </c>
      <c r="AE53" s="287" t="s">
        <v>1015</v>
      </c>
      <c r="AF53" s="316" t="s">
        <v>949</v>
      </c>
      <c r="AG53" s="312"/>
      <c r="AH53" s="312" t="s">
        <v>882</v>
      </c>
      <c r="AI53" s="334" t="s">
        <v>950</v>
      </c>
    </row>
    <row r="54" spans="2:35" ht="49.9" customHeight="1">
      <c r="B54" s="314"/>
      <c r="C54" s="285"/>
      <c r="D54" s="285"/>
      <c r="E54" s="285"/>
      <c r="F54" s="286" t="str">
        <f t="shared" si="7"/>
        <v xml:space="preserve">Waterproofing Membrane </v>
      </c>
      <c r="G54" s="308" t="s">
        <v>1020</v>
      </c>
      <c r="H54" s="309" t="str">
        <f t="shared" si="1"/>
        <v>A04AQ310-00001</v>
      </c>
      <c r="I54" s="310"/>
      <c r="J54" s="310" t="str">
        <f>VLOOKUP($H54,'WM-AR'!$B$7:$AL$2292,34,FALSE)</f>
        <v>M2</v>
      </c>
      <c r="K54" s="310" t="str">
        <f>VLOOKUP($H54,'WM-AR'!$B$7:$AL$2292,4,FALSE)</f>
        <v>Finishing Work</v>
      </c>
      <c r="L54" s="310" t="str">
        <f>VLOOKUP($H54,'WM-AR'!$B$7:$AL$2292,6,FALSE)</f>
        <v>Roof Work</v>
      </c>
      <c r="M54" s="310" t="str">
        <f>VLOOKUP($H54,'WM-AR'!$B$7:$AL$2292,8,FALSE)</f>
        <v>Waterproofing Membrane</v>
      </c>
      <c r="N54" s="310" t="str">
        <f>VLOOKUP($H54,'WM-AR'!$B$7:$AL$2292,10,FALSE)</f>
        <v>EPDM(or Equivalent)</v>
      </c>
      <c r="O54" s="310">
        <f>VLOOKUP($H54,'WM-AR'!$B$7:$AL$2292,12,FALSE)</f>
        <v>0</v>
      </c>
      <c r="P54" s="310" t="str">
        <f>IF(VLOOKUP($H54,'WM-AR'!$B$7:$AL$2292,14,FALSE)=0,"",VLOOKUP($H54,'WM-AR'!$B$7:$AL$2292,14,FALSE))</f>
        <v/>
      </c>
      <c r="Q54" s="310">
        <f>VLOOKUP($H54,'WM-AR'!$B$7:$AL$2292,16,FALSE)</f>
        <v>0</v>
      </c>
      <c r="R54" s="310">
        <f>VLOOKUP($H54,'WM-AR'!$B$7:$AL$2292,18,FALSE)</f>
        <v>0</v>
      </c>
      <c r="S54" s="310" t="str">
        <f>IF(VLOOKUP($H54,'WM-AR'!$B$7:$AL$2292,20,FALSE)=0,"",VLOOKUP($H54,'WM-AR'!$B$7:$AL$2292,20,FALSE))</f>
        <v>w/ Accessories</v>
      </c>
      <c r="T54" s="310">
        <f>VLOOKUP($H54,'WM-AR'!$B$7:$AL$2292,22,FALSE)</f>
        <v>0</v>
      </c>
      <c r="U54" s="310">
        <f>VLOOKUP($H54,'WM-AR'!$B$7:$AL$2292,24,FALSE)</f>
        <v>0</v>
      </c>
      <c r="V54" s="310">
        <f>VLOOKUP($H54,'WM-AR'!$B$7:$AL$2292,25,FALSE)</f>
        <v>0</v>
      </c>
      <c r="W54" s="310" t="str">
        <f>VLOOKUP($H54,'WM-AR'!$B$7:$AL$2292,26,FALSE)</f>
        <v>THK=(  )mm</v>
      </c>
      <c r="X54" s="310">
        <f>VLOOKUP($H54,'WM-AR'!$B$7:$AL$2292,27,FALSE)</f>
        <v>0</v>
      </c>
      <c r="Y54" s="310">
        <f>VLOOKUP($H54,'WM-AR'!$B$7:$AL$2292,28,FALSE)</f>
        <v>0</v>
      </c>
      <c r="Z54" s="310">
        <f>VLOOKUP($H54,'WM-AR'!$B$7:$AL$2292,29,FALSE)</f>
        <v>0</v>
      </c>
      <c r="AA54" s="310">
        <f>VLOOKUP($H54,'WM-AR'!$B$7:$AL$2292,30,FALSE)</f>
        <v>0</v>
      </c>
      <c r="AB54" s="310">
        <f>VLOOKUP($H54,'WM-AR'!$B$7:$AL$2292,31,FALSE)</f>
        <v>0</v>
      </c>
      <c r="AC54" s="310">
        <f>VLOOKUP($H54,'WM-AR'!$B$7:$AL$2292,32,FALSE)</f>
        <v>0</v>
      </c>
      <c r="AD54" s="310">
        <f>VLOOKUP($H54,'WM-AR'!$B$7:$AL$2292,33,FALSE)</f>
        <v>0</v>
      </c>
      <c r="AE54" s="287" t="s">
        <v>1029</v>
      </c>
      <c r="AF54" s="316" t="s">
        <v>779</v>
      </c>
      <c r="AG54" s="312"/>
      <c r="AH54" s="312" t="s">
        <v>763</v>
      </c>
      <c r="AI54" s="334"/>
    </row>
    <row r="55" spans="2:35" ht="49.9" customHeight="1">
      <c r="B55" s="307"/>
      <c r="C55" s="286"/>
      <c r="D55" s="286"/>
      <c r="E55" s="286"/>
      <c r="F55" s="286" t="str">
        <f t="shared" si="7"/>
        <v xml:space="preserve">Roof Insulation </v>
      </c>
      <c r="G55" s="308" t="s">
        <v>1040</v>
      </c>
      <c r="H55" s="309" t="str">
        <f t="shared" si="1"/>
        <v>A04AQ088-00002</v>
      </c>
      <c r="I55" s="310"/>
      <c r="J55" s="310" t="str">
        <f>VLOOKUP($H55,'WM-AR'!$B$7:$AL$2292,34,FALSE)</f>
        <v>M2</v>
      </c>
      <c r="K55" s="310" t="str">
        <f>VLOOKUP($H55,'WM-AR'!$B$7:$AL$2292,4,FALSE)</f>
        <v>Finishing Work</v>
      </c>
      <c r="L55" s="310" t="str">
        <f>VLOOKUP($H55,'WM-AR'!$B$7:$AL$2292,6,FALSE)</f>
        <v>Roof Work</v>
      </c>
      <c r="M55" s="310" t="str">
        <f>VLOOKUP($H55,'WM-AR'!$B$7:$AL$2292,8,FALSE)</f>
        <v>Roof Insulation</v>
      </c>
      <c r="N55" s="310" t="str">
        <f>VLOOKUP($H55,'WM-AR'!$B$7:$AL$2292,10,FALSE)</f>
        <v>Rigid Extruded Polystyrene Foam Insulation</v>
      </c>
      <c r="O55" s="310">
        <f>VLOOKUP($H55,'WM-AR'!$B$7:$AL$2292,12,FALSE)</f>
        <v>0</v>
      </c>
      <c r="P55" s="310" t="str">
        <f>IF(VLOOKUP($H55,'WM-AR'!$B$7:$AL$2292,14,FALSE)=0,"",VLOOKUP($H55,'WM-AR'!$B$7:$AL$2292,14,FALSE))</f>
        <v/>
      </c>
      <c r="Q55" s="310">
        <f>VLOOKUP($H55,'WM-AR'!$B$7:$AL$2292,16,FALSE)</f>
        <v>0</v>
      </c>
      <c r="R55" s="310">
        <f>VLOOKUP($H55,'WM-AR'!$B$7:$AL$2292,18,FALSE)</f>
        <v>0</v>
      </c>
      <c r="S55" s="310" t="str">
        <f>IF(VLOOKUP($H55,'WM-AR'!$B$7:$AL$2292,20,FALSE)=0,"",VLOOKUP($H55,'WM-AR'!$B$7:$AL$2292,20,FALSE))</f>
        <v/>
      </c>
      <c r="T55" s="310">
        <f>VLOOKUP($H55,'WM-AR'!$B$7:$AL$2292,22,FALSE)</f>
        <v>0</v>
      </c>
      <c r="U55" s="310" t="str">
        <f>VLOOKUP($H55,'WM-AR'!$B$7:$AL$2292,24,FALSE)</f>
        <v>50mm≤THK&lt;75mm</v>
      </c>
      <c r="V55" s="310">
        <f>VLOOKUP($H55,'WM-AR'!$B$7:$AL$2292,25,FALSE)</f>
        <v>0</v>
      </c>
      <c r="W55" s="310" t="str">
        <f>VLOOKUP($H55,'WM-AR'!$B$7:$AL$2292,26,FALSE)</f>
        <v>THK=(  )mm</v>
      </c>
      <c r="X55" s="310">
        <f>VLOOKUP($H55,'WM-AR'!$B$7:$AL$2292,27,FALSE)</f>
        <v>0</v>
      </c>
      <c r="Y55" s="310">
        <f>VLOOKUP($H55,'WM-AR'!$B$7:$AL$2292,28,FALSE)</f>
        <v>0</v>
      </c>
      <c r="Z55" s="310">
        <f>VLOOKUP($H55,'WM-AR'!$B$7:$AL$2292,29,FALSE)</f>
        <v>0</v>
      </c>
      <c r="AA55" s="310">
        <f>VLOOKUP($H55,'WM-AR'!$B$7:$AL$2292,30,FALSE)</f>
        <v>0</v>
      </c>
      <c r="AB55" s="310">
        <f>VLOOKUP($H55,'WM-AR'!$B$7:$AL$2292,31,FALSE)</f>
        <v>0</v>
      </c>
      <c r="AC55" s="310">
        <f>VLOOKUP($H55,'WM-AR'!$B$7:$AL$2292,32,FALSE)</f>
        <v>0</v>
      </c>
      <c r="AD55" s="310">
        <f>VLOOKUP($H55,'WM-AR'!$B$7:$AL$2292,33,FALSE)</f>
        <v>0</v>
      </c>
      <c r="AE55" s="287" t="s">
        <v>1026</v>
      </c>
      <c r="AF55" s="316" t="s">
        <v>779</v>
      </c>
      <c r="AG55" s="312"/>
      <c r="AH55" s="312" t="s">
        <v>882</v>
      </c>
      <c r="AI55" s="334"/>
    </row>
    <row r="56" spans="2:35" ht="49.9" customHeight="1">
      <c r="B56" s="307"/>
      <c r="C56" s="286"/>
      <c r="D56" s="286"/>
      <c r="E56" s="286"/>
      <c r="F56" s="286" t="str">
        <f t="shared" si="7"/>
        <v xml:space="preserve">PE Sheet (Vapor Barrier) </v>
      </c>
      <c r="G56" s="308" t="s">
        <v>1024</v>
      </c>
      <c r="H56" s="309" t="str">
        <f t="shared" si="1"/>
        <v>A04AQ012-00001</v>
      </c>
      <c r="I56" s="310"/>
      <c r="J56" s="310" t="str">
        <f>VLOOKUP($H56,'WM-AR'!$B$7:$AL$2292,34,FALSE)</f>
        <v>M2</v>
      </c>
      <c r="K56" s="310" t="str">
        <f>VLOOKUP($H56,'WM-AR'!$B$7:$AL$2292,4,FALSE)</f>
        <v>Finishing Work</v>
      </c>
      <c r="L56" s="310" t="str">
        <f>VLOOKUP($H56,'WM-AR'!$B$7:$AL$2292,6,FALSE)</f>
        <v>Roof Work</v>
      </c>
      <c r="M56" s="310" t="str">
        <f>VLOOKUP($H56,'WM-AR'!$B$7:$AL$2292,8,FALSE)</f>
        <v>PE Sheet (Vapor Barrier)</v>
      </c>
      <c r="N56" s="310">
        <f>VLOOKUP($H56,'WM-AR'!$B$7:$AL$2292,10,FALSE)</f>
        <v>0</v>
      </c>
      <c r="O56" s="310">
        <f>VLOOKUP($H56,'WM-AR'!$B$7:$AL$2292,12,FALSE)</f>
        <v>0</v>
      </c>
      <c r="P56" s="310" t="str">
        <f>IF(VLOOKUP($H56,'WM-AR'!$B$7:$AL$2292,14,FALSE)=0,"",VLOOKUP($H56,'WM-AR'!$B$7:$AL$2292,14,FALSE))</f>
        <v/>
      </c>
      <c r="Q56" s="310">
        <f>VLOOKUP($H56,'WM-AR'!$B$7:$AL$2292,16,FALSE)</f>
        <v>0</v>
      </c>
      <c r="R56" s="310">
        <f>VLOOKUP($H56,'WM-AR'!$B$7:$AL$2292,18,FALSE)</f>
        <v>0</v>
      </c>
      <c r="S56" s="310" t="str">
        <f>IF(VLOOKUP($H56,'WM-AR'!$B$7:$AL$2292,20,FALSE)=0,"",VLOOKUP($H56,'WM-AR'!$B$7:$AL$2292,20,FALSE))</f>
        <v/>
      </c>
      <c r="T56" s="310">
        <f>VLOOKUP($H56,'WM-AR'!$B$7:$AL$2292,22,FALSE)</f>
        <v>0</v>
      </c>
      <c r="U56" s="310">
        <f>VLOOKUP($H56,'WM-AR'!$B$7:$AL$2292,24,FALSE)</f>
        <v>0</v>
      </c>
      <c r="V56" s="310">
        <f>VLOOKUP($H56,'WM-AR'!$B$7:$AL$2292,25,FALSE)</f>
        <v>0</v>
      </c>
      <c r="W56" s="310" t="str">
        <f>VLOOKUP($H56,'WM-AR'!$B$7:$AL$2292,26,FALSE)</f>
        <v>THK=(  )mm</v>
      </c>
      <c r="X56" s="310">
        <f>VLOOKUP($H56,'WM-AR'!$B$7:$AL$2292,27,FALSE)</f>
        <v>0</v>
      </c>
      <c r="Y56" s="310">
        <f>VLOOKUP($H56,'WM-AR'!$B$7:$AL$2292,28,FALSE)</f>
        <v>0</v>
      </c>
      <c r="Z56" s="310">
        <f>VLOOKUP($H56,'WM-AR'!$B$7:$AL$2292,29,FALSE)</f>
        <v>0</v>
      </c>
      <c r="AA56" s="310">
        <f>VLOOKUP($H56,'WM-AR'!$B$7:$AL$2292,30,FALSE)</f>
        <v>0</v>
      </c>
      <c r="AB56" s="310">
        <f>VLOOKUP($H56,'WM-AR'!$B$7:$AL$2292,31,FALSE)</f>
        <v>0</v>
      </c>
      <c r="AC56" s="310">
        <f>VLOOKUP($H56,'WM-AR'!$B$7:$AL$2292,32,FALSE)</f>
        <v>0</v>
      </c>
      <c r="AD56" s="310">
        <f>VLOOKUP($H56,'WM-AR'!$B$7:$AL$2292,33,FALSE)</f>
        <v>0</v>
      </c>
      <c r="AE56" s="287" t="s">
        <v>1025</v>
      </c>
      <c r="AF56" s="316" t="s">
        <v>779</v>
      </c>
      <c r="AG56" s="312"/>
      <c r="AH56" s="312" t="s">
        <v>882</v>
      </c>
      <c r="AI56" s="334"/>
    </row>
    <row r="57" spans="2:35" ht="49.9" customHeight="1">
      <c r="B57" s="314"/>
      <c r="C57" s="285"/>
      <c r="D57" s="285"/>
      <c r="E57" s="285"/>
      <c r="F57" s="286" t="str">
        <f t="shared" si="7"/>
        <v xml:space="preserve">Protective Concrete w/ Steel Trowel Finish </v>
      </c>
      <c r="G57" s="308" t="s">
        <v>1035</v>
      </c>
      <c r="H57" s="309" t="str">
        <f t="shared" si="1"/>
        <v>A04AQ089-00001</v>
      </c>
      <c r="I57" s="310"/>
      <c r="J57" s="310" t="str">
        <f>VLOOKUP($H57,'WM-AR'!$B$7:$AL$2292,34,FALSE)</f>
        <v>M3</v>
      </c>
      <c r="K57" s="310" t="str">
        <f>VLOOKUP($H57,'WM-AR'!$B$7:$AL$2292,4,FALSE)</f>
        <v>Finishing Work</v>
      </c>
      <c r="L57" s="310" t="str">
        <f>VLOOKUP($H57,'WM-AR'!$B$7:$AL$2292,6,FALSE)</f>
        <v>Roof Work</v>
      </c>
      <c r="M57" s="310" t="str">
        <f>VLOOKUP($H57,'WM-AR'!$B$7:$AL$2292,8,FALSE)</f>
        <v>Protective Concrete w/ Steel Trowel Finish</v>
      </c>
      <c r="N57" s="310">
        <f>VLOOKUP($H57,'WM-AR'!$B$7:$AL$2292,10,FALSE)</f>
        <v>0</v>
      </c>
      <c r="O57" s="310">
        <f>VLOOKUP($H57,'WM-AR'!$B$7:$AL$2292,12,FALSE)</f>
        <v>0</v>
      </c>
      <c r="P57" s="310" t="str">
        <f>IF(VLOOKUP($H57,'WM-AR'!$B$7:$AL$2292,14,FALSE)=0,"",VLOOKUP($H57,'WM-AR'!$B$7:$AL$2292,14,FALSE))</f>
        <v/>
      </c>
      <c r="Q57" s="310">
        <f>VLOOKUP($H57,'WM-AR'!$B$7:$AL$2292,16,FALSE)</f>
        <v>0</v>
      </c>
      <c r="R57" s="310">
        <f>VLOOKUP($H57,'WM-AR'!$B$7:$AL$2292,18,FALSE)</f>
        <v>0</v>
      </c>
      <c r="S57" s="310" t="str">
        <f>IF(VLOOKUP($H57,'WM-AR'!$B$7:$AL$2292,20,FALSE)=0,"",VLOOKUP($H57,'WM-AR'!$B$7:$AL$2292,20,FALSE))</f>
        <v/>
      </c>
      <c r="T57" s="310">
        <f>VLOOKUP($H57,'WM-AR'!$B$7:$AL$2292,22,FALSE)</f>
        <v>0</v>
      </c>
      <c r="U57" s="310" t="str">
        <f>VLOOKUP($H57,'WM-AR'!$B$7:$AL$2292,24,FALSE)</f>
        <v/>
      </c>
      <c r="V57" s="310">
        <f>VLOOKUP($H57,'WM-AR'!$B$7:$AL$2292,25,FALSE)</f>
        <v>0</v>
      </c>
      <c r="W57" s="310" t="str">
        <f>VLOOKUP($H57,'WM-AR'!$B$7:$AL$2292,26,FALSE)</f>
        <v/>
      </c>
      <c r="X57" s="310">
        <f>VLOOKUP($H57,'WM-AR'!$B$7:$AL$2292,27,FALSE)</f>
        <v>0</v>
      </c>
      <c r="Y57" s="310">
        <f>VLOOKUP($H57,'WM-AR'!$B$7:$AL$2292,28,FALSE)</f>
        <v>0</v>
      </c>
      <c r="Z57" s="310">
        <f>VLOOKUP($H57,'WM-AR'!$B$7:$AL$2292,29,FALSE)</f>
        <v>0</v>
      </c>
      <c r="AA57" s="310">
        <f>VLOOKUP($H57,'WM-AR'!$B$7:$AL$2292,30,FALSE)</f>
        <v>0</v>
      </c>
      <c r="AB57" s="310">
        <f>VLOOKUP($H57,'WM-AR'!$B$7:$AL$2292,31,FALSE)</f>
        <v>0</v>
      </c>
      <c r="AC57" s="310">
        <f>VLOOKUP($H57,'WM-AR'!$B$7:$AL$2292,32,FALSE)</f>
        <v>0</v>
      </c>
      <c r="AD57" s="310">
        <f>VLOOKUP($H57,'WM-AR'!$B$7:$AL$2292,33,FALSE)</f>
        <v>0</v>
      </c>
      <c r="AE57" s="287" t="s">
        <v>1029</v>
      </c>
      <c r="AF57" s="316" t="s">
        <v>1036</v>
      </c>
      <c r="AG57" s="312"/>
      <c r="AH57" s="312" t="s">
        <v>882</v>
      </c>
      <c r="AI57" s="334" t="s">
        <v>1037</v>
      </c>
    </row>
    <row r="58" spans="2:35" ht="33" customHeight="1">
      <c r="B58" s="438"/>
      <c r="C58" s="412" t="s">
        <v>1010</v>
      </c>
      <c r="D58" s="321"/>
      <c r="E58" s="321"/>
      <c r="F58" s="412" t="s">
        <v>1051</v>
      </c>
      <c r="G58" s="412"/>
      <c r="H58" s="415" t="str">
        <f t="shared" si="1"/>
        <v/>
      </c>
      <c r="I58" s="415"/>
      <c r="J58" s="416"/>
      <c r="K58" s="416"/>
      <c r="L58" s="416"/>
      <c r="M58" s="416"/>
      <c r="N58" s="439"/>
      <c r="O58" s="416"/>
      <c r="P58" s="416"/>
      <c r="Q58" s="416"/>
      <c r="R58" s="416"/>
      <c r="S58" s="416"/>
      <c r="T58" s="416"/>
      <c r="U58" s="416"/>
      <c r="V58" s="416"/>
      <c r="W58" s="416"/>
      <c r="X58" s="416"/>
      <c r="Y58" s="416"/>
      <c r="Z58" s="416"/>
      <c r="AA58" s="416"/>
      <c r="AB58" s="416"/>
      <c r="AC58" s="416"/>
      <c r="AD58" s="416"/>
      <c r="AE58" s="305"/>
      <c r="AF58" s="305"/>
      <c r="AG58" s="305"/>
      <c r="AH58" s="305"/>
      <c r="AI58" s="306"/>
    </row>
    <row r="59" spans="2:35" ht="34.9" customHeight="1">
      <c r="B59" s="440"/>
      <c r="C59" s="285" t="s">
        <v>225</v>
      </c>
      <c r="D59" s="308"/>
      <c r="E59" s="287" t="s">
        <v>524</v>
      </c>
      <c r="F59" s="288" t="s">
        <v>1052</v>
      </c>
      <c r="G59" s="289"/>
      <c r="H59" s="290" t="str">
        <f t="shared" si="1"/>
        <v/>
      </c>
      <c r="I59" s="290"/>
      <c r="J59" s="290"/>
      <c r="K59" s="290"/>
      <c r="L59" s="290"/>
      <c r="M59" s="291"/>
      <c r="N59" s="441" t="s">
        <v>1053</v>
      </c>
      <c r="O59" s="442"/>
      <c r="P59" s="442"/>
      <c r="Q59" s="442"/>
      <c r="R59" s="442"/>
      <c r="S59" s="442"/>
      <c r="T59" s="442"/>
      <c r="U59" s="443"/>
      <c r="V59" s="444"/>
      <c r="W59" s="444"/>
      <c r="X59" s="444"/>
      <c r="Y59" s="444"/>
      <c r="Z59" s="444"/>
      <c r="AA59" s="444"/>
      <c r="AB59" s="444"/>
      <c r="AC59" s="444"/>
      <c r="AD59" s="444"/>
      <c r="AE59" s="394"/>
      <c r="AF59" s="297"/>
      <c r="AG59" s="297"/>
      <c r="AH59" s="297"/>
      <c r="AI59" s="333"/>
    </row>
    <row r="60" spans="2:35" ht="49.9" customHeight="1">
      <c r="B60" s="314"/>
      <c r="C60" s="309"/>
      <c r="D60" s="309"/>
      <c r="E60" s="309"/>
      <c r="F60" s="286" t="str">
        <f t="shared" ref="F60:F63" si="8">M60&amp;" "&amp;P60</f>
        <v xml:space="preserve">Waterproofing Membrane </v>
      </c>
      <c r="G60" s="308" t="s">
        <v>1020</v>
      </c>
      <c r="H60" s="309" t="str">
        <f t="shared" si="1"/>
        <v>A04AQ310-00001</v>
      </c>
      <c r="I60" s="310"/>
      <c r="J60" s="310" t="str">
        <f>VLOOKUP($H60,'WM-AR'!$B$7:$AL$2292,34,FALSE)</f>
        <v>M2</v>
      </c>
      <c r="K60" s="310" t="str">
        <f>VLOOKUP($H60,'WM-AR'!$B$7:$AL$2292,4,FALSE)</f>
        <v>Finishing Work</v>
      </c>
      <c r="L60" s="310" t="str">
        <f>VLOOKUP($H60,'WM-AR'!$B$7:$AL$2292,6,FALSE)</f>
        <v>Roof Work</v>
      </c>
      <c r="M60" s="310" t="str">
        <f>VLOOKUP($H60,'WM-AR'!$B$7:$AL$2292,8,FALSE)</f>
        <v>Waterproofing Membrane</v>
      </c>
      <c r="N60" s="310" t="str">
        <f>VLOOKUP($H60,'WM-AR'!$B$7:$AL$2292,10,FALSE)</f>
        <v>EPDM(or Equivalent)</v>
      </c>
      <c r="O60" s="310">
        <f>VLOOKUP($H60,'WM-AR'!$B$7:$AL$2292,12,FALSE)</f>
        <v>0</v>
      </c>
      <c r="P60" s="310" t="str">
        <f>IF(VLOOKUP($H60,'WM-AR'!$B$7:$AL$2292,14,FALSE)=0,"",VLOOKUP($H60,'WM-AR'!$B$7:$AL$2292,14,FALSE))</f>
        <v/>
      </c>
      <c r="Q60" s="310">
        <f>VLOOKUP($H60,'WM-AR'!$B$7:$AL$2292,16,FALSE)</f>
        <v>0</v>
      </c>
      <c r="R60" s="310">
        <f>VLOOKUP($H60,'WM-AR'!$B$7:$AL$2292,18,FALSE)</f>
        <v>0</v>
      </c>
      <c r="S60" s="310" t="str">
        <f>IF(VLOOKUP($H60,'WM-AR'!$B$7:$AL$2292,20,FALSE)=0,"",VLOOKUP($H60,'WM-AR'!$B$7:$AL$2292,20,FALSE))</f>
        <v>w/ Accessories</v>
      </c>
      <c r="T60" s="310">
        <f>VLOOKUP($H60,'WM-AR'!$B$7:$AL$2292,22,FALSE)</f>
        <v>0</v>
      </c>
      <c r="U60" s="310">
        <f>VLOOKUP($H60,'WM-AR'!$B$7:$AL$2292,24,FALSE)</f>
        <v>0</v>
      </c>
      <c r="V60" s="310">
        <f>VLOOKUP($H60,'WM-AR'!$B$7:$AL$2292,25,FALSE)</f>
        <v>0</v>
      </c>
      <c r="W60" s="310" t="str">
        <f>VLOOKUP($H60,'WM-AR'!$B$7:$AL$2292,26,FALSE)</f>
        <v>THK=(  )mm</v>
      </c>
      <c r="X60" s="310">
        <f>VLOOKUP($H60,'WM-AR'!$B$7:$AL$2292,27,FALSE)</f>
        <v>0</v>
      </c>
      <c r="Y60" s="310">
        <f>VLOOKUP($H60,'WM-AR'!$B$7:$AL$2292,28,FALSE)</f>
        <v>0</v>
      </c>
      <c r="Z60" s="310">
        <f>VLOOKUP($H60,'WM-AR'!$B$7:$AL$2292,29,FALSE)</f>
        <v>0</v>
      </c>
      <c r="AA60" s="310">
        <f>VLOOKUP($H60,'WM-AR'!$B$7:$AL$2292,30,FALSE)</f>
        <v>0</v>
      </c>
      <c r="AB60" s="310">
        <f>VLOOKUP($H60,'WM-AR'!$B$7:$AL$2292,31,FALSE)</f>
        <v>0</v>
      </c>
      <c r="AC60" s="310">
        <f>VLOOKUP($H60,'WM-AR'!$B$7:$AL$2292,32,FALSE)</f>
        <v>0</v>
      </c>
      <c r="AD60" s="310">
        <f>VLOOKUP($H60,'WM-AR'!$B$7:$AL$2292,33,FALSE)</f>
        <v>0</v>
      </c>
      <c r="AE60" s="287" t="s">
        <v>1054</v>
      </c>
      <c r="AF60" s="316" t="s">
        <v>779</v>
      </c>
      <c r="AG60" s="312"/>
      <c r="AH60" s="312" t="s">
        <v>763</v>
      </c>
      <c r="AI60" s="334"/>
    </row>
    <row r="61" spans="2:35" ht="49.9" customHeight="1">
      <c r="B61" s="314"/>
      <c r="C61" s="309"/>
      <c r="D61" s="309"/>
      <c r="E61" s="309"/>
      <c r="F61" s="286" t="str">
        <f t="shared" si="8"/>
        <v xml:space="preserve">Roof Insulation </v>
      </c>
      <c r="G61" s="308" t="s">
        <v>1040</v>
      </c>
      <c r="H61" s="309" t="str">
        <f t="shared" si="1"/>
        <v>A04AQ088-00002</v>
      </c>
      <c r="I61" s="310"/>
      <c r="J61" s="310" t="str">
        <f>VLOOKUP($H61,'WM-AR'!$B$7:$AL$2292,34,FALSE)</f>
        <v>M2</v>
      </c>
      <c r="K61" s="310" t="str">
        <f>VLOOKUP($H61,'WM-AR'!$B$7:$AL$2292,4,FALSE)</f>
        <v>Finishing Work</v>
      </c>
      <c r="L61" s="310" t="str">
        <f>VLOOKUP($H61,'WM-AR'!$B$7:$AL$2292,6,FALSE)</f>
        <v>Roof Work</v>
      </c>
      <c r="M61" s="310" t="str">
        <f>VLOOKUP($H61,'WM-AR'!$B$7:$AL$2292,8,FALSE)</f>
        <v>Roof Insulation</v>
      </c>
      <c r="N61" s="310" t="str">
        <f>VLOOKUP($H61,'WM-AR'!$B$7:$AL$2292,10,FALSE)</f>
        <v>Rigid Extruded Polystyrene Foam Insulation</v>
      </c>
      <c r="O61" s="310">
        <f>VLOOKUP($H61,'WM-AR'!$B$7:$AL$2292,12,FALSE)</f>
        <v>0</v>
      </c>
      <c r="P61" s="310" t="str">
        <f>IF(VLOOKUP($H61,'WM-AR'!$B$7:$AL$2292,14,FALSE)=0,"",VLOOKUP($H61,'WM-AR'!$B$7:$AL$2292,14,FALSE))</f>
        <v/>
      </c>
      <c r="Q61" s="310">
        <f>VLOOKUP($H61,'WM-AR'!$B$7:$AL$2292,16,FALSE)</f>
        <v>0</v>
      </c>
      <c r="R61" s="310">
        <f>VLOOKUP($H61,'WM-AR'!$B$7:$AL$2292,18,FALSE)</f>
        <v>0</v>
      </c>
      <c r="S61" s="310" t="str">
        <f>IF(VLOOKUP($H61,'WM-AR'!$B$7:$AL$2292,20,FALSE)=0,"",VLOOKUP($H61,'WM-AR'!$B$7:$AL$2292,20,FALSE))</f>
        <v/>
      </c>
      <c r="T61" s="310">
        <f>VLOOKUP($H61,'WM-AR'!$B$7:$AL$2292,22,FALSE)</f>
        <v>0</v>
      </c>
      <c r="U61" s="310" t="str">
        <f>VLOOKUP($H61,'WM-AR'!$B$7:$AL$2292,24,FALSE)</f>
        <v>50mm≤THK&lt;75mm</v>
      </c>
      <c r="V61" s="310">
        <f>VLOOKUP($H61,'WM-AR'!$B$7:$AL$2292,25,FALSE)</f>
        <v>0</v>
      </c>
      <c r="W61" s="310" t="str">
        <f>VLOOKUP($H61,'WM-AR'!$B$7:$AL$2292,26,FALSE)</f>
        <v>THK=(  )mm</v>
      </c>
      <c r="X61" s="310">
        <f>VLOOKUP($H61,'WM-AR'!$B$7:$AL$2292,27,FALSE)</f>
        <v>0</v>
      </c>
      <c r="Y61" s="310">
        <f>VLOOKUP($H61,'WM-AR'!$B$7:$AL$2292,28,FALSE)</f>
        <v>0</v>
      </c>
      <c r="Z61" s="310">
        <f>VLOOKUP($H61,'WM-AR'!$B$7:$AL$2292,29,FALSE)</f>
        <v>0</v>
      </c>
      <c r="AA61" s="310">
        <f>VLOOKUP($H61,'WM-AR'!$B$7:$AL$2292,30,FALSE)</f>
        <v>0</v>
      </c>
      <c r="AB61" s="310">
        <f>VLOOKUP($H61,'WM-AR'!$B$7:$AL$2292,31,FALSE)</f>
        <v>0</v>
      </c>
      <c r="AC61" s="310">
        <f>VLOOKUP($H61,'WM-AR'!$B$7:$AL$2292,32,FALSE)</f>
        <v>0</v>
      </c>
      <c r="AD61" s="310">
        <f>VLOOKUP($H61,'WM-AR'!$B$7:$AL$2292,33,FALSE)</f>
        <v>0</v>
      </c>
      <c r="AE61" s="287" t="s">
        <v>1019</v>
      </c>
      <c r="AF61" s="316" t="s">
        <v>779</v>
      </c>
      <c r="AG61" s="312"/>
      <c r="AH61" s="312" t="s">
        <v>763</v>
      </c>
      <c r="AI61" s="334"/>
    </row>
    <row r="62" spans="2:35" ht="49.9" customHeight="1">
      <c r="B62" s="314"/>
      <c r="C62" s="285"/>
      <c r="D62" s="285"/>
      <c r="E62" s="285"/>
      <c r="F62" s="286" t="str">
        <f t="shared" si="8"/>
        <v xml:space="preserve">PE Sheet (Vapor Barrier) </v>
      </c>
      <c r="G62" s="308" t="s">
        <v>1024</v>
      </c>
      <c r="H62" s="309" t="str">
        <f t="shared" si="1"/>
        <v>A04AQ012-00001</v>
      </c>
      <c r="I62" s="310"/>
      <c r="J62" s="310" t="str">
        <f>VLOOKUP($H62,'WM-AR'!$B$7:$AL$2292,34,FALSE)</f>
        <v>M2</v>
      </c>
      <c r="K62" s="310" t="str">
        <f>VLOOKUP($H62,'WM-AR'!$B$7:$AL$2292,4,FALSE)</f>
        <v>Finishing Work</v>
      </c>
      <c r="L62" s="310" t="str">
        <f>VLOOKUP($H62,'WM-AR'!$B$7:$AL$2292,6,FALSE)</f>
        <v>Roof Work</v>
      </c>
      <c r="M62" s="310" t="str">
        <f>VLOOKUP($H62,'WM-AR'!$B$7:$AL$2292,8,FALSE)</f>
        <v>PE Sheet (Vapor Barrier)</v>
      </c>
      <c r="N62" s="310">
        <f>VLOOKUP($H62,'WM-AR'!$B$7:$AL$2292,10,FALSE)</f>
        <v>0</v>
      </c>
      <c r="O62" s="310">
        <f>VLOOKUP($H62,'WM-AR'!$B$7:$AL$2292,12,FALSE)</f>
        <v>0</v>
      </c>
      <c r="P62" s="310" t="str">
        <f>IF(VLOOKUP($H62,'WM-AR'!$B$7:$AL$2292,14,FALSE)=0,"",VLOOKUP($H62,'WM-AR'!$B$7:$AL$2292,14,FALSE))</f>
        <v/>
      </c>
      <c r="Q62" s="310">
        <f>VLOOKUP($H62,'WM-AR'!$B$7:$AL$2292,16,FALSE)</f>
        <v>0</v>
      </c>
      <c r="R62" s="310">
        <f>VLOOKUP($H62,'WM-AR'!$B$7:$AL$2292,18,FALSE)</f>
        <v>0</v>
      </c>
      <c r="S62" s="310" t="str">
        <f>IF(VLOOKUP($H62,'WM-AR'!$B$7:$AL$2292,20,FALSE)=0,"",VLOOKUP($H62,'WM-AR'!$B$7:$AL$2292,20,FALSE))</f>
        <v/>
      </c>
      <c r="T62" s="310">
        <f>VLOOKUP($H62,'WM-AR'!$B$7:$AL$2292,22,FALSE)</f>
        <v>0</v>
      </c>
      <c r="U62" s="310">
        <f>VLOOKUP($H62,'WM-AR'!$B$7:$AL$2292,24,FALSE)</f>
        <v>0</v>
      </c>
      <c r="V62" s="310">
        <f>VLOOKUP($H62,'WM-AR'!$B$7:$AL$2292,25,FALSE)</f>
        <v>0</v>
      </c>
      <c r="W62" s="310" t="str">
        <f>VLOOKUP($H62,'WM-AR'!$B$7:$AL$2292,26,FALSE)</f>
        <v>THK=(  )mm</v>
      </c>
      <c r="X62" s="310">
        <f>VLOOKUP($H62,'WM-AR'!$B$7:$AL$2292,27,FALSE)</f>
        <v>0</v>
      </c>
      <c r="Y62" s="310">
        <f>VLOOKUP($H62,'WM-AR'!$B$7:$AL$2292,28,FALSE)</f>
        <v>0</v>
      </c>
      <c r="Z62" s="310">
        <f>VLOOKUP($H62,'WM-AR'!$B$7:$AL$2292,29,FALSE)</f>
        <v>0</v>
      </c>
      <c r="AA62" s="310">
        <f>VLOOKUP($H62,'WM-AR'!$B$7:$AL$2292,30,FALSE)</f>
        <v>0</v>
      </c>
      <c r="AB62" s="310">
        <f>VLOOKUP($H62,'WM-AR'!$B$7:$AL$2292,31,FALSE)</f>
        <v>0</v>
      </c>
      <c r="AC62" s="310">
        <f>VLOOKUP($H62,'WM-AR'!$B$7:$AL$2292,32,FALSE)</f>
        <v>0</v>
      </c>
      <c r="AD62" s="310">
        <f>VLOOKUP($H62,'WM-AR'!$B$7:$AL$2292,33,FALSE)</f>
        <v>0</v>
      </c>
      <c r="AE62" s="287" t="s">
        <v>1017</v>
      </c>
      <c r="AF62" s="316" t="s">
        <v>779</v>
      </c>
      <c r="AG62" s="312"/>
      <c r="AH62" s="312" t="s">
        <v>763</v>
      </c>
      <c r="AI62" s="334"/>
    </row>
    <row r="63" spans="2:35" ht="73.900000000000006" customHeight="1">
      <c r="B63" s="314"/>
      <c r="C63" s="285"/>
      <c r="D63" s="285"/>
      <c r="E63" s="285"/>
      <c r="F63" s="286" t="str">
        <f t="shared" si="8"/>
        <v xml:space="preserve">Protective Concrete w/ Steel Trowel Finish </v>
      </c>
      <c r="G63" s="308" t="s">
        <v>1035</v>
      </c>
      <c r="H63" s="309" t="str">
        <f t="shared" si="1"/>
        <v>A04AQ089-00001</v>
      </c>
      <c r="I63" s="310"/>
      <c r="J63" s="310" t="str">
        <f>VLOOKUP($H63,'WM-AR'!$B$7:$AL$2292,34,FALSE)</f>
        <v>M3</v>
      </c>
      <c r="K63" s="310" t="str">
        <f>VLOOKUP($H63,'WM-AR'!$B$7:$AL$2292,4,FALSE)</f>
        <v>Finishing Work</v>
      </c>
      <c r="L63" s="310" t="str">
        <f>VLOOKUP($H63,'WM-AR'!$B$7:$AL$2292,6,FALSE)</f>
        <v>Roof Work</v>
      </c>
      <c r="M63" s="310" t="str">
        <f>VLOOKUP($H63,'WM-AR'!$B$7:$AL$2292,8,FALSE)</f>
        <v>Protective Concrete w/ Steel Trowel Finish</v>
      </c>
      <c r="N63" s="310">
        <f>VLOOKUP($H63,'WM-AR'!$B$7:$AL$2292,10,FALSE)</f>
        <v>0</v>
      </c>
      <c r="O63" s="310">
        <f>VLOOKUP($H63,'WM-AR'!$B$7:$AL$2292,12,FALSE)</f>
        <v>0</v>
      </c>
      <c r="P63" s="310" t="str">
        <f>IF(VLOOKUP($H63,'WM-AR'!$B$7:$AL$2292,14,FALSE)=0,"",VLOOKUP($H63,'WM-AR'!$B$7:$AL$2292,14,FALSE))</f>
        <v/>
      </c>
      <c r="Q63" s="310">
        <f>VLOOKUP($H63,'WM-AR'!$B$7:$AL$2292,16,FALSE)</f>
        <v>0</v>
      </c>
      <c r="R63" s="310">
        <f>VLOOKUP($H63,'WM-AR'!$B$7:$AL$2292,18,FALSE)</f>
        <v>0</v>
      </c>
      <c r="S63" s="310" t="str">
        <f>IF(VLOOKUP($H63,'WM-AR'!$B$7:$AL$2292,20,FALSE)=0,"",VLOOKUP($H63,'WM-AR'!$B$7:$AL$2292,20,FALSE))</f>
        <v/>
      </c>
      <c r="T63" s="310">
        <f>VLOOKUP($H63,'WM-AR'!$B$7:$AL$2292,22,FALSE)</f>
        <v>0</v>
      </c>
      <c r="U63" s="310" t="str">
        <f>VLOOKUP($H63,'WM-AR'!$B$7:$AL$2292,24,FALSE)</f>
        <v/>
      </c>
      <c r="V63" s="310">
        <f>VLOOKUP($H63,'WM-AR'!$B$7:$AL$2292,25,FALSE)</f>
        <v>0</v>
      </c>
      <c r="W63" s="310" t="str">
        <f>VLOOKUP($H63,'WM-AR'!$B$7:$AL$2292,26,FALSE)</f>
        <v/>
      </c>
      <c r="X63" s="310">
        <f>VLOOKUP($H63,'WM-AR'!$B$7:$AL$2292,27,FALSE)</f>
        <v>0</v>
      </c>
      <c r="Y63" s="310">
        <f>VLOOKUP($H63,'WM-AR'!$B$7:$AL$2292,28,FALSE)</f>
        <v>0</v>
      </c>
      <c r="Z63" s="310">
        <f>VLOOKUP($H63,'WM-AR'!$B$7:$AL$2292,29,FALSE)</f>
        <v>0</v>
      </c>
      <c r="AA63" s="310">
        <f>VLOOKUP($H63,'WM-AR'!$B$7:$AL$2292,30,FALSE)</f>
        <v>0</v>
      </c>
      <c r="AB63" s="310">
        <f>VLOOKUP($H63,'WM-AR'!$B$7:$AL$2292,31,FALSE)</f>
        <v>0</v>
      </c>
      <c r="AC63" s="310">
        <f>VLOOKUP($H63,'WM-AR'!$B$7:$AL$2292,32,FALSE)</f>
        <v>0</v>
      </c>
      <c r="AD63" s="310">
        <f>VLOOKUP($H63,'WM-AR'!$B$7:$AL$2292,33,FALSE)</f>
        <v>0</v>
      </c>
      <c r="AE63" s="287" t="s">
        <v>1055</v>
      </c>
      <c r="AF63" s="316" t="s">
        <v>949</v>
      </c>
      <c r="AG63" s="312"/>
      <c r="AH63" s="312" t="s">
        <v>882</v>
      </c>
      <c r="AI63" s="334" t="s">
        <v>950</v>
      </c>
    </row>
    <row r="64" spans="2:35" ht="34.9" customHeight="1">
      <c r="B64" s="440"/>
      <c r="C64" s="285" t="s">
        <v>225</v>
      </c>
      <c r="D64" s="308"/>
      <c r="E64" s="287" t="s">
        <v>524</v>
      </c>
      <c r="F64" s="288" t="s">
        <v>1056</v>
      </c>
      <c r="G64" s="289"/>
      <c r="H64" s="290" t="str">
        <f t="shared" si="1"/>
        <v/>
      </c>
      <c r="I64" s="290"/>
      <c r="J64" s="290"/>
      <c r="K64" s="290"/>
      <c r="L64" s="290"/>
      <c r="M64" s="291"/>
      <c r="N64" s="441" t="s">
        <v>1057</v>
      </c>
      <c r="O64" s="442"/>
      <c r="P64" s="442"/>
      <c r="Q64" s="442"/>
      <c r="R64" s="442"/>
      <c r="S64" s="442"/>
      <c r="T64" s="442"/>
      <c r="U64" s="443"/>
      <c r="V64" s="444"/>
      <c r="W64" s="444"/>
      <c r="X64" s="444"/>
      <c r="Y64" s="444"/>
      <c r="Z64" s="444"/>
      <c r="AA64" s="444"/>
      <c r="AB64" s="444"/>
      <c r="AC64" s="444"/>
      <c r="AD64" s="444"/>
      <c r="AE64" s="394"/>
      <c r="AF64" s="297"/>
      <c r="AG64" s="297"/>
      <c r="AH64" s="297"/>
      <c r="AI64" s="333"/>
    </row>
    <row r="65" spans="2:35" ht="49.9" customHeight="1">
      <c r="B65" s="314"/>
      <c r="C65" s="309"/>
      <c r="D65" s="309"/>
      <c r="E65" s="309"/>
      <c r="F65" s="286" t="str">
        <f t="shared" ref="F65:F68" si="9">M65&amp;" "&amp;P65</f>
        <v xml:space="preserve">Waterproofing Membrane </v>
      </c>
      <c r="G65" s="308" t="s">
        <v>1020</v>
      </c>
      <c r="H65" s="309" t="str">
        <f t="shared" si="1"/>
        <v>A04AQ310-00001</v>
      </c>
      <c r="I65" s="310"/>
      <c r="J65" s="310" t="str">
        <f>VLOOKUP($H65,'WM-AR'!$B$7:$AL$2292,34,FALSE)</f>
        <v>M2</v>
      </c>
      <c r="K65" s="310" t="str">
        <f>VLOOKUP($H65,'WM-AR'!$B$7:$AL$2292,4,FALSE)</f>
        <v>Finishing Work</v>
      </c>
      <c r="L65" s="310" t="str">
        <f>VLOOKUP($H65,'WM-AR'!$B$7:$AL$2292,6,FALSE)</f>
        <v>Roof Work</v>
      </c>
      <c r="M65" s="310" t="str">
        <f>VLOOKUP($H65,'WM-AR'!$B$7:$AL$2292,8,FALSE)</f>
        <v>Waterproofing Membrane</v>
      </c>
      <c r="N65" s="310" t="str">
        <f>VLOOKUP($H65,'WM-AR'!$B$7:$AL$2292,10,FALSE)</f>
        <v>EPDM(or Equivalent)</v>
      </c>
      <c r="O65" s="310">
        <f>VLOOKUP($H65,'WM-AR'!$B$7:$AL$2292,12,FALSE)</f>
        <v>0</v>
      </c>
      <c r="P65" s="310" t="str">
        <f>IF(VLOOKUP($H65,'WM-AR'!$B$7:$AL$2292,14,FALSE)=0,"",VLOOKUP($H65,'WM-AR'!$B$7:$AL$2292,14,FALSE))</f>
        <v/>
      </c>
      <c r="Q65" s="310">
        <f>VLOOKUP($H65,'WM-AR'!$B$7:$AL$2292,16,FALSE)</f>
        <v>0</v>
      </c>
      <c r="R65" s="310">
        <f>VLOOKUP($H65,'WM-AR'!$B$7:$AL$2292,18,FALSE)</f>
        <v>0</v>
      </c>
      <c r="S65" s="310" t="str">
        <f>IF(VLOOKUP($H65,'WM-AR'!$B$7:$AL$2292,20,FALSE)=0,"",VLOOKUP($H65,'WM-AR'!$B$7:$AL$2292,20,FALSE))</f>
        <v>w/ Accessories</v>
      </c>
      <c r="T65" s="310">
        <f>VLOOKUP($H65,'WM-AR'!$B$7:$AL$2292,22,FALSE)</f>
        <v>0</v>
      </c>
      <c r="U65" s="310">
        <f>VLOOKUP($H65,'WM-AR'!$B$7:$AL$2292,24,FALSE)</f>
        <v>0</v>
      </c>
      <c r="V65" s="310">
        <f>VLOOKUP($H65,'WM-AR'!$B$7:$AL$2292,25,FALSE)</f>
        <v>0</v>
      </c>
      <c r="W65" s="310" t="str">
        <f>VLOOKUP($H65,'WM-AR'!$B$7:$AL$2292,26,FALSE)</f>
        <v>THK=(  )mm</v>
      </c>
      <c r="X65" s="310">
        <f>VLOOKUP($H65,'WM-AR'!$B$7:$AL$2292,27,FALSE)</f>
        <v>0</v>
      </c>
      <c r="Y65" s="310">
        <f>VLOOKUP($H65,'WM-AR'!$B$7:$AL$2292,28,FALSE)</f>
        <v>0</v>
      </c>
      <c r="Z65" s="310">
        <f>VLOOKUP($H65,'WM-AR'!$B$7:$AL$2292,29,FALSE)</f>
        <v>0</v>
      </c>
      <c r="AA65" s="310">
        <f>VLOOKUP($H65,'WM-AR'!$B$7:$AL$2292,30,FALSE)</f>
        <v>0</v>
      </c>
      <c r="AB65" s="310">
        <f>VLOOKUP($H65,'WM-AR'!$B$7:$AL$2292,31,FALSE)</f>
        <v>0</v>
      </c>
      <c r="AC65" s="310">
        <f>VLOOKUP($H65,'WM-AR'!$B$7:$AL$2292,32,FALSE)</f>
        <v>0</v>
      </c>
      <c r="AD65" s="310">
        <f>VLOOKUP($H65,'WM-AR'!$B$7:$AL$2292,33,FALSE)</f>
        <v>0</v>
      </c>
      <c r="AE65" s="287" t="s">
        <v>1054</v>
      </c>
      <c r="AF65" s="316" t="s">
        <v>779</v>
      </c>
      <c r="AG65" s="312"/>
      <c r="AH65" s="312" t="s">
        <v>763</v>
      </c>
      <c r="AI65" s="334"/>
    </row>
    <row r="66" spans="2:35" ht="49.9" customHeight="1">
      <c r="B66" s="314"/>
      <c r="C66" s="309"/>
      <c r="D66" s="309"/>
      <c r="E66" s="309"/>
      <c r="F66" s="286" t="str">
        <f t="shared" si="9"/>
        <v xml:space="preserve">Roof Insulation </v>
      </c>
      <c r="G66" s="308" t="s">
        <v>1040</v>
      </c>
      <c r="H66" s="309" t="str">
        <f t="shared" si="1"/>
        <v>A04AQ088-00002</v>
      </c>
      <c r="I66" s="310"/>
      <c r="J66" s="310" t="str">
        <f>VLOOKUP($H66,'WM-AR'!$B$7:$AL$2292,34,FALSE)</f>
        <v>M2</v>
      </c>
      <c r="K66" s="310" t="str">
        <f>VLOOKUP($H66,'WM-AR'!$B$7:$AL$2292,4,FALSE)</f>
        <v>Finishing Work</v>
      </c>
      <c r="L66" s="310" t="str">
        <f>VLOOKUP($H66,'WM-AR'!$B$7:$AL$2292,6,FALSE)</f>
        <v>Roof Work</v>
      </c>
      <c r="M66" s="310" t="str">
        <f>VLOOKUP($H66,'WM-AR'!$B$7:$AL$2292,8,FALSE)</f>
        <v>Roof Insulation</v>
      </c>
      <c r="N66" s="310" t="str">
        <f>VLOOKUP($H66,'WM-AR'!$B$7:$AL$2292,10,FALSE)</f>
        <v>Rigid Extruded Polystyrene Foam Insulation</v>
      </c>
      <c r="O66" s="310">
        <f>VLOOKUP($H66,'WM-AR'!$B$7:$AL$2292,12,FALSE)</f>
        <v>0</v>
      </c>
      <c r="P66" s="310" t="str">
        <f>IF(VLOOKUP($H66,'WM-AR'!$B$7:$AL$2292,14,FALSE)=0,"",VLOOKUP($H66,'WM-AR'!$B$7:$AL$2292,14,FALSE))</f>
        <v/>
      </c>
      <c r="Q66" s="310">
        <f>VLOOKUP($H66,'WM-AR'!$B$7:$AL$2292,16,FALSE)</f>
        <v>0</v>
      </c>
      <c r="R66" s="310">
        <f>VLOOKUP($H66,'WM-AR'!$B$7:$AL$2292,18,FALSE)</f>
        <v>0</v>
      </c>
      <c r="S66" s="310" t="str">
        <f>IF(VLOOKUP($H66,'WM-AR'!$B$7:$AL$2292,20,FALSE)=0,"",VLOOKUP($H66,'WM-AR'!$B$7:$AL$2292,20,FALSE))</f>
        <v/>
      </c>
      <c r="T66" s="310">
        <f>VLOOKUP($H66,'WM-AR'!$B$7:$AL$2292,22,FALSE)</f>
        <v>0</v>
      </c>
      <c r="U66" s="310" t="str">
        <f>VLOOKUP($H66,'WM-AR'!$B$7:$AL$2292,24,FALSE)</f>
        <v>50mm≤THK&lt;75mm</v>
      </c>
      <c r="V66" s="310">
        <f>VLOOKUP($H66,'WM-AR'!$B$7:$AL$2292,25,FALSE)</f>
        <v>0</v>
      </c>
      <c r="W66" s="310" t="str">
        <f>VLOOKUP($H66,'WM-AR'!$B$7:$AL$2292,26,FALSE)</f>
        <v>THK=(  )mm</v>
      </c>
      <c r="X66" s="310">
        <f>VLOOKUP($H66,'WM-AR'!$B$7:$AL$2292,27,FALSE)</f>
        <v>0</v>
      </c>
      <c r="Y66" s="310">
        <f>VLOOKUP($H66,'WM-AR'!$B$7:$AL$2292,28,FALSE)</f>
        <v>0</v>
      </c>
      <c r="Z66" s="310">
        <f>VLOOKUP($H66,'WM-AR'!$B$7:$AL$2292,29,FALSE)</f>
        <v>0</v>
      </c>
      <c r="AA66" s="310">
        <f>VLOOKUP($H66,'WM-AR'!$B$7:$AL$2292,30,FALSE)</f>
        <v>0</v>
      </c>
      <c r="AB66" s="310">
        <f>VLOOKUP($H66,'WM-AR'!$B$7:$AL$2292,31,FALSE)</f>
        <v>0</v>
      </c>
      <c r="AC66" s="310">
        <f>VLOOKUP($H66,'WM-AR'!$B$7:$AL$2292,32,FALSE)</f>
        <v>0</v>
      </c>
      <c r="AD66" s="310">
        <f>VLOOKUP($H66,'WM-AR'!$B$7:$AL$2292,33,FALSE)</f>
        <v>0</v>
      </c>
      <c r="AE66" s="287" t="s">
        <v>1019</v>
      </c>
      <c r="AF66" s="316" t="s">
        <v>779</v>
      </c>
      <c r="AG66" s="312"/>
      <c r="AH66" s="312" t="s">
        <v>763</v>
      </c>
      <c r="AI66" s="334"/>
    </row>
    <row r="67" spans="2:35" ht="49.9" customHeight="1">
      <c r="B67" s="314"/>
      <c r="C67" s="285"/>
      <c r="D67" s="285"/>
      <c r="E67" s="285"/>
      <c r="F67" s="286" t="str">
        <f t="shared" si="9"/>
        <v xml:space="preserve">PE Sheet (Vapor Barrier) </v>
      </c>
      <c r="G67" s="308" t="s">
        <v>1024</v>
      </c>
      <c r="H67" s="309" t="str">
        <f t="shared" si="1"/>
        <v>A04AQ012-00001</v>
      </c>
      <c r="I67" s="310"/>
      <c r="J67" s="310" t="str">
        <f>VLOOKUP($H67,'WM-AR'!$B$7:$AL$2292,34,FALSE)</f>
        <v>M2</v>
      </c>
      <c r="K67" s="310" t="str">
        <f>VLOOKUP($H67,'WM-AR'!$B$7:$AL$2292,4,FALSE)</f>
        <v>Finishing Work</v>
      </c>
      <c r="L67" s="310" t="str">
        <f>VLOOKUP($H67,'WM-AR'!$B$7:$AL$2292,6,FALSE)</f>
        <v>Roof Work</v>
      </c>
      <c r="M67" s="310" t="str">
        <f>VLOOKUP($H67,'WM-AR'!$B$7:$AL$2292,8,FALSE)</f>
        <v>PE Sheet (Vapor Barrier)</v>
      </c>
      <c r="N67" s="310">
        <f>VLOOKUP($H67,'WM-AR'!$B$7:$AL$2292,10,FALSE)</f>
        <v>0</v>
      </c>
      <c r="O67" s="310">
        <f>VLOOKUP($H67,'WM-AR'!$B$7:$AL$2292,12,FALSE)</f>
        <v>0</v>
      </c>
      <c r="P67" s="310" t="str">
        <f>IF(VLOOKUP($H67,'WM-AR'!$B$7:$AL$2292,14,FALSE)=0,"",VLOOKUP($H67,'WM-AR'!$B$7:$AL$2292,14,FALSE))</f>
        <v/>
      </c>
      <c r="Q67" s="310">
        <f>VLOOKUP($H67,'WM-AR'!$B$7:$AL$2292,16,FALSE)</f>
        <v>0</v>
      </c>
      <c r="R67" s="310">
        <f>VLOOKUP($H67,'WM-AR'!$B$7:$AL$2292,18,FALSE)</f>
        <v>0</v>
      </c>
      <c r="S67" s="310" t="str">
        <f>IF(VLOOKUP($H67,'WM-AR'!$B$7:$AL$2292,20,FALSE)=0,"",VLOOKUP($H67,'WM-AR'!$B$7:$AL$2292,20,FALSE))</f>
        <v/>
      </c>
      <c r="T67" s="310">
        <f>VLOOKUP($H67,'WM-AR'!$B$7:$AL$2292,22,FALSE)</f>
        <v>0</v>
      </c>
      <c r="U67" s="310">
        <f>VLOOKUP($H67,'WM-AR'!$B$7:$AL$2292,24,FALSE)</f>
        <v>0</v>
      </c>
      <c r="V67" s="310">
        <f>VLOOKUP($H67,'WM-AR'!$B$7:$AL$2292,25,FALSE)</f>
        <v>0</v>
      </c>
      <c r="W67" s="310" t="str">
        <f>VLOOKUP($H67,'WM-AR'!$B$7:$AL$2292,26,FALSE)</f>
        <v>THK=(  )mm</v>
      </c>
      <c r="X67" s="310">
        <f>VLOOKUP($H67,'WM-AR'!$B$7:$AL$2292,27,FALSE)</f>
        <v>0</v>
      </c>
      <c r="Y67" s="310">
        <f>VLOOKUP($H67,'WM-AR'!$B$7:$AL$2292,28,FALSE)</f>
        <v>0</v>
      </c>
      <c r="Z67" s="310">
        <f>VLOOKUP($H67,'WM-AR'!$B$7:$AL$2292,29,FALSE)</f>
        <v>0</v>
      </c>
      <c r="AA67" s="310">
        <f>VLOOKUP($H67,'WM-AR'!$B$7:$AL$2292,30,FALSE)</f>
        <v>0</v>
      </c>
      <c r="AB67" s="310">
        <f>VLOOKUP($H67,'WM-AR'!$B$7:$AL$2292,31,FALSE)</f>
        <v>0</v>
      </c>
      <c r="AC67" s="310">
        <f>VLOOKUP($H67,'WM-AR'!$B$7:$AL$2292,32,FALSE)</f>
        <v>0</v>
      </c>
      <c r="AD67" s="310">
        <f>VLOOKUP($H67,'WM-AR'!$B$7:$AL$2292,33,FALSE)</f>
        <v>0</v>
      </c>
      <c r="AE67" s="287" t="s">
        <v>1017</v>
      </c>
      <c r="AF67" s="316" t="s">
        <v>779</v>
      </c>
      <c r="AG67" s="312"/>
      <c r="AH67" s="312" t="s">
        <v>763</v>
      </c>
      <c r="AI67" s="334"/>
    </row>
    <row r="68" spans="2:35" ht="73.900000000000006" customHeight="1">
      <c r="B68" s="314"/>
      <c r="C68" s="285"/>
      <c r="D68" s="285"/>
      <c r="E68" s="285"/>
      <c r="F68" s="286" t="str">
        <f t="shared" si="9"/>
        <v xml:space="preserve">Roof Screed </v>
      </c>
      <c r="G68" s="308" t="s">
        <v>1014</v>
      </c>
      <c r="H68" s="309" t="str">
        <f t="shared" si="1"/>
        <v>A04AQ086-00001</v>
      </c>
      <c r="I68" s="310"/>
      <c r="J68" s="310" t="str">
        <f>VLOOKUP($H68,'WM-AR'!$B$7:$AL$2292,34,FALSE)</f>
        <v>M3</v>
      </c>
      <c r="K68" s="310" t="str">
        <f>VLOOKUP($H68,'WM-AR'!$B$7:$AL$2292,4,FALSE)</f>
        <v>Finishing Work</v>
      </c>
      <c r="L68" s="310" t="str">
        <f>VLOOKUP($H68,'WM-AR'!$B$7:$AL$2292,6,FALSE)</f>
        <v>Roof Work</v>
      </c>
      <c r="M68" s="310" t="str">
        <f>VLOOKUP($H68,'WM-AR'!$B$7:$AL$2292,8,FALSE)</f>
        <v>Roof Screed</v>
      </c>
      <c r="N68" s="310" t="str">
        <f>VLOOKUP($H68,'WM-AR'!$B$7:$AL$2292,10,FALSE)</f>
        <v>Light-Weight Concrete Screed</v>
      </c>
      <c r="O68" s="310">
        <f>VLOOKUP($H68,'WM-AR'!$B$7:$AL$2292,12,FALSE)</f>
        <v>0</v>
      </c>
      <c r="P68" s="310" t="str">
        <f>IF(VLOOKUP($H68,'WM-AR'!$B$7:$AL$2292,14,FALSE)=0,"",VLOOKUP($H68,'WM-AR'!$B$7:$AL$2292,14,FALSE))</f>
        <v/>
      </c>
      <c r="Q68" s="310">
        <f>VLOOKUP($H68,'WM-AR'!$B$7:$AL$2292,16,FALSE)</f>
        <v>0</v>
      </c>
      <c r="R68" s="310">
        <f>VLOOKUP($H68,'WM-AR'!$B$7:$AL$2292,18,FALSE)</f>
        <v>0</v>
      </c>
      <c r="S68" s="310" t="str">
        <f>IF(VLOOKUP($H68,'WM-AR'!$B$7:$AL$2292,20,FALSE)=0,"",VLOOKUP($H68,'WM-AR'!$B$7:$AL$2292,20,FALSE))</f>
        <v>w/o Welded Wire Fabric</v>
      </c>
      <c r="T68" s="310">
        <f>VLOOKUP($H68,'WM-AR'!$B$7:$AL$2292,22,FALSE)</f>
        <v>0</v>
      </c>
      <c r="U68" s="310" t="str">
        <f>VLOOKUP($H68,'WM-AR'!$B$7:$AL$2292,24,FALSE)</f>
        <v>30mm≤Min. THK&lt;50mm</v>
      </c>
      <c r="V68" s="310">
        <f>VLOOKUP($H68,'WM-AR'!$B$7:$AL$2292,25,FALSE)</f>
        <v>0</v>
      </c>
      <c r="W68" s="310" t="str">
        <f>VLOOKUP($H68,'WM-AR'!$B$7:$AL$2292,26,FALSE)</f>
        <v>Min. THK=(  )mm, Slope=(  )</v>
      </c>
      <c r="X68" s="310">
        <f>VLOOKUP($H68,'WM-AR'!$B$7:$AL$2292,27,FALSE)</f>
        <v>0</v>
      </c>
      <c r="Y68" s="310">
        <f>VLOOKUP($H68,'WM-AR'!$B$7:$AL$2292,28,FALSE)</f>
        <v>0</v>
      </c>
      <c r="Z68" s="310">
        <f>VLOOKUP($H68,'WM-AR'!$B$7:$AL$2292,29,FALSE)</f>
        <v>0</v>
      </c>
      <c r="AA68" s="310">
        <f>VLOOKUP($H68,'WM-AR'!$B$7:$AL$2292,30,FALSE)</f>
        <v>0</v>
      </c>
      <c r="AB68" s="310">
        <f>VLOOKUP($H68,'WM-AR'!$B$7:$AL$2292,31,FALSE)</f>
        <v>0</v>
      </c>
      <c r="AC68" s="310">
        <f>VLOOKUP($H68,'WM-AR'!$B$7:$AL$2292,32,FALSE)</f>
        <v>0</v>
      </c>
      <c r="AD68" s="310">
        <f>VLOOKUP($H68,'WM-AR'!$B$7:$AL$2292,33,FALSE)</f>
        <v>0</v>
      </c>
      <c r="AE68" s="287" t="s">
        <v>1015</v>
      </c>
      <c r="AF68" s="316" t="s">
        <v>949</v>
      </c>
      <c r="AG68" s="312"/>
      <c r="AH68" s="312" t="s">
        <v>882</v>
      </c>
      <c r="AI68" s="334" t="s">
        <v>950</v>
      </c>
    </row>
    <row r="69" spans="2:35" ht="33" customHeight="1">
      <c r="B69" s="349"/>
      <c r="C69" s="420"/>
      <c r="D69" s="426"/>
      <c r="E69" s="426"/>
      <c r="F69" s="429"/>
      <c r="G69" s="429"/>
      <c r="H69" s="446" t="str">
        <f t="shared" si="1"/>
        <v/>
      </c>
      <c r="I69" s="447"/>
      <c r="J69" s="448"/>
      <c r="K69" s="448"/>
      <c r="L69" s="448"/>
      <c r="M69" s="448"/>
      <c r="N69" s="448"/>
      <c r="O69" s="448"/>
      <c r="P69" s="448"/>
      <c r="Q69" s="448"/>
      <c r="R69" s="448"/>
      <c r="S69" s="448"/>
      <c r="T69" s="448"/>
      <c r="U69" s="448"/>
      <c r="V69" s="448"/>
      <c r="W69" s="448"/>
      <c r="X69" s="448"/>
      <c r="Y69" s="448"/>
      <c r="Z69" s="448"/>
      <c r="AA69" s="448"/>
      <c r="AB69" s="448"/>
      <c r="AC69" s="448"/>
      <c r="AD69" s="448"/>
      <c r="AE69" s="427"/>
      <c r="AF69" s="427"/>
      <c r="AG69" s="427"/>
      <c r="AH69" s="427"/>
      <c r="AI69" s="449"/>
    </row>
    <row r="70" spans="2:35" ht="33" customHeight="1">
      <c r="B70" s="438"/>
      <c r="C70" s="450" t="s">
        <v>1058</v>
      </c>
      <c r="D70" s="321"/>
      <c r="E70" s="321"/>
      <c r="F70" s="451" t="s">
        <v>1059</v>
      </c>
      <c r="G70" s="451"/>
      <c r="H70" s="415" t="str">
        <f t="shared" si="1"/>
        <v/>
      </c>
      <c r="I70" s="415"/>
      <c r="J70" s="416"/>
      <c r="K70" s="416"/>
      <c r="L70" s="416"/>
      <c r="M70" s="416"/>
      <c r="N70" s="416"/>
      <c r="O70" s="416"/>
      <c r="P70" s="416"/>
      <c r="Q70" s="416"/>
      <c r="R70" s="416"/>
      <c r="S70" s="416"/>
      <c r="T70" s="416"/>
      <c r="U70" s="416"/>
      <c r="V70" s="416"/>
      <c r="W70" s="416"/>
      <c r="X70" s="416"/>
      <c r="Y70" s="416"/>
      <c r="Z70" s="416"/>
      <c r="AA70" s="416"/>
      <c r="AB70" s="416"/>
      <c r="AC70" s="416"/>
      <c r="AD70" s="416"/>
      <c r="AE70" s="305"/>
      <c r="AF70" s="305"/>
      <c r="AG70" s="305"/>
      <c r="AH70" s="305"/>
      <c r="AI70" s="306"/>
    </row>
    <row r="71" spans="2:35" ht="34.9" customHeight="1">
      <c r="B71" s="440"/>
      <c r="C71" s="285" t="s">
        <v>225</v>
      </c>
      <c r="D71" s="308"/>
      <c r="E71" s="287" t="s">
        <v>524</v>
      </c>
      <c r="F71" s="288" t="s">
        <v>1060</v>
      </c>
      <c r="G71" s="289"/>
      <c r="H71" s="290" t="str">
        <f t="shared" si="1"/>
        <v/>
      </c>
      <c r="I71" s="290"/>
      <c r="J71" s="290"/>
      <c r="K71" s="290"/>
      <c r="L71" s="290"/>
      <c r="M71" s="291"/>
      <c r="N71" s="441" t="s">
        <v>1061</v>
      </c>
      <c r="O71" s="442"/>
      <c r="P71" s="442"/>
      <c r="Q71" s="442"/>
      <c r="R71" s="442"/>
      <c r="S71" s="442"/>
      <c r="T71" s="442"/>
      <c r="U71" s="443"/>
      <c r="V71" s="444"/>
      <c r="W71" s="444"/>
      <c r="X71" s="444"/>
      <c r="Y71" s="444"/>
      <c r="Z71" s="444"/>
      <c r="AA71" s="444"/>
      <c r="AB71" s="444"/>
      <c r="AC71" s="444"/>
      <c r="AD71" s="444"/>
      <c r="AE71" s="394"/>
      <c r="AF71" s="297"/>
      <c r="AG71" s="297"/>
      <c r="AH71" s="297"/>
      <c r="AI71" s="333"/>
    </row>
    <row r="72" spans="2:35" ht="49.9" customHeight="1">
      <c r="B72" s="307"/>
      <c r="C72" s="286"/>
      <c r="D72" s="286"/>
      <c r="E72" s="286"/>
      <c r="F72" s="286" t="str">
        <f t="shared" ref="F72" si="10">M72&amp;" "&amp;P72</f>
        <v xml:space="preserve">Sandwich Panel </v>
      </c>
      <c r="G72" s="452" t="s">
        <v>1062</v>
      </c>
      <c r="H72" s="309" t="str">
        <f t="shared" ref="H72:H110" si="11">LEFT(G72,14)</f>
        <v>A05ZZ200-00008</v>
      </c>
      <c r="I72" s="310"/>
      <c r="J72" s="310" t="str">
        <f>VLOOKUP($H72,'WM-AR'!$B$7:$AL$2292,34,FALSE)</f>
        <v>M2</v>
      </c>
      <c r="K72" s="310" t="str">
        <f>VLOOKUP($H72,'WM-AR'!$B$7:$AL$2292,4,FALSE)</f>
        <v>Cladding Work</v>
      </c>
      <c r="L72" s="310" t="str">
        <f>VLOOKUP($H72,'WM-AR'!$B$7:$AL$2292,6,FALSE)</f>
        <v>-</v>
      </c>
      <c r="M72" s="310" t="str">
        <f>VLOOKUP($H72,'WM-AR'!$B$7:$AL$2292,8,FALSE)</f>
        <v>Sandwich Panel</v>
      </c>
      <c r="N72" s="310" t="str">
        <f>VLOOKUP($H72,'WM-AR'!$B$7:$AL$2292,10,FALSE)</f>
        <v>Corrugated Galvanized Steel Sheet Sandwich Panel, Fire Protective Rating: N/A</v>
      </c>
      <c r="O72" s="310">
        <f>VLOOKUP($H72,'WM-AR'!$B$7:$AL$2292,12,FALSE)</f>
        <v>0</v>
      </c>
      <c r="P72" s="310" t="str">
        <f>IF(VLOOKUP($H72,'WM-AR'!$B$7:$AL$2292,14,FALSE)=0,"",VLOOKUP($H72,'WM-AR'!$B$7:$AL$2292,14,FALSE))</f>
        <v/>
      </c>
      <c r="Q72" s="310" t="str">
        <f>VLOOKUP($H72,'WM-AR'!$B$7:$AL$2292,16,FALSE)</f>
        <v>Mineral Wool (Rock Wool)</v>
      </c>
      <c r="R72" s="310" t="str">
        <f>VLOOKUP($H72,'WM-AR'!$B$7:$AL$2292,18,FALSE)</f>
        <v>for Roof</v>
      </c>
      <c r="S72" s="310" t="str">
        <f>IF(VLOOKUP($H72,'WM-AR'!$B$7:$AL$2292,20,FALSE)=0,"",VLOOKUP($H72,'WM-AR'!$B$7:$AL$2292,20,FALSE))</f>
        <v>w/ Accessories, Flashing</v>
      </c>
      <c r="T72" s="310">
        <f>VLOOKUP($H72,'WM-AR'!$B$7:$AL$2292,22,FALSE)</f>
        <v>0</v>
      </c>
      <c r="U72" s="310" t="str">
        <f>VLOOKUP($H72,'WM-AR'!$B$7:$AL$2292,24,FALSE)</f>
        <v>150mm≤THK</v>
      </c>
      <c r="V72" s="310">
        <f>VLOOKUP($H72,'WM-AR'!$B$7:$AL$2292,25,FALSE)</f>
        <v>0</v>
      </c>
      <c r="W72" s="310" t="str">
        <f>VLOOKUP($H72,'WM-AR'!$B$7:$AL$2292,26,FALSE)</f>
        <v>THK=(  )mm</v>
      </c>
      <c r="X72" s="310">
        <f>VLOOKUP($H72,'WM-AR'!$B$7:$AL$2292,27,FALSE)</f>
        <v>0</v>
      </c>
      <c r="Y72" s="310">
        <f>VLOOKUP($H72,'WM-AR'!$B$7:$AL$2292,28,FALSE)</f>
        <v>0</v>
      </c>
      <c r="Z72" s="310">
        <f>VLOOKUP($H72,'WM-AR'!$B$7:$AL$2292,29,FALSE)</f>
        <v>0</v>
      </c>
      <c r="AA72" s="310">
        <f>VLOOKUP($H72,'WM-AR'!$B$7:$AL$2292,30,FALSE)</f>
        <v>0</v>
      </c>
      <c r="AB72" s="310">
        <f>VLOOKUP($H72,'WM-AR'!$B$7:$AL$2292,31,FALSE)</f>
        <v>0</v>
      </c>
      <c r="AC72" s="310">
        <f>VLOOKUP($H72,'WM-AR'!$B$7:$AL$2292,32,FALSE)</f>
        <v>0</v>
      </c>
      <c r="AD72" s="310">
        <f>VLOOKUP($H72,'WM-AR'!$B$7:$AL$2292,33,FALSE)</f>
        <v>0</v>
      </c>
      <c r="AE72" s="287" t="s">
        <v>1063</v>
      </c>
      <c r="AF72" s="316" t="s">
        <v>779</v>
      </c>
      <c r="AG72" s="312">
        <v>932.98800000000006</v>
      </c>
      <c r="AH72" s="312" t="s">
        <v>763</v>
      </c>
      <c r="AI72" s="334"/>
    </row>
    <row r="73" spans="2:35" ht="34.9" customHeight="1">
      <c r="B73" s="440"/>
      <c r="C73" s="285" t="s">
        <v>225</v>
      </c>
      <c r="D73" s="308"/>
      <c r="E73" s="287" t="s">
        <v>524</v>
      </c>
      <c r="F73" s="288" t="s">
        <v>1064</v>
      </c>
      <c r="G73" s="289"/>
      <c r="H73" s="290" t="str">
        <f t="shared" si="11"/>
        <v/>
      </c>
      <c r="I73" s="290"/>
      <c r="J73" s="290"/>
      <c r="K73" s="290"/>
      <c r="L73" s="290"/>
      <c r="M73" s="291"/>
      <c r="N73" s="441" t="s">
        <v>1065</v>
      </c>
      <c r="O73" s="442"/>
      <c r="P73" s="442"/>
      <c r="Q73" s="442"/>
      <c r="R73" s="442"/>
      <c r="S73" s="442"/>
      <c r="T73" s="442"/>
      <c r="U73" s="443"/>
      <c r="V73" s="444"/>
      <c r="W73" s="444"/>
      <c r="X73" s="444"/>
      <c r="Y73" s="444"/>
      <c r="Z73" s="444"/>
      <c r="AA73" s="444"/>
      <c r="AB73" s="444"/>
      <c r="AC73" s="444"/>
      <c r="AD73" s="444"/>
      <c r="AE73" s="394"/>
      <c r="AF73" s="297"/>
      <c r="AG73" s="297"/>
      <c r="AH73" s="297"/>
      <c r="AI73" s="333"/>
    </row>
    <row r="74" spans="2:35" ht="49.9" customHeight="1">
      <c r="B74" s="307"/>
      <c r="C74" s="286"/>
      <c r="D74" s="286"/>
      <c r="E74" s="286"/>
      <c r="F74" s="286" t="str">
        <f t="shared" ref="F74" si="12">M74&amp;" "&amp;P74</f>
        <v xml:space="preserve">Sandwich Panel </v>
      </c>
      <c r="G74" s="452" t="s">
        <v>1066</v>
      </c>
      <c r="H74" s="309" t="str">
        <f t="shared" si="11"/>
        <v>A05ZZ200-00032</v>
      </c>
      <c r="I74" s="310"/>
      <c r="J74" s="310" t="str">
        <f>VLOOKUP($H74,'WM-AR'!$B$7:$AL$2292,34,FALSE)</f>
        <v>M2</v>
      </c>
      <c r="K74" s="310" t="str">
        <f>VLOOKUP($H74,'WM-AR'!$B$7:$AL$2292,4,FALSE)</f>
        <v>Cladding Work</v>
      </c>
      <c r="L74" s="310" t="str">
        <f>VLOOKUP($H74,'WM-AR'!$B$7:$AL$2292,6,FALSE)</f>
        <v>-</v>
      </c>
      <c r="M74" s="310" t="str">
        <f>VLOOKUP($H74,'WM-AR'!$B$7:$AL$2292,8,FALSE)</f>
        <v>Sandwich Panel</v>
      </c>
      <c r="N74" s="310" t="str">
        <f>VLOOKUP($H74,'WM-AR'!$B$7:$AL$2292,10,FALSE)</f>
        <v>Corrugated Galvanized Steel Sheet Sandwich Panel, Fire Protective Rating: N/A</v>
      </c>
      <c r="O74" s="310">
        <f>VLOOKUP($H74,'WM-AR'!$B$7:$AL$2292,12,FALSE)</f>
        <v>0</v>
      </c>
      <c r="P74" s="310" t="str">
        <f>IF(VLOOKUP($H74,'WM-AR'!$B$7:$AL$2292,14,FALSE)=0,"",VLOOKUP($H74,'WM-AR'!$B$7:$AL$2292,14,FALSE))</f>
        <v/>
      </c>
      <c r="Q74" s="310" t="str">
        <f>VLOOKUP($H74,'WM-AR'!$B$7:$AL$2292,16,FALSE)</f>
        <v>Glass Wool (Fiberglass)</v>
      </c>
      <c r="R74" s="310" t="str">
        <f>VLOOKUP($H74,'WM-AR'!$B$7:$AL$2292,18,FALSE)</f>
        <v>for Roof</v>
      </c>
      <c r="S74" s="310" t="str">
        <f>IF(VLOOKUP($H74,'WM-AR'!$B$7:$AL$2292,20,FALSE)=0,"",VLOOKUP($H74,'WM-AR'!$B$7:$AL$2292,20,FALSE))</f>
        <v>w/ Accessories, Flashing</v>
      </c>
      <c r="T74" s="310">
        <f>VLOOKUP($H74,'WM-AR'!$B$7:$AL$2292,22,FALSE)</f>
        <v>0</v>
      </c>
      <c r="U74" s="310" t="str">
        <f>VLOOKUP($H74,'WM-AR'!$B$7:$AL$2292,24,FALSE)</f>
        <v>150mm≤THK</v>
      </c>
      <c r="V74" s="310">
        <f>VLOOKUP($H74,'WM-AR'!$B$7:$AL$2292,25,FALSE)</f>
        <v>0</v>
      </c>
      <c r="W74" s="310" t="str">
        <f>VLOOKUP($H74,'WM-AR'!$B$7:$AL$2292,26,FALSE)</f>
        <v>THK=(  )mm</v>
      </c>
      <c r="X74" s="310">
        <f>VLOOKUP($H74,'WM-AR'!$B$7:$AL$2292,27,FALSE)</f>
        <v>0</v>
      </c>
      <c r="Y74" s="310">
        <f>VLOOKUP($H74,'WM-AR'!$B$7:$AL$2292,28,FALSE)</f>
        <v>0</v>
      </c>
      <c r="Z74" s="310">
        <f>VLOOKUP($H74,'WM-AR'!$B$7:$AL$2292,29,FALSE)</f>
        <v>0</v>
      </c>
      <c r="AA74" s="310">
        <f>VLOOKUP($H74,'WM-AR'!$B$7:$AL$2292,30,FALSE)</f>
        <v>0</v>
      </c>
      <c r="AB74" s="310">
        <f>VLOOKUP($H74,'WM-AR'!$B$7:$AL$2292,31,FALSE)</f>
        <v>0</v>
      </c>
      <c r="AC74" s="310">
        <f>VLOOKUP($H74,'WM-AR'!$B$7:$AL$2292,32,FALSE)</f>
        <v>0</v>
      </c>
      <c r="AD74" s="310">
        <f>VLOOKUP($H74,'WM-AR'!$B$7:$AL$2292,33,FALSE)</f>
        <v>0</v>
      </c>
      <c r="AE74" s="287" t="s">
        <v>1067</v>
      </c>
      <c r="AF74" s="316" t="s">
        <v>779</v>
      </c>
      <c r="AG74" s="312"/>
      <c r="AH74" s="312" t="s">
        <v>763</v>
      </c>
      <c r="AI74" s="334"/>
    </row>
    <row r="75" spans="2:35" ht="34.9" customHeight="1">
      <c r="B75" s="440"/>
      <c r="C75" s="285" t="s">
        <v>225</v>
      </c>
      <c r="D75" s="308"/>
      <c r="E75" s="287" t="s">
        <v>524</v>
      </c>
      <c r="F75" s="288" t="s">
        <v>1068</v>
      </c>
      <c r="G75" s="289"/>
      <c r="H75" s="290" t="str">
        <f t="shared" si="11"/>
        <v/>
      </c>
      <c r="I75" s="290"/>
      <c r="J75" s="290"/>
      <c r="K75" s="290"/>
      <c r="L75" s="290"/>
      <c r="M75" s="291"/>
      <c r="N75" s="441" t="s">
        <v>1069</v>
      </c>
      <c r="O75" s="442"/>
      <c r="P75" s="442"/>
      <c r="Q75" s="442"/>
      <c r="R75" s="442"/>
      <c r="S75" s="442"/>
      <c r="T75" s="442"/>
      <c r="U75" s="443"/>
      <c r="V75" s="444"/>
      <c r="W75" s="444"/>
      <c r="X75" s="444"/>
      <c r="Y75" s="444"/>
      <c r="Z75" s="444"/>
      <c r="AA75" s="444"/>
      <c r="AB75" s="444"/>
      <c r="AC75" s="444"/>
      <c r="AD75" s="444"/>
      <c r="AE75" s="394"/>
      <c r="AF75" s="297"/>
      <c r="AG75" s="297"/>
      <c r="AH75" s="297"/>
      <c r="AI75" s="333"/>
    </row>
    <row r="76" spans="2:35" ht="49.9" customHeight="1">
      <c r="B76" s="307"/>
      <c r="C76" s="286"/>
      <c r="D76" s="286"/>
      <c r="E76" s="286"/>
      <c r="F76" s="286" t="str">
        <f t="shared" ref="F76" si="13">M76&amp;" "&amp;P76</f>
        <v xml:space="preserve">Sandwich Panel </v>
      </c>
      <c r="G76" s="452" t="s">
        <v>1070</v>
      </c>
      <c r="H76" s="309" t="str">
        <f t="shared" si="11"/>
        <v>A05ZZ200-00054</v>
      </c>
      <c r="I76" s="310"/>
      <c r="J76" s="310" t="str">
        <f>VLOOKUP($H76,'WM-AR'!$B$7:$AL$2292,34,FALSE)</f>
        <v>M2</v>
      </c>
      <c r="K76" s="310" t="str">
        <f>VLOOKUP($H76,'WM-AR'!$B$7:$AL$2292,4,FALSE)</f>
        <v>Cladding Work</v>
      </c>
      <c r="L76" s="310" t="str">
        <f>VLOOKUP($H76,'WM-AR'!$B$7:$AL$2292,6,FALSE)</f>
        <v>-</v>
      </c>
      <c r="M76" s="310" t="str">
        <f>VLOOKUP($H76,'WM-AR'!$B$7:$AL$2292,8,FALSE)</f>
        <v>Sandwich Panel</v>
      </c>
      <c r="N76" s="310" t="str">
        <f>VLOOKUP($H76,'WM-AR'!$B$7:$AL$2292,10,FALSE)</f>
        <v>Corrugated Aluminum Sheet Sandwich Panel, Fire Protective Rating: N/A</v>
      </c>
      <c r="O76" s="310">
        <f>VLOOKUP($H76,'WM-AR'!$B$7:$AL$2292,12,FALSE)</f>
        <v>0</v>
      </c>
      <c r="P76" s="310" t="str">
        <f>IF(VLOOKUP($H76,'WM-AR'!$B$7:$AL$2292,14,FALSE)=0,"",VLOOKUP($H76,'WM-AR'!$B$7:$AL$2292,14,FALSE))</f>
        <v/>
      </c>
      <c r="Q76" s="310" t="str">
        <f>VLOOKUP($H76,'WM-AR'!$B$7:$AL$2292,16,FALSE)</f>
        <v>Mineral Wool (Rock Wool)</v>
      </c>
      <c r="R76" s="310" t="str">
        <f>VLOOKUP($H76,'WM-AR'!$B$7:$AL$2292,18,FALSE)</f>
        <v>for Roof</v>
      </c>
      <c r="S76" s="310" t="str">
        <f>IF(VLOOKUP($H76,'WM-AR'!$B$7:$AL$2292,20,FALSE)=0,"",VLOOKUP($H76,'WM-AR'!$B$7:$AL$2292,20,FALSE))</f>
        <v>w/ Accessories, Flashing</v>
      </c>
      <c r="T76" s="310">
        <f>VLOOKUP($H76,'WM-AR'!$B$7:$AL$2292,22,FALSE)</f>
        <v>0</v>
      </c>
      <c r="U76" s="310" t="str">
        <f>VLOOKUP($H76,'WM-AR'!$B$7:$AL$2292,24,FALSE)</f>
        <v>70mm≤THK&lt;100mm</v>
      </c>
      <c r="V76" s="310">
        <f>VLOOKUP($H76,'WM-AR'!$B$7:$AL$2292,25,FALSE)</f>
        <v>0</v>
      </c>
      <c r="W76" s="310" t="str">
        <f>VLOOKUP($H76,'WM-AR'!$B$7:$AL$2292,26,FALSE)</f>
        <v>THK=(  )mm</v>
      </c>
      <c r="X76" s="310">
        <f>VLOOKUP($H76,'WM-AR'!$B$7:$AL$2292,27,FALSE)</f>
        <v>0</v>
      </c>
      <c r="Y76" s="310">
        <f>VLOOKUP($H76,'WM-AR'!$B$7:$AL$2292,28,FALSE)</f>
        <v>0</v>
      </c>
      <c r="Z76" s="310">
        <f>VLOOKUP($H76,'WM-AR'!$B$7:$AL$2292,29,FALSE)</f>
        <v>0</v>
      </c>
      <c r="AA76" s="310">
        <f>VLOOKUP($H76,'WM-AR'!$B$7:$AL$2292,30,FALSE)</f>
        <v>0</v>
      </c>
      <c r="AB76" s="310">
        <f>VLOOKUP($H76,'WM-AR'!$B$7:$AL$2292,31,FALSE)</f>
        <v>0</v>
      </c>
      <c r="AC76" s="310">
        <f>VLOOKUP($H76,'WM-AR'!$B$7:$AL$2292,32,FALSE)</f>
        <v>0</v>
      </c>
      <c r="AD76" s="310">
        <f>VLOOKUP($H76,'WM-AR'!$B$7:$AL$2292,33,FALSE)</f>
        <v>0</v>
      </c>
      <c r="AE76" s="287" t="s">
        <v>1071</v>
      </c>
      <c r="AF76" s="316" t="s">
        <v>779</v>
      </c>
      <c r="AG76" s="312">
        <v>932.98800000000006</v>
      </c>
      <c r="AH76" s="312" t="s">
        <v>763</v>
      </c>
      <c r="AI76" s="334"/>
    </row>
    <row r="77" spans="2:35" ht="34.9" customHeight="1">
      <c r="B77" s="440"/>
      <c r="C77" s="285" t="s">
        <v>225</v>
      </c>
      <c r="D77" s="308"/>
      <c r="E77" s="287" t="s">
        <v>524</v>
      </c>
      <c r="F77" s="288" t="s">
        <v>1072</v>
      </c>
      <c r="G77" s="289"/>
      <c r="H77" s="290" t="str">
        <f t="shared" si="11"/>
        <v/>
      </c>
      <c r="I77" s="290"/>
      <c r="J77" s="290"/>
      <c r="K77" s="290"/>
      <c r="L77" s="290"/>
      <c r="M77" s="291"/>
      <c r="N77" s="441" t="s">
        <v>1073</v>
      </c>
      <c r="O77" s="442"/>
      <c r="P77" s="442"/>
      <c r="Q77" s="442"/>
      <c r="R77" s="442"/>
      <c r="S77" s="442"/>
      <c r="T77" s="442"/>
      <c r="U77" s="443"/>
      <c r="V77" s="444"/>
      <c r="W77" s="444"/>
      <c r="X77" s="444"/>
      <c r="Y77" s="444"/>
      <c r="Z77" s="444"/>
      <c r="AA77" s="444"/>
      <c r="AB77" s="444"/>
      <c r="AC77" s="444"/>
      <c r="AD77" s="444"/>
      <c r="AE77" s="394"/>
      <c r="AF77" s="297"/>
      <c r="AG77" s="297"/>
      <c r="AH77" s="297"/>
      <c r="AI77" s="333"/>
    </row>
    <row r="78" spans="2:35" ht="49.9" customHeight="1">
      <c r="B78" s="307"/>
      <c r="C78" s="286"/>
      <c r="D78" s="286"/>
      <c r="E78" s="286"/>
      <c r="F78" s="286" t="str">
        <f t="shared" ref="F78" si="14">M78&amp;" "&amp;P78</f>
        <v xml:space="preserve">Sandwich Panel </v>
      </c>
      <c r="G78" s="452" t="s">
        <v>1074</v>
      </c>
      <c r="H78" s="309" t="str">
        <f t="shared" si="11"/>
        <v>A05ZZ200-00078</v>
      </c>
      <c r="I78" s="310"/>
      <c r="J78" s="310" t="str">
        <f>VLOOKUP($H78,'WM-AR'!$B$7:$AL$2292,34,FALSE)</f>
        <v>M2</v>
      </c>
      <c r="K78" s="310" t="str">
        <f>VLOOKUP($H78,'WM-AR'!$B$7:$AL$2292,4,FALSE)</f>
        <v>Cladding Work</v>
      </c>
      <c r="L78" s="310" t="str">
        <f>VLOOKUP($H78,'WM-AR'!$B$7:$AL$2292,6,FALSE)</f>
        <v>-</v>
      </c>
      <c r="M78" s="310" t="str">
        <f>VLOOKUP($H78,'WM-AR'!$B$7:$AL$2292,8,FALSE)</f>
        <v>Sandwich Panel</v>
      </c>
      <c r="N78" s="310" t="str">
        <f>VLOOKUP($H78,'WM-AR'!$B$7:$AL$2292,10,FALSE)</f>
        <v>Corrugated Aluminum Sheet Sandwich Panel, Fire Protective Rating: N/A</v>
      </c>
      <c r="O78" s="310">
        <f>VLOOKUP($H78,'WM-AR'!$B$7:$AL$2292,12,FALSE)</f>
        <v>0</v>
      </c>
      <c r="P78" s="310" t="str">
        <f>IF(VLOOKUP($H78,'WM-AR'!$B$7:$AL$2292,14,FALSE)=0,"",VLOOKUP($H78,'WM-AR'!$B$7:$AL$2292,14,FALSE))</f>
        <v/>
      </c>
      <c r="Q78" s="310" t="str">
        <f>VLOOKUP($H78,'WM-AR'!$B$7:$AL$2292,16,FALSE)</f>
        <v>Glass Wool (Fiberglass)</v>
      </c>
      <c r="R78" s="310" t="str">
        <f>VLOOKUP($H78,'WM-AR'!$B$7:$AL$2292,18,FALSE)</f>
        <v>for Roof</v>
      </c>
      <c r="S78" s="310" t="str">
        <f>IF(VLOOKUP($H78,'WM-AR'!$B$7:$AL$2292,20,FALSE)=0,"",VLOOKUP($H78,'WM-AR'!$B$7:$AL$2292,20,FALSE))</f>
        <v>w/ Accessories, Flashing</v>
      </c>
      <c r="T78" s="310">
        <f>VLOOKUP($H78,'WM-AR'!$B$7:$AL$2292,22,FALSE)</f>
        <v>0</v>
      </c>
      <c r="U78" s="310" t="str">
        <f>VLOOKUP($H78,'WM-AR'!$B$7:$AL$2292,24,FALSE)</f>
        <v>70mm≤THK&lt;100mm</v>
      </c>
      <c r="V78" s="310">
        <f>VLOOKUP($H78,'WM-AR'!$B$7:$AL$2292,25,FALSE)</f>
        <v>0</v>
      </c>
      <c r="W78" s="310" t="str">
        <f>VLOOKUP($H78,'WM-AR'!$B$7:$AL$2292,26,FALSE)</f>
        <v>THK=(  )mm</v>
      </c>
      <c r="X78" s="310">
        <f>VLOOKUP($H78,'WM-AR'!$B$7:$AL$2292,27,FALSE)</f>
        <v>0</v>
      </c>
      <c r="Y78" s="310">
        <f>VLOOKUP($H78,'WM-AR'!$B$7:$AL$2292,28,FALSE)</f>
        <v>0</v>
      </c>
      <c r="Z78" s="310">
        <f>VLOOKUP($H78,'WM-AR'!$B$7:$AL$2292,29,FALSE)</f>
        <v>0</v>
      </c>
      <c r="AA78" s="310">
        <f>VLOOKUP($H78,'WM-AR'!$B$7:$AL$2292,30,FALSE)</f>
        <v>0</v>
      </c>
      <c r="AB78" s="310">
        <f>VLOOKUP($H78,'WM-AR'!$B$7:$AL$2292,31,FALSE)</f>
        <v>0</v>
      </c>
      <c r="AC78" s="310">
        <f>VLOOKUP($H78,'WM-AR'!$B$7:$AL$2292,32,FALSE)</f>
        <v>0</v>
      </c>
      <c r="AD78" s="310">
        <f>VLOOKUP($H78,'WM-AR'!$B$7:$AL$2292,33,FALSE)</f>
        <v>0</v>
      </c>
      <c r="AE78" s="287" t="s">
        <v>1071</v>
      </c>
      <c r="AF78" s="316" t="s">
        <v>779</v>
      </c>
      <c r="AG78" s="312"/>
      <c r="AH78" s="312" t="s">
        <v>763</v>
      </c>
      <c r="AI78" s="334"/>
    </row>
    <row r="79" spans="2:35" ht="33" customHeight="1">
      <c r="B79" s="349"/>
      <c r="C79" s="420"/>
      <c r="D79" s="426"/>
      <c r="E79" s="426"/>
      <c r="F79" s="429"/>
      <c r="G79" s="429"/>
      <c r="H79" s="446" t="str">
        <f t="shared" si="11"/>
        <v/>
      </c>
      <c r="I79" s="447"/>
      <c r="J79" s="448"/>
      <c r="K79" s="448"/>
      <c r="L79" s="448"/>
      <c r="M79" s="448"/>
      <c r="N79" s="448"/>
      <c r="O79" s="448"/>
      <c r="P79" s="448"/>
      <c r="Q79" s="448"/>
      <c r="R79" s="448"/>
      <c r="S79" s="448"/>
      <c r="T79" s="448"/>
      <c r="U79" s="448"/>
      <c r="V79" s="448"/>
      <c r="W79" s="448"/>
      <c r="X79" s="448"/>
      <c r="Y79" s="448"/>
      <c r="Z79" s="448"/>
      <c r="AA79" s="448"/>
      <c r="AB79" s="448"/>
      <c r="AC79" s="448"/>
      <c r="AD79" s="448"/>
      <c r="AE79" s="427"/>
      <c r="AF79" s="427"/>
      <c r="AG79" s="427"/>
      <c r="AH79" s="427"/>
      <c r="AI79" s="449"/>
    </row>
    <row r="80" spans="2:35" ht="33" customHeight="1">
      <c r="B80" s="438"/>
      <c r="C80" s="450" t="s">
        <v>1058</v>
      </c>
      <c r="D80" s="321"/>
      <c r="E80" s="321"/>
      <c r="F80" s="451" t="s">
        <v>1075</v>
      </c>
      <c r="G80" s="451"/>
      <c r="H80" s="415" t="str">
        <f t="shared" si="11"/>
        <v/>
      </c>
      <c r="I80" s="415"/>
      <c r="J80" s="416"/>
      <c r="K80" s="416"/>
      <c r="L80" s="416"/>
      <c r="M80" s="416"/>
      <c r="N80" s="416"/>
      <c r="O80" s="416"/>
      <c r="P80" s="416"/>
      <c r="Q80" s="416"/>
      <c r="R80" s="416"/>
      <c r="S80" s="416"/>
      <c r="T80" s="416"/>
      <c r="U80" s="416"/>
      <c r="V80" s="416"/>
      <c r="W80" s="416"/>
      <c r="X80" s="416"/>
      <c r="Y80" s="416"/>
      <c r="Z80" s="416"/>
      <c r="AA80" s="416"/>
      <c r="AB80" s="416"/>
      <c r="AC80" s="416"/>
      <c r="AD80" s="416"/>
      <c r="AE80" s="305"/>
      <c r="AF80" s="305"/>
      <c r="AG80" s="305"/>
      <c r="AH80" s="305"/>
      <c r="AI80" s="306"/>
    </row>
    <row r="81" spans="2:35" ht="34.9" customHeight="1">
      <c r="B81" s="440"/>
      <c r="C81" s="285" t="s">
        <v>225</v>
      </c>
      <c r="D81" s="308"/>
      <c r="E81" s="287" t="s">
        <v>524</v>
      </c>
      <c r="F81" s="288" t="s">
        <v>1076</v>
      </c>
      <c r="G81" s="289"/>
      <c r="H81" s="290" t="str">
        <f t="shared" si="11"/>
        <v/>
      </c>
      <c r="I81" s="290"/>
      <c r="J81" s="290"/>
      <c r="K81" s="290"/>
      <c r="L81" s="290"/>
      <c r="M81" s="291"/>
      <c r="N81" s="441" t="s">
        <v>1077</v>
      </c>
      <c r="O81" s="442"/>
      <c r="P81" s="442"/>
      <c r="Q81" s="442"/>
      <c r="R81" s="442"/>
      <c r="S81" s="442"/>
      <c r="T81" s="442"/>
      <c r="U81" s="443"/>
      <c r="V81" s="444"/>
      <c r="W81" s="444"/>
      <c r="X81" s="444"/>
      <c r="Y81" s="444"/>
      <c r="Z81" s="444"/>
      <c r="AA81" s="444"/>
      <c r="AB81" s="444"/>
      <c r="AC81" s="444"/>
      <c r="AD81" s="444"/>
      <c r="AE81" s="394"/>
      <c r="AF81" s="297"/>
      <c r="AG81" s="297"/>
      <c r="AH81" s="297"/>
      <c r="AI81" s="333"/>
    </row>
    <row r="82" spans="2:35" ht="49.9" customHeight="1">
      <c r="B82" s="307"/>
      <c r="C82" s="286"/>
      <c r="D82" s="286"/>
      <c r="E82" s="286"/>
      <c r="F82" s="286" t="str">
        <f t="shared" ref="F82" si="15">M82&amp;" "&amp;P82</f>
        <v xml:space="preserve">Single Metal Sheet </v>
      </c>
      <c r="G82" s="452" t="s">
        <v>1078</v>
      </c>
      <c r="H82" s="309" t="str">
        <f t="shared" si="11"/>
        <v>A05ZZ199-00006</v>
      </c>
      <c r="I82" s="310"/>
      <c r="J82" s="310" t="str">
        <f>VLOOKUP($H82,'WM-AR'!$B$7:$AL$2292,34,FALSE)</f>
        <v>M2</v>
      </c>
      <c r="K82" s="310" t="str">
        <f>VLOOKUP($H82,'WM-AR'!$B$7:$AL$2292,4,FALSE)</f>
        <v>Cladding Work</v>
      </c>
      <c r="L82" s="310" t="str">
        <f>VLOOKUP($H82,'WM-AR'!$B$7:$AL$2292,6,FALSE)</f>
        <v>-</v>
      </c>
      <c r="M82" s="310" t="str">
        <f>VLOOKUP($H82,'WM-AR'!$B$7:$AL$2292,8,FALSE)</f>
        <v>Single Metal Sheet</v>
      </c>
      <c r="N82" s="310" t="str">
        <f>VLOOKUP($H82,'WM-AR'!$B$7:$AL$2292,10,FALSE)</f>
        <v>Corrugated Galvanized Steel Sheet</v>
      </c>
      <c r="O82" s="310">
        <f>VLOOKUP($H82,'WM-AR'!$B$7:$AL$2292,12,FALSE)</f>
        <v>0</v>
      </c>
      <c r="P82" s="310" t="str">
        <f>IF(VLOOKUP($H82,'WM-AR'!$B$7:$AL$2292,14,FALSE)=0,"",VLOOKUP($H82,'WM-AR'!$B$7:$AL$2292,14,FALSE))</f>
        <v/>
      </c>
      <c r="Q82" s="310">
        <f>VLOOKUP($H82,'WM-AR'!$B$7:$AL$2292,16,FALSE)</f>
        <v>0</v>
      </c>
      <c r="R82" s="310" t="str">
        <f>VLOOKUP($H82,'WM-AR'!$B$7:$AL$2292,18,FALSE)</f>
        <v>for Roof</v>
      </c>
      <c r="S82" s="310" t="str">
        <f>IF(VLOOKUP($H82,'WM-AR'!$B$7:$AL$2292,20,FALSE)=0,"",VLOOKUP($H82,'WM-AR'!$B$7:$AL$2292,20,FALSE))</f>
        <v>w/ Accessories, Flashing</v>
      </c>
      <c r="T82" s="310">
        <f>VLOOKUP($H82,'WM-AR'!$B$7:$AL$2292,22,FALSE)</f>
        <v>0</v>
      </c>
      <c r="U82" s="310">
        <f>VLOOKUP($H82,'WM-AR'!$B$7:$AL$2292,24,FALSE)</f>
        <v>0</v>
      </c>
      <c r="V82" s="310">
        <f>VLOOKUP($H82,'WM-AR'!$B$7:$AL$2292,25,FALSE)</f>
        <v>0</v>
      </c>
      <c r="W82" s="310" t="str">
        <f>VLOOKUP($H82,'WM-AR'!$B$7:$AL$2292,26,FALSE)</f>
        <v>THK=(  )mm</v>
      </c>
      <c r="X82" s="310">
        <f>VLOOKUP($H82,'WM-AR'!$B$7:$AL$2292,27,FALSE)</f>
        <v>0</v>
      </c>
      <c r="Y82" s="310">
        <f>VLOOKUP($H82,'WM-AR'!$B$7:$AL$2292,28,FALSE)</f>
        <v>0</v>
      </c>
      <c r="Z82" s="310">
        <f>VLOOKUP($H82,'WM-AR'!$B$7:$AL$2292,29,FALSE)</f>
        <v>0</v>
      </c>
      <c r="AA82" s="310">
        <f>VLOOKUP($H82,'WM-AR'!$B$7:$AL$2292,30,FALSE)</f>
        <v>0</v>
      </c>
      <c r="AB82" s="310">
        <f>VLOOKUP($H82,'WM-AR'!$B$7:$AL$2292,31,FALSE)</f>
        <v>0</v>
      </c>
      <c r="AC82" s="310">
        <f>VLOOKUP($H82,'WM-AR'!$B$7:$AL$2292,32,FALSE)</f>
        <v>0</v>
      </c>
      <c r="AD82" s="310">
        <f>VLOOKUP($H82,'WM-AR'!$B$7:$AL$2292,33,FALSE)</f>
        <v>0</v>
      </c>
      <c r="AE82" s="287" t="s">
        <v>1079</v>
      </c>
      <c r="AF82" s="316" t="s">
        <v>779</v>
      </c>
      <c r="AG82" s="312"/>
      <c r="AH82" s="312" t="s">
        <v>763</v>
      </c>
      <c r="AI82" s="334"/>
    </row>
    <row r="83" spans="2:35" ht="34.9" customHeight="1">
      <c r="B83" s="440"/>
      <c r="C83" s="285" t="s">
        <v>225</v>
      </c>
      <c r="D83" s="308"/>
      <c r="E83" s="287" t="s">
        <v>524</v>
      </c>
      <c r="F83" s="288" t="s">
        <v>1080</v>
      </c>
      <c r="G83" s="289"/>
      <c r="H83" s="290" t="str">
        <f t="shared" si="11"/>
        <v/>
      </c>
      <c r="I83" s="290"/>
      <c r="J83" s="290"/>
      <c r="K83" s="290"/>
      <c r="L83" s="290"/>
      <c r="M83" s="291"/>
      <c r="N83" s="441" t="s">
        <v>1081</v>
      </c>
      <c r="O83" s="442"/>
      <c r="P83" s="442"/>
      <c r="Q83" s="442"/>
      <c r="R83" s="442"/>
      <c r="S83" s="442"/>
      <c r="T83" s="442"/>
      <c r="U83" s="443"/>
      <c r="V83" s="444"/>
      <c r="W83" s="444"/>
      <c r="X83" s="444"/>
      <c r="Y83" s="444"/>
      <c r="Z83" s="444"/>
      <c r="AA83" s="444"/>
      <c r="AB83" s="444"/>
      <c r="AC83" s="444"/>
      <c r="AD83" s="444"/>
      <c r="AE83" s="394"/>
      <c r="AF83" s="297"/>
      <c r="AG83" s="297"/>
      <c r="AH83" s="297"/>
      <c r="AI83" s="333"/>
    </row>
    <row r="84" spans="2:35" ht="49.9" customHeight="1">
      <c r="B84" s="307"/>
      <c r="C84" s="286"/>
      <c r="D84" s="286"/>
      <c r="E84" s="286"/>
      <c r="F84" s="286" t="str">
        <f t="shared" ref="F84" si="16">M84&amp;" "&amp;P84</f>
        <v xml:space="preserve">Single Metal Sheet </v>
      </c>
      <c r="G84" s="452" t="s">
        <v>1082</v>
      </c>
      <c r="H84" s="309" t="str">
        <f t="shared" si="11"/>
        <v>A05ZZ199-00004</v>
      </c>
      <c r="I84" s="310"/>
      <c r="J84" s="310" t="str">
        <f>VLOOKUP($H84,'WM-AR'!$B$7:$AL$2292,34,FALSE)</f>
        <v>M2</v>
      </c>
      <c r="K84" s="310" t="str">
        <f>VLOOKUP($H84,'WM-AR'!$B$7:$AL$2292,4,FALSE)</f>
        <v>Cladding Work</v>
      </c>
      <c r="L84" s="310" t="str">
        <f>VLOOKUP($H84,'WM-AR'!$B$7:$AL$2292,6,FALSE)</f>
        <v>-</v>
      </c>
      <c r="M84" s="310" t="str">
        <f>VLOOKUP($H84,'WM-AR'!$B$7:$AL$2292,8,FALSE)</f>
        <v>Single Metal Sheet</v>
      </c>
      <c r="N84" s="310" t="str">
        <f>VLOOKUP($H84,'WM-AR'!$B$7:$AL$2292,10,FALSE)</f>
        <v>Corrugated Aluminum Sheet</v>
      </c>
      <c r="O84" s="310">
        <f>VLOOKUP($H84,'WM-AR'!$B$7:$AL$2292,12,FALSE)</f>
        <v>0</v>
      </c>
      <c r="P84" s="310" t="str">
        <f>IF(VLOOKUP($H84,'WM-AR'!$B$7:$AL$2292,14,FALSE)=0,"",VLOOKUP($H84,'WM-AR'!$B$7:$AL$2292,14,FALSE))</f>
        <v/>
      </c>
      <c r="Q84" s="310">
        <f>VLOOKUP($H84,'WM-AR'!$B$7:$AL$2292,16,FALSE)</f>
        <v>0</v>
      </c>
      <c r="R84" s="310" t="str">
        <f>VLOOKUP($H84,'WM-AR'!$B$7:$AL$2292,18,FALSE)</f>
        <v>for Roof</v>
      </c>
      <c r="S84" s="310" t="str">
        <f>IF(VLOOKUP($H84,'WM-AR'!$B$7:$AL$2292,20,FALSE)=0,"",VLOOKUP($H84,'WM-AR'!$B$7:$AL$2292,20,FALSE))</f>
        <v>w/ Accessories, Flashing</v>
      </c>
      <c r="T84" s="310">
        <f>VLOOKUP($H84,'WM-AR'!$B$7:$AL$2292,22,FALSE)</f>
        <v>0</v>
      </c>
      <c r="U84" s="310">
        <f>VLOOKUP($H84,'WM-AR'!$B$7:$AL$2292,24,FALSE)</f>
        <v>0</v>
      </c>
      <c r="V84" s="310">
        <f>VLOOKUP($H84,'WM-AR'!$B$7:$AL$2292,25,FALSE)</f>
        <v>0</v>
      </c>
      <c r="W84" s="310" t="str">
        <f>VLOOKUP($H84,'WM-AR'!$B$7:$AL$2292,26,FALSE)</f>
        <v>THK=(  )mm</v>
      </c>
      <c r="X84" s="310">
        <f>VLOOKUP($H84,'WM-AR'!$B$7:$AL$2292,27,FALSE)</f>
        <v>0</v>
      </c>
      <c r="Y84" s="310">
        <f>VLOOKUP($H84,'WM-AR'!$B$7:$AL$2292,28,FALSE)</f>
        <v>0</v>
      </c>
      <c r="Z84" s="310">
        <f>VLOOKUP($H84,'WM-AR'!$B$7:$AL$2292,29,FALSE)</f>
        <v>0</v>
      </c>
      <c r="AA84" s="310">
        <f>VLOOKUP($H84,'WM-AR'!$B$7:$AL$2292,30,FALSE)</f>
        <v>0</v>
      </c>
      <c r="AB84" s="310">
        <f>VLOOKUP($H84,'WM-AR'!$B$7:$AL$2292,31,FALSE)</f>
        <v>0</v>
      </c>
      <c r="AC84" s="310">
        <f>VLOOKUP($H84,'WM-AR'!$B$7:$AL$2292,32,FALSE)</f>
        <v>0</v>
      </c>
      <c r="AD84" s="310">
        <f>VLOOKUP($H84,'WM-AR'!$B$7:$AL$2292,33,FALSE)</f>
        <v>0</v>
      </c>
      <c r="AE84" s="287" t="s">
        <v>1079</v>
      </c>
      <c r="AF84" s="316" t="s">
        <v>779</v>
      </c>
      <c r="AG84" s="312"/>
      <c r="AH84" s="312" t="s">
        <v>763</v>
      </c>
      <c r="AI84" s="334"/>
    </row>
    <row r="85" spans="2:35" ht="34.9" customHeight="1">
      <c r="B85" s="349"/>
      <c r="C85" s="420"/>
      <c r="D85" s="426"/>
      <c r="E85" s="426"/>
      <c r="F85" s="429"/>
      <c r="G85" s="429"/>
      <c r="H85" s="350" t="str">
        <f t="shared" si="11"/>
        <v/>
      </c>
      <c r="I85" s="351"/>
      <c r="J85" s="333"/>
      <c r="K85" s="333"/>
      <c r="L85" s="333"/>
      <c r="M85" s="333"/>
      <c r="N85" s="333"/>
      <c r="O85" s="333"/>
      <c r="P85" s="333"/>
      <c r="Q85" s="333"/>
      <c r="R85" s="333"/>
      <c r="S85" s="333"/>
      <c r="T85" s="333"/>
      <c r="U85" s="333"/>
      <c r="V85" s="333"/>
      <c r="W85" s="333"/>
      <c r="X85" s="333"/>
      <c r="Y85" s="333"/>
      <c r="Z85" s="333"/>
      <c r="AA85" s="333"/>
      <c r="AB85" s="333"/>
      <c r="AC85" s="333"/>
      <c r="AD85" s="333"/>
      <c r="AE85" s="349"/>
      <c r="AF85" s="349"/>
      <c r="AG85" s="349"/>
      <c r="AH85" s="349"/>
      <c r="AI85" s="298"/>
    </row>
    <row r="86" spans="2:35" ht="33" customHeight="1">
      <c r="B86" s="349"/>
      <c r="C86" s="420"/>
      <c r="D86" s="426"/>
      <c r="E86" s="426"/>
      <c r="F86" s="429"/>
      <c r="G86" s="429"/>
      <c r="H86" s="446" t="str">
        <f t="shared" si="11"/>
        <v/>
      </c>
      <c r="I86" s="447"/>
      <c r="J86" s="448"/>
      <c r="K86" s="448"/>
      <c r="L86" s="448"/>
      <c r="M86" s="448"/>
      <c r="N86" s="448"/>
      <c r="O86" s="448"/>
      <c r="P86" s="448"/>
      <c r="Q86" s="448"/>
      <c r="R86" s="448"/>
      <c r="S86" s="448"/>
      <c r="T86" s="448"/>
      <c r="U86" s="448"/>
      <c r="V86" s="448"/>
      <c r="W86" s="448"/>
      <c r="X86" s="448"/>
      <c r="Y86" s="448"/>
      <c r="Z86" s="448"/>
      <c r="AA86" s="448"/>
      <c r="AB86" s="448"/>
      <c r="AC86" s="448"/>
      <c r="AD86" s="448"/>
      <c r="AE86" s="427"/>
      <c r="AF86" s="427"/>
      <c r="AG86" s="427"/>
      <c r="AH86" s="427"/>
      <c r="AI86" s="449"/>
    </row>
    <row r="87" spans="2:35" ht="34.9" customHeight="1">
      <c r="B87" s="356">
        <v>2.2000000000000002</v>
      </c>
      <c r="C87" s="357" t="s">
        <v>1083</v>
      </c>
      <c r="D87" s="357"/>
      <c r="E87" s="357"/>
      <c r="F87" s="358"/>
      <c r="G87" s="358"/>
      <c r="H87" s="359" t="str">
        <f t="shared" si="11"/>
        <v/>
      </c>
      <c r="I87" s="359"/>
      <c r="J87" s="360"/>
      <c r="K87" s="360"/>
      <c r="L87" s="360"/>
      <c r="M87" s="360"/>
      <c r="N87" s="360"/>
      <c r="O87" s="360"/>
      <c r="P87" s="360"/>
      <c r="Q87" s="360"/>
      <c r="R87" s="360"/>
      <c r="S87" s="360"/>
      <c r="T87" s="360"/>
      <c r="U87" s="360"/>
      <c r="V87" s="360"/>
      <c r="W87" s="360"/>
      <c r="X87" s="360"/>
      <c r="Y87" s="360"/>
      <c r="Z87" s="360"/>
      <c r="AA87" s="360"/>
      <c r="AB87" s="360"/>
      <c r="AC87" s="360"/>
      <c r="AD87" s="360"/>
      <c r="AE87" s="361"/>
      <c r="AF87" s="361"/>
      <c r="AG87" s="361"/>
      <c r="AH87" s="361"/>
      <c r="AI87" s="437"/>
    </row>
    <row r="88" spans="2:35" ht="34.9" customHeight="1">
      <c r="B88" s="440"/>
      <c r="C88" s="285" t="s">
        <v>225</v>
      </c>
      <c r="D88" s="308"/>
      <c r="E88" s="287" t="s">
        <v>524</v>
      </c>
      <c r="F88" s="288" t="s">
        <v>1084</v>
      </c>
      <c r="G88" s="289"/>
      <c r="H88" s="290" t="str">
        <f t="shared" si="11"/>
        <v/>
      </c>
      <c r="I88" s="290"/>
      <c r="J88" s="290"/>
      <c r="K88" s="290"/>
      <c r="L88" s="290"/>
      <c r="M88" s="291"/>
      <c r="N88" s="418"/>
      <c r="O88" s="323"/>
      <c r="P88" s="323"/>
      <c r="Q88" s="323"/>
      <c r="R88" s="323"/>
      <c r="S88" s="323"/>
      <c r="T88" s="323"/>
      <c r="U88" s="408"/>
      <c r="V88" s="351"/>
      <c r="W88" s="351"/>
      <c r="X88" s="351"/>
      <c r="Y88" s="351"/>
      <c r="Z88" s="351"/>
      <c r="AA88" s="351"/>
      <c r="AB88" s="351"/>
      <c r="AC88" s="351"/>
      <c r="AD88" s="351"/>
      <c r="AE88" s="423"/>
      <c r="AF88" s="424"/>
      <c r="AG88" s="424"/>
      <c r="AH88" s="424"/>
      <c r="AI88" s="298"/>
    </row>
    <row r="89" spans="2:35" ht="34.9" customHeight="1">
      <c r="B89" s="440"/>
      <c r="C89" s="420"/>
      <c r="D89" s="420"/>
      <c r="E89" s="420"/>
      <c r="F89" s="453" t="s">
        <v>1085</v>
      </c>
      <c r="G89" s="453"/>
      <c r="H89" s="350" t="str">
        <f t="shared" si="11"/>
        <v/>
      </c>
      <c r="I89" s="351"/>
      <c r="J89" s="333"/>
      <c r="K89" s="333"/>
      <c r="L89" s="333"/>
      <c r="M89" s="333"/>
      <c r="N89" s="333"/>
      <c r="O89" s="333"/>
      <c r="P89" s="333"/>
      <c r="Q89" s="333"/>
      <c r="R89" s="333"/>
      <c r="S89" s="333"/>
      <c r="T89" s="333"/>
      <c r="U89" s="333"/>
      <c r="V89" s="333"/>
      <c r="W89" s="333"/>
      <c r="X89" s="333"/>
      <c r="Y89" s="333"/>
      <c r="Z89" s="333"/>
      <c r="AA89" s="333"/>
      <c r="AB89" s="333"/>
      <c r="AC89" s="333"/>
      <c r="AD89" s="333"/>
      <c r="AE89" s="427" t="s">
        <v>1006</v>
      </c>
      <c r="AF89" s="427"/>
      <c r="AG89" s="427"/>
      <c r="AH89" s="427"/>
      <c r="AI89" s="298"/>
    </row>
    <row r="90" spans="2:35" ht="34.9" customHeight="1">
      <c r="B90" s="349"/>
      <c r="C90" s="420"/>
      <c r="D90" s="426"/>
      <c r="E90" s="426"/>
      <c r="F90" s="429"/>
      <c r="G90" s="429"/>
      <c r="H90" s="350" t="str">
        <f t="shared" si="11"/>
        <v/>
      </c>
      <c r="I90" s="351"/>
      <c r="J90" s="333"/>
      <c r="K90" s="333"/>
      <c r="L90" s="333"/>
      <c r="M90" s="333"/>
      <c r="N90" s="333"/>
      <c r="O90" s="333"/>
      <c r="P90" s="333"/>
      <c r="Q90" s="333"/>
      <c r="R90" s="333"/>
      <c r="S90" s="333"/>
      <c r="T90" s="333"/>
      <c r="U90" s="333"/>
      <c r="V90" s="333"/>
      <c r="W90" s="333"/>
      <c r="X90" s="333"/>
      <c r="Y90" s="333"/>
      <c r="Z90" s="333"/>
      <c r="AA90" s="333"/>
      <c r="AB90" s="333"/>
      <c r="AC90" s="333"/>
      <c r="AD90" s="333"/>
      <c r="AE90" s="349"/>
      <c r="AF90" s="349"/>
      <c r="AG90" s="349"/>
      <c r="AH90" s="349"/>
      <c r="AI90" s="298"/>
    </row>
    <row r="91" spans="2:35" ht="34.9" customHeight="1">
      <c r="B91" s="356">
        <v>2.2999999999999998</v>
      </c>
      <c r="C91" s="357" t="s">
        <v>1086</v>
      </c>
      <c r="D91" s="357"/>
      <c r="E91" s="357"/>
      <c r="F91" s="358"/>
      <c r="G91" s="358"/>
      <c r="H91" s="359" t="str">
        <f t="shared" si="11"/>
        <v/>
      </c>
      <c r="I91" s="359"/>
      <c r="J91" s="360"/>
      <c r="K91" s="360"/>
      <c r="L91" s="360"/>
      <c r="M91" s="360"/>
      <c r="N91" s="360"/>
      <c r="O91" s="360"/>
      <c r="P91" s="360"/>
      <c r="Q91" s="360"/>
      <c r="R91" s="360"/>
      <c r="S91" s="360"/>
      <c r="T91" s="360"/>
      <c r="U91" s="360"/>
      <c r="V91" s="360"/>
      <c r="W91" s="360"/>
      <c r="X91" s="360"/>
      <c r="Y91" s="360"/>
      <c r="Z91" s="360"/>
      <c r="AA91" s="360"/>
      <c r="AB91" s="360"/>
      <c r="AC91" s="360"/>
      <c r="AD91" s="360"/>
      <c r="AE91" s="361"/>
      <c r="AF91" s="361"/>
      <c r="AG91" s="361"/>
      <c r="AH91" s="361"/>
      <c r="AI91" s="437"/>
    </row>
    <row r="92" spans="2:35" ht="33" customHeight="1">
      <c r="B92" s="438"/>
      <c r="C92" s="450" t="s">
        <v>1087</v>
      </c>
      <c r="D92" s="321"/>
      <c r="E92" s="321"/>
      <c r="F92" s="450" t="s">
        <v>1088</v>
      </c>
      <c r="G92" s="450"/>
      <c r="H92" s="415" t="str">
        <f t="shared" si="11"/>
        <v/>
      </c>
      <c r="I92" s="415"/>
      <c r="J92" s="416"/>
      <c r="K92" s="416"/>
      <c r="L92" s="416"/>
      <c r="M92" s="416"/>
      <c r="N92" s="416"/>
      <c r="O92" s="416"/>
      <c r="P92" s="416"/>
      <c r="Q92" s="416"/>
      <c r="R92" s="416"/>
      <c r="S92" s="416"/>
      <c r="T92" s="416"/>
      <c r="U92" s="416"/>
      <c r="V92" s="416"/>
      <c r="W92" s="416"/>
      <c r="X92" s="416"/>
      <c r="Y92" s="416"/>
      <c r="Z92" s="416"/>
      <c r="AA92" s="416"/>
      <c r="AB92" s="416"/>
      <c r="AC92" s="416"/>
      <c r="AD92" s="416"/>
      <c r="AE92" s="305"/>
      <c r="AF92" s="305"/>
      <c r="AG92" s="305"/>
      <c r="AH92" s="305"/>
      <c r="AI92" s="306"/>
    </row>
    <row r="93" spans="2:35" ht="34.9" customHeight="1">
      <c r="B93" s="440"/>
      <c r="C93" s="285" t="s">
        <v>225</v>
      </c>
      <c r="D93" s="308"/>
      <c r="E93" s="287" t="s">
        <v>524</v>
      </c>
      <c r="F93" s="288" t="s">
        <v>1089</v>
      </c>
      <c r="G93" s="289"/>
      <c r="H93" s="290" t="str">
        <f t="shared" si="11"/>
        <v/>
      </c>
      <c r="I93" s="290"/>
      <c r="J93" s="290"/>
      <c r="K93" s="290"/>
      <c r="L93" s="290"/>
      <c r="M93" s="291"/>
      <c r="N93" s="454"/>
      <c r="O93" s="442"/>
      <c r="P93" s="442"/>
      <c r="Q93" s="442"/>
      <c r="R93" s="442"/>
      <c r="S93" s="442"/>
      <c r="T93" s="442"/>
      <c r="U93" s="443"/>
      <c r="V93" s="444"/>
      <c r="W93" s="444"/>
      <c r="X93" s="444"/>
      <c r="Y93" s="444"/>
      <c r="Z93" s="444"/>
      <c r="AA93" s="444"/>
      <c r="AB93" s="444"/>
      <c r="AC93" s="444"/>
      <c r="AD93" s="444"/>
      <c r="AE93" s="394"/>
      <c r="AF93" s="297"/>
      <c r="AG93" s="297"/>
      <c r="AH93" s="297"/>
      <c r="AI93" s="333"/>
    </row>
    <row r="94" spans="2:35" ht="49.9" customHeight="1">
      <c r="B94" s="314"/>
      <c r="C94" s="455"/>
      <c r="D94" s="455"/>
      <c r="E94" s="455"/>
      <c r="F94" s="286" t="str">
        <f t="shared" ref="F94" si="17">M94&amp;" "&amp;P94</f>
        <v xml:space="preserve">Gutter </v>
      </c>
      <c r="G94" s="452" t="s">
        <v>1090</v>
      </c>
      <c r="H94" s="309" t="str">
        <f t="shared" si="11"/>
        <v>A05ZZ204-00001</v>
      </c>
      <c r="I94" s="310"/>
      <c r="J94" s="310" t="str">
        <f>VLOOKUP($H94,'WM-AR'!$B$7:$AL$2292,34,FALSE)</f>
        <v>M</v>
      </c>
      <c r="K94" s="310" t="str">
        <f>VLOOKUP($H94,'WM-AR'!$B$7:$AL$2292,4,FALSE)</f>
        <v>Cladding Work</v>
      </c>
      <c r="L94" s="310" t="str">
        <f>VLOOKUP($H94,'WM-AR'!$B$7:$AL$2292,6,FALSE)</f>
        <v>-</v>
      </c>
      <c r="M94" s="310" t="str">
        <f>VLOOKUP($H94,'WM-AR'!$B$7:$AL$2292,8,FALSE)</f>
        <v>Gutter</v>
      </c>
      <c r="N94" s="310" t="str">
        <f>VLOOKUP($H94,'WM-AR'!$B$7:$AL$2292,10,FALSE)</f>
        <v>Galvanized Steel Eave Gutter w/ Coating</v>
      </c>
      <c r="O94" s="310">
        <f>VLOOKUP($H94,'WM-AR'!$B$7:$AL$2292,12,FALSE)</f>
        <v>0</v>
      </c>
      <c r="P94" s="310" t="str">
        <f>IF(VLOOKUP($H94,'WM-AR'!$B$7:$AL$2292,14,FALSE)=0,"",VLOOKUP($H94,'WM-AR'!$B$7:$AL$2292,14,FALSE))</f>
        <v/>
      </c>
      <c r="Q94" s="310">
        <f>VLOOKUP($H94,'WM-AR'!$B$7:$AL$2292,16,FALSE)</f>
        <v>0</v>
      </c>
      <c r="R94" s="310">
        <f>VLOOKUP($H94,'WM-AR'!$B$7:$AL$2292,18,FALSE)</f>
        <v>0</v>
      </c>
      <c r="S94" s="310" t="str">
        <f>IF(VLOOKUP($H94,'WM-AR'!$B$7:$AL$2292,20,FALSE)=0,"",VLOOKUP($H94,'WM-AR'!$B$7:$AL$2292,20,FALSE))</f>
        <v>w/ Accessories</v>
      </c>
      <c r="T94" s="310">
        <f>VLOOKUP($H94,'WM-AR'!$B$7:$AL$2292,22,FALSE)</f>
        <v>0</v>
      </c>
      <c r="U94" s="310" t="str">
        <f>VLOOKUP($H94,'WM-AR'!$B$7:$AL$2292,24,FALSE)</f>
        <v/>
      </c>
      <c r="V94" s="310">
        <f>VLOOKUP($H94,'WM-AR'!$B$7:$AL$2292,25,FALSE)</f>
        <v>0</v>
      </c>
      <c r="W94" s="310" t="str">
        <f>VLOOKUP($H94,'WM-AR'!$B$7:$AL$2292,26,FALSE)</f>
        <v>THK=(  )mm</v>
      </c>
      <c r="X94" s="310">
        <f>VLOOKUP($H94,'WM-AR'!$B$7:$AL$2292,27,FALSE)</f>
        <v>0</v>
      </c>
      <c r="Y94" s="310">
        <f>VLOOKUP($H94,'WM-AR'!$B$7:$AL$2292,28,FALSE)</f>
        <v>0</v>
      </c>
      <c r="Z94" s="310">
        <f>VLOOKUP($H94,'WM-AR'!$B$7:$AL$2292,29,FALSE)</f>
        <v>0</v>
      </c>
      <c r="AA94" s="310">
        <f>VLOOKUP($H94,'WM-AR'!$B$7:$AL$2292,30,FALSE)</f>
        <v>0</v>
      </c>
      <c r="AB94" s="310">
        <f>VLOOKUP($H94,'WM-AR'!$B$7:$AL$2292,31,FALSE)</f>
        <v>0</v>
      </c>
      <c r="AC94" s="310">
        <f>VLOOKUP($H94,'WM-AR'!$B$7:$AL$2292,32,FALSE)</f>
        <v>0</v>
      </c>
      <c r="AD94" s="310">
        <f>VLOOKUP($H94,'WM-AR'!$B$7:$AL$2292,33,FALSE)</f>
        <v>0</v>
      </c>
      <c r="AE94" s="287" t="s">
        <v>1091</v>
      </c>
      <c r="AF94" s="316" t="s">
        <v>1092</v>
      </c>
      <c r="AG94" s="312"/>
      <c r="AH94" s="312" t="s">
        <v>534</v>
      </c>
      <c r="AI94" s="334"/>
    </row>
    <row r="95" spans="2:35" ht="34.9" customHeight="1">
      <c r="B95" s="440"/>
      <c r="C95" s="285" t="s">
        <v>225</v>
      </c>
      <c r="D95" s="308"/>
      <c r="E95" s="287" t="s">
        <v>524</v>
      </c>
      <c r="F95" s="288" t="s">
        <v>1093</v>
      </c>
      <c r="G95" s="289"/>
      <c r="H95" s="290" t="str">
        <f t="shared" si="11"/>
        <v/>
      </c>
      <c r="I95" s="290"/>
      <c r="J95" s="290"/>
      <c r="K95" s="290"/>
      <c r="L95" s="290"/>
      <c r="M95" s="291"/>
      <c r="N95" s="454"/>
      <c r="O95" s="442"/>
      <c r="P95" s="442"/>
      <c r="Q95" s="442"/>
      <c r="R95" s="442"/>
      <c r="S95" s="442"/>
      <c r="T95" s="442"/>
      <c r="U95" s="443"/>
      <c r="V95" s="444"/>
      <c r="W95" s="444"/>
      <c r="X95" s="444"/>
      <c r="Y95" s="444"/>
      <c r="Z95" s="444"/>
      <c r="AA95" s="444"/>
      <c r="AB95" s="444"/>
      <c r="AC95" s="444"/>
      <c r="AD95" s="444"/>
      <c r="AE95" s="394"/>
      <c r="AF95" s="297"/>
      <c r="AG95" s="297"/>
      <c r="AH95" s="297"/>
      <c r="AI95" s="333"/>
    </row>
    <row r="96" spans="2:35" ht="49.9" customHeight="1">
      <c r="B96" s="314"/>
      <c r="C96" s="455"/>
      <c r="D96" s="455"/>
      <c r="E96" s="455"/>
      <c r="F96" s="286" t="str">
        <f t="shared" ref="F96" si="18">M96&amp;" "&amp;P96</f>
        <v xml:space="preserve">Gutter </v>
      </c>
      <c r="G96" s="287" t="s">
        <v>1094</v>
      </c>
      <c r="H96" s="309" t="str">
        <f t="shared" si="11"/>
        <v>A05ZZ204-00002</v>
      </c>
      <c r="I96" s="310"/>
      <c r="J96" s="310" t="str">
        <f>VLOOKUP($H96,'WM-AR'!$B$7:$AL$2292,34,FALSE)</f>
        <v>M</v>
      </c>
      <c r="K96" s="310" t="str">
        <f>VLOOKUP($H96,'WM-AR'!$B$7:$AL$2292,4,FALSE)</f>
        <v>Cladding Work</v>
      </c>
      <c r="L96" s="310" t="str">
        <f>VLOOKUP($H96,'WM-AR'!$B$7:$AL$2292,6,FALSE)</f>
        <v>-</v>
      </c>
      <c r="M96" s="310" t="str">
        <f>VLOOKUP($H96,'WM-AR'!$B$7:$AL$2292,8,FALSE)</f>
        <v>Gutter</v>
      </c>
      <c r="N96" s="310" t="str">
        <f>VLOOKUP($H96,'WM-AR'!$B$7:$AL$2292,10,FALSE)</f>
        <v>Galvanized Steel Valley Gutter w/ Coating</v>
      </c>
      <c r="O96" s="310">
        <f>VLOOKUP($H96,'WM-AR'!$B$7:$AL$2292,12,FALSE)</f>
        <v>0</v>
      </c>
      <c r="P96" s="310" t="str">
        <f>IF(VLOOKUP($H96,'WM-AR'!$B$7:$AL$2292,14,FALSE)=0,"",VLOOKUP($H96,'WM-AR'!$B$7:$AL$2292,14,FALSE))</f>
        <v/>
      </c>
      <c r="Q96" s="310">
        <f>VLOOKUP($H96,'WM-AR'!$B$7:$AL$2292,16,FALSE)</f>
        <v>0</v>
      </c>
      <c r="R96" s="310">
        <f>VLOOKUP($H96,'WM-AR'!$B$7:$AL$2292,18,FALSE)</f>
        <v>0</v>
      </c>
      <c r="S96" s="310" t="str">
        <f>IF(VLOOKUP($H96,'WM-AR'!$B$7:$AL$2292,20,FALSE)=0,"",VLOOKUP($H96,'WM-AR'!$B$7:$AL$2292,20,FALSE))</f>
        <v>w/ Accessories</v>
      </c>
      <c r="T96" s="310">
        <f>VLOOKUP($H96,'WM-AR'!$B$7:$AL$2292,22,FALSE)</f>
        <v>0</v>
      </c>
      <c r="U96" s="310" t="str">
        <f>VLOOKUP($H96,'WM-AR'!$B$7:$AL$2292,24,FALSE)</f>
        <v/>
      </c>
      <c r="V96" s="310">
        <f>VLOOKUP($H96,'WM-AR'!$B$7:$AL$2292,25,FALSE)</f>
        <v>0</v>
      </c>
      <c r="W96" s="310" t="str">
        <f>VLOOKUP($H96,'WM-AR'!$B$7:$AL$2292,26,FALSE)</f>
        <v>THK=(  )mm</v>
      </c>
      <c r="X96" s="310">
        <f>VLOOKUP($H96,'WM-AR'!$B$7:$AL$2292,27,FALSE)</f>
        <v>0</v>
      </c>
      <c r="Y96" s="310">
        <f>VLOOKUP($H96,'WM-AR'!$B$7:$AL$2292,28,FALSE)</f>
        <v>0</v>
      </c>
      <c r="Z96" s="310">
        <f>VLOOKUP($H96,'WM-AR'!$B$7:$AL$2292,29,FALSE)</f>
        <v>0</v>
      </c>
      <c r="AA96" s="310">
        <f>VLOOKUP($H96,'WM-AR'!$B$7:$AL$2292,30,FALSE)</f>
        <v>0</v>
      </c>
      <c r="AB96" s="310">
        <f>VLOOKUP($H96,'WM-AR'!$B$7:$AL$2292,31,FALSE)</f>
        <v>0</v>
      </c>
      <c r="AC96" s="310">
        <f>VLOOKUP($H96,'WM-AR'!$B$7:$AL$2292,32,FALSE)</f>
        <v>0</v>
      </c>
      <c r="AD96" s="310">
        <f>VLOOKUP($H96,'WM-AR'!$B$7:$AL$2292,33,FALSE)</f>
        <v>0</v>
      </c>
      <c r="AE96" s="287" t="s">
        <v>1091</v>
      </c>
      <c r="AF96" s="316" t="s">
        <v>1092</v>
      </c>
      <c r="AG96" s="312"/>
      <c r="AH96" s="312" t="s">
        <v>534</v>
      </c>
      <c r="AI96" s="334"/>
    </row>
    <row r="97" spans="2:35" ht="34.9" customHeight="1">
      <c r="B97" s="440"/>
      <c r="C97" s="285" t="s">
        <v>225</v>
      </c>
      <c r="D97" s="308"/>
      <c r="E97" s="287" t="s">
        <v>524</v>
      </c>
      <c r="F97" s="288" t="s">
        <v>1095</v>
      </c>
      <c r="G97" s="289"/>
      <c r="H97" s="290" t="str">
        <f t="shared" si="11"/>
        <v/>
      </c>
      <c r="I97" s="290"/>
      <c r="J97" s="290"/>
      <c r="K97" s="290"/>
      <c r="L97" s="290"/>
      <c r="M97" s="291"/>
      <c r="N97" s="454"/>
      <c r="O97" s="442"/>
      <c r="P97" s="442"/>
      <c r="Q97" s="442"/>
      <c r="R97" s="442"/>
      <c r="S97" s="442"/>
      <c r="T97" s="442"/>
      <c r="U97" s="443"/>
      <c r="V97" s="444"/>
      <c r="W97" s="444"/>
      <c r="X97" s="444"/>
      <c r="Y97" s="444"/>
      <c r="Z97" s="444"/>
      <c r="AA97" s="444"/>
      <c r="AB97" s="444"/>
      <c r="AC97" s="444"/>
      <c r="AD97" s="444"/>
      <c r="AE97" s="394"/>
      <c r="AF97" s="297"/>
      <c r="AG97" s="297"/>
      <c r="AH97" s="297"/>
      <c r="AI97" s="333"/>
    </row>
    <row r="98" spans="2:35" ht="49.9" customHeight="1">
      <c r="B98" s="314"/>
      <c r="C98" s="455"/>
      <c r="D98" s="455"/>
      <c r="E98" s="455"/>
      <c r="F98" s="286" t="str">
        <f t="shared" ref="F98" si="19">M98&amp;" "&amp;P98</f>
        <v xml:space="preserve">Gutter </v>
      </c>
      <c r="G98" s="287" t="s">
        <v>1096</v>
      </c>
      <c r="H98" s="309" t="str">
        <f t="shared" si="11"/>
        <v>A05ZZ204-00003</v>
      </c>
      <c r="I98" s="310"/>
      <c r="J98" s="310" t="str">
        <f>VLOOKUP($H98,'WM-AR'!$B$7:$AL$2292,34,FALSE)</f>
        <v>M</v>
      </c>
      <c r="K98" s="310" t="str">
        <f>VLOOKUP($H98,'WM-AR'!$B$7:$AL$2292,4,FALSE)</f>
        <v>Cladding Work</v>
      </c>
      <c r="L98" s="310" t="str">
        <f>VLOOKUP($H98,'WM-AR'!$B$7:$AL$2292,6,FALSE)</f>
        <v>-</v>
      </c>
      <c r="M98" s="310" t="str">
        <f>VLOOKUP($H98,'WM-AR'!$B$7:$AL$2292,8,FALSE)</f>
        <v>Gutter</v>
      </c>
      <c r="N98" s="310" t="str">
        <f>VLOOKUP($H98,'WM-AR'!$B$7:$AL$2292,10,FALSE)</f>
        <v>Aluminum Eave Gutter w/ Coating</v>
      </c>
      <c r="O98" s="310">
        <f>VLOOKUP($H98,'WM-AR'!$B$7:$AL$2292,12,FALSE)</f>
        <v>0</v>
      </c>
      <c r="P98" s="310" t="str">
        <f>IF(VLOOKUP($H98,'WM-AR'!$B$7:$AL$2292,14,FALSE)=0,"",VLOOKUP($H98,'WM-AR'!$B$7:$AL$2292,14,FALSE))</f>
        <v/>
      </c>
      <c r="Q98" s="310">
        <f>VLOOKUP($H98,'WM-AR'!$B$7:$AL$2292,16,FALSE)</f>
        <v>0</v>
      </c>
      <c r="R98" s="310">
        <f>VLOOKUP($H98,'WM-AR'!$B$7:$AL$2292,18,FALSE)</f>
        <v>0</v>
      </c>
      <c r="S98" s="310" t="str">
        <f>IF(VLOOKUP($H98,'WM-AR'!$B$7:$AL$2292,20,FALSE)=0,"",VLOOKUP($H98,'WM-AR'!$B$7:$AL$2292,20,FALSE))</f>
        <v>w/ Accessories</v>
      </c>
      <c r="T98" s="310">
        <f>VLOOKUP($H98,'WM-AR'!$B$7:$AL$2292,22,FALSE)</f>
        <v>0</v>
      </c>
      <c r="U98" s="310" t="str">
        <f>VLOOKUP($H98,'WM-AR'!$B$7:$AL$2292,24,FALSE)</f>
        <v/>
      </c>
      <c r="V98" s="310">
        <f>VLOOKUP($H98,'WM-AR'!$B$7:$AL$2292,25,FALSE)</f>
        <v>0</v>
      </c>
      <c r="W98" s="310" t="str">
        <f>VLOOKUP($H98,'WM-AR'!$B$7:$AL$2292,26,FALSE)</f>
        <v>THK=(  )mm</v>
      </c>
      <c r="X98" s="310">
        <f>VLOOKUP($H98,'WM-AR'!$B$7:$AL$2292,27,FALSE)</f>
        <v>0</v>
      </c>
      <c r="Y98" s="310">
        <f>VLOOKUP($H98,'WM-AR'!$B$7:$AL$2292,28,FALSE)</f>
        <v>0</v>
      </c>
      <c r="Z98" s="310">
        <f>VLOOKUP($H98,'WM-AR'!$B$7:$AL$2292,29,FALSE)</f>
        <v>0</v>
      </c>
      <c r="AA98" s="310">
        <f>VLOOKUP($H98,'WM-AR'!$B$7:$AL$2292,30,FALSE)</f>
        <v>0</v>
      </c>
      <c r="AB98" s="310">
        <f>VLOOKUP($H98,'WM-AR'!$B$7:$AL$2292,31,FALSE)</f>
        <v>0</v>
      </c>
      <c r="AC98" s="310">
        <f>VLOOKUP($H98,'WM-AR'!$B$7:$AL$2292,32,FALSE)</f>
        <v>0</v>
      </c>
      <c r="AD98" s="310">
        <f>VLOOKUP($H98,'WM-AR'!$B$7:$AL$2292,33,FALSE)</f>
        <v>0</v>
      </c>
      <c r="AE98" s="287" t="s">
        <v>1091</v>
      </c>
      <c r="AF98" s="316" t="s">
        <v>1092</v>
      </c>
      <c r="AG98" s="312"/>
      <c r="AH98" s="312" t="s">
        <v>534</v>
      </c>
      <c r="AI98" s="334"/>
    </row>
    <row r="99" spans="2:35" ht="34.9" customHeight="1">
      <c r="B99" s="440"/>
      <c r="C99" s="285" t="s">
        <v>225</v>
      </c>
      <c r="D99" s="308"/>
      <c r="E99" s="287" t="s">
        <v>524</v>
      </c>
      <c r="F99" s="288" t="s">
        <v>1097</v>
      </c>
      <c r="G99" s="289"/>
      <c r="H99" s="290" t="str">
        <f t="shared" si="11"/>
        <v/>
      </c>
      <c r="I99" s="290"/>
      <c r="J99" s="290"/>
      <c r="K99" s="290"/>
      <c r="L99" s="290"/>
      <c r="M99" s="291"/>
      <c r="N99" s="454"/>
      <c r="O99" s="442"/>
      <c r="P99" s="442"/>
      <c r="Q99" s="442"/>
      <c r="R99" s="442"/>
      <c r="S99" s="442"/>
      <c r="T99" s="442"/>
      <c r="U99" s="443"/>
      <c r="V99" s="444"/>
      <c r="W99" s="444"/>
      <c r="X99" s="444"/>
      <c r="Y99" s="444"/>
      <c r="Z99" s="444"/>
      <c r="AA99" s="444"/>
      <c r="AB99" s="444"/>
      <c r="AC99" s="444"/>
      <c r="AD99" s="444"/>
      <c r="AE99" s="394"/>
      <c r="AF99" s="297"/>
      <c r="AG99" s="297"/>
      <c r="AH99" s="297"/>
      <c r="AI99" s="333"/>
    </row>
    <row r="100" spans="2:35" ht="49.9" customHeight="1">
      <c r="B100" s="314"/>
      <c r="C100" s="455"/>
      <c r="D100" s="455"/>
      <c r="E100" s="455"/>
      <c r="F100" s="286" t="str">
        <f t="shared" ref="F100" si="20">M100&amp;" "&amp;P100</f>
        <v xml:space="preserve">Gutter </v>
      </c>
      <c r="G100" s="287" t="s">
        <v>1098</v>
      </c>
      <c r="H100" s="309" t="str">
        <f t="shared" si="11"/>
        <v>A05ZZ204-00004</v>
      </c>
      <c r="I100" s="310"/>
      <c r="J100" s="310" t="str">
        <f>VLOOKUP($H100,'WM-AR'!$B$7:$AL$2292,34,FALSE)</f>
        <v>M</v>
      </c>
      <c r="K100" s="310" t="str">
        <f>VLOOKUP($H100,'WM-AR'!$B$7:$AL$2292,4,FALSE)</f>
        <v>Cladding Work</v>
      </c>
      <c r="L100" s="310" t="str">
        <f>VLOOKUP($H100,'WM-AR'!$B$7:$AL$2292,6,FALSE)</f>
        <v>-</v>
      </c>
      <c r="M100" s="310" t="str">
        <f>VLOOKUP($H100,'WM-AR'!$B$7:$AL$2292,8,FALSE)</f>
        <v>Gutter</v>
      </c>
      <c r="N100" s="310" t="str">
        <f>VLOOKUP($H100,'WM-AR'!$B$7:$AL$2292,10,FALSE)</f>
        <v>Aluminum Valley Gutter w/ Coating</v>
      </c>
      <c r="O100" s="310">
        <f>VLOOKUP($H100,'WM-AR'!$B$7:$AL$2292,12,FALSE)</f>
        <v>0</v>
      </c>
      <c r="P100" s="310" t="str">
        <f>IF(VLOOKUP($H100,'WM-AR'!$B$7:$AL$2292,14,FALSE)=0,"",VLOOKUP($H100,'WM-AR'!$B$7:$AL$2292,14,FALSE))</f>
        <v/>
      </c>
      <c r="Q100" s="310">
        <f>VLOOKUP($H100,'WM-AR'!$B$7:$AL$2292,16,FALSE)</f>
        <v>0</v>
      </c>
      <c r="R100" s="310">
        <f>VLOOKUP($H100,'WM-AR'!$B$7:$AL$2292,18,FALSE)</f>
        <v>0</v>
      </c>
      <c r="S100" s="310" t="str">
        <f>IF(VLOOKUP($H100,'WM-AR'!$B$7:$AL$2292,20,FALSE)=0,"",VLOOKUP($H100,'WM-AR'!$B$7:$AL$2292,20,FALSE))</f>
        <v>w/ Accessories</v>
      </c>
      <c r="T100" s="310">
        <f>VLOOKUP($H100,'WM-AR'!$B$7:$AL$2292,22,FALSE)</f>
        <v>0</v>
      </c>
      <c r="U100" s="310" t="str">
        <f>VLOOKUP($H100,'WM-AR'!$B$7:$AL$2292,24,FALSE)</f>
        <v/>
      </c>
      <c r="V100" s="310">
        <f>VLOOKUP($H100,'WM-AR'!$B$7:$AL$2292,25,FALSE)</f>
        <v>0</v>
      </c>
      <c r="W100" s="310" t="str">
        <f>VLOOKUP($H100,'WM-AR'!$B$7:$AL$2292,26,FALSE)</f>
        <v>THK=(  )mm</v>
      </c>
      <c r="X100" s="310">
        <f>VLOOKUP($H100,'WM-AR'!$B$7:$AL$2292,27,FALSE)</f>
        <v>0</v>
      </c>
      <c r="Y100" s="310">
        <f>VLOOKUP($H100,'WM-AR'!$B$7:$AL$2292,28,FALSE)</f>
        <v>0</v>
      </c>
      <c r="Z100" s="310">
        <f>VLOOKUP($H100,'WM-AR'!$B$7:$AL$2292,29,FALSE)</f>
        <v>0</v>
      </c>
      <c r="AA100" s="310">
        <f>VLOOKUP($H100,'WM-AR'!$B$7:$AL$2292,30,FALSE)</f>
        <v>0</v>
      </c>
      <c r="AB100" s="310">
        <f>VLOOKUP($H100,'WM-AR'!$B$7:$AL$2292,31,FALSE)</f>
        <v>0</v>
      </c>
      <c r="AC100" s="310">
        <f>VLOOKUP($H100,'WM-AR'!$B$7:$AL$2292,32,FALSE)</f>
        <v>0</v>
      </c>
      <c r="AD100" s="310">
        <f>VLOOKUP($H100,'WM-AR'!$B$7:$AL$2292,33,FALSE)</f>
        <v>0</v>
      </c>
      <c r="AE100" s="287" t="s">
        <v>1091</v>
      </c>
      <c r="AF100" s="316" t="s">
        <v>1092</v>
      </c>
      <c r="AG100" s="312"/>
      <c r="AH100" s="312" t="s">
        <v>534</v>
      </c>
      <c r="AI100" s="334"/>
    </row>
    <row r="101" spans="2:35" ht="34.9" customHeight="1">
      <c r="B101" s="349"/>
      <c r="C101" s="440"/>
      <c r="D101" s="297"/>
      <c r="E101" s="297"/>
      <c r="F101" s="456"/>
      <c r="G101" s="456"/>
      <c r="H101" s="350" t="str">
        <f t="shared" si="11"/>
        <v/>
      </c>
      <c r="I101" s="351"/>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427"/>
      <c r="AF101" s="427"/>
      <c r="AG101" s="427"/>
      <c r="AH101" s="427"/>
      <c r="AI101" s="298"/>
    </row>
    <row r="102" spans="2:35" ht="34.9" customHeight="1">
      <c r="B102" s="356">
        <v>2.4</v>
      </c>
      <c r="C102" s="357" t="s">
        <v>1099</v>
      </c>
      <c r="D102" s="357"/>
      <c r="E102" s="357"/>
      <c r="F102" s="358"/>
      <c r="G102" s="358"/>
      <c r="H102" s="359" t="str">
        <f t="shared" si="11"/>
        <v/>
      </c>
      <c r="I102" s="359"/>
      <c r="J102" s="360"/>
      <c r="K102" s="360"/>
      <c r="L102" s="360"/>
      <c r="M102" s="360"/>
      <c r="N102" s="360"/>
      <c r="O102" s="360"/>
      <c r="P102" s="360"/>
      <c r="Q102" s="360"/>
      <c r="R102" s="360"/>
      <c r="S102" s="360"/>
      <c r="T102" s="360"/>
      <c r="U102" s="360"/>
      <c r="V102" s="360"/>
      <c r="W102" s="360"/>
      <c r="X102" s="360"/>
      <c r="Y102" s="360"/>
      <c r="Z102" s="360"/>
      <c r="AA102" s="360"/>
      <c r="AB102" s="360"/>
      <c r="AC102" s="360"/>
      <c r="AD102" s="360"/>
      <c r="AE102" s="361"/>
      <c r="AF102" s="361"/>
      <c r="AG102" s="361"/>
      <c r="AH102" s="361"/>
      <c r="AI102" s="437"/>
    </row>
    <row r="103" spans="2:35" ht="34.9" customHeight="1">
      <c r="B103" s="440"/>
      <c r="C103" s="285" t="s">
        <v>225</v>
      </c>
      <c r="D103" s="308"/>
      <c r="E103" s="287" t="s">
        <v>524</v>
      </c>
      <c r="F103" s="288" t="s">
        <v>1100</v>
      </c>
      <c r="G103" s="289"/>
      <c r="H103" s="290" t="str">
        <f t="shared" si="11"/>
        <v/>
      </c>
      <c r="I103" s="290"/>
      <c r="J103" s="290"/>
      <c r="K103" s="290"/>
      <c r="L103" s="290"/>
      <c r="M103" s="291"/>
      <c r="N103" s="418"/>
      <c r="O103" s="323"/>
      <c r="P103" s="323"/>
      <c r="Q103" s="323"/>
      <c r="R103" s="323"/>
      <c r="S103" s="323"/>
      <c r="T103" s="323"/>
      <c r="U103" s="408"/>
      <c r="V103" s="351"/>
      <c r="W103" s="351"/>
      <c r="X103" s="351"/>
      <c r="Y103" s="351"/>
      <c r="Z103" s="351"/>
      <c r="AA103" s="351"/>
      <c r="AB103" s="351"/>
      <c r="AC103" s="351"/>
      <c r="AD103" s="351"/>
      <c r="AE103" s="423"/>
      <c r="AF103" s="424"/>
      <c r="AG103" s="424"/>
      <c r="AH103" s="424"/>
      <c r="AI103" s="298"/>
    </row>
    <row r="104" spans="2:35" ht="34.9" customHeight="1">
      <c r="B104" s="307"/>
      <c r="C104" s="457"/>
      <c r="D104" s="457"/>
      <c r="E104" s="457"/>
      <c r="F104" s="458" t="s">
        <v>1101</v>
      </c>
      <c r="G104" s="453"/>
      <c r="H104" s="350" t="str">
        <f t="shared" si="11"/>
        <v/>
      </c>
      <c r="I104" s="351"/>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427" t="s">
        <v>1006</v>
      </c>
      <c r="AF104" s="427"/>
      <c r="AG104" s="427"/>
      <c r="AH104" s="427"/>
      <c r="AI104" s="298"/>
    </row>
    <row r="105" spans="2:35" ht="34.9" customHeight="1">
      <c r="B105" s="349"/>
      <c r="C105" s="440"/>
      <c r="D105" s="297"/>
      <c r="E105" s="297"/>
      <c r="F105" s="456"/>
      <c r="G105" s="456"/>
      <c r="H105" s="350" t="str">
        <f t="shared" si="11"/>
        <v/>
      </c>
      <c r="I105" s="351"/>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427"/>
      <c r="AF105" s="427"/>
      <c r="AG105" s="427"/>
      <c r="AH105" s="427"/>
      <c r="AI105" s="298"/>
    </row>
    <row r="106" spans="2:35" ht="34.9" customHeight="1">
      <c r="B106" s="356">
        <v>2.5</v>
      </c>
      <c r="C106" s="357" t="s">
        <v>1102</v>
      </c>
      <c r="D106" s="357"/>
      <c r="E106" s="357"/>
      <c r="F106" s="358"/>
      <c r="G106" s="358"/>
      <c r="H106" s="359" t="str">
        <f t="shared" si="11"/>
        <v/>
      </c>
      <c r="I106" s="359"/>
      <c r="J106" s="360"/>
      <c r="K106" s="360"/>
      <c r="L106" s="360"/>
      <c r="M106" s="360"/>
      <c r="N106" s="360"/>
      <c r="O106" s="360"/>
      <c r="P106" s="360"/>
      <c r="Q106" s="360"/>
      <c r="R106" s="360"/>
      <c r="S106" s="360"/>
      <c r="T106" s="360"/>
      <c r="U106" s="360"/>
      <c r="V106" s="360"/>
      <c r="W106" s="360"/>
      <c r="X106" s="360"/>
      <c r="Y106" s="360"/>
      <c r="Z106" s="360"/>
      <c r="AA106" s="360"/>
      <c r="AB106" s="360"/>
      <c r="AC106" s="360"/>
      <c r="AD106" s="360"/>
      <c r="AE106" s="361"/>
      <c r="AF106" s="361"/>
      <c r="AG106" s="361"/>
      <c r="AH106" s="361"/>
      <c r="AI106" s="437"/>
    </row>
    <row r="107" spans="2:35" ht="34.9" customHeight="1">
      <c r="B107" s="440"/>
      <c r="C107" s="285" t="s">
        <v>225</v>
      </c>
      <c r="D107" s="308"/>
      <c r="E107" s="287" t="s">
        <v>524</v>
      </c>
      <c r="F107" s="288" t="s">
        <v>1100</v>
      </c>
      <c r="G107" s="289"/>
      <c r="H107" s="290" t="str">
        <f t="shared" si="11"/>
        <v/>
      </c>
      <c r="I107" s="290"/>
      <c r="J107" s="290"/>
      <c r="K107" s="290"/>
      <c r="L107" s="290"/>
      <c r="M107" s="291"/>
      <c r="N107" s="418"/>
      <c r="O107" s="323"/>
      <c r="P107" s="323"/>
      <c r="Q107" s="323"/>
      <c r="R107" s="323"/>
      <c r="S107" s="323"/>
      <c r="T107" s="323"/>
      <c r="U107" s="408"/>
      <c r="V107" s="351"/>
      <c r="W107" s="351"/>
      <c r="X107" s="351"/>
      <c r="Y107" s="351"/>
      <c r="Z107" s="351"/>
      <c r="AA107" s="351"/>
      <c r="AB107" s="351"/>
      <c r="AC107" s="351"/>
      <c r="AD107" s="351"/>
      <c r="AE107" s="423"/>
      <c r="AF107" s="424"/>
      <c r="AG107" s="424"/>
      <c r="AH107" s="424"/>
      <c r="AI107" s="298"/>
    </row>
    <row r="108" spans="2:35" ht="34.9" customHeight="1">
      <c r="B108" s="307"/>
      <c r="C108" s="457"/>
      <c r="D108" s="457"/>
      <c r="E108" s="457"/>
      <c r="F108" s="458" t="s">
        <v>260</v>
      </c>
      <c r="G108" s="453"/>
      <c r="H108" s="350" t="str">
        <f t="shared" si="11"/>
        <v/>
      </c>
      <c r="I108" s="351"/>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427" t="s">
        <v>1006</v>
      </c>
      <c r="AF108" s="427"/>
      <c r="AG108" s="427"/>
      <c r="AH108" s="427"/>
      <c r="AI108" s="298"/>
    </row>
    <row r="109" spans="2:35" ht="34.9" customHeight="1">
      <c r="B109" s="349"/>
      <c r="C109" s="440"/>
      <c r="D109" s="297"/>
      <c r="E109" s="297"/>
      <c r="F109" s="456"/>
      <c r="G109" s="456"/>
      <c r="H109" s="350" t="str">
        <f t="shared" si="11"/>
        <v/>
      </c>
      <c r="I109" s="351"/>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427"/>
      <c r="AF109" s="427"/>
      <c r="AG109" s="427"/>
      <c r="AH109" s="427"/>
      <c r="AI109" s="298"/>
    </row>
    <row r="110" spans="2:35" ht="34.9" customHeight="1">
      <c r="B110" s="349"/>
      <c r="C110" s="287"/>
      <c r="D110" s="287"/>
      <c r="E110" s="287"/>
      <c r="F110" s="287"/>
      <c r="G110" s="287"/>
      <c r="H110" s="350" t="str">
        <f t="shared" si="11"/>
        <v/>
      </c>
      <c r="I110" s="351"/>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49"/>
      <c r="AF110" s="349"/>
      <c r="AG110" s="349"/>
      <c r="AH110" s="349"/>
      <c r="AI110" s="298"/>
    </row>
    <row r="111" spans="2:35" ht="16.5" customHeight="1"/>
    <row r="112" spans="2:35" ht="16.5" customHeight="1"/>
    <row r="113" ht="16.5" customHeight="1"/>
    <row r="114" ht="16.5" customHeight="1"/>
    <row r="115" ht="16.5" customHeight="1"/>
    <row r="116" ht="16.5" customHeight="1"/>
    <row r="117" ht="16.5" customHeight="1"/>
    <row r="118" ht="16.5" customHeight="1"/>
    <row r="119" ht="16.5" customHeight="1"/>
    <row r="120"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7" orientation="landscape" horizontalDpi="1200" verticalDpi="1200" r:id="rId1"/>
  <headerFooter>
    <oddHeader>&amp;L&amp;"Calibri"&amp;8&amp;K000000 대외비(Restricted)&amp;1#_x000D_</oddHead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BC0693D-8EAE-46C4-BAD4-29BB83883F7E}">
          <x14:formula1>
            <xm:f>'WM-AR'!$A$7:$A$2292</xm:f>
          </x14:formula1>
          <xm:sqref>G7:G110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0F28-324E-4DA5-B8D4-74D6CF8F5936}">
  <sheetPr>
    <tabColor theme="7" tint="0.79998168889431442"/>
  </sheetPr>
  <dimension ref="B1:AK394"/>
  <sheetViews>
    <sheetView view="pageBreakPreview" zoomScale="70" zoomScaleNormal="100" zoomScaleSheetLayoutView="70" workbookViewId="0">
      <pane xSplit="14" ySplit="3" topLeftCell="Q17" activePane="bottomRight" state="frozen"/>
      <selection activeCell="C4" sqref="C4"/>
      <selection pane="topRight" activeCell="C4" sqref="C4"/>
      <selection pane="bottomLeft" activeCell="C4" sqref="C4"/>
      <selection pane="bottomRight" activeCell="H7" sqref="H7"/>
    </sheetView>
  </sheetViews>
  <sheetFormatPr defaultColWidth="9" defaultRowHeight="16.5"/>
  <cols>
    <col min="1" max="1" width="1.75" style="78" customWidth="1"/>
    <col min="2" max="2" width="3.625" style="78" customWidth="1"/>
    <col min="3" max="3" width="4.75" style="78" customWidth="1"/>
    <col min="4" max="6" width="7.75" style="266" customWidth="1"/>
    <col min="7" max="7" width="19.75" style="78" customWidth="1"/>
    <col min="8" max="8" width="55.5" style="78" customWidth="1"/>
    <col min="9" max="9" width="12.25" style="267" customWidth="1"/>
    <col min="10" max="10" width="5.75" style="267" customWidth="1"/>
    <col min="11" max="11" width="4.75" style="79" customWidth="1"/>
    <col min="12" max="12" width="8.75" style="79" customWidth="1"/>
    <col min="13" max="14" width="9.75" style="79" customWidth="1"/>
    <col min="15" max="16" width="7.75" style="79" customWidth="1"/>
    <col min="17" max="17" width="8.75" style="79" customWidth="1"/>
    <col min="18" max="22" width="7.75" style="79" customWidth="1"/>
    <col min="23" max="31" width="5.75" style="79" customWidth="1"/>
    <col min="32" max="32" width="22.75" style="78" customWidth="1"/>
    <col min="33" max="33" width="15.75" style="78" customWidth="1"/>
    <col min="34" max="34" width="7.75" style="78" customWidth="1"/>
    <col min="35" max="35" width="4.75" style="78" customWidth="1"/>
    <col min="36" max="36" width="18.75" style="79" customWidth="1"/>
    <col min="37" max="37" width="19.625" style="78" customWidth="1"/>
    <col min="38" max="16384" width="9" style="78"/>
  </cols>
  <sheetData>
    <row r="1" spans="2:36" ht="34.9" customHeight="1">
      <c r="B1" s="379"/>
      <c r="C1" s="265" t="s">
        <v>1103</v>
      </c>
    </row>
    <row r="2" spans="2:36" ht="49.9" customHeight="1">
      <c r="B2" s="379"/>
      <c r="C2" s="268" t="s">
        <v>1104</v>
      </c>
      <c r="D2" s="268" t="s">
        <v>723</v>
      </c>
      <c r="E2" s="268" t="s">
        <v>724</v>
      </c>
      <c r="F2" s="268" t="s">
        <v>481</v>
      </c>
      <c r="G2" s="268" t="s">
        <v>725</v>
      </c>
      <c r="H2" s="268" t="s">
        <v>726</v>
      </c>
      <c r="I2" s="268" t="s">
        <v>870</v>
      </c>
      <c r="J2" s="268" t="s">
        <v>728</v>
      </c>
      <c r="K2" s="269" t="s">
        <v>729</v>
      </c>
      <c r="L2" s="269" t="s">
        <v>730</v>
      </c>
      <c r="M2" s="269" t="s">
        <v>731</v>
      </c>
      <c r="N2" s="269" t="s">
        <v>732</v>
      </c>
      <c r="O2" s="269" t="s">
        <v>733</v>
      </c>
      <c r="P2" s="269" t="s">
        <v>734</v>
      </c>
      <c r="Q2" s="269" t="s">
        <v>735</v>
      </c>
      <c r="R2" s="269" t="s">
        <v>736</v>
      </c>
      <c r="S2" s="269" t="s">
        <v>737</v>
      </c>
      <c r="T2" s="269" t="s">
        <v>738</v>
      </c>
      <c r="U2" s="269" t="s">
        <v>739</v>
      </c>
      <c r="V2" s="269" t="s">
        <v>740</v>
      </c>
      <c r="W2" s="269" t="s">
        <v>741</v>
      </c>
      <c r="X2" s="269" t="s">
        <v>742</v>
      </c>
      <c r="Y2" s="269" t="s">
        <v>743</v>
      </c>
      <c r="Z2" s="269" t="s">
        <v>744</v>
      </c>
      <c r="AA2" s="269" t="s">
        <v>745</v>
      </c>
      <c r="AB2" s="269" t="s">
        <v>746</v>
      </c>
      <c r="AC2" s="269" t="s">
        <v>747</v>
      </c>
      <c r="AD2" s="269" t="s">
        <v>748</v>
      </c>
      <c r="AE2" s="269" t="s">
        <v>749</v>
      </c>
      <c r="AF2" s="268" t="s">
        <v>480</v>
      </c>
      <c r="AG2" s="270" t="s">
        <v>750</v>
      </c>
      <c r="AH2" s="744" t="s">
        <v>751</v>
      </c>
      <c r="AI2" s="745"/>
      <c r="AJ2" s="268"/>
    </row>
    <row r="3" spans="2:36" ht="34.9" customHeight="1">
      <c r="B3" s="379"/>
      <c r="C3" s="271">
        <v>3</v>
      </c>
      <c r="D3" s="272" t="s">
        <v>1105</v>
      </c>
      <c r="E3" s="272"/>
      <c r="F3" s="272"/>
      <c r="G3" s="435"/>
      <c r="H3" s="435"/>
      <c r="I3" s="274"/>
      <c r="J3" s="274"/>
      <c r="K3" s="275"/>
      <c r="L3" s="275"/>
      <c r="M3" s="275"/>
      <c r="N3" s="275"/>
      <c r="O3" s="275"/>
      <c r="P3" s="275"/>
      <c r="Q3" s="275"/>
      <c r="R3" s="275"/>
      <c r="S3" s="275"/>
      <c r="T3" s="275"/>
      <c r="U3" s="275"/>
      <c r="V3" s="275"/>
      <c r="W3" s="275"/>
      <c r="X3" s="275"/>
      <c r="Y3" s="275"/>
      <c r="Z3" s="275"/>
      <c r="AA3" s="275"/>
      <c r="AB3" s="275"/>
      <c r="AC3" s="275"/>
      <c r="AD3" s="275"/>
      <c r="AE3" s="275"/>
      <c r="AF3" s="276"/>
      <c r="AG3" s="276"/>
      <c r="AH3" s="276"/>
      <c r="AI3" s="276"/>
      <c r="AJ3" s="275"/>
    </row>
    <row r="4" spans="2:36" ht="34.9" customHeight="1">
      <c r="B4" s="379"/>
      <c r="C4" s="356">
        <v>3.1</v>
      </c>
      <c r="D4" s="357" t="s">
        <v>1106</v>
      </c>
      <c r="E4" s="357"/>
      <c r="F4" s="357"/>
      <c r="G4" s="459"/>
      <c r="H4" s="459"/>
      <c r="I4" s="359"/>
      <c r="J4" s="359"/>
      <c r="K4" s="360"/>
      <c r="L4" s="360"/>
      <c r="M4" s="360"/>
      <c r="N4" s="360"/>
      <c r="O4" s="360"/>
      <c r="P4" s="360"/>
      <c r="Q4" s="360"/>
      <c r="R4" s="360"/>
      <c r="S4" s="360"/>
      <c r="T4" s="360"/>
      <c r="U4" s="360"/>
      <c r="V4" s="360"/>
      <c r="W4" s="360"/>
      <c r="X4" s="360"/>
      <c r="Y4" s="360"/>
      <c r="Z4" s="360"/>
      <c r="AA4" s="360"/>
      <c r="AB4" s="360"/>
      <c r="AC4" s="360"/>
      <c r="AD4" s="360"/>
      <c r="AE4" s="360"/>
      <c r="AF4" s="361"/>
      <c r="AG4" s="361"/>
      <c r="AH4" s="361"/>
      <c r="AI4" s="361"/>
      <c r="AJ4" s="361"/>
    </row>
    <row r="5" spans="2:36" ht="33" customHeight="1">
      <c r="B5" s="379"/>
      <c r="C5" s="438"/>
      <c r="D5" s="451" t="s">
        <v>1107</v>
      </c>
      <c r="E5" s="321"/>
      <c r="F5" s="321"/>
      <c r="G5" s="412" t="s">
        <v>1108</v>
      </c>
      <c r="H5" s="412"/>
      <c r="I5" s="415"/>
      <c r="J5" s="415"/>
      <c r="K5" s="416"/>
      <c r="L5" s="416"/>
      <c r="M5" s="416"/>
      <c r="N5" s="416"/>
      <c r="O5" s="416"/>
      <c r="P5" s="416"/>
      <c r="Q5" s="416"/>
      <c r="R5" s="416"/>
      <c r="S5" s="416"/>
      <c r="T5" s="416"/>
      <c r="U5" s="416"/>
      <c r="V5" s="416"/>
      <c r="W5" s="416"/>
      <c r="X5" s="416"/>
      <c r="Y5" s="416"/>
      <c r="Z5" s="416"/>
      <c r="AA5" s="416"/>
      <c r="AB5" s="416"/>
      <c r="AC5" s="416"/>
      <c r="AD5" s="416"/>
      <c r="AE5" s="416"/>
      <c r="AF5" s="305"/>
      <c r="AG5" s="305"/>
      <c r="AH5" s="305"/>
      <c r="AI5" s="305"/>
      <c r="AJ5" s="306"/>
    </row>
    <row r="6" spans="2:36" ht="34.9" customHeight="1">
      <c r="B6" s="283" t="s">
        <v>755</v>
      </c>
      <c r="C6" s="440"/>
      <c r="D6" s="285" t="s">
        <v>225</v>
      </c>
      <c r="E6" s="308"/>
      <c r="F6" s="287" t="s">
        <v>539</v>
      </c>
      <c r="G6" s="288" t="s">
        <v>1109</v>
      </c>
      <c r="H6" s="289"/>
      <c r="I6" s="290"/>
      <c r="J6" s="290"/>
      <c r="K6" s="290"/>
      <c r="L6" s="290"/>
      <c r="M6" s="290"/>
      <c r="N6" s="291"/>
      <c r="O6" s="441" t="s">
        <v>1110</v>
      </c>
      <c r="P6" s="442"/>
      <c r="Q6" s="442"/>
      <c r="R6" s="442"/>
      <c r="S6" s="442"/>
      <c r="T6" s="442"/>
      <c r="U6" s="442"/>
      <c r="V6" s="443"/>
      <c r="W6" s="444"/>
      <c r="X6" s="444"/>
      <c r="Y6" s="444"/>
      <c r="Z6" s="444"/>
      <c r="AA6" s="444"/>
      <c r="AB6" s="444"/>
      <c r="AC6" s="444"/>
      <c r="AD6" s="444"/>
      <c r="AE6" s="444"/>
      <c r="AF6" s="394" t="s">
        <v>1111</v>
      </c>
      <c r="AG6" s="297"/>
      <c r="AH6" s="297"/>
      <c r="AI6" s="297"/>
      <c r="AJ6" s="333"/>
    </row>
    <row r="7" spans="2:36" ht="49.9" customHeight="1">
      <c r="B7" s="299" t="str">
        <f>$B6</f>
        <v>표준</v>
      </c>
      <c r="C7" s="314"/>
      <c r="D7" s="285"/>
      <c r="E7" s="285"/>
      <c r="F7" s="460"/>
      <c r="G7" s="286" t="str">
        <f t="shared" ref="G7" si="0">N7&amp;" "&amp;Q7</f>
        <v xml:space="preserve">Plasterboard Dry Liner System </v>
      </c>
      <c r="H7" s="308" t="s">
        <v>1112</v>
      </c>
      <c r="I7" s="309" t="str">
        <f>LEFT(H7,14)</f>
        <v>A04AS176-00002</v>
      </c>
      <c r="J7" s="310"/>
      <c r="K7" s="310" t="str">
        <f>VLOOKUP($I7,'WM-AR'!$B$7:$AL$2292,34,FALSE)</f>
        <v>M2</v>
      </c>
      <c r="L7" s="310" t="str">
        <f>VLOOKUP($I7,'WM-AR'!$B$7:$AL$2292,4,FALSE)</f>
        <v>Finishing Work</v>
      </c>
      <c r="M7" s="310" t="str">
        <f>VLOOKUP($I7,'WM-AR'!$B$7:$AL$2292,6,FALSE)</f>
        <v>Exterior/Interior Finish Work</v>
      </c>
      <c r="N7" s="310" t="str">
        <f>VLOOKUP($I7,'WM-AR'!$B$7:$AL$2292,8,FALSE)</f>
        <v>Plasterboard Dry Liner System</v>
      </c>
      <c r="O7" s="310">
        <f>VLOOKUP($I7,'WM-AR'!$B$7:$AL$2292,10,FALSE)</f>
        <v>0</v>
      </c>
      <c r="P7" s="310">
        <f>VLOOKUP($I7,'WM-AR'!$B$7:$AL$2292,12,FALSE)</f>
        <v>0</v>
      </c>
      <c r="Q7" s="310" t="str">
        <f>IF(VLOOKUP($I7,'WM-AR'!$B$7:$AL$2292,14,FALSE)=0,"",VLOOKUP($I7,'WM-AR'!$B$7:$AL$2292,14,FALSE))</f>
        <v/>
      </c>
      <c r="R7" s="310" t="str">
        <f>VLOOKUP($I7,'WM-AR'!$B$7:$AL$2292,16,FALSE)</f>
        <v>Mineral Wool (Rock Wool)</v>
      </c>
      <c r="S7" s="310" t="str">
        <f>VLOOKUP($I7,'WM-AR'!$B$7:$AL$2292,18,FALSE)</f>
        <v>for Wall To External Side</v>
      </c>
      <c r="T7" s="310" t="str">
        <f>VLOOKUP($I7,'WM-AR'!$B$7:$AL$2292,20,FALSE)</f>
        <v>w/ 1-Layer Gypsum Board, Supporting Frame(Stud), Accessories</v>
      </c>
      <c r="U7" s="310">
        <f>VLOOKUP($I7,'WM-AR'!$B$7:$AL$2292,22,FALSE)</f>
        <v>0</v>
      </c>
      <c r="V7" s="310" t="str">
        <f>VLOOKUP($I7,'WM-AR'!$B$7:$AL$2292,24,FALSE)</f>
        <v>1-Layer Gypsumboard THK=12.5mm</v>
      </c>
      <c r="W7" s="310">
        <f>VLOOKUP($I7,'WM-AR'!$B$7:$AL$2292,25,FALSE)</f>
        <v>0</v>
      </c>
      <c r="X7" s="310" t="str">
        <f>VLOOKUP($I7,'WM-AR'!$B$7:$AL$2292,26,FALSE)</f>
        <v>Insulation THK=(  )mm</v>
      </c>
      <c r="Y7" s="310">
        <f>VLOOKUP($I7,'WM-AR'!$B$7:$AL$2292,27,FALSE)</f>
        <v>0</v>
      </c>
      <c r="Z7" s="310">
        <f>VLOOKUP($I7,'WM-AR'!$B$7:$AL$2292,28,FALSE)</f>
        <v>0</v>
      </c>
      <c r="AA7" s="310">
        <f>VLOOKUP($I7,'WM-AR'!$B$7:$AL$2292,29,FALSE)</f>
        <v>0</v>
      </c>
      <c r="AB7" s="310">
        <f>VLOOKUP($I7,'WM-AR'!$B$7:$AL$2292,30,FALSE)</f>
        <v>0</v>
      </c>
      <c r="AC7" s="310">
        <f>VLOOKUP($I7,'WM-AR'!$B$7:$AL$2292,31,FALSE)</f>
        <v>0</v>
      </c>
      <c r="AD7" s="310">
        <f>VLOOKUP($I7,'WM-AR'!$B$7:$AL$2292,32,FALSE)</f>
        <v>0</v>
      </c>
      <c r="AE7" s="310">
        <f>VLOOKUP($I7,'WM-AR'!$B$7:$AL$2292,33,FALSE)</f>
        <v>0</v>
      </c>
      <c r="AF7" s="287" t="s">
        <v>1113</v>
      </c>
      <c r="AG7" s="316" t="s">
        <v>779</v>
      </c>
      <c r="AH7" s="312"/>
      <c r="AI7" s="312" t="s">
        <v>763</v>
      </c>
      <c r="AJ7" s="334"/>
    </row>
    <row r="8" spans="2:36" ht="40.15" customHeight="1">
      <c r="B8" s="299" t="str">
        <f>$B7</f>
        <v>표준</v>
      </c>
      <c r="C8" s="314"/>
      <c r="D8" s="455"/>
      <c r="E8" s="461"/>
      <c r="F8" s="460"/>
      <c r="G8" s="462" t="s">
        <v>1114</v>
      </c>
      <c r="H8" s="352"/>
      <c r="I8" s="463" t="str">
        <f t="shared" ref="I8:I83" si="1">LEFT(H8,14)</f>
        <v/>
      </c>
      <c r="J8" s="444"/>
      <c r="K8" s="444"/>
      <c r="L8" s="444"/>
      <c r="M8" s="444"/>
      <c r="N8" s="444"/>
      <c r="O8" s="444"/>
      <c r="P8" s="444"/>
      <c r="Q8" s="444"/>
      <c r="R8" s="444"/>
      <c r="S8" s="444"/>
      <c r="T8" s="444"/>
      <c r="U8" s="444"/>
      <c r="V8" s="444"/>
      <c r="W8" s="444"/>
      <c r="X8" s="444"/>
      <c r="Y8" s="444"/>
      <c r="Z8" s="444"/>
      <c r="AA8" s="444"/>
      <c r="AB8" s="444"/>
      <c r="AC8" s="444"/>
      <c r="AD8" s="444"/>
      <c r="AE8" s="444"/>
      <c r="AF8" s="394"/>
      <c r="AG8" s="297"/>
      <c r="AH8" s="297"/>
      <c r="AI8" s="297"/>
      <c r="AJ8" s="333"/>
    </row>
    <row r="9" spans="2:36">
      <c r="B9" s="317" t="str">
        <f>$B8</f>
        <v>표준</v>
      </c>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row>
    <row r="10" spans="2:36" ht="34.9" customHeight="1">
      <c r="B10" s="283" t="s">
        <v>755</v>
      </c>
      <c r="C10" s="440"/>
      <c r="D10" s="285" t="s">
        <v>225</v>
      </c>
      <c r="E10" s="308"/>
      <c r="F10" s="287" t="s">
        <v>539</v>
      </c>
      <c r="G10" s="288" t="s">
        <v>1116</v>
      </c>
      <c r="H10" s="289"/>
      <c r="I10" s="290" t="str">
        <f t="shared" si="1"/>
        <v/>
      </c>
      <c r="J10" s="290"/>
      <c r="K10" s="290"/>
      <c r="L10" s="290"/>
      <c r="M10" s="290"/>
      <c r="N10" s="291"/>
      <c r="O10" s="441" t="s">
        <v>1117</v>
      </c>
      <c r="P10" s="442"/>
      <c r="Q10" s="442"/>
      <c r="R10" s="442"/>
      <c r="S10" s="442"/>
      <c r="T10" s="442"/>
      <c r="U10" s="442"/>
      <c r="V10" s="443"/>
      <c r="W10" s="444"/>
      <c r="X10" s="444"/>
      <c r="Y10" s="444"/>
      <c r="Z10" s="444"/>
      <c r="AA10" s="444"/>
      <c r="AB10" s="444"/>
      <c r="AC10" s="444"/>
      <c r="AD10" s="444"/>
      <c r="AE10" s="444"/>
      <c r="AF10" s="394" t="s">
        <v>1111</v>
      </c>
      <c r="AG10" s="297"/>
      <c r="AH10" s="297"/>
      <c r="AI10" s="297"/>
      <c r="AJ10" s="333"/>
    </row>
    <row r="11" spans="2:36" ht="49.9" customHeight="1">
      <c r="B11" s="299" t="str">
        <f>$B10</f>
        <v>표준</v>
      </c>
      <c r="C11" s="314"/>
      <c r="D11" s="285"/>
      <c r="E11" s="285"/>
      <c r="F11" s="460"/>
      <c r="G11" s="286" t="str">
        <f t="shared" ref="G11" si="2">N11&amp;" "&amp;Q11</f>
        <v xml:space="preserve">Plasterboard Dry Liner System </v>
      </c>
      <c r="H11" s="308" t="s">
        <v>1118</v>
      </c>
      <c r="I11" s="309" t="str">
        <f t="shared" si="1"/>
        <v>A04AS176-00005</v>
      </c>
      <c r="J11" s="310"/>
      <c r="K11" s="310" t="str">
        <f>VLOOKUP($I11,'WM-AR'!$B$7:$AL$2292,34,FALSE)</f>
        <v>M2</v>
      </c>
      <c r="L11" s="310" t="str">
        <f>VLOOKUP($I11,'WM-AR'!$B$7:$AL$2292,4,FALSE)</f>
        <v>Finishing Work</v>
      </c>
      <c r="M11" s="310" t="str">
        <f>VLOOKUP($I11,'WM-AR'!$B$7:$AL$2292,6,FALSE)</f>
        <v>Exterior/Interior Finish Work</v>
      </c>
      <c r="N11" s="310" t="str">
        <f>VLOOKUP($I11,'WM-AR'!$B$7:$AL$2292,8,FALSE)</f>
        <v>Plasterboard Dry Liner System</v>
      </c>
      <c r="O11" s="310">
        <f>VLOOKUP($I11,'WM-AR'!$B$7:$AL$2292,10,FALSE)</f>
        <v>0</v>
      </c>
      <c r="P11" s="310">
        <f>VLOOKUP($I11,'WM-AR'!$B$7:$AL$2292,12,FALSE)</f>
        <v>0</v>
      </c>
      <c r="Q11" s="310" t="str">
        <f>IF(VLOOKUP($I11,'WM-AR'!$B$7:$AL$2292,14,FALSE)=0,"",VLOOKUP($I11,'WM-AR'!$B$7:$AL$2292,14,FALSE))</f>
        <v/>
      </c>
      <c r="R11" s="310" t="str">
        <f>VLOOKUP($I11,'WM-AR'!$B$7:$AL$2292,16,FALSE)</f>
        <v>Glass Wool (Fiberglass)</v>
      </c>
      <c r="S11" s="310" t="str">
        <f>VLOOKUP($I11,'WM-AR'!$B$7:$AL$2292,18,FALSE)</f>
        <v>for Wall To External Side</v>
      </c>
      <c r="T11" s="310" t="str">
        <f>VLOOKUP($I11,'WM-AR'!$B$7:$AL$2292,20,FALSE)</f>
        <v>w/ 1-Layer Gypsum Board, Supporting Frame(Stud), Accessories</v>
      </c>
      <c r="U11" s="310">
        <f>VLOOKUP($I11,'WM-AR'!$B$7:$AL$2292,22,FALSE)</f>
        <v>0</v>
      </c>
      <c r="V11" s="310" t="str">
        <f>VLOOKUP($I11,'WM-AR'!$B$7:$AL$2292,24,FALSE)</f>
        <v>1-Layer Gypsumboard THK=12.5mm</v>
      </c>
      <c r="W11" s="310">
        <f>VLOOKUP($I11,'WM-AR'!$B$7:$AL$2292,25,FALSE)</f>
        <v>0</v>
      </c>
      <c r="X11" s="310" t="str">
        <f>VLOOKUP($I11,'WM-AR'!$B$7:$AL$2292,26,FALSE)</f>
        <v>Insulation THK=(  )mm</v>
      </c>
      <c r="Y11" s="310">
        <f>VLOOKUP($I11,'WM-AR'!$B$7:$AL$2292,27,FALSE)</f>
        <v>0</v>
      </c>
      <c r="Z11" s="310">
        <f>VLOOKUP($I11,'WM-AR'!$B$7:$AL$2292,28,FALSE)</f>
        <v>0</v>
      </c>
      <c r="AA11" s="310">
        <f>VLOOKUP($I11,'WM-AR'!$B$7:$AL$2292,29,FALSE)</f>
        <v>0</v>
      </c>
      <c r="AB11" s="310">
        <f>VLOOKUP($I11,'WM-AR'!$B$7:$AL$2292,30,FALSE)</f>
        <v>0</v>
      </c>
      <c r="AC11" s="310">
        <f>VLOOKUP($I11,'WM-AR'!$B$7:$AL$2292,31,FALSE)</f>
        <v>0</v>
      </c>
      <c r="AD11" s="310">
        <f>VLOOKUP($I11,'WM-AR'!$B$7:$AL$2292,32,FALSE)</f>
        <v>0</v>
      </c>
      <c r="AE11" s="310">
        <f>VLOOKUP($I11,'WM-AR'!$B$7:$AL$2292,33,FALSE)</f>
        <v>0</v>
      </c>
      <c r="AF11" s="287" t="s">
        <v>1119</v>
      </c>
      <c r="AG11" s="316" t="s">
        <v>779</v>
      </c>
      <c r="AH11" s="312"/>
      <c r="AI11" s="312" t="s">
        <v>763</v>
      </c>
      <c r="AJ11" s="334"/>
    </row>
    <row r="12" spans="2:36" ht="40.15" customHeight="1">
      <c r="B12" s="299" t="str">
        <f>$B11</f>
        <v>표준</v>
      </c>
      <c r="C12" s="314"/>
      <c r="D12" s="455"/>
      <c r="E12" s="461"/>
      <c r="F12" s="460"/>
      <c r="G12" s="462" t="s">
        <v>1114</v>
      </c>
      <c r="H12" s="352"/>
      <c r="I12" s="463" t="str">
        <f t="shared" si="1"/>
        <v/>
      </c>
      <c r="J12" s="444"/>
      <c r="K12" s="444"/>
      <c r="L12" s="444"/>
      <c r="M12" s="444"/>
      <c r="N12" s="444"/>
      <c r="O12" s="444"/>
      <c r="P12" s="444"/>
      <c r="Q12" s="444"/>
      <c r="R12" s="444"/>
      <c r="S12" s="444"/>
      <c r="T12" s="444"/>
      <c r="U12" s="444"/>
      <c r="V12" s="444"/>
      <c r="W12" s="444"/>
      <c r="X12" s="444"/>
      <c r="Y12" s="444"/>
      <c r="Z12" s="444"/>
      <c r="AA12" s="444"/>
      <c r="AB12" s="444"/>
      <c r="AC12" s="444"/>
      <c r="AD12" s="444"/>
      <c r="AE12" s="444"/>
      <c r="AF12" s="394"/>
      <c r="AG12" s="297"/>
      <c r="AH12" s="297"/>
      <c r="AI12" s="297"/>
      <c r="AJ12" s="333"/>
    </row>
    <row r="13" spans="2:36">
      <c r="B13" s="317" t="str">
        <f>$B12</f>
        <v>표준</v>
      </c>
      <c r="C13" s="318"/>
      <c r="D13" s="318"/>
      <c r="E13" s="318"/>
      <c r="F13" s="318"/>
      <c r="G13" s="318"/>
      <c r="H13" s="318"/>
      <c r="I13" s="318"/>
      <c r="J13" s="318"/>
      <c r="K13" s="318"/>
      <c r="L13" s="318"/>
      <c r="M13" s="318"/>
      <c r="N13" s="318"/>
      <c r="O13" s="318"/>
      <c r="P13" s="318"/>
      <c r="Q13" s="318"/>
      <c r="R13" s="318"/>
      <c r="S13" s="318"/>
      <c r="T13" s="318"/>
      <c r="U13" s="318"/>
      <c r="V13" s="318"/>
      <c r="W13" s="318"/>
      <c r="X13" s="318"/>
      <c r="Y13" s="318"/>
      <c r="Z13" s="318"/>
      <c r="AA13" s="318"/>
      <c r="AB13" s="318"/>
      <c r="AC13" s="318"/>
      <c r="AD13" s="318"/>
      <c r="AE13" s="318"/>
      <c r="AF13" s="318"/>
      <c r="AG13" s="318"/>
      <c r="AH13" s="318"/>
      <c r="AI13" s="318"/>
      <c r="AJ13" s="318"/>
    </row>
    <row r="14" spans="2:36" ht="34.9" customHeight="1">
      <c r="B14" s="283" t="s">
        <v>755</v>
      </c>
      <c r="C14" s="440"/>
      <c r="D14" s="285" t="s">
        <v>225</v>
      </c>
      <c r="E14" s="308"/>
      <c r="F14" s="287" t="s">
        <v>539</v>
      </c>
      <c r="G14" s="288" t="s">
        <v>1120</v>
      </c>
      <c r="H14" s="289"/>
      <c r="I14" s="290" t="str">
        <f t="shared" si="1"/>
        <v/>
      </c>
      <c r="J14" s="290"/>
      <c r="K14" s="290"/>
      <c r="L14" s="290"/>
      <c r="M14" s="290"/>
      <c r="N14" s="291"/>
      <c r="O14" s="441" t="s">
        <v>1121</v>
      </c>
      <c r="P14" s="442"/>
      <c r="Q14" s="442"/>
      <c r="R14" s="442"/>
      <c r="S14" s="442"/>
      <c r="T14" s="442"/>
      <c r="U14" s="442"/>
      <c r="V14" s="443"/>
      <c r="W14" s="444"/>
      <c r="X14" s="444"/>
      <c r="Y14" s="444"/>
      <c r="Z14" s="444"/>
      <c r="AA14" s="444"/>
      <c r="AB14" s="444"/>
      <c r="AC14" s="444"/>
      <c r="AD14" s="444"/>
      <c r="AE14" s="444"/>
      <c r="AF14" s="394" t="s">
        <v>1111</v>
      </c>
      <c r="AG14" s="297"/>
      <c r="AH14" s="297"/>
      <c r="AI14" s="297"/>
      <c r="AJ14" s="333"/>
    </row>
    <row r="15" spans="2:36" ht="49.9" customHeight="1">
      <c r="B15" s="299" t="str">
        <f>$B14</f>
        <v>표준</v>
      </c>
      <c r="C15" s="314"/>
      <c r="D15" s="285"/>
      <c r="E15" s="285"/>
      <c r="F15" s="460"/>
      <c r="G15" s="286" t="str">
        <f t="shared" ref="G15:G16" si="3">N15&amp;" "&amp;Q15</f>
        <v xml:space="preserve">Gypsumboard Partition Wall (Fixed Type) </v>
      </c>
      <c r="H15" s="308" t="s">
        <v>1122</v>
      </c>
      <c r="I15" s="309" t="str">
        <f t="shared" si="1"/>
        <v>A04AS177-00004</v>
      </c>
      <c r="J15" s="310"/>
      <c r="K15" s="310" t="str">
        <f>VLOOKUP($I15,'WM-AR'!$B$7:$AL$2292,34,FALSE)</f>
        <v>M2</v>
      </c>
      <c r="L15" s="310" t="str">
        <f>VLOOKUP($I15,'WM-AR'!$B$7:$AL$2292,4,FALSE)</f>
        <v>Finishing Work</v>
      </c>
      <c r="M15" s="310" t="str">
        <f>VLOOKUP($I15,'WM-AR'!$B$7:$AL$2292,6,FALSE)</f>
        <v>Exterior/Interior Finish Work</v>
      </c>
      <c r="N15" s="310" t="str">
        <f>VLOOKUP($I15,'WM-AR'!$B$7:$AL$2292,8,FALSE)</f>
        <v>Gypsumboard Partition Wall (Fixed Type)</v>
      </c>
      <c r="O15" s="310" t="str">
        <f>VLOOKUP($I15,'WM-AR'!$B$7:$AL$2292,10,FALSE)</f>
        <v>Fire Protective Rating: N/A, 2-Layer Gypsum Boards to One Side</v>
      </c>
      <c r="P15" s="310">
        <f>VLOOKUP($I15,'WM-AR'!$B$7:$AL$2292,12,FALSE)</f>
        <v>0</v>
      </c>
      <c r="Q15" s="310" t="str">
        <f>IF(VLOOKUP($I15,'WM-AR'!$B$7:$AL$2292,14,FALSE)=0,"",VLOOKUP($I15,'WM-AR'!$B$7:$AL$2292,14,FALSE))</f>
        <v/>
      </c>
      <c r="R15" s="310" t="str">
        <f>VLOOKUP($I15,'WM-AR'!$B$7:$AL$2292,16,FALSE)</f>
        <v>w/o Insulation</v>
      </c>
      <c r="S15" s="310">
        <f>VLOOKUP($I15,'WM-AR'!$B$7:$AL$2292,18,FALSE)</f>
        <v>0</v>
      </c>
      <c r="T15" s="310" t="str">
        <f>VLOOKUP($I15,'WM-AR'!$B$7:$AL$2292,20,FALSE)</f>
        <v>Including Supporting Frame(Stud) &amp; Accessories</v>
      </c>
      <c r="U15" s="310">
        <f>VLOOKUP($I15,'WM-AR'!$B$7:$AL$2292,22,FALSE)</f>
        <v>0</v>
      </c>
      <c r="V15" s="310" t="str">
        <f>VLOOKUP($I15,'WM-AR'!$B$7:$AL$2292,24,FALSE)</f>
        <v>1-Layer Gypsumboard THK=9.5mm</v>
      </c>
      <c r="W15" s="310">
        <f>VLOOKUP($I15,'WM-AR'!$B$7:$AL$2292,25,FALSE)</f>
        <v>0</v>
      </c>
      <c r="X15" s="310" t="str">
        <f>VLOOKUP($I15,'WM-AR'!$B$7:$AL$2292,26,FALSE)</f>
        <v/>
      </c>
      <c r="Y15" s="310">
        <f>VLOOKUP($I15,'WM-AR'!$B$7:$AL$2292,27,FALSE)</f>
        <v>0</v>
      </c>
      <c r="Z15" s="310">
        <f>VLOOKUP($I15,'WM-AR'!$B$7:$AL$2292,28,FALSE)</f>
        <v>0</v>
      </c>
      <c r="AA15" s="310">
        <f>VLOOKUP($I15,'WM-AR'!$B$7:$AL$2292,29,FALSE)</f>
        <v>0</v>
      </c>
      <c r="AB15" s="310">
        <f>VLOOKUP($I15,'WM-AR'!$B$7:$AL$2292,30,FALSE)</f>
        <v>0</v>
      </c>
      <c r="AC15" s="310">
        <f>VLOOKUP($I15,'WM-AR'!$B$7:$AL$2292,31,FALSE)</f>
        <v>0</v>
      </c>
      <c r="AD15" s="310">
        <f>VLOOKUP($I15,'WM-AR'!$B$7:$AL$2292,32,FALSE)</f>
        <v>0</v>
      </c>
      <c r="AE15" s="310">
        <f>VLOOKUP($I15,'WM-AR'!$B$7:$AL$2292,33,FALSE)</f>
        <v>0</v>
      </c>
      <c r="AF15" s="287" t="s">
        <v>1123</v>
      </c>
      <c r="AG15" s="316" t="s">
        <v>779</v>
      </c>
      <c r="AH15" s="312"/>
      <c r="AI15" s="312" t="s">
        <v>763</v>
      </c>
      <c r="AJ15" s="334"/>
    </row>
    <row r="16" spans="2:36" ht="49.9" customHeight="1">
      <c r="B16" s="299" t="str">
        <f t="shared" ref="B16:B17" si="4">$B15</f>
        <v>표준</v>
      </c>
      <c r="C16" s="314"/>
      <c r="D16" s="285"/>
      <c r="E16" s="285"/>
      <c r="F16" s="460"/>
      <c r="G16" s="286" t="str">
        <f t="shared" si="3"/>
        <v xml:space="preserve">Insulation </v>
      </c>
      <c r="H16" s="308" t="s">
        <v>1124</v>
      </c>
      <c r="I16" s="309" t="str">
        <f t="shared" si="1"/>
        <v>A04AL076-00008</v>
      </c>
      <c r="J16" s="310"/>
      <c r="K16" s="310" t="str">
        <f>VLOOKUP($I16,'WM-AR'!$B$7:$AL$2292,34,FALSE)</f>
        <v>M2</v>
      </c>
      <c r="L16" s="310" t="str">
        <f>VLOOKUP($I16,'WM-AR'!$B$7:$AL$2292,4,FALSE)</f>
        <v>Finishing Work</v>
      </c>
      <c r="M16" s="310" t="str">
        <f>VLOOKUP($I16,'WM-AR'!$B$7:$AL$2292,6,FALSE)</f>
        <v>Masonry Work</v>
      </c>
      <c r="N16" s="310" t="str">
        <f>VLOOKUP($I16,'WM-AR'!$B$7:$AL$2292,8,FALSE)</f>
        <v>Insulation</v>
      </c>
      <c r="O16" s="310" t="str">
        <f>VLOOKUP($I16,'WM-AR'!$B$7:$AL$2292,10,FALSE)</f>
        <v>Glass Wool (Fiberglass)</v>
      </c>
      <c r="P16" s="310">
        <f>VLOOKUP($I16,'WM-AR'!$B$7:$AL$2292,12,FALSE)</f>
        <v>0</v>
      </c>
      <c r="Q16" s="310" t="str">
        <f>IF(VLOOKUP($I16,'WM-AR'!$B$7:$AL$2292,14,FALSE)=0,"",VLOOKUP($I16,'WM-AR'!$B$7:$AL$2292,14,FALSE))</f>
        <v/>
      </c>
      <c r="R16" s="310">
        <f>VLOOKUP($I16,'WM-AR'!$B$7:$AL$2292,16,FALSE)</f>
        <v>0</v>
      </c>
      <c r="S16" s="310">
        <f>VLOOKUP($I16,'WM-AR'!$B$7:$AL$2292,18,FALSE)</f>
        <v>0</v>
      </c>
      <c r="T16" s="310" t="str">
        <f>VLOOKUP($I16,'WM-AR'!$B$7:$AL$2292,20,FALSE)</f>
        <v>Minimum Density of 50 kg/m3</v>
      </c>
      <c r="U16" s="310">
        <f>VLOOKUP($I16,'WM-AR'!$B$7:$AL$2292,22,FALSE)</f>
        <v>0</v>
      </c>
      <c r="V16" s="310" t="str">
        <f>VLOOKUP($I16,'WM-AR'!$B$7:$AL$2292,24,FALSE)</f>
        <v>100mm≤THK</v>
      </c>
      <c r="W16" s="310">
        <f>VLOOKUP($I16,'WM-AR'!$B$7:$AL$2292,25,FALSE)</f>
        <v>0</v>
      </c>
      <c r="X16" s="310" t="str">
        <f>VLOOKUP($I16,'WM-AR'!$B$7:$AL$2292,26,FALSE)</f>
        <v>THK=(  )mm</v>
      </c>
      <c r="Y16" s="310">
        <f>VLOOKUP($I16,'WM-AR'!$B$7:$AL$2292,27,FALSE)</f>
        <v>0</v>
      </c>
      <c r="Z16" s="310">
        <f>VLOOKUP($I16,'WM-AR'!$B$7:$AL$2292,28,FALSE)</f>
        <v>0</v>
      </c>
      <c r="AA16" s="310">
        <f>VLOOKUP($I16,'WM-AR'!$B$7:$AL$2292,29,FALSE)</f>
        <v>0</v>
      </c>
      <c r="AB16" s="310">
        <f>VLOOKUP($I16,'WM-AR'!$B$7:$AL$2292,30,FALSE)</f>
        <v>0</v>
      </c>
      <c r="AC16" s="310">
        <f>VLOOKUP($I16,'WM-AR'!$B$7:$AL$2292,31,FALSE)</f>
        <v>0</v>
      </c>
      <c r="AD16" s="310">
        <f>VLOOKUP($I16,'WM-AR'!$B$7:$AL$2292,32,FALSE)</f>
        <v>0</v>
      </c>
      <c r="AE16" s="310">
        <f>VLOOKUP($I16,'WM-AR'!$B$7:$AL$2292,33,FALSE)</f>
        <v>0</v>
      </c>
      <c r="AF16" s="287" t="s">
        <v>1119</v>
      </c>
      <c r="AG16" s="316" t="s">
        <v>779</v>
      </c>
      <c r="AH16" s="312"/>
      <c r="AI16" s="312" t="s">
        <v>763</v>
      </c>
      <c r="AJ16" s="334"/>
    </row>
    <row r="17" spans="2:36" ht="40.15" customHeight="1">
      <c r="B17" s="299" t="str">
        <f t="shared" si="4"/>
        <v>표준</v>
      </c>
      <c r="C17" s="314"/>
      <c r="D17" s="455"/>
      <c r="E17" s="461"/>
      <c r="F17" s="460"/>
      <c r="G17" s="462" t="s">
        <v>1114</v>
      </c>
      <c r="H17" s="352"/>
      <c r="I17" s="463" t="str">
        <f t="shared" si="1"/>
        <v/>
      </c>
      <c r="J17" s="444"/>
      <c r="K17" s="444"/>
      <c r="L17" s="444"/>
      <c r="M17" s="444"/>
      <c r="N17" s="444"/>
      <c r="O17" s="444"/>
      <c r="P17" s="444"/>
      <c r="Q17" s="444"/>
      <c r="R17" s="444"/>
      <c r="S17" s="444"/>
      <c r="T17" s="444"/>
      <c r="U17" s="444"/>
      <c r="V17" s="444"/>
      <c r="W17" s="444"/>
      <c r="X17" s="444"/>
      <c r="Y17" s="444"/>
      <c r="Z17" s="444"/>
      <c r="AA17" s="444"/>
      <c r="AB17" s="444"/>
      <c r="AC17" s="444"/>
      <c r="AD17" s="444"/>
      <c r="AE17" s="444"/>
      <c r="AF17" s="394"/>
      <c r="AG17" s="297"/>
      <c r="AH17" s="297"/>
      <c r="AI17" s="297"/>
      <c r="AJ17" s="333"/>
    </row>
    <row r="18" spans="2:36">
      <c r="B18" s="317" t="str">
        <f>$B17</f>
        <v>표준</v>
      </c>
      <c r="C18" s="318"/>
      <c r="D18" s="318"/>
      <c r="E18" s="318"/>
      <c r="F18" s="318"/>
      <c r="G18" s="318"/>
      <c r="H18" s="318"/>
      <c r="I18" s="318"/>
      <c r="J18" s="318"/>
      <c r="K18" s="318"/>
      <c r="L18" s="318"/>
      <c r="M18" s="318"/>
      <c r="N18" s="318"/>
      <c r="O18" s="318"/>
      <c r="P18" s="318"/>
      <c r="Q18" s="318"/>
      <c r="R18" s="318"/>
      <c r="S18" s="318"/>
      <c r="T18" s="318"/>
      <c r="U18" s="318"/>
      <c r="V18" s="318"/>
      <c r="W18" s="318"/>
      <c r="X18" s="318"/>
      <c r="Y18" s="318"/>
      <c r="Z18" s="318"/>
      <c r="AA18" s="318"/>
      <c r="AB18" s="318"/>
      <c r="AC18" s="318"/>
      <c r="AD18" s="318"/>
      <c r="AE18" s="318"/>
      <c r="AF18" s="318"/>
      <c r="AG18" s="318"/>
      <c r="AH18" s="318"/>
      <c r="AI18" s="318"/>
      <c r="AJ18" s="318"/>
    </row>
    <row r="19" spans="2:36" ht="34.9" customHeight="1">
      <c r="B19" s="283" t="s">
        <v>755</v>
      </c>
      <c r="C19" s="440"/>
      <c r="D19" s="285" t="s">
        <v>225</v>
      </c>
      <c r="E19" s="308"/>
      <c r="F19" s="287" t="s">
        <v>539</v>
      </c>
      <c r="G19" s="288" t="s">
        <v>1125</v>
      </c>
      <c r="H19" s="289"/>
      <c r="I19" s="290" t="str">
        <f t="shared" si="1"/>
        <v/>
      </c>
      <c r="J19" s="290"/>
      <c r="K19" s="290"/>
      <c r="L19" s="290"/>
      <c r="M19" s="290"/>
      <c r="N19" s="291"/>
      <c r="O19" s="441" t="s">
        <v>1126</v>
      </c>
      <c r="P19" s="442"/>
      <c r="Q19" s="442"/>
      <c r="R19" s="442"/>
      <c r="S19" s="442"/>
      <c r="T19" s="442"/>
      <c r="U19" s="442"/>
      <c r="V19" s="443"/>
      <c r="W19" s="444"/>
      <c r="X19" s="444"/>
      <c r="Y19" s="444"/>
      <c r="Z19" s="444"/>
      <c r="AA19" s="444"/>
      <c r="AB19" s="444"/>
      <c r="AC19" s="444"/>
      <c r="AD19" s="444"/>
      <c r="AE19" s="444"/>
      <c r="AF19" s="394" t="s">
        <v>1111</v>
      </c>
      <c r="AG19" s="297"/>
      <c r="AH19" s="297"/>
      <c r="AI19" s="297"/>
      <c r="AJ19" s="333"/>
    </row>
    <row r="20" spans="2:36" ht="49.9" customHeight="1">
      <c r="B20" s="299" t="str">
        <f>$B19</f>
        <v>표준</v>
      </c>
      <c r="C20" s="314"/>
      <c r="D20" s="285"/>
      <c r="E20" s="285"/>
      <c r="F20" s="460"/>
      <c r="G20" s="286" t="str">
        <f t="shared" ref="G20" si="5">N20&amp;" "&amp;Q20</f>
        <v xml:space="preserve">Plasterboard Dry Liner System </v>
      </c>
      <c r="H20" s="308" t="s">
        <v>1127</v>
      </c>
      <c r="I20" s="309" t="str">
        <f t="shared" si="1"/>
        <v>A04AS176-00008</v>
      </c>
      <c r="J20" s="310"/>
      <c r="K20" s="310" t="str">
        <f>VLOOKUP($I20,'WM-AR'!$B$7:$AL$2292,34,FALSE)</f>
        <v>M2</v>
      </c>
      <c r="L20" s="310" t="str">
        <f>VLOOKUP($I20,'WM-AR'!$B$7:$AL$2292,4,FALSE)</f>
        <v>Finishing Work</v>
      </c>
      <c r="M20" s="310" t="str">
        <f>VLOOKUP($I20,'WM-AR'!$B$7:$AL$2292,6,FALSE)</f>
        <v>Exterior/Interior Finish Work</v>
      </c>
      <c r="N20" s="310" t="str">
        <f>VLOOKUP($I20,'WM-AR'!$B$7:$AL$2292,8,FALSE)</f>
        <v>Plasterboard Dry Liner System</v>
      </c>
      <c r="O20" s="310">
        <f>VLOOKUP($I20,'WM-AR'!$B$7:$AL$2292,10,FALSE)</f>
        <v>0</v>
      </c>
      <c r="P20" s="310">
        <f>VLOOKUP($I20,'WM-AR'!$B$7:$AL$2292,12,FALSE)</f>
        <v>0</v>
      </c>
      <c r="Q20" s="310" t="str">
        <f>IF(VLOOKUP($I20,'WM-AR'!$B$7:$AL$2292,14,FALSE)=0,"",VLOOKUP($I20,'WM-AR'!$B$7:$AL$2292,14,FALSE))</f>
        <v/>
      </c>
      <c r="R20" s="310" t="str">
        <f>VLOOKUP($I20,'WM-AR'!$B$7:$AL$2292,16,FALSE)</f>
        <v>Rigid Insulation</v>
      </c>
      <c r="S20" s="310" t="str">
        <f>VLOOKUP($I20,'WM-AR'!$B$7:$AL$2292,18,FALSE)</f>
        <v>for Wall To External Side</v>
      </c>
      <c r="T20" s="310" t="str">
        <f>VLOOKUP($I20,'WM-AR'!$B$7:$AL$2292,20,FALSE)</f>
        <v>w/ 1-Layer Gypsum Board, Supporting Frame(Stud), Accessories</v>
      </c>
      <c r="U20" s="310">
        <f>VLOOKUP($I20,'WM-AR'!$B$7:$AL$2292,22,FALSE)</f>
        <v>0</v>
      </c>
      <c r="V20" s="310" t="str">
        <f>VLOOKUP($I20,'WM-AR'!$B$7:$AL$2292,24,FALSE)</f>
        <v>1-Layer Gypsumboard THK=12.5mm</v>
      </c>
      <c r="W20" s="310">
        <f>VLOOKUP($I20,'WM-AR'!$B$7:$AL$2292,25,FALSE)</f>
        <v>0</v>
      </c>
      <c r="X20" s="310" t="str">
        <f>VLOOKUP($I20,'WM-AR'!$B$7:$AL$2292,26,FALSE)</f>
        <v>Insulation THK=(  )mm</v>
      </c>
      <c r="Y20" s="310">
        <f>VLOOKUP($I20,'WM-AR'!$B$7:$AL$2292,27,FALSE)</f>
        <v>0</v>
      </c>
      <c r="Z20" s="310">
        <f>VLOOKUP($I20,'WM-AR'!$B$7:$AL$2292,28,FALSE)</f>
        <v>0</v>
      </c>
      <c r="AA20" s="310">
        <f>VLOOKUP($I20,'WM-AR'!$B$7:$AL$2292,29,FALSE)</f>
        <v>0</v>
      </c>
      <c r="AB20" s="310">
        <f>VLOOKUP($I20,'WM-AR'!$B$7:$AL$2292,30,FALSE)</f>
        <v>0</v>
      </c>
      <c r="AC20" s="310">
        <f>VLOOKUP($I20,'WM-AR'!$B$7:$AL$2292,31,FALSE)</f>
        <v>0</v>
      </c>
      <c r="AD20" s="310">
        <f>VLOOKUP($I20,'WM-AR'!$B$7:$AL$2292,32,FALSE)</f>
        <v>0</v>
      </c>
      <c r="AE20" s="310">
        <f>VLOOKUP($I20,'WM-AR'!$B$7:$AL$2292,33,FALSE)</f>
        <v>0</v>
      </c>
      <c r="AF20" s="287" t="s">
        <v>1128</v>
      </c>
      <c r="AG20" s="316" t="s">
        <v>779</v>
      </c>
      <c r="AH20" s="312"/>
      <c r="AI20" s="312" t="s">
        <v>763</v>
      </c>
      <c r="AJ20" s="334"/>
    </row>
    <row r="21" spans="2:36" ht="40.15" customHeight="1">
      <c r="B21" s="299" t="str">
        <f>$B20</f>
        <v>표준</v>
      </c>
      <c r="C21" s="314"/>
      <c r="D21" s="455"/>
      <c r="E21" s="461"/>
      <c r="F21" s="460"/>
      <c r="G21" s="462" t="s">
        <v>1114</v>
      </c>
      <c r="H21" s="352"/>
      <c r="I21" s="463" t="str">
        <f t="shared" si="1"/>
        <v/>
      </c>
      <c r="J21" s="444"/>
      <c r="K21" s="444"/>
      <c r="L21" s="444"/>
      <c r="M21" s="444"/>
      <c r="N21" s="444"/>
      <c r="O21" s="444"/>
      <c r="P21" s="444"/>
      <c r="Q21" s="444"/>
      <c r="R21" s="444"/>
      <c r="S21" s="444"/>
      <c r="T21" s="444"/>
      <c r="U21" s="444"/>
      <c r="V21" s="444"/>
      <c r="W21" s="444"/>
      <c r="X21" s="444"/>
      <c r="Y21" s="444"/>
      <c r="Z21" s="444"/>
      <c r="AA21" s="444"/>
      <c r="AB21" s="444"/>
      <c r="AC21" s="444"/>
      <c r="AD21" s="444"/>
      <c r="AE21" s="444"/>
      <c r="AF21" s="394"/>
      <c r="AG21" s="297"/>
      <c r="AH21" s="297"/>
      <c r="AI21" s="297"/>
      <c r="AJ21" s="333"/>
    </row>
    <row r="22" spans="2:36">
      <c r="B22" s="317" t="str">
        <f>$B21</f>
        <v>표준</v>
      </c>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row>
    <row r="23" spans="2:36" ht="33" customHeight="1">
      <c r="B23" s="379"/>
      <c r="C23" s="438"/>
      <c r="D23" s="451" t="s">
        <v>1107</v>
      </c>
      <c r="E23" s="321"/>
      <c r="F23" s="321"/>
      <c r="G23" s="412" t="s">
        <v>1129</v>
      </c>
      <c r="H23" s="412"/>
      <c r="I23" s="415" t="str">
        <f t="shared" si="1"/>
        <v/>
      </c>
      <c r="J23" s="415"/>
      <c r="K23" s="416"/>
      <c r="L23" s="416"/>
      <c r="M23" s="416"/>
      <c r="N23" s="416"/>
      <c r="O23" s="416"/>
      <c r="P23" s="416"/>
      <c r="Q23" s="416"/>
      <c r="R23" s="416"/>
      <c r="S23" s="416"/>
      <c r="T23" s="416"/>
      <c r="U23" s="416"/>
      <c r="V23" s="416"/>
      <c r="W23" s="416"/>
      <c r="X23" s="416"/>
      <c r="Y23" s="416"/>
      <c r="Z23" s="416"/>
      <c r="AA23" s="416"/>
      <c r="AB23" s="416"/>
      <c r="AC23" s="416"/>
      <c r="AD23" s="416"/>
      <c r="AE23" s="416"/>
      <c r="AF23" s="305"/>
      <c r="AG23" s="305"/>
      <c r="AH23" s="305"/>
      <c r="AI23" s="305"/>
      <c r="AJ23" s="306"/>
    </row>
    <row r="24" spans="2:36" ht="34.9" customHeight="1">
      <c r="B24" s="283" t="s">
        <v>755</v>
      </c>
      <c r="C24" s="440"/>
      <c r="D24" s="285" t="s">
        <v>225</v>
      </c>
      <c r="E24" s="308"/>
      <c r="F24" s="287" t="s">
        <v>539</v>
      </c>
      <c r="G24" s="288" t="s">
        <v>1130</v>
      </c>
      <c r="H24" s="289"/>
      <c r="I24" s="290" t="str">
        <f t="shared" si="1"/>
        <v/>
      </c>
      <c r="J24" s="290"/>
      <c r="K24" s="290"/>
      <c r="L24" s="290"/>
      <c r="M24" s="290"/>
      <c r="N24" s="291"/>
      <c r="O24" s="441" t="s">
        <v>1131</v>
      </c>
      <c r="P24" s="442"/>
      <c r="Q24" s="442"/>
      <c r="R24" s="442"/>
      <c r="S24" s="442"/>
      <c r="T24" s="442"/>
      <c r="U24" s="442"/>
      <c r="V24" s="443"/>
      <c r="W24" s="444"/>
      <c r="X24" s="444"/>
      <c r="Y24" s="444"/>
      <c r="Z24" s="444"/>
      <c r="AA24" s="444"/>
      <c r="AB24" s="444"/>
      <c r="AC24" s="444"/>
      <c r="AD24" s="444"/>
      <c r="AE24" s="444"/>
      <c r="AF24" s="394"/>
      <c r="AG24" s="297"/>
      <c r="AH24" s="297"/>
      <c r="AI24" s="297"/>
      <c r="AJ24" s="333"/>
    </row>
    <row r="25" spans="2:36" ht="49.9" customHeight="1">
      <c r="B25" s="299" t="str">
        <f>$B24</f>
        <v>표준</v>
      </c>
      <c r="C25" s="307"/>
      <c r="D25" s="286"/>
      <c r="E25" s="286"/>
      <c r="F25" s="746"/>
      <c r="G25" s="286" t="str">
        <f t="shared" ref="G25" si="6">N25&amp;" "&amp;Q25</f>
        <v xml:space="preserve">Plasterboard Dry Liner System </v>
      </c>
      <c r="H25" s="308" t="s">
        <v>1115</v>
      </c>
      <c r="I25" s="309" t="str">
        <f t="shared" si="1"/>
        <v>A04AS176-00002</v>
      </c>
      <c r="J25" s="310"/>
      <c r="K25" s="310" t="str">
        <f>VLOOKUP($I25,'WM-AR'!$B$7:$AL$2292,34,FALSE)</f>
        <v>M2</v>
      </c>
      <c r="L25" s="310" t="str">
        <f>VLOOKUP($I25,'WM-AR'!$B$7:$AL$2292,4,FALSE)</f>
        <v>Finishing Work</v>
      </c>
      <c r="M25" s="310" t="str">
        <f>VLOOKUP($I25,'WM-AR'!$B$7:$AL$2292,6,FALSE)</f>
        <v>Exterior/Interior Finish Work</v>
      </c>
      <c r="N25" s="310" t="str">
        <f>VLOOKUP($I25,'WM-AR'!$B$7:$AL$2292,8,FALSE)</f>
        <v>Plasterboard Dry Liner System</v>
      </c>
      <c r="O25" s="310">
        <f>VLOOKUP($I25,'WM-AR'!$B$7:$AL$2292,10,FALSE)</f>
        <v>0</v>
      </c>
      <c r="P25" s="310">
        <f>VLOOKUP($I25,'WM-AR'!$B$7:$AL$2292,12,FALSE)</f>
        <v>0</v>
      </c>
      <c r="Q25" s="310" t="str">
        <f>IF(VLOOKUP($I25,'WM-AR'!$B$7:$AL$2292,14,FALSE)=0,"",VLOOKUP($I25,'WM-AR'!$B$7:$AL$2292,14,FALSE))</f>
        <v/>
      </c>
      <c r="R25" s="310" t="str">
        <f>VLOOKUP($I25,'WM-AR'!$B$7:$AL$2292,16,FALSE)</f>
        <v>Mineral Wool (Rock Wool)</v>
      </c>
      <c r="S25" s="310" t="str">
        <f>VLOOKUP($I25,'WM-AR'!$B$7:$AL$2292,18,FALSE)</f>
        <v>for Wall To External Side</v>
      </c>
      <c r="T25" s="310" t="str">
        <f>VLOOKUP($I25,'WM-AR'!$B$7:$AL$2292,20,FALSE)</f>
        <v>w/ 1-Layer Gypsum Board, Supporting Frame(Stud), Accessories</v>
      </c>
      <c r="U25" s="310">
        <f>VLOOKUP($I25,'WM-AR'!$B$7:$AL$2292,22,FALSE)</f>
        <v>0</v>
      </c>
      <c r="V25" s="310" t="str">
        <f>VLOOKUP($I25,'WM-AR'!$B$7:$AL$2292,24,FALSE)</f>
        <v>1-Layer Gypsumboard THK=12.5mm</v>
      </c>
      <c r="W25" s="310">
        <f>VLOOKUP($I25,'WM-AR'!$B$7:$AL$2292,25,FALSE)</f>
        <v>0</v>
      </c>
      <c r="X25" s="310" t="str">
        <f>VLOOKUP($I25,'WM-AR'!$B$7:$AL$2292,26,FALSE)</f>
        <v>Insulation THK=(  )mm</v>
      </c>
      <c r="Y25" s="310">
        <f>VLOOKUP($I25,'WM-AR'!$B$7:$AL$2292,27,FALSE)</f>
        <v>0</v>
      </c>
      <c r="Z25" s="310">
        <f>VLOOKUP($I25,'WM-AR'!$B$7:$AL$2292,28,FALSE)</f>
        <v>0</v>
      </c>
      <c r="AA25" s="310">
        <f>VLOOKUP($I25,'WM-AR'!$B$7:$AL$2292,29,FALSE)</f>
        <v>0</v>
      </c>
      <c r="AB25" s="310">
        <f>VLOOKUP($I25,'WM-AR'!$B$7:$AL$2292,30,FALSE)</f>
        <v>0</v>
      </c>
      <c r="AC25" s="310">
        <f>VLOOKUP($I25,'WM-AR'!$B$7:$AL$2292,31,FALSE)</f>
        <v>0</v>
      </c>
      <c r="AD25" s="310">
        <f>VLOOKUP($I25,'WM-AR'!$B$7:$AL$2292,32,FALSE)</f>
        <v>0</v>
      </c>
      <c r="AE25" s="310">
        <f>VLOOKUP($I25,'WM-AR'!$B$7:$AL$2292,33,FALSE)</f>
        <v>0</v>
      </c>
      <c r="AF25" s="287" t="s">
        <v>1132</v>
      </c>
      <c r="AG25" s="316" t="s">
        <v>779</v>
      </c>
      <c r="AH25" s="312"/>
      <c r="AI25" s="312" t="s">
        <v>763</v>
      </c>
      <c r="AJ25" s="334"/>
    </row>
    <row r="26" spans="2:36" ht="49.9" customHeight="1">
      <c r="B26" s="299" t="str">
        <f t="shared" ref="B26:B29" si="7">$B25</f>
        <v>표준</v>
      </c>
      <c r="C26" s="314"/>
      <c r="D26" s="285"/>
      <c r="E26" s="285"/>
      <c r="F26" s="748"/>
      <c r="G26" s="286" t="s">
        <v>1133</v>
      </c>
      <c r="H26" s="308"/>
      <c r="I26" s="309" t="str">
        <f t="shared" si="1"/>
        <v/>
      </c>
      <c r="J26" s="310"/>
      <c r="K26" s="310"/>
      <c r="L26" s="310"/>
      <c r="M26" s="310"/>
      <c r="N26" s="310"/>
      <c r="O26" s="310"/>
      <c r="P26" s="310"/>
      <c r="Q26" s="310"/>
      <c r="R26" s="310"/>
      <c r="S26" s="310"/>
      <c r="T26" s="310"/>
      <c r="U26" s="310"/>
      <c r="V26" s="310"/>
      <c r="W26" s="310"/>
      <c r="X26" s="310"/>
      <c r="Y26" s="310"/>
      <c r="Z26" s="310"/>
      <c r="AA26" s="310"/>
      <c r="AB26" s="310"/>
      <c r="AC26" s="310"/>
      <c r="AD26" s="310"/>
      <c r="AE26" s="310"/>
      <c r="AF26" s="287"/>
      <c r="AG26" s="352"/>
      <c r="AH26" s="352"/>
      <c r="AI26" s="352"/>
      <c r="AJ26" s="334"/>
    </row>
    <row r="27" spans="2:36" ht="49.9" customHeight="1">
      <c r="B27" s="299" t="str">
        <f t="shared" si="7"/>
        <v>표준</v>
      </c>
      <c r="C27" s="307"/>
      <c r="D27" s="286"/>
      <c r="E27" s="286"/>
      <c r="F27" s="747"/>
      <c r="G27" s="286" t="str">
        <f t="shared" ref="G27:G29" si="8">N27&amp;" "&amp;Q27</f>
        <v xml:space="preserve">Reinforced Concrete Block </v>
      </c>
      <c r="H27" s="308" t="s">
        <v>1134</v>
      </c>
      <c r="I27" s="309" t="str">
        <f t="shared" si="1"/>
        <v>A04AL069-00002</v>
      </c>
      <c r="J27" s="310"/>
      <c r="K27" s="310" t="str">
        <f>VLOOKUP($I27,'WM-AR'!$B$7:$AL$2292,34,FALSE)</f>
        <v>M2</v>
      </c>
      <c r="L27" s="310" t="str">
        <f>VLOOKUP($I27,'WM-AR'!$B$7:$AL$2292,4,FALSE)</f>
        <v>Finishing Work</v>
      </c>
      <c r="M27" s="310" t="str">
        <f>VLOOKUP($I27,'WM-AR'!$B$7:$AL$2292,6,FALSE)</f>
        <v>Masonry Work</v>
      </c>
      <c r="N27" s="310" t="str">
        <f>VLOOKUP($I27,'WM-AR'!$B$7:$AL$2292,8,FALSE)</f>
        <v>Reinforced Concrete Block</v>
      </c>
      <c r="O27" s="310">
        <f>VLOOKUP($I27,'WM-AR'!$B$7:$AL$2292,10,FALSE)</f>
        <v>0</v>
      </c>
      <c r="P27" s="310">
        <f>VLOOKUP($I27,'WM-AR'!$B$7:$AL$2292,12,FALSE)</f>
        <v>0</v>
      </c>
      <c r="Q27" s="310" t="str">
        <f>IF(VLOOKUP($I27,'WM-AR'!$B$7:$AL$2292,14,FALSE)=0,"",VLOOKUP($I27,'WM-AR'!$B$7:$AL$2292,14,FALSE))</f>
        <v/>
      </c>
      <c r="R27" s="310">
        <f>VLOOKUP($I27,'WM-AR'!$B$7:$AL$2292,16,FALSE)</f>
        <v>0</v>
      </c>
      <c r="S27" s="310">
        <f>VLOOKUP($I27,'WM-AR'!$B$7:$AL$2292,18,FALSE)</f>
        <v>0</v>
      </c>
      <c r="T27" s="310" t="str">
        <f>VLOOKUP($I27,'WM-AR'!$B$7:$AL$2292,20,FALSE)</f>
        <v>w/ All Reinf.(Lath, Steel Tie, Anchor Bar, Mortar, ETC.), Filler, Sealant, Lintel/Sill for Opening, ETC.</v>
      </c>
      <c r="U27" s="310">
        <f>VLOOKUP($I27,'WM-AR'!$B$7:$AL$2292,22,FALSE)</f>
        <v>0</v>
      </c>
      <c r="V27" s="310" t="str">
        <f>VLOOKUP($I27,'WM-AR'!$B$7:$AL$2292,24,FALSE)</f>
        <v>100mm&lt;THK≤200mm</v>
      </c>
      <c r="W27" s="310">
        <f>VLOOKUP($I27,'WM-AR'!$B$7:$AL$2292,25,FALSE)</f>
        <v>0</v>
      </c>
      <c r="X27" s="310" t="str">
        <f>VLOOKUP($I27,'WM-AR'!$B$7:$AL$2292,26,FALSE)</f>
        <v>THK=(  )mm</v>
      </c>
      <c r="Y27" s="310">
        <f>VLOOKUP($I27,'WM-AR'!$B$7:$AL$2292,27,FALSE)</f>
        <v>0</v>
      </c>
      <c r="Z27" s="310">
        <f>VLOOKUP($I27,'WM-AR'!$B$7:$AL$2292,28,FALSE)</f>
        <v>0</v>
      </c>
      <c r="AA27" s="310">
        <f>VLOOKUP($I27,'WM-AR'!$B$7:$AL$2292,29,FALSE)</f>
        <v>0</v>
      </c>
      <c r="AB27" s="310">
        <f>VLOOKUP($I27,'WM-AR'!$B$7:$AL$2292,30,FALSE)</f>
        <v>0</v>
      </c>
      <c r="AC27" s="310">
        <f>VLOOKUP($I27,'WM-AR'!$B$7:$AL$2292,31,FALSE)</f>
        <v>0</v>
      </c>
      <c r="AD27" s="310">
        <f>VLOOKUP($I27,'WM-AR'!$B$7:$AL$2292,32,FALSE)</f>
        <v>0</v>
      </c>
      <c r="AE27" s="310">
        <f>VLOOKUP($I27,'WM-AR'!$B$7:$AL$2292,33,FALSE)</f>
        <v>0</v>
      </c>
      <c r="AF27" s="287" t="s">
        <v>1135</v>
      </c>
      <c r="AG27" s="316" t="s">
        <v>779</v>
      </c>
      <c r="AH27" s="312"/>
      <c r="AI27" s="312" t="s">
        <v>763</v>
      </c>
      <c r="AJ27" s="334"/>
    </row>
    <row r="28" spans="2:36" ht="49.9" customHeight="1">
      <c r="B28" s="299" t="str">
        <f t="shared" si="7"/>
        <v>표준</v>
      </c>
      <c r="C28" s="314"/>
      <c r="D28" s="285"/>
      <c r="E28" s="309"/>
      <c r="F28" s="746"/>
      <c r="G28" s="286" t="str">
        <f t="shared" si="8"/>
        <v xml:space="preserve">Plastering </v>
      </c>
      <c r="H28" s="308" t="s">
        <v>1136</v>
      </c>
      <c r="I28" s="309" t="str">
        <f t="shared" si="1"/>
        <v>A04AT198-00001</v>
      </c>
      <c r="J28" s="310"/>
      <c r="K28" s="310" t="str">
        <f>VLOOKUP($I28,'WM-AR'!$B$7:$AL$2292,34,FALSE)</f>
        <v>M2</v>
      </c>
      <c r="L28" s="310" t="str">
        <f>VLOOKUP($I28,'WM-AR'!$B$7:$AL$2292,4,FALSE)</f>
        <v>Finishing Work</v>
      </c>
      <c r="M28" s="310" t="str">
        <f>VLOOKUP($I28,'WM-AR'!$B$7:$AL$2292,6,FALSE)</f>
        <v>Plastering Work</v>
      </c>
      <c r="N28" s="310" t="str">
        <f>VLOOKUP($I28,'WM-AR'!$B$7:$AL$2292,8,FALSE)</f>
        <v>Plastering</v>
      </c>
      <c r="O28" s="310">
        <f>VLOOKUP($I28,'WM-AR'!$B$7:$AL$2292,10,FALSE)</f>
        <v>0</v>
      </c>
      <c r="P28" s="310">
        <f>VLOOKUP($I28,'WM-AR'!$B$7:$AL$2292,12,FALSE)</f>
        <v>0</v>
      </c>
      <c r="Q28" s="310" t="str">
        <f>IF(VLOOKUP($I28,'WM-AR'!$B$7:$AL$2292,14,FALSE)=0,"",VLOOKUP($I28,'WM-AR'!$B$7:$AL$2292,14,FALSE))</f>
        <v/>
      </c>
      <c r="R28" s="310">
        <f>VLOOKUP($I28,'WM-AR'!$B$7:$AL$2292,16,FALSE)</f>
        <v>0</v>
      </c>
      <c r="S28" s="310" t="str">
        <f>VLOOKUP($I28,'WM-AR'!$B$7:$AL$2292,18,FALSE)</f>
        <v>for External Masonry Wall</v>
      </c>
      <c r="T28" s="310" t="str">
        <f>VLOOKUP($I28,'WM-AR'!$B$7:$AL$2292,20,FALSE)</f>
        <v/>
      </c>
      <c r="U28" s="310">
        <f>VLOOKUP($I28,'WM-AR'!$B$7:$AL$2292,22,FALSE)</f>
        <v>0</v>
      </c>
      <c r="V28" s="310">
        <f>VLOOKUP($I28,'WM-AR'!$B$7:$AL$2292,24,FALSE)</f>
        <v>0</v>
      </c>
      <c r="W28" s="310">
        <f>VLOOKUP($I28,'WM-AR'!$B$7:$AL$2292,25,FALSE)</f>
        <v>0</v>
      </c>
      <c r="X28" s="310" t="str">
        <f>VLOOKUP($I28,'WM-AR'!$B$7:$AL$2292,26,FALSE)</f>
        <v>THK=(  )mm</v>
      </c>
      <c r="Y28" s="310">
        <f>VLOOKUP($I28,'WM-AR'!$B$7:$AL$2292,27,FALSE)</f>
        <v>0</v>
      </c>
      <c r="Z28" s="310">
        <f>VLOOKUP($I28,'WM-AR'!$B$7:$AL$2292,28,FALSE)</f>
        <v>0</v>
      </c>
      <c r="AA28" s="310">
        <f>VLOOKUP($I28,'WM-AR'!$B$7:$AL$2292,29,FALSE)</f>
        <v>0</v>
      </c>
      <c r="AB28" s="310">
        <f>VLOOKUP($I28,'WM-AR'!$B$7:$AL$2292,30,FALSE)</f>
        <v>0</v>
      </c>
      <c r="AC28" s="310">
        <f>VLOOKUP($I28,'WM-AR'!$B$7:$AL$2292,31,FALSE)</f>
        <v>0</v>
      </c>
      <c r="AD28" s="310">
        <f>VLOOKUP($I28,'WM-AR'!$B$7:$AL$2292,32,FALSE)</f>
        <v>0</v>
      </c>
      <c r="AE28" s="310">
        <f>VLOOKUP($I28,'WM-AR'!$B$7:$AL$2292,33,FALSE)</f>
        <v>0</v>
      </c>
      <c r="AF28" s="287" t="s">
        <v>1137</v>
      </c>
      <c r="AG28" s="316" t="s">
        <v>779</v>
      </c>
      <c r="AH28" s="312"/>
      <c r="AI28" s="312" t="s">
        <v>763</v>
      </c>
      <c r="AJ28" s="334"/>
    </row>
    <row r="29" spans="2:36" ht="49.9" customHeight="1">
      <c r="B29" s="299" t="str">
        <f t="shared" si="7"/>
        <v>표준</v>
      </c>
      <c r="C29" s="314"/>
      <c r="D29" s="285"/>
      <c r="E29" s="309"/>
      <c r="F29" s="747"/>
      <c r="G29" s="286" t="str">
        <f t="shared" si="8"/>
        <v xml:space="preserve">External Wall Painting </v>
      </c>
      <c r="H29" s="308" t="s">
        <v>1138</v>
      </c>
      <c r="I29" s="309" t="str">
        <f t="shared" si="1"/>
        <v>A04AM077-00001</v>
      </c>
      <c r="J29" s="310"/>
      <c r="K29" s="310" t="str">
        <f>VLOOKUP($I29,'WM-AR'!$B$7:$AL$2292,34,FALSE)</f>
        <v>M2</v>
      </c>
      <c r="L29" s="310" t="str">
        <f>VLOOKUP($I29,'WM-AR'!$B$7:$AL$2292,4,FALSE)</f>
        <v>Finishing Work</v>
      </c>
      <c r="M29" s="310" t="str">
        <f>VLOOKUP($I29,'WM-AR'!$B$7:$AL$2292,6,FALSE)</f>
        <v>Painting Work</v>
      </c>
      <c r="N29" s="310" t="str">
        <f>VLOOKUP($I29,'WM-AR'!$B$7:$AL$2292,8,FALSE)</f>
        <v>External Wall Painting</v>
      </c>
      <c r="O29" s="310" t="str">
        <f>VLOOKUP($I29,'WM-AR'!$B$7:$AL$2292,10,FALSE)</f>
        <v>Acrylic Emulsion Paint</v>
      </c>
      <c r="P29" s="310">
        <f>VLOOKUP($I29,'WM-AR'!$B$7:$AL$2292,12,FALSE)</f>
        <v>0</v>
      </c>
      <c r="Q29" s="310" t="str">
        <f>IF(VLOOKUP($I29,'WM-AR'!$B$7:$AL$2292,14,FALSE)=0,"",VLOOKUP($I29,'WM-AR'!$B$7:$AL$2292,14,FALSE))</f>
        <v/>
      </c>
      <c r="R29" s="310">
        <f>VLOOKUP($I29,'WM-AR'!$B$7:$AL$2292,16,FALSE)</f>
        <v>0</v>
      </c>
      <c r="S29" s="310">
        <f>VLOOKUP($I29,'WM-AR'!$B$7:$AL$2292,18,FALSE)</f>
        <v>0</v>
      </c>
      <c r="T29" s="310" t="str">
        <f>VLOOKUP($I29,'WM-AR'!$B$7:$AL$2292,20,FALSE)</f>
        <v/>
      </c>
      <c r="U29" s="310">
        <f>VLOOKUP($I29,'WM-AR'!$B$7:$AL$2292,22,FALSE)</f>
        <v>0</v>
      </c>
      <c r="V29" s="310" t="str">
        <f>VLOOKUP($I29,'WM-AR'!$B$7:$AL$2292,24,FALSE)</f>
        <v/>
      </c>
      <c r="W29" s="310">
        <f>VLOOKUP($I29,'WM-AR'!$B$7:$AL$2292,25,FALSE)</f>
        <v>0</v>
      </c>
      <c r="X29" s="310" t="str">
        <f>VLOOKUP($I29,'WM-AR'!$B$7:$AL$2292,26,FALSE)</f>
        <v/>
      </c>
      <c r="Y29" s="310">
        <f>VLOOKUP($I29,'WM-AR'!$B$7:$AL$2292,27,FALSE)</f>
        <v>0</v>
      </c>
      <c r="Z29" s="310">
        <f>VLOOKUP($I29,'WM-AR'!$B$7:$AL$2292,28,FALSE)</f>
        <v>0</v>
      </c>
      <c r="AA29" s="310">
        <f>VLOOKUP($I29,'WM-AR'!$B$7:$AL$2292,29,FALSE)</f>
        <v>0</v>
      </c>
      <c r="AB29" s="310">
        <f>VLOOKUP($I29,'WM-AR'!$B$7:$AL$2292,30,FALSE)</f>
        <v>0</v>
      </c>
      <c r="AC29" s="310">
        <f>VLOOKUP($I29,'WM-AR'!$B$7:$AL$2292,31,FALSE)</f>
        <v>0</v>
      </c>
      <c r="AD29" s="310">
        <f>VLOOKUP($I29,'WM-AR'!$B$7:$AL$2292,32,FALSE)</f>
        <v>0</v>
      </c>
      <c r="AE29" s="310">
        <f>VLOOKUP($I29,'WM-AR'!$B$7:$AL$2292,33,FALSE)</f>
        <v>0</v>
      </c>
      <c r="AF29" s="287" t="s">
        <v>1139</v>
      </c>
      <c r="AG29" s="316" t="s">
        <v>779</v>
      </c>
      <c r="AH29" s="312"/>
      <c r="AI29" s="312" t="s">
        <v>763</v>
      </c>
      <c r="AJ29" s="334"/>
    </row>
    <row r="30" spans="2:36">
      <c r="B30" s="317" t="str">
        <f>$B29</f>
        <v>표준</v>
      </c>
      <c r="C30" s="318"/>
      <c r="D30" s="318"/>
      <c r="E30" s="318"/>
      <c r="F30" s="318"/>
      <c r="G30" s="318"/>
      <c r="H30" s="318"/>
      <c r="I30" s="318"/>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18"/>
    </row>
    <row r="31" spans="2:36" ht="34.9" customHeight="1">
      <c r="B31" s="283" t="s">
        <v>755</v>
      </c>
      <c r="C31" s="440"/>
      <c r="D31" s="285" t="s">
        <v>225</v>
      </c>
      <c r="E31" s="308"/>
      <c r="F31" s="287" t="s">
        <v>539</v>
      </c>
      <c r="G31" s="288" t="s">
        <v>1140</v>
      </c>
      <c r="H31" s="289"/>
      <c r="I31" s="290" t="str">
        <f t="shared" si="1"/>
        <v/>
      </c>
      <c r="J31" s="290"/>
      <c r="K31" s="290"/>
      <c r="L31" s="290"/>
      <c r="M31" s="290"/>
      <c r="N31" s="291"/>
      <c r="O31" s="441" t="s">
        <v>1141</v>
      </c>
      <c r="P31" s="442"/>
      <c r="Q31" s="442"/>
      <c r="R31" s="442"/>
      <c r="S31" s="442"/>
      <c r="T31" s="442"/>
      <c r="U31" s="442"/>
      <c r="V31" s="443"/>
      <c r="W31" s="444"/>
      <c r="X31" s="444"/>
      <c r="Y31" s="444"/>
      <c r="Z31" s="444"/>
      <c r="AA31" s="444"/>
      <c r="AB31" s="444"/>
      <c r="AC31" s="444"/>
      <c r="AD31" s="444"/>
      <c r="AE31" s="444"/>
      <c r="AF31" s="394"/>
      <c r="AG31" s="297"/>
      <c r="AH31" s="297"/>
      <c r="AI31" s="297"/>
      <c r="AJ31" s="333"/>
    </row>
    <row r="32" spans="2:36" ht="49.9" customHeight="1">
      <c r="B32" s="299" t="str">
        <f>$B31</f>
        <v>표준</v>
      </c>
      <c r="C32" s="307"/>
      <c r="D32" s="286"/>
      <c r="E32" s="286"/>
      <c r="F32" s="746"/>
      <c r="G32" s="286" t="str">
        <f>N32</f>
        <v>Plasterboard Dry Liner System</v>
      </c>
      <c r="H32" s="308" t="s">
        <v>1118</v>
      </c>
      <c r="I32" s="309" t="str">
        <f t="shared" si="1"/>
        <v>A04AS176-00005</v>
      </c>
      <c r="J32" s="310"/>
      <c r="K32" s="310" t="str">
        <f>VLOOKUP($I32,'WM-AR'!$B$7:$AL$2292,34,FALSE)</f>
        <v>M2</v>
      </c>
      <c r="L32" s="310" t="str">
        <f>VLOOKUP($I32,'WM-AR'!$B$7:$AL$2292,4,FALSE)</f>
        <v>Finishing Work</v>
      </c>
      <c r="M32" s="310" t="str">
        <f>VLOOKUP($I32,'WM-AR'!$B$7:$AL$2292,6,FALSE)</f>
        <v>Exterior/Interior Finish Work</v>
      </c>
      <c r="N32" s="310" t="str">
        <f>VLOOKUP($I32,'WM-AR'!$B$7:$AL$2292,8,FALSE)</f>
        <v>Plasterboard Dry Liner System</v>
      </c>
      <c r="O32" s="310">
        <f>VLOOKUP($I32,'WM-AR'!$B$7:$AL$2292,10,FALSE)</f>
        <v>0</v>
      </c>
      <c r="P32" s="310">
        <f>VLOOKUP($I32,'WM-AR'!$B$7:$AL$2292,12,FALSE)</f>
        <v>0</v>
      </c>
      <c r="Q32" s="310" t="str">
        <f>IF(VLOOKUP($I32,'WM-AR'!$B$7:$AL$2292,14,FALSE)=0,"",VLOOKUP($I32,'WM-AR'!$B$7:$AL$2292,14,FALSE))</f>
        <v/>
      </c>
      <c r="R32" s="310" t="str">
        <f>VLOOKUP($I32,'WM-AR'!$B$7:$AL$2292,16,FALSE)</f>
        <v>Glass Wool (Fiberglass)</v>
      </c>
      <c r="S32" s="310" t="str">
        <f>VLOOKUP($I32,'WM-AR'!$B$7:$AL$2292,18,FALSE)</f>
        <v>for Wall To External Side</v>
      </c>
      <c r="T32" s="310" t="str">
        <f>VLOOKUP($I32,'WM-AR'!$B$7:$AL$2292,20,FALSE)</f>
        <v>w/ 1-Layer Gypsum Board, Supporting Frame(Stud), Accessories</v>
      </c>
      <c r="U32" s="310">
        <f>VLOOKUP($I32,'WM-AR'!$B$7:$AL$2292,22,FALSE)</f>
        <v>0</v>
      </c>
      <c r="V32" s="310" t="str">
        <f>VLOOKUP($I32,'WM-AR'!$B$7:$AL$2292,24,FALSE)</f>
        <v>1-Layer Gypsumboard THK=12.5mm</v>
      </c>
      <c r="W32" s="310">
        <f>VLOOKUP($I32,'WM-AR'!$B$7:$AL$2292,25,FALSE)</f>
        <v>0</v>
      </c>
      <c r="X32" s="310" t="str">
        <f>VLOOKUP($I32,'WM-AR'!$B$7:$AL$2292,26,FALSE)</f>
        <v>Insulation THK=(  )mm</v>
      </c>
      <c r="Y32" s="310">
        <f>VLOOKUP($I32,'WM-AR'!$B$7:$AL$2292,27,FALSE)</f>
        <v>0</v>
      </c>
      <c r="Z32" s="310">
        <f>VLOOKUP($I32,'WM-AR'!$B$7:$AL$2292,28,FALSE)</f>
        <v>0</v>
      </c>
      <c r="AA32" s="310">
        <f>VLOOKUP($I32,'WM-AR'!$B$7:$AL$2292,29,FALSE)</f>
        <v>0</v>
      </c>
      <c r="AB32" s="310">
        <f>VLOOKUP($I32,'WM-AR'!$B$7:$AL$2292,30,FALSE)</f>
        <v>0</v>
      </c>
      <c r="AC32" s="310">
        <f>VLOOKUP($I32,'WM-AR'!$B$7:$AL$2292,31,FALSE)</f>
        <v>0</v>
      </c>
      <c r="AD32" s="310">
        <f>VLOOKUP($I32,'WM-AR'!$B$7:$AL$2292,32,FALSE)</f>
        <v>0</v>
      </c>
      <c r="AE32" s="310">
        <f>VLOOKUP($I32,'WM-AR'!$B$7:$AL$2292,33,FALSE)</f>
        <v>0</v>
      </c>
      <c r="AF32" s="287" t="s">
        <v>1142</v>
      </c>
      <c r="AG32" s="316" t="s">
        <v>779</v>
      </c>
      <c r="AH32" s="312"/>
      <c r="AI32" s="312" t="s">
        <v>763</v>
      </c>
      <c r="AJ32" s="334"/>
    </row>
    <row r="33" spans="2:36" ht="49.9" customHeight="1">
      <c r="B33" s="299" t="str">
        <f t="shared" ref="B33:B36" si="9">$B32</f>
        <v>표준</v>
      </c>
      <c r="C33" s="314"/>
      <c r="D33" s="285"/>
      <c r="E33" s="285"/>
      <c r="F33" s="748"/>
      <c r="G33" s="286" t="s">
        <v>1133</v>
      </c>
      <c r="H33" s="308"/>
      <c r="I33" s="309" t="str">
        <f t="shared" si="1"/>
        <v/>
      </c>
      <c r="J33" s="310"/>
      <c r="K33" s="310"/>
      <c r="L33" s="310"/>
      <c r="M33" s="310"/>
      <c r="N33" s="310"/>
      <c r="O33" s="310"/>
      <c r="P33" s="310"/>
      <c r="Q33" s="310"/>
      <c r="R33" s="310"/>
      <c r="S33" s="310"/>
      <c r="T33" s="310"/>
      <c r="U33" s="310"/>
      <c r="V33" s="310"/>
      <c r="W33" s="310"/>
      <c r="X33" s="310"/>
      <c r="Y33" s="310"/>
      <c r="Z33" s="310"/>
      <c r="AA33" s="310"/>
      <c r="AB33" s="310"/>
      <c r="AC33" s="310"/>
      <c r="AD33" s="310"/>
      <c r="AE33" s="310"/>
      <c r="AF33" s="287"/>
      <c r="AG33" s="352"/>
      <c r="AH33" s="352"/>
      <c r="AI33" s="352"/>
      <c r="AJ33" s="334"/>
    </row>
    <row r="34" spans="2:36" ht="49.9" customHeight="1">
      <c r="B34" s="299" t="str">
        <f t="shared" si="9"/>
        <v>표준</v>
      </c>
      <c r="C34" s="307"/>
      <c r="D34" s="286"/>
      <c r="E34" s="286"/>
      <c r="F34" s="747"/>
      <c r="G34" s="286" t="str">
        <f>N34</f>
        <v>Reinforced Concrete Block</v>
      </c>
      <c r="H34" s="308" t="s">
        <v>1134</v>
      </c>
      <c r="I34" s="309" t="str">
        <f t="shared" si="1"/>
        <v>A04AL069-00002</v>
      </c>
      <c r="J34" s="310"/>
      <c r="K34" s="310" t="str">
        <f>VLOOKUP($I34,'WM-AR'!$B$7:$AL$2292,34,FALSE)</f>
        <v>M2</v>
      </c>
      <c r="L34" s="310" t="str">
        <f>VLOOKUP($I34,'WM-AR'!$B$7:$AL$2292,4,FALSE)</f>
        <v>Finishing Work</v>
      </c>
      <c r="M34" s="310" t="str">
        <f>VLOOKUP($I34,'WM-AR'!$B$7:$AL$2292,6,FALSE)</f>
        <v>Masonry Work</v>
      </c>
      <c r="N34" s="310" t="str">
        <f>VLOOKUP($I34,'WM-AR'!$B$7:$AL$2292,8,FALSE)</f>
        <v>Reinforced Concrete Block</v>
      </c>
      <c r="O34" s="310">
        <f>VLOOKUP($I34,'WM-AR'!$B$7:$AL$2292,10,FALSE)</f>
        <v>0</v>
      </c>
      <c r="P34" s="310">
        <f>VLOOKUP($I34,'WM-AR'!$B$7:$AL$2292,12,FALSE)</f>
        <v>0</v>
      </c>
      <c r="Q34" s="310" t="str">
        <f>IF(VLOOKUP($I34,'WM-AR'!$B$7:$AL$2292,14,FALSE)=0,"",VLOOKUP($I34,'WM-AR'!$B$7:$AL$2292,14,FALSE))</f>
        <v/>
      </c>
      <c r="R34" s="310">
        <f>VLOOKUP($I34,'WM-AR'!$B$7:$AL$2292,16,FALSE)</f>
        <v>0</v>
      </c>
      <c r="S34" s="310">
        <f>VLOOKUP($I34,'WM-AR'!$B$7:$AL$2292,18,FALSE)</f>
        <v>0</v>
      </c>
      <c r="T34" s="310" t="str">
        <f>VLOOKUP($I34,'WM-AR'!$B$7:$AL$2292,20,FALSE)</f>
        <v>w/ All Reinf.(Lath, Steel Tie, Anchor Bar, Mortar, ETC.), Filler, Sealant, Lintel/Sill for Opening, ETC.</v>
      </c>
      <c r="U34" s="310">
        <f>VLOOKUP($I34,'WM-AR'!$B$7:$AL$2292,22,FALSE)</f>
        <v>0</v>
      </c>
      <c r="V34" s="310" t="str">
        <f>VLOOKUP($I34,'WM-AR'!$B$7:$AL$2292,24,FALSE)</f>
        <v>100mm&lt;THK≤200mm</v>
      </c>
      <c r="W34" s="310">
        <f>VLOOKUP($I34,'WM-AR'!$B$7:$AL$2292,25,FALSE)</f>
        <v>0</v>
      </c>
      <c r="X34" s="310" t="str">
        <f>VLOOKUP($I34,'WM-AR'!$B$7:$AL$2292,26,FALSE)</f>
        <v>THK=(  )mm</v>
      </c>
      <c r="Y34" s="310">
        <f>VLOOKUP($I34,'WM-AR'!$B$7:$AL$2292,27,FALSE)</f>
        <v>0</v>
      </c>
      <c r="Z34" s="310">
        <f>VLOOKUP($I34,'WM-AR'!$B$7:$AL$2292,28,FALSE)</f>
        <v>0</v>
      </c>
      <c r="AA34" s="310">
        <f>VLOOKUP($I34,'WM-AR'!$B$7:$AL$2292,29,FALSE)</f>
        <v>0</v>
      </c>
      <c r="AB34" s="310">
        <f>VLOOKUP($I34,'WM-AR'!$B$7:$AL$2292,30,FALSE)</f>
        <v>0</v>
      </c>
      <c r="AC34" s="310">
        <f>VLOOKUP($I34,'WM-AR'!$B$7:$AL$2292,31,FALSE)</f>
        <v>0</v>
      </c>
      <c r="AD34" s="310">
        <f>VLOOKUP($I34,'WM-AR'!$B$7:$AL$2292,32,FALSE)</f>
        <v>0</v>
      </c>
      <c r="AE34" s="310">
        <f>VLOOKUP($I34,'WM-AR'!$B$7:$AL$2292,33,FALSE)</f>
        <v>0</v>
      </c>
      <c r="AF34" s="287" t="s">
        <v>1135</v>
      </c>
      <c r="AG34" s="316" t="s">
        <v>779</v>
      </c>
      <c r="AH34" s="312"/>
      <c r="AI34" s="312" t="s">
        <v>763</v>
      </c>
      <c r="AJ34" s="334"/>
    </row>
    <row r="35" spans="2:36" ht="49.9" customHeight="1">
      <c r="B35" s="299" t="str">
        <f t="shared" si="9"/>
        <v>표준</v>
      </c>
      <c r="C35" s="314"/>
      <c r="D35" s="285"/>
      <c r="E35" s="309"/>
      <c r="F35" s="746"/>
      <c r="G35" s="286" t="str">
        <f>N35</f>
        <v>Plastering</v>
      </c>
      <c r="H35" s="308" t="s">
        <v>1136</v>
      </c>
      <c r="I35" s="309" t="str">
        <f t="shared" si="1"/>
        <v>A04AT198-00001</v>
      </c>
      <c r="J35" s="310"/>
      <c r="K35" s="310" t="str">
        <f>VLOOKUP($I35,'WM-AR'!$B$7:$AL$2292,34,FALSE)</f>
        <v>M2</v>
      </c>
      <c r="L35" s="310" t="str">
        <f>VLOOKUP($I35,'WM-AR'!$B$7:$AL$2292,4,FALSE)</f>
        <v>Finishing Work</v>
      </c>
      <c r="M35" s="310" t="str">
        <f>VLOOKUP($I35,'WM-AR'!$B$7:$AL$2292,6,FALSE)</f>
        <v>Plastering Work</v>
      </c>
      <c r="N35" s="310" t="str">
        <f>VLOOKUP($I35,'WM-AR'!$B$7:$AL$2292,8,FALSE)</f>
        <v>Plastering</v>
      </c>
      <c r="O35" s="310">
        <f>VLOOKUP($I35,'WM-AR'!$B$7:$AL$2292,10,FALSE)</f>
        <v>0</v>
      </c>
      <c r="P35" s="310">
        <f>VLOOKUP($I35,'WM-AR'!$B$7:$AL$2292,12,FALSE)</f>
        <v>0</v>
      </c>
      <c r="Q35" s="310" t="str">
        <f>IF(VLOOKUP($I35,'WM-AR'!$B$7:$AL$2292,14,FALSE)=0,"",VLOOKUP($I35,'WM-AR'!$B$7:$AL$2292,14,FALSE))</f>
        <v/>
      </c>
      <c r="R35" s="310">
        <f>VLOOKUP($I35,'WM-AR'!$B$7:$AL$2292,16,FALSE)</f>
        <v>0</v>
      </c>
      <c r="S35" s="310" t="str">
        <f>VLOOKUP($I35,'WM-AR'!$B$7:$AL$2292,18,FALSE)</f>
        <v>for External Masonry Wall</v>
      </c>
      <c r="T35" s="310" t="str">
        <f>VLOOKUP($I35,'WM-AR'!$B$7:$AL$2292,20,FALSE)</f>
        <v/>
      </c>
      <c r="U35" s="310">
        <f>VLOOKUP($I35,'WM-AR'!$B$7:$AL$2292,22,FALSE)</f>
        <v>0</v>
      </c>
      <c r="V35" s="310">
        <f>VLOOKUP($I35,'WM-AR'!$B$7:$AL$2292,24,FALSE)</f>
        <v>0</v>
      </c>
      <c r="W35" s="310">
        <f>VLOOKUP($I35,'WM-AR'!$B$7:$AL$2292,25,FALSE)</f>
        <v>0</v>
      </c>
      <c r="X35" s="310" t="str">
        <f>VLOOKUP($I35,'WM-AR'!$B$7:$AL$2292,26,FALSE)</f>
        <v>THK=(  )mm</v>
      </c>
      <c r="Y35" s="310">
        <f>VLOOKUP($I35,'WM-AR'!$B$7:$AL$2292,27,FALSE)</f>
        <v>0</v>
      </c>
      <c r="Z35" s="310">
        <f>VLOOKUP($I35,'WM-AR'!$B$7:$AL$2292,28,FALSE)</f>
        <v>0</v>
      </c>
      <c r="AA35" s="310">
        <f>VLOOKUP($I35,'WM-AR'!$B$7:$AL$2292,29,FALSE)</f>
        <v>0</v>
      </c>
      <c r="AB35" s="310">
        <f>VLOOKUP($I35,'WM-AR'!$B$7:$AL$2292,30,FALSE)</f>
        <v>0</v>
      </c>
      <c r="AC35" s="310">
        <f>VLOOKUP($I35,'WM-AR'!$B$7:$AL$2292,31,FALSE)</f>
        <v>0</v>
      </c>
      <c r="AD35" s="310">
        <f>VLOOKUP($I35,'WM-AR'!$B$7:$AL$2292,32,FALSE)</f>
        <v>0</v>
      </c>
      <c r="AE35" s="310">
        <f>VLOOKUP($I35,'WM-AR'!$B$7:$AL$2292,33,FALSE)</f>
        <v>0</v>
      </c>
      <c r="AF35" s="287" t="s">
        <v>1137</v>
      </c>
      <c r="AG35" s="316" t="s">
        <v>779</v>
      </c>
      <c r="AH35" s="312"/>
      <c r="AI35" s="312" t="s">
        <v>763</v>
      </c>
      <c r="AJ35" s="334"/>
    </row>
    <row r="36" spans="2:36" ht="49.9" customHeight="1">
      <c r="B36" s="299" t="str">
        <f t="shared" si="9"/>
        <v>표준</v>
      </c>
      <c r="C36" s="314"/>
      <c r="D36" s="285"/>
      <c r="E36" s="309"/>
      <c r="F36" s="747"/>
      <c r="G36" s="286" t="str">
        <f>O36</f>
        <v>Acrylic Emulsion Paint</v>
      </c>
      <c r="H36" s="308" t="s">
        <v>1138</v>
      </c>
      <c r="I36" s="309" t="str">
        <f t="shared" si="1"/>
        <v>A04AM077-00001</v>
      </c>
      <c r="J36" s="310"/>
      <c r="K36" s="310" t="str">
        <f>VLOOKUP($I36,'WM-AR'!$B$7:$AL$2292,34,FALSE)</f>
        <v>M2</v>
      </c>
      <c r="L36" s="310" t="str">
        <f>VLOOKUP($I36,'WM-AR'!$B$7:$AL$2292,4,FALSE)</f>
        <v>Finishing Work</v>
      </c>
      <c r="M36" s="310" t="str">
        <f>VLOOKUP($I36,'WM-AR'!$B$7:$AL$2292,6,FALSE)</f>
        <v>Painting Work</v>
      </c>
      <c r="N36" s="310" t="str">
        <f>VLOOKUP($I36,'WM-AR'!$B$7:$AL$2292,8,FALSE)</f>
        <v>External Wall Painting</v>
      </c>
      <c r="O36" s="310" t="str">
        <f>VLOOKUP($I36,'WM-AR'!$B$7:$AL$2292,10,FALSE)</f>
        <v>Acrylic Emulsion Paint</v>
      </c>
      <c r="P36" s="310">
        <f>VLOOKUP($I36,'WM-AR'!$B$7:$AL$2292,12,FALSE)</f>
        <v>0</v>
      </c>
      <c r="Q36" s="310" t="str">
        <f>IF(VLOOKUP($I36,'WM-AR'!$B$7:$AL$2292,14,FALSE)=0,"",VLOOKUP($I36,'WM-AR'!$B$7:$AL$2292,14,FALSE))</f>
        <v/>
      </c>
      <c r="R36" s="310">
        <f>VLOOKUP($I36,'WM-AR'!$B$7:$AL$2292,16,FALSE)</f>
        <v>0</v>
      </c>
      <c r="S36" s="310">
        <f>VLOOKUP($I36,'WM-AR'!$B$7:$AL$2292,18,FALSE)</f>
        <v>0</v>
      </c>
      <c r="T36" s="310" t="str">
        <f>VLOOKUP($I36,'WM-AR'!$B$7:$AL$2292,20,FALSE)</f>
        <v/>
      </c>
      <c r="U36" s="310">
        <f>VLOOKUP($I36,'WM-AR'!$B$7:$AL$2292,22,FALSE)</f>
        <v>0</v>
      </c>
      <c r="V36" s="310" t="str">
        <f>VLOOKUP($I36,'WM-AR'!$B$7:$AL$2292,24,FALSE)</f>
        <v/>
      </c>
      <c r="W36" s="310">
        <f>VLOOKUP($I36,'WM-AR'!$B$7:$AL$2292,25,FALSE)</f>
        <v>0</v>
      </c>
      <c r="X36" s="310" t="str">
        <f>VLOOKUP($I36,'WM-AR'!$B$7:$AL$2292,26,FALSE)</f>
        <v/>
      </c>
      <c r="Y36" s="310">
        <f>VLOOKUP($I36,'WM-AR'!$B$7:$AL$2292,27,FALSE)</f>
        <v>0</v>
      </c>
      <c r="Z36" s="310">
        <f>VLOOKUP($I36,'WM-AR'!$B$7:$AL$2292,28,FALSE)</f>
        <v>0</v>
      </c>
      <c r="AA36" s="310">
        <f>VLOOKUP($I36,'WM-AR'!$B$7:$AL$2292,29,FALSE)</f>
        <v>0</v>
      </c>
      <c r="AB36" s="310">
        <f>VLOOKUP($I36,'WM-AR'!$B$7:$AL$2292,30,FALSE)</f>
        <v>0</v>
      </c>
      <c r="AC36" s="310">
        <f>VLOOKUP($I36,'WM-AR'!$B$7:$AL$2292,31,FALSE)</f>
        <v>0</v>
      </c>
      <c r="AD36" s="310">
        <f>VLOOKUP($I36,'WM-AR'!$B$7:$AL$2292,32,FALSE)</f>
        <v>0</v>
      </c>
      <c r="AE36" s="310">
        <f>VLOOKUP($I36,'WM-AR'!$B$7:$AL$2292,33,FALSE)</f>
        <v>0</v>
      </c>
      <c r="AF36" s="287" t="s">
        <v>1139</v>
      </c>
      <c r="AG36" s="316" t="s">
        <v>779</v>
      </c>
      <c r="AH36" s="312"/>
      <c r="AI36" s="312" t="s">
        <v>763</v>
      </c>
      <c r="AJ36" s="334"/>
    </row>
    <row r="37" spans="2:36">
      <c r="B37" s="317" t="str">
        <f>$B36</f>
        <v>표준</v>
      </c>
      <c r="C37" s="318"/>
      <c r="D37" s="318"/>
      <c r="E37" s="318"/>
      <c r="F37" s="318"/>
      <c r="G37" s="318"/>
      <c r="H37" s="318"/>
      <c r="I37" s="318"/>
      <c r="J37" s="318"/>
      <c r="K37" s="318"/>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row>
    <row r="38" spans="2:36" ht="34.9" customHeight="1">
      <c r="B38" s="283" t="s">
        <v>755</v>
      </c>
      <c r="C38" s="440"/>
      <c r="D38" s="285" t="s">
        <v>225</v>
      </c>
      <c r="E38" s="308"/>
      <c r="F38" s="287" t="s">
        <v>539</v>
      </c>
      <c r="G38" s="288" t="s">
        <v>1143</v>
      </c>
      <c r="H38" s="289"/>
      <c r="I38" s="290" t="str">
        <f t="shared" si="1"/>
        <v/>
      </c>
      <c r="J38" s="290"/>
      <c r="K38" s="290"/>
      <c r="L38" s="290"/>
      <c r="M38" s="290"/>
      <c r="N38" s="291"/>
      <c r="O38" s="441" t="s">
        <v>1144</v>
      </c>
      <c r="P38" s="442"/>
      <c r="Q38" s="442"/>
      <c r="R38" s="442"/>
      <c r="S38" s="442"/>
      <c r="T38" s="442"/>
      <c r="U38" s="442"/>
      <c r="V38" s="443"/>
      <c r="W38" s="444"/>
      <c r="X38" s="444"/>
      <c r="Y38" s="444"/>
      <c r="Z38" s="444"/>
      <c r="AA38" s="444"/>
      <c r="AB38" s="444"/>
      <c r="AC38" s="444"/>
      <c r="AD38" s="444"/>
      <c r="AE38" s="444"/>
      <c r="AF38" s="394"/>
      <c r="AG38" s="297"/>
      <c r="AH38" s="297"/>
      <c r="AI38" s="297"/>
      <c r="AJ38" s="333"/>
    </row>
    <row r="39" spans="2:36" ht="49.9" customHeight="1">
      <c r="B39" s="299" t="str">
        <f>$B38</f>
        <v>표준</v>
      </c>
      <c r="C39" s="307"/>
      <c r="D39" s="286"/>
      <c r="E39" s="286"/>
      <c r="F39" s="746"/>
      <c r="G39" s="286" t="str">
        <f>N39</f>
        <v>Plasterboard Dry Liner System</v>
      </c>
      <c r="H39" s="308" t="s">
        <v>1127</v>
      </c>
      <c r="I39" s="309" t="str">
        <f t="shared" si="1"/>
        <v>A04AS176-00008</v>
      </c>
      <c r="J39" s="310"/>
      <c r="K39" s="310" t="str">
        <f>VLOOKUP($I39,'WM-AR'!$B$7:$AL$2292,34,FALSE)</f>
        <v>M2</v>
      </c>
      <c r="L39" s="310" t="str">
        <f>VLOOKUP($I39,'WM-AR'!$B$7:$AL$2292,4,FALSE)</f>
        <v>Finishing Work</v>
      </c>
      <c r="M39" s="310" t="str">
        <f>VLOOKUP($I39,'WM-AR'!$B$7:$AL$2292,6,FALSE)</f>
        <v>Exterior/Interior Finish Work</v>
      </c>
      <c r="N39" s="310" t="str">
        <f>VLOOKUP($I39,'WM-AR'!$B$7:$AL$2292,8,FALSE)</f>
        <v>Plasterboard Dry Liner System</v>
      </c>
      <c r="O39" s="310">
        <f>VLOOKUP($I39,'WM-AR'!$B$7:$AL$2292,10,FALSE)</f>
        <v>0</v>
      </c>
      <c r="P39" s="310">
        <f>VLOOKUP($I39,'WM-AR'!$B$7:$AL$2292,12,FALSE)</f>
        <v>0</v>
      </c>
      <c r="Q39" s="310" t="str">
        <f>IF(VLOOKUP($I39,'WM-AR'!$B$7:$AL$2292,14,FALSE)=0,"",VLOOKUP($I39,'WM-AR'!$B$7:$AL$2292,14,FALSE))</f>
        <v/>
      </c>
      <c r="R39" s="310" t="str">
        <f>VLOOKUP($I39,'WM-AR'!$B$7:$AL$2292,16,FALSE)</f>
        <v>Rigid Insulation</v>
      </c>
      <c r="S39" s="310" t="str">
        <f>VLOOKUP($I39,'WM-AR'!$B$7:$AL$2292,18,FALSE)</f>
        <v>for Wall To External Side</v>
      </c>
      <c r="T39" s="310" t="str">
        <f>VLOOKUP($I39,'WM-AR'!$B$7:$AL$2292,20,FALSE)</f>
        <v>w/ 1-Layer Gypsum Board, Supporting Frame(Stud), Accessories</v>
      </c>
      <c r="U39" s="310">
        <f>VLOOKUP($I39,'WM-AR'!$B$7:$AL$2292,22,FALSE)</f>
        <v>0</v>
      </c>
      <c r="V39" s="310" t="str">
        <f>VLOOKUP($I39,'WM-AR'!$B$7:$AL$2292,24,FALSE)</f>
        <v>1-Layer Gypsumboard THK=12.5mm</v>
      </c>
      <c r="W39" s="310">
        <f>VLOOKUP($I39,'WM-AR'!$B$7:$AL$2292,25,FALSE)</f>
        <v>0</v>
      </c>
      <c r="X39" s="310" t="str">
        <f>VLOOKUP($I39,'WM-AR'!$B$7:$AL$2292,26,FALSE)</f>
        <v>Insulation THK=(  )mm</v>
      </c>
      <c r="Y39" s="310">
        <f>VLOOKUP($I39,'WM-AR'!$B$7:$AL$2292,27,FALSE)</f>
        <v>0</v>
      </c>
      <c r="Z39" s="310">
        <f>VLOOKUP($I39,'WM-AR'!$B$7:$AL$2292,28,FALSE)</f>
        <v>0</v>
      </c>
      <c r="AA39" s="310">
        <f>VLOOKUP($I39,'WM-AR'!$B$7:$AL$2292,29,FALSE)</f>
        <v>0</v>
      </c>
      <c r="AB39" s="310">
        <f>VLOOKUP($I39,'WM-AR'!$B$7:$AL$2292,30,FALSE)</f>
        <v>0</v>
      </c>
      <c r="AC39" s="310">
        <f>VLOOKUP($I39,'WM-AR'!$B$7:$AL$2292,31,FALSE)</f>
        <v>0</v>
      </c>
      <c r="AD39" s="310">
        <f>VLOOKUP($I39,'WM-AR'!$B$7:$AL$2292,32,FALSE)</f>
        <v>0</v>
      </c>
      <c r="AE39" s="310">
        <f>VLOOKUP($I39,'WM-AR'!$B$7:$AL$2292,33,FALSE)</f>
        <v>0</v>
      </c>
      <c r="AF39" s="287" t="s">
        <v>1145</v>
      </c>
      <c r="AG39" s="316" t="s">
        <v>779</v>
      </c>
      <c r="AH39" s="312"/>
      <c r="AI39" s="312" t="s">
        <v>763</v>
      </c>
      <c r="AJ39" s="334"/>
    </row>
    <row r="40" spans="2:36" ht="49.9" customHeight="1">
      <c r="B40" s="299" t="str">
        <f t="shared" ref="B40:B43" si="10">$B39</f>
        <v>표준</v>
      </c>
      <c r="C40" s="314"/>
      <c r="D40" s="285"/>
      <c r="E40" s="285"/>
      <c r="F40" s="748"/>
      <c r="G40" s="286" t="s">
        <v>1133</v>
      </c>
      <c r="H40" s="308"/>
      <c r="I40" s="309" t="str">
        <f t="shared" si="1"/>
        <v/>
      </c>
      <c r="J40" s="310"/>
      <c r="K40" s="310"/>
      <c r="L40" s="310"/>
      <c r="M40" s="310"/>
      <c r="N40" s="310"/>
      <c r="O40" s="310"/>
      <c r="P40" s="310"/>
      <c r="Q40" s="310"/>
      <c r="R40" s="310"/>
      <c r="S40" s="310"/>
      <c r="T40" s="310"/>
      <c r="U40" s="310"/>
      <c r="V40" s="310"/>
      <c r="W40" s="310"/>
      <c r="X40" s="310"/>
      <c r="Y40" s="310"/>
      <c r="Z40" s="310"/>
      <c r="AA40" s="310"/>
      <c r="AB40" s="310"/>
      <c r="AC40" s="310"/>
      <c r="AD40" s="310"/>
      <c r="AE40" s="310"/>
      <c r="AF40" s="287"/>
      <c r="AG40" s="352"/>
      <c r="AH40" s="352"/>
      <c r="AI40" s="352"/>
      <c r="AJ40" s="334"/>
    </row>
    <row r="41" spans="2:36" ht="49.9" customHeight="1">
      <c r="B41" s="299" t="str">
        <f t="shared" si="10"/>
        <v>표준</v>
      </c>
      <c r="C41" s="307"/>
      <c r="D41" s="286"/>
      <c r="E41" s="286"/>
      <c r="F41" s="747"/>
      <c r="G41" s="286" t="str">
        <f>N41</f>
        <v>Reinforced Concrete Block</v>
      </c>
      <c r="H41" s="308" t="s">
        <v>1134</v>
      </c>
      <c r="I41" s="309" t="str">
        <f t="shared" si="1"/>
        <v>A04AL069-00002</v>
      </c>
      <c r="J41" s="310"/>
      <c r="K41" s="310" t="str">
        <f>VLOOKUP($I41,'WM-AR'!$B$7:$AL$2292,34,FALSE)</f>
        <v>M2</v>
      </c>
      <c r="L41" s="310" t="str">
        <f>VLOOKUP($I41,'WM-AR'!$B$7:$AL$2292,4,FALSE)</f>
        <v>Finishing Work</v>
      </c>
      <c r="M41" s="310" t="str">
        <f>VLOOKUP($I41,'WM-AR'!$B$7:$AL$2292,6,FALSE)</f>
        <v>Masonry Work</v>
      </c>
      <c r="N41" s="310" t="str">
        <f>VLOOKUP($I41,'WM-AR'!$B$7:$AL$2292,8,FALSE)</f>
        <v>Reinforced Concrete Block</v>
      </c>
      <c r="O41" s="310">
        <f>VLOOKUP($I41,'WM-AR'!$B$7:$AL$2292,10,FALSE)</f>
        <v>0</v>
      </c>
      <c r="P41" s="310">
        <f>VLOOKUP($I41,'WM-AR'!$B$7:$AL$2292,12,FALSE)</f>
        <v>0</v>
      </c>
      <c r="Q41" s="310" t="str">
        <f>IF(VLOOKUP($I41,'WM-AR'!$B$7:$AL$2292,14,FALSE)=0,"",VLOOKUP($I41,'WM-AR'!$B$7:$AL$2292,14,FALSE))</f>
        <v/>
      </c>
      <c r="R41" s="310">
        <f>VLOOKUP($I41,'WM-AR'!$B$7:$AL$2292,16,FALSE)</f>
        <v>0</v>
      </c>
      <c r="S41" s="310">
        <f>VLOOKUP($I41,'WM-AR'!$B$7:$AL$2292,18,FALSE)</f>
        <v>0</v>
      </c>
      <c r="T41" s="310" t="str">
        <f>VLOOKUP($I41,'WM-AR'!$B$7:$AL$2292,20,FALSE)</f>
        <v>w/ All Reinf.(Lath, Steel Tie, Anchor Bar, Mortar, ETC.), Filler, Sealant, Lintel/Sill for Opening, ETC.</v>
      </c>
      <c r="U41" s="310">
        <f>VLOOKUP($I41,'WM-AR'!$B$7:$AL$2292,22,FALSE)</f>
        <v>0</v>
      </c>
      <c r="V41" s="310" t="str">
        <f>VLOOKUP($I41,'WM-AR'!$B$7:$AL$2292,24,FALSE)</f>
        <v>100mm&lt;THK≤200mm</v>
      </c>
      <c r="W41" s="310">
        <f>VLOOKUP($I41,'WM-AR'!$B$7:$AL$2292,25,FALSE)</f>
        <v>0</v>
      </c>
      <c r="X41" s="310" t="str">
        <f>VLOOKUP($I41,'WM-AR'!$B$7:$AL$2292,26,FALSE)</f>
        <v>THK=(  )mm</v>
      </c>
      <c r="Y41" s="310">
        <f>VLOOKUP($I41,'WM-AR'!$B$7:$AL$2292,27,FALSE)</f>
        <v>0</v>
      </c>
      <c r="Z41" s="310">
        <f>VLOOKUP($I41,'WM-AR'!$B$7:$AL$2292,28,FALSE)</f>
        <v>0</v>
      </c>
      <c r="AA41" s="310">
        <f>VLOOKUP($I41,'WM-AR'!$B$7:$AL$2292,29,FALSE)</f>
        <v>0</v>
      </c>
      <c r="AB41" s="310">
        <f>VLOOKUP($I41,'WM-AR'!$B$7:$AL$2292,30,FALSE)</f>
        <v>0</v>
      </c>
      <c r="AC41" s="310">
        <f>VLOOKUP($I41,'WM-AR'!$B$7:$AL$2292,31,FALSE)</f>
        <v>0</v>
      </c>
      <c r="AD41" s="310">
        <f>VLOOKUP($I41,'WM-AR'!$B$7:$AL$2292,32,FALSE)</f>
        <v>0</v>
      </c>
      <c r="AE41" s="310">
        <f>VLOOKUP($I41,'WM-AR'!$B$7:$AL$2292,33,FALSE)</f>
        <v>0</v>
      </c>
      <c r="AF41" s="287" t="s">
        <v>1135</v>
      </c>
      <c r="AG41" s="316" t="s">
        <v>779</v>
      </c>
      <c r="AH41" s="312"/>
      <c r="AI41" s="312" t="s">
        <v>763</v>
      </c>
      <c r="AJ41" s="334"/>
    </row>
    <row r="42" spans="2:36" ht="49.9" customHeight="1">
      <c r="B42" s="299" t="str">
        <f t="shared" si="10"/>
        <v>표준</v>
      </c>
      <c r="C42" s="314"/>
      <c r="D42" s="285"/>
      <c r="E42" s="309"/>
      <c r="F42" s="746"/>
      <c r="G42" s="286" t="str">
        <f>N42</f>
        <v>Plastering</v>
      </c>
      <c r="H42" s="308" t="s">
        <v>1136</v>
      </c>
      <c r="I42" s="309" t="str">
        <f t="shared" si="1"/>
        <v>A04AT198-00001</v>
      </c>
      <c r="J42" s="310"/>
      <c r="K42" s="310" t="str">
        <f>VLOOKUP($I42,'WM-AR'!$B$7:$AL$2292,34,FALSE)</f>
        <v>M2</v>
      </c>
      <c r="L42" s="310" t="str">
        <f>VLOOKUP($I42,'WM-AR'!$B$7:$AL$2292,4,FALSE)</f>
        <v>Finishing Work</v>
      </c>
      <c r="M42" s="310" t="str">
        <f>VLOOKUP($I42,'WM-AR'!$B$7:$AL$2292,6,FALSE)</f>
        <v>Plastering Work</v>
      </c>
      <c r="N42" s="310" t="str">
        <f>VLOOKUP($I42,'WM-AR'!$B$7:$AL$2292,8,FALSE)</f>
        <v>Plastering</v>
      </c>
      <c r="O42" s="310">
        <f>VLOOKUP($I42,'WM-AR'!$B$7:$AL$2292,10,FALSE)</f>
        <v>0</v>
      </c>
      <c r="P42" s="310">
        <f>VLOOKUP($I42,'WM-AR'!$B$7:$AL$2292,12,FALSE)</f>
        <v>0</v>
      </c>
      <c r="Q42" s="310" t="str">
        <f>IF(VLOOKUP($I42,'WM-AR'!$B$7:$AL$2292,14,FALSE)=0,"",VLOOKUP($I42,'WM-AR'!$B$7:$AL$2292,14,FALSE))</f>
        <v/>
      </c>
      <c r="R42" s="310">
        <f>VLOOKUP($I42,'WM-AR'!$B$7:$AL$2292,16,FALSE)</f>
        <v>0</v>
      </c>
      <c r="S42" s="310" t="str">
        <f>VLOOKUP($I42,'WM-AR'!$B$7:$AL$2292,18,FALSE)</f>
        <v>for External Masonry Wall</v>
      </c>
      <c r="T42" s="310" t="str">
        <f>VLOOKUP($I42,'WM-AR'!$B$7:$AL$2292,20,FALSE)</f>
        <v/>
      </c>
      <c r="U42" s="310">
        <f>VLOOKUP($I42,'WM-AR'!$B$7:$AL$2292,22,FALSE)</f>
        <v>0</v>
      </c>
      <c r="V42" s="310">
        <f>VLOOKUP($I42,'WM-AR'!$B$7:$AL$2292,24,FALSE)</f>
        <v>0</v>
      </c>
      <c r="W42" s="310">
        <f>VLOOKUP($I42,'WM-AR'!$B$7:$AL$2292,25,FALSE)</f>
        <v>0</v>
      </c>
      <c r="X42" s="310" t="str">
        <f>VLOOKUP($I42,'WM-AR'!$B$7:$AL$2292,26,FALSE)</f>
        <v>THK=(  )mm</v>
      </c>
      <c r="Y42" s="310">
        <f>VLOOKUP($I42,'WM-AR'!$B$7:$AL$2292,27,FALSE)</f>
        <v>0</v>
      </c>
      <c r="Z42" s="310">
        <f>VLOOKUP($I42,'WM-AR'!$B$7:$AL$2292,28,FALSE)</f>
        <v>0</v>
      </c>
      <c r="AA42" s="310">
        <f>VLOOKUP($I42,'WM-AR'!$B$7:$AL$2292,29,FALSE)</f>
        <v>0</v>
      </c>
      <c r="AB42" s="310">
        <f>VLOOKUP($I42,'WM-AR'!$B$7:$AL$2292,30,FALSE)</f>
        <v>0</v>
      </c>
      <c r="AC42" s="310">
        <f>VLOOKUP($I42,'WM-AR'!$B$7:$AL$2292,31,FALSE)</f>
        <v>0</v>
      </c>
      <c r="AD42" s="310">
        <f>VLOOKUP($I42,'WM-AR'!$B$7:$AL$2292,32,FALSE)</f>
        <v>0</v>
      </c>
      <c r="AE42" s="310">
        <f>VLOOKUP($I42,'WM-AR'!$B$7:$AL$2292,33,FALSE)</f>
        <v>0</v>
      </c>
      <c r="AF42" s="287" t="s">
        <v>1146</v>
      </c>
      <c r="AG42" s="316" t="s">
        <v>779</v>
      </c>
      <c r="AH42" s="312"/>
      <c r="AI42" s="312" t="s">
        <v>763</v>
      </c>
      <c r="AJ42" s="334"/>
    </row>
    <row r="43" spans="2:36" ht="49.9" customHeight="1">
      <c r="B43" s="299" t="str">
        <f t="shared" si="10"/>
        <v>표준</v>
      </c>
      <c r="C43" s="314"/>
      <c r="D43" s="285"/>
      <c r="E43" s="309"/>
      <c r="F43" s="747"/>
      <c r="G43" s="286" t="str">
        <f>O43</f>
        <v>Acrylic Emulsion Paint</v>
      </c>
      <c r="H43" s="308" t="s">
        <v>1138</v>
      </c>
      <c r="I43" s="309" t="str">
        <f t="shared" si="1"/>
        <v>A04AM077-00001</v>
      </c>
      <c r="J43" s="310"/>
      <c r="K43" s="310" t="str">
        <f>VLOOKUP($I43,'WM-AR'!$B$7:$AL$2292,34,FALSE)</f>
        <v>M2</v>
      </c>
      <c r="L43" s="310" t="str">
        <f>VLOOKUP($I43,'WM-AR'!$B$7:$AL$2292,4,FALSE)</f>
        <v>Finishing Work</v>
      </c>
      <c r="M43" s="310" t="str">
        <f>VLOOKUP($I43,'WM-AR'!$B$7:$AL$2292,6,FALSE)</f>
        <v>Painting Work</v>
      </c>
      <c r="N43" s="310" t="str">
        <f>VLOOKUP($I43,'WM-AR'!$B$7:$AL$2292,8,FALSE)</f>
        <v>External Wall Painting</v>
      </c>
      <c r="O43" s="310" t="str">
        <f>VLOOKUP($I43,'WM-AR'!$B$7:$AL$2292,10,FALSE)</f>
        <v>Acrylic Emulsion Paint</v>
      </c>
      <c r="P43" s="310">
        <f>VLOOKUP($I43,'WM-AR'!$B$7:$AL$2292,12,FALSE)</f>
        <v>0</v>
      </c>
      <c r="Q43" s="310" t="str">
        <f>IF(VLOOKUP($I43,'WM-AR'!$B$7:$AL$2292,14,FALSE)=0,"",VLOOKUP($I43,'WM-AR'!$B$7:$AL$2292,14,FALSE))</f>
        <v/>
      </c>
      <c r="R43" s="310">
        <f>VLOOKUP($I43,'WM-AR'!$B$7:$AL$2292,16,FALSE)</f>
        <v>0</v>
      </c>
      <c r="S43" s="310">
        <f>VLOOKUP($I43,'WM-AR'!$B$7:$AL$2292,18,FALSE)</f>
        <v>0</v>
      </c>
      <c r="T43" s="310" t="str">
        <f>VLOOKUP($I43,'WM-AR'!$B$7:$AL$2292,20,FALSE)</f>
        <v/>
      </c>
      <c r="U43" s="310">
        <f>VLOOKUP($I43,'WM-AR'!$B$7:$AL$2292,22,FALSE)</f>
        <v>0</v>
      </c>
      <c r="V43" s="310" t="str">
        <f>VLOOKUP($I43,'WM-AR'!$B$7:$AL$2292,24,FALSE)</f>
        <v/>
      </c>
      <c r="W43" s="310">
        <f>VLOOKUP($I43,'WM-AR'!$B$7:$AL$2292,25,FALSE)</f>
        <v>0</v>
      </c>
      <c r="X43" s="310" t="str">
        <f>VLOOKUP($I43,'WM-AR'!$B$7:$AL$2292,26,FALSE)</f>
        <v/>
      </c>
      <c r="Y43" s="310">
        <f>VLOOKUP($I43,'WM-AR'!$B$7:$AL$2292,27,FALSE)</f>
        <v>0</v>
      </c>
      <c r="Z43" s="310">
        <f>VLOOKUP($I43,'WM-AR'!$B$7:$AL$2292,28,FALSE)</f>
        <v>0</v>
      </c>
      <c r="AA43" s="310">
        <f>VLOOKUP($I43,'WM-AR'!$B$7:$AL$2292,29,FALSE)</f>
        <v>0</v>
      </c>
      <c r="AB43" s="310">
        <f>VLOOKUP($I43,'WM-AR'!$B$7:$AL$2292,30,FALSE)</f>
        <v>0</v>
      </c>
      <c r="AC43" s="310">
        <f>VLOOKUP($I43,'WM-AR'!$B$7:$AL$2292,31,FALSE)</f>
        <v>0</v>
      </c>
      <c r="AD43" s="310">
        <f>VLOOKUP($I43,'WM-AR'!$B$7:$AL$2292,32,FALSE)</f>
        <v>0</v>
      </c>
      <c r="AE43" s="310">
        <f>VLOOKUP($I43,'WM-AR'!$B$7:$AL$2292,33,FALSE)</f>
        <v>0</v>
      </c>
      <c r="AF43" s="287"/>
      <c r="AG43" s="316" t="s">
        <v>779</v>
      </c>
      <c r="AH43" s="312"/>
      <c r="AI43" s="312" t="s">
        <v>763</v>
      </c>
      <c r="AJ43" s="334"/>
    </row>
    <row r="44" spans="2:36">
      <c r="B44" s="317" t="str">
        <f>$B43</f>
        <v>표준</v>
      </c>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318"/>
      <c r="AF44" s="318"/>
      <c r="AG44" s="318"/>
      <c r="AH44" s="318"/>
      <c r="AI44" s="318"/>
      <c r="AJ44" s="318"/>
    </row>
    <row r="45" spans="2:36" ht="34.9" customHeight="1">
      <c r="B45" s="283" t="s">
        <v>755</v>
      </c>
      <c r="C45" s="440"/>
      <c r="D45" s="285" t="s">
        <v>225</v>
      </c>
      <c r="E45" s="308"/>
      <c r="F45" s="287" t="s">
        <v>539</v>
      </c>
      <c r="G45" s="288" t="s">
        <v>1147</v>
      </c>
      <c r="H45" s="289"/>
      <c r="I45" s="290" t="str">
        <f t="shared" si="1"/>
        <v/>
      </c>
      <c r="J45" s="290"/>
      <c r="K45" s="290"/>
      <c r="L45" s="290"/>
      <c r="M45" s="290"/>
      <c r="N45" s="291"/>
      <c r="O45" s="441" t="s">
        <v>1148</v>
      </c>
      <c r="P45" s="442"/>
      <c r="Q45" s="442"/>
      <c r="R45" s="442"/>
      <c r="S45" s="442"/>
      <c r="T45" s="442"/>
      <c r="U45" s="442"/>
      <c r="V45" s="443"/>
      <c r="W45" s="444"/>
      <c r="X45" s="444"/>
      <c r="Y45" s="444"/>
      <c r="Z45" s="444"/>
      <c r="AA45" s="444"/>
      <c r="AB45" s="444"/>
      <c r="AC45" s="444"/>
      <c r="AD45" s="444"/>
      <c r="AE45" s="444"/>
      <c r="AF45" s="394"/>
      <c r="AG45" s="297"/>
      <c r="AH45" s="297"/>
      <c r="AI45" s="297"/>
      <c r="AJ45" s="333"/>
    </row>
    <row r="46" spans="2:36" ht="49.9" customHeight="1">
      <c r="B46" s="299" t="str">
        <f>$B45</f>
        <v>표준</v>
      </c>
      <c r="C46" s="307"/>
      <c r="D46" s="286"/>
      <c r="E46" s="286"/>
      <c r="F46" s="746"/>
      <c r="G46" s="286" t="str">
        <f>N46</f>
        <v>Plasterboard Dry Liner System</v>
      </c>
      <c r="H46" s="308" t="s">
        <v>1115</v>
      </c>
      <c r="I46" s="309" t="str">
        <f t="shared" si="1"/>
        <v>A04AS176-00002</v>
      </c>
      <c r="J46" s="310"/>
      <c r="K46" s="310" t="str">
        <f>VLOOKUP($I46,'WM-AR'!$B$7:$AL$2292,34,FALSE)</f>
        <v>M2</v>
      </c>
      <c r="L46" s="310" t="str">
        <f>VLOOKUP($I46,'WM-AR'!$B$7:$AL$2292,4,FALSE)</f>
        <v>Finishing Work</v>
      </c>
      <c r="M46" s="310" t="str">
        <f>VLOOKUP($I46,'WM-AR'!$B$7:$AL$2292,6,FALSE)</f>
        <v>Exterior/Interior Finish Work</v>
      </c>
      <c r="N46" s="310" t="str">
        <f>VLOOKUP($I46,'WM-AR'!$B$7:$AL$2292,8,FALSE)</f>
        <v>Plasterboard Dry Liner System</v>
      </c>
      <c r="O46" s="310">
        <f>VLOOKUP($I46,'WM-AR'!$B$7:$AL$2292,10,FALSE)</f>
        <v>0</v>
      </c>
      <c r="P46" s="310">
        <f>VLOOKUP($I46,'WM-AR'!$B$7:$AL$2292,12,FALSE)</f>
        <v>0</v>
      </c>
      <c r="Q46" s="310" t="str">
        <f>IF(VLOOKUP($I46,'WM-AR'!$B$7:$AL$2292,14,FALSE)=0,"",VLOOKUP($I46,'WM-AR'!$B$7:$AL$2292,14,FALSE))</f>
        <v/>
      </c>
      <c r="R46" s="310" t="str">
        <f>VLOOKUP($I46,'WM-AR'!$B$7:$AL$2292,16,FALSE)</f>
        <v>Mineral Wool (Rock Wool)</v>
      </c>
      <c r="S46" s="310" t="str">
        <f>VLOOKUP($I46,'WM-AR'!$B$7:$AL$2292,18,FALSE)</f>
        <v>for Wall To External Side</v>
      </c>
      <c r="T46" s="310" t="str">
        <f>VLOOKUP($I46,'WM-AR'!$B$7:$AL$2292,20,FALSE)</f>
        <v>w/ 1-Layer Gypsum Board, Supporting Frame(Stud), Accessories</v>
      </c>
      <c r="U46" s="310">
        <f>VLOOKUP($I46,'WM-AR'!$B$7:$AL$2292,22,FALSE)</f>
        <v>0</v>
      </c>
      <c r="V46" s="310" t="str">
        <f>VLOOKUP($I46,'WM-AR'!$B$7:$AL$2292,24,FALSE)</f>
        <v>1-Layer Gypsumboard THK=12.5mm</v>
      </c>
      <c r="W46" s="310">
        <f>VLOOKUP($I46,'WM-AR'!$B$7:$AL$2292,25,FALSE)</f>
        <v>0</v>
      </c>
      <c r="X46" s="310" t="str">
        <f>VLOOKUP($I46,'WM-AR'!$B$7:$AL$2292,26,FALSE)</f>
        <v>Insulation THK=(  )mm</v>
      </c>
      <c r="Y46" s="310">
        <f>VLOOKUP($I46,'WM-AR'!$B$7:$AL$2292,27,FALSE)</f>
        <v>0</v>
      </c>
      <c r="Z46" s="310">
        <f>VLOOKUP($I46,'WM-AR'!$B$7:$AL$2292,28,FALSE)</f>
        <v>0</v>
      </c>
      <c r="AA46" s="310">
        <f>VLOOKUP($I46,'WM-AR'!$B$7:$AL$2292,29,FALSE)</f>
        <v>0</v>
      </c>
      <c r="AB46" s="310">
        <f>VLOOKUP($I46,'WM-AR'!$B$7:$AL$2292,30,FALSE)</f>
        <v>0</v>
      </c>
      <c r="AC46" s="310">
        <f>VLOOKUP($I46,'WM-AR'!$B$7:$AL$2292,31,FALSE)</f>
        <v>0</v>
      </c>
      <c r="AD46" s="310">
        <f>VLOOKUP($I46,'WM-AR'!$B$7:$AL$2292,32,FALSE)</f>
        <v>0</v>
      </c>
      <c r="AE46" s="310">
        <f>VLOOKUP($I46,'WM-AR'!$B$7:$AL$2292,33,FALSE)</f>
        <v>0</v>
      </c>
      <c r="AF46" s="287" t="s">
        <v>1132</v>
      </c>
      <c r="AG46" s="316" t="s">
        <v>779</v>
      </c>
      <c r="AH46" s="312"/>
      <c r="AI46" s="312" t="s">
        <v>763</v>
      </c>
      <c r="AJ46" s="334"/>
    </row>
    <row r="47" spans="2:36" ht="49.9" customHeight="1">
      <c r="B47" s="299" t="str">
        <f t="shared" ref="B47:B50" si="11">$B46</f>
        <v>표준</v>
      </c>
      <c r="C47" s="314"/>
      <c r="D47" s="285"/>
      <c r="E47" s="285"/>
      <c r="F47" s="748"/>
      <c r="G47" s="286" t="s">
        <v>1133</v>
      </c>
      <c r="H47" s="308"/>
      <c r="I47" s="309" t="str">
        <f t="shared" si="1"/>
        <v/>
      </c>
      <c r="J47" s="310"/>
      <c r="K47" s="310"/>
      <c r="L47" s="310"/>
      <c r="M47" s="310"/>
      <c r="N47" s="310"/>
      <c r="O47" s="310"/>
      <c r="P47" s="310"/>
      <c r="Q47" s="310"/>
      <c r="R47" s="310"/>
      <c r="S47" s="310"/>
      <c r="T47" s="310"/>
      <c r="U47" s="310"/>
      <c r="V47" s="310"/>
      <c r="W47" s="310"/>
      <c r="X47" s="310"/>
      <c r="Y47" s="310"/>
      <c r="Z47" s="310"/>
      <c r="AA47" s="310"/>
      <c r="AB47" s="310"/>
      <c r="AC47" s="310"/>
      <c r="AD47" s="310"/>
      <c r="AE47" s="310"/>
      <c r="AF47" s="287"/>
      <c r="AG47" s="352"/>
      <c r="AH47" s="352"/>
      <c r="AI47" s="352"/>
      <c r="AJ47" s="334"/>
    </row>
    <row r="48" spans="2:36" ht="49.9" customHeight="1">
      <c r="B48" s="299" t="str">
        <f t="shared" si="11"/>
        <v>표준</v>
      </c>
      <c r="C48" s="307"/>
      <c r="D48" s="286"/>
      <c r="E48" s="286"/>
      <c r="F48" s="747"/>
      <c r="G48" s="286" t="str">
        <f>N48</f>
        <v>Concrete Brick</v>
      </c>
      <c r="H48" s="308" t="s">
        <v>1149</v>
      </c>
      <c r="I48" s="309" t="str">
        <f t="shared" si="1"/>
        <v>A04AL073-00002</v>
      </c>
      <c r="J48" s="310"/>
      <c r="K48" s="310" t="str">
        <f>VLOOKUP($I48,'WM-AR'!$B$7:$AL$2292,34,FALSE)</f>
        <v>M2</v>
      </c>
      <c r="L48" s="310" t="str">
        <f>VLOOKUP($I48,'WM-AR'!$B$7:$AL$2292,4,FALSE)</f>
        <v>Finishing Work</v>
      </c>
      <c r="M48" s="310" t="str">
        <f>VLOOKUP($I48,'WM-AR'!$B$7:$AL$2292,6,FALSE)</f>
        <v>Masonry Work</v>
      </c>
      <c r="N48" s="310" t="str">
        <f>VLOOKUP($I48,'WM-AR'!$B$7:$AL$2292,8,FALSE)</f>
        <v>Concrete Brick</v>
      </c>
      <c r="O48" s="310">
        <f>VLOOKUP($I48,'WM-AR'!$B$7:$AL$2292,10,FALSE)</f>
        <v>0</v>
      </c>
      <c r="P48" s="310">
        <f>VLOOKUP($I48,'WM-AR'!$B$7:$AL$2292,12,FALSE)</f>
        <v>0</v>
      </c>
      <c r="Q48" s="310" t="str">
        <f>IF(VLOOKUP($I48,'WM-AR'!$B$7:$AL$2292,14,FALSE)=0,"",VLOOKUP($I48,'WM-AR'!$B$7:$AL$2292,14,FALSE))</f>
        <v/>
      </c>
      <c r="R48" s="310">
        <f>VLOOKUP($I48,'WM-AR'!$B$7:$AL$2292,16,FALSE)</f>
        <v>0</v>
      </c>
      <c r="S48" s="310">
        <f>VLOOKUP($I48,'WM-AR'!$B$7:$AL$2292,18,FALSE)</f>
        <v>0</v>
      </c>
      <c r="T48" s="310" t="str">
        <f>VLOOKUP($I48,'WM-AR'!$B$7:$AL$2292,20,FALSE)</f>
        <v>[1.0B] w/ All Reinf.(Lath, Steel Tie, Anchor Bar, Mortar, ETC.), Filler, Sealant, Lintel/Sill for Opening, ETC.</v>
      </c>
      <c r="U48" s="310">
        <f>VLOOKUP($I48,'WM-AR'!$B$7:$AL$2292,22,FALSE)</f>
        <v>0</v>
      </c>
      <c r="V48" s="310" t="str">
        <f>VLOOKUP($I48,'WM-AR'!$B$7:$AL$2292,24,FALSE)</f>
        <v>90mm&lt;THK≤190mm</v>
      </c>
      <c r="W48" s="310">
        <f>VLOOKUP($I48,'WM-AR'!$B$7:$AL$2292,25,FALSE)</f>
        <v>0</v>
      </c>
      <c r="X48" s="310" t="str">
        <f>VLOOKUP($I48,'WM-AR'!$B$7:$AL$2292,26,FALSE)</f>
        <v>THK=(  )mm</v>
      </c>
      <c r="Y48" s="310">
        <f>VLOOKUP($I48,'WM-AR'!$B$7:$AL$2292,27,FALSE)</f>
        <v>0</v>
      </c>
      <c r="Z48" s="310">
        <f>VLOOKUP($I48,'WM-AR'!$B$7:$AL$2292,28,FALSE)</f>
        <v>0</v>
      </c>
      <c r="AA48" s="310">
        <f>VLOOKUP($I48,'WM-AR'!$B$7:$AL$2292,29,FALSE)</f>
        <v>0</v>
      </c>
      <c r="AB48" s="310">
        <f>VLOOKUP($I48,'WM-AR'!$B$7:$AL$2292,30,FALSE)</f>
        <v>0</v>
      </c>
      <c r="AC48" s="310">
        <f>VLOOKUP($I48,'WM-AR'!$B$7:$AL$2292,31,FALSE)</f>
        <v>0</v>
      </c>
      <c r="AD48" s="310">
        <f>VLOOKUP($I48,'WM-AR'!$B$7:$AL$2292,32,FALSE)</f>
        <v>0</v>
      </c>
      <c r="AE48" s="310">
        <f>VLOOKUP($I48,'WM-AR'!$B$7:$AL$2292,33,FALSE)</f>
        <v>0</v>
      </c>
      <c r="AF48" s="287" t="s">
        <v>1150</v>
      </c>
      <c r="AG48" s="316" t="s">
        <v>779</v>
      </c>
      <c r="AH48" s="312"/>
      <c r="AI48" s="312" t="s">
        <v>763</v>
      </c>
      <c r="AJ48" s="334"/>
    </row>
    <row r="49" spans="2:36" ht="49.9" customHeight="1">
      <c r="B49" s="299" t="str">
        <f t="shared" si="11"/>
        <v>표준</v>
      </c>
      <c r="C49" s="314"/>
      <c r="D49" s="285"/>
      <c r="E49" s="309"/>
      <c r="F49" s="746"/>
      <c r="G49" s="286" t="str">
        <f>N49</f>
        <v>Plastering</v>
      </c>
      <c r="H49" s="308" t="s">
        <v>1136</v>
      </c>
      <c r="I49" s="309" t="str">
        <f t="shared" si="1"/>
        <v>A04AT198-00001</v>
      </c>
      <c r="J49" s="310"/>
      <c r="K49" s="310" t="str">
        <f>VLOOKUP($I49,'WM-AR'!$B$7:$AL$2292,34,FALSE)</f>
        <v>M2</v>
      </c>
      <c r="L49" s="310" t="str">
        <f>VLOOKUP($I49,'WM-AR'!$B$7:$AL$2292,4,FALSE)</f>
        <v>Finishing Work</v>
      </c>
      <c r="M49" s="310" t="str">
        <f>VLOOKUP($I49,'WM-AR'!$B$7:$AL$2292,6,FALSE)</f>
        <v>Plastering Work</v>
      </c>
      <c r="N49" s="310" t="str">
        <f>VLOOKUP($I49,'WM-AR'!$B$7:$AL$2292,8,FALSE)</f>
        <v>Plastering</v>
      </c>
      <c r="O49" s="310">
        <f>VLOOKUP($I49,'WM-AR'!$B$7:$AL$2292,10,FALSE)</f>
        <v>0</v>
      </c>
      <c r="P49" s="310">
        <f>VLOOKUP($I49,'WM-AR'!$B$7:$AL$2292,12,FALSE)</f>
        <v>0</v>
      </c>
      <c r="Q49" s="310" t="str">
        <f>IF(VLOOKUP($I49,'WM-AR'!$B$7:$AL$2292,14,FALSE)=0,"",VLOOKUP($I49,'WM-AR'!$B$7:$AL$2292,14,FALSE))</f>
        <v/>
      </c>
      <c r="R49" s="310">
        <f>VLOOKUP($I49,'WM-AR'!$B$7:$AL$2292,16,FALSE)</f>
        <v>0</v>
      </c>
      <c r="S49" s="310" t="str">
        <f>VLOOKUP($I49,'WM-AR'!$B$7:$AL$2292,18,FALSE)</f>
        <v>for External Masonry Wall</v>
      </c>
      <c r="T49" s="310" t="str">
        <f>VLOOKUP($I49,'WM-AR'!$B$7:$AL$2292,20,FALSE)</f>
        <v/>
      </c>
      <c r="U49" s="310">
        <f>VLOOKUP($I49,'WM-AR'!$B$7:$AL$2292,22,FALSE)</f>
        <v>0</v>
      </c>
      <c r="V49" s="310">
        <f>VLOOKUP($I49,'WM-AR'!$B$7:$AL$2292,24,FALSE)</f>
        <v>0</v>
      </c>
      <c r="W49" s="310">
        <f>VLOOKUP($I49,'WM-AR'!$B$7:$AL$2292,25,FALSE)</f>
        <v>0</v>
      </c>
      <c r="X49" s="310" t="str">
        <f>VLOOKUP($I49,'WM-AR'!$B$7:$AL$2292,26,FALSE)</f>
        <v>THK=(  )mm</v>
      </c>
      <c r="Y49" s="310">
        <f>VLOOKUP($I49,'WM-AR'!$B$7:$AL$2292,27,FALSE)</f>
        <v>0</v>
      </c>
      <c r="Z49" s="310">
        <f>VLOOKUP($I49,'WM-AR'!$B$7:$AL$2292,28,FALSE)</f>
        <v>0</v>
      </c>
      <c r="AA49" s="310">
        <f>VLOOKUP($I49,'WM-AR'!$B$7:$AL$2292,29,FALSE)</f>
        <v>0</v>
      </c>
      <c r="AB49" s="310">
        <f>VLOOKUP($I49,'WM-AR'!$B$7:$AL$2292,30,FALSE)</f>
        <v>0</v>
      </c>
      <c r="AC49" s="310">
        <f>VLOOKUP($I49,'WM-AR'!$B$7:$AL$2292,31,FALSE)</f>
        <v>0</v>
      </c>
      <c r="AD49" s="310">
        <f>VLOOKUP($I49,'WM-AR'!$B$7:$AL$2292,32,FALSE)</f>
        <v>0</v>
      </c>
      <c r="AE49" s="310">
        <f>VLOOKUP($I49,'WM-AR'!$B$7:$AL$2292,33,FALSE)</f>
        <v>0</v>
      </c>
      <c r="AF49" s="287" t="s">
        <v>1146</v>
      </c>
      <c r="AG49" s="316" t="s">
        <v>779</v>
      </c>
      <c r="AH49" s="312"/>
      <c r="AI49" s="312" t="s">
        <v>763</v>
      </c>
      <c r="AJ49" s="334"/>
    </row>
    <row r="50" spans="2:36" ht="49.9" customHeight="1">
      <c r="B50" s="299" t="str">
        <f t="shared" si="11"/>
        <v>표준</v>
      </c>
      <c r="C50" s="314"/>
      <c r="D50" s="285"/>
      <c r="E50" s="309"/>
      <c r="F50" s="747"/>
      <c r="G50" s="286" t="str">
        <f>O50</f>
        <v>Acrylic Emulsion Paint</v>
      </c>
      <c r="H50" s="308" t="s">
        <v>1138</v>
      </c>
      <c r="I50" s="309" t="str">
        <f t="shared" si="1"/>
        <v>A04AM077-00001</v>
      </c>
      <c r="J50" s="310"/>
      <c r="K50" s="310" t="str">
        <f>VLOOKUP($I50,'WM-AR'!$B$7:$AL$2292,34,FALSE)</f>
        <v>M2</v>
      </c>
      <c r="L50" s="310" t="str">
        <f>VLOOKUP($I50,'WM-AR'!$B$7:$AL$2292,4,FALSE)</f>
        <v>Finishing Work</v>
      </c>
      <c r="M50" s="310" t="str">
        <f>VLOOKUP($I50,'WM-AR'!$B$7:$AL$2292,6,FALSE)</f>
        <v>Painting Work</v>
      </c>
      <c r="N50" s="310" t="str">
        <f>VLOOKUP($I50,'WM-AR'!$B$7:$AL$2292,8,FALSE)</f>
        <v>External Wall Painting</v>
      </c>
      <c r="O50" s="310" t="str">
        <f>VLOOKUP($I50,'WM-AR'!$B$7:$AL$2292,10,FALSE)</f>
        <v>Acrylic Emulsion Paint</v>
      </c>
      <c r="P50" s="310">
        <f>VLOOKUP($I50,'WM-AR'!$B$7:$AL$2292,12,FALSE)</f>
        <v>0</v>
      </c>
      <c r="Q50" s="310" t="str">
        <f>IF(VLOOKUP($I50,'WM-AR'!$B$7:$AL$2292,14,FALSE)=0,"",VLOOKUP($I50,'WM-AR'!$B$7:$AL$2292,14,FALSE))</f>
        <v/>
      </c>
      <c r="R50" s="310">
        <f>VLOOKUP($I50,'WM-AR'!$B$7:$AL$2292,16,FALSE)</f>
        <v>0</v>
      </c>
      <c r="S50" s="310">
        <f>VLOOKUP($I50,'WM-AR'!$B$7:$AL$2292,18,FALSE)</f>
        <v>0</v>
      </c>
      <c r="T50" s="310" t="str">
        <f>VLOOKUP($I50,'WM-AR'!$B$7:$AL$2292,20,FALSE)</f>
        <v/>
      </c>
      <c r="U50" s="310">
        <f>VLOOKUP($I50,'WM-AR'!$B$7:$AL$2292,22,FALSE)</f>
        <v>0</v>
      </c>
      <c r="V50" s="310" t="str">
        <f>VLOOKUP($I50,'WM-AR'!$B$7:$AL$2292,24,FALSE)</f>
        <v/>
      </c>
      <c r="W50" s="310">
        <f>VLOOKUP($I50,'WM-AR'!$B$7:$AL$2292,25,FALSE)</f>
        <v>0</v>
      </c>
      <c r="X50" s="310" t="str">
        <f>VLOOKUP($I50,'WM-AR'!$B$7:$AL$2292,26,FALSE)</f>
        <v/>
      </c>
      <c r="Y50" s="310">
        <f>VLOOKUP($I50,'WM-AR'!$B$7:$AL$2292,27,FALSE)</f>
        <v>0</v>
      </c>
      <c r="Z50" s="310">
        <f>VLOOKUP($I50,'WM-AR'!$B$7:$AL$2292,28,FALSE)</f>
        <v>0</v>
      </c>
      <c r="AA50" s="310">
        <f>VLOOKUP($I50,'WM-AR'!$B$7:$AL$2292,29,FALSE)</f>
        <v>0</v>
      </c>
      <c r="AB50" s="310">
        <f>VLOOKUP($I50,'WM-AR'!$B$7:$AL$2292,30,FALSE)</f>
        <v>0</v>
      </c>
      <c r="AC50" s="310">
        <f>VLOOKUP($I50,'WM-AR'!$B$7:$AL$2292,31,FALSE)</f>
        <v>0</v>
      </c>
      <c r="AD50" s="310">
        <f>VLOOKUP($I50,'WM-AR'!$B$7:$AL$2292,32,FALSE)</f>
        <v>0</v>
      </c>
      <c r="AE50" s="310">
        <f>VLOOKUP($I50,'WM-AR'!$B$7:$AL$2292,33,FALSE)</f>
        <v>0</v>
      </c>
      <c r="AF50" s="287"/>
      <c r="AG50" s="316" t="s">
        <v>779</v>
      </c>
      <c r="AH50" s="312"/>
      <c r="AI50" s="312" t="s">
        <v>763</v>
      </c>
      <c r="AJ50" s="334"/>
    </row>
    <row r="51" spans="2:36">
      <c r="B51" s="317" t="str">
        <f>$B50</f>
        <v>표준</v>
      </c>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row>
    <row r="52" spans="2:36" ht="34.9" customHeight="1">
      <c r="B52" s="283" t="s">
        <v>755</v>
      </c>
      <c r="C52" s="440"/>
      <c r="D52" s="285" t="s">
        <v>225</v>
      </c>
      <c r="E52" s="308"/>
      <c r="F52" s="287" t="s">
        <v>539</v>
      </c>
      <c r="G52" s="288" t="s">
        <v>1151</v>
      </c>
      <c r="H52" s="289"/>
      <c r="I52" s="290" t="str">
        <f t="shared" si="1"/>
        <v/>
      </c>
      <c r="J52" s="290"/>
      <c r="K52" s="290"/>
      <c r="L52" s="290"/>
      <c r="M52" s="290"/>
      <c r="N52" s="291"/>
      <c r="O52" s="441" t="s">
        <v>1152</v>
      </c>
      <c r="P52" s="442"/>
      <c r="Q52" s="442"/>
      <c r="R52" s="442"/>
      <c r="S52" s="442"/>
      <c r="T52" s="442"/>
      <c r="U52" s="442"/>
      <c r="V52" s="443"/>
      <c r="W52" s="444"/>
      <c r="X52" s="444"/>
      <c r="Y52" s="444"/>
      <c r="Z52" s="444"/>
      <c r="AA52" s="444"/>
      <c r="AB52" s="444"/>
      <c r="AC52" s="444"/>
      <c r="AD52" s="444"/>
      <c r="AE52" s="444"/>
      <c r="AF52" s="394"/>
      <c r="AG52" s="297"/>
      <c r="AH52" s="297"/>
      <c r="AI52" s="297"/>
      <c r="AJ52" s="333"/>
    </row>
    <row r="53" spans="2:36" ht="49.9" customHeight="1">
      <c r="B53" s="299" t="str">
        <f>$B52</f>
        <v>표준</v>
      </c>
      <c r="C53" s="307"/>
      <c r="D53" s="286"/>
      <c r="E53" s="286"/>
      <c r="F53" s="746"/>
      <c r="G53" s="286" t="str">
        <f>N53</f>
        <v>Plasterboard Dry Liner System</v>
      </c>
      <c r="H53" s="308" t="s">
        <v>1118</v>
      </c>
      <c r="I53" s="309" t="str">
        <f t="shared" si="1"/>
        <v>A04AS176-00005</v>
      </c>
      <c r="J53" s="310"/>
      <c r="K53" s="310" t="str">
        <f>VLOOKUP($I53,'WM-AR'!$B$7:$AL$2292,34,FALSE)</f>
        <v>M2</v>
      </c>
      <c r="L53" s="310" t="str">
        <f>VLOOKUP($I53,'WM-AR'!$B$7:$AL$2292,4,FALSE)</f>
        <v>Finishing Work</v>
      </c>
      <c r="M53" s="310" t="str">
        <f>VLOOKUP($I53,'WM-AR'!$B$7:$AL$2292,6,FALSE)</f>
        <v>Exterior/Interior Finish Work</v>
      </c>
      <c r="N53" s="310" t="str">
        <f>VLOOKUP($I53,'WM-AR'!$B$7:$AL$2292,8,FALSE)</f>
        <v>Plasterboard Dry Liner System</v>
      </c>
      <c r="O53" s="310">
        <f>VLOOKUP($I53,'WM-AR'!$B$7:$AL$2292,10,FALSE)</f>
        <v>0</v>
      </c>
      <c r="P53" s="310">
        <f>VLOOKUP($I53,'WM-AR'!$B$7:$AL$2292,12,FALSE)</f>
        <v>0</v>
      </c>
      <c r="Q53" s="310" t="str">
        <f>IF(VLOOKUP($I53,'WM-AR'!$B$7:$AL$2292,14,FALSE)=0,"",VLOOKUP($I53,'WM-AR'!$B$7:$AL$2292,14,FALSE))</f>
        <v/>
      </c>
      <c r="R53" s="310" t="str">
        <f>VLOOKUP($I53,'WM-AR'!$B$7:$AL$2292,16,FALSE)</f>
        <v>Glass Wool (Fiberglass)</v>
      </c>
      <c r="S53" s="310" t="str">
        <f>VLOOKUP($I53,'WM-AR'!$B$7:$AL$2292,18,FALSE)</f>
        <v>for Wall To External Side</v>
      </c>
      <c r="T53" s="310" t="str">
        <f>VLOOKUP($I53,'WM-AR'!$B$7:$AL$2292,20,FALSE)</f>
        <v>w/ 1-Layer Gypsum Board, Supporting Frame(Stud), Accessories</v>
      </c>
      <c r="U53" s="310">
        <f>VLOOKUP($I53,'WM-AR'!$B$7:$AL$2292,22,FALSE)</f>
        <v>0</v>
      </c>
      <c r="V53" s="310" t="str">
        <f>VLOOKUP($I53,'WM-AR'!$B$7:$AL$2292,24,FALSE)</f>
        <v>1-Layer Gypsumboard THK=12.5mm</v>
      </c>
      <c r="W53" s="310">
        <f>VLOOKUP($I53,'WM-AR'!$B$7:$AL$2292,25,FALSE)</f>
        <v>0</v>
      </c>
      <c r="X53" s="310" t="str">
        <f>VLOOKUP($I53,'WM-AR'!$B$7:$AL$2292,26,FALSE)</f>
        <v>Insulation THK=(  )mm</v>
      </c>
      <c r="Y53" s="310">
        <f>VLOOKUP($I53,'WM-AR'!$B$7:$AL$2292,27,FALSE)</f>
        <v>0</v>
      </c>
      <c r="Z53" s="310">
        <f>VLOOKUP($I53,'WM-AR'!$B$7:$AL$2292,28,FALSE)</f>
        <v>0</v>
      </c>
      <c r="AA53" s="310">
        <f>VLOOKUP($I53,'WM-AR'!$B$7:$AL$2292,29,FALSE)</f>
        <v>0</v>
      </c>
      <c r="AB53" s="310">
        <f>VLOOKUP($I53,'WM-AR'!$B$7:$AL$2292,30,FALSE)</f>
        <v>0</v>
      </c>
      <c r="AC53" s="310">
        <f>VLOOKUP($I53,'WM-AR'!$B$7:$AL$2292,31,FALSE)</f>
        <v>0</v>
      </c>
      <c r="AD53" s="310">
        <f>VLOOKUP($I53,'WM-AR'!$B$7:$AL$2292,32,FALSE)</f>
        <v>0</v>
      </c>
      <c r="AE53" s="310">
        <f>VLOOKUP($I53,'WM-AR'!$B$7:$AL$2292,33,FALSE)</f>
        <v>0</v>
      </c>
      <c r="AF53" s="287" t="s">
        <v>1142</v>
      </c>
      <c r="AG53" s="316" t="s">
        <v>779</v>
      </c>
      <c r="AH53" s="312"/>
      <c r="AI53" s="312" t="s">
        <v>763</v>
      </c>
      <c r="AJ53" s="334"/>
    </row>
    <row r="54" spans="2:36" ht="49.9" customHeight="1">
      <c r="B54" s="299" t="str">
        <f t="shared" ref="B54:B57" si="12">$B53</f>
        <v>표준</v>
      </c>
      <c r="C54" s="314"/>
      <c r="D54" s="285"/>
      <c r="E54" s="285"/>
      <c r="F54" s="748"/>
      <c r="G54" s="286" t="s">
        <v>1133</v>
      </c>
      <c r="H54" s="308"/>
      <c r="I54" s="309" t="str">
        <f t="shared" si="1"/>
        <v/>
      </c>
      <c r="J54" s="310"/>
      <c r="K54" s="310"/>
      <c r="L54" s="310"/>
      <c r="M54" s="310"/>
      <c r="N54" s="310"/>
      <c r="O54" s="310"/>
      <c r="P54" s="310"/>
      <c r="Q54" s="310"/>
      <c r="R54" s="310"/>
      <c r="S54" s="310"/>
      <c r="T54" s="310"/>
      <c r="U54" s="310"/>
      <c r="V54" s="310"/>
      <c r="W54" s="310"/>
      <c r="X54" s="310"/>
      <c r="Y54" s="310"/>
      <c r="Z54" s="310"/>
      <c r="AA54" s="310"/>
      <c r="AB54" s="310"/>
      <c r="AC54" s="310"/>
      <c r="AD54" s="310"/>
      <c r="AE54" s="310"/>
      <c r="AF54" s="287"/>
      <c r="AG54" s="352"/>
      <c r="AH54" s="352"/>
      <c r="AI54" s="352"/>
      <c r="AJ54" s="334"/>
    </row>
    <row r="55" spans="2:36" ht="49.9" customHeight="1">
      <c r="B55" s="299" t="str">
        <f t="shared" si="12"/>
        <v>표준</v>
      </c>
      <c r="C55" s="307"/>
      <c r="D55" s="286"/>
      <c r="E55" s="286"/>
      <c r="F55" s="747"/>
      <c r="G55" s="286" t="str">
        <f>N55</f>
        <v>Concrete Brick</v>
      </c>
      <c r="H55" s="308" t="s">
        <v>1149</v>
      </c>
      <c r="I55" s="309" t="str">
        <f t="shared" si="1"/>
        <v>A04AL073-00002</v>
      </c>
      <c r="J55" s="310"/>
      <c r="K55" s="310" t="str">
        <f>VLOOKUP($I55,'WM-AR'!$B$7:$AL$2292,34,FALSE)</f>
        <v>M2</v>
      </c>
      <c r="L55" s="310" t="str">
        <f>VLOOKUP($I55,'WM-AR'!$B$7:$AL$2292,4,FALSE)</f>
        <v>Finishing Work</v>
      </c>
      <c r="M55" s="310" t="str">
        <f>VLOOKUP($I55,'WM-AR'!$B$7:$AL$2292,6,FALSE)</f>
        <v>Masonry Work</v>
      </c>
      <c r="N55" s="310" t="str">
        <f>VLOOKUP($I55,'WM-AR'!$B$7:$AL$2292,8,FALSE)</f>
        <v>Concrete Brick</v>
      </c>
      <c r="O55" s="310">
        <f>VLOOKUP($I55,'WM-AR'!$B$7:$AL$2292,10,FALSE)</f>
        <v>0</v>
      </c>
      <c r="P55" s="310">
        <f>VLOOKUP($I55,'WM-AR'!$B$7:$AL$2292,12,FALSE)</f>
        <v>0</v>
      </c>
      <c r="Q55" s="310" t="str">
        <f>IF(VLOOKUP($I55,'WM-AR'!$B$7:$AL$2292,14,FALSE)=0,"",VLOOKUP($I55,'WM-AR'!$B$7:$AL$2292,14,FALSE))</f>
        <v/>
      </c>
      <c r="R55" s="310">
        <f>VLOOKUP($I55,'WM-AR'!$B$7:$AL$2292,16,FALSE)</f>
        <v>0</v>
      </c>
      <c r="S55" s="310">
        <f>VLOOKUP($I55,'WM-AR'!$B$7:$AL$2292,18,FALSE)</f>
        <v>0</v>
      </c>
      <c r="T55" s="310" t="str">
        <f>VLOOKUP($I55,'WM-AR'!$B$7:$AL$2292,20,FALSE)</f>
        <v>[1.0B] w/ All Reinf.(Lath, Steel Tie, Anchor Bar, Mortar, ETC.), Filler, Sealant, Lintel/Sill for Opening, ETC.</v>
      </c>
      <c r="U55" s="310">
        <f>VLOOKUP($I55,'WM-AR'!$B$7:$AL$2292,22,FALSE)</f>
        <v>0</v>
      </c>
      <c r="V55" s="310" t="str">
        <f>VLOOKUP($I55,'WM-AR'!$B$7:$AL$2292,24,FALSE)</f>
        <v>90mm&lt;THK≤190mm</v>
      </c>
      <c r="W55" s="310">
        <f>VLOOKUP($I55,'WM-AR'!$B$7:$AL$2292,25,FALSE)</f>
        <v>0</v>
      </c>
      <c r="X55" s="310" t="str">
        <f>VLOOKUP($I55,'WM-AR'!$B$7:$AL$2292,26,FALSE)</f>
        <v>THK=(  )mm</v>
      </c>
      <c r="Y55" s="310">
        <f>VLOOKUP($I55,'WM-AR'!$B$7:$AL$2292,27,FALSE)</f>
        <v>0</v>
      </c>
      <c r="Z55" s="310">
        <f>VLOOKUP($I55,'WM-AR'!$B$7:$AL$2292,28,FALSE)</f>
        <v>0</v>
      </c>
      <c r="AA55" s="310">
        <f>VLOOKUP($I55,'WM-AR'!$B$7:$AL$2292,29,FALSE)</f>
        <v>0</v>
      </c>
      <c r="AB55" s="310">
        <f>VLOOKUP($I55,'WM-AR'!$B$7:$AL$2292,30,FALSE)</f>
        <v>0</v>
      </c>
      <c r="AC55" s="310">
        <f>VLOOKUP($I55,'WM-AR'!$B$7:$AL$2292,31,FALSE)</f>
        <v>0</v>
      </c>
      <c r="AD55" s="310">
        <f>VLOOKUP($I55,'WM-AR'!$B$7:$AL$2292,32,FALSE)</f>
        <v>0</v>
      </c>
      <c r="AE55" s="310">
        <f>VLOOKUP($I55,'WM-AR'!$B$7:$AL$2292,33,FALSE)</f>
        <v>0</v>
      </c>
      <c r="AF55" s="287" t="s">
        <v>1150</v>
      </c>
      <c r="AG55" s="316" t="s">
        <v>779</v>
      </c>
      <c r="AH55" s="312"/>
      <c r="AI55" s="312" t="s">
        <v>763</v>
      </c>
      <c r="AJ55" s="334"/>
    </row>
    <row r="56" spans="2:36" ht="49.9" customHeight="1">
      <c r="B56" s="299" t="str">
        <f t="shared" si="12"/>
        <v>표준</v>
      </c>
      <c r="C56" s="314"/>
      <c r="D56" s="285"/>
      <c r="E56" s="309"/>
      <c r="F56" s="746"/>
      <c r="G56" s="286" t="str">
        <f>N56</f>
        <v>Plastering</v>
      </c>
      <c r="H56" s="308" t="s">
        <v>1136</v>
      </c>
      <c r="I56" s="309" t="str">
        <f t="shared" si="1"/>
        <v>A04AT198-00001</v>
      </c>
      <c r="J56" s="310"/>
      <c r="K56" s="310" t="str">
        <f>VLOOKUP($I56,'WM-AR'!$B$7:$AL$2292,34,FALSE)</f>
        <v>M2</v>
      </c>
      <c r="L56" s="310" t="str">
        <f>VLOOKUP($I56,'WM-AR'!$B$7:$AL$2292,4,FALSE)</f>
        <v>Finishing Work</v>
      </c>
      <c r="M56" s="310" t="str">
        <f>VLOOKUP($I56,'WM-AR'!$B$7:$AL$2292,6,FALSE)</f>
        <v>Plastering Work</v>
      </c>
      <c r="N56" s="310" t="str">
        <f>VLOOKUP($I56,'WM-AR'!$B$7:$AL$2292,8,FALSE)</f>
        <v>Plastering</v>
      </c>
      <c r="O56" s="310">
        <f>VLOOKUP($I56,'WM-AR'!$B$7:$AL$2292,10,FALSE)</f>
        <v>0</v>
      </c>
      <c r="P56" s="310">
        <f>VLOOKUP($I56,'WM-AR'!$B$7:$AL$2292,12,FALSE)</f>
        <v>0</v>
      </c>
      <c r="Q56" s="310" t="str">
        <f>IF(VLOOKUP($I56,'WM-AR'!$B$7:$AL$2292,14,FALSE)=0,"",VLOOKUP($I56,'WM-AR'!$B$7:$AL$2292,14,FALSE))</f>
        <v/>
      </c>
      <c r="R56" s="310">
        <f>VLOOKUP($I56,'WM-AR'!$B$7:$AL$2292,16,FALSE)</f>
        <v>0</v>
      </c>
      <c r="S56" s="310" t="str">
        <f>VLOOKUP($I56,'WM-AR'!$B$7:$AL$2292,18,FALSE)</f>
        <v>for External Masonry Wall</v>
      </c>
      <c r="T56" s="310" t="str">
        <f>VLOOKUP($I56,'WM-AR'!$B$7:$AL$2292,20,FALSE)</f>
        <v/>
      </c>
      <c r="U56" s="310">
        <f>VLOOKUP($I56,'WM-AR'!$B$7:$AL$2292,22,FALSE)</f>
        <v>0</v>
      </c>
      <c r="V56" s="310">
        <f>VLOOKUP($I56,'WM-AR'!$B$7:$AL$2292,24,FALSE)</f>
        <v>0</v>
      </c>
      <c r="W56" s="310">
        <f>VLOOKUP($I56,'WM-AR'!$B$7:$AL$2292,25,FALSE)</f>
        <v>0</v>
      </c>
      <c r="X56" s="310" t="str">
        <f>VLOOKUP($I56,'WM-AR'!$B$7:$AL$2292,26,FALSE)</f>
        <v>THK=(  )mm</v>
      </c>
      <c r="Y56" s="310">
        <f>VLOOKUP($I56,'WM-AR'!$B$7:$AL$2292,27,FALSE)</f>
        <v>0</v>
      </c>
      <c r="Z56" s="310">
        <f>VLOOKUP($I56,'WM-AR'!$B$7:$AL$2292,28,FALSE)</f>
        <v>0</v>
      </c>
      <c r="AA56" s="310">
        <f>VLOOKUP($I56,'WM-AR'!$B$7:$AL$2292,29,FALSE)</f>
        <v>0</v>
      </c>
      <c r="AB56" s="310">
        <f>VLOOKUP($I56,'WM-AR'!$B$7:$AL$2292,30,FALSE)</f>
        <v>0</v>
      </c>
      <c r="AC56" s="310">
        <f>VLOOKUP($I56,'WM-AR'!$B$7:$AL$2292,31,FALSE)</f>
        <v>0</v>
      </c>
      <c r="AD56" s="310">
        <f>VLOOKUP($I56,'WM-AR'!$B$7:$AL$2292,32,FALSE)</f>
        <v>0</v>
      </c>
      <c r="AE56" s="310">
        <f>VLOOKUP($I56,'WM-AR'!$B$7:$AL$2292,33,FALSE)</f>
        <v>0</v>
      </c>
      <c r="AF56" s="287" t="s">
        <v>1146</v>
      </c>
      <c r="AG56" s="316" t="s">
        <v>779</v>
      </c>
      <c r="AH56" s="312"/>
      <c r="AI56" s="312" t="s">
        <v>763</v>
      </c>
      <c r="AJ56" s="334"/>
    </row>
    <row r="57" spans="2:36" ht="49.9" customHeight="1">
      <c r="B57" s="299" t="str">
        <f t="shared" si="12"/>
        <v>표준</v>
      </c>
      <c r="C57" s="314"/>
      <c r="D57" s="285"/>
      <c r="E57" s="309"/>
      <c r="F57" s="747"/>
      <c r="G57" s="286" t="str">
        <f>O57</f>
        <v>Acrylic Emulsion Paint</v>
      </c>
      <c r="H57" s="308" t="s">
        <v>1138</v>
      </c>
      <c r="I57" s="309" t="str">
        <f t="shared" si="1"/>
        <v>A04AM077-00001</v>
      </c>
      <c r="J57" s="310"/>
      <c r="K57" s="310" t="str">
        <f>VLOOKUP($I57,'WM-AR'!$B$7:$AL$2292,34,FALSE)</f>
        <v>M2</v>
      </c>
      <c r="L57" s="310" t="str">
        <f>VLOOKUP($I57,'WM-AR'!$B$7:$AL$2292,4,FALSE)</f>
        <v>Finishing Work</v>
      </c>
      <c r="M57" s="310" t="str">
        <f>VLOOKUP($I57,'WM-AR'!$B$7:$AL$2292,6,FALSE)</f>
        <v>Painting Work</v>
      </c>
      <c r="N57" s="310" t="str">
        <f>VLOOKUP($I57,'WM-AR'!$B$7:$AL$2292,8,FALSE)</f>
        <v>External Wall Painting</v>
      </c>
      <c r="O57" s="310" t="str">
        <f>VLOOKUP($I57,'WM-AR'!$B$7:$AL$2292,10,FALSE)</f>
        <v>Acrylic Emulsion Paint</v>
      </c>
      <c r="P57" s="310">
        <f>VLOOKUP($I57,'WM-AR'!$B$7:$AL$2292,12,FALSE)</f>
        <v>0</v>
      </c>
      <c r="Q57" s="310" t="str">
        <f>IF(VLOOKUP($I57,'WM-AR'!$B$7:$AL$2292,14,FALSE)=0,"",VLOOKUP($I57,'WM-AR'!$B$7:$AL$2292,14,FALSE))</f>
        <v/>
      </c>
      <c r="R57" s="310">
        <f>VLOOKUP($I57,'WM-AR'!$B$7:$AL$2292,16,FALSE)</f>
        <v>0</v>
      </c>
      <c r="S57" s="310">
        <f>VLOOKUP($I57,'WM-AR'!$B$7:$AL$2292,18,FALSE)</f>
        <v>0</v>
      </c>
      <c r="T57" s="310" t="str">
        <f>VLOOKUP($I57,'WM-AR'!$B$7:$AL$2292,20,FALSE)</f>
        <v/>
      </c>
      <c r="U57" s="310">
        <f>VLOOKUP($I57,'WM-AR'!$B$7:$AL$2292,22,FALSE)</f>
        <v>0</v>
      </c>
      <c r="V57" s="310" t="str">
        <f>VLOOKUP($I57,'WM-AR'!$B$7:$AL$2292,24,FALSE)</f>
        <v/>
      </c>
      <c r="W57" s="310">
        <f>VLOOKUP($I57,'WM-AR'!$B$7:$AL$2292,25,FALSE)</f>
        <v>0</v>
      </c>
      <c r="X57" s="310" t="str">
        <f>VLOOKUP($I57,'WM-AR'!$B$7:$AL$2292,26,FALSE)</f>
        <v/>
      </c>
      <c r="Y57" s="310">
        <f>VLOOKUP($I57,'WM-AR'!$B$7:$AL$2292,27,FALSE)</f>
        <v>0</v>
      </c>
      <c r="Z57" s="310">
        <f>VLOOKUP($I57,'WM-AR'!$B$7:$AL$2292,28,FALSE)</f>
        <v>0</v>
      </c>
      <c r="AA57" s="310">
        <f>VLOOKUP($I57,'WM-AR'!$B$7:$AL$2292,29,FALSE)</f>
        <v>0</v>
      </c>
      <c r="AB57" s="310">
        <f>VLOOKUP($I57,'WM-AR'!$B$7:$AL$2292,30,FALSE)</f>
        <v>0</v>
      </c>
      <c r="AC57" s="310">
        <f>VLOOKUP($I57,'WM-AR'!$B$7:$AL$2292,31,FALSE)</f>
        <v>0</v>
      </c>
      <c r="AD57" s="310">
        <f>VLOOKUP($I57,'WM-AR'!$B$7:$AL$2292,32,FALSE)</f>
        <v>0</v>
      </c>
      <c r="AE57" s="310">
        <f>VLOOKUP($I57,'WM-AR'!$B$7:$AL$2292,33,FALSE)</f>
        <v>0</v>
      </c>
      <c r="AF57" s="287"/>
      <c r="AG57" s="316" t="s">
        <v>779</v>
      </c>
      <c r="AH57" s="312"/>
      <c r="AI57" s="312" t="s">
        <v>763</v>
      </c>
      <c r="AJ57" s="334"/>
    </row>
    <row r="58" spans="2:36">
      <c r="B58" s="317" t="str">
        <f>$B57</f>
        <v>표준</v>
      </c>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row>
    <row r="59" spans="2:36" ht="34.9" customHeight="1">
      <c r="B59" s="283" t="s">
        <v>755</v>
      </c>
      <c r="C59" s="440"/>
      <c r="D59" s="285" t="s">
        <v>225</v>
      </c>
      <c r="E59" s="308"/>
      <c r="F59" s="287" t="s">
        <v>539</v>
      </c>
      <c r="G59" s="288" t="s">
        <v>1153</v>
      </c>
      <c r="H59" s="289"/>
      <c r="I59" s="290" t="str">
        <f t="shared" si="1"/>
        <v/>
      </c>
      <c r="J59" s="290"/>
      <c r="K59" s="290"/>
      <c r="L59" s="290"/>
      <c r="M59" s="290"/>
      <c r="N59" s="291"/>
      <c r="O59" s="441" t="s">
        <v>1154</v>
      </c>
      <c r="P59" s="442"/>
      <c r="Q59" s="442"/>
      <c r="R59" s="442"/>
      <c r="S59" s="442"/>
      <c r="T59" s="442"/>
      <c r="U59" s="442"/>
      <c r="V59" s="443"/>
      <c r="W59" s="444"/>
      <c r="X59" s="444"/>
      <c r="Y59" s="444"/>
      <c r="Z59" s="444"/>
      <c r="AA59" s="444"/>
      <c r="AB59" s="444"/>
      <c r="AC59" s="444"/>
      <c r="AD59" s="444"/>
      <c r="AE59" s="444"/>
      <c r="AF59" s="394"/>
      <c r="AG59" s="297"/>
      <c r="AH59" s="297"/>
      <c r="AI59" s="297"/>
      <c r="AJ59" s="333"/>
    </row>
    <row r="60" spans="2:36" ht="49.9" customHeight="1">
      <c r="B60" s="299" t="str">
        <f>$B59</f>
        <v>표준</v>
      </c>
      <c r="C60" s="307"/>
      <c r="D60" s="286"/>
      <c r="E60" s="286"/>
      <c r="F60" s="746"/>
      <c r="G60" s="286" t="str">
        <f>N60</f>
        <v>Plasterboard Dry Liner System</v>
      </c>
      <c r="H60" s="308" t="s">
        <v>1127</v>
      </c>
      <c r="I60" s="309" t="str">
        <f t="shared" si="1"/>
        <v>A04AS176-00008</v>
      </c>
      <c r="J60" s="310"/>
      <c r="K60" s="310" t="str">
        <f>VLOOKUP($I60,'WM-AR'!$B$7:$AL$2292,34,FALSE)</f>
        <v>M2</v>
      </c>
      <c r="L60" s="310" t="str">
        <f>VLOOKUP($I60,'WM-AR'!$B$7:$AL$2292,4,FALSE)</f>
        <v>Finishing Work</v>
      </c>
      <c r="M60" s="310" t="str">
        <f>VLOOKUP($I60,'WM-AR'!$B$7:$AL$2292,6,FALSE)</f>
        <v>Exterior/Interior Finish Work</v>
      </c>
      <c r="N60" s="310" t="str">
        <f>VLOOKUP($I60,'WM-AR'!$B$7:$AL$2292,8,FALSE)</f>
        <v>Plasterboard Dry Liner System</v>
      </c>
      <c r="O60" s="310">
        <f>VLOOKUP($I60,'WM-AR'!$B$7:$AL$2292,10,FALSE)</f>
        <v>0</v>
      </c>
      <c r="P60" s="310">
        <f>VLOOKUP($I60,'WM-AR'!$B$7:$AL$2292,12,FALSE)</f>
        <v>0</v>
      </c>
      <c r="Q60" s="310" t="str">
        <f>IF(VLOOKUP($I60,'WM-AR'!$B$7:$AL$2292,14,FALSE)=0,"",VLOOKUP($I60,'WM-AR'!$B$7:$AL$2292,14,FALSE))</f>
        <v/>
      </c>
      <c r="R60" s="310" t="str">
        <f>VLOOKUP($I60,'WM-AR'!$B$7:$AL$2292,16,FALSE)</f>
        <v>Rigid Insulation</v>
      </c>
      <c r="S60" s="310" t="str">
        <f>VLOOKUP($I60,'WM-AR'!$B$7:$AL$2292,18,FALSE)</f>
        <v>for Wall To External Side</v>
      </c>
      <c r="T60" s="310" t="str">
        <f>VLOOKUP($I60,'WM-AR'!$B$7:$AL$2292,20,FALSE)</f>
        <v>w/ 1-Layer Gypsum Board, Supporting Frame(Stud), Accessories</v>
      </c>
      <c r="U60" s="310">
        <f>VLOOKUP($I60,'WM-AR'!$B$7:$AL$2292,22,FALSE)</f>
        <v>0</v>
      </c>
      <c r="V60" s="310" t="str">
        <f>VLOOKUP($I60,'WM-AR'!$B$7:$AL$2292,24,FALSE)</f>
        <v>1-Layer Gypsumboard THK=12.5mm</v>
      </c>
      <c r="W60" s="310">
        <f>VLOOKUP($I60,'WM-AR'!$B$7:$AL$2292,25,FALSE)</f>
        <v>0</v>
      </c>
      <c r="X60" s="310" t="str">
        <f>VLOOKUP($I60,'WM-AR'!$B$7:$AL$2292,26,FALSE)</f>
        <v>Insulation THK=(  )mm</v>
      </c>
      <c r="Y60" s="310">
        <f>VLOOKUP($I60,'WM-AR'!$B$7:$AL$2292,27,FALSE)</f>
        <v>0</v>
      </c>
      <c r="Z60" s="310">
        <f>VLOOKUP($I60,'WM-AR'!$B$7:$AL$2292,28,FALSE)</f>
        <v>0</v>
      </c>
      <c r="AA60" s="310">
        <f>VLOOKUP($I60,'WM-AR'!$B$7:$AL$2292,29,FALSE)</f>
        <v>0</v>
      </c>
      <c r="AB60" s="310">
        <f>VLOOKUP($I60,'WM-AR'!$B$7:$AL$2292,30,FALSE)</f>
        <v>0</v>
      </c>
      <c r="AC60" s="310">
        <f>VLOOKUP($I60,'WM-AR'!$B$7:$AL$2292,31,FALSE)</f>
        <v>0</v>
      </c>
      <c r="AD60" s="310">
        <f>VLOOKUP($I60,'WM-AR'!$B$7:$AL$2292,32,FALSE)</f>
        <v>0</v>
      </c>
      <c r="AE60" s="310">
        <f>VLOOKUP($I60,'WM-AR'!$B$7:$AL$2292,33,FALSE)</f>
        <v>0</v>
      </c>
      <c r="AF60" s="287" t="s">
        <v>1145</v>
      </c>
      <c r="AG60" s="316" t="s">
        <v>779</v>
      </c>
      <c r="AH60" s="312"/>
      <c r="AI60" s="312" t="s">
        <v>763</v>
      </c>
      <c r="AJ60" s="334"/>
    </row>
    <row r="61" spans="2:36" ht="49.9" customHeight="1">
      <c r="B61" s="299" t="str">
        <f t="shared" ref="B61:B64" si="13">$B60</f>
        <v>표준</v>
      </c>
      <c r="C61" s="314"/>
      <c r="D61" s="285"/>
      <c r="E61" s="285"/>
      <c r="F61" s="748"/>
      <c r="G61" s="286" t="s">
        <v>1133</v>
      </c>
      <c r="H61" s="308"/>
      <c r="I61" s="309" t="str">
        <f t="shared" si="1"/>
        <v/>
      </c>
      <c r="J61" s="310"/>
      <c r="K61" s="310"/>
      <c r="L61" s="310"/>
      <c r="M61" s="310"/>
      <c r="N61" s="310"/>
      <c r="O61" s="310"/>
      <c r="P61" s="310"/>
      <c r="Q61" s="310"/>
      <c r="R61" s="310"/>
      <c r="S61" s="310"/>
      <c r="T61" s="310"/>
      <c r="U61" s="310"/>
      <c r="V61" s="310"/>
      <c r="W61" s="310"/>
      <c r="X61" s="310"/>
      <c r="Y61" s="310"/>
      <c r="Z61" s="310"/>
      <c r="AA61" s="310"/>
      <c r="AB61" s="310"/>
      <c r="AC61" s="310"/>
      <c r="AD61" s="310"/>
      <c r="AE61" s="310"/>
      <c r="AF61" s="287"/>
      <c r="AG61" s="352"/>
      <c r="AH61" s="352"/>
      <c r="AI61" s="352"/>
      <c r="AJ61" s="334"/>
    </row>
    <row r="62" spans="2:36" ht="49.9" customHeight="1">
      <c r="B62" s="299" t="str">
        <f t="shared" si="13"/>
        <v>표준</v>
      </c>
      <c r="C62" s="307"/>
      <c r="D62" s="286"/>
      <c r="E62" s="286"/>
      <c r="F62" s="747"/>
      <c r="G62" s="286" t="str">
        <f>N62</f>
        <v>Concrete Brick</v>
      </c>
      <c r="H62" s="308" t="s">
        <v>1149</v>
      </c>
      <c r="I62" s="309" t="str">
        <f t="shared" si="1"/>
        <v>A04AL073-00002</v>
      </c>
      <c r="J62" s="310"/>
      <c r="K62" s="310" t="str">
        <f>VLOOKUP($I62,'WM-AR'!$B$7:$AL$2292,34,FALSE)</f>
        <v>M2</v>
      </c>
      <c r="L62" s="310" t="str">
        <f>VLOOKUP($I62,'WM-AR'!$B$7:$AL$2292,4,FALSE)</f>
        <v>Finishing Work</v>
      </c>
      <c r="M62" s="310" t="str">
        <f>VLOOKUP($I62,'WM-AR'!$B$7:$AL$2292,6,FALSE)</f>
        <v>Masonry Work</v>
      </c>
      <c r="N62" s="310" t="str">
        <f>VLOOKUP($I62,'WM-AR'!$B$7:$AL$2292,8,FALSE)</f>
        <v>Concrete Brick</v>
      </c>
      <c r="O62" s="310">
        <f>VLOOKUP($I62,'WM-AR'!$B$7:$AL$2292,10,FALSE)</f>
        <v>0</v>
      </c>
      <c r="P62" s="310">
        <f>VLOOKUP($I62,'WM-AR'!$B$7:$AL$2292,12,FALSE)</f>
        <v>0</v>
      </c>
      <c r="Q62" s="310" t="str">
        <f>IF(VLOOKUP($I62,'WM-AR'!$B$7:$AL$2292,14,FALSE)=0,"",VLOOKUP($I62,'WM-AR'!$B$7:$AL$2292,14,FALSE))</f>
        <v/>
      </c>
      <c r="R62" s="310">
        <f>VLOOKUP($I62,'WM-AR'!$B$7:$AL$2292,16,FALSE)</f>
        <v>0</v>
      </c>
      <c r="S62" s="310">
        <f>VLOOKUP($I62,'WM-AR'!$B$7:$AL$2292,18,FALSE)</f>
        <v>0</v>
      </c>
      <c r="T62" s="310" t="str">
        <f>VLOOKUP($I62,'WM-AR'!$B$7:$AL$2292,20,FALSE)</f>
        <v>[1.0B] w/ All Reinf.(Lath, Steel Tie, Anchor Bar, Mortar, ETC.), Filler, Sealant, Lintel/Sill for Opening, ETC.</v>
      </c>
      <c r="U62" s="310">
        <f>VLOOKUP($I62,'WM-AR'!$B$7:$AL$2292,22,FALSE)</f>
        <v>0</v>
      </c>
      <c r="V62" s="310" t="str">
        <f>VLOOKUP($I62,'WM-AR'!$B$7:$AL$2292,24,FALSE)</f>
        <v>90mm&lt;THK≤190mm</v>
      </c>
      <c r="W62" s="310">
        <f>VLOOKUP($I62,'WM-AR'!$B$7:$AL$2292,25,FALSE)</f>
        <v>0</v>
      </c>
      <c r="X62" s="310" t="str">
        <f>VLOOKUP($I62,'WM-AR'!$B$7:$AL$2292,26,FALSE)</f>
        <v>THK=(  )mm</v>
      </c>
      <c r="Y62" s="310">
        <f>VLOOKUP($I62,'WM-AR'!$B$7:$AL$2292,27,FALSE)</f>
        <v>0</v>
      </c>
      <c r="Z62" s="310">
        <f>VLOOKUP($I62,'WM-AR'!$B$7:$AL$2292,28,FALSE)</f>
        <v>0</v>
      </c>
      <c r="AA62" s="310">
        <f>VLOOKUP($I62,'WM-AR'!$B$7:$AL$2292,29,FALSE)</f>
        <v>0</v>
      </c>
      <c r="AB62" s="310">
        <f>VLOOKUP($I62,'WM-AR'!$B$7:$AL$2292,30,FALSE)</f>
        <v>0</v>
      </c>
      <c r="AC62" s="310">
        <f>VLOOKUP($I62,'WM-AR'!$B$7:$AL$2292,31,FALSE)</f>
        <v>0</v>
      </c>
      <c r="AD62" s="310">
        <f>VLOOKUP($I62,'WM-AR'!$B$7:$AL$2292,32,FALSE)</f>
        <v>0</v>
      </c>
      <c r="AE62" s="310">
        <f>VLOOKUP($I62,'WM-AR'!$B$7:$AL$2292,33,FALSE)</f>
        <v>0</v>
      </c>
      <c r="AF62" s="287" t="s">
        <v>1150</v>
      </c>
      <c r="AG62" s="316" t="s">
        <v>779</v>
      </c>
      <c r="AH62" s="312"/>
      <c r="AI62" s="312" t="s">
        <v>763</v>
      </c>
      <c r="AJ62" s="334"/>
    </row>
    <row r="63" spans="2:36" ht="49.9" customHeight="1">
      <c r="B63" s="299" t="str">
        <f t="shared" si="13"/>
        <v>표준</v>
      </c>
      <c r="C63" s="314"/>
      <c r="D63" s="285"/>
      <c r="E63" s="309"/>
      <c r="F63" s="746"/>
      <c r="G63" s="286" t="str">
        <f>N63</f>
        <v>Plastering</v>
      </c>
      <c r="H63" s="308" t="s">
        <v>1136</v>
      </c>
      <c r="I63" s="309" t="str">
        <f t="shared" si="1"/>
        <v>A04AT198-00001</v>
      </c>
      <c r="J63" s="310"/>
      <c r="K63" s="310" t="str">
        <f>VLOOKUP($I63,'WM-AR'!$B$7:$AL$2292,34,FALSE)</f>
        <v>M2</v>
      </c>
      <c r="L63" s="310" t="str">
        <f>VLOOKUP($I63,'WM-AR'!$B$7:$AL$2292,4,FALSE)</f>
        <v>Finishing Work</v>
      </c>
      <c r="M63" s="310" t="str">
        <f>VLOOKUP($I63,'WM-AR'!$B$7:$AL$2292,6,FALSE)</f>
        <v>Plastering Work</v>
      </c>
      <c r="N63" s="310" t="str">
        <f>VLOOKUP($I63,'WM-AR'!$B$7:$AL$2292,8,FALSE)</f>
        <v>Plastering</v>
      </c>
      <c r="O63" s="310">
        <f>VLOOKUP($I63,'WM-AR'!$B$7:$AL$2292,10,FALSE)</f>
        <v>0</v>
      </c>
      <c r="P63" s="310">
        <f>VLOOKUP($I63,'WM-AR'!$B$7:$AL$2292,12,FALSE)</f>
        <v>0</v>
      </c>
      <c r="Q63" s="310" t="str">
        <f>IF(VLOOKUP($I63,'WM-AR'!$B$7:$AL$2292,14,FALSE)=0,"",VLOOKUP($I63,'WM-AR'!$B$7:$AL$2292,14,FALSE))</f>
        <v/>
      </c>
      <c r="R63" s="310">
        <f>VLOOKUP($I63,'WM-AR'!$B$7:$AL$2292,16,FALSE)</f>
        <v>0</v>
      </c>
      <c r="S63" s="310" t="str">
        <f>VLOOKUP($I63,'WM-AR'!$B$7:$AL$2292,18,FALSE)</f>
        <v>for External Masonry Wall</v>
      </c>
      <c r="T63" s="310" t="str">
        <f>VLOOKUP($I63,'WM-AR'!$B$7:$AL$2292,20,FALSE)</f>
        <v/>
      </c>
      <c r="U63" s="310">
        <f>VLOOKUP($I63,'WM-AR'!$B$7:$AL$2292,22,FALSE)</f>
        <v>0</v>
      </c>
      <c r="V63" s="310">
        <f>VLOOKUP($I63,'WM-AR'!$B$7:$AL$2292,24,FALSE)</f>
        <v>0</v>
      </c>
      <c r="W63" s="310">
        <f>VLOOKUP($I63,'WM-AR'!$B$7:$AL$2292,25,FALSE)</f>
        <v>0</v>
      </c>
      <c r="X63" s="310" t="str">
        <f>VLOOKUP($I63,'WM-AR'!$B$7:$AL$2292,26,FALSE)</f>
        <v>THK=(  )mm</v>
      </c>
      <c r="Y63" s="310">
        <f>VLOOKUP($I63,'WM-AR'!$B$7:$AL$2292,27,FALSE)</f>
        <v>0</v>
      </c>
      <c r="Z63" s="310">
        <f>VLOOKUP($I63,'WM-AR'!$B$7:$AL$2292,28,FALSE)</f>
        <v>0</v>
      </c>
      <c r="AA63" s="310">
        <f>VLOOKUP($I63,'WM-AR'!$B$7:$AL$2292,29,FALSE)</f>
        <v>0</v>
      </c>
      <c r="AB63" s="310">
        <f>VLOOKUP($I63,'WM-AR'!$B$7:$AL$2292,30,FALSE)</f>
        <v>0</v>
      </c>
      <c r="AC63" s="310">
        <f>VLOOKUP($I63,'WM-AR'!$B$7:$AL$2292,31,FALSE)</f>
        <v>0</v>
      </c>
      <c r="AD63" s="310">
        <f>VLOOKUP($I63,'WM-AR'!$B$7:$AL$2292,32,FALSE)</f>
        <v>0</v>
      </c>
      <c r="AE63" s="310">
        <f>VLOOKUP($I63,'WM-AR'!$B$7:$AL$2292,33,FALSE)</f>
        <v>0</v>
      </c>
      <c r="AF63" s="287" t="s">
        <v>1146</v>
      </c>
      <c r="AG63" s="316" t="s">
        <v>779</v>
      </c>
      <c r="AH63" s="312"/>
      <c r="AI63" s="312" t="s">
        <v>763</v>
      </c>
      <c r="AJ63" s="334"/>
    </row>
    <row r="64" spans="2:36" ht="49.9" customHeight="1">
      <c r="B64" s="299" t="str">
        <f t="shared" si="13"/>
        <v>표준</v>
      </c>
      <c r="C64" s="314"/>
      <c r="D64" s="285"/>
      <c r="E64" s="309"/>
      <c r="F64" s="747"/>
      <c r="G64" s="286" t="str">
        <f>O64</f>
        <v>Acrylic Emulsion Paint</v>
      </c>
      <c r="H64" s="308" t="s">
        <v>1138</v>
      </c>
      <c r="I64" s="309" t="str">
        <f t="shared" si="1"/>
        <v>A04AM077-00001</v>
      </c>
      <c r="J64" s="310"/>
      <c r="K64" s="310" t="str">
        <f>VLOOKUP($I64,'WM-AR'!$B$7:$AL$2292,34,FALSE)</f>
        <v>M2</v>
      </c>
      <c r="L64" s="310" t="str">
        <f>VLOOKUP($I64,'WM-AR'!$B$7:$AL$2292,4,FALSE)</f>
        <v>Finishing Work</v>
      </c>
      <c r="M64" s="310" t="str">
        <f>VLOOKUP($I64,'WM-AR'!$B$7:$AL$2292,6,FALSE)</f>
        <v>Painting Work</v>
      </c>
      <c r="N64" s="310" t="str">
        <f>VLOOKUP($I64,'WM-AR'!$B$7:$AL$2292,8,FALSE)</f>
        <v>External Wall Painting</v>
      </c>
      <c r="O64" s="310" t="str">
        <f>VLOOKUP($I64,'WM-AR'!$B$7:$AL$2292,10,FALSE)</f>
        <v>Acrylic Emulsion Paint</v>
      </c>
      <c r="P64" s="310">
        <f>VLOOKUP($I64,'WM-AR'!$B$7:$AL$2292,12,FALSE)</f>
        <v>0</v>
      </c>
      <c r="Q64" s="310" t="str">
        <f>IF(VLOOKUP($I64,'WM-AR'!$B$7:$AL$2292,14,FALSE)=0,"",VLOOKUP($I64,'WM-AR'!$B$7:$AL$2292,14,FALSE))</f>
        <v/>
      </c>
      <c r="R64" s="310">
        <f>VLOOKUP($I64,'WM-AR'!$B$7:$AL$2292,16,FALSE)</f>
        <v>0</v>
      </c>
      <c r="S64" s="310">
        <f>VLOOKUP($I64,'WM-AR'!$B$7:$AL$2292,18,FALSE)</f>
        <v>0</v>
      </c>
      <c r="T64" s="310" t="str">
        <f>VLOOKUP($I64,'WM-AR'!$B$7:$AL$2292,20,FALSE)</f>
        <v/>
      </c>
      <c r="U64" s="310">
        <f>VLOOKUP($I64,'WM-AR'!$B$7:$AL$2292,22,FALSE)</f>
        <v>0</v>
      </c>
      <c r="V64" s="310" t="str">
        <f>VLOOKUP($I64,'WM-AR'!$B$7:$AL$2292,24,FALSE)</f>
        <v/>
      </c>
      <c r="W64" s="310">
        <f>VLOOKUP($I64,'WM-AR'!$B$7:$AL$2292,25,FALSE)</f>
        <v>0</v>
      </c>
      <c r="X64" s="310" t="str">
        <f>VLOOKUP($I64,'WM-AR'!$B$7:$AL$2292,26,FALSE)</f>
        <v/>
      </c>
      <c r="Y64" s="310">
        <f>VLOOKUP($I64,'WM-AR'!$B$7:$AL$2292,27,FALSE)</f>
        <v>0</v>
      </c>
      <c r="Z64" s="310">
        <f>VLOOKUP($I64,'WM-AR'!$B$7:$AL$2292,28,FALSE)</f>
        <v>0</v>
      </c>
      <c r="AA64" s="310">
        <f>VLOOKUP($I64,'WM-AR'!$B$7:$AL$2292,29,FALSE)</f>
        <v>0</v>
      </c>
      <c r="AB64" s="310">
        <f>VLOOKUP($I64,'WM-AR'!$B$7:$AL$2292,30,FALSE)</f>
        <v>0</v>
      </c>
      <c r="AC64" s="310">
        <f>VLOOKUP($I64,'WM-AR'!$B$7:$AL$2292,31,FALSE)</f>
        <v>0</v>
      </c>
      <c r="AD64" s="310">
        <f>VLOOKUP($I64,'WM-AR'!$B$7:$AL$2292,32,FALSE)</f>
        <v>0</v>
      </c>
      <c r="AE64" s="310">
        <f>VLOOKUP($I64,'WM-AR'!$B$7:$AL$2292,33,FALSE)</f>
        <v>0</v>
      </c>
      <c r="AF64" s="287"/>
      <c r="AG64" s="316" t="s">
        <v>779</v>
      </c>
      <c r="AH64" s="312"/>
      <c r="AI64" s="312" t="s">
        <v>763</v>
      </c>
      <c r="AJ64" s="334"/>
    </row>
    <row r="65" spans="2:36">
      <c r="B65" s="317" t="str">
        <f>$B64</f>
        <v>표준</v>
      </c>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row>
    <row r="66" spans="2:36" ht="34.9" customHeight="1">
      <c r="B66" s="283" t="s">
        <v>755</v>
      </c>
      <c r="C66" s="440"/>
      <c r="D66" s="285" t="s">
        <v>225</v>
      </c>
      <c r="E66" s="308"/>
      <c r="F66" s="287" t="s">
        <v>539</v>
      </c>
      <c r="G66" s="288" t="s">
        <v>1155</v>
      </c>
      <c r="H66" s="289"/>
      <c r="I66" s="290" t="str">
        <f t="shared" si="1"/>
        <v/>
      </c>
      <c r="J66" s="290"/>
      <c r="K66" s="290"/>
      <c r="L66" s="290"/>
      <c r="M66" s="290"/>
      <c r="N66" s="291"/>
      <c r="O66" s="441" t="s">
        <v>1156</v>
      </c>
      <c r="P66" s="442"/>
      <c r="Q66" s="442"/>
      <c r="R66" s="442"/>
      <c r="S66" s="442"/>
      <c r="T66" s="442"/>
      <c r="U66" s="442"/>
      <c r="V66" s="443"/>
      <c r="W66" s="444"/>
      <c r="X66" s="444"/>
      <c r="Y66" s="444"/>
      <c r="Z66" s="444"/>
      <c r="AA66" s="444"/>
      <c r="AB66" s="444"/>
      <c r="AC66" s="444"/>
      <c r="AD66" s="444"/>
      <c r="AE66" s="444"/>
      <c r="AF66" s="394"/>
      <c r="AG66" s="297"/>
      <c r="AH66" s="297"/>
      <c r="AI66" s="297"/>
      <c r="AJ66" s="333"/>
    </row>
    <row r="67" spans="2:36" ht="49.9" customHeight="1">
      <c r="B67" s="299" t="str">
        <f>$B66</f>
        <v>표준</v>
      </c>
      <c r="C67" s="307"/>
      <c r="D67" s="286"/>
      <c r="E67" s="286"/>
      <c r="F67" s="746"/>
      <c r="G67" s="286" t="str">
        <f>N67</f>
        <v>Plasterboard Dry Liner System</v>
      </c>
      <c r="H67" s="308" t="s">
        <v>1115</v>
      </c>
      <c r="I67" s="309" t="str">
        <f t="shared" si="1"/>
        <v>A04AS176-00002</v>
      </c>
      <c r="J67" s="310"/>
      <c r="K67" s="310" t="str">
        <f>VLOOKUP($I67,'WM-AR'!$B$7:$AL$2292,34,FALSE)</f>
        <v>M2</v>
      </c>
      <c r="L67" s="310" t="str">
        <f>VLOOKUP($I67,'WM-AR'!$B$7:$AL$2292,4,FALSE)</f>
        <v>Finishing Work</v>
      </c>
      <c r="M67" s="310" t="str">
        <f>VLOOKUP($I67,'WM-AR'!$B$7:$AL$2292,6,FALSE)</f>
        <v>Exterior/Interior Finish Work</v>
      </c>
      <c r="N67" s="310" t="str">
        <f>VLOOKUP($I67,'WM-AR'!$B$7:$AL$2292,8,FALSE)</f>
        <v>Plasterboard Dry Liner System</v>
      </c>
      <c r="O67" s="310">
        <f>VLOOKUP($I67,'WM-AR'!$B$7:$AL$2292,10,FALSE)</f>
        <v>0</v>
      </c>
      <c r="P67" s="310">
        <f>VLOOKUP($I67,'WM-AR'!$B$7:$AL$2292,12,FALSE)</f>
        <v>0</v>
      </c>
      <c r="Q67" s="310" t="str">
        <f>IF(VLOOKUP($I67,'WM-AR'!$B$7:$AL$2292,14,FALSE)=0,"",VLOOKUP($I67,'WM-AR'!$B$7:$AL$2292,14,FALSE))</f>
        <v/>
      </c>
      <c r="R67" s="310" t="str">
        <f>VLOOKUP($I67,'WM-AR'!$B$7:$AL$2292,16,FALSE)</f>
        <v>Mineral Wool (Rock Wool)</v>
      </c>
      <c r="S67" s="310" t="str">
        <f>VLOOKUP($I67,'WM-AR'!$B$7:$AL$2292,18,FALSE)</f>
        <v>for Wall To External Side</v>
      </c>
      <c r="T67" s="310" t="str">
        <f>VLOOKUP($I67,'WM-AR'!$B$7:$AL$2292,20,FALSE)</f>
        <v>w/ 1-Layer Gypsum Board, Supporting Frame(Stud), Accessories</v>
      </c>
      <c r="U67" s="310">
        <f>VLOOKUP($I67,'WM-AR'!$B$7:$AL$2292,22,FALSE)</f>
        <v>0</v>
      </c>
      <c r="V67" s="310" t="str">
        <f>VLOOKUP($I67,'WM-AR'!$B$7:$AL$2292,24,FALSE)</f>
        <v>1-Layer Gypsumboard THK=12.5mm</v>
      </c>
      <c r="W67" s="310">
        <f>VLOOKUP($I67,'WM-AR'!$B$7:$AL$2292,25,FALSE)</f>
        <v>0</v>
      </c>
      <c r="X67" s="310" t="str">
        <f>VLOOKUP($I67,'WM-AR'!$B$7:$AL$2292,26,FALSE)</f>
        <v>Insulation THK=(  )mm</v>
      </c>
      <c r="Y67" s="310">
        <f>VLOOKUP($I67,'WM-AR'!$B$7:$AL$2292,27,FALSE)</f>
        <v>0</v>
      </c>
      <c r="Z67" s="310">
        <f>VLOOKUP($I67,'WM-AR'!$B$7:$AL$2292,28,FALSE)</f>
        <v>0</v>
      </c>
      <c r="AA67" s="310">
        <f>VLOOKUP($I67,'WM-AR'!$B$7:$AL$2292,29,FALSE)</f>
        <v>0</v>
      </c>
      <c r="AB67" s="310">
        <f>VLOOKUP($I67,'WM-AR'!$B$7:$AL$2292,30,FALSE)</f>
        <v>0</v>
      </c>
      <c r="AC67" s="310">
        <f>VLOOKUP($I67,'WM-AR'!$B$7:$AL$2292,31,FALSE)</f>
        <v>0</v>
      </c>
      <c r="AD67" s="310">
        <f>VLOOKUP($I67,'WM-AR'!$B$7:$AL$2292,32,FALSE)</f>
        <v>0</v>
      </c>
      <c r="AE67" s="310">
        <f>VLOOKUP($I67,'WM-AR'!$B$7:$AL$2292,33,FALSE)</f>
        <v>0</v>
      </c>
      <c r="AF67" s="287" t="s">
        <v>1132</v>
      </c>
      <c r="AG67" s="316" t="s">
        <v>779</v>
      </c>
      <c r="AH67" s="312"/>
      <c r="AI67" s="312" t="s">
        <v>763</v>
      </c>
      <c r="AJ67" s="334"/>
    </row>
    <row r="68" spans="2:36" ht="49.9" customHeight="1">
      <c r="B68" s="299" t="str">
        <f t="shared" ref="B68:B71" si="14">$B67</f>
        <v>표준</v>
      </c>
      <c r="C68" s="314"/>
      <c r="D68" s="285"/>
      <c r="E68" s="285"/>
      <c r="F68" s="748"/>
      <c r="G68" s="286" t="s">
        <v>1133</v>
      </c>
      <c r="H68" s="308"/>
      <c r="I68" s="309" t="str">
        <f t="shared" si="1"/>
        <v/>
      </c>
      <c r="J68" s="310"/>
      <c r="K68" s="310"/>
      <c r="L68" s="310"/>
      <c r="M68" s="310"/>
      <c r="N68" s="310"/>
      <c r="O68" s="310"/>
      <c r="P68" s="310"/>
      <c r="Q68" s="310"/>
      <c r="R68" s="310"/>
      <c r="S68" s="310"/>
      <c r="T68" s="310"/>
      <c r="U68" s="310"/>
      <c r="V68" s="310"/>
      <c r="W68" s="310"/>
      <c r="X68" s="310"/>
      <c r="Y68" s="310"/>
      <c r="Z68" s="310"/>
      <c r="AA68" s="310"/>
      <c r="AB68" s="310"/>
      <c r="AC68" s="310"/>
      <c r="AD68" s="310"/>
      <c r="AE68" s="310"/>
      <c r="AF68" s="287"/>
      <c r="AG68" s="352"/>
      <c r="AH68" s="352"/>
      <c r="AI68" s="352"/>
      <c r="AJ68" s="334"/>
    </row>
    <row r="69" spans="2:36" ht="49.9" customHeight="1">
      <c r="B69" s="299" t="str">
        <f t="shared" si="14"/>
        <v>표준</v>
      </c>
      <c r="C69" s="307"/>
      <c r="D69" s="286"/>
      <c r="E69" s="286"/>
      <c r="F69" s="747"/>
      <c r="G69" s="286" t="str">
        <f>N69</f>
        <v>Burnt Clay Brick</v>
      </c>
      <c r="H69" s="308" t="s">
        <v>1157</v>
      </c>
      <c r="I69" s="309" t="str">
        <f t="shared" si="1"/>
        <v>A04AL074-00002</v>
      </c>
      <c r="J69" s="310"/>
      <c r="K69" s="310" t="str">
        <f>VLOOKUP($I69,'WM-AR'!$B$7:$AL$2292,34,FALSE)</f>
        <v>M2</v>
      </c>
      <c r="L69" s="310" t="str">
        <f>VLOOKUP($I69,'WM-AR'!$B$7:$AL$2292,4,FALSE)</f>
        <v>Finishing Work</v>
      </c>
      <c r="M69" s="310" t="str">
        <f>VLOOKUP($I69,'WM-AR'!$B$7:$AL$2292,6,FALSE)</f>
        <v>Masonry Work</v>
      </c>
      <c r="N69" s="310" t="str">
        <f>VLOOKUP($I69,'WM-AR'!$B$7:$AL$2292,8,FALSE)</f>
        <v>Burnt Clay Brick</v>
      </c>
      <c r="O69" s="310">
        <f>VLOOKUP($I69,'WM-AR'!$B$7:$AL$2292,10,FALSE)</f>
        <v>0</v>
      </c>
      <c r="P69" s="310">
        <f>VLOOKUP($I69,'WM-AR'!$B$7:$AL$2292,12,FALSE)</f>
        <v>0</v>
      </c>
      <c r="Q69" s="310" t="str">
        <f>IF(VLOOKUP($I69,'WM-AR'!$B$7:$AL$2292,14,FALSE)=0,"",VLOOKUP($I69,'WM-AR'!$B$7:$AL$2292,14,FALSE))</f>
        <v/>
      </c>
      <c r="R69" s="310">
        <f>VLOOKUP($I69,'WM-AR'!$B$7:$AL$2292,16,FALSE)</f>
        <v>0</v>
      </c>
      <c r="S69" s="310">
        <f>VLOOKUP($I69,'WM-AR'!$B$7:$AL$2292,18,FALSE)</f>
        <v>0</v>
      </c>
      <c r="T69" s="310" t="str">
        <f>VLOOKUP($I69,'WM-AR'!$B$7:$AL$2292,20,FALSE)</f>
        <v>[1.0B] w/ All Reinf.(Lath, Steel Tie, Anchor Bar, Mortar, ETC.), Filler, Sealant, Lintel/Sill for Opening, ETC.</v>
      </c>
      <c r="U69" s="310">
        <f>VLOOKUP($I69,'WM-AR'!$B$7:$AL$2292,22,FALSE)</f>
        <v>0</v>
      </c>
      <c r="V69" s="310" t="str">
        <f>VLOOKUP($I69,'WM-AR'!$B$7:$AL$2292,24,FALSE)</f>
        <v>90mm&lt;THK≤190mm</v>
      </c>
      <c r="W69" s="310">
        <f>VLOOKUP($I69,'WM-AR'!$B$7:$AL$2292,25,FALSE)</f>
        <v>0</v>
      </c>
      <c r="X69" s="310" t="str">
        <f>VLOOKUP($I69,'WM-AR'!$B$7:$AL$2292,26,FALSE)</f>
        <v>THK=(  )mm</v>
      </c>
      <c r="Y69" s="310">
        <f>VLOOKUP($I69,'WM-AR'!$B$7:$AL$2292,27,FALSE)</f>
        <v>0</v>
      </c>
      <c r="Z69" s="310">
        <f>VLOOKUP($I69,'WM-AR'!$B$7:$AL$2292,28,FALSE)</f>
        <v>0</v>
      </c>
      <c r="AA69" s="310">
        <f>VLOOKUP($I69,'WM-AR'!$B$7:$AL$2292,29,FALSE)</f>
        <v>0</v>
      </c>
      <c r="AB69" s="310">
        <f>VLOOKUP($I69,'WM-AR'!$B$7:$AL$2292,30,FALSE)</f>
        <v>0</v>
      </c>
      <c r="AC69" s="310">
        <f>VLOOKUP($I69,'WM-AR'!$B$7:$AL$2292,31,FALSE)</f>
        <v>0</v>
      </c>
      <c r="AD69" s="310">
        <f>VLOOKUP($I69,'WM-AR'!$B$7:$AL$2292,32,FALSE)</f>
        <v>0</v>
      </c>
      <c r="AE69" s="310">
        <f>VLOOKUP($I69,'WM-AR'!$B$7:$AL$2292,33,FALSE)</f>
        <v>0</v>
      </c>
      <c r="AF69" s="287" t="s">
        <v>1150</v>
      </c>
      <c r="AG69" s="316" t="s">
        <v>779</v>
      </c>
      <c r="AH69" s="312"/>
      <c r="AI69" s="312" t="s">
        <v>763</v>
      </c>
      <c r="AJ69" s="334"/>
    </row>
    <row r="70" spans="2:36" ht="49.9" customHeight="1">
      <c r="B70" s="299" t="str">
        <f t="shared" si="14"/>
        <v>표준</v>
      </c>
      <c r="C70" s="314"/>
      <c r="D70" s="285"/>
      <c r="E70" s="309"/>
      <c r="F70" s="746"/>
      <c r="G70" s="286" t="str">
        <f>N70</f>
        <v>Plastering</v>
      </c>
      <c r="H70" s="308" t="s">
        <v>1136</v>
      </c>
      <c r="I70" s="309" t="str">
        <f t="shared" si="1"/>
        <v>A04AT198-00001</v>
      </c>
      <c r="J70" s="310"/>
      <c r="K70" s="310" t="str">
        <f>VLOOKUP($I70,'WM-AR'!$B$7:$AL$2292,34,FALSE)</f>
        <v>M2</v>
      </c>
      <c r="L70" s="310" t="str">
        <f>VLOOKUP($I70,'WM-AR'!$B$7:$AL$2292,4,FALSE)</f>
        <v>Finishing Work</v>
      </c>
      <c r="M70" s="310" t="str">
        <f>VLOOKUP($I70,'WM-AR'!$B$7:$AL$2292,6,FALSE)</f>
        <v>Plastering Work</v>
      </c>
      <c r="N70" s="310" t="str">
        <f>VLOOKUP($I70,'WM-AR'!$B$7:$AL$2292,8,FALSE)</f>
        <v>Plastering</v>
      </c>
      <c r="O70" s="310">
        <f>VLOOKUP($I70,'WM-AR'!$B$7:$AL$2292,10,FALSE)</f>
        <v>0</v>
      </c>
      <c r="P70" s="310">
        <f>VLOOKUP($I70,'WM-AR'!$B$7:$AL$2292,12,FALSE)</f>
        <v>0</v>
      </c>
      <c r="Q70" s="310" t="str">
        <f>IF(VLOOKUP($I70,'WM-AR'!$B$7:$AL$2292,14,FALSE)=0,"",VLOOKUP($I70,'WM-AR'!$B$7:$AL$2292,14,FALSE))</f>
        <v/>
      </c>
      <c r="R70" s="310">
        <f>VLOOKUP($I70,'WM-AR'!$B$7:$AL$2292,16,FALSE)</f>
        <v>0</v>
      </c>
      <c r="S70" s="310" t="str">
        <f>VLOOKUP($I70,'WM-AR'!$B$7:$AL$2292,18,FALSE)</f>
        <v>for External Masonry Wall</v>
      </c>
      <c r="T70" s="310" t="str">
        <f>VLOOKUP($I70,'WM-AR'!$B$7:$AL$2292,20,FALSE)</f>
        <v/>
      </c>
      <c r="U70" s="310">
        <f>VLOOKUP($I70,'WM-AR'!$B$7:$AL$2292,22,FALSE)</f>
        <v>0</v>
      </c>
      <c r="V70" s="310">
        <f>VLOOKUP($I70,'WM-AR'!$B$7:$AL$2292,24,FALSE)</f>
        <v>0</v>
      </c>
      <c r="W70" s="310">
        <f>VLOOKUP($I70,'WM-AR'!$B$7:$AL$2292,25,FALSE)</f>
        <v>0</v>
      </c>
      <c r="X70" s="310" t="str">
        <f>VLOOKUP($I70,'WM-AR'!$B$7:$AL$2292,26,FALSE)</f>
        <v>THK=(  )mm</v>
      </c>
      <c r="Y70" s="310">
        <f>VLOOKUP($I70,'WM-AR'!$B$7:$AL$2292,27,FALSE)</f>
        <v>0</v>
      </c>
      <c r="Z70" s="310">
        <f>VLOOKUP($I70,'WM-AR'!$B$7:$AL$2292,28,FALSE)</f>
        <v>0</v>
      </c>
      <c r="AA70" s="310">
        <f>VLOOKUP($I70,'WM-AR'!$B$7:$AL$2292,29,FALSE)</f>
        <v>0</v>
      </c>
      <c r="AB70" s="310">
        <f>VLOOKUP($I70,'WM-AR'!$B$7:$AL$2292,30,FALSE)</f>
        <v>0</v>
      </c>
      <c r="AC70" s="310">
        <f>VLOOKUP($I70,'WM-AR'!$B$7:$AL$2292,31,FALSE)</f>
        <v>0</v>
      </c>
      <c r="AD70" s="310">
        <f>VLOOKUP($I70,'WM-AR'!$B$7:$AL$2292,32,FALSE)</f>
        <v>0</v>
      </c>
      <c r="AE70" s="310">
        <f>VLOOKUP($I70,'WM-AR'!$B$7:$AL$2292,33,FALSE)</f>
        <v>0</v>
      </c>
      <c r="AF70" s="287" t="s">
        <v>1146</v>
      </c>
      <c r="AG70" s="316" t="s">
        <v>779</v>
      </c>
      <c r="AH70" s="312"/>
      <c r="AI70" s="312" t="s">
        <v>763</v>
      </c>
      <c r="AJ70" s="334"/>
    </row>
    <row r="71" spans="2:36" ht="49.9" customHeight="1">
      <c r="B71" s="299" t="str">
        <f t="shared" si="14"/>
        <v>표준</v>
      </c>
      <c r="C71" s="314"/>
      <c r="D71" s="285"/>
      <c r="E71" s="309"/>
      <c r="F71" s="747"/>
      <c r="G71" s="286" t="str">
        <f>O71</f>
        <v>Acrylic Emulsion Paint</v>
      </c>
      <c r="H71" s="308" t="s">
        <v>1138</v>
      </c>
      <c r="I71" s="309" t="str">
        <f t="shared" si="1"/>
        <v>A04AM077-00001</v>
      </c>
      <c r="J71" s="310"/>
      <c r="K71" s="310" t="str">
        <f>VLOOKUP($I71,'WM-AR'!$B$7:$AL$2292,34,FALSE)</f>
        <v>M2</v>
      </c>
      <c r="L71" s="310" t="str">
        <f>VLOOKUP($I71,'WM-AR'!$B$7:$AL$2292,4,FALSE)</f>
        <v>Finishing Work</v>
      </c>
      <c r="M71" s="310" t="str">
        <f>VLOOKUP($I71,'WM-AR'!$B$7:$AL$2292,6,FALSE)</f>
        <v>Painting Work</v>
      </c>
      <c r="N71" s="310" t="str">
        <f>VLOOKUP($I71,'WM-AR'!$B$7:$AL$2292,8,FALSE)</f>
        <v>External Wall Painting</v>
      </c>
      <c r="O71" s="310" t="str">
        <f>VLOOKUP($I71,'WM-AR'!$B$7:$AL$2292,10,FALSE)</f>
        <v>Acrylic Emulsion Paint</v>
      </c>
      <c r="P71" s="310">
        <f>VLOOKUP($I71,'WM-AR'!$B$7:$AL$2292,12,FALSE)</f>
        <v>0</v>
      </c>
      <c r="Q71" s="310" t="str">
        <f>IF(VLOOKUP($I71,'WM-AR'!$B$7:$AL$2292,14,FALSE)=0,"",VLOOKUP($I71,'WM-AR'!$B$7:$AL$2292,14,FALSE))</f>
        <v/>
      </c>
      <c r="R71" s="310">
        <f>VLOOKUP($I71,'WM-AR'!$B$7:$AL$2292,16,FALSE)</f>
        <v>0</v>
      </c>
      <c r="S71" s="310">
        <f>VLOOKUP($I71,'WM-AR'!$B$7:$AL$2292,18,FALSE)</f>
        <v>0</v>
      </c>
      <c r="T71" s="310" t="str">
        <f>VLOOKUP($I71,'WM-AR'!$B$7:$AL$2292,20,FALSE)</f>
        <v/>
      </c>
      <c r="U71" s="310">
        <f>VLOOKUP($I71,'WM-AR'!$B$7:$AL$2292,22,FALSE)</f>
        <v>0</v>
      </c>
      <c r="V71" s="310" t="str">
        <f>VLOOKUP($I71,'WM-AR'!$B$7:$AL$2292,24,FALSE)</f>
        <v/>
      </c>
      <c r="W71" s="310">
        <f>VLOOKUP($I71,'WM-AR'!$B$7:$AL$2292,25,FALSE)</f>
        <v>0</v>
      </c>
      <c r="X71" s="310" t="str">
        <f>VLOOKUP($I71,'WM-AR'!$B$7:$AL$2292,26,FALSE)</f>
        <v/>
      </c>
      <c r="Y71" s="310">
        <f>VLOOKUP($I71,'WM-AR'!$B$7:$AL$2292,27,FALSE)</f>
        <v>0</v>
      </c>
      <c r="Z71" s="310">
        <f>VLOOKUP($I71,'WM-AR'!$B$7:$AL$2292,28,FALSE)</f>
        <v>0</v>
      </c>
      <c r="AA71" s="310">
        <f>VLOOKUP($I71,'WM-AR'!$B$7:$AL$2292,29,FALSE)</f>
        <v>0</v>
      </c>
      <c r="AB71" s="310">
        <f>VLOOKUP($I71,'WM-AR'!$B$7:$AL$2292,30,FALSE)</f>
        <v>0</v>
      </c>
      <c r="AC71" s="310">
        <f>VLOOKUP($I71,'WM-AR'!$B$7:$AL$2292,31,FALSE)</f>
        <v>0</v>
      </c>
      <c r="AD71" s="310">
        <f>VLOOKUP($I71,'WM-AR'!$B$7:$AL$2292,32,FALSE)</f>
        <v>0</v>
      </c>
      <c r="AE71" s="310">
        <f>VLOOKUP($I71,'WM-AR'!$B$7:$AL$2292,33,FALSE)</f>
        <v>0</v>
      </c>
      <c r="AF71" s="287"/>
      <c r="AG71" s="316" t="s">
        <v>779</v>
      </c>
      <c r="AH71" s="312"/>
      <c r="AI71" s="312" t="s">
        <v>763</v>
      </c>
      <c r="AJ71" s="334"/>
    </row>
    <row r="72" spans="2:36">
      <c r="B72" s="317" t="str">
        <f>$B71</f>
        <v>표준</v>
      </c>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row>
    <row r="73" spans="2:36" ht="34.9" customHeight="1">
      <c r="B73" s="283" t="s">
        <v>755</v>
      </c>
      <c r="C73" s="440"/>
      <c r="D73" s="285" t="s">
        <v>225</v>
      </c>
      <c r="E73" s="308"/>
      <c r="F73" s="287" t="s">
        <v>539</v>
      </c>
      <c r="G73" s="288" t="s">
        <v>1158</v>
      </c>
      <c r="H73" s="289"/>
      <c r="I73" s="290" t="str">
        <f t="shared" si="1"/>
        <v/>
      </c>
      <c r="J73" s="290"/>
      <c r="K73" s="290"/>
      <c r="L73" s="290"/>
      <c r="M73" s="290"/>
      <c r="N73" s="291"/>
      <c r="O73" s="441" t="s">
        <v>1159</v>
      </c>
      <c r="P73" s="442"/>
      <c r="Q73" s="442"/>
      <c r="R73" s="442"/>
      <c r="S73" s="442"/>
      <c r="T73" s="442"/>
      <c r="U73" s="442"/>
      <c r="V73" s="443"/>
      <c r="W73" s="444"/>
      <c r="X73" s="444"/>
      <c r="Y73" s="444"/>
      <c r="Z73" s="444"/>
      <c r="AA73" s="444"/>
      <c r="AB73" s="444"/>
      <c r="AC73" s="444"/>
      <c r="AD73" s="444"/>
      <c r="AE73" s="444"/>
      <c r="AF73" s="394"/>
      <c r="AG73" s="297"/>
      <c r="AH73" s="297"/>
      <c r="AI73" s="297"/>
      <c r="AJ73" s="333"/>
    </row>
    <row r="74" spans="2:36" ht="49.9" customHeight="1">
      <c r="B74" s="299" t="str">
        <f>$B73</f>
        <v>표준</v>
      </c>
      <c r="C74" s="307"/>
      <c r="D74" s="286"/>
      <c r="E74" s="286"/>
      <c r="F74" s="746"/>
      <c r="G74" s="286" t="str">
        <f>N74</f>
        <v>Plasterboard Dry Liner System</v>
      </c>
      <c r="H74" s="308" t="s">
        <v>1118</v>
      </c>
      <c r="I74" s="309" t="str">
        <f t="shared" si="1"/>
        <v>A04AS176-00005</v>
      </c>
      <c r="J74" s="310"/>
      <c r="K74" s="310" t="str">
        <f>VLOOKUP($I74,'WM-AR'!$B$7:$AL$2292,34,FALSE)</f>
        <v>M2</v>
      </c>
      <c r="L74" s="310" t="str">
        <f>VLOOKUP($I74,'WM-AR'!$B$7:$AL$2292,4,FALSE)</f>
        <v>Finishing Work</v>
      </c>
      <c r="M74" s="310" t="str">
        <f>VLOOKUP($I74,'WM-AR'!$B$7:$AL$2292,6,FALSE)</f>
        <v>Exterior/Interior Finish Work</v>
      </c>
      <c r="N74" s="310" t="str">
        <f>VLOOKUP($I74,'WM-AR'!$B$7:$AL$2292,8,FALSE)</f>
        <v>Plasterboard Dry Liner System</v>
      </c>
      <c r="O74" s="310">
        <f>VLOOKUP($I74,'WM-AR'!$B$7:$AL$2292,10,FALSE)</f>
        <v>0</v>
      </c>
      <c r="P74" s="310">
        <f>VLOOKUP($I74,'WM-AR'!$B$7:$AL$2292,12,FALSE)</f>
        <v>0</v>
      </c>
      <c r="Q74" s="310" t="str">
        <f>IF(VLOOKUP($I74,'WM-AR'!$B$7:$AL$2292,14,FALSE)=0,"",VLOOKUP($I74,'WM-AR'!$B$7:$AL$2292,14,FALSE))</f>
        <v/>
      </c>
      <c r="R74" s="310" t="str">
        <f>VLOOKUP($I74,'WM-AR'!$B$7:$AL$2292,16,FALSE)</f>
        <v>Glass Wool (Fiberglass)</v>
      </c>
      <c r="S74" s="310" t="str">
        <f>VLOOKUP($I74,'WM-AR'!$B$7:$AL$2292,18,FALSE)</f>
        <v>for Wall To External Side</v>
      </c>
      <c r="T74" s="310" t="str">
        <f>VLOOKUP($I74,'WM-AR'!$B$7:$AL$2292,20,FALSE)</f>
        <v>w/ 1-Layer Gypsum Board, Supporting Frame(Stud), Accessories</v>
      </c>
      <c r="U74" s="310">
        <f>VLOOKUP($I74,'WM-AR'!$B$7:$AL$2292,22,FALSE)</f>
        <v>0</v>
      </c>
      <c r="V74" s="310" t="str">
        <f>VLOOKUP($I74,'WM-AR'!$B$7:$AL$2292,24,FALSE)</f>
        <v>1-Layer Gypsumboard THK=12.5mm</v>
      </c>
      <c r="W74" s="310">
        <f>VLOOKUP($I74,'WM-AR'!$B$7:$AL$2292,25,FALSE)</f>
        <v>0</v>
      </c>
      <c r="X74" s="310" t="str">
        <f>VLOOKUP($I74,'WM-AR'!$B$7:$AL$2292,26,FALSE)</f>
        <v>Insulation THK=(  )mm</v>
      </c>
      <c r="Y74" s="310">
        <f>VLOOKUP($I74,'WM-AR'!$B$7:$AL$2292,27,FALSE)</f>
        <v>0</v>
      </c>
      <c r="Z74" s="310">
        <f>VLOOKUP($I74,'WM-AR'!$B$7:$AL$2292,28,FALSE)</f>
        <v>0</v>
      </c>
      <c r="AA74" s="310">
        <f>VLOOKUP($I74,'WM-AR'!$B$7:$AL$2292,29,FALSE)</f>
        <v>0</v>
      </c>
      <c r="AB74" s="310">
        <f>VLOOKUP($I74,'WM-AR'!$B$7:$AL$2292,30,FALSE)</f>
        <v>0</v>
      </c>
      <c r="AC74" s="310">
        <f>VLOOKUP($I74,'WM-AR'!$B$7:$AL$2292,31,FALSE)</f>
        <v>0</v>
      </c>
      <c r="AD74" s="310">
        <f>VLOOKUP($I74,'WM-AR'!$B$7:$AL$2292,32,FALSE)</f>
        <v>0</v>
      </c>
      <c r="AE74" s="310">
        <f>VLOOKUP($I74,'WM-AR'!$B$7:$AL$2292,33,FALSE)</f>
        <v>0</v>
      </c>
      <c r="AF74" s="287" t="s">
        <v>1142</v>
      </c>
      <c r="AG74" s="316" t="s">
        <v>779</v>
      </c>
      <c r="AH74" s="312"/>
      <c r="AI74" s="312" t="s">
        <v>763</v>
      </c>
      <c r="AJ74" s="334"/>
    </row>
    <row r="75" spans="2:36" ht="49.9" customHeight="1">
      <c r="B75" s="299" t="str">
        <f t="shared" ref="B75:B78" si="15">$B74</f>
        <v>표준</v>
      </c>
      <c r="C75" s="314"/>
      <c r="D75" s="285"/>
      <c r="E75" s="285"/>
      <c r="F75" s="748"/>
      <c r="G75" s="286" t="s">
        <v>1133</v>
      </c>
      <c r="H75" s="308"/>
      <c r="I75" s="309" t="str">
        <f t="shared" si="1"/>
        <v/>
      </c>
      <c r="J75" s="310"/>
      <c r="K75" s="310"/>
      <c r="L75" s="310"/>
      <c r="M75" s="310"/>
      <c r="N75" s="310"/>
      <c r="O75" s="310"/>
      <c r="P75" s="310"/>
      <c r="Q75" s="310"/>
      <c r="R75" s="310"/>
      <c r="S75" s="310"/>
      <c r="T75" s="310"/>
      <c r="U75" s="310"/>
      <c r="V75" s="310"/>
      <c r="W75" s="310"/>
      <c r="X75" s="310"/>
      <c r="Y75" s="310"/>
      <c r="Z75" s="310"/>
      <c r="AA75" s="310"/>
      <c r="AB75" s="310"/>
      <c r="AC75" s="310"/>
      <c r="AD75" s="310"/>
      <c r="AE75" s="310"/>
      <c r="AF75" s="287"/>
      <c r="AG75" s="352"/>
      <c r="AH75" s="352"/>
      <c r="AI75" s="352"/>
      <c r="AJ75" s="334"/>
    </row>
    <row r="76" spans="2:36" ht="49.9" customHeight="1">
      <c r="B76" s="299" t="str">
        <f t="shared" si="15"/>
        <v>표준</v>
      </c>
      <c r="C76" s="307"/>
      <c r="D76" s="286"/>
      <c r="E76" s="286"/>
      <c r="F76" s="747"/>
      <c r="G76" s="286" t="str">
        <f>N76</f>
        <v>Burnt Clay Brick</v>
      </c>
      <c r="H76" s="308" t="s">
        <v>1157</v>
      </c>
      <c r="I76" s="309" t="str">
        <f t="shared" si="1"/>
        <v>A04AL074-00002</v>
      </c>
      <c r="J76" s="310"/>
      <c r="K76" s="310" t="str">
        <f>VLOOKUP($I76,'WM-AR'!$B$7:$AL$2292,34,FALSE)</f>
        <v>M2</v>
      </c>
      <c r="L76" s="310" t="str">
        <f>VLOOKUP($I76,'WM-AR'!$B$7:$AL$2292,4,FALSE)</f>
        <v>Finishing Work</v>
      </c>
      <c r="M76" s="310" t="str">
        <f>VLOOKUP($I76,'WM-AR'!$B$7:$AL$2292,6,FALSE)</f>
        <v>Masonry Work</v>
      </c>
      <c r="N76" s="310" t="str">
        <f>VLOOKUP($I76,'WM-AR'!$B$7:$AL$2292,8,FALSE)</f>
        <v>Burnt Clay Brick</v>
      </c>
      <c r="O76" s="310">
        <f>VLOOKUP($I76,'WM-AR'!$B$7:$AL$2292,10,FALSE)</f>
        <v>0</v>
      </c>
      <c r="P76" s="310">
        <f>VLOOKUP($I76,'WM-AR'!$B$7:$AL$2292,12,FALSE)</f>
        <v>0</v>
      </c>
      <c r="Q76" s="310" t="str">
        <f>IF(VLOOKUP($I76,'WM-AR'!$B$7:$AL$2292,14,FALSE)=0,"",VLOOKUP($I76,'WM-AR'!$B$7:$AL$2292,14,FALSE))</f>
        <v/>
      </c>
      <c r="R76" s="310">
        <f>VLOOKUP($I76,'WM-AR'!$B$7:$AL$2292,16,FALSE)</f>
        <v>0</v>
      </c>
      <c r="S76" s="310">
        <f>VLOOKUP($I76,'WM-AR'!$B$7:$AL$2292,18,FALSE)</f>
        <v>0</v>
      </c>
      <c r="T76" s="310" t="str">
        <f>VLOOKUP($I76,'WM-AR'!$B$7:$AL$2292,20,FALSE)</f>
        <v>[1.0B] w/ All Reinf.(Lath, Steel Tie, Anchor Bar, Mortar, ETC.), Filler, Sealant, Lintel/Sill for Opening, ETC.</v>
      </c>
      <c r="U76" s="310">
        <f>VLOOKUP($I76,'WM-AR'!$B$7:$AL$2292,22,FALSE)</f>
        <v>0</v>
      </c>
      <c r="V76" s="310" t="str">
        <f>VLOOKUP($I76,'WM-AR'!$B$7:$AL$2292,24,FALSE)</f>
        <v>90mm&lt;THK≤190mm</v>
      </c>
      <c r="W76" s="310">
        <f>VLOOKUP($I76,'WM-AR'!$B$7:$AL$2292,25,FALSE)</f>
        <v>0</v>
      </c>
      <c r="X76" s="310" t="str">
        <f>VLOOKUP($I76,'WM-AR'!$B$7:$AL$2292,26,FALSE)</f>
        <v>THK=(  )mm</v>
      </c>
      <c r="Y76" s="310">
        <f>VLOOKUP($I76,'WM-AR'!$B$7:$AL$2292,27,FALSE)</f>
        <v>0</v>
      </c>
      <c r="Z76" s="310">
        <f>VLOOKUP($I76,'WM-AR'!$B$7:$AL$2292,28,FALSE)</f>
        <v>0</v>
      </c>
      <c r="AA76" s="310">
        <f>VLOOKUP($I76,'WM-AR'!$B$7:$AL$2292,29,FALSE)</f>
        <v>0</v>
      </c>
      <c r="AB76" s="310">
        <f>VLOOKUP($I76,'WM-AR'!$B$7:$AL$2292,30,FALSE)</f>
        <v>0</v>
      </c>
      <c r="AC76" s="310">
        <f>VLOOKUP($I76,'WM-AR'!$B$7:$AL$2292,31,FALSE)</f>
        <v>0</v>
      </c>
      <c r="AD76" s="310">
        <f>VLOOKUP($I76,'WM-AR'!$B$7:$AL$2292,32,FALSE)</f>
        <v>0</v>
      </c>
      <c r="AE76" s="310">
        <f>VLOOKUP($I76,'WM-AR'!$B$7:$AL$2292,33,FALSE)</f>
        <v>0</v>
      </c>
      <c r="AF76" s="287" t="s">
        <v>1150</v>
      </c>
      <c r="AG76" s="316" t="s">
        <v>779</v>
      </c>
      <c r="AH76" s="312"/>
      <c r="AI76" s="312" t="s">
        <v>763</v>
      </c>
      <c r="AJ76" s="334"/>
    </row>
    <row r="77" spans="2:36" ht="49.9" customHeight="1">
      <c r="B77" s="299" t="str">
        <f t="shared" si="15"/>
        <v>표준</v>
      </c>
      <c r="C77" s="314"/>
      <c r="D77" s="285"/>
      <c r="E77" s="309"/>
      <c r="F77" s="746"/>
      <c r="G77" s="286" t="str">
        <f>N77</f>
        <v>Plastering</v>
      </c>
      <c r="H77" s="308" t="s">
        <v>1136</v>
      </c>
      <c r="I77" s="309" t="str">
        <f t="shared" si="1"/>
        <v>A04AT198-00001</v>
      </c>
      <c r="J77" s="310"/>
      <c r="K77" s="310" t="str">
        <f>VLOOKUP($I77,'WM-AR'!$B$7:$AL$2292,34,FALSE)</f>
        <v>M2</v>
      </c>
      <c r="L77" s="310" t="str">
        <f>VLOOKUP($I77,'WM-AR'!$B$7:$AL$2292,4,FALSE)</f>
        <v>Finishing Work</v>
      </c>
      <c r="M77" s="310" t="str">
        <f>VLOOKUP($I77,'WM-AR'!$B$7:$AL$2292,6,FALSE)</f>
        <v>Plastering Work</v>
      </c>
      <c r="N77" s="310" t="str">
        <f>VLOOKUP($I77,'WM-AR'!$B$7:$AL$2292,8,FALSE)</f>
        <v>Plastering</v>
      </c>
      <c r="O77" s="310">
        <f>VLOOKUP($I77,'WM-AR'!$B$7:$AL$2292,10,FALSE)</f>
        <v>0</v>
      </c>
      <c r="P77" s="310">
        <f>VLOOKUP($I77,'WM-AR'!$B$7:$AL$2292,12,FALSE)</f>
        <v>0</v>
      </c>
      <c r="Q77" s="310" t="str">
        <f>IF(VLOOKUP($I77,'WM-AR'!$B$7:$AL$2292,14,FALSE)=0,"",VLOOKUP($I77,'WM-AR'!$B$7:$AL$2292,14,FALSE))</f>
        <v/>
      </c>
      <c r="R77" s="310">
        <f>VLOOKUP($I77,'WM-AR'!$B$7:$AL$2292,16,FALSE)</f>
        <v>0</v>
      </c>
      <c r="S77" s="310" t="str">
        <f>VLOOKUP($I77,'WM-AR'!$B$7:$AL$2292,18,FALSE)</f>
        <v>for External Masonry Wall</v>
      </c>
      <c r="T77" s="310" t="str">
        <f>VLOOKUP($I77,'WM-AR'!$B$7:$AL$2292,20,FALSE)</f>
        <v/>
      </c>
      <c r="U77" s="310">
        <f>VLOOKUP($I77,'WM-AR'!$B$7:$AL$2292,22,FALSE)</f>
        <v>0</v>
      </c>
      <c r="V77" s="310">
        <f>VLOOKUP($I77,'WM-AR'!$B$7:$AL$2292,24,FALSE)</f>
        <v>0</v>
      </c>
      <c r="W77" s="310">
        <f>VLOOKUP($I77,'WM-AR'!$B$7:$AL$2292,25,FALSE)</f>
        <v>0</v>
      </c>
      <c r="X77" s="310" t="str">
        <f>VLOOKUP($I77,'WM-AR'!$B$7:$AL$2292,26,FALSE)</f>
        <v>THK=(  )mm</v>
      </c>
      <c r="Y77" s="310">
        <f>VLOOKUP($I77,'WM-AR'!$B$7:$AL$2292,27,FALSE)</f>
        <v>0</v>
      </c>
      <c r="Z77" s="310">
        <f>VLOOKUP($I77,'WM-AR'!$B$7:$AL$2292,28,FALSE)</f>
        <v>0</v>
      </c>
      <c r="AA77" s="310">
        <f>VLOOKUP($I77,'WM-AR'!$B$7:$AL$2292,29,FALSE)</f>
        <v>0</v>
      </c>
      <c r="AB77" s="310">
        <f>VLOOKUP($I77,'WM-AR'!$B$7:$AL$2292,30,FALSE)</f>
        <v>0</v>
      </c>
      <c r="AC77" s="310">
        <f>VLOOKUP($I77,'WM-AR'!$B$7:$AL$2292,31,FALSE)</f>
        <v>0</v>
      </c>
      <c r="AD77" s="310">
        <f>VLOOKUP($I77,'WM-AR'!$B$7:$AL$2292,32,FALSE)</f>
        <v>0</v>
      </c>
      <c r="AE77" s="310">
        <f>VLOOKUP($I77,'WM-AR'!$B$7:$AL$2292,33,FALSE)</f>
        <v>0</v>
      </c>
      <c r="AF77" s="287" t="s">
        <v>1146</v>
      </c>
      <c r="AG77" s="316" t="s">
        <v>779</v>
      </c>
      <c r="AH77" s="312"/>
      <c r="AI77" s="312" t="s">
        <v>763</v>
      </c>
      <c r="AJ77" s="334"/>
    </row>
    <row r="78" spans="2:36" ht="49.9" customHeight="1">
      <c r="B78" s="299" t="str">
        <f t="shared" si="15"/>
        <v>표준</v>
      </c>
      <c r="C78" s="314"/>
      <c r="D78" s="285"/>
      <c r="E78" s="309"/>
      <c r="F78" s="747"/>
      <c r="G78" s="286" t="str">
        <f>O78</f>
        <v>Acrylic Emulsion Paint</v>
      </c>
      <c r="H78" s="308" t="s">
        <v>1138</v>
      </c>
      <c r="I78" s="309" t="str">
        <f t="shared" si="1"/>
        <v>A04AM077-00001</v>
      </c>
      <c r="J78" s="310"/>
      <c r="K78" s="310" t="str">
        <f>VLOOKUP($I78,'WM-AR'!$B$7:$AL$2292,34,FALSE)</f>
        <v>M2</v>
      </c>
      <c r="L78" s="310" t="str">
        <f>VLOOKUP($I78,'WM-AR'!$B$7:$AL$2292,4,FALSE)</f>
        <v>Finishing Work</v>
      </c>
      <c r="M78" s="310" t="str">
        <f>VLOOKUP($I78,'WM-AR'!$B$7:$AL$2292,6,FALSE)</f>
        <v>Painting Work</v>
      </c>
      <c r="N78" s="310" t="str">
        <f>VLOOKUP($I78,'WM-AR'!$B$7:$AL$2292,8,FALSE)</f>
        <v>External Wall Painting</v>
      </c>
      <c r="O78" s="310" t="str">
        <f>VLOOKUP($I78,'WM-AR'!$B$7:$AL$2292,10,FALSE)</f>
        <v>Acrylic Emulsion Paint</v>
      </c>
      <c r="P78" s="310">
        <f>VLOOKUP($I78,'WM-AR'!$B$7:$AL$2292,12,FALSE)</f>
        <v>0</v>
      </c>
      <c r="Q78" s="310" t="str">
        <f>IF(VLOOKUP($I78,'WM-AR'!$B$7:$AL$2292,14,FALSE)=0,"",VLOOKUP($I78,'WM-AR'!$B$7:$AL$2292,14,FALSE))</f>
        <v/>
      </c>
      <c r="R78" s="310">
        <f>VLOOKUP($I78,'WM-AR'!$B$7:$AL$2292,16,FALSE)</f>
        <v>0</v>
      </c>
      <c r="S78" s="310">
        <f>VLOOKUP($I78,'WM-AR'!$B$7:$AL$2292,18,FALSE)</f>
        <v>0</v>
      </c>
      <c r="T78" s="310" t="str">
        <f>VLOOKUP($I78,'WM-AR'!$B$7:$AL$2292,20,FALSE)</f>
        <v/>
      </c>
      <c r="U78" s="310">
        <f>VLOOKUP($I78,'WM-AR'!$B$7:$AL$2292,22,FALSE)</f>
        <v>0</v>
      </c>
      <c r="V78" s="310" t="str">
        <f>VLOOKUP($I78,'WM-AR'!$B$7:$AL$2292,24,FALSE)</f>
        <v/>
      </c>
      <c r="W78" s="310">
        <f>VLOOKUP($I78,'WM-AR'!$B$7:$AL$2292,25,FALSE)</f>
        <v>0</v>
      </c>
      <c r="X78" s="310" t="str">
        <f>VLOOKUP($I78,'WM-AR'!$B$7:$AL$2292,26,FALSE)</f>
        <v/>
      </c>
      <c r="Y78" s="310">
        <f>VLOOKUP($I78,'WM-AR'!$B$7:$AL$2292,27,FALSE)</f>
        <v>0</v>
      </c>
      <c r="Z78" s="310">
        <f>VLOOKUP($I78,'WM-AR'!$B$7:$AL$2292,28,FALSE)</f>
        <v>0</v>
      </c>
      <c r="AA78" s="310">
        <f>VLOOKUP($I78,'WM-AR'!$B$7:$AL$2292,29,FALSE)</f>
        <v>0</v>
      </c>
      <c r="AB78" s="310">
        <f>VLOOKUP($I78,'WM-AR'!$B$7:$AL$2292,30,FALSE)</f>
        <v>0</v>
      </c>
      <c r="AC78" s="310">
        <f>VLOOKUP($I78,'WM-AR'!$B$7:$AL$2292,31,FALSE)</f>
        <v>0</v>
      </c>
      <c r="AD78" s="310">
        <f>VLOOKUP($I78,'WM-AR'!$B$7:$AL$2292,32,FALSE)</f>
        <v>0</v>
      </c>
      <c r="AE78" s="310">
        <f>VLOOKUP($I78,'WM-AR'!$B$7:$AL$2292,33,FALSE)</f>
        <v>0</v>
      </c>
      <c r="AF78" s="287"/>
      <c r="AG78" s="316" t="s">
        <v>779</v>
      </c>
      <c r="AH78" s="312"/>
      <c r="AI78" s="312" t="s">
        <v>763</v>
      </c>
      <c r="AJ78" s="334"/>
    </row>
    <row r="79" spans="2:36">
      <c r="B79" s="317" t="str">
        <f>$B78</f>
        <v>표준</v>
      </c>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row>
    <row r="80" spans="2:36" ht="34.9" customHeight="1">
      <c r="B80" s="283" t="s">
        <v>755</v>
      </c>
      <c r="C80" s="440"/>
      <c r="D80" s="285" t="s">
        <v>225</v>
      </c>
      <c r="E80" s="308"/>
      <c r="F80" s="287" t="s">
        <v>539</v>
      </c>
      <c r="G80" s="288" t="s">
        <v>1160</v>
      </c>
      <c r="H80" s="289"/>
      <c r="I80" s="290" t="str">
        <f t="shared" si="1"/>
        <v/>
      </c>
      <c r="J80" s="290"/>
      <c r="K80" s="290"/>
      <c r="L80" s="290"/>
      <c r="M80" s="290"/>
      <c r="N80" s="291"/>
      <c r="O80" s="441" t="s">
        <v>1161</v>
      </c>
      <c r="P80" s="442"/>
      <c r="Q80" s="442"/>
      <c r="R80" s="442"/>
      <c r="S80" s="442"/>
      <c r="T80" s="442"/>
      <c r="U80" s="442"/>
      <c r="V80" s="443"/>
      <c r="W80" s="444"/>
      <c r="X80" s="444"/>
      <c r="Y80" s="444"/>
      <c r="Z80" s="444"/>
      <c r="AA80" s="444"/>
      <c r="AB80" s="444"/>
      <c r="AC80" s="444"/>
      <c r="AD80" s="444"/>
      <c r="AE80" s="444"/>
      <c r="AF80" s="394"/>
      <c r="AG80" s="297"/>
      <c r="AH80" s="297"/>
      <c r="AI80" s="297"/>
      <c r="AJ80" s="333"/>
    </row>
    <row r="81" spans="2:36" ht="49.9" customHeight="1">
      <c r="B81" s="299" t="str">
        <f>$B80</f>
        <v>표준</v>
      </c>
      <c r="C81" s="307"/>
      <c r="D81" s="286"/>
      <c r="E81" s="286"/>
      <c r="F81" s="746"/>
      <c r="G81" s="286" t="str">
        <f>N81</f>
        <v>Plasterboard Dry Liner System</v>
      </c>
      <c r="H81" s="308" t="s">
        <v>1127</v>
      </c>
      <c r="I81" s="309" t="str">
        <f t="shared" si="1"/>
        <v>A04AS176-00008</v>
      </c>
      <c r="J81" s="310"/>
      <c r="K81" s="310" t="str">
        <f>VLOOKUP($I81,'WM-AR'!$B$7:$AL$2292,34,FALSE)</f>
        <v>M2</v>
      </c>
      <c r="L81" s="310" t="str">
        <f>VLOOKUP($I81,'WM-AR'!$B$7:$AL$2292,4,FALSE)</f>
        <v>Finishing Work</v>
      </c>
      <c r="M81" s="310" t="str">
        <f>VLOOKUP($I81,'WM-AR'!$B$7:$AL$2292,6,FALSE)</f>
        <v>Exterior/Interior Finish Work</v>
      </c>
      <c r="N81" s="310" t="str">
        <f>VLOOKUP($I81,'WM-AR'!$B$7:$AL$2292,8,FALSE)</f>
        <v>Plasterboard Dry Liner System</v>
      </c>
      <c r="O81" s="310">
        <f>VLOOKUP($I81,'WM-AR'!$B$7:$AL$2292,10,FALSE)</f>
        <v>0</v>
      </c>
      <c r="P81" s="310">
        <f>VLOOKUP($I81,'WM-AR'!$B$7:$AL$2292,12,FALSE)</f>
        <v>0</v>
      </c>
      <c r="Q81" s="310" t="str">
        <f>IF(VLOOKUP($I81,'WM-AR'!$B$7:$AL$2292,14,FALSE)=0,"",VLOOKUP($I81,'WM-AR'!$B$7:$AL$2292,14,FALSE))</f>
        <v/>
      </c>
      <c r="R81" s="310" t="str">
        <f>VLOOKUP($I81,'WM-AR'!$B$7:$AL$2292,16,FALSE)</f>
        <v>Rigid Insulation</v>
      </c>
      <c r="S81" s="310" t="str">
        <f>VLOOKUP($I81,'WM-AR'!$B$7:$AL$2292,18,FALSE)</f>
        <v>for Wall To External Side</v>
      </c>
      <c r="T81" s="310" t="str">
        <f>VLOOKUP($I81,'WM-AR'!$B$7:$AL$2292,20,FALSE)</f>
        <v>w/ 1-Layer Gypsum Board, Supporting Frame(Stud), Accessories</v>
      </c>
      <c r="U81" s="310">
        <f>VLOOKUP($I81,'WM-AR'!$B$7:$AL$2292,22,FALSE)</f>
        <v>0</v>
      </c>
      <c r="V81" s="310" t="str">
        <f>VLOOKUP($I81,'WM-AR'!$B$7:$AL$2292,24,FALSE)</f>
        <v>1-Layer Gypsumboard THK=12.5mm</v>
      </c>
      <c r="W81" s="310">
        <f>VLOOKUP($I81,'WM-AR'!$B$7:$AL$2292,25,FALSE)</f>
        <v>0</v>
      </c>
      <c r="X81" s="310" t="str">
        <f>VLOOKUP($I81,'WM-AR'!$B$7:$AL$2292,26,FALSE)</f>
        <v>Insulation THK=(  )mm</v>
      </c>
      <c r="Y81" s="310">
        <f>VLOOKUP($I81,'WM-AR'!$B$7:$AL$2292,27,FALSE)</f>
        <v>0</v>
      </c>
      <c r="Z81" s="310">
        <f>VLOOKUP($I81,'WM-AR'!$B$7:$AL$2292,28,FALSE)</f>
        <v>0</v>
      </c>
      <c r="AA81" s="310">
        <f>VLOOKUP($I81,'WM-AR'!$B$7:$AL$2292,29,FALSE)</f>
        <v>0</v>
      </c>
      <c r="AB81" s="310">
        <f>VLOOKUP($I81,'WM-AR'!$B$7:$AL$2292,30,FALSE)</f>
        <v>0</v>
      </c>
      <c r="AC81" s="310">
        <f>VLOOKUP($I81,'WM-AR'!$B$7:$AL$2292,31,FALSE)</f>
        <v>0</v>
      </c>
      <c r="AD81" s="310">
        <f>VLOOKUP($I81,'WM-AR'!$B$7:$AL$2292,32,FALSE)</f>
        <v>0</v>
      </c>
      <c r="AE81" s="310">
        <f>VLOOKUP($I81,'WM-AR'!$B$7:$AL$2292,33,FALSE)</f>
        <v>0</v>
      </c>
      <c r="AF81" s="287" t="s">
        <v>1145</v>
      </c>
      <c r="AG81" s="316" t="s">
        <v>779</v>
      </c>
      <c r="AH81" s="312"/>
      <c r="AI81" s="312" t="s">
        <v>763</v>
      </c>
      <c r="AJ81" s="334"/>
    </row>
    <row r="82" spans="2:36" ht="49.9" customHeight="1">
      <c r="B82" s="299" t="str">
        <f t="shared" ref="B82:B85" si="16">$B81</f>
        <v>표준</v>
      </c>
      <c r="C82" s="314"/>
      <c r="D82" s="285"/>
      <c r="E82" s="285"/>
      <c r="F82" s="748"/>
      <c r="G82" s="286" t="s">
        <v>1133</v>
      </c>
      <c r="H82" s="308"/>
      <c r="I82" s="309" t="str">
        <f t="shared" si="1"/>
        <v/>
      </c>
      <c r="J82" s="310"/>
      <c r="K82" s="310"/>
      <c r="L82" s="310"/>
      <c r="M82" s="310"/>
      <c r="N82" s="310"/>
      <c r="O82" s="310"/>
      <c r="P82" s="310"/>
      <c r="Q82" s="310"/>
      <c r="R82" s="310"/>
      <c r="S82" s="310"/>
      <c r="T82" s="310"/>
      <c r="U82" s="310"/>
      <c r="V82" s="310"/>
      <c r="W82" s="310"/>
      <c r="X82" s="310"/>
      <c r="Y82" s="310"/>
      <c r="Z82" s="310"/>
      <c r="AA82" s="310"/>
      <c r="AB82" s="310"/>
      <c r="AC82" s="310"/>
      <c r="AD82" s="310"/>
      <c r="AE82" s="310"/>
      <c r="AF82" s="287"/>
      <c r="AG82" s="352"/>
      <c r="AH82" s="352"/>
      <c r="AI82" s="352"/>
      <c r="AJ82" s="334"/>
    </row>
    <row r="83" spans="2:36" ht="49.9" customHeight="1">
      <c r="B83" s="299" t="str">
        <f t="shared" si="16"/>
        <v>표준</v>
      </c>
      <c r="C83" s="307"/>
      <c r="D83" s="286"/>
      <c r="E83" s="286"/>
      <c r="F83" s="747"/>
      <c r="G83" s="286" t="str">
        <f>N83</f>
        <v>Burnt Clay Brick</v>
      </c>
      <c r="H83" s="308" t="s">
        <v>1157</v>
      </c>
      <c r="I83" s="309" t="str">
        <f t="shared" si="1"/>
        <v>A04AL074-00002</v>
      </c>
      <c r="J83" s="310"/>
      <c r="K83" s="310" t="str">
        <f>VLOOKUP($I83,'WM-AR'!$B$7:$AL$2292,34,FALSE)</f>
        <v>M2</v>
      </c>
      <c r="L83" s="310" t="str">
        <f>VLOOKUP($I83,'WM-AR'!$B$7:$AL$2292,4,FALSE)</f>
        <v>Finishing Work</v>
      </c>
      <c r="M83" s="310" t="str">
        <f>VLOOKUP($I83,'WM-AR'!$B$7:$AL$2292,6,FALSE)</f>
        <v>Masonry Work</v>
      </c>
      <c r="N83" s="310" t="str">
        <f>VLOOKUP($I83,'WM-AR'!$B$7:$AL$2292,8,FALSE)</f>
        <v>Burnt Clay Brick</v>
      </c>
      <c r="O83" s="310">
        <f>VLOOKUP($I83,'WM-AR'!$B$7:$AL$2292,10,FALSE)</f>
        <v>0</v>
      </c>
      <c r="P83" s="310">
        <f>VLOOKUP($I83,'WM-AR'!$B$7:$AL$2292,12,FALSE)</f>
        <v>0</v>
      </c>
      <c r="Q83" s="310" t="str">
        <f>IF(VLOOKUP($I83,'WM-AR'!$B$7:$AL$2292,14,FALSE)=0,"",VLOOKUP($I83,'WM-AR'!$B$7:$AL$2292,14,FALSE))</f>
        <v/>
      </c>
      <c r="R83" s="310">
        <f>VLOOKUP($I83,'WM-AR'!$B$7:$AL$2292,16,FALSE)</f>
        <v>0</v>
      </c>
      <c r="S83" s="310">
        <f>VLOOKUP($I83,'WM-AR'!$B$7:$AL$2292,18,FALSE)</f>
        <v>0</v>
      </c>
      <c r="T83" s="310" t="str">
        <f>VLOOKUP($I83,'WM-AR'!$B$7:$AL$2292,20,FALSE)</f>
        <v>[1.0B] w/ All Reinf.(Lath, Steel Tie, Anchor Bar, Mortar, ETC.), Filler, Sealant, Lintel/Sill for Opening, ETC.</v>
      </c>
      <c r="U83" s="310">
        <f>VLOOKUP($I83,'WM-AR'!$B$7:$AL$2292,22,FALSE)</f>
        <v>0</v>
      </c>
      <c r="V83" s="310" t="str">
        <f>VLOOKUP($I83,'WM-AR'!$B$7:$AL$2292,24,FALSE)</f>
        <v>90mm&lt;THK≤190mm</v>
      </c>
      <c r="W83" s="310">
        <f>VLOOKUP($I83,'WM-AR'!$B$7:$AL$2292,25,FALSE)</f>
        <v>0</v>
      </c>
      <c r="X83" s="310" t="str">
        <f>VLOOKUP($I83,'WM-AR'!$B$7:$AL$2292,26,FALSE)</f>
        <v>THK=(  )mm</v>
      </c>
      <c r="Y83" s="310">
        <f>VLOOKUP($I83,'WM-AR'!$B$7:$AL$2292,27,FALSE)</f>
        <v>0</v>
      </c>
      <c r="Z83" s="310">
        <f>VLOOKUP($I83,'WM-AR'!$B$7:$AL$2292,28,FALSE)</f>
        <v>0</v>
      </c>
      <c r="AA83" s="310">
        <f>VLOOKUP($I83,'WM-AR'!$B$7:$AL$2292,29,FALSE)</f>
        <v>0</v>
      </c>
      <c r="AB83" s="310">
        <f>VLOOKUP($I83,'WM-AR'!$B$7:$AL$2292,30,FALSE)</f>
        <v>0</v>
      </c>
      <c r="AC83" s="310">
        <f>VLOOKUP($I83,'WM-AR'!$B$7:$AL$2292,31,FALSE)</f>
        <v>0</v>
      </c>
      <c r="AD83" s="310">
        <f>VLOOKUP($I83,'WM-AR'!$B$7:$AL$2292,32,FALSE)</f>
        <v>0</v>
      </c>
      <c r="AE83" s="310">
        <f>VLOOKUP($I83,'WM-AR'!$B$7:$AL$2292,33,FALSE)</f>
        <v>0</v>
      </c>
      <c r="AF83" s="287" t="s">
        <v>1150</v>
      </c>
      <c r="AG83" s="316" t="s">
        <v>779</v>
      </c>
      <c r="AH83" s="312"/>
      <c r="AI83" s="312" t="s">
        <v>763</v>
      </c>
      <c r="AJ83" s="334"/>
    </row>
    <row r="84" spans="2:36" ht="49.9" customHeight="1">
      <c r="B84" s="299" t="str">
        <f t="shared" si="16"/>
        <v>표준</v>
      </c>
      <c r="C84" s="314"/>
      <c r="D84" s="285"/>
      <c r="E84" s="309"/>
      <c r="F84" s="746"/>
      <c r="G84" s="286" t="str">
        <f>N84</f>
        <v>Plastering</v>
      </c>
      <c r="H84" s="308" t="s">
        <v>1136</v>
      </c>
      <c r="I84" s="309" t="str">
        <f t="shared" ref="I84:I156" si="17">LEFT(H84,14)</f>
        <v>A04AT198-00001</v>
      </c>
      <c r="J84" s="310"/>
      <c r="K84" s="310" t="str">
        <f>VLOOKUP($I84,'WM-AR'!$B$7:$AL$2292,34,FALSE)</f>
        <v>M2</v>
      </c>
      <c r="L84" s="310" t="str">
        <f>VLOOKUP($I84,'WM-AR'!$B$7:$AL$2292,4,FALSE)</f>
        <v>Finishing Work</v>
      </c>
      <c r="M84" s="310" t="str">
        <f>VLOOKUP($I84,'WM-AR'!$B$7:$AL$2292,6,FALSE)</f>
        <v>Plastering Work</v>
      </c>
      <c r="N84" s="310" t="str">
        <f>VLOOKUP($I84,'WM-AR'!$B$7:$AL$2292,8,FALSE)</f>
        <v>Plastering</v>
      </c>
      <c r="O84" s="310">
        <f>VLOOKUP($I84,'WM-AR'!$B$7:$AL$2292,10,FALSE)</f>
        <v>0</v>
      </c>
      <c r="P84" s="310">
        <f>VLOOKUP($I84,'WM-AR'!$B$7:$AL$2292,12,FALSE)</f>
        <v>0</v>
      </c>
      <c r="Q84" s="310" t="str">
        <f>IF(VLOOKUP($I84,'WM-AR'!$B$7:$AL$2292,14,FALSE)=0,"",VLOOKUP($I84,'WM-AR'!$B$7:$AL$2292,14,FALSE))</f>
        <v/>
      </c>
      <c r="R84" s="310">
        <f>VLOOKUP($I84,'WM-AR'!$B$7:$AL$2292,16,FALSE)</f>
        <v>0</v>
      </c>
      <c r="S84" s="310" t="str">
        <f>VLOOKUP($I84,'WM-AR'!$B$7:$AL$2292,18,FALSE)</f>
        <v>for External Masonry Wall</v>
      </c>
      <c r="T84" s="310" t="str">
        <f>VLOOKUP($I84,'WM-AR'!$B$7:$AL$2292,20,FALSE)</f>
        <v/>
      </c>
      <c r="U84" s="310">
        <f>VLOOKUP($I84,'WM-AR'!$B$7:$AL$2292,22,FALSE)</f>
        <v>0</v>
      </c>
      <c r="V84" s="310">
        <f>VLOOKUP($I84,'WM-AR'!$B$7:$AL$2292,24,FALSE)</f>
        <v>0</v>
      </c>
      <c r="W84" s="310">
        <f>VLOOKUP($I84,'WM-AR'!$B$7:$AL$2292,25,FALSE)</f>
        <v>0</v>
      </c>
      <c r="X84" s="310" t="str">
        <f>VLOOKUP($I84,'WM-AR'!$B$7:$AL$2292,26,FALSE)</f>
        <v>THK=(  )mm</v>
      </c>
      <c r="Y84" s="310">
        <f>VLOOKUP($I84,'WM-AR'!$B$7:$AL$2292,27,FALSE)</f>
        <v>0</v>
      </c>
      <c r="Z84" s="310">
        <f>VLOOKUP($I84,'WM-AR'!$B$7:$AL$2292,28,FALSE)</f>
        <v>0</v>
      </c>
      <c r="AA84" s="310">
        <f>VLOOKUP($I84,'WM-AR'!$B$7:$AL$2292,29,FALSE)</f>
        <v>0</v>
      </c>
      <c r="AB84" s="310">
        <f>VLOOKUP($I84,'WM-AR'!$B$7:$AL$2292,30,FALSE)</f>
        <v>0</v>
      </c>
      <c r="AC84" s="310">
        <f>VLOOKUP($I84,'WM-AR'!$B$7:$AL$2292,31,FALSE)</f>
        <v>0</v>
      </c>
      <c r="AD84" s="310">
        <f>VLOOKUP($I84,'WM-AR'!$B$7:$AL$2292,32,FALSE)</f>
        <v>0</v>
      </c>
      <c r="AE84" s="310">
        <f>VLOOKUP($I84,'WM-AR'!$B$7:$AL$2292,33,FALSE)</f>
        <v>0</v>
      </c>
      <c r="AF84" s="287" t="s">
        <v>1146</v>
      </c>
      <c r="AG84" s="316" t="s">
        <v>779</v>
      </c>
      <c r="AH84" s="312"/>
      <c r="AI84" s="312" t="s">
        <v>763</v>
      </c>
      <c r="AJ84" s="334"/>
    </row>
    <row r="85" spans="2:36" ht="49.9" customHeight="1">
      <c r="B85" s="299" t="str">
        <f t="shared" si="16"/>
        <v>표준</v>
      </c>
      <c r="C85" s="314"/>
      <c r="D85" s="285"/>
      <c r="E85" s="309"/>
      <c r="F85" s="747"/>
      <c r="G85" s="286" t="str">
        <f>O85</f>
        <v>Acrylic Emulsion Paint</v>
      </c>
      <c r="H85" s="308" t="s">
        <v>1138</v>
      </c>
      <c r="I85" s="309" t="str">
        <f t="shared" si="17"/>
        <v>A04AM077-00001</v>
      </c>
      <c r="J85" s="310"/>
      <c r="K85" s="310" t="str">
        <f>VLOOKUP($I85,'WM-AR'!$B$7:$AL$2292,34,FALSE)</f>
        <v>M2</v>
      </c>
      <c r="L85" s="310" t="str">
        <f>VLOOKUP($I85,'WM-AR'!$B$7:$AL$2292,4,FALSE)</f>
        <v>Finishing Work</v>
      </c>
      <c r="M85" s="310" t="str">
        <f>VLOOKUP($I85,'WM-AR'!$B$7:$AL$2292,6,FALSE)</f>
        <v>Painting Work</v>
      </c>
      <c r="N85" s="310" t="str">
        <f>VLOOKUP($I85,'WM-AR'!$B$7:$AL$2292,8,FALSE)</f>
        <v>External Wall Painting</v>
      </c>
      <c r="O85" s="310" t="str">
        <f>VLOOKUP($I85,'WM-AR'!$B$7:$AL$2292,10,FALSE)</f>
        <v>Acrylic Emulsion Paint</v>
      </c>
      <c r="P85" s="310">
        <f>VLOOKUP($I85,'WM-AR'!$B$7:$AL$2292,12,FALSE)</f>
        <v>0</v>
      </c>
      <c r="Q85" s="310" t="str">
        <f>IF(VLOOKUP($I85,'WM-AR'!$B$7:$AL$2292,14,FALSE)=0,"",VLOOKUP($I85,'WM-AR'!$B$7:$AL$2292,14,FALSE))</f>
        <v/>
      </c>
      <c r="R85" s="310">
        <f>VLOOKUP($I85,'WM-AR'!$B$7:$AL$2292,16,FALSE)</f>
        <v>0</v>
      </c>
      <c r="S85" s="310">
        <f>VLOOKUP($I85,'WM-AR'!$B$7:$AL$2292,18,FALSE)</f>
        <v>0</v>
      </c>
      <c r="T85" s="310" t="str">
        <f>VLOOKUP($I85,'WM-AR'!$B$7:$AL$2292,20,FALSE)</f>
        <v/>
      </c>
      <c r="U85" s="310">
        <f>VLOOKUP($I85,'WM-AR'!$B$7:$AL$2292,22,FALSE)</f>
        <v>0</v>
      </c>
      <c r="V85" s="310" t="str">
        <f>VLOOKUP($I85,'WM-AR'!$B$7:$AL$2292,24,FALSE)</f>
        <v/>
      </c>
      <c r="W85" s="310">
        <f>VLOOKUP($I85,'WM-AR'!$B$7:$AL$2292,25,FALSE)</f>
        <v>0</v>
      </c>
      <c r="X85" s="310" t="str">
        <f>VLOOKUP($I85,'WM-AR'!$B$7:$AL$2292,26,FALSE)</f>
        <v/>
      </c>
      <c r="Y85" s="310">
        <f>VLOOKUP($I85,'WM-AR'!$B$7:$AL$2292,27,FALSE)</f>
        <v>0</v>
      </c>
      <c r="Z85" s="310">
        <f>VLOOKUP($I85,'WM-AR'!$B$7:$AL$2292,28,FALSE)</f>
        <v>0</v>
      </c>
      <c r="AA85" s="310">
        <f>VLOOKUP($I85,'WM-AR'!$B$7:$AL$2292,29,FALSE)</f>
        <v>0</v>
      </c>
      <c r="AB85" s="310">
        <f>VLOOKUP($I85,'WM-AR'!$B$7:$AL$2292,30,FALSE)</f>
        <v>0</v>
      </c>
      <c r="AC85" s="310">
        <f>VLOOKUP($I85,'WM-AR'!$B$7:$AL$2292,31,FALSE)</f>
        <v>0</v>
      </c>
      <c r="AD85" s="310">
        <f>VLOOKUP($I85,'WM-AR'!$B$7:$AL$2292,32,FALSE)</f>
        <v>0</v>
      </c>
      <c r="AE85" s="310">
        <f>VLOOKUP($I85,'WM-AR'!$B$7:$AL$2292,33,FALSE)</f>
        <v>0</v>
      </c>
      <c r="AF85" s="287"/>
      <c r="AG85" s="316" t="s">
        <v>779</v>
      </c>
      <c r="AH85" s="312"/>
      <c r="AI85" s="312" t="s">
        <v>763</v>
      </c>
      <c r="AJ85" s="334"/>
    </row>
    <row r="86" spans="2:36">
      <c r="B86" s="317" t="str">
        <f>$B85</f>
        <v>표준</v>
      </c>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row>
    <row r="87" spans="2:36" ht="33" customHeight="1">
      <c r="B87" s="379"/>
      <c r="C87" s="438"/>
      <c r="D87" s="451" t="s">
        <v>1107</v>
      </c>
      <c r="E87" s="321"/>
      <c r="F87" s="321"/>
      <c r="G87" s="412" t="s">
        <v>1162</v>
      </c>
      <c r="H87" s="412"/>
      <c r="I87" s="415" t="str">
        <f t="shared" si="17"/>
        <v/>
      </c>
      <c r="J87" s="415"/>
      <c r="K87" s="416"/>
      <c r="L87" s="416"/>
      <c r="M87" s="416"/>
      <c r="N87" s="416"/>
      <c r="O87" s="416"/>
      <c r="P87" s="416"/>
      <c r="Q87" s="416"/>
      <c r="R87" s="416"/>
      <c r="S87" s="416"/>
      <c r="T87" s="416"/>
      <c r="U87" s="416"/>
      <c r="V87" s="416"/>
      <c r="W87" s="416"/>
      <c r="X87" s="416"/>
      <c r="Y87" s="416"/>
      <c r="Z87" s="416"/>
      <c r="AA87" s="416"/>
      <c r="AB87" s="416"/>
      <c r="AC87" s="416"/>
      <c r="AD87" s="416"/>
      <c r="AE87" s="416"/>
      <c r="AF87" s="305"/>
      <c r="AG87" s="305"/>
      <c r="AH87" s="305"/>
      <c r="AI87" s="305"/>
      <c r="AJ87" s="306"/>
    </row>
    <row r="88" spans="2:36" ht="34.9" customHeight="1">
      <c r="B88" s="283" t="s">
        <v>755</v>
      </c>
      <c r="C88" s="440"/>
      <c r="D88" s="285" t="s">
        <v>225</v>
      </c>
      <c r="E88" s="308"/>
      <c r="F88" s="287" t="s">
        <v>539</v>
      </c>
      <c r="G88" s="288" t="s">
        <v>1163</v>
      </c>
      <c r="H88" s="289"/>
      <c r="I88" s="290" t="str">
        <f t="shared" si="17"/>
        <v/>
      </c>
      <c r="J88" s="290"/>
      <c r="K88" s="290"/>
      <c r="L88" s="290"/>
      <c r="M88" s="290"/>
      <c r="N88" s="291"/>
      <c r="O88" s="441" t="s">
        <v>1164</v>
      </c>
      <c r="P88" s="442"/>
      <c r="Q88" s="442"/>
      <c r="R88" s="442"/>
      <c r="S88" s="442"/>
      <c r="T88" s="442"/>
      <c r="U88" s="442"/>
      <c r="V88" s="443"/>
      <c r="W88" s="444"/>
      <c r="X88" s="444"/>
      <c r="Y88" s="444"/>
      <c r="Z88" s="444"/>
      <c r="AA88" s="444"/>
      <c r="AB88" s="444"/>
      <c r="AC88" s="444"/>
      <c r="AD88" s="444"/>
      <c r="AE88" s="444"/>
      <c r="AF88" s="394"/>
      <c r="AG88" s="297"/>
      <c r="AH88" s="297"/>
      <c r="AI88" s="297"/>
      <c r="AJ88" s="333"/>
    </row>
    <row r="89" spans="2:36" ht="49.9" customHeight="1">
      <c r="B89" s="299" t="str">
        <f>$B88</f>
        <v>표준</v>
      </c>
      <c r="C89" s="307"/>
      <c r="D89" s="286"/>
      <c r="E89" s="286"/>
      <c r="F89" s="746"/>
      <c r="G89" s="286" t="str">
        <f>N89</f>
        <v>Reinforced Concrete Block</v>
      </c>
      <c r="H89" s="308" t="s">
        <v>1165</v>
      </c>
      <c r="I89" s="309" t="str">
        <f t="shared" si="17"/>
        <v>A04AL069-00001</v>
      </c>
      <c r="J89" s="310"/>
      <c r="K89" s="310" t="str">
        <f>VLOOKUP($I89,'WM-AR'!$B$7:$AL$2292,34,FALSE)</f>
        <v>M2</v>
      </c>
      <c r="L89" s="310" t="str">
        <f>VLOOKUP($I89,'WM-AR'!$B$7:$AL$2292,4,FALSE)</f>
        <v>Finishing Work</v>
      </c>
      <c r="M89" s="310" t="str">
        <f>VLOOKUP($I89,'WM-AR'!$B$7:$AL$2292,6,FALSE)</f>
        <v>Masonry Work</v>
      </c>
      <c r="N89" s="310" t="str">
        <f>VLOOKUP($I89,'WM-AR'!$B$7:$AL$2292,8,FALSE)</f>
        <v>Reinforced Concrete Block</v>
      </c>
      <c r="O89" s="310">
        <f>VLOOKUP($I89,'WM-AR'!$B$7:$AL$2292,10,FALSE)</f>
        <v>0</v>
      </c>
      <c r="P89" s="310">
        <f>VLOOKUP($I89,'WM-AR'!$B$7:$AL$2292,12,FALSE)</f>
        <v>0</v>
      </c>
      <c r="Q89" s="310" t="str">
        <f>IF(VLOOKUP($I89,'WM-AR'!$B$7:$AL$2292,14,FALSE)=0,"",VLOOKUP($I89,'WM-AR'!$B$7:$AL$2292,14,FALSE))</f>
        <v/>
      </c>
      <c r="R89" s="310">
        <f>VLOOKUP($I89,'WM-AR'!$B$7:$AL$2292,16,FALSE)</f>
        <v>0</v>
      </c>
      <c r="S89" s="310">
        <f>VLOOKUP($I89,'WM-AR'!$B$7:$AL$2292,18,FALSE)</f>
        <v>0</v>
      </c>
      <c r="T89" s="310" t="str">
        <f>VLOOKUP($I89,'WM-AR'!$B$7:$AL$2292,20,FALSE)</f>
        <v>w/ All Reinf.(Lath, Steel Tie, Anchor Bar, Mortar, ETC.), Filler, Sealant, Lintel/Sill for Opening, ETC.</v>
      </c>
      <c r="U89" s="310">
        <f>VLOOKUP($I89,'WM-AR'!$B$7:$AL$2292,22,FALSE)</f>
        <v>0</v>
      </c>
      <c r="V89" s="310" t="str">
        <f>VLOOKUP($I89,'WM-AR'!$B$7:$AL$2292,24,FALSE)</f>
        <v>50mm&lt;THK≤100mm</v>
      </c>
      <c r="W89" s="310">
        <f>VLOOKUP($I89,'WM-AR'!$B$7:$AL$2292,25,FALSE)</f>
        <v>0</v>
      </c>
      <c r="X89" s="310" t="str">
        <f>VLOOKUP($I89,'WM-AR'!$B$7:$AL$2292,26,FALSE)</f>
        <v>THK=(  )mm</v>
      </c>
      <c r="Y89" s="310">
        <f>VLOOKUP($I89,'WM-AR'!$B$7:$AL$2292,27,FALSE)</f>
        <v>0</v>
      </c>
      <c r="Z89" s="310">
        <f>VLOOKUP($I89,'WM-AR'!$B$7:$AL$2292,28,FALSE)</f>
        <v>0</v>
      </c>
      <c r="AA89" s="310">
        <f>VLOOKUP($I89,'WM-AR'!$B$7:$AL$2292,29,FALSE)</f>
        <v>0</v>
      </c>
      <c r="AB89" s="310">
        <f>VLOOKUP($I89,'WM-AR'!$B$7:$AL$2292,30,FALSE)</f>
        <v>0</v>
      </c>
      <c r="AC89" s="310">
        <f>VLOOKUP($I89,'WM-AR'!$B$7:$AL$2292,31,FALSE)</f>
        <v>0</v>
      </c>
      <c r="AD89" s="310">
        <f>VLOOKUP($I89,'WM-AR'!$B$7:$AL$2292,32,FALSE)</f>
        <v>0</v>
      </c>
      <c r="AE89" s="310">
        <f>VLOOKUP($I89,'WM-AR'!$B$7:$AL$2292,33,FALSE)</f>
        <v>0</v>
      </c>
      <c r="AF89" s="287" t="s">
        <v>1166</v>
      </c>
      <c r="AG89" s="316" t="s">
        <v>779</v>
      </c>
      <c r="AH89" s="312"/>
      <c r="AI89" s="312" t="s">
        <v>763</v>
      </c>
      <c r="AJ89" s="334"/>
    </row>
    <row r="90" spans="2:36" ht="49.9" customHeight="1">
      <c r="B90" s="299" t="str">
        <f t="shared" ref="B90:B94" si="18">$B89</f>
        <v>표준</v>
      </c>
      <c r="C90" s="314"/>
      <c r="D90" s="285"/>
      <c r="E90" s="285"/>
      <c r="F90" s="748"/>
      <c r="G90" s="286" t="s">
        <v>1133</v>
      </c>
      <c r="H90" s="308"/>
      <c r="I90" s="309" t="str">
        <f t="shared" si="17"/>
        <v/>
      </c>
      <c r="J90" s="310"/>
      <c r="K90" s="310"/>
      <c r="L90" s="310"/>
      <c r="M90" s="310"/>
      <c r="N90" s="310"/>
      <c r="O90" s="310"/>
      <c r="P90" s="310"/>
      <c r="Q90" s="310"/>
      <c r="R90" s="310"/>
      <c r="S90" s="310"/>
      <c r="T90" s="310"/>
      <c r="U90" s="310"/>
      <c r="V90" s="310"/>
      <c r="W90" s="310"/>
      <c r="X90" s="310"/>
      <c r="Y90" s="310"/>
      <c r="Z90" s="310"/>
      <c r="AA90" s="310"/>
      <c r="AB90" s="310"/>
      <c r="AC90" s="310"/>
      <c r="AD90" s="310"/>
      <c r="AE90" s="310"/>
      <c r="AF90" s="287"/>
      <c r="AG90" s="352"/>
      <c r="AH90" s="352"/>
      <c r="AI90" s="352"/>
      <c r="AJ90" s="334"/>
    </row>
    <row r="91" spans="2:36" ht="49.9" customHeight="1">
      <c r="B91" s="299" t="str">
        <f t="shared" si="18"/>
        <v>표준</v>
      </c>
      <c r="C91" s="314"/>
      <c r="D91" s="285"/>
      <c r="E91" s="285"/>
      <c r="F91" s="748"/>
      <c r="G91" s="286" t="str">
        <f>O91</f>
        <v>Mineral Wool (Rock Wool)</v>
      </c>
      <c r="H91" s="308" t="s">
        <v>1167</v>
      </c>
      <c r="I91" s="309" t="str">
        <f t="shared" si="17"/>
        <v>A04AL076-00004</v>
      </c>
      <c r="J91" s="310"/>
      <c r="K91" s="310" t="str">
        <f>VLOOKUP($I91,'WM-AR'!$B$7:$AL$2292,34,FALSE)</f>
        <v>M2</v>
      </c>
      <c r="L91" s="310" t="str">
        <f>VLOOKUP($I91,'WM-AR'!$B$7:$AL$2292,4,FALSE)</f>
        <v>Finishing Work</v>
      </c>
      <c r="M91" s="310" t="str">
        <f>VLOOKUP($I91,'WM-AR'!$B$7:$AL$2292,6,FALSE)</f>
        <v>Masonry Work</v>
      </c>
      <c r="N91" s="310" t="str">
        <f>VLOOKUP($I91,'WM-AR'!$B$7:$AL$2292,8,FALSE)</f>
        <v>Insulation</v>
      </c>
      <c r="O91" s="310" t="str">
        <f>VLOOKUP($I91,'WM-AR'!$B$7:$AL$2292,10,FALSE)</f>
        <v>Mineral Wool (Rock Wool)</v>
      </c>
      <c r="P91" s="310">
        <f>VLOOKUP($I91,'WM-AR'!$B$7:$AL$2292,12,FALSE)</f>
        <v>0</v>
      </c>
      <c r="Q91" s="310" t="str">
        <f>IF(VLOOKUP($I91,'WM-AR'!$B$7:$AL$2292,14,FALSE)=0,"",VLOOKUP($I91,'WM-AR'!$B$7:$AL$2292,14,FALSE))</f>
        <v/>
      </c>
      <c r="R91" s="310">
        <f>VLOOKUP($I91,'WM-AR'!$B$7:$AL$2292,16,FALSE)</f>
        <v>0</v>
      </c>
      <c r="S91" s="310">
        <f>VLOOKUP($I91,'WM-AR'!$B$7:$AL$2292,18,FALSE)</f>
        <v>0</v>
      </c>
      <c r="T91" s="310" t="str">
        <f>VLOOKUP($I91,'WM-AR'!$B$7:$AL$2292,20,FALSE)</f>
        <v>Minimum Density of 50 kg/m3</v>
      </c>
      <c r="U91" s="310">
        <f>VLOOKUP($I91,'WM-AR'!$B$7:$AL$2292,22,FALSE)</f>
        <v>0</v>
      </c>
      <c r="V91" s="310" t="str">
        <f>VLOOKUP($I91,'WM-AR'!$B$7:$AL$2292,24,FALSE)</f>
        <v>100mm≤THK</v>
      </c>
      <c r="W91" s="310">
        <f>VLOOKUP($I91,'WM-AR'!$B$7:$AL$2292,25,FALSE)</f>
        <v>0</v>
      </c>
      <c r="X91" s="310" t="str">
        <f>VLOOKUP($I91,'WM-AR'!$B$7:$AL$2292,26,FALSE)</f>
        <v>THK=(  )mm</v>
      </c>
      <c r="Y91" s="310">
        <f>VLOOKUP($I91,'WM-AR'!$B$7:$AL$2292,27,FALSE)</f>
        <v>0</v>
      </c>
      <c r="Z91" s="310">
        <f>VLOOKUP($I91,'WM-AR'!$B$7:$AL$2292,28,FALSE)</f>
        <v>0</v>
      </c>
      <c r="AA91" s="310">
        <f>VLOOKUP($I91,'WM-AR'!$B$7:$AL$2292,29,FALSE)</f>
        <v>0</v>
      </c>
      <c r="AB91" s="310">
        <f>VLOOKUP($I91,'WM-AR'!$B$7:$AL$2292,30,FALSE)</f>
        <v>0</v>
      </c>
      <c r="AC91" s="310">
        <f>VLOOKUP($I91,'WM-AR'!$B$7:$AL$2292,31,FALSE)</f>
        <v>0</v>
      </c>
      <c r="AD91" s="310">
        <f>VLOOKUP($I91,'WM-AR'!$B$7:$AL$2292,32,FALSE)</f>
        <v>0</v>
      </c>
      <c r="AE91" s="310">
        <f>VLOOKUP($I91,'WM-AR'!$B$7:$AL$2292,33,FALSE)</f>
        <v>0</v>
      </c>
      <c r="AF91" s="287" t="s">
        <v>1166</v>
      </c>
      <c r="AG91" s="316" t="s">
        <v>779</v>
      </c>
      <c r="AH91" s="312"/>
      <c r="AI91" s="312" t="s">
        <v>763</v>
      </c>
      <c r="AJ91" s="334"/>
    </row>
    <row r="92" spans="2:36" ht="49.9" customHeight="1">
      <c r="B92" s="299" t="str">
        <f t="shared" si="18"/>
        <v>표준</v>
      </c>
      <c r="C92" s="314"/>
      <c r="D92" s="285"/>
      <c r="E92" s="285"/>
      <c r="F92" s="747"/>
      <c r="G92" s="286" t="str">
        <f>N92</f>
        <v>Reinforced Concrete Block</v>
      </c>
      <c r="H92" s="308" t="s">
        <v>1134</v>
      </c>
      <c r="I92" s="309" t="str">
        <f t="shared" si="17"/>
        <v>A04AL069-00002</v>
      </c>
      <c r="J92" s="310"/>
      <c r="K92" s="310" t="str">
        <f>VLOOKUP($I92,'WM-AR'!$B$7:$AL$2292,34,FALSE)</f>
        <v>M2</v>
      </c>
      <c r="L92" s="310" t="str">
        <f>VLOOKUP($I92,'WM-AR'!$B$7:$AL$2292,4,FALSE)</f>
        <v>Finishing Work</v>
      </c>
      <c r="M92" s="310" t="str">
        <f>VLOOKUP($I92,'WM-AR'!$B$7:$AL$2292,6,FALSE)</f>
        <v>Masonry Work</v>
      </c>
      <c r="N92" s="310" t="str">
        <f>VLOOKUP($I92,'WM-AR'!$B$7:$AL$2292,8,FALSE)</f>
        <v>Reinforced Concrete Block</v>
      </c>
      <c r="O92" s="310">
        <f>VLOOKUP($I92,'WM-AR'!$B$7:$AL$2292,10,FALSE)</f>
        <v>0</v>
      </c>
      <c r="P92" s="310">
        <f>VLOOKUP($I92,'WM-AR'!$B$7:$AL$2292,12,FALSE)</f>
        <v>0</v>
      </c>
      <c r="Q92" s="310" t="str">
        <f>IF(VLOOKUP($I92,'WM-AR'!$B$7:$AL$2292,14,FALSE)=0,"",VLOOKUP($I92,'WM-AR'!$B$7:$AL$2292,14,FALSE))</f>
        <v/>
      </c>
      <c r="R92" s="310">
        <f>VLOOKUP($I92,'WM-AR'!$B$7:$AL$2292,16,FALSE)</f>
        <v>0</v>
      </c>
      <c r="S92" s="310">
        <f>VLOOKUP($I92,'WM-AR'!$B$7:$AL$2292,18,FALSE)</f>
        <v>0</v>
      </c>
      <c r="T92" s="310" t="str">
        <f>VLOOKUP($I92,'WM-AR'!$B$7:$AL$2292,20,FALSE)</f>
        <v>w/ All Reinf.(Lath, Steel Tie, Anchor Bar, Mortar, ETC.), Filler, Sealant, Lintel/Sill for Opening, ETC.</v>
      </c>
      <c r="U92" s="310">
        <f>VLOOKUP($I92,'WM-AR'!$B$7:$AL$2292,22,FALSE)</f>
        <v>0</v>
      </c>
      <c r="V92" s="310" t="str">
        <f>VLOOKUP($I92,'WM-AR'!$B$7:$AL$2292,24,FALSE)</f>
        <v>100mm&lt;THK≤200mm</v>
      </c>
      <c r="W92" s="310">
        <f>VLOOKUP($I92,'WM-AR'!$B$7:$AL$2292,25,FALSE)</f>
        <v>0</v>
      </c>
      <c r="X92" s="310" t="str">
        <f>VLOOKUP($I92,'WM-AR'!$B$7:$AL$2292,26,FALSE)</f>
        <v>THK=(  )mm</v>
      </c>
      <c r="Y92" s="310">
        <f>VLOOKUP($I92,'WM-AR'!$B$7:$AL$2292,27,FALSE)</f>
        <v>0</v>
      </c>
      <c r="Z92" s="310">
        <f>VLOOKUP($I92,'WM-AR'!$B$7:$AL$2292,28,FALSE)</f>
        <v>0</v>
      </c>
      <c r="AA92" s="310">
        <f>VLOOKUP($I92,'WM-AR'!$B$7:$AL$2292,29,FALSE)</f>
        <v>0</v>
      </c>
      <c r="AB92" s="310">
        <f>VLOOKUP($I92,'WM-AR'!$B$7:$AL$2292,30,FALSE)</f>
        <v>0</v>
      </c>
      <c r="AC92" s="310">
        <f>VLOOKUP($I92,'WM-AR'!$B$7:$AL$2292,31,FALSE)</f>
        <v>0</v>
      </c>
      <c r="AD92" s="310">
        <f>VLOOKUP($I92,'WM-AR'!$B$7:$AL$2292,32,FALSE)</f>
        <v>0</v>
      </c>
      <c r="AE92" s="310">
        <f>VLOOKUP($I92,'WM-AR'!$B$7:$AL$2292,33,FALSE)</f>
        <v>0</v>
      </c>
      <c r="AF92" s="287" t="s">
        <v>1135</v>
      </c>
      <c r="AG92" s="316" t="s">
        <v>779</v>
      </c>
      <c r="AH92" s="312"/>
      <c r="AI92" s="312" t="s">
        <v>763</v>
      </c>
      <c r="AJ92" s="334"/>
    </row>
    <row r="93" spans="2:36" ht="49.9" customHeight="1">
      <c r="B93" s="299" t="str">
        <f t="shared" si="18"/>
        <v>표준</v>
      </c>
      <c r="C93" s="314"/>
      <c r="D93" s="285"/>
      <c r="E93" s="309"/>
      <c r="F93" s="746"/>
      <c r="G93" s="286" t="str">
        <f>N93</f>
        <v>Plastering</v>
      </c>
      <c r="H93" s="308" t="s">
        <v>1136</v>
      </c>
      <c r="I93" s="309" t="str">
        <f t="shared" si="17"/>
        <v>A04AT198-00001</v>
      </c>
      <c r="J93" s="310"/>
      <c r="K93" s="310" t="str">
        <f>VLOOKUP($I93,'WM-AR'!$B$7:$AL$2292,34,FALSE)</f>
        <v>M2</v>
      </c>
      <c r="L93" s="310" t="str">
        <f>VLOOKUP($I93,'WM-AR'!$B$7:$AL$2292,4,FALSE)</f>
        <v>Finishing Work</v>
      </c>
      <c r="M93" s="310" t="str">
        <f>VLOOKUP($I93,'WM-AR'!$B$7:$AL$2292,6,FALSE)</f>
        <v>Plastering Work</v>
      </c>
      <c r="N93" s="310" t="str">
        <f>VLOOKUP($I93,'WM-AR'!$B$7:$AL$2292,8,FALSE)</f>
        <v>Plastering</v>
      </c>
      <c r="O93" s="310">
        <f>VLOOKUP($I93,'WM-AR'!$B$7:$AL$2292,10,FALSE)</f>
        <v>0</v>
      </c>
      <c r="P93" s="310">
        <f>VLOOKUP($I93,'WM-AR'!$B$7:$AL$2292,12,FALSE)</f>
        <v>0</v>
      </c>
      <c r="Q93" s="310" t="str">
        <f>IF(VLOOKUP($I93,'WM-AR'!$B$7:$AL$2292,14,FALSE)=0,"",VLOOKUP($I93,'WM-AR'!$B$7:$AL$2292,14,FALSE))</f>
        <v/>
      </c>
      <c r="R93" s="310">
        <f>VLOOKUP($I93,'WM-AR'!$B$7:$AL$2292,16,FALSE)</f>
        <v>0</v>
      </c>
      <c r="S93" s="310" t="str">
        <f>VLOOKUP($I93,'WM-AR'!$B$7:$AL$2292,18,FALSE)</f>
        <v>for External Masonry Wall</v>
      </c>
      <c r="T93" s="310" t="str">
        <f>VLOOKUP($I93,'WM-AR'!$B$7:$AL$2292,20,FALSE)</f>
        <v/>
      </c>
      <c r="U93" s="310">
        <f>VLOOKUP($I93,'WM-AR'!$B$7:$AL$2292,22,FALSE)</f>
        <v>0</v>
      </c>
      <c r="V93" s="310">
        <f>VLOOKUP($I93,'WM-AR'!$B$7:$AL$2292,24,FALSE)</f>
        <v>0</v>
      </c>
      <c r="W93" s="310">
        <f>VLOOKUP($I93,'WM-AR'!$B$7:$AL$2292,25,FALSE)</f>
        <v>0</v>
      </c>
      <c r="X93" s="310" t="str">
        <f>VLOOKUP($I93,'WM-AR'!$B$7:$AL$2292,26,FALSE)</f>
        <v>THK=(  )mm</v>
      </c>
      <c r="Y93" s="310">
        <f>VLOOKUP($I93,'WM-AR'!$B$7:$AL$2292,27,FALSE)</f>
        <v>0</v>
      </c>
      <c r="Z93" s="310">
        <f>VLOOKUP($I93,'WM-AR'!$B$7:$AL$2292,28,FALSE)</f>
        <v>0</v>
      </c>
      <c r="AA93" s="310">
        <f>VLOOKUP($I93,'WM-AR'!$B$7:$AL$2292,29,FALSE)</f>
        <v>0</v>
      </c>
      <c r="AB93" s="310">
        <f>VLOOKUP($I93,'WM-AR'!$B$7:$AL$2292,30,FALSE)</f>
        <v>0</v>
      </c>
      <c r="AC93" s="310">
        <f>VLOOKUP($I93,'WM-AR'!$B$7:$AL$2292,31,FALSE)</f>
        <v>0</v>
      </c>
      <c r="AD93" s="310">
        <f>VLOOKUP($I93,'WM-AR'!$B$7:$AL$2292,32,FALSE)</f>
        <v>0</v>
      </c>
      <c r="AE93" s="310">
        <f>VLOOKUP($I93,'WM-AR'!$B$7:$AL$2292,33,FALSE)</f>
        <v>0</v>
      </c>
      <c r="AF93" s="287" t="s">
        <v>1146</v>
      </c>
      <c r="AG93" s="316" t="s">
        <v>779</v>
      </c>
      <c r="AH93" s="312"/>
      <c r="AI93" s="312" t="s">
        <v>763</v>
      </c>
      <c r="AJ93" s="334"/>
    </row>
    <row r="94" spans="2:36" ht="49.9" customHeight="1">
      <c r="B94" s="299" t="str">
        <f t="shared" si="18"/>
        <v>표준</v>
      </c>
      <c r="C94" s="314"/>
      <c r="D94" s="285"/>
      <c r="E94" s="309"/>
      <c r="F94" s="747"/>
      <c r="G94" s="286" t="str">
        <f>O94</f>
        <v>Acrylic Emulsion Paint</v>
      </c>
      <c r="H94" s="308" t="s">
        <v>1138</v>
      </c>
      <c r="I94" s="309" t="str">
        <f t="shared" si="17"/>
        <v>A04AM077-00001</v>
      </c>
      <c r="J94" s="310"/>
      <c r="K94" s="310" t="str">
        <f>VLOOKUP($I94,'WM-AR'!$B$7:$AL$2292,34,FALSE)</f>
        <v>M2</v>
      </c>
      <c r="L94" s="310" t="str">
        <f>VLOOKUP($I94,'WM-AR'!$B$7:$AL$2292,4,FALSE)</f>
        <v>Finishing Work</v>
      </c>
      <c r="M94" s="310" t="str">
        <f>VLOOKUP($I94,'WM-AR'!$B$7:$AL$2292,6,FALSE)</f>
        <v>Painting Work</v>
      </c>
      <c r="N94" s="310" t="str">
        <f>VLOOKUP($I94,'WM-AR'!$B$7:$AL$2292,8,FALSE)</f>
        <v>External Wall Painting</v>
      </c>
      <c r="O94" s="310" t="str">
        <f>VLOOKUP($I94,'WM-AR'!$B$7:$AL$2292,10,FALSE)</f>
        <v>Acrylic Emulsion Paint</v>
      </c>
      <c r="P94" s="310">
        <f>VLOOKUP($I94,'WM-AR'!$B$7:$AL$2292,12,FALSE)</f>
        <v>0</v>
      </c>
      <c r="Q94" s="310" t="str">
        <f>IF(VLOOKUP($I94,'WM-AR'!$B$7:$AL$2292,14,FALSE)=0,"",VLOOKUP($I94,'WM-AR'!$B$7:$AL$2292,14,FALSE))</f>
        <v/>
      </c>
      <c r="R94" s="310">
        <f>VLOOKUP($I94,'WM-AR'!$B$7:$AL$2292,16,FALSE)</f>
        <v>0</v>
      </c>
      <c r="S94" s="310">
        <f>VLOOKUP($I94,'WM-AR'!$B$7:$AL$2292,18,FALSE)</f>
        <v>0</v>
      </c>
      <c r="T94" s="310" t="str">
        <f>VLOOKUP($I94,'WM-AR'!$B$7:$AL$2292,20,FALSE)</f>
        <v/>
      </c>
      <c r="U94" s="310">
        <f>VLOOKUP($I94,'WM-AR'!$B$7:$AL$2292,22,FALSE)</f>
        <v>0</v>
      </c>
      <c r="V94" s="310" t="str">
        <f>VLOOKUP($I94,'WM-AR'!$B$7:$AL$2292,24,FALSE)</f>
        <v/>
      </c>
      <c r="W94" s="310">
        <f>VLOOKUP($I94,'WM-AR'!$B$7:$AL$2292,25,FALSE)</f>
        <v>0</v>
      </c>
      <c r="X94" s="310" t="str">
        <f>VLOOKUP($I94,'WM-AR'!$B$7:$AL$2292,26,FALSE)</f>
        <v/>
      </c>
      <c r="Y94" s="310">
        <f>VLOOKUP($I94,'WM-AR'!$B$7:$AL$2292,27,FALSE)</f>
        <v>0</v>
      </c>
      <c r="Z94" s="310">
        <f>VLOOKUP($I94,'WM-AR'!$B$7:$AL$2292,28,FALSE)</f>
        <v>0</v>
      </c>
      <c r="AA94" s="310">
        <f>VLOOKUP($I94,'WM-AR'!$B$7:$AL$2292,29,FALSE)</f>
        <v>0</v>
      </c>
      <c r="AB94" s="310">
        <f>VLOOKUP($I94,'WM-AR'!$B$7:$AL$2292,30,FALSE)</f>
        <v>0</v>
      </c>
      <c r="AC94" s="310">
        <f>VLOOKUP($I94,'WM-AR'!$B$7:$AL$2292,31,FALSE)</f>
        <v>0</v>
      </c>
      <c r="AD94" s="310">
        <f>VLOOKUP($I94,'WM-AR'!$B$7:$AL$2292,32,FALSE)</f>
        <v>0</v>
      </c>
      <c r="AE94" s="310">
        <f>VLOOKUP($I94,'WM-AR'!$B$7:$AL$2292,33,FALSE)</f>
        <v>0</v>
      </c>
      <c r="AF94" s="287"/>
      <c r="AG94" s="316" t="s">
        <v>779</v>
      </c>
      <c r="AH94" s="312"/>
      <c r="AI94" s="312" t="s">
        <v>763</v>
      </c>
      <c r="AJ94" s="334"/>
    </row>
    <row r="95" spans="2:36">
      <c r="B95" s="317" t="str">
        <f>$B94</f>
        <v>표준</v>
      </c>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row>
    <row r="96" spans="2:36" ht="34.9" customHeight="1">
      <c r="B96" s="283" t="s">
        <v>755</v>
      </c>
      <c r="C96" s="440"/>
      <c r="D96" s="285" t="s">
        <v>225</v>
      </c>
      <c r="E96" s="308"/>
      <c r="F96" s="287" t="s">
        <v>539</v>
      </c>
      <c r="G96" s="288" t="s">
        <v>1168</v>
      </c>
      <c r="H96" s="289"/>
      <c r="I96" s="290" t="str">
        <f t="shared" si="17"/>
        <v/>
      </c>
      <c r="J96" s="290"/>
      <c r="K96" s="290"/>
      <c r="L96" s="290"/>
      <c r="M96" s="290"/>
      <c r="N96" s="291"/>
      <c r="O96" s="441" t="s">
        <v>1169</v>
      </c>
      <c r="P96" s="442"/>
      <c r="Q96" s="442"/>
      <c r="R96" s="442"/>
      <c r="S96" s="442"/>
      <c r="T96" s="442"/>
      <c r="U96" s="442"/>
      <c r="V96" s="443"/>
      <c r="W96" s="444"/>
      <c r="X96" s="444"/>
      <c r="Y96" s="444"/>
      <c r="Z96" s="444"/>
      <c r="AA96" s="444"/>
      <c r="AB96" s="444"/>
      <c r="AC96" s="444"/>
      <c r="AD96" s="444"/>
      <c r="AE96" s="444"/>
      <c r="AF96" s="394"/>
      <c r="AG96" s="297"/>
      <c r="AH96" s="297"/>
      <c r="AI96" s="297"/>
      <c r="AJ96" s="333"/>
    </row>
    <row r="97" spans="2:36" ht="49.9" customHeight="1">
      <c r="B97" s="299" t="str">
        <f>$B96</f>
        <v>표준</v>
      </c>
      <c r="C97" s="307"/>
      <c r="D97" s="286"/>
      <c r="E97" s="286"/>
      <c r="F97" s="746"/>
      <c r="G97" s="286" t="str">
        <f>N97</f>
        <v>Reinforced Concrete Block</v>
      </c>
      <c r="H97" s="308" t="s">
        <v>1165</v>
      </c>
      <c r="I97" s="309" t="str">
        <f t="shared" si="17"/>
        <v>A04AL069-00001</v>
      </c>
      <c r="J97" s="310"/>
      <c r="K97" s="310" t="str">
        <f>VLOOKUP($I97,'WM-AR'!$B$7:$AL$2292,34,FALSE)</f>
        <v>M2</v>
      </c>
      <c r="L97" s="310" t="str">
        <f>VLOOKUP($I97,'WM-AR'!$B$7:$AL$2292,4,FALSE)</f>
        <v>Finishing Work</v>
      </c>
      <c r="M97" s="310" t="str">
        <f>VLOOKUP($I97,'WM-AR'!$B$7:$AL$2292,6,FALSE)</f>
        <v>Masonry Work</v>
      </c>
      <c r="N97" s="310" t="str">
        <f>VLOOKUP($I97,'WM-AR'!$B$7:$AL$2292,8,FALSE)</f>
        <v>Reinforced Concrete Block</v>
      </c>
      <c r="O97" s="310">
        <f>VLOOKUP($I97,'WM-AR'!$B$7:$AL$2292,10,FALSE)</f>
        <v>0</v>
      </c>
      <c r="P97" s="310">
        <f>VLOOKUP($I97,'WM-AR'!$B$7:$AL$2292,12,FALSE)</f>
        <v>0</v>
      </c>
      <c r="Q97" s="310" t="str">
        <f>IF(VLOOKUP($I97,'WM-AR'!$B$7:$AL$2292,14,FALSE)=0,"",VLOOKUP($I97,'WM-AR'!$B$7:$AL$2292,14,FALSE))</f>
        <v/>
      </c>
      <c r="R97" s="310">
        <f>VLOOKUP($I97,'WM-AR'!$B$7:$AL$2292,16,FALSE)</f>
        <v>0</v>
      </c>
      <c r="S97" s="310">
        <f>VLOOKUP($I97,'WM-AR'!$B$7:$AL$2292,18,FALSE)</f>
        <v>0</v>
      </c>
      <c r="T97" s="310" t="str">
        <f>VLOOKUP($I97,'WM-AR'!$B$7:$AL$2292,20,FALSE)</f>
        <v>w/ All Reinf.(Lath, Steel Tie, Anchor Bar, Mortar, ETC.), Filler, Sealant, Lintel/Sill for Opening, ETC.</v>
      </c>
      <c r="U97" s="310">
        <f>VLOOKUP($I97,'WM-AR'!$B$7:$AL$2292,22,FALSE)</f>
        <v>0</v>
      </c>
      <c r="V97" s="310" t="str">
        <f>VLOOKUP($I97,'WM-AR'!$B$7:$AL$2292,24,FALSE)</f>
        <v>50mm&lt;THK≤100mm</v>
      </c>
      <c r="W97" s="310">
        <f>VLOOKUP($I97,'WM-AR'!$B$7:$AL$2292,25,FALSE)</f>
        <v>0</v>
      </c>
      <c r="X97" s="310" t="str">
        <f>VLOOKUP($I97,'WM-AR'!$B$7:$AL$2292,26,FALSE)</f>
        <v>THK=(  )mm</v>
      </c>
      <c r="Y97" s="310">
        <f>VLOOKUP($I97,'WM-AR'!$B$7:$AL$2292,27,FALSE)</f>
        <v>0</v>
      </c>
      <c r="Z97" s="310">
        <f>VLOOKUP($I97,'WM-AR'!$B$7:$AL$2292,28,FALSE)</f>
        <v>0</v>
      </c>
      <c r="AA97" s="310">
        <f>VLOOKUP($I97,'WM-AR'!$B$7:$AL$2292,29,FALSE)</f>
        <v>0</v>
      </c>
      <c r="AB97" s="310">
        <f>VLOOKUP($I97,'WM-AR'!$B$7:$AL$2292,30,FALSE)</f>
        <v>0</v>
      </c>
      <c r="AC97" s="310">
        <f>VLOOKUP($I97,'WM-AR'!$B$7:$AL$2292,31,FALSE)</f>
        <v>0</v>
      </c>
      <c r="AD97" s="310">
        <f>VLOOKUP($I97,'WM-AR'!$B$7:$AL$2292,32,FALSE)</f>
        <v>0</v>
      </c>
      <c r="AE97" s="310">
        <f>VLOOKUP($I97,'WM-AR'!$B$7:$AL$2292,33,FALSE)</f>
        <v>0</v>
      </c>
      <c r="AF97" s="287" t="s">
        <v>1170</v>
      </c>
      <c r="AG97" s="316" t="s">
        <v>779</v>
      </c>
      <c r="AH97" s="312"/>
      <c r="AI97" s="312" t="s">
        <v>763</v>
      </c>
      <c r="AJ97" s="334"/>
    </row>
    <row r="98" spans="2:36" ht="49.9" customHeight="1">
      <c r="B98" s="299" t="str">
        <f t="shared" ref="B98:B102" si="19">$B97</f>
        <v>표준</v>
      </c>
      <c r="C98" s="314"/>
      <c r="D98" s="285"/>
      <c r="E98" s="285"/>
      <c r="F98" s="748"/>
      <c r="G98" s="286" t="s">
        <v>1133</v>
      </c>
      <c r="H98" s="308"/>
      <c r="I98" s="309" t="str">
        <f t="shared" si="17"/>
        <v/>
      </c>
      <c r="J98" s="310"/>
      <c r="K98" s="310"/>
      <c r="L98" s="310"/>
      <c r="M98" s="310"/>
      <c r="N98" s="310"/>
      <c r="O98" s="310"/>
      <c r="P98" s="310"/>
      <c r="Q98" s="310"/>
      <c r="R98" s="310"/>
      <c r="S98" s="310"/>
      <c r="T98" s="310"/>
      <c r="U98" s="310"/>
      <c r="V98" s="310"/>
      <c r="W98" s="310"/>
      <c r="X98" s="310"/>
      <c r="Y98" s="310"/>
      <c r="Z98" s="310"/>
      <c r="AA98" s="310"/>
      <c r="AB98" s="310"/>
      <c r="AC98" s="310"/>
      <c r="AD98" s="310"/>
      <c r="AE98" s="310"/>
      <c r="AF98" s="287"/>
      <c r="AG98" s="352"/>
      <c r="AH98" s="352"/>
      <c r="AI98" s="352"/>
      <c r="AJ98" s="334"/>
    </row>
    <row r="99" spans="2:36" ht="49.9" customHeight="1">
      <c r="B99" s="299" t="str">
        <f t="shared" si="19"/>
        <v>표준</v>
      </c>
      <c r="C99" s="314"/>
      <c r="D99" s="285"/>
      <c r="E99" s="285"/>
      <c r="F99" s="748"/>
      <c r="G99" s="286" t="str">
        <f>O99</f>
        <v>Glass Wool (Fiberglass)</v>
      </c>
      <c r="H99" s="308" t="s">
        <v>1124</v>
      </c>
      <c r="I99" s="309" t="str">
        <f t="shared" si="17"/>
        <v>A04AL076-00008</v>
      </c>
      <c r="J99" s="310"/>
      <c r="K99" s="310" t="str">
        <f>VLOOKUP($I99,'WM-AR'!$B$7:$AL$2292,34,FALSE)</f>
        <v>M2</v>
      </c>
      <c r="L99" s="310" t="str">
        <f>VLOOKUP($I99,'WM-AR'!$B$7:$AL$2292,4,FALSE)</f>
        <v>Finishing Work</v>
      </c>
      <c r="M99" s="310" t="str">
        <f>VLOOKUP($I99,'WM-AR'!$B$7:$AL$2292,6,FALSE)</f>
        <v>Masonry Work</v>
      </c>
      <c r="N99" s="310" t="str">
        <f>VLOOKUP($I99,'WM-AR'!$B$7:$AL$2292,8,FALSE)</f>
        <v>Insulation</v>
      </c>
      <c r="O99" s="310" t="str">
        <f>VLOOKUP($I99,'WM-AR'!$B$7:$AL$2292,10,FALSE)</f>
        <v>Glass Wool (Fiberglass)</v>
      </c>
      <c r="P99" s="310">
        <f>VLOOKUP($I99,'WM-AR'!$B$7:$AL$2292,12,FALSE)</f>
        <v>0</v>
      </c>
      <c r="Q99" s="310" t="str">
        <f>IF(VLOOKUP($I99,'WM-AR'!$B$7:$AL$2292,14,FALSE)=0,"",VLOOKUP($I99,'WM-AR'!$B$7:$AL$2292,14,FALSE))</f>
        <v/>
      </c>
      <c r="R99" s="310">
        <f>VLOOKUP($I99,'WM-AR'!$B$7:$AL$2292,16,FALSE)</f>
        <v>0</v>
      </c>
      <c r="S99" s="310">
        <f>VLOOKUP($I99,'WM-AR'!$B$7:$AL$2292,18,FALSE)</f>
        <v>0</v>
      </c>
      <c r="T99" s="310" t="str">
        <f>VLOOKUP($I99,'WM-AR'!$B$7:$AL$2292,20,FALSE)</f>
        <v>Minimum Density of 50 kg/m3</v>
      </c>
      <c r="U99" s="310">
        <f>VLOOKUP($I99,'WM-AR'!$B$7:$AL$2292,22,FALSE)</f>
        <v>0</v>
      </c>
      <c r="V99" s="310" t="str">
        <f>VLOOKUP($I99,'WM-AR'!$B$7:$AL$2292,24,FALSE)</f>
        <v>100mm≤THK</v>
      </c>
      <c r="W99" s="310">
        <f>VLOOKUP($I99,'WM-AR'!$B$7:$AL$2292,25,FALSE)</f>
        <v>0</v>
      </c>
      <c r="X99" s="310" t="str">
        <f>VLOOKUP($I99,'WM-AR'!$B$7:$AL$2292,26,FALSE)</f>
        <v>THK=(  )mm</v>
      </c>
      <c r="Y99" s="310">
        <f>VLOOKUP($I99,'WM-AR'!$B$7:$AL$2292,27,FALSE)</f>
        <v>0</v>
      </c>
      <c r="Z99" s="310">
        <f>VLOOKUP($I99,'WM-AR'!$B$7:$AL$2292,28,FALSE)</f>
        <v>0</v>
      </c>
      <c r="AA99" s="310">
        <f>VLOOKUP($I99,'WM-AR'!$B$7:$AL$2292,29,FALSE)</f>
        <v>0</v>
      </c>
      <c r="AB99" s="310">
        <f>VLOOKUP($I99,'WM-AR'!$B$7:$AL$2292,30,FALSE)</f>
        <v>0</v>
      </c>
      <c r="AC99" s="310">
        <f>VLOOKUP($I99,'WM-AR'!$B$7:$AL$2292,31,FALSE)</f>
        <v>0</v>
      </c>
      <c r="AD99" s="310">
        <f>VLOOKUP($I99,'WM-AR'!$B$7:$AL$2292,32,FALSE)</f>
        <v>0</v>
      </c>
      <c r="AE99" s="310">
        <f>VLOOKUP($I99,'WM-AR'!$B$7:$AL$2292,33,FALSE)</f>
        <v>0</v>
      </c>
      <c r="AF99" s="287" t="s">
        <v>1170</v>
      </c>
      <c r="AG99" s="316" t="s">
        <v>779</v>
      </c>
      <c r="AH99" s="312"/>
      <c r="AI99" s="312" t="s">
        <v>763</v>
      </c>
      <c r="AJ99" s="334"/>
    </row>
    <row r="100" spans="2:36" ht="49.9" customHeight="1">
      <c r="B100" s="299" t="str">
        <f t="shared" si="19"/>
        <v>표준</v>
      </c>
      <c r="C100" s="314"/>
      <c r="D100" s="285"/>
      <c r="E100" s="285"/>
      <c r="F100" s="747"/>
      <c r="G100" s="286" t="str">
        <f>N100</f>
        <v>Reinforced Concrete Block</v>
      </c>
      <c r="H100" s="308" t="s">
        <v>1134</v>
      </c>
      <c r="I100" s="309" t="str">
        <f t="shared" si="17"/>
        <v>A04AL069-00002</v>
      </c>
      <c r="J100" s="310"/>
      <c r="K100" s="310" t="str">
        <f>VLOOKUP($I100,'WM-AR'!$B$7:$AL$2292,34,FALSE)</f>
        <v>M2</v>
      </c>
      <c r="L100" s="310" t="str">
        <f>VLOOKUP($I100,'WM-AR'!$B$7:$AL$2292,4,FALSE)</f>
        <v>Finishing Work</v>
      </c>
      <c r="M100" s="310" t="str">
        <f>VLOOKUP($I100,'WM-AR'!$B$7:$AL$2292,6,FALSE)</f>
        <v>Masonry Work</v>
      </c>
      <c r="N100" s="310" t="str">
        <f>VLOOKUP($I100,'WM-AR'!$B$7:$AL$2292,8,FALSE)</f>
        <v>Reinforced Concrete Block</v>
      </c>
      <c r="O100" s="310">
        <f>VLOOKUP($I100,'WM-AR'!$B$7:$AL$2292,10,FALSE)</f>
        <v>0</v>
      </c>
      <c r="P100" s="310">
        <f>VLOOKUP($I100,'WM-AR'!$B$7:$AL$2292,12,FALSE)</f>
        <v>0</v>
      </c>
      <c r="Q100" s="310" t="str">
        <f>IF(VLOOKUP($I100,'WM-AR'!$B$7:$AL$2292,14,FALSE)=0,"",VLOOKUP($I100,'WM-AR'!$B$7:$AL$2292,14,FALSE))</f>
        <v/>
      </c>
      <c r="R100" s="310">
        <f>VLOOKUP($I100,'WM-AR'!$B$7:$AL$2292,16,FALSE)</f>
        <v>0</v>
      </c>
      <c r="S100" s="310">
        <f>VLOOKUP($I100,'WM-AR'!$B$7:$AL$2292,18,FALSE)</f>
        <v>0</v>
      </c>
      <c r="T100" s="310" t="str">
        <f>VLOOKUP($I100,'WM-AR'!$B$7:$AL$2292,20,FALSE)</f>
        <v>w/ All Reinf.(Lath, Steel Tie, Anchor Bar, Mortar, ETC.), Filler, Sealant, Lintel/Sill for Opening, ETC.</v>
      </c>
      <c r="U100" s="310">
        <f>VLOOKUP($I100,'WM-AR'!$B$7:$AL$2292,22,FALSE)</f>
        <v>0</v>
      </c>
      <c r="V100" s="310" t="str">
        <f>VLOOKUP($I100,'WM-AR'!$B$7:$AL$2292,24,FALSE)</f>
        <v>100mm&lt;THK≤200mm</v>
      </c>
      <c r="W100" s="310">
        <f>VLOOKUP($I100,'WM-AR'!$B$7:$AL$2292,25,FALSE)</f>
        <v>0</v>
      </c>
      <c r="X100" s="310" t="str">
        <f>VLOOKUP($I100,'WM-AR'!$B$7:$AL$2292,26,FALSE)</f>
        <v>THK=(  )mm</v>
      </c>
      <c r="Y100" s="310">
        <f>VLOOKUP($I100,'WM-AR'!$B$7:$AL$2292,27,FALSE)</f>
        <v>0</v>
      </c>
      <c r="Z100" s="310">
        <f>VLOOKUP($I100,'WM-AR'!$B$7:$AL$2292,28,FALSE)</f>
        <v>0</v>
      </c>
      <c r="AA100" s="310">
        <f>VLOOKUP($I100,'WM-AR'!$B$7:$AL$2292,29,FALSE)</f>
        <v>0</v>
      </c>
      <c r="AB100" s="310">
        <f>VLOOKUP($I100,'WM-AR'!$B$7:$AL$2292,30,FALSE)</f>
        <v>0</v>
      </c>
      <c r="AC100" s="310">
        <f>VLOOKUP($I100,'WM-AR'!$B$7:$AL$2292,31,FALSE)</f>
        <v>0</v>
      </c>
      <c r="AD100" s="310">
        <f>VLOOKUP($I100,'WM-AR'!$B$7:$AL$2292,32,FALSE)</f>
        <v>0</v>
      </c>
      <c r="AE100" s="310">
        <f>VLOOKUP($I100,'WM-AR'!$B$7:$AL$2292,33,FALSE)</f>
        <v>0</v>
      </c>
      <c r="AF100" s="287" t="s">
        <v>1063</v>
      </c>
      <c r="AG100" s="316" t="s">
        <v>779</v>
      </c>
      <c r="AH100" s="312"/>
      <c r="AI100" s="312" t="s">
        <v>763</v>
      </c>
      <c r="AJ100" s="334"/>
    </row>
    <row r="101" spans="2:36" ht="49.9" customHeight="1">
      <c r="B101" s="299" t="str">
        <f t="shared" si="19"/>
        <v>표준</v>
      </c>
      <c r="C101" s="314"/>
      <c r="D101" s="285"/>
      <c r="E101" s="309"/>
      <c r="F101" s="746"/>
      <c r="G101" s="286" t="str">
        <f>N101</f>
        <v>Plastering</v>
      </c>
      <c r="H101" s="308" t="s">
        <v>1136</v>
      </c>
      <c r="I101" s="309" t="str">
        <f t="shared" si="17"/>
        <v>A04AT198-00001</v>
      </c>
      <c r="J101" s="310"/>
      <c r="K101" s="310" t="str">
        <f>VLOOKUP($I101,'WM-AR'!$B$7:$AL$2292,34,FALSE)</f>
        <v>M2</v>
      </c>
      <c r="L101" s="310" t="str">
        <f>VLOOKUP($I101,'WM-AR'!$B$7:$AL$2292,4,FALSE)</f>
        <v>Finishing Work</v>
      </c>
      <c r="M101" s="310" t="str">
        <f>VLOOKUP($I101,'WM-AR'!$B$7:$AL$2292,6,FALSE)</f>
        <v>Plastering Work</v>
      </c>
      <c r="N101" s="310" t="str">
        <f>VLOOKUP($I101,'WM-AR'!$B$7:$AL$2292,8,FALSE)</f>
        <v>Plastering</v>
      </c>
      <c r="O101" s="310">
        <f>VLOOKUP($I101,'WM-AR'!$B$7:$AL$2292,10,FALSE)</f>
        <v>0</v>
      </c>
      <c r="P101" s="310">
        <f>VLOOKUP($I101,'WM-AR'!$B$7:$AL$2292,12,FALSE)</f>
        <v>0</v>
      </c>
      <c r="Q101" s="310" t="str">
        <f>IF(VLOOKUP($I101,'WM-AR'!$B$7:$AL$2292,14,FALSE)=0,"",VLOOKUP($I101,'WM-AR'!$B$7:$AL$2292,14,FALSE))</f>
        <v/>
      </c>
      <c r="R101" s="310">
        <f>VLOOKUP($I101,'WM-AR'!$B$7:$AL$2292,16,FALSE)</f>
        <v>0</v>
      </c>
      <c r="S101" s="310" t="str">
        <f>VLOOKUP($I101,'WM-AR'!$B$7:$AL$2292,18,FALSE)</f>
        <v>for External Masonry Wall</v>
      </c>
      <c r="T101" s="310" t="str">
        <f>VLOOKUP($I101,'WM-AR'!$B$7:$AL$2292,20,FALSE)</f>
        <v/>
      </c>
      <c r="U101" s="310">
        <f>VLOOKUP($I101,'WM-AR'!$B$7:$AL$2292,22,FALSE)</f>
        <v>0</v>
      </c>
      <c r="V101" s="310">
        <f>VLOOKUP($I101,'WM-AR'!$B$7:$AL$2292,24,FALSE)</f>
        <v>0</v>
      </c>
      <c r="W101" s="310">
        <f>VLOOKUP($I101,'WM-AR'!$B$7:$AL$2292,25,FALSE)</f>
        <v>0</v>
      </c>
      <c r="X101" s="310" t="str">
        <f>VLOOKUP($I101,'WM-AR'!$B$7:$AL$2292,26,FALSE)</f>
        <v>THK=(  )mm</v>
      </c>
      <c r="Y101" s="310">
        <f>VLOOKUP($I101,'WM-AR'!$B$7:$AL$2292,27,FALSE)</f>
        <v>0</v>
      </c>
      <c r="Z101" s="310">
        <f>VLOOKUP($I101,'WM-AR'!$B$7:$AL$2292,28,FALSE)</f>
        <v>0</v>
      </c>
      <c r="AA101" s="310">
        <f>VLOOKUP($I101,'WM-AR'!$B$7:$AL$2292,29,FALSE)</f>
        <v>0</v>
      </c>
      <c r="AB101" s="310">
        <f>VLOOKUP($I101,'WM-AR'!$B$7:$AL$2292,30,FALSE)</f>
        <v>0</v>
      </c>
      <c r="AC101" s="310">
        <f>VLOOKUP($I101,'WM-AR'!$B$7:$AL$2292,31,FALSE)</f>
        <v>0</v>
      </c>
      <c r="AD101" s="310">
        <f>VLOOKUP($I101,'WM-AR'!$B$7:$AL$2292,32,FALSE)</f>
        <v>0</v>
      </c>
      <c r="AE101" s="310">
        <f>VLOOKUP($I101,'WM-AR'!$B$7:$AL$2292,33,FALSE)</f>
        <v>0</v>
      </c>
      <c r="AF101" s="287" t="s">
        <v>1146</v>
      </c>
      <c r="AG101" s="316" t="s">
        <v>779</v>
      </c>
      <c r="AH101" s="312"/>
      <c r="AI101" s="312" t="s">
        <v>763</v>
      </c>
      <c r="AJ101" s="334"/>
    </row>
    <row r="102" spans="2:36" ht="49.9" customHeight="1">
      <c r="B102" s="299" t="str">
        <f t="shared" si="19"/>
        <v>표준</v>
      </c>
      <c r="C102" s="314"/>
      <c r="D102" s="285"/>
      <c r="E102" s="309"/>
      <c r="F102" s="747"/>
      <c r="G102" s="286" t="str">
        <f>O102</f>
        <v>Acrylic Emulsion Paint</v>
      </c>
      <c r="H102" s="308" t="s">
        <v>1138</v>
      </c>
      <c r="I102" s="309" t="str">
        <f t="shared" si="17"/>
        <v>A04AM077-00001</v>
      </c>
      <c r="J102" s="310"/>
      <c r="K102" s="310" t="str">
        <f>VLOOKUP($I102,'WM-AR'!$B$7:$AL$2292,34,FALSE)</f>
        <v>M2</v>
      </c>
      <c r="L102" s="310" t="str">
        <f>VLOOKUP($I102,'WM-AR'!$B$7:$AL$2292,4,FALSE)</f>
        <v>Finishing Work</v>
      </c>
      <c r="M102" s="310" t="str">
        <f>VLOOKUP($I102,'WM-AR'!$B$7:$AL$2292,6,FALSE)</f>
        <v>Painting Work</v>
      </c>
      <c r="N102" s="310" t="str">
        <f>VLOOKUP($I102,'WM-AR'!$B$7:$AL$2292,8,FALSE)</f>
        <v>External Wall Painting</v>
      </c>
      <c r="O102" s="310" t="str">
        <f>VLOOKUP($I102,'WM-AR'!$B$7:$AL$2292,10,FALSE)</f>
        <v>Acrylic Emulsion Paint</v>
      </c>
      <c r="P102" s="310">
        <f>VLOOKUP($I102,'WM-AR'!$B$7:$AL$2292,12,FALSE)</f>
        <v>0</v>
      </c>
      <c r="Q102" s="310" t="str">
        <f>IF(VLOOKUP($I102,'WM-AR'!$B$7:$AL$2292,14,FALSE)=0,"",VLOOKUP($I102,'WM-AR'!$B$7:$AL$2292,14,FALSE))</f>
        <v/>
      </c>
      <c r="R102" s="310">
        <f>VLOOKUP($I102,'WM-AR'!$B$7:$AL$2292,16,FALSE)</f>
        <v>0</v>
      </c>
      <c r="S102" s="310">
        <f>VLOOKUP($I102,'WM-AR'!$B$7:$AL$2292,18,FALSE)</f>
        <v>0</v>
      </c>
      <c r="T102" s="310" t="str">
        <f>VLOOKUP($I102,'WM-AR'!$B$7:$AL$2292,20,FALSE)</f>
        <v/>
      </c>
      <c r="U102" s="310">
        <f>VLOOKUP($I102,'WM-AR'!$B$7:$AL$2292,22,FALSE)</f>
        <v>0</v>
      </c>
      <c r="V102" s="310" t="str">
        <f>VLOOKUP($I102,'WM-AR'!$B$7:$AL$2292,24,FALSE)</f>
        <v/>
      </c>
      <c r="W102" s="310">
        <f>VLOOKUP($I102,'WM-AR'!$B$7:$AL$2292,25,FALSE)</f>
        <v>0</v>
      </c>
      <c r="X102" s="310" t="str">
        <f>VLOOKUP($I102,'WM-AR'!$B$7:$AL$2292,26,FALSE)</f>
        <v/>
      </c>
      <c r="Y102" s="310">
        <f>VLOOKUP($I102,'WM-AR'!$B$7:$AL$2292,27,FALSE)</f>
        <v>0</v>
      </c>
      <c r="Z102" s="310">
        <f>VLOOKUP($I102,'WM-AR'!$B$7:$AL$2292,28,FALSE)</f>
        <v>0</v>
      </c>
      <c r="AA102" s="310">
        <f>VLOOKUP($I102,'WM-AR'!$B$7:$AL$2292,29,FALSE)</f>
        <v>0</v>
      </c>
      <c r="AB102" s="310">
        <f>VLOOKUP($I102,'WM-AR'!$B$7:$AL$2292,30,FALSE)</f>
        <v>0</v>
      </c>
      <c r="AC102" s="310">
        <f>VLOOKUP($I102,'WM-AR'!$B$7:$AL$2292,31,FALSE)</f>
        <v>0</v>
      </c>
      <c r="AD102" s="310">
        <f>VLOOKUP($I102,'WM-AR'!$B$7:$AL$2292,32,FALSE)</f>
        <v>0</v>
      </c>
      <c r="AE102" s="310">
        <f>VLOOKUP($I102,'WM-AR'!$B$7:$AL$2292,33,FALSE)</f>
        <v>0</v>
      </c>
      <c r="AF102" s="287"/>
      <c r="AG102" s="316" t="s">
        <v>779</v>
      </c>
      <c r="AH102" s="312"/>
      <c r="AI102" s="312" t="s">
        <v>763</v>
      </c>
      <c r="AJ102" s="334"/>
    </row>
    <row r="103" spans="2:36">
      <c r="B103" s="317" t="str">
        <f>$B102</f>
        <v>표준</v>
      </c>
      <c r="C103" s="318"/>
      <c r="D103" s="318"/>
      <c r="E103" s="318"/>
      <c r="F103" s="318"/>
      <c r="G103" s="318"/>
      <c r="H103" s="318"/>
      <c r="I103" s="318"/>
      <c r="J103" s="318"/>
      <c r="K103" s="318"/>
      <c r="L103" s="318"/>
      <c r="M103" s="318"/>
      <c r="N103" s="318"/>
      <c r="O103" s="318"/>
      <c r="P103" s="318"/>
      <c r="Q103" s="318"/>
      <c r="R103" s="318"/>
      <c r="S103" s="318"/>
      <c r="T103" s="318"/>
      <c r="U103" s="318"/>
      <c r="V103" s="318"/>
      <c r="W103" s="318"/>
      <c r="X103" s="318"/>
      <c r="Y103" s="318"/>
      <c r="Z103" s="318"/>
      <c r="AA103" s="318"/>
      <c r="AB103" s="318"/>
      <c r="AC103" s="318"/>
      <c r="AD103" s="318"/>
      <c r="AE103" s="318"/>
      <c r="AF103" s="318"/>
      <c r="AG103" s="318"/>
      <c r="AH103" s="318"/>
      <c r="AI103" s="318"/>
      <c r="AJ103" s="318"/>
    </row>
    <row r="104" spans="2:36" ht="34.9" customHeight="1">
      <c r="B104" s="283" t="s">
        <v>755</v>
      </c>
      <c r="C104" s="440"/>
      <c r="D104" s="285" t="s">
        <v>225</v>
      </c>
      <c r="E104" s="308"/>
      <c r="F104" s="287" t="s">
        <v>539</v>
      </c>
      <c r="G104" s="288" t="s">
        <v>1171</v>
      </c>
      <c r="H104" s="289"/>
      <c r="I104" s="290" t="str">
        <f t="shared" si="17"/>
        <v/>
      </c>
      <c r="J104" s="290"/>
      <c r="K104" s="290"/>
      <c r="L104" s="290"/>
      <c r="M104" s="290"/>
      <c r="N104" s="291"/>
      <c r="O104" s="441" t="s">
        <v>1172</v>
      </c>
      <c r="P104" s="442"/>
      <c r="Q104" s="442"/>
      <c r="R104" s="442"/>
      <c r="S104" s="442"/>
      <c r="T104" s="442"/>
      <c r="U104" s="442"/>
      <c r="V104" s="443"/>
      <c r="W104" s="444"/>
      <c r="X104" s="444"/>
      <c r="Y104" s="444"/>
      <c r="Z104" s="444"/>
      <c r="AA104" s="444"/>
      <c r="AB104" s="444"/>
      <c r="AC104" s="444"/>
      <c r="AD104" s="444"/>
      <c r="AE104" s="444"/>
      <c r="AF104" s="394"/>
      <c r="AG104" s="297"/>
      <c r="AH104" s="297"/>
      <c r="AI104" s="297"/>
      <c r="AJ104" s="333"/>
    </row>
    <row r="105" spans="2:36" ht="49.9" customHeight="1">
      <c r="B105" s="299" t="str">
        <f>$B104</f>
        <v>표준</v>
      </c>
      <c r="C105" s="307"/>
      <c r="D105" s="286"/>
      <c r="E105" s="286"/>
      <c r="F105" s="746"/>
      <c r="G105" s="286" t="str">
        <f>N105</f>
        <v>Reinforced Concrete Block</v>
      </c>
      <c r="H105" s="308" t="s">
        <v>1165</v>
      </c>
      <c r="I105" s="309" t="str">
        <f t="shared" si="17"/>
        <v>A04AL069-00001</v>
      </c>
      <c r="J105" s="310"/>
      <c r="K105" s="310" t="str">
        <f>VLOOKUP($I105,'WM-AR'!$B$7:$AL$2292,34,FALSE)</f>
        <v>M2</v>
      </c>
      <c r="L105" s="310" t="str">
        <f>VLOOKUP($I105,'WM-AR'!$B$7:$AL$2292,4,FALSE)</f>
        <v>Finishing Work</v>
      </c>
      <c r="M105" s="310" t="str">
        <f>VLOOKUP($I105,'WM-AR'!$B$7:$AL$2292,6,FALSE)</f>
        <v>Masonry Work</v>
      </c>
      <c r="N105" s="310" t="str">
        <f>VLOOKUP($I105,'WM-AR'!$B$7:$AL$2292,8,FALSE)</f>
        <v>Reinforced Concrete Block</v>
      </c>
      <c r="O105" s="310">
        <f>VLOOKUP($I105,'WM-AR'!$B$7:$AL$2292,10,FALSE)</f>
        <v>0</v>
      </c>
      <c r="P105" s="310">
        <f>VLOOKUP($I105,'WM-AR'!$B$7:$AL$2292,12,FALSE)</f>
        <v>0</v>
      </c>
      <c r="Q105" s="310" t="str">
        <f>IF(VLOOKUP($I105,'WM-AR'!$B$7:$AL$2292,14,FALSE)=0,"",VLOOKUP($I105,'WM-AR'!$B$7:$AL$2292,14,FALSE))</f>
        <v/>
      </c>
      <c r="R105" s="310">
        <f>VLOOKUP($I105,'WM-AR'!$B$7:$AL$2292,16,FALSE)</f>
        <v>0</v>
      </c>
      <c r="S105" s="310">
        <f>VLOOKUP($I105,'WM-AR'!$B$7:$AL$2292,18,FALSE)</f>
        <v>0</v>
      </c>
      <c r="T105" s="310" t="str">
        <f>VLOOKUP($I105,'WM-AR'!$B$7:$AL$2292,20,FALSE)</f>
        <v>w/ All Reinf.(Lath, Steel Tie, Anchor Bar, Mortar, ETC.), Filler, Sealant, Lintel/Sill for Opening, ETC.</v>
      </c>
      <c r="U105" s="310">
        <f>VLOOKUP($I105,'WM-AR'!$B$7:$AL$2292,22,FALSE)</f>
        <v>0</v>
      </c>
      <c r="V105" s="310" t="str">
        <f>VLOOKUP($I105,'WM-AR'!$B$7:$AL$2292,24,FALSE)</f>
        <v>50mm&lt;THK≤100mm</v>
      </c>
      <c r="W105" s="310">
        <f>VLOOKUP($I105,'WM-AR'!$B$7:$AL$2292,25,FALSE)</f>
        <v>0</v>
      </c>
      <c r="X105" s="310" t="str">
        <f>VLOOKUP($I105,'WM-AR'!$B$7:$AL$2292,26,FALSE)</f>
        <v>THK=(  )mm</v>
      </c>
      <c r="Y105" s="310">
        <f>VLOOKUP($I105,'WM-AR'!$B$7:$AL$2292,27,FALSE)</f>
        <v>0</v>
      </c>
      <c r="Z105" s="310">
        <f>VLOOKUP($I105,'WM-AR'!$B$7:$AL$2292,28,FALSE)</f>
        <v>0</v>
      </c>
      <c r="AA105" s="310">
        <f>VLOOKUP($I105,'WM-AR'!$B$7:$AL$2292,29,FALSE)</f>
        <v>0</v>
      </c>
      <c r="AB105" s="310">
        <f>VLOOKUP($I105,'WM-AR'!$B$7:$AL$2292,30,FALSE)</f>
        <v>0</v>
      </c>
      <c r="AC105" s="310">
        <f>VLOOKUP($I105,'WM-AR'!$B$7:$AL$2292,31,FALSE)</f>
        <v>0</v>
      </c>
      <c r="AD105" s="310">
        <f>VLOOKUP($I105,'WM-AR'!$B$7:$AL$2292,32,FALSE)</f>
        <v>0</v>
      </c>
      <c r="AE105" s="310">
        <f>VLOOKUP($I105,'WM-AR'!$B$7:$AL$2292,33,FALSE)</f>
        <v>0</v>
      </c>
      <c r="AF105" s="287" t="s">
        <v>1170</v>
      </c>
      <c r="AG105" s="316" t="s">
        <v>779</v>
      </c>
      <c r="AH105" s="312"/>
      <c r="AI105" s="312" t="s">
        <v>763</v>
      </c>
      <c r="AJ105" s="334"/>
    </row>
    <row r="106" spans="2:36" ht="49.9" customHeight="1">
      <c r="B106" s="299" t="str">
        <f t="shared" ref="B106:B110" si="20">$B105</f>
        <v>표준</v>
      </c>
      <c r="C106" s="314"/>
      <c r="D106" s="285"/>
      <c r="E106" s="285"/>
      <c r="F106" s="748"/>
      <c r="G106" s="286" t="s">
        <v>1133</v>
      </c>
      <c r="H106" s="308"/>
      <c r="I106" s="309" t="str">
        <f t="shared" si="17"/>
        <v/>
      </c>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287"/>
      <c r="AG106" s="352"/>
      <c r="AH106" s="352"/>
      <c r="AI106" s="352"/>
      <c r="AJ106" s="334"/>
    </row>
    <row r="107" spans="2:36" ht="49.9" customHeight="1">
      <c r="B107" s="299" t="str">
        <f t="shared" si="20"/>
        <v>표준</v>
      </c>
      <c r="C107" s="314"/>
      <c r="D107" s="285"/>
      <c r="E107" s="285"/>
      <c r="F107" s="748"/>
      <c r="G107" s="286" t="str">
        <f>O107</f>
        <v>Polystyrene (Extruded Polystyrene(XPS) or Expanded Polystyrene(EPS))</v>
      </c>
      <c r="H107" s="308" t="s">
        <v>1173</v>
      </c>
      <c r="I107" s="309" t="str">
        <f t="shared" si="17"/>
        <v>A04AL076-00012</v>
      </c>
      <c r="J107" s="310"/>
      <c r="K107" s="310" t="str">
        <f>VLOOKUP($I107,'WM-AR'!$B$7:$AL$2292,34,FALSE)</f>
        <v>M2</v>
      </c>
      <c r="L107" s="310" t="str">
        <f>VLOOKUP($I107,'WM-AR'!$B$7:$AL$2292,4,FALSE)</f>
        <v>Finishing Work</v>
      </c>
      <c r="M107" s="310" t="str">
        <f>VLOOKUP($I107,'WM-AR'!$B$7:$AL$2292,6,FALSE)</f>
        <v>Masonry Work</v>
      </c>
      <c r="N107" s="310" t="str">
        <f>VLOOKUP($I107,'WM-AR'!$B$7:$AL$2292,8,FALSE)</f>
        <v>Insulation</v>
      </c>
      <c r="O107" s="310" t="str">
        <f>VLOOKUP($I107,'WM-AR'!$B$7:$AL$2292,10,FALSE)</f>
        <v>Polystyrene (Extruded Polystyrene(XPS) or Expanded Polystyrene(EPS))</v>
      </c>
      <c r="P107" s="310">
        <f>VLOOKUP($I107,'WM-AR'!$B$7:$AL$2292,12,FALSE)</f>
        <v>0</v>
      </c>
      <c r="Q107" s="310" t="str">
        <f>IF(VLOOKUP($I107,'WM-AR'!$B$7:$AL$2292,14,FALSE)=0,"",VLOOKUP($I107,'WM-AR'!$B$7:$AL$2292,14,FALSE))</f>
        <v/>
      </c>
      <c r="R107" s="310">
        <f>VLOOKUP($I107,'WM-AR'!$B$7:$AL$2292,16,FALSE)</f>
        <v>0</v>
      </c>
      <c r="S107" s="310">
        <f>VLOOKUP($I107,'WM-AR'!$B$7:$AL$2292,18,FALSE)</f>
        <v>0</v>
      </c>
      <c r="T107" s="310" t="str">
        <f>VLOOKUP($I107,'WM-AR'!$B$7:$AL$2292,20,FALSE)</f>
        <v>Minimum Density of 25 kg/m3</v>
      </c>
      <c r="U107" s="310">
        <f>VLOOKUP($I107,'WM-AR'!$B$7:$AL$2292,22,FALSE)</f>
        <v>0</v>
      </c>
      <c r="V107" s="310" t="str">
        <f>VLOOKUP($I107,'WM-AR'!$B$7:$AL$2292,24,FALSE)</f>
        <v>100mm≤THK</v>
      </c>
      <c r="W107" s="310">
        <f>VLOOKUP($I107,'WM-AR'!$B$7:$AL$2292,25,FALSE)</f>
        <v>0</v>
      </c>
      <c r="X107" s="310" t="str">
        <f>VLOOKUP($I107,'WM-AR'!$B$7:$AL$2292,26,FALSE)</f>
        <v>THK=(  )mm</v>
      </c>
      <c r="Y107" s="310">
        <f>VLOOKUP($I107,'WM-AR'!$B$7:$AL$2292,27,FALSE)</f>
        <v>0</v>
      </c>
      <c r="Z107" s="310">
        <f>VLOOKUP($I107,'WM-AR'!$B$7:$AL$2292,28,FALSE)</f>
        <v>0</v>
      </c>
      <c r="AA107" s="310">
        <f>VLOOKUP($I107,'WM-AR'!$B$7:$AL$2292,29,FALSE)</f>
        <v>0</v>
      </c>
      <c r="AB107" s="310">
        <f>VLOOKUP($I107,'WM-AR'!$B$7:$AL$2292,30,FALSE)</f>
        <v>0</v>
      </c>
      <c r="AC107" s="310">
        <f>VLOOKUP($I107,'WM-AR'!$B$7:$AL$2292,31,FALSE)</f>
        <v>0</v>
      </c>
      <c r="AD107" s="310">
        <f>VLOOKUP($I107,'WM-AR'!$B$7:$AL$2292,32,FALSE)</f>
        <v>0</v>
      </c>
      <c r="AE107" s="310">
        <f>VLOOKUP($I107,'WM-AR'!$B$7:$AL$2292,33,FALSE)</f>
        <v>0</v>
      </c>
      <c r="AF107" s="287" t="s">
        <v>1170</v>
      </c>
      <c r="AG107" s="316" t="s">
        <v>779</v>
      </c>
      <c r="AH107" s="312"/>
      <c r="AI107" s="312" t="s">
        <v>763</v>
      </c>
      <c r="AJ107" s="334"/>
    </row>
    <row r="108" spans="2:36" ht="49.9" customHeight="1">
      <c r="B108" s="299" t="str">
        <f t="shared" si="20"/>
        <v>표준</v>
      </c>
      <c r="C108" s="314"/>
      <c r="D108" s="285"/>
      <c r="E108" s="285"/>
      <c r="F108" s="747"/>
      <c r="G108" s="286" t="str">
        <f>N108</f>
        <v>Reinforced Concrete Block</v>
      </c>
      <c r="H108" s="308" t="s">
        <v>1134</v>
      </c>
      <c r="I108" s="309" t="str">
        <f t="shared" si="17"/>
        <v>A04AL069-00002</v>
      </c>
      <c r="J108" s="310"/>
      <c r="K108" s="310" t="str">
        <f>VLOOKUP($I108,'WM-AR'!$B$7:$AL$2292,34,FALSE)</f>
        <v>M2</v>
      </c>
      <c r="L108" s="310" t="str">
        <f>VLOOKUP($I108,'WM-AR'!$B$7:$AL$2292,4,FALSE)</f>
        <v>Finishing Work</v>
      </c>
      <c r="M108" s="310" t="str">
        <f>VLOOKUP($I108,'WM-AR'!$B$7:$AL$2292,6,FALSE)</f>
        <v>Masonry Work</v>
      </c>
      <c r="N108" s="310" t="str">
        <f>VLOOKUP($I108,'WM-AR'!$B$7:$AL$2292,8,FALSE)</f>
        <v>Reinforced Concrete Block</v>
      </c>
      <c r="O108" s="310">
        <f>VLOOKUP($I108,'WM-AR'!$B$7:$AL$2292,10,FALSE)</f>
        <v>0</v>
      </c>
      <c r="P108" s="310">
        <f>VLOOKUP($I108,'WM-AR'!$B$7:$AL$2292,12,FALSE)</f>
        <v>0</v>
      </c>
      <c r="Q108" s="310" t="str">
        <f>IF(VLOOKUP($I108,'WM-AR'!$B$7:$AL$2292,14,FALSE)=0,"",VLOOKUP($I108,'WM-AR'!$B$7:$AL$2292,14,FALSE))</f>
        <v/>
      </c>
      <c r="R108" s="310">
        <f>VLOOKUP($I108,'WM-AR'!$B$7:$AL$2292,16,FALSE)</f>
        <v>0</v>
      </c>
      <c r="S108" s="310">
        <f>VLOOKUP($I108,'WM-AR'!$B$7:$AL$2292,18,FALSE)</f>
        <v>0</v>
      </c>
      <c r="T108" s="310" t="str">
        <f>VLOOKUP($I108,'WM-AR'!$B$7:$AL$2292,20,FALSE)</f>
        <v>w/ All Reinf.(Lath, Steel Tie, Anchor Bar, Mortar, ETC.), Filler, Sealant, Lintel/Sill for Opening, ETC.</v>
      </c>
      <c r="U108" s="310">
        <f>VLOOKUP($I108,'WM-AR'!$B$7:$AL$2292,22,FALSE)</f>
        <v>0</v>
      </c>
      <c r="V108" s="310" t="str">
        <f>VLOOKUP($I108,'WM-AR'!$B$7:$AL$2292,24,FALSE)</f>
        <v>100mm&lt;THK≤200mm</v>
      </c>
      <c r="W108" s="310">
        <f>VLOOKUP($I108,'WM-AR'!$B$7:$AL$2292,25,FALSE)</f>
        <v>0</v>
      </c>
      <c r="X108" s="310" t="str">
        <f>VLOOKUP($I108,'WM-AR'!$B$7:$AL$2292,26,FALSE)</f>
        <v>THK=(  )mm</v>
      </c>
      <c r="Y108" s="310">
        <f>VLOOKUP($I108,'WM-AR'!$B$7:$AL$2292,27,FALSE)</f>
        <v>0</v>
      </c>
      <c r="Z108" s="310">
        <f>VLOOKUP($I108,'WM-AR'!$B$7:$AL$2292,28,FALSE)</f>
        <v>0</v>
      </c>
      <c r="AA108" s="310">
        <f>VLOOKUP($I108,'WM-AR'!$B$7:$AL$2292,29,FALSE)</f>
        <v>0</v>
      </c>
      <c r="AB108" s="310">
        <f>VLOOKUP($I108,'WM-AR'!$B$7:$AL$2292,30,FALSE)</f>
        <v>0</v>
      </c>
      <c r="AC108" s="310">
        <f>VLOOKUP($I108,'WM-AR'!$B$7:$AL$2292,31,FALSE)</f>
        <v>0</v>
      </c>
      <c r="AD108" s="310">
        <f>VLOOKUP($I108,'WM-AR'!$B$7:$AL$2292,32,FALSE)</f>
        <v>0</v>
      </c>
      <c r="AE108" s="310">
        <f>VLOOKUP($I108,'WM-AR'!$B$7:$AL$2292,33,FALSE)</f>
        <v>0</v>
      </c>
      <c r="AF108" s="287" t="s">
        <v>1063</v>
      </c>
      <c r="AG108" s="316" t="s">
        <v>779</v>
      </c>
      <c r="AH108" s="312"/>
      <c r="AI108" s="312" t="s">
        <v>763</v>
      </c>
      <c r="AJ108" s="334"/>
    </row>
    <row r="109" spans="2:36" ht="49.9" customHeight="1">
      <c r="B109" s="299" t="str">
        <f t="shared" si="20"/>
        <v>표준</v>
      </c>
      <c r="C109" s="314"/>
      <c r="D109" s="285"/>
      <c r="E109" s="309"/>
      <c r="F109" s="746"/>
      <c r="G109" s="286" t="str">
        <f>N109</f>
        <v>Plastering</v>
      </c>
      <c r="H109" s="308" t="s">
        <v>1136</v>
      </c>
      <c r="I109" s="309" t="str">
        <f t="shared" si="17"/>
        <v>A04AT198-00001</v>
      </c>
      <c r="J109" s="310"/>
      <c r="K109" s="310" t="str">
        <f>VLOOKUP($I109,'WM-AR'!$B$7:$AL$2292,34,FALSE)</f>
        <v>M2</v>
      </c>
      <c r="L109" s="310" t="str">
        <f>VLOOKUP($I109,'WM-AR'!$B$7:$AL$2292,4,FALSE)</f>
        <v>Finishing Work</v>
      </c>
      <c r="M109" s="310" t="str">
        <f>VLOOKUP($I109,'WM-AR'!$B$7:$AL$2292,6,FALSE)</f>
        <v>Plastering Work</v>
      </c>
      <c r="N109" s="310" t="str">
        <f>VLOOKUP($I109,'WM-AR'!$B$7:$AL$2292,8,FALSE)</f>
        <v>Plastering</v>
      </c>
      <c r="O109" s="310">
        <f>VLOOKUP($I109,'WM-AR'!$B$7:$AL$2292,10,FALSE)</f>
        <v>0</v>
      </c>
      <c r="P109" s="310">
        <f>VLOOKUP($I109,'WM-AR'!$B$7:$AL$2292,12,FALSE)</f>
        <v>0</v>
      </c>
      <c r="Q109" s="310" t="str">
        <f>IF(VLOOKUP($I109,'WM-AR'!$B$7:$AL$2292,14,FALSE)=0,"",VLOOKUP($I109,'WM-AR'!$B$7:$AL$2292,14,FALSE))</f>
        <v/>
      </c>
      <c r="R109" s="310">
        <f>VLOOKUP($I109,'WM-AR'!$B$7:$AL$2292,16,FALSE)</f>
        <v>0</v>
      </c>
      <c r="S109" s="310" t="str">
        <f>VLOOKUP($I109,'WM-AR'!$B$7:$AL$2292,18,FALSE)</f>
        <v>for External Masonry Wall</v>
      </c>
      <c r="T109" s="310" t="str">
        <f>VLOOKUP($I109,'WM-AR'!$B$7:$AL$2292,20,FALSE)</f>
        <v/>
      </c>
      <c r="U109" s="310">
        <f>VLOOKUP($I109,'WM-AR'!$B$7:$AL$2292,22,FALSE)</f>
        <v>0</v>
      </c>
      <c r="V109" s="310">
        <f>VLOOKUP($I109,'WM-AR'!$B$7:$AL$2292,24,FALSE)</f>
        <v>0</v>
      </c>
      <c r="W109" s="310">
        <f>VLOOKUP($I109,'WM-AR'!$B$7:$AL$2292,25,FALSE)</f>
        <v>0</v>
      </c>
      <c r="X109" s="310" t="str">
        <f>VLOOKUP($I109,'WM-AR'!$B$7:$AL$2292,26,FALSE)</f>
        <v>THK=(  )mm</v>
      </c>
      <c r="Y109" s="310">
        <f>VLOOKUP($I109,'WM-AR'!$B$7:$AL$2292,27,FALSE)</f>
        <v>0</v>
      </c>
      <c r="Z109" s="310">
        <f>VLOOKUP($I109,'WM-AR'!$B$7:$AL$2292,28,FALSE)</f>
        <v>0</v>
      </c>
      <c r="AA109" s="310">
        <f>VLOOKUP($I109,'WM-AR'!$B$7:$AL$2292,29,FALSE)</f>
        <v>0</v>
      </c>
      <c r="AB109" s="310">
        <f>VLOOKUP($I109,'WM-AR'!$B$7:$AL$2292,30,FALSE)</f>
        <v>0</v>
      </c>
      <c r="AC109" s="310">
        <f>VLOOKUP($I109,'WM-AR'!$B$7:$AL$2292,31,FALSE)</f>
        <v>0</v>
      </c>
      <c r="AD109" s="310">
        <f>VLOOKUP($I109,'WM-AR'!$B$7:$AL$2292,32,FALSE)</f>
        <v>0</v>
      </c>
      <c r="AE109" s="310">
        <f>VLOOKUP($I109,'WM-AR'!$B$7:$AL$2292,33,FALSE)</f>
        <v>0</v>
      </c>
      <c r="AF109" s="287" t="s">
        <v>1146</v>
      </c>
      <c r="AG109" s="316" t="s">
        <v>779</v>
      </c>
      <c r="AH109" s="312"/>
      <c r="AI109" s="312" t="s">
        <v>763</v>
      </c>
      <c r="AJ109" s="334"/>
    </row>
    <row r="110" spans="2:36" ht="49.9" customHeight="1">
      <c r="B110" s="299" t="str">
        <f t="shared" si="20"/>
        <v>표준</v>
      </c>
      <c r="C110" s="314"/>
      <c r="D110" s="285"/>
      <c r="E110" s="309"/>
      <c r="F110" s="747"/>
      <c r="G110" s="286" t="str">
        <f>O110</f>
        <v>Acrylic Emulsion Paint</v>
      </c>
      <c r="H110" s="308" t="s">
        <v>1138</v>
      </c>
      <c r="I110" s="309" t="str">
        <f t="shared" si="17"/>
        <v>A04AM077-00001</v>
      </c>
      <c r="J110" s="310"/>
      <c r="K110" s="310" t="str">
        <f>VLOOKUP($I110,'WM-AR'!$B$7:$AL$2292,34,FALSE)</f>
        <v>M2</v>
      </c>
      <c r="L110" s="310" t="str">
        <f>VLOOKUP($I110,'WM-AR'!$B$7:$AL$2292,4,FALSE)</f>
        <v>Finishing Work</v>
      </c>
      <c r="M110" s="310" t="str">
        <f>VLOOKUP($I110,'WM-AR'!$B$7:$AL$2292,6,FALSE)</f>
        <v>Painting Work</v>
      </c>
      <c r="N110" s="310" t="str">
        <f>VLOOKUP($I110,'WM-AR'!$B$7:$AL$2292,8,FALSE)</f>
        <v>External Wall Painting</v>
      </c>
      <c r="O110" s="310" t="str">
        <f>VLOOKUP($I110,'WM-AR'!$B$7:$AL$2292,10,FALSE)</f>
        <v>Acrylic Emulsion Paint</v>
      </c>
      <c r="P110" s="310">
        <f>VLOOKUP($I110,'WM-AR'!$B$7:$AL$2292,12,FALSE)</f>
        <v>0</v>
      </c>
      <c r="Q110" s="310" t="str">
        <f>IF(VLOOKUP($I110,'WM-AR'!$B$7:$AL$2292,14,FALSE)=0,"",VLOOKUP($I110,'WM-AR'!$B$7:$AL$2292,14,FALSE))</f>
        <v/>
      </c>
      <c r="R110" s="310">
        <f>VLOOKUP($I110,'WM-AR'!$B$7:$AL$2292,16,FALSE)</f>
        <v>0</v>
      </c>
      <c r="S110" s="310">
        <f>VLOOKUP($I110,'WM-AR'!$B$7:$AL$2292,18,FALSE)</f>
        <v>0</v>
      </c>
      <c r="T110" s="310" t="str">
        <f>VLOOKUP($I110,'WM-AR'!$B$7:$AL$2292,20,FALSE)</f>
        <v/>
      </c>
      <c r="U110" s="310">
        <f>VLOOKUP($I110,'WM-AR'!$B$7:$AL$2292,22,FALSE)</f>
        <v>0</v>
      </c>
      <c r="V110" s="310" t="str">
        <f>VLOOKUP($I110,'WM-AR'!$B$7:$AL$2292,24,FALSE)</f>
        <v/>
      </c>
      <c r="W110" s="310">
        <f>VLOOKUP($I110,'WM-AR'!$B$7:$AL$2292,25,FALSE)</f>
        <v>0</v>
      </c>
      <c r="X110" s="310" t="str">
        <f>VLOOKUP($I110,'WM-AR'!$B$7:$AL$2292,26,FALSE)</f>
        <v/>
      </c>
      <c r="Y110" s="310">
        <f>VLOOKUP($I110,'WM-AR'!$B$7:$AL$2292,27,FALSE)</f>
        <v>0</v>
      </c>
      <c r="Z110" s="310">
        <f>VLOOKUP($I110,'WM-AR'!$B$7:$AL$2292,28,FALSE)</f>
        <v>0</v>
      </c>
      <c r="AA110" s="310">
        <f>VLOOKUP($I110,'WM-AR'!$B$7:$AL$2292,29,FALSE)</f>
        <v>0</v>
      </c>
      <c r="AB110" s="310">
        <f>VLOOKUP($I110,'WM-AR'!$B$7:$AL$2292,30,FALSE)</f>
        <v>0</v>
      </c>
      <c r="AC110" s="310">
        <f>VLOOKUP($I110,'WM-AR'!$B$7:$AL$2292,31,FALSE)</f>
        <v>0</v>
      </c>
      <c r="AD110" s="310">
        <f>VLOOKUP($I110,'WM-AR'!$B$7:$AL$2292,32,FALSE)</f>
        <v>0</v>
      </c>
      <c r="AE110" s="310">
        <f>VLOOKUP($I110,'WM-AR'!$B$7:$AL$2292,33,FALSE)</f>
        <v>0</v>
      </c>
      <c r="AF110" s="287"/>
      <c r="AG110" s="316" t="s">
        <v>779</v>
      </c>
      <c r="AH110" s="312"/>
      <c r="AI110" s="312" t="s">
        <v>763</v>
      </c>
      <c r="AJ110" s="334"/>
    </row>
    <row r="111" spans="2:36">
      <c r="B111" s="317" t="str">
        <f>$B110</f>
        <v>표준</v>
      </c>
      <c r="C111" s="318"/>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8"/>
      <c r="AA111" s="318"/>
      <c r="AB111" s="318"/>
      <c r="AC111" s="318"/>
      <c r="AD111" s="318"/>
      <c r="AE111" s="318"/>
      <c r="AF111" s="318"/>
      <c r="AG111" s="318"/>
      <c r="AH111" s="318"/>
      <c r="AI111" s="318"/>
      <c r="AJ111" s="318"/>
    </row>
    <row r="112" spans="2:36" ht="34.9" customHeight="1">
      <c r="B112" s="283" t="s">
        <v>755</v>
      </c>
      <c r="C112" s="440"/>
      <c r="D112" s="285" t="s">
        <v>225</v>
      </c>
      <c r="E112" s="308"/>
      <c r="F112" s="287" t="s">
        <v>539</v>
      </c>
      <c r="G112" s="288" t="s">
        <v>1174</v>
      </c>
      <c r="H112" s="289"/>
      <c r="I112" s="290" t="str">
        <f t="shared" si="17"/>
        <v/>
      </c>
      <c r="J112" s="290"/>
      <c r="K112" s="290"/>
      <c r="L112" s="290"/>
      <c r="M112" s="290"/>
      <c r="N112" s="291"/>
      <c r="O112" s="441" t="s">
        <v>1175</v>
      </c>
      <c r="P112" s="442"/>
      <c r="Q112" s="442"/>
      <c r="R112" s="442"/>
      <c r="S112" s="442"/>
      <c r="T112" s="442"/>
      <c r="U112" s="442"/>
      <c r="V112" s="443"/>
      <c r="W112" s="444"/>
      <c r="X112" s="444"/>
      <c r="Y112" s="444"/>
      <c r="Z112" s="444"/>
      <c r="AA112" s="444"/>
      <c r="AB112" s="444"/>
      <c r="AC112" s="444"/>
      <c r="AD112" s="444"/>
      <c r="AE112" s="444"/>
      <c r="AF112" s="394"/>
      <c r="AG112" s="297"/>
      <c r="AH112" s="297"/>
      <c r="AI112" s="297"/>
      <c r="AJ112" s="333"/>
    </row>
    <row r="113" spans="2:36" ht="49.9" customHeight="1">
      <c r="B113" s="299" t="str">
        <f>$B112</f>
        <v>표준</v>
      </c>
      <c r="C113" s="307"/>
      <c r="D113" s="286"/>
      <c r="E113" s="286"/>
      <c r="F113" s="746"/>
      <c r="G113" s="286" t="str">
        <f>N113</f>
        <v>Concrete Brick</v>
      </c>
      <c r="H113" s="308" t="s">
        <v>1176</v>
      </c>
      <c r="I113" s="309" t="str">
        <f t="shared" si="17"/>
        <v>A04AL073-00001</v>
      </c>
      <c r="J113" s="310"/>
      <c r="K113" s="310" t="str">
        <f>VLOOKUP($I113,'WM-AR'!$B$7:$AL$2292,34,FALSE)</f>
        <v>M2</v>
      </c>
      <c r="L113" s="310" t="str">
        <f>VLOOKUP($I113,'WM-AR'!$B$7:$AL$2292,4,FALSE)</f>
        <v>Finishing Work</v>
      </c>
      <c r="M113" s="310" t="str">
        <f>VLOOKUP($I113,'WM-AR'!$B$7:$AL$2292,6,FALSE)</f>
        <v>Masonry Work</v>
      </c>
      <c r="N113" s="310" t="str">
        <f>VLOOKUP($I113,'WM-AR'!$B$7:$AL$2292,8,FALSE)</f>
        <v>Concrete Brick</v>
      </c>
      <c r="O113" s="310">
        <f>VLOOKUP($I113,'WM-AR'!$B$7:$AL$2292,10,FALSE)</f>
        <v>0</v>
      </c>
      <c r="P113" s="310">
        <f>VLOOKUP($I113,'WM-AR'!$B$7:$AL$2292,12,FALSE)</f>
        <v>0</v>
      </c>
      <c r="Q113" s="310" t="str">
        <f>IF(VLOOKUP($I113,'WM-AR'!$B$7:$AL$2292,14,FALSE)=0,"",VLOOKUP($I113,'WM-AR'!$B$7:$AL$2292,14,FALSE))</f>
        <v/>
      </c>
      <c r="R113" s="310">
        <f>VLOOKUP($I113,'WM-AR'!$B$7:$AL$2292,16,FALSE)</f>
        <v>0</v>
      </c>
      <c r="S113" s="310">
        <f>VLOOKUP($I113,'WM-AR'!$B$7:$AL$2292,18,FALSE)</f>
        <v>0</v>
      </c>
      <c r="T113" s="310" t="str">
        <f>VLOOKUP($I113,'WM-AR'!$B$7:$AL$2292,20,FALSE)</f>
        <v>[0.5B] w/ All Reinf.(Lath, Steel Tie, Anchor Bar, Mortar, ETC.), Filler, Sealant, Lintel/Sill for Opening, ETC.</v>
      </c>
      <c r="U113" s="310">
        <f>VLOOKUP($I113,'WM-AR'!$B$7:$AL$2292,22,FALSE)</f>
        <v>0</v>
      </c>
      <c r="V113" s="310" t="str">
        <f>VLOOKUP($I113,'WM-AR'!$B$7:$AL$2292,24,FALSE)</f>
        <v>THK≤90mm</v>
      </c>
      <c r="W113" s="310">
        <f>VLOOKUP($I113,'WM-AR'!$B$7:$AL$2292,25,FALSE)</f>
        <v>0</v>
      </c>
      <c r="X113" s="310" t="str">
        <f>VLOOKUP($I113,'WM-AR'!$B$7:$AL$2292,26,FALSE)</f>
        <v>THK=(  )mm</v>
      </c>
      <c r="Y113" s="310">
        <f>VLOOKUP($I113,'WM-AR'!$B$7:$AL$2292,27,FALSE)</f>
        <v>0</v>
      </c>
      <c r="Z113" s="310">
        <f>VLOOKUP($I113,'WM-AR'!$B$7:$AL$2292,28,FALSE)</f>
        <v>0</v>
      </c>
      <c r="AA113" s="310">
        <f>VLOOKUP($I113,'WM-AR'!$B$7:$AL$2292,29,FALSE)</f>
        <v>0</v>
      </c>
      <c r="AB113" s="310">
        <f>VLOOKUP($I113,'WM-AR'!$B$7:$AL$2292,30,FALSE)</f>
        <v>0</v>
      </c>
      <c r="AC113" s="310">
        <f>VLOOKUP($I113,'WM-AR'!$B$7:$AL$2292,31,FALSE)</f>
        <v>0</v>
      </c>
      <c r="AD113" s="310">
        <f>VLOOKUP($I113,'WM-AR'!$B$7:$AL$2292,32,FALSE)</f>
        <v>0</v>
      </c>
      <c r="AE113" s="310">
        <f>VLOOKUP($I113,'WM-AR'!$B$7:$AL$2292,33,FALSE)</f>
        <v>0</v>
      </c>
      <c r="AF113" s="287"/>
      <c r="AG113" s="316" t="s">
        <v>779</v>
      </c>
      <c r="AH113" s="312"/>
      <c r="AI113" s="312" t="s">
        <v>763</v>
      </c>
      <c r="AJ113" s="334"/>
    </row>
    <row r="114" spans="2:36" ht="49.9" customHeight="1">
      <c r="B114" s="299" t="str">
        <f t="shared" ref="B114:B118" si="21">$B113</f>
        <v>표준</v>
      </c>
      <c r="C114" s="314"/>
      <c r="D114" s="285"/>
      <c r="E114" s="285"/>
      <c r="F114" s="748"/>
      <c r="G114" s="286" t="s">
        <v>1133</v>
      </c>
      <c r="H114" s="308"/>
      <c r="I114" s="309" t="str">
        <f t="shared" si="17"/>
        <v/>
      </c>
      <c r="J114" s="310"/>
      <c r="K114" s="310"/>
      <c r="L114" s="310"/>
      <c r="M114" s="310"/>
      <c r="N114" s="310"/>
      <c r="O114" s="310"/>
      <c r="P114" s="310"/>
      <c r="Q114" s="310"/>
      <c r="R114" s="310"/>
      <c r="S114" s="310"/>
      <c r="T114" s="310"/>
      <c r="U114" s="310"/>
      <c r="V114" s="310"/>
      <c r="W114" s="310"/>
      <c r="X114" s="310"/>
      <c r="Y114" s="310"/>
      <c r="Z114" s="310"/>
      <c r="AA114" s="310"/>
      <c r="AB114" s="310"/>
      <c r="AC114" s="310"/>
      <c r="AD114" s="310"/>
      <c r="AE114" s="310"/>
      <c r="AF114" s="287"/>
      <c r="AG114" s="352"/>
      <c r="AH114" s="352"/>
      <c r="AI114" s="352"/>
      <c r="AJ114" s="334"/>
    </row>
    <row r="115" spans="2:36" ht="49.9" customHeight="1">
      <c r="B115" s="299" t="str">
        <f t="shared" si="21"/>
        <v>표준</v>
      </c>
      <c r="C115" s="314"/>
      <c r="D115" s="285"/>
      <c r="E115" s="285"/>
      <c r="F115" s="748"/>
      <c r="G115" s="286" t="str">
        <f>O115</f>
        <v>Mineral Wool (Rock Wool)</v>
      </c>
      <c r="H115" s="308" t="s">
        <v>1167</v>
      </c>
      <c r="I115" s="309" t="str">
        <f t="shared" si="17"/>
        <v>A04AL076-00004</v>
      </c>
      <c r="J115" s="310"/>
      <c r="K115" s="310" t="str">
        <f>VLOOKUP($I115,'WM-AR'!$B$7:$AL$2292,34,FALSE)</f>
        <v>M2</v>
      </c>
      <c r="L115" s="310" t="str">
        <f>VLOOKUP($I115,'WM-AR'!$B$7:$AL$2292,4,FALSE)</f>
        <v>Finishing Work</v>
      </c>
      <c r="M115" s="310" t="str">
        <f>VLOOKUP($I115,'WM-AR'!$B$7:$AL$2292,6,FALSE)</f>
        <v>Masonry Work</v>
      </c>
      <c r="N115" s="310" t="str">
        <f>VLOOKUP($I115,'WM-AR'!$B$7:$AL$2292,8,FALSE)</f>
        <v>Insulation</v>
      </c>
      <c r="O115" s="310" t="str">
        <f>VLOOKUP($I115,'WM-AR'!$B$7:$AL$2292,10,FALSE)</f>
        <v>Mineral Wool (Rock Wool)</v>
      </c>
      <c r="P115" s="310">
        <f>VLOOKUP($I115,'WM-AR'!$B$7:$AL$2292,12,FALSE)</f>
        <v>0</v>
      </c>
      <c r="Q115" s="310" t="str">
        <f>IF(VLOOKUP($I115,'WM-AR'!$B$7:$AL$2292,14,FALSE)=0,"",VLOOKUP($I115,'WM-AR'!$B$7:$AL$2292,14,FALSE))</f>
        <v/>
      </c>
      <c r="R115" s="310">
        <f>VLOOKUP($I115,'WM-AR'!$B$7:$AL$2292,16,FALSE)</f>
        <v>0</v>
      </c>
      <c r="S115" s="310">
        <f>VLOOKUP($I115,'WM-AR'!$B$7:$AL$2292,18,FALSE)</f>
        <v>0</v>
      </c>
      <c r="T115" s="310" t="str">
        <f>VLOOKUP($I115,'WM-AR'!$B$7:$AL$2292,20,FALSE)</f>
        <v>Minimum Density of 50 kg/m3</v>
      </c>
      <c r="U115" s="310">
        <f>VLOOKUP($I115,'WM-AR'!$B$7:$AL$2292,22,FALSE)</f>
        <v>0</v>
      </c>
      <c r="V115" s="310" t="str">
        <f>VLOOKUP($I115,'WM-AR'!$B$7:$AL$2292,24,FALSE)</f>
        <v>100mm≤THK</v>
      </c>
      <c r="W115" s="310">
        <f>VLOOKUP($I115,'WM-AR'!$B$7:$AL$2292,25,FALSE)</f>
        <v>0</v>
      </c>
      <c r="X115" s="310" t="str">
        <f>VLOOKUP($I115,'WM-AR'!$B$7:$AL$2292,26,FALSE)</f>
        <v>THK=(  )mm</v>
      </c>
      <c r="Y115" s="310">
        <f>VLOOKUP($I115,'WM-AR'!$B$7:$AL$2292,27,FALSE)</f>
        <v>0</v>
      </c>
      <c r="Z115" s="310">
        <f>VLOOKUP($I115,'WM-AR'!$B$7:$AL$2292,28,FALSE)</f>
        <v>0</v>
      </c>
      <c r="AA115" s="310">
        <f>VLOOKUP($I115,'WM-AR'!$B$7:$AL$2292,29,FALSE)</f>
        <v>0</v>
      </c>
      <c r="AB115" s="310">
        <f>VLOOKUP($I115,'WM-AR'!$B$7:$AL$2292,30,FALSE)</f>
        <v>0</v>
      </c>
      <c r="AC115" s="310">
        <f>VLOOKUP($I115,'WM-AR'!$B$7:$AL$2292,31,FALSE)</f>
        <v>0</v>
      </c>
      <c r="AD115" s="310">
        <f>VLOOKUP($I115,'WM-AR'!$B$7:$AL$2292,32,FALSE)</f>
        <v>0</v>
      </c>
      <c r="AE115" s="310">
        <f>VLOOKUP($I115,'WM-AR'!$B$7:$AL$2292,33,FALSE)</f>
        <v>0</v>
      </c>
      <c r="AF115" s="287" t="s">
        <v>1170</v>
      </c>
      <c r="AG115" s="316" t="s">
        <v>779</v>
      </c>
      <c r="AH115" s="312"/>
      <c r="AI115" s="312" t="s">
        <v>763</v>
      </c>
      <c r="AJ115" s="334"/>
    </row>
    <row r="116" spans="2:36" ht="49.9" customHeight="1">
      <c r="B116" s="299" t="str">
        <f t="shared" si="21"/>
        <v>표준</v>
      </c>
      <c r="C116" s="314"/>
      <c r="D116" s="285"/>
      <c r="E116" s="285"/>
      <c r="F116" s="747"/>
      <c r="G116" s="286" t="str">
        <f>N116</f>
        <v>Concrete Brick</v>
      </c>
      <c r="H116" s="308" t="s">
        <v>1149</v>
      </c>
      <c r="I116" s="309" t="str">
        <f t="shared" si="17"/>
        <v>A04AL073-00002</v>
      </c>
      <c r="J116" s="310"/>
      <c r="K116" s="310" t="str">
        <f>VLOOKUP($I116,'WM-AR'!$B$7:$AL$2292,34,FALSE)</f>
        <v>M2</v>
      </c>
      <c r="L116" s="310" t="str">
        <f>VLOOKUP($I116,'WM-AR'!$B$7:$AL$2292,4,FALSE)</f>
        <v>Finishing Work</v>
      </c>
      <c r="M116" s="310" t="str">
        <f>VLOOKUP($I116,'WM-AR'!$B$7:$AL$2292,6,FALSE)</f>
        <v>Masonry Work</v>
      </c>
      <c r="N116" s="310" t="str">
        <f>VLOOKUP($I116,'WM-AR'!$B$7:$AL$2292,8,FALSE)</f>
        <v>Concrete Brick</v>
      </c>
      <c r="O116" s="310">
        <f>VLOOKUP($I116,'WM-AR'!$B$7:$AL$2292,10,FALSE)</f>
        <v>0</v>
      </c>
      <c r="P116" s="310">
        <f>VLOOKUP($I116,'WM-AR'!$B$7:$AL$2292,12,FALSE)</f>
        <v>0</v>
      </c>
      <c r="Q116" s="310" t="str">
        <f>IF(VLOOKUP($I116,'WM-AR'!$B$7:$AL$2292,14,FALSE)=0,"",VLOOKUP($I116,'WM-AR'!$B$7:$AL$2292,14,FALSE))</f>
        <v/>
      </c>
      <c r="R116" s="310">
        <f>VLOOKUP($I116,'WM-AR'!$B$7:$AL$2292,16,FALSE)</f>
        <v>0</v>
      </c>
      <c r="S116" s="310">
        <f>VLOOKUP($I116,'WM-AR'!$B$7:$AL$2292,18,FALSE)</f>
        <v>0</v>
      </c>
      <c r="T116" s="310" t="str">
        <f>VLOOKUP($I116,'WM-AR'!$B$7:$AL$2292,20,FALSE)</f>
        <v>[1.0B] w/ All Reinf.(Lath, Steel Tie, Anchor Bar, Mortar, ETC.), Filler, Sealant, Lintel/Sill for Opening, ETC.</v>
      </c>
      <c r="U116" s="310">
        <f>VLOOKUP($I116,'WM-AR'!$B$7:$AL$2292,22,FALSE)</f>
        <v>0</v>
      </c>
      <c r="V116" s="310" t="str">
        <f>VLOOKUP($I116,'WM-AR'!$B$7:$AL$2292,24,FALSE)</f>
        <v>90mm&lt;THK≤190mm</v>
      </c>
      <c r="W116" s="310">
        <f>VLOOKUP($I116,'WM-AR'!$B$7:$AL$2292,25,FALSE)</f>
        <v>0</v>
      </c>
      <c r="X116" s="310" t="str">
        <f>VLOOKUP($I116,'WM-AR'!$B$7:$AL$2292,26,FALSE)</f>
        <v>THK=(  )mm</v>
      </c>
      <c r="Y116" s="310">
        <f>VLOOKUP($I116,'WM-AR'!$B$7:$AL$2292,27,FALSE)</f>
        <v>0</v>
      </c>
      <c r="Z116" s="310">
        <f>VLOOKUP($I116,'WM-AR'!$B$7:$AL$2292,28,FALSE)</f>
        <v>0</v>
      </c>
      <c r="AA116" s="310">
        <f>VLOOKUP($I116,'WM-AR'!$B$7:$AL$2292,29,FALSE)</f>
        <v>0</v>
      </c>
      <c r="AB116" s="310">
        <f>VLOOKUP($I116,'WM-AR'!$B$7:$AL$2292,30,FALSE)</f>
        <v>0</v>
      </c>
      <c r="AC116" s="310">
        <f>VLOOKUP($I116,'WM-AR'!$B$7:$AL$2292,31,FALSE)</f>
        <v>0</v>
      </c>
      <c r="AD116" s="310">
        <f>VLOOKUP($I116,'WM-AR'!$B$7:$AL$2292,32,FALSE)</f>
        <v>0</v>
      </c>
      <c r="AE116" s="310">
        <f>VLOOKUP($I116,'WM-AR'!$B$7:$AL$2292,33,FALSE)</f>
        <v>0</v>
      </c>
      <c r="AF116" s="287"/>
      <c r="AG116" s="316" t="s">
        <v>779</v>
      </c>
      <c r="AH116" s="312"/>
      <c r="AI116" s="312" t="s">
        <v>763</v>
      </c>
      <c r="AJ116" s="334"/>
    </row>
    <row r="117" spans="2:36" ht="49.9" customHeight="1">
      <c r="B117" s="299" t="str">
        <f t="shared" si="21"/>
        <v>표준</v>
      </c>
      <c r="C117" s="314"/>
      <c r="D117" s="285"/>
      <c r="E117" s="309"/>
      <c r="F117" s="746"/>
      <c r="G117" s="286" t="str">
        <f>N117</f>
        <v>Plastering</v>
      </c>
      <c r="H117" s="308" t="s">
        <v>1136</v>
      </c>
      <c r="I117" s="309" t="str">
        <f t="shared" si="17"/>
        <v>A04AT198-00001</v>
      </c>
      <c r="J117" s="310"/>
      <c r="K117" s="310" t="str">
        <f>VLOOKUP($I117,'WM-AR'!$B$7:$AL$2292,34,FALSE)</f>
        <v>M2</v>
      </c>
      <c r="L117" s="310" t="str">
        <f>VLOOKUP($I117,'WM-AR'!$B$7:$AL$2292,4,FALSE)</f>
        <v>Finishing Work</v>
      </c>
      <c r="M117" s="310" t="str">
        <f>VLOOKUP($I117,'WM-AR'!$B$7:$AL$2292,6,FALSE)</f>
        <v>Plastering Work</v>
      </c>
      <c r="N117" s="310" t="str">
        <f>VLOOKUP($I117,'WM-AR'!$B$7:$AL$2292,8,FALSE)</f>
        <v>Plastering</v>
      </c>
      <c r="O117" s="310">
        <f>VLOOKUP($I117,'WM-AR'!$B$7:$AL$2292,10,FALSE)</f>
        <v>0</v>
      </c>
      <c r="P117" s="310">
        <f>VLOOKUP($I117,'WM-AR'!$B$7:$AL$2292,12,FALSE)</f>
        <v>0</v>
      </c>
      <c r="Q117" s="310" t="str">
        <f>IF(VLOOKUP($I117,'WM-AR'!$B$7:$AL$2292,14,FALSE)=0,"",VLOOKUP($I117,'WM-AR'!$B$7:$AL$2292,14,FALSE))</f>
        <v/>
      </c>
      <c r="R117" s="310">
        <f>VLOOKUP($I117,'WM-AR'!$B$7:$AL$2292,16,FALSE)</f>
        <v>0</v>
      </c>
      <c r="S117" s="310" t="str">
        <f>VLOOKUP($I117,'WM-AR'!$B$7:$AL$2292,18,FALSE)</f>
        <v>for External Masonry Wall</v>
      </c>
      <c r="T117" s="310" t="str">
        <f>VLOOKUP($I117,'WM-AR'!$B$7:$AL$2292,20,FALSE)</f>
        <v/>
      </c>
      <c r="U117" s="310">
        <f>VLOOKUP($I117,'WM-AR'!$B$7:$AL$2292,22,FALSE)</f>
        <v>0</v>
      </c>
      <c r="V117" s="310">
        <f>VLOOKUP($I117,'WM-AR'!$B$7:$AL$2292,24,FALSE)</f>
        <v>0</v>
      </c>
      <c r="W117" s="310">
        <f>VLOOKUP($I117,'WM-AR'!$B$7:$AL$2292,25,FALSE)</f>
        <v>0</v>
      </c>
      <c r="X117" s="310" t="str">
        <f>VLOOKUP($I117,'WM-AR'!$B$7:$AL$2292,26,FALSE)</f>
        <v>THK=(  )mm</v>
      </c>
      <c r="Y117" s="310">
        <f>VLOOKUP($I117,'WM-AR'!$B$7:$AL$2292,27,FALSE)</f>
        <v>0</v>
      </c>
      <c r="Z117" s="310">
        <f>VLOOKUP($I117,'WM-AR'!$B$7:$AL$2292,28,FALSE)</f>
        <v>0</v>
      </c>
      <c r="AA117" s="310">
        <f>VLOOKUP($I117,'WM-AR'!$B$7:$AL$2292,29,FALSE)</f>
        <v>0</v>
      </c>
      <c r="AB117" s="310">
        <f>VLOOKUP($I117,'WM-AR'!$B$7:$AL$2292,30,FALSE)</f>
        <v>0</v>
      </c>
      <c r="AC117" s="310">
        <f>VLOOKUP($I117,'WM-AR'!$B$7:$AL$2292,31,FALSE)</f>
        <v>0</v>
      </c>
      <c r="AD117" s="310">
        <f>VLOOKUP($I117,'WM-AR'!$B$7:$AL$2292,32,FALSE)</f>
        <v>0</v>
      </c>
      <c r="AE117" s="310">
        <f>VLOOKUP($I117,'WM-AR'!$B$7:$AL$2292,33,FALSE)</f>
        <v>0</v>
      </c>
      <c r="AF117" s="287" t="s">
        <v>1146</v>
      </c>
      <c r="AG117" s="316" t="s">
        <v>779</v>
      </c>
      <c r="AH117" s="312"/>
      <c r="AI117" s="312" t="s">
        <v>763</v>
      </c>
      <c r="AJ117" s="334"/>
    </row>
    <row r="118" spans="2:36" ht="49.9" customHeight="1">
      <c r="B118" s="299" t="str">
        <f t="shared" si="21"/>
        <v>표준</v>
      </c>
      <c r="C118" s="314"/>
      <c r="D118" s="285"/>
      <c r="E118" s="309"/>
      <c r="F118" s="747"/>
      <c r="G118" s="286" t="str">
        <f>O118</f>
        <v>Acrylic Emulsion Paint</v>
      </c>
      <c r="H118" s="308" t="s">
        <v>1138</v>
      </c>
      <c r="I118" s="309" t="str">
        <f t="shared" si="17"/>
        <v>A04AM077-00001</v>
      </c>
      <c r="J118" s="310"/>
      <c r="K118" s="310" t="str">
        <f>VLOOKUP($I118,'WM-AR'!$B$7:$AL$2292,34,FALSE)</f>
        <v>M2</v>
      </c>
      <c r="L118" s="310" t="str">
        <f>VLOOKUP($I118,'WM-AR'!$B$7:$AL$2292,4,FALSE)</f>
        <v>Finishing Work</v>
      </c>
      <c r="M118" s="310" t="str">
        <f>VLOOKUP($I118,'WM-AR'!$B$7:$AL$2292,6,FALSE)</f>
        <v>Painting Work</v>
      </c>
      <c r="N118" s="310" t="str">
        <f>VLOOKUP($I118,'WM-AR'!$B$7:$AL$2292,8,FALSE)</f>
        <v>External Wall Painting</v>
      </c>
      <c r="O118" s="310" t="str">
        <f>VLOOKUP($I118,'WM-AR'!$B$7:$AL$2292,10,FALSE)</f>
        <v>Acrylic Emulsion Paint</v>
      </c>
      <c r="P118" s="310">
        <f>VLOOKUP($I118,'WM-AR'!$B$7:$AL$2292,12,FALSE)</f>
        <v>0</v>
      </c>
      <c r="Q118" s="310" t="str">
        <f>IF(VLOOKUP($I118,'WM-AR'!$B$7:$AL$2292,14,FALSE)=0,"",VLOOKUP($I118,'WM-AR'!$B$7:$AL$2292,14,FALSE))</f>
        <v/>
      </c>
      <c r="R118" s="310">
        <f>VLOOKUP($I118,'WM-AR'!$B$7:$AL$2292,16,FALSE)</f>
        <v>0</v>
      </c>
      <c r="S118" s="310">
        <f>VLOOKUP($I118,'WM-AR'!$B$7:$AL$2292,18,FALSE)</f>
        <v>0</v>
      </c>
      <c r="T118" s="310" t="str">
        <f>VLOOKUP($I118,'WM-AR'!$B$7:$AL$2292,20,FALSE)</f>
        <v/>
      </c>
      <c r="U118" s="310">
        <f>VLOOKUP($I118,'WM-AR'!$B$7:$AL$2292,22,FALSE)</f>
        <v>0</v>
      </c>
      <c r="V118" s="310" t="str">
        <f>VLOOKUP($I118,'WM-AR'!$B$7:$AL$2292,24,FALSE)</f>
        <v/>
      </c>
      <c r="W118" s="310">
        <f>VLOOKUP($I118,'WM-AR'!$B$7:$AL$2292,25,FALSE)</f>
        <v>0</v>
      </c>
      <c r="X118" s="310" t="str">
        <f>VLOOKUP($I118,'WM-AR'!$B$7:$AL$2292,26,FALSE)</f>
        <v/>
      </c>
      <c r="Y118" s="310">
        <f>VLOOKUP($I118,'WM-AR'!$B$7:$AL$2292,27,FALSE)</f>
        <v>0</v>
      </c>
      <c r="Z118" s="310">
        <f>VLOOKUP($I118,'WM-AR'!$B$7:$AL$2292,28,FALSE)</f>
        <v>0</v>
      </c>
      <c r="AA118" s="310">
        <f>VLOOKUP($I118,'WM-AR'!$B$7:$AL$2292,29,FALSE)</f>
        <v>0</v>
      </c>
      <c r="AB118" s="310">
        <f>VLOOKUP($I118,'WM-AR'!$B$7:$AL$2292,30,FALSE)</f>
        <v>0</v>
      </c>
      <c r="AC118" s="310">
        <f>VLOOKUP($I118,'WM-AR'!$B$7:$AL$2292,31,FALSE)</f>
        <v>0</v>
      </c>
      <c r="AD118" s="310">
        <f>VLOOKUP($I118,'WM-AR'!$B$7:$AL$2292,32,FALSE)</f>
        <v>0</v>
      </c>
      <c r="AE118" s="310">
        <f>VLOOKUP($I118,'WM-AR'!$B$7:$AL$2292,33,FALSE)</f>
        <v>0</v>
      </c>
      <c r="AF118" s="287"/>
      <c r="AG118" s="316" t="s">
        <v>779</v>
      </c>
      <c r="AH118" s="312"/>
      <c r="AI118" s="312" t="s">
        <v>763</v>
      </c>
      <c r="AJ118" s="334"/>
    </row>
    <row r="119" spans="2:36">
      <c r="B119" s="317" t="str">
        <f>$B118</f>
        <v>표준</v>
      </c>
      <c r="C119" s="318"/>
      <c r="D119" s="318"/>
      <c r="E119" s="318"/>
      <c r="F119" s="318"/>
      <c r="G119" s="318"/>
      <c r="H119" s="318"/>
      <c r="I119" s="318"/>
      <c r="J119" s="318"/>
      <c r="K119" s="318"/>
      <c r="L119" s="318"/>
      <c r="M119" s="318"/>
      <c r="N119" s="318"/>
      <c r="O119" s="318"/>
      <c r="P119" s="318"/>
      <c r="Q119" s="318"/>
      <c r="R119" s="318"/>
      <c r="S119" s="318"/>
      <c r="T119" s="318"/>
      <c r="U119" s="318"/>
      <c r="V119" s="318"/>
      <c r="W119" s="318"/>
      <c r="X119" s="318"/>
      <c r="Y119" s="318"/>
      <c r="Z119" s="318"/>
      <c r="AA119" s="318"/>
      <c r="AB119" s="318"/>
      <c r="AC119" s="318"/>
      <c r="AD119" s="318"/>
      <c r="AE119" s="318"/>
      <c r="AF119" s="318"/>
      <c r="AG119" s="318"/>
      <c r="AH119" s="318"/>
      <c r="AI119" s="318"/>
      <c r="AJ119" s="318"/>
    </row>
    <row r="120" spans="2:36" ht="34.9" customHeight="1">
      <c r="B120" s="283" t="s">
        <v>755</v>
      </c>
      <c r="C120" s="440"/>
      <c r="D120" s="285" t="s">
        <v>225</v>
      </c>
      <c r="E120" s="308"/>
      <c r="F120" s="287" t="s">
        <v>539</v>
      </c>
      <c r="G120" s="288" t="s">
        <v>1177</v>
      </c>
      <c r="H120" s="289"/>
      <c r="I120" s="290" t="str">
        <f t="shared" si="17"/>
        <v/>
      </c>
      <c r="J120" s="290"/>
      <c r="K120" s="290"/>
      <c r="L120" s="290"/>
      <c r="M120" s="290"/>
      <c r="N120" s="291"/>
      <c r="O120" s="441" t="s">
        <v>1178</v>
      </c>
      <c r="P120" s="442"/>
      <c r="Q120" s="442"/>
      <c r="R120" s="442"/>
      <c r="S120" s="442"/>
      <c r="T120" s="442"/>
      <c r="U120" s="442"/>
      <c r="V120" s="443"/>
      <c r="W120" s="444"/>
      <c r="X120" s="444"/>
      <c r="Y120" s="444"/>
      <c r="Z120" s="444"/>
      <c r="AA120" s="444"/>
      <c r="AB120" s="444"/>
      <c r="AC120" s="444"/>
      <c r="AD120" s="444"/>
      <c r="AE120" s="444"/>
      <c r="AF120" s="394"/>
      <c r="AG120" s="297"/>
      <c r="AH120" s="297"/>
      <c r="AI120" s="297"/>
      <c r="AJ120" s="333"/>
    </row>
    <row r="121" spans="2:36" ht="49.9" customHeight="1">
      <c r="B121" s="299" t="str">
        <f>$B120</f>
        <v>표준</v>
      </c>
      <c r="C121" s="307"/>
      <c r="D121" s="286"/>
      <c r="E121" s="286"/>
      <c r="F121" s="746"/>
      <c r="G121" s="286" t="str">
        <f>N121</f>
        <v>Concrete Brick</v>
      </c>
      <c r="H121" s="308" t="s">
        <v>1176</v>
      </c>
      <c r="I121" s="309" t="str">
        <f t="shared" si="17"/>
        <v>A04AL073-00001</v>
      </c>
      <c r="J121" s="310"/>
      <c r="K121" s="310" t="str">
        <f>VLOOKUP($I121,'WM-AR'!$B$7:$AL$2292,34,FALSE)</f>
        <v>M2</v>
      </c>
      <c r="L121" s="310" t="str">
        <f>VLOOKUP($I121,'WM-AR'!$B$7:$AL$2292,4,FALSE)</f>
        <v>Finishing Work</v>
      </c>
      <c r="M121" s="310" t="str">
        <f>VLOOKUP($I121,'WM-AR'!$B$7:$AL$2292,6,FALSE)</f>
        <v>Masonry Work</v>
      </c>
      <c r="N121" s="310" t="str">
        <f>VLOOKUP($I121,'WM-AR'!$B$7:$AL$2292,8,FALSE)</f>
        <v>Concrete Brick</v>
      </c>
      <c r="O121" s="310">
        <f>VLOOKUP($I121,'WM-AR'!$B$7:$AL$2292,10,FALSE)</f>
        <v>0</v>
      </c>
      <c r="P121" s="310">
        <f>VLOOKUP($I121,'WM-AR'!$B$7:$AL$2292,12,FALSE)</f>
        <v>0</v>
      </c>
      <c r="Q121" s="310" t="str">
        <f>IF(VLOOKUP($I121,'WM-AR'!$B$7:$AL$2292,14,FALSE)=0,"",VLOOKUP($I121,'WM-AR'!$B$7:$AL$2292,14,FALSE))</f>
        <v/>
      </c>
      <c r="R121" s="310">
        <f>VLOOKUP($I121,'WM-AR'!$B$7:$AL$2292,16,FALSE)</f>
        <v>0</v>
      </c>
      <c r="S121" s="310">
        <f>VLOOKUP($I121,'WM-AR'!$B$7:$AL$2292,18,FALSE)</f>
        <v>0</v>
      </c>
      <c r="T121" s="310" t="str">
        <f>VLOOKUP($I121,'WM-AR'!$B$7:$AL$2292,20,FALSE)</f>
        <v>[0.5B] w/ All Reinf.(Lath, Steel Tie, Anchor Bar, Mortar, ETC.), Filler, Sealant, Lintel/Sill for Opening, ETC.</v>
      </c>
      <c r="U121" s="310">
        <f>VLOOKUP($I121,'WM-AR'!$B$7:$AL$2292,22,FALSE)</f>
        <v>0</v>
      </c>
      <c r="V121" s="310" t="str">
        <f>VLOOKUP($I121,'WM-AR'!$B$7:$AL$2292,24,FALSE)</f>
        <v>THK≤90mm</v>
      </c>
      <c r="W121" s="310">
        <f>VLOOKUP($I121,'WM-AR'!$B$7:$AL$2292,25,FALSE)</f>
        <v>0</v>
      </c>
      <c r="X121" s="310" t="str">
        <f>VLOOKUP($I121,'WM-AR'!$B$7:$AL$2292,26,FALSE)</f>
        <v>THK=(  )mm</v>
      </c>
      <c r="Y121" s="310">
        <f>VLOOKUP($I121,'WM-AR'!$B$7:$AL$2292,27,FALSE)</f>
        <v>0</v>
      </c>
      <c r="Z121" s="310">
        <f>VLOOKUP($I121,'WM-AR'!$B$7:$AL$2292,28,FALSE)</f>
        <v>0</v>
      </c>
      <c r="AA121" s="310">
        <f>VLOOKUP($I121,'WM-AR'!$B$7:$AL$2292,29,FALSE)</f>
        <v>0</v>
      </c>
      <c r="AB121" s="310">
        <f>VLOOKUP($I121,'WM-AR'!$B$7:$AL$2292,30,FALSE)</f>
        <v>0</v>
      </c>
      <c r="AC121" s="310">
        <f>VLOOKUP($I121,'WM-AR'!$B$7:$AL$2292,31,FALSE)</f>
        <v>0</v>
      </c>
      <c r="AD121" s="310">
        <f>VLOOKUP($I121,'WM-AR'!$B$7:$AL$2292,32,FALSE)</f>
        <v>0</v>
      </c>
      <c r="AE121" s="310">
        <f>VLOOKUP($I121,'WM-AR'!$B$7:$AL$2292,33,FALSE)</f>
        <v>0</v>
      </c>
      <c r="AF121" s="287" t="s">
        <v>1179</v>
      </c>
      <c r="AG121" s="316" t="s">
        <v>779</v>
      </c>
      <c r="AH121" s="312"/>
      <c r="AI121" s="312" t="s">
        <v>763</v>
      </c>
      <c r="AJ121" s="334"/>
    </row>
    <row r="122" spans="2:36" ht="49.9" customHeight="1">
      <c r="B122" s="299" t="str">
        <f t="shared" ref="B122:B126" si="22">$B121</f>
        <v>표준</v>
      </c>
      <c r="C122" s="314"/>
      <c r="D122" s="285"/>
      <c r="E122" s="285"/>
      <c r="F122" s="748"/>
      <c r="G122" s="286" t="s">
        <v>1133</v>
      </c>
      <c r="H122" s="308"/>
      <c r="I122" s="309" t="str">
        <f t="shared" si="17"/>
        <v/>
      </c>
      <c r="J122" s="310"/>
      <c r="K122" s="310"/>
      <c r="L122" s="310"/>
      <c r="M122" s="310"/>
      <c r="N122" s="310"/>
      <c r="O122" s="310"/>
      <c r="P122" s="310"/>
      <c r="Q122" s="310"/>
      <c r="R122" s="310"/>
      <c r="S122" s="310"/>
      <c r="T122" s="310"/>
      <c r="U122" s="310"/>
      <c r="V122" s="310"/>
      <c r="W122" s="310"/>
      <c r="X122" s="310"/>
      <c r="Y122" s="310"/>
      <c r="Z122" s="310"/>
      <c r="AA122" s="310"/>
      <c r="AB122" s="310"/>
      <c r="AC122" s="310"/>
      <c r="AD122" s="310"/>
      <c r="AE122" s="310"/>
      <c r="AF122" s="287" t="s">
        <v>1179</v>
      </c>
      <c r="AG122" s="352"/>
      <c r="AH122" s="352"/>
      <c r="AI122" s="352"/>
      <c r="AJ122" s="334"/>
    </row>
    <row r="123" spans="2:36" ht="49.9" customHeight="1">
      <c r="B123" s="299" t="str">
        <f t="shared" si="22"/>
        <v>표준</v>
      </c>
      <c r="C123" s="314"/>
      <c r="D123" s="285"/>
      <c r="E123" s="285"/>
      <c r="F123" s="748"/>
      <c r="G123" s="286" t="str">
        <f>O123</f>
        <v>Glass Wool (Fiberglass)</v>
      </c>
      <c r="H123" s="308" t="s">
        <v>1124</v>
      </c>
      <c r="I123" s="309" t="str">
        <f t="shared" si="17"/>
        <v>A04AL076-00008</v>
      </c>
      <c r="J123" s="310"/>
      <c r="K123" s="310" t="str">
        <f>VLOOKUP($I123,'WM-AR'!$B$7:$AL$2292,34,FALSE)</f>
        <v>M2</v>
      </c>
      <c r="L123" s="310" t="str">
        <f>VLOOKUP($I123,'WM-AR'!$B$7:$AL$2292,4,FALSE)</f>
        <v>Finishing Work</v>
      </c>
      <c r="M123" s="310" t="str">
        <f>VLOOKUP($I123,'WM-AR'!$B$7:$AL$2292,6,FALSE)</f>
        <v>Masonry Work</v>
      </c>
      <c r="N123" s="310" t="str">
        <f>VLOOKUP($I123,'WM-AR'!$B$7:$AL$2292,8,FALSE)</f>
        <v>Insulation</v>
      </c>
      <c r="O123" s="310" t="str">
        <f>VLOOKUP($I123,'WM-AR'!$B$7:$AL$2292,10,FALSE)</f>
        <v>Glass Wool (Fiberglass)</v>
      </c>
      <c r="P123" s="310">
        <f>VLOOKUP($I123,'WM-AR'!$B$7:$AL$2292,12,FALSE)</f>
        <v>0</v>
      </c>
      <c r="Q123" s="310" t="str">
        <f>IF(VLOOKUP($I123,'WM-AR'!$B$7:$AL$2292,14,FALSE)=0,"",VLOOKUP($I123,'WM-AR'!$B$7:$AL$2292,14,FALSE))</f>
        <v/>
      </c>
      <c r="R123" s="310">
        <f>VLOOKUP($I123,'WM-AR'!$B$7:$AL$2292,16,FALSE)</f>
        <v>0</v>
      </c>
      <c r="S123" s="310">
        <f>VLOOKUP($I123,'WM-AR'!$B$7:$AL$2292,18,FALSE)</f>
        <v>0</v>
      </c>
      <c r="T123" s="310" t="str">
        <f>VLOOKUP($I123,'WM-AR'!$B$7:$AL$2292,20,FALSE)</f>
        <v>Minimum Density of 50 kg/m3</v>
      </c>
      <c r="U123" s="310">
        <f>VLOOKUP($I123,'WM-AR'!$B$7:$AL$2292,22,FALSE)</f>
        <v>0</v>
      </c>
      <c r="V123" s="310" t="str">
        <f>VLOOKUP($I123,'WM-AR'!$B$7:$AL$2292,24,FALSE)</f>
        <v>100mm≤THK</v>
      </c>
      <c r="W123" s="310">
        <f>VLOOKUP($I123,'WM-AR'!$B$7:$AL$2292,25,FALSE)</f>
        <v>0</v>
      </c>
      <c r="X123" s="310" t="str">
        <f>VLOOKUP($I123,'WM-AR'!$B$7:$AL$2292,26,FALSE)</f>
        <v>THK=(  )mm</v>
      </c>
      <c r="Y123" s="310">
        <f>VLOOKUP($I123,'WM-AR'!$B$7:$AL$2292,27,FALSE)</f>
        <v>0</v>
      </c>
      <c r="Z123" s="310">
        <f>VLOOKUP($I123,'WM-AR'!$B$7:$AL$2292,28,FALSE)</f>
        <v>0</v>
      </c>
      <c r="AA123" s="310">
        <f>VLOOKUP($I123,'WM-AR'!$B$7:$AL$2292,29,FALSE)</f>
        <v>0</v>
      </c>
      <c r="AB123" s="310">
        <f>VLOOKUP($I123,'WM-AR'!$B$7:$AL$2292,30,FALSE)</f>
        <v>0</v>
      </c>
      <c r="AC123" s="310">
        <f>VLOOKUP($I123,'WM-AR'!$B$7:$AL$2292,31,FALSE)</f>
        <v>0</v>
      </c>
      <c r="AD123" s="310">
        <f>VLOOKUP($I123,'WM-AR'!$B$7:$AL$2292,32,FALSE)</f>
        <v>0</v>
      </c>
      <c r="AE123" s="310">
        <f>VLOOKUP($I123,'WM-AR'!$B$7:$AL$2292,33,FALSE)</f>
        <v>0</v>
      </c>
      <c r="AF123" s="287" t="s">
        <v>1166</v>
      </c>
      <c r="AG123" s="316" t="s">
        <v>779</v>
      </c>
      <c r="AH123" s="312"/>
      <c r="AI123" s="312" t="s">
        <v>763</v>
      </c>
      <c r="AJ123" s="334"/>
    </row>
    <row r="124" spans="2:36" ht="49.9" customHeight="1">
      <c r="B124" s="299" t="str">
        <f t="shared" si="22"/>
        <v>표준</v>
      </c>
      <c r="C124" s="314"/>
      <c r="D124" s="285"/>
      <c r="E124" s="285"/>
      <c r="F124" s="747"/>
      <c r="G124" s="286" t="str">
        <f>N124</f>
        <v>Concrete Brick</v>
      </c>
      <c r="H124" s="308" t="s">
        <v>1149</v>
      </c>
      <c r="I124" s="309" t="str">
        <f t="shared" si="17"/>
        <v>A04AL073-00002</v>
      </c>
      <c r="J124" s="310"/>
      <c r="K124" s="310" t="str">
        <f>VLOOKUP($I124,'WM-AR'!$B$7:$AL$2292,34,FALSE)</f>
        <v>M2</v>
      </c>
      <c r="L124" s="310" t="str">
        <f>VLOOKUP($I124,'WM-AR'!$B$7:$AL$2292,4,FALSE)</f>
        <v>Finishing Work</v>
      </c>
      <c r="M124" s="310" t="str">
        <f>VLOOKUP($I124,'WM-AR'!$B$7:$AL$2292,6,FALSE)</f>
        <v>Masonry Work</v>
      </c>
      <c r="N124" s="310" t="str">
        <f>VLOOKUP($I124,'WM-AR'!$B$7:$AL$2292,8,FALSE)</f>
        <v>Concrete Brick</v>
      </c>
      <c r="O124" s="310">
        <f>VLOOKUP($I124,'WM-AR'!$B$7:$AL$2292,10,FALSE)</f>
        <v>0</v>
      </c>
      <c r="P124" s="310">
        <f>VLOOKUP($I124,'WM-AR'!$B$7:$AL$2292,12,FALSE)</f>
        <v>0</v>
      </c>
      <c r="Q124" s="310" t="str">
        <f>IF(VLOOKUP($I124,'WM-AR'!$B$7:$AL$2292,14,FALSE)=0,"",VLOOKUP($I124,'WM-AR'!$B$7:$AL$2292,14,FALSE))</f>
        <v/>
      </c>
      <c r="R124" s="310">
        <f>VLOOKUP($I124,'WM-AR'!$B$7:$AL$2292,16,FALSE)</f>
        <v>0</v>
      </c>
      <c r="S124" s="310">
        <f>VLOOKUP($I124,'WM-AR'!$B$7:$AL$2292,18,FALSE)</f>
        <v>0</v>
      </c>
      <c r="T124" s="310" t="str">
        <f>VLOOKUP($I124,'WM-AR'!$B$7:$AL$2292,20,FALSE)</f>
        <v>[1.0B] w/ All Reinf.(Lath, Steel Tie, Anchor Bar, Mortar, ETC.), Filler, Sealant, Lintel/Sill for Opening, ETC.</v>
      </c>
      <c r="U124" s="310">
        <f>VLOOKUP($I124,'WM-AR'!$B$7:$AL$2292,22,FALSE)</f>
        <v>0</v>
      </c>
      <c r="V124" s="310" t="str">
        <f>VLOOKUP($I124,'WM-AR'!$B$7:$AL$2292,24,FALSE)</f>
        <v>90mm&lt;THK≤190mm</v>
      </c>
      <c r="W124" s="310">
        <f>VLOOKUP($I124,'WM-AR'!$B$7:$AL$2292,25,FALSE)</f>
        <v>0</v>
      </c>
      <c r="X124" s="310" t="str">
        <f>VLOOKUP($I124,'WM-AR'!$B$7:$AL$2292,26,FALSE)</f>
        <v>THK=(  )mm</v>
      </c>
      <c r="Y124" s="310">
        <f>VLOOKUP($I124,'WM-AR'!$B$7:$AL$2292,27,FALSE)</f>
        <v>0</v>
      </c>
      <c r="Z124" s="310">
        <f>VLOOKUP($I124,'WM-AR'!$B$7:$AL$2292,28,FALSE)</f>
        <v>0</v>
      </c>
      <c r="AA124" s="310">
        <f>VLOOKUP($I124,'WM-AR'!$B$7:$AL$2292,29,FALSE)</f>
        <v>0</v>
      </c>
      <c r="AB124" s="310">
        <f>VLOOKUP($I124,'WM-AR'!$B$7:$AL$2292,30,FALSE)</f>
        <v>0</v>
      </c>
      <c r="AC124" s="310">
        <f>VLOOKUP($I124,'WM-AR'!$B$7:$AL$2292,31,FALSE)</f>
        <v>0</v>
      </c>
      <c r="AD124" s="310">
        <f>VLOOKUP($I124,'WM-AR'!$B$7:$AL$2292,32,FALSE)</f>
        <v>0</v>
      </c>
      <c r="AE124" s="310">
        <f>VLOOKUP($I124,'WM-AR'!$B$7:$AL$2292,33,FALSE)</f>
        <v>0</v>
      </c>
      <c r="AF124" s="287" t="s">
        <v>1179</v>
      </c>
      <c r="AG124" s="316" t="s">
        <v>779</v>
      </c>
      <c r="AH124" s="312"/>
      <c r="AI124" s="312" t="s">
        <v>763</v>
      </c>
      <c r="AJ124" s="334"/>
    </row>
    <row r="125" spans="2:36" ht="49.9" customHeight="1">
      <c r="B125" s="299" t="str">
        <f t="shared" si="22"/>
        <v>표준</v>
      </c>
      <c r="C125" s="314"/>
      <c r="D125" s="285"/>
      <c r="E125" s="309"/>
      <c r="F125" s="746"/>
      <c r="G125" s="286" t="str">
        <f>N125</f>
        <v>Plastering</v>
      </c>
      <c r="H125" s="308" t="s">
        <v>1136</v>
      </c>
      <c r="I125" s="309" t="str">
        <f t="shared" si="17"/>
        <v>A04AT198-00001</v>
      </c>
      <c r="J125" s="310"/>
      <c r="K125" s="310" t="str">
        <f>VLOOKUP($I125,'WM-AR'!$B$7:$AL$2292,34,FALSE)</f>
        <v>M2</v>
      </c>
      <c r="L125" s="310" t="str">
        <f>VLOOKUP($I125,'WM-AR'!$B$7:$AL$2292,4,FALSE)</f>
        <v>Finishing Work</v>
      </c>
      <c r="M125" s="310" t="str">
        <f>VLOOKUP($I125,'WM-AR'!$B$7:$AL$2292,6,FALSE)</f>
        <v>Plastering Work</v>
      </c>
      <c r="N125" s="310" t="str">
        <f>VLOOKUP($I125,'WM-AR'!$B$7:$AL$2292,8,FALSE)</f>
        <v>Plastering</v>
      </c>
      <c r="O125" s="310">
        <f>VLOOKUP($I125,'WM-AR'!$B$7:$AL$2292,10,FALSE)</f>
        <v>0</v>
      </c>
      <c r="P125" s="310">
        <f>VLOOKUP($I125,'WM-AR'!$B$7:$AL$2292,12,FALSE)</f>
        <v>0</v>
      </c>
      <c r="Q125" s="310" t="str">
        <f>IF(VLOOKUP($I125,'WM-AR'!$B$7:$AL$2292,14,FALSE)=0,"",VLOOKUP($I125,'WM-AR'!$B$7:$AL$2292,14,FALSE))</f>
        <v/>
      </c>
      <c r="R125" s="310">
        <f>VLOOKUP($I125,'WM-AR'!$B$7:$AL$2292,16,FALSE)</f>
        <v>0</v>
      </c>
      <c r="S125" s="310" t="str">
        <f>VLOOKUP($I125,'WM-AR'!$B$7:$AL$2292,18,FALSE)</f>
        <v>for External Masonry Wall</v>
      </c>
      <c r="T125" s="310" t="str">
        <f>VLOOKUP($I125,'WM-AR'!$B$7:$AL$2292,20,FALSE)</f>
        <v/>
      </c>
      <c r="U125" s="310">
        <f>VLOOKUP($I125,'WM-AR'!$B$7:$AL$2292,22,FALSE)</f>
        <v>0</v>
      </c>
      <c r="V125" s="310">
        <f>VLOOKUP($I125,'WM-AR'!$B$7:$AL$2292,24,FALSE)</f>
        <v>0</v>
      </c>
      <c r="W125" s="310">
        <f>VLOOKUP($I125,'WM-AR'!$B$7:$AL$2292,25,FALSE)</f>
        <v>0</v>
      </c>
      <c r="X125" s="310" t="str">
        <f>VLOOKUP($I125,'WM-AR'!$B$7:$AL$2292,26,FALSE)</f>
        <v>THK=(  )mm</v>
      </c>
      <c r="Y125" s="310">
        <f>VLOOKUP($I125,'WM-AR'!$B$7:$AL$2292,27,FALSE)</f>
        <v>0</v>
      </c>
      <c r="Z125" s="310">
        <f>VLOOKUP($I125,'WM-AR'!$B$7:$AL$2292,28,FALSE)</f>
        <v>0</v>
      </c>
      <c r="AA125" s="310">
        <f>VLOOKUP($I125,'WM-AR'!$B$7:$AL$2292,29,FALSE)</f>
        <v>0</v>
      </c>
      <c r="AB125" s="310">
        <f>VLOOKUP($I125,'WM-AR'!$B$7:$AL$2292,30,FALSE)</f>
        <v>0</v>
      </c>
      <c r="AC125" s="310">
        <f>VLOOKUP($I125,'WM-AR'!$B$7:$AL$2292,31,FALSE)</f>
        <v>0</v>
      </c>
      <c r="AD125" s="310">
        <f>VLOOKUP($I125,'WM-AR'!$B$7:$AL$2292,32,FALSE)</f>
        <v>0</v>
      </c>
      <c r="AE125" s="310">
        <f>VLOOKUP($I125,'WM-AR'!$B$7:$AL$2292,33,FALSE)</f>
        <v>0</v>
      </c>
      <c r="AF125" s="287" t="s">
        <v>1146</v>
      </c>
      <c r="AG125" s="316" t="s">
        <v>779</v>
      </c>
      <c r="AH125" s="312"/>
      <c r="AI125" s="312" t="s">
        <v>763</v>
      </c>
      <c r="AJ125" s="334"/>
    </row>
    <row r="126" spans="2:36" ht="49.9" customHeight="1">
      <c r="B126" s="299" t="str">
        <f t="shared" si="22"/>
        <v>표준</v>
      </c>
      <c r="C126" s="314"/>
      <c r="D126" s="285"/>
      <c r="E126" s="309"/>
      <c r="F126" s="747"/>
      <c r="G126" s="286" t="str">
        <f>O126</f>
        <v>Acrylic Emulsion Paint</v>
      </c>
      <c r="H126" s="308" t="s">
        <v>1138</v>
      </c>
      <c r="I126" s="309" t="str">
        <f t="shared" si="17"/>
        <v>A04AM077-00001</v>
      </c>
      <c r="J126" s="310"/>
      <c r="K126" s="310" t="str">
        <f>VLOOKUP($I126,'WM-AR'!$B$7:$AL$2292,34,FALSE)</f>
        <v>M2</v>
      </c>
      <c r="L126" s="310" t="str">
        <f>VLOOKUP($I126,'WM-AR'!$B$7:$AL$2292,4,FALSE)</f>
        <v>Finishing Work</v>
      </c>
      <c r="M126" s="310" t="str">
        <f>VLOOKUP($I126,'WM-AR'!$B$7:$AL$2292,6,FALSE)</f>
        <v>Painting Work</v>
      </c>
      <c r="N126" s="310" t="str">
        <f>VLOOKUP($I126,'WM-AR'!$B$7:$AL$2292,8,FALSE)</f>
        <v>External Wall Painting</v>
      </c>
      <c r="O126" s="310" t="str">
        <f>VLOOKUP($I126,'WM-AR'!$B$7:$AL$2292,10,FALSE)</f>
        <v>Acrylic Emulsion Paint</v>
      </c>
      <c r="P126" s="310">
        <f>VLOOKUP($I126,'WM-AR'!$B$7:$AL$2292,12,FALSE)</f>
        <v>0</v>
      </c>
      <c r="Q126" s="310" t="str">
        <f>IF(VLOOKUP($I126,'WM-AR'!$B$7:$AL$2292,14,FALSE)=0,"",VLOOKUP($I126,'WM-AR'!$B$7:$AL$2292,14,FALSE))</f>
        <v/>
      </c>
      <c r="R126" s="310">
        <f>VLOOKUP($I126,'WM-AR'!$B$7:$AL$2292,16,FALSE)</f>
        <v>0</v>
      </c>
      <c r="S126" s="310">
        <f>VLOOKUP($I126,'WM-AR'!$B$7:$AL$2292,18,FALSE)</f>
        <v>0</v>
      </c>
      <c r="T126" s="310" t="str">
        <f>VLOOKUP($I126,'WM-AR'!$B$7:$AL$2292,20,FALSE)</f>
        <v/>
      </c>
      <c r="U126" s="310">
        <f>VLOOKUP($I126,'WM-AR'!$B$7:$AL$2292,22,FALSE)</f>
        <v>0</v>
      </c>
      <c r="V126" s="310" t="str">
        <f>VLOOKUP($I126,'WM-AR'!$B$7:$AL$2292,24,FALSE)</f>
        <v/>
      </c>
      <c r="W126" s="310">
        <f>VLOOKUP($I126,'WM-AR'!$B$7:$AL$2292,25,FALSE)</f>
        <v>0</v>
      </c>
      <c r="X126" s="310" t="str">
        <f>VLOOKUP($I126,'WM-AR'!$B$7:$AL$2292,26,FALSE)</f>
        <v/>
      </c>
      <c r="Y126" s="310">
        <f>VLOOKUP($I126,'WM-AR'!$B$7:$AL$2292,27,FALSE)</f>
        <v>0</v>
      </c>
      <c r="Z126" s="310">
        <f>VLOOKUP($I126,'WM-AR'!$B$7:$AL$2292,28,FALSE)</f>
        <v>0</v>
      </c>
      <c r="AA126" s="310">
        <f>VLOOKUP($I126,'WM-AR'!$B$7:$AL$2292,29,FALSE)</f>
        <v>0</v>
      </c>
      <c r="AB126" s="310">
        <f>VLOOKUP($I126,'WM-AR'!$B$7:$AL$2292,30,FALSE)</f>
        <v>0</v>
      </c>
      <c r="AC126" s="310">
        <f>VLOOKUP($I126,'WM-AR'!$B$7:$AL$2292,31,FALSE)</f>
        <v>0</v>
      </c>
      <c r="AD126" s="310">
        <f>VLOOKUP($I126,'WM-AR'!$B$7:$AL$2292,32,FALSE)</f>
        <v>0</v>
      </c>
      <c r="AE126" s="310">
        <f>VLOOKUP($I126,'WM-AR'!$B$7:$AL$2292,33,FALSE)</f>
        <v>0</v>
      </c>
      <c r="AF126" s="287"/>
      <c r="AG126" s="316" t="s">
        <v>779</v>
      </c>
      <c r="AH126" s="312"/>
      <c r="AI126" s="312" t="s">
        <v>763</v>
      </c>
      <c r="AJ126" s="334"/>
    </row>
    <row r="127" spans="2:36">
      <c r="B127" s="317" t="str">
        <f>$B126</f>
        <v>표준</v>
      </c>
      <c r="C127" s="318"/>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I127" s="318"/>
      <c r="AJ127" s="318"/>
    </row>
    <row r="128" spans="2:36" ht="34.9" customHeight="1">
      <c r="B128" s="283" t="s">
        <v>755</v>
      </c>
      <c r="C128" s="440"/>
      <c r="D128" s="285" t="s">
        <v>225</v>
      </c>
      <c r="E128" s="308"/>
      <c r="F128" s="287" t="s">
        <v>539</v>
      </c>
      <c r="G128" s="288" t="s">
        <v>1180</v>
      </c>
      <c r="H128" s="289"/>
      <c r="I128" s="290" t="str">
        <f t="shared" si="17"/>
        <v/>
      </c>
      <c r="J128" s="290"/>
      <c r="K128" s="290"/>
      <c r="L128" s="290"/>
      <c r="M128" s="290"/>
      <c r="N128" s="291"/>
      <c r="O128" s="441" t="s">
        <v>1181</v>
      </c>
      <c r="P128" s="442"/>
      <c r="Q128" s="442"/>
      <c r="R128" s="442"/>
      <c r="S128" s="442"/>
      <c r="T128" s="442"/>
      <c r="U128" s="442"/>
      <c r="V128" s="443"/>
      <c r="W128" s="444"/>
      <c r="X128" s="444"/>
      <c r="Y128" s="444"/>
      <c r="Z128" s="444"/>
      <c r="AA128" s="444"/>
      <c r="AB128" s="444"/>
      <c r="AC128" s="444"/>
      <c r="AD128" s="444"/>
      <c r="AE128" s="444"/>
      <c r="AF128" s="394"/>
      <c r="AG128" s="297"/>
      <c r="AH128" s="297"/>
      <c r="AI128" s="297"/>
      <c r="AJ128" s="333"/>
    </row>
    <row r="129" spans="2:36" ht="49.9" customHeight="1">
      <c r="B129" s="299" t="str">
        <f>$B128</f>
        <v>표준</v>
      </c>
      <c r="C129" s="307"/>
      <c r="D129" s="286"/>
      <c r="E129" s="286"/>
      <c r="F129" s="746"/>
      <c r="G129" s="286" t="str">
        <f>N129</f>
        <v>Concrete Brick</v>
      </c>
      <c r="H129" s="308" t="s">
        <v>1176</v>
      </c>
      <c r="I129" s="309" t="str">
        <f t="shared" si="17"/>
        <v>A04AL073-00001</v>
      </c>
      <c r="J129" s="310"/>
      <c r="K129" s="310" t="str">
        <f>VLOOKUP($I129,'WM-AR'!$B$7:$AL$2292,34,FALSE)</f>
        <v>M2</v>
      </c>
      <c r="L129" s="310" t="str">
        <f>VLOOKUP($I129,'WM-AR'!$B$7:$AL$2292,4,FALSE)</f>
        <v>Finishing Work</v>
      </c>
      <c r="M129" s="310" t="str">
        <f>VLOOKUP($I129,'WM-AR'!$B$7:$AL$2292,6,FALSE)</f>
        <v>Masonry Work</v>
      </c>
      <c r="N129" s="310" t="str">
        <f>VLOOKUP($I129,'WM-AR'!$B$7:$AL$2292,8,FALSE)</f>
        <v>Concrete Brick</v>
      </c>
      <c r="O129" s="310">
        <f>VLOOKUP($I129,'WM-AR'!$B$7:$AL$2292,10,FALSE)</f>
        <v>0</v>
      </c>
      <c r="P129" s="310">
        <f>VLOOKUP($I129,'WM-AR'!$B$7:$AL$2292,12,FALSE)</f>
        <v>0</v>
      </c>
      <c r="Q129" s="310" t="str">
        <f>IF(VLOOKUP($I129,'WM-AR'!$B$7:$AL$2292,14,FALSE)=0,"",VLOOKUP($I129,'WM-AR'!$B$7:$AL$2292,14,FALSE))</f>
        <v/>
      </c>
      <c r="R129" s="310">
        <f>VLOOKUP($I129,'WM-AR'!$B$7:$AL$2292,16,FALSE)</f>
        <v>0</v>
      </c>
      <c r="S129" s="310">
        <f>VLOOKUP($I129,'WM-AR'!$B$7:$AL$2292,18,FALSE)</f>
        <v>0</v>
      </c>
      <c r="T129" s="310" t="str">
        <f>VLOOKUP($I129,'WM-AR'!$B$7:$AL$2292,20,FALSE)</f>
        <v>[0.5B] w/ All Reinf.(Lath, Steel Tie, Anchor Bar, Mortar, ETC.), Filler, Sealant, Lintel/Sill for Opening, ETC.</v>
      </c>
      <c r="U129" s="310">
        <f>VLOOKUP($I129,'WM-AR'!$B$7:$AL$2292,22,FALSE)</f>
        <v>0</v>
      </c>
      <c r="V129" s="310" t="str">
        <f>VLOOKUP($I129,'WM-AR'!$B$7:$AL$2292,24,FALSE)</f>
        <v>THK≤90mm</v>
      </c>
      <c r="W129" s="310">
        <f>VLOOKUP($I129,'WM-AR'!$B$7:$AL$2292,25,FALSE)</f>
        <v>0</v>
      </c>
      <c r="X129" s="310" t="str">
        <f>VLOOKUP($I129,'WM-AR'!$B$7:$AL$2292,26,FALSE)</f>
        <v>THK=(  )mm</v>
      </c>
      <c r="Y129" s="310">
        <f>VLOOKUP($I129,'WM-AR'!$B$7:$AL$2292,27,FALSE)</f>
        <v>0</v>
      </c>
      <c r="Z129" s="310">
        <f>VLOOKUP($I129,'WM-AR'!$B$7:$AL$2292,28,FALSE)</f>
        <v>0</v>
      </c>
      <c r="AA129" s="310">
        <f>VLOOKUP($I129,'WM-AR'!$B$7:$AL$2292,29,FALSE)</f>
        <v>0</v>
      </c>
      <c r="AB129" s="310">
        <f>VLOOKUP($I129,'WM-AR'!$B$7:$AL$2292,30,FALSE)</f>
        <v>0</v>
      </c>
      <c r="AC129" s="310">
        <f>VLOOKUP($I129,'WM-AR'!$B$7:$AL$2292,31,FALSE)</f>
        <v>0</v>
      </c>
      <c r="AD129" s="310">
        <f>VLOOKUP($I129,'WM-AR'!$B$7:$AL$2292,32,FALSE)</f>
        <v>0</v>
      </c>
      <c r="AE129" s="310">
        <f>VLOOKUP($I129,'WM-AR'!$B$7:$AL$2292,33,FALSE)</f>
        <v>0</v>
      </c>
      <c r="AF129" s="287" t="s">
        <v>1179</v>
      </c>
      <c r="AG129" s="316" t="s">
        <v>779</v>
      </c>
      <c r="AH129" s="312"/>
      <c r="AI129" s="312" t="s">
        <v>763</v>
      </c>
      <c r="AJ129" s="334"/>
    </row>
    <row r="130" spans="2:36" ht="49.9" customHeight="1">
      <c r="B130" s="299" t="str">
        <f t="shared" ref="B130:B134" si="23">$B129</f>
        <v>표준</v>
      </c>
      <c r="C130" s="314"/>
      <c r="D130" s="285"/>
      <c r="E130" s="285"/>
      <c r="F130" s="748"/>
      <c r="G130" s="286" t="s">
        <v>1133</v>
      </c>
      <c r="H130" s="308"/>
      <c r="I130" s="309" t="str">
        <f t="shared" si="17"/>
        <v/>
      </c>
      <c r="J130" s="310"/>
      <c r="K130" s="310"/>
      <c r="L130" s="310"/>
      <c r="M130" s="310"/>
      <c r="N130" s="310"/>
      <c r="O130" s="310"/>
      <c r="P130" s="310"/>
      <c r="Q130" s="310"/>
      <c r="R130" s="310"/>
      <c r="S130" s="310"/>
      <c r="T130" s="310"/>
      <c r="U130" s="310"/>
      <c r="V130" s="310"/>
      <c r="W130" s="310"/>
      <c r="X130" s="310"/>
      <c r="Y130" s="310"/>
      <c r="Z130" s="310"/>
      <c r="AA130" s="310"/>
      <c r="AB130" s="310"/>
      <c r="AC130" s="310"/>
      <c r="AD130" s="310"/>
      <c r="AE130" s="310"/>
      <c r="AF130" s="287" t="s">
        <v>1179</v>
      </c>
      <c r="AG130" s="352"/>
      <c r="AH130" s="352"/>
      <c r="AI130" s="352"/>
      <c r="AJ130" s="334"/>
    </row>
    <row r="131" spans="2:36" ht="49.9" customHeight="1">
      <c r="B131" s="299" t="str">
        <f t="shared" si="23"/>
        <v>표준</v>
      </c>
      <c r="C131" s="314"/>
      <c r="D131" s="285"/>
      <c r="E131" s="285"/>
      <c r="F131" s="748"/>
      <c r="G131" s="286" t="str">
        <f>O131</f>
        <v>Polystyrene (Extruded Polystyrene(XPS) or Expanded Polystyrene(EPS))</v>
      </c>
      <c r="H131" s="308" t="s">
        <v>1173</v>
      </c>
      <c r="I131" s="309" t="str">
        <f t="shared" si="17"/>
        <v>A04AL076-00012</v>
      </c>
      <c r="J131" s="310"/>
      <c r="K131" s="310" t="str">
        <f>VLOOKUP($I131,'WM-AR'!$B$7:$AL$2292,34,FALSE)</f>
        <v>M2</v>
      </c>
      <c r="L131" s="310" t="str">
        <f>VLOOKUP($I131,'WM-AR'!$B$7:$AL$2292,4,FALSE)</f>
        <v>Finishing Work</v>
      </c>
      <c r="M131" s="310" t="str">
        <f>VLOOKUP($I131,'WM-AR'!$B$7:$AL$2292,6,FALSE)</f>
        <v>Masonry Work</v>
      </c>
      <c r="N131" s="310" t="str">
        <f>VLOOKUP($I131,'WM-AR'!$B$7:$AL$2292,8,FALSE)</f>
        <v>Insulation</v>
      </c>
      <c r="O131" s="310" t="str">
        <f>VLOOKUP($I131,'WM-AR'!$B$7:$AL$2292,10,FALSE)</f>
        <v>Polystyrene (Extruded Polystyrene(XPS) or Expanded Polystyrene(EPS))</v>
      </c>
      <c r="P131" s="310">
        <f>VLOOKUP($I131,'WM-AR'!$B$7:$AL$2292,12,FALSE)</f>
        <v>0</v>
      </c>
      <c r="Q131" s="310" t="str">
        <f>IF(VLOOKUP($I131,'WM-AR'!$B$7:$AL$2292,14,FALSE)=0,"",VLOOKUP($I131,'WM-AR'!$B$7:$AL$2292,14,FALSE))</f>
        <v/>
      </c>
      <c r="R131" s="310">
        <f>VLOOKUP($I131,'WM-AR'!$B$7:$AL$2292,16,FALSE)</f>
        <v>0</v>
      </c>
      <c r="S131" s="310">
        <f>VLOOKUP($I131,'WM-AR'!$B$7:$AL$2292,18,FALSE)</f>
        <v>0</v>
      </c>
      <c r="T131" s="310" t="str">
        <f>VLOOKUP($I131,'WM-AR'!$B$7:$AL$2292,20,FALSE)</f>
        <v>Minimum Density of 25 kg/m3</v>
      </c>
      <c r="U131" s="310">
        <f>VLOOKUP($I131,'WM-AR'!$B$7:$AL$2292,22,FALSE)</f>
        <v>0</v>
      </c>
      <c r="V131" s="310" t="str">
        <f>VLOOKUP($I131,'WM-AR'!$B$7:$AL$2292,24,FALSE)</f>
        <v>100mm≤THK</v>
      </c>
      <c r="W131" s="310">
        <f>VLOOKUP($I131,'WM-AR'!$B$7:$AL$2292,25,FALSE)</f>
        <v>0</v>
      </c>
      <c r="X131" s="310" t="str">
        <f>VLOOKUP($I131,'WM-AR'!$B$7:$AL$2292,26,FALSE)</f>
        <v>THK=(  )mm</v>
      </c>
      <c r="Y131" s="310">
        <f>VLOOKUP($I131,'WM-AR'!$B$7:$AL$2292,27,FALSE)</f>
        <v>0</v>
      </c>
      <c r="Z131" s="310">
        <f>VLOOKUP($I131,'WM-AR'!$B$7:$AL$2292,28,FALSE)</f>
        <v>0</v>
      </c>
      <c r="AA131" s="310">
        <f>VLOOKUP($I131,'WM-AR'!$B$7:$AL$2292,29,FALSE)</f>
        <v>0</v>
      </c>
      <c r="AB131" s="310">
        <f>VLOOKUP($I131,'WM-AR'!$B$7:$AL$2292,30,FALSE)</f>
        <v>0</v>
      </c>
      <c r="AC131" s="310">
        <f>VLOOKUP($I131,'WM-AR'!$B$7:$AL$2292,31,FALSE)</f>
        <v>0</v>
      </c>
      <c r="AD131" s="310">
        <f>VLOOKUP($I131,'WM-AR'!$B$7:$AL$2292,32,FALSE)</f>
        <v>0</v>
      </c>
      <c r="AE131" s="310">
        <f>VLOOKUP($I131,'WM-AR'!$B$7:$AL$2292,33,FALSE)</f>
        <v>0</v>
      </c>
      <c r="AF131" s="287" t="s">
        <v>1166</v>
      </c>
      <c r="AG131" s="316" t="s">
        <v>779</v>
      </c>
      <c r="AH131" s="312"/>
      <c r="AI131" s="312" t="s">
        <v>763</v>
      </c>
      <c r="AJ131" s="334"/>
    </row>
    <row r="132" spans="2:36" ht="49.9" customHeight="1">
      <c r="B132" s="299" t="str">
        <f t="shared" si="23"/>
        <v>표준</v>
      </c>
      <c r="C132" s="314"/>
      <c r="D132" s="285"/>
      <c r="E132" s="285"/>
      <c r="F132" s="747"/>
      <c r="G132" s="286" t="str">
        <f>N132</f>
        <v>Concrete Brick</v>
      </c>
      <c r="H132" s="308" t="s">
        <v>1149</v>
      </c>
      <c r="I132" s="309" t="str">
        <f t="shared" si="17"/>
        <v>A04AL073-00002</v>
      </c>
      <c r="J132" s="310"/>
      <c r="K132" s="310" t="str">
        <f>VLOOKUP($I132,'WM-AR'!$B$7:$AL$2292,34,FALSE)</f>
        <v>M2</v>
      </c>
      <c r="L132" s="310" t="str">
        <f>VLOOKUP($I132,'WM-AR'!$B$7:$AL$2292,4,FALSE)</f>
        <v>Finishing Work</v>
      </c>
      <c r="M132" s="310" t="str">
        <f>VLOOKUP($I132,'WM-AR'!$B$7:$AL$2292,6,FALSE)</f>
        <v>Masonry Work</v>
      </c>
      <c r="N132" s="310" t="str">
        <f>VLOOKUP($I132,'WM-AR'!$B$7:$AL$2292,8,FALSE)</f>
        <v>Concrete Brick</v>
      </c>
      <c r="O132" s="310">
        <f>VLOOKUP($I132,'WM-AR'!$B$7:$AL$2292,10,FALSE)</f>
        <v>0</v>
      </c>
      <c r="P132" s="310">
        <f>VLOOKUP($I132,'WM-AR'!$B$7:$AL$2292,12,FALSE)</f>
        <v>0</v>
      </c>
      <c r="Q132" s="310" t="str">
        <f>IF(VLOOKUP($I132,'WM-AR'!$B$7:$AL$2292,14,FALSE)=0,"",VLOOKUP($I132,'WM-AR'!$B$7:$AL$2292,14,FALSE))</f>
        <v/>
      </c>
      <c r="R132" s="310">
        <f>VLOOKUP($I132,'WM-AR'!$B$7:$AL$2292,16,FALSE)</f>
        <v>0</v>
      </c>
      <c r="S132" s="310">
        <f>VLOOKUP($I132,'WM-AR'!$B$7:$AL$2292,18,FALSE)</f>
        <v>0</v>
      </c>
      <c r="T132" s="310" t="str">
        <f>VLOOKUP($I132,'WM-AR'!$B$7:$AL$2292,20,FALSE)</f>
        <v>[1.0B] w/ All Reinf.(Lath, Steel Tie, Anchor Bar, Mortar, ETC.), Filler, Sealant, Lintel/Sill for Opening, ETC.</v>
      </c>
      <c r="U132" s="310">
        <f>VLOOKUP($I132,'WM-AR'!$B$7:$AL$2292,22,FALSE)</f>
        <v>0</v>
      </c>
      <c r="V132" s="310" t="str">
        <f>VLOOKUP($I132,'WM-AR'!$B$7:$AL$2292,24,FALSE)</f>
        <v>90mm&lt;THK≤190mm</v>
      </c>
      <c r="W132" s="310">
        <f>VLOOKUP($I132,'WM-AR'!$B$7:$AL$2292,25,FALSE)</f>
        <v>0</v>
      </c>
      <c r="X132" s="310" t="str">
        <f>VLOOKUP($I132,'WM-AR'!$B$7:$AL$2292,26,FALSE)</f>
        <v>THK=(  )mm</v>
      </c>
      <c r="Y132" s="310">
        <f>VLOOKUP($I132,'WM-AR'!$B$7:$AL$2292,27,FALSE)</f>
        <v>0</v>
      </c>
      <c r="Z132" s="310">
        <f>VLOOKUP($I132,'WM-AR'!$B$7:$AL$2292,28,FALSE)</f>
        <v>0</v>
      </c>
      <c r="AA132" s="310">
        <f>VLOOKUP($I132,'WM-AR'!$B$7:$AL$2292,29,FALSE)</f>
        <v>0</v>
      </c>
      <c r="AB132" s="310">
        <f>VLOOKUP($I132,'WM-AR'!$B$7:$AL$2292,30,FALSE)</f>
        <v>0</v>
      </c>
      <c r="AC132" s="310">
        <f>VLOOKUP($I132,'WM-AR'!$B$7:$AL$2292,31,FALSE)</f>
        <v>0</v>
      </c>
      <c r="AD132" s="310">
        <f>VLOOKUP($I132,'WM-AR'!$B$7:$AL$2292,32,FALSE)</f>
        <v>0</v>
      </c>
      <c r="AE132" s="310">
        <f>VLOOKUP($I132,'WM-AR'!$B$7:$AL$2292,33,FALSE)</f>
        <v>0</v>
      </c>
      <c r="AF132" s="287" t="s">
        <v>1182</v>
      </c>
      <c r="AG132" s="316" t="s">
        <v>779</v>
      </c>
      <c r="AH132" s="312"/>
      <c r="AI132" s="312" t="s">
        <v>763</v>
      </c>
      <c r="AJ132" s="334"/>
    </row>
    <row r="133" spans="2:36" ht="49.9" customHeight="1">
      <c r="B133" s="299" t="str">
        <f t="shared" si="23"/>
        <v>표준</v>
      </c>
      <c r="C133" s="314"/>
      <c r="D133" s="285"/>
      <c r="E133" s="309"/>
      <c r="F133" s="746"/>
      <c r="G133" s="286" t="str">
        <f>N133</f>
        <v>Plastering</v>
      </c>
      <c r="H133" s="308" t="s">
        <v>1136</v>
      </c>
      <c r="I133" s="309" t="str">
        <f t="shared" si="17"/>
        <v>A04AT198-00001</v>
      </c>
      <c r="J133" s="310"/>
      <c r="K133" s="310" t="str">
        <f>VLOOKUP($I133,'WM-AR'!$B$7:$AL$2292,34,FALSE)</f>
        <v>M2</v>
      </c>
      <c r="L133" s="310" t="str">
        <f>VLOOKUP($I133,'WM-AR'!$B$7:$AL$2292,4,FALSE)</f>
        <v>Finishing Work</v>
      </c>
      <c r="M133" s="310" t="str">
        <f>VLOOKUP($I133,'WM-AR'!$B$7:$AL$2292,6,FALSE)</f>
        <v>Plastering Work</v>
      </c>
      <c r="N133" s="310" t="str">
        <f>VLOOKUP($I133,'WM-AR'!$B$7:$AL$2292,8,FALSE)</f>
        <v>Plastering</v>
      </c>
      <c r="O133" s="310">
        <f>VLOOKUP($I133,'WM-AR'!$B$7:$AL$2292,10,FALSE)</f>
        <v>0</v>
      </c>
      <c r="P133" s="310">
        <f>VLOOKUP($I133,'WM-AR'!$B$7:$AL$2292,12,FALSE)</f>
        <v>0</v>
      </c>
      <c r="Q133" s="310" t="str">
        <f>IF(VLOOKUP($I133,'WM-AR'!$B$7:$AL$2292,14,FALSE)=0,"",VLOOKUP($I133,'WM-AR'!$B$7:$AL$2292,14,FALSE))</f>
        <v/>
      </c>
      <c r="R133" s="310">
        <f>VLOOKUP($I133,'WM-AR'!$B$7:$AL$2292,16,FALSE)</f>
        <v>0</v>
      </c>
      <c r="S133" s="310" t="str">
        <f>VLOOKUP($I133,'WM-AR'!$B$7:$AL$2292,18,FALSE)</f>
        <v>for External Masonry Wall</v>
      </c>
      <c r="T133" s="310" t="str">
        <f>VLOOKUP($I133,'WM-AR'!$B$7:$AL$2292,20,FALSE)</f>
        <v/>
      </c>
      <c r="U133" s="310">
        <f>VLOOKUP($I133,'WM-AR'!$B$7:$AL$2292,22,FALSE)</f>
        <v>0</v>
      </c>
      <c r="V133" s="310">
        <f>VLOOKUP($I133,'WM-AR'!$B$7:$AL$2292,24,FALSE)</f>
        <v>0</v>
      </c>
      <c r="W133" s="310">
        <f>VLOOKUP($I133,'WM-AR'!$B$7:$AL$2292,25,FALSE)</f>
        <v>0</v>
      </c>
      <c r="X133" s="310" t="str">
        <f>VLOOKUP($I133,'WM-AR'!$B$7:$AL$2292,26,FALSE)</f>
        <v>THK=(  )mm</v>
      </c>
      <c r="Y133" s="310">
        <f>VLOOKUP($I133,'WM-AR'!$B$7:$AL$2292,27,FALSE)</f>
        <v>0</v>
      </c>
      <c r="Z133" s="310">
        <f>VLOOKUP($I133,'WM-AR'!$B$7:$AL$2292,28,FALSE)</f>
        <v>0</v>
      </c>
      <c r="AA133" s="310">
        <f>VLOOKUP($I133,'WM-AR'!$B$7:$AL$2292,29,FALSE)</f>
        <v>0</v>
      </c>
      <c r="AB133" s="310">
        <f>VLOOKUP($I133,'WM-AR'!$B$7:$AL$2292,30,FALSE)</f>
        <v>0</v>
      </c>
      <c r="AC133" s="310">
        <f>VLOOKUP($I133,'WM-AR'!$B$7:$AL$2292,31,FALSE)</f>
        <v>0</v>
      </c>
      <c r="AD133" s="310">
        <f>VLOOKUP($I133,'WM-AR'!$B$7:$AL$2292,32,FALSE)</f>
        <v>0</v>
      </c>
      <c r="AE133" s="310">
        <f>VLOOKUP($I133,'WM-AR'!$B$7:$AL$2292,33,FALSE)</f>
        <v>0</v>
      </c>
      <c r="AF133" s="287" t="s">
        <v>1146</v>
      </c>
      <c r="AG133" s="316" t="s">
        <v>779</v>
      </c>
      <c r="AH133" s="312"/>
      <c r="AI133" s="312" t="s">
        <v>763</v>
      </c>
      <c r="AJ133" s="334"/>
    </row>
    <row r="134" spans="2:36" ht="49.9" customHeight="1">
      <c r="B134" s="299" t="str">
        <f t="shared" si="23"/>
        <v>표준</v>
      </c>
      <c r="C134" s="314"/>
      <c r="D134" s="285"/>
      <c r="E134" s="309"/>
      <c r="F134" s="747"/>
      <c r="G134" s="286" t="str">
        <f>O134</f>
        <v>Acrylic Emulsion Paint</v>
      </c>
      <c r="H134" s="308" t="s">
        <v>1138</v>
      </c>
      <c r="I134" s="309" t="str">
        <f t="shared" si="17"/>
        <v>A04AM077-00001</v>
      </c>
      <c r="J134" s="310"/>
      <c r="K134" s="310" t="str">
        <f>VLOOKUP($I134,'WM-AR'!$B$7:$AL$2292,34,FALSE)</f>
        <v>M2</v>
      </c>
      <c r="L134" s="310" t="str">
        <f>VLOOKUP($I134,'WM-AR'!$B$7:$AL$2292,4,FALSE)</f>
        <v>Finishing Work</v>
      </c>
      <c r="M134" s="310" t="str">
        <f>VLOOKUP($I134,'WM-AR'!$B$7:$AL$2292,6,FALSE)</f>
        <v>Painting Work</v>
      </c>
      <c r="N134" s="310" t="str">
        <f>VLOOKUP($I134,'WM-AR'!$B$7:$AL$2292,8,FALSE)</f>
        <v>External Wall Painting</v>
      </c>
      <c r="O134" s="310" t="str">
        <f>VLOOKUP($I134,'WM-AR'!$B$7:$AL$2292,10,FALSE)</f>
        <v>Acrylic Emulsion Paint</v>
      </c>
      <c r="P134" s="310">
        <f>VLOOKUP($I134,'WM-AR'!$B$7:$AL$2292,12,FALSE)</f>
        <v>0</v>
      </c>
      <c r="Q134" s="310" t="str">
        <f>IF(VLOOKUP($I134,'WM-AR'!$B$7:$AL$2292,14,FALSE)=0,"",VLOOKUP($I134,'WM-AR'!$B$7:$AL$2292,14,FALSE))</f>
        <v/>
      </c>
      <c r="R134" s="310">
        <f>VLOOKUP($I134,'WM-AR'!$B$7:$AL$2292,16,FALSE)</f>
        <v>0</v>
      </c>
      <c r="S134" s="310">
        <f>VLOOKUP($I134,'WM-AR'!$B$7:$AL$2292,18,FALSE)</f>
        <v>0</v>
      </c>
      <c r="T134" s="310" t="str">
        <f>VLOOKUP($I134,'WM-AR'!$B$7:$AL$2292,20,FALSE)</f>
        <v/>
      </c>
      <c r="U134" s="310">
        <f>VLOOKUP($I134,'WM-AR'!$B$7:$AL$2292,22,FALSE)</f>
        <v>0</v>
      </c>
      <c r="V134" s="310" t="str">
        <f>VLOOKUP($I134,'WM-AR'!$B$7:$AL$2292,24,FALSE)</f>
        <v/>
      </c>
      <c r="W134" s="310">
        <f>VLOOKUP($I134,'WM-AR'!$B$7:$AL$2292,25,FALSE)</f>
        <v>0</v>
      </c>
      <c r="X134" s="310" t="str">
        <f>VLOOKUP($I134,'WM-AR'!$B$7:$AL$2292,26,FALSE)</f>
        <v/>
      </c>
      <c r="Y134" s="310">
        <f>VLOOKUP($I134,'WM-AR'!$B$7:$AL$2292,27,FALSE)</f>
        <v>0</v>
      </c>
      <c r="Z134" s="310">
        <f>VLOOKUP($I134,'WM-AR'!$B$7:$AL$2292,28,FALSE)</f>
        <v>0</v>
      </c>
      <c r="AA134" s="310">
        <f>VLOOKUP($I134,'WM-AR'!$B$7:$AL$2292,29,FALSE)</f>
        <v>0</v>
      </c>
      <c r="AB134" s="310">
        <f>VLOOKUP($I134,'WM-AR'!$B$7:$AL$2292,30,FALSE)</f>
        <v>0</v>
      </c>
      <c r="AC134" s="310">
        <f>VLOOKUP($I134,'WM-AR'!$B$7:$AL$2292,31,FALSE)</f>
        <v>0</v>
      </c>
      <c r="AD134" s="310">
        <f>VLOOKUP($I134,'WM-AR'!$B$7:$AL$2292,32,FALSE)</f>
        <v>0</v>
      </c>
      <c r="AE134" s="310">
        <f>VLOOKUP($I134,'WM-AR'!$B$7:$AL$2292,33,FALSE)</f>
        <v>0</v>
      </c>
      <c r="AF134" s="287"/>
      <c r="AG134" s="316" t="s">
        <v>779</v>
      </c>
      <c r="AH134" s="312"/>
      <c r="AI134" s="312" t="s">
        <v>763</v>
      </c>
      <c r="AJ134" s="334"/>
    </row>
    <row r="135" spans="2:36">
      <c r="B135" s="317" t="str">
        <f>$B134</f>
        <v>표준</v>
      </c>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8"/>
      <c r="AA135" s="318"/>
      <c r="AB135" s="318"/>
      <c r="AC135" s="318"/>
      <c r="AD135" s="318"/>
      <c r="AE135" s="318"/>
      <c r="AF135" s="318"/>
      <c r="AG135" s="318"/>
      <c r="AH135" s="318"/>
      <c r="AI135" s="318"/>
      <c r="AJ135" s="318"/>
    </row>
    <row r="136" spans="2:36" ht="34.9" customHeight="1">
      <c r="B136" s="283" t="s">
        <v>755</v>
      </c>
      <c r="C136" s="440"/>
      <c r="D136" s="285" t="s">
        <v>225</v>
      </c>
      <c r="E136" s="308"/>
      <c r="F136" s="287" t="s">
        <v>539</v>
      </c>
      <c r="G136" s="288" t="s">
        <v>1183</v>
      </c>
      <c r="H136" s="289"/>
      <c r="I136" s="290" t="str">
        <f t="shared" si="17"/>
        <v/>
      </c>
      <c r="J136" s="290"/>
      <c r="K136" s="290"/>
      <c r="L136" s="290"/>
      <c r="M136" s="290"/>
      <c r="N136" s="291"/>
      <c r="O136" s="441" t="s">
        <v>1184</v>
      </c>
      <c r="P136" s="442"/>
      <c r="Q136" s="442"/>
      <c r="R136" s="442"/>
      <c r="S136" s="442"/>
      <c r="T136" s="442"/>
      <c r="U136" s="442"/>
      <c r="V136" s="443"/>
      <c r="W136" s="444"/>
      <c r="X136" s="444"/>
      <c r="Y136" s="444"/>
      <c r="Z136" s="444"/>
      <c r="AA136" s="444"/>
      <c r="AB136" s="444"/>
      <c r="AC136" s="444"/>
      <c r="AD136" s="444"/>
      <c r="AE136" s="444"/>
      <c r="AF136" s="394"/>
      <c r="AG136" s="297"/>
      <c r="AH136" s="297"/>
      <c r="AI136" s="297"/>
      <c r="AJ136" s="333"/>
    </row>
    <row r="137" spans="2:36" ht="49.9" customHeight="1">
      <c r="B137" s="299" t="str">
        <f>$B136</f>
        <v>표준</v>
      </c>
      <c r="C137" s="307"/>
      <c r="D137" s="286"/>
      <c r="E137" s="286"/>
      <c r="F137" s="746"/>
      <c r="G137" s="286" t="str">
        <f>N137</f>
        <v>Concrete Brick</v>
      </c>
      <c r="H137" s="308" t="s">
        <v>1176</v>
      </c>
      <c r="I137" s="309" t="str">
        <f t="shared" si="17"/>
        <v>A04AL073-00001</v>
      </c>
      <c r="J137" s="310"/>
      <c r="K137" s="310" t="str">
        <f>VLOOKUP($I137,'WM-AR'!$B$7:$AL$2292,34,FALSE)</f>
        <v>M2</v>
      </c>
      <c r="L137" s="310" t="str">
        <f>VLOOKUP($I137,'WM-AR'!$B$7:$AL$2292,4,FALSE)</f>
        <v>Finishing Work</v>
      </c>
      <c r="M137" s="310" t="str">
        <f>VLOOKUP($I137,'WM-AR'!$B$7:$AL$2292,6,FALSE)</f>
        <v>Masonry Work</v>
      </c>
      <c r="N137" s="310" t="str">
        <f>VLOOKUP($I137,'WM-AR'!$B$7:$AL$2292,8,FALSE)</f>
        <v>Concrete Brick</v>
      </c>
      <c r="O137" s="310">
        <f>VLOOKUP($I137,'WM-AR'!$B$7:$AL$2292,10,FALSE)</f>
        <v>0</v>
      </c>
      <c r="P137" s="310">
        <f>VLOOKUP($I137,'WM-AR'!$B$7:$AL$2292,12,FALSE)</f>
        <v>0</v>
      </c>
      <c r="Q137" s="310" t="str">
        <f>IF(VLOOKUP($I137,'WM-AR'!$B$7:$AL$2292,14,FALSE)=0,"",VLOOKUP($I137,'WM-AR'!$B$7:$AL$2292,14,FALSE))</f>
        <v/>
      </c>
      <c r="R137" s="310">
        <f>VLOOKUP($I137,'WM-AR'!$B$7:$AL$2292,16,FALSE)</f>
        <v>0</v>
      </c>
      <c r="S137" s="310">
        <f>VLOOKUP($I137,'WM-AR'!$B$7:$AL$2292,18,FALSE)</f>
        <v>0</v>
      </c>
      <c r="T137" s="310" t="str">
        <f>VLOOKUP($I137,'WM-AR'!$B$7:$AL$2292,20,FALSE)</f>
        <v>[0.5B] w/ All Reinf.(Lath, Steel Tie, Anchor Bar, Mortar, ETC.), Filler, Sealant, Lintel/Sill for Opening, ETC.</v>
      </c>
      <c r="U137" s="310">
        <f>VLOOKUP($I137,'WM-AR'!$B$7:$AL$2292,22,FALSE)</f>
        <v>0</v>
      </c>
      <c r="V137" s="310" t="str">
        <f>VLOOKUP($I137,'WM-AR'!$B$7:$AL$2292,24,FALSE)</f>
        <v>THK≤90mm</v>
      </c>
      <c r="W137" s="310">
        <f>VLOOKUP($I137,'WM-AR'!$B$7:$AL$2292,25,FALSE)</f>
        <v>0</v>
      </c>
      <c r="X137" s="310" t="str">
        <f>VLOOKUP($I137,'WM-AR'!$B$7:$AL$2292,26,FALSE)</f>
        <v>THK=(  )mm</v>
      </c>
      <c r="Y137" s="310">
        <f>VLOOKUP($I137,'WM-AR'!$B$7:$AL$2292,27,FALSE)</f>
        <v>0</v>
      </c>
      <c r="Z137" s="310">
        <f>VLOOKUP($I137,'WM-AR'!$B$7:$AL$2292,28,FALSE)</f>
        <v>0</v>
      </c>
      <c r="AA137" s="310">
        <f>VLOOKUP($I137,'WM-AR'!$B$7:$AL$2292,29,FALSE)</f>
        <v>0</v>
      </c>
      <c r="AB137" s="310">
        <f>VLOOKUP($I137,'WM-AR'!$B$7:$AL$2292,30,FALSE)</f>
        <v>0</v>
      </c>
      <c r="AC137" s="310">
        <f>VLOOKUP($I137,'WM-AR'!$B$7:$AL$2292,31,FALSE)</f>
        <v>0</v>
      </c>
      <c r="AD137" s="310">
        <f>VLOOKUP($I137,'WM-AR'!$B$7:$AL$2292,32,FALSE)</f>
        <v>0</v>
      </c>
      <c r="AE137" s="310">
        <f>VLOOKUP($I137,'WM-AR'!$B$7:$AL$2292,33,FALSE)</f>
        <v>0</v>
      </c>
      <c r="AF137" s="287" t="s">
        <v>1182</v>
      </c>
      <c r="AG137" s="316" t="s">
        <v>779</v>
      </c>
      <c r="AH137" s="312"/>
      <c r="AI137" s="312" t="s">
        <v>763</v>
      </c>
      <c r="AJ137" s="334"/>
    </row>
    <row r="138" spans="2:36" ht="49.9" customHeight="1">
      <c r="B138" s="299" t="str">
        <f t="shared" ref="B138:B142" si="24">$B137</f>
        <v>표준</v>
      </c>
      <c r="C138" s="314"/>
      <c r="D138" s="285"/>
      <c r="E138" s="285"/>
      <c r="F138" s="748"/>
      <c r="G138" s="286" t="s">
        <v>1133</v>
      </c>
      <c r="H138" s="308"/>
      <c r="I138" s="309" t="str">
        <f t="shared" si="17"/>
        <v/>
      </c>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287"/>
      <c r="AG138" s="352"/>
      <c r="AH138" s="352"/>
      <c r="AI138" s="352"/>
      <c r="AJ138" s="334"/>
    </row>
    <row r="139" spans="2:36" ht="49.9" customHeight="1">
      <c r="B139" s="299" t="str">
        <f t="shared" si="24"/>
        <v>표준</v>
      </c>
      <c r="C139" s="314"/>
      <c r="D139" s="285"/>
      <c r="E139" s="285"/>
      <c r="F139" s="748"/>
      <c r="G139" s="286" t="str">
        <f>O139</f>
        <v>Mineral Wool (Rock Wool)</v>
      </c>
      <c r="H139" s="308" t="s">
        <v>1167</v>
      </c>
      <c r="I139" s="309" t="str">
        <f t="shared" si="17"/>
        <v>A04AL076-00004</v>
      </c>
      <c r="J139" s="310"/>
      <c r="K139" s="310" t="str">
        <f>VLOOKUP($I139,'WM-AR'!$B$7:$AL$2292,34,FALSE)</f>
        <v>M2</v>
      </c>
      <c r="L139" s="310" t="str">
        <f>VLOOKUP($I139,'WM-AR'!$B$7:$AL$2292,4,FALSE)</f>
        <v>Finishing Work</v>
      </c>
      <c r="M139" s="310" t="str">
        <f>VLOOKUP($I139,'WM-AR'!$B$7:$AL$2292,6,FALSE)</f>
        <v>Masonry Work</v>
      </c>
      <c r="N139" s="310" t="str">
        <f>VLOOKUP($I139,'WM-AR'!$B$7:$AL$2292,8,FALSE)</f>
        <v>Insulation</v>
      </c>
      <c r="O139" s="310" t="str">
        <f>VLOOKUP($I139,'WM-AR'!$B$7:$AL$2292,10,FALSE)</f>
        <v>Mineral Wool (Rock Wool)</v>
      </c>
      <c r="P139" s="310">
        <f>VLOOKUP($I139,'WM-AR'!$B$7:$AL$2292,12,FALSE)</f>
        <v>0</v>
      </c>
      <c r="Q139" s="310" t="str">
        <f>IF(VLOOKUP($I139,'WM-AR'!$B$7:$AL$2292,14,FALSE)=0,"",VLOOKUP($I139,'WM-AR'!$B$7:$AL$2292,14,FALSE))</f>
        <v/>
      </c>
      <c r="R139" s="310">
        <f>VLOOKUP($I139,'WM-AR'!$B$7:$AL$2292,16,FALSE)</f>
        <v>0</v>
      </c>
      <c r="S139" s="310">
        <f>VLOOKUP($I139,'WM-AR'!$B$7:$AL$2292,18,FALSE)</f>
        <v>0</v>
      </c>
      <c r="T139" s="310" t="str">
        <f>VLOOKUP($I139,'WM-AR'!$B$7:$AL$2292,20,FALSE)</f>
        <v>Minimum Density of 50 kg/m3</v>
      </c>
      <c r="U139" s="310">
        <f>VLOOKUP($I139,'WM-AR'!$B$7:$AL$2292,22,FALSE)</f>
        <v>0</v>
      </c>
      <c r="V139" s="310" t="str">
        <f>VLOOKUP($I139,'WM-AR'!$B$7:$AL$2292,24,FALSE)</f>
        <v>100mm≤THK</v>
      </c>
      <c r="W139" s="310">
        <f>VLOOKUP($I139,'WM-AR'!$B$7:$AL$2292,25,FALSE)</f>
        <v>0</v>
      </c>
      <c r="X139" s="310" t="str">
        <f>VLOOKUP($I139,'WM-AR'!$B$7:$AL$2292,26,FALSE)</f>
        <v>THK=(  )mm</v>
      </c>
      <c r="Y139" s="310">
        <f>VLOOKUP($I139,'WM-AR'!$B$7:$AL$2292,27,FALSE)</f>
        <v>0</v>
      </c>
      <c r="Z139" s="310">
        <f>VLOOKUP($I139,'WM-AR'!$B$7:$AL$2292,28,FALSE)</f>
        <v>0</v>
      </c>
      <c r="AA139" s="310">
        <f>VLOOKUP($I139,'WM-AR'!$B$7:$AL$2292,29,FALSE)</f>
        <v>0</v>
      </c>
      <c r="AB139" s="310">
        <f>VLOOKUP($I139,'WM-AR'!$B$7:$AL$2292,30,FALSE)</f>
        <v>0</v>
      </c>
      <c r="AC139" s="310">
        <f>VLOOKUP($I139,'WM-AR'!$B$7:$AL$2292,31,FALSE)</f>
        <v>0</v>
      </c>
      <c r="AD139" s="310">
        <f>VLOOKUP($I139,'WM-AR'!$B$7:$AL$2292,32,FALSE)</f>
        <v>0</v>
      </c>
      <c r="AE139" s="310">
        <f>VLOOKUP($I139,'WM-AR'!$B$7:$AL$2292,33,FALSE)</f>
        <v>0</v>
      </c>
      <c r="AF139" s="287" t="s">
        <v>1166</v>
      </c>
      <c r="AG139" s="316" t="s">
        <v>779</v>
      </c>
      <c r="AH139" s="312"/>
      <c r="AI139" s="312" t="s">
        <v>763</v>
      </c>
      <c r="AJ139" s="334"/>
    </row>
    <row r="140" spans="2:36" ht="49.9" customHeight="1">
      <c r="B140" s="299" t="str">
        <f t="shared" si="24"/>
        <v>표준</v>
      </c>
      <c r="C140" s="314"/>
      <c r="D140" s="285"/>
      <c r="E140" s="285"/>
      <c r="F140" s="747"/>
      <c r="G140" s="286" t="str">
        <f>N140</f>
        <v>Burnt Clay Brick</v>
      </c>
      <c r="H140" s="308" t="s">
        <v>1157</v>
      </c>
      <c r="I140" s="309" t="str">
        <f t="shared" si="17"/>
        <v>A04AL074-00002</v>
      </c>
      <c r="J140" s="310"/>
      <c r="K140" s="310" t="str">
        <f>VLOOKUP($I140,'WM-AR'!$B$7:$AL$2292,34,FALSE)</f>
        <v>M2</v>
      </c>
      <c r="L140" s="310" t="str">
        <f>VLOOKUP($I140,'WM-AR'!$B$7:$AL$2292,4,FALSE)</f>
        <v>Finishing Work</v>
      </c>
      <c r="M140" s="310" t="str">
        <f>VLOOKUP($I140,'WM-AR'!$B$7:$AL$2292,6,FALSE)</f>
        <v>Masonry Work</v>
      </c>
      <c r="N140" s="310" t="str">
        <f>VLOOKUP($I140,'WM-AR'!$B$7:$AL$2292,8,FALSE)</f>
        <v>Burnt Clay Brick</v>
      </c>
      <c r="O140" s="310">
        <f>VLOOKUP($I140,'WM-AR'!$B$7:$AL$2292,10,FALSE)</f>
        <v>0</v>
      </c>
      <c r="P140" s="310">
        <f>VLOOKUP($I140,'WM-AR'!$B$7:$AL$2292,12,FALSE)</f>
        <v>0</v>
      </c>
      <c r="Q140" s="310" t="str">
        <f>IF(VLOOKUP($I140,'WM-AR'!$B$7:$AL$2292,14,FALSE)=0,"",VLOOKUP($I140,'WM-AR'!$B$7:$AL$2292,14,FALSE))</f>
        <v/>
      </c>
      <c r="R140" s="310">
        <f>VLOOKUP($I140,'WM-AR'!$B$7:$AL$2292,16,FALSE)</f>
        <v>0</v>
      </c>
      <c r="S140" s="310">
        <f>VLOOKUP($I140,'WM-AR'!$B$7:$AL$2292,18,FALSE)</f>
        <v>0</v>
      </c>
      <c r="T140" s="310" t="str">
        <f>VLOOKUP($I140,'WM-AR'!$B$7:$AL$2292,20,FALSE)</f>
        <v>[1.0B] w/ All Reinf.(Lath, Steel Tie, Anchor Bar, Mortar, ETC.), Filler, Sealant, Lintel/Sill for Opening, ETC.</v>
      </c>
      <c r="U140" s="310">
        <f>VLOOKUP($I140,'WM-AR'!$B$7:$AL$2292,22,FALSE)</f>
        <v>0</v>
      </c>
      <c r="V140" s="310" t="str">
        <f>VLOOKUP($I140,'WM-AR'!$B$7:$AL$2292,24,FALSE)</f>
        <v>90mm&lt;THK≤190mm</v>
      </c>
      <c r="W140" s="310">
        <f>VLOOKUP($I140,'WM-AR'!$B$7:$AL$2292,25,FALSE)</f>
        <v>0</v>
      </c>
      <c r="X140" s="310" t="str">
        <f>VLOOKUP($I140,'WM-AR'!$B$7:$AL$2292,26,FALSE)</f>
        <v>THK=(  )mm</v>
      </c>
      <c r="Y140" s="310">
        <f>VLOOKUP($I140,'WM-AR'!$B$7:$AL$2292,27,FALSE)</f>
        <v>0</v>
      </c>
      <c r="Z140" s="310">
        <f>VLOOKUP($I140,'WM-AR'!$B$7:$AL$2292,28,FALSE)</f>
        <v>0</v>
      </c>
      <c r="AA140" s="310">
        <f>VLOOKUP($I140,'WM-AR'!$B$7:$AL$2292,29,FALSE)</f>
        <v>0</v>
      </c>
      <c r="AB140" s="310">
        <f>VLOOKUP($I140,'WM-AR'!$B$7:$AL$2292,30,FALSE)</f>
        <v>0</v>
      </c>
      <c r="AC140" s="310">
        <f>VLOOKUP($I140,'WM-AR'!$B$7:$AL$2292,31,FALSE)</f>
        <v>0</v>
      </c>
      <c r="AD140" s="310">
        <f>VLOOKUP($I140,'WM-AR'!$B$7:$AL$2292,32,FALSE)</f>
        <v>0</v>
      </c>
      <c r="AE140" s="310">
        <f>VLOOKUP($I140,'WM-AR'!$B$7:$AL$2292,33,FALSE)</f>
        <v>0</v>
      </c>
      <c r="AF140" s="287" t="s">
        <v>1182</v>
      </c>
      <c r="AG140" s="316" t="s">
        <v>779</v>
      </c>
      <c r="AH140" s="312"/>
      <c r="AI140" s="312" t="s">
        <v>763</v>
      </c>
      <c r="AJ140" s="334"/>
    </row>
    <row r="141" spans="2:36" ht="49.9" customHeight="1">
      <c r="B141" s="299" t="str">
        <f t="shared" si="24"/>
        <v>표준</v>
      </c>
      <c r="C141" s="314"/>
      <c r="D141" s="285"/>
      <c r="E141" s="309"/>
      <c r="F141" s="746"/>
      <c r="G141" s="286" t="str">
        <f>N141</f>
        <v>Plastering</v>
      </c>
      <c r="H141" s="308" t="s">
        <v>1136</v>
      </c>
      <c r="I141" s="309" t="str">
        <f t="shared" si="17"/>
        <v>A04AT198-00001</v>
      </c>
      <c r="J141" s="310"/>
      <c r="K141" s="310" t="str">
        <f>VLOOKUP($I141,'WM-AR'!$B$7:$AL$2292,34,FALSE)</f>
        <v>M2</v>
      </c>
      <c r="L141" s="310" t="str">
        <f>VLOOKUP($I141,'WM-AR'!$B$7:$AL$2292,4,FALSE)</f>
        <v>Finishing Work</v>
      </c>
      <c r="M141" s="310" t="str">
        <f>VLOOKUP($I141,'WM-AR'!$B$7:$AL$2292,6,FALSE)</f>
        <v>Plastering Work</v>
      </c>
      <c r="N141" s="310" t="str">
        <f>VLOOKUP($I141,'WM-AR'!$B$7:$AL$2292,8,FALSE)</f>
        <v>Plastering</v>
      </c>
      <c r="O141" s="310">
        <f>VLOOKUP($I141,'WM-AR'!$B$7:$AL$2292,10,FALSE)</f>
        <v>0</v>
      </c>
      <c r="P141" s="310">
        <f>VLOOKUP($I141,'WM-AR'!$B$7:$AL$2292,12,FALSE)</f>
        <v>0</v>
      </c>
      <c r="Q141" s="310" t="str">
        <f>IF(VLOOKUP($I141,'WM-AR'!$B$7:$AL$2292,14,FALSE)=0,"",VLOOKUP($I141,'WM-AR'!$B$7:$AL$2292,14,FALSE))</f>
        <v/>
      </c>
      <c r="R141" s="310">
        <f>VLOOKUP($I141,'WM-AR'!$B$7:$AL$2292,16,FALSE)</f>
        <v>0</v>
      </c>
      <c r="S141" s="310" t="str">
        <f>VLOOKUP($I141,'WM-AR'!$B$7:$AL$2292,18,FALSE)</f>
        <v>for External Masonry Wall</v>
      </c>
      <c r="T141" s="310" t="str">
        <f>VLOOKUP($I141,'WM-AR'!$B$7:$AL$2292,20,FALSE)</f>
        <v/>
      </c>
      <c r="U141" s="310">
        <f>VLOOKUP($I141,'WM-AR'!$B$7:$AL$2292,22,FALSE)</f>
        <v>0</v>
      </c>
      <c r="V141" s="310">
        <f>VLOOKUP($I141,'WM-AR'!$B$7:$AL$2292,24,FALSE)</f>
        <v>0</v>
      </c>
      <c r="W141" s="310">
        <f>VLOOKUP($I141,'WM-AR'!$B$7:$AL$2292,25,FALSE)</f>
        <v>0</v>
      </c>
      <c r="X141" s="310" t="str">
        <f>VLOOKUP($I141,'WM-AR'!$B$7:$AL$2292,26,FALSE)</f>
        <v>THK=(  )mm</v>
      </c>
      <c r="Y141" s="310">
        <f>VLOOKUP($I141,'WM-AR'!$B$7:$AL$2292,27,FALSE)</f>
        <v>0</v>
      </c>
      <c r="Z141" s="310">
        <f>VLOOKUP($I141,'WM-AR'!$B$7:$AL$2292,28,FALSE)</f>
        <v>0</v>
      </c>
      <c r="AA141" s="310">
        <f>VLOOKUP($I141,'WM-AR'!$B$7:$AL$2292,29,FALSE)</f>
        <v>0</v>
      </c>
      <c r="AB141" s="310">
        <f>VLOOKUP($I141,'WM-AR'!$B$7:$AL$2292,30,FALSE)</f>
        <v>0</v>
      </c>
      <c r="AC141" s="310">
        <f>VLOOKUP($I141,'WM-AR'!$B$7:$AL$2292,31,FALSE)</f>
        <v>0</v>
      </c>
      <c r="AD141" s="310">
        <f>VLOOKUP($I141,'WM-AR'!$B$7:$AL$2292,32,FALSE)</f>
        <v>0</v>
      </c>
      <c r="AE141" s="310">
        <f>VLOOKUP($I141,'WM-AR'!$B$7:$AL$2292,33,FALSE)</f>
        <v>0</v>
      </c>
      <c r="AF141" s="287" t="s">
        <v>1137</v>
      </c>
      <c r="AG141" s="316" t="s">
        <v>779</v>
      </c>
      <c r="AH141" s="312"/>
      <c r="AI141" s="312" t="s">
        <v>763</v>
      </c>
      <c r="AJ141" s="334"/>
    </row>
    <row r="142" spans="2:36" ht="49.9" customHeight="1">
      <c r="B142" s="299" t="str">
        <f t="shared" si="24"/>
        <v>표준</v>
      </c>
      <c r="C142" s="314"/>
      <c r="D142" s="285"/>
      <c r="E142" s="309"/>
      <c r="F142" s="747"/>
      <c r="G142" s="286" t="str">
        <f>O142</f>
        <v>Acrylic Emulsion Paint</v>
      </c>
      <c r="H142" s="308" t="s">
        <v>1138</v>
      </c>
      <c r="I142" s="309" t="str">
        <f t="shared" si="17"/>
        <v>A04AM077-00001</v>
      </c>
      <c r="J142" s="310"/>
      <c r="K142" s="310" t="str">
        <f>VLOOKUP($I142,'WM-AR'!$B$7:$AL$2292,34,FALSE)</f>
        <v>M2</v>
      </c>
      <c r="L142" s="310" t="str">
        <f>VLOOKUP($I142,'WM-AR'!$B$7:$AL$2292,4,FALSE)</f>
        <v>Finishing Work</v>
      </c>
      <c r="M142" s="310" t="str">
        <f>VLOOKUP($I142,'WM-AR'!$B$7:$AL$2292,6,FALSE)</f>
        <v>Painting Work</v>
      </c>
      <c r="N142" s="310" t="str">
        <f>VLOOKUP($I142,'WM-AR'!$B$7:$AL$2292,8,FALSE)</f>
        <v>External Wall Painting</v>
      </c>
      <c r="O142" s="310" t="str">
        <f>VLOOKUP($I142,'WM-AR'!$B$7:$AL$2292,10,FALSE)</f>
        <v>Acrylic Emulsion Paint</v>
      </c>
      <c r="P142" s="310">
        <f>VLOOKUP($I142,'WM-AR'!$B$7:$AL$2292,12,FALSE)</f>
        <v>0</v>
      </c>
      <c r="Q142" s="310" t="str">
        <f>IF(VLOOKUP($I142,'WM-AR'!$B$7:$AL$2292,14,FALSE)=0,"",VLOOKUP($I142,'WM-AR'!$B$7:$AL$2292,14,FALSE))</f>
        <v/>
      </c>
      <c r="R142" s="310">
        <f>VLOOKUP($I142,'WM-AR'!$B$7:$AL$2292,16,FALSE)</f>
        <v>0</v>
      </c>
      <c r="S142" s="310">
        <f>VLOOKUP($I142,'WM-AR'!$B$7:$AL$2292,18,FALSE)</f>
        <v>0</v>
      </c>
      <c r="T142" s="310" t="str">
        <f>VLOOKUP($I142,'WM-AR'!$B$7:$AL$2292,20,FALSE)</f>
        <v/>
      </c>
      <c r="U142" s="310">
        <f>VLOOKUP($I142,'WM-AR'!$B$7:$AL$2292,22,FALSE)</f>
        <v>0</v>
      </c>
      <c r="V142" s="310" t="str">
        <f>VLOOKUP($I142,'WM-AR'!$B$7:$AL$2292,24,FALSE)</f>
        <v/>
      </c>
      <c r="W142" s="310">
        <f>VLOOKUP($I142,'WM-AR'!$B$7:$AL$2292,25,FALSE)</f>
        <v>0</v>
      </c>
      <c r="X142" s="310" t="str">
        <f>VLOOKUP($I142,'WM-AR'!$B$7:$AL$2292,26,FALSE)</f>
        <v/>
      </c>
      <c r="Y142" s="310">
        <f>VLOOKUP($I142,'WM-AR'!$B$7:$AL$2292,27,FALSE)</f>
        <v>0</v>
      </c>
      <c r="Z142" s="310">
        <f>VLOOKUP($I142,'WM-AR'!$B$7:$AL$2292,28,FALSE)</f>
        <v>0</v>
      </c>
      <c r="AA142" s="310">
        <f>VLOOKUP($I142,'WM-AR'!$B$7:$AL$2292,29,FALSE)</f>
        <v>0</v>
      </c>
      <c r="AB142" s="310">
        <f>VLOOKUP($I142,'WM-AR'!$B$7:$AL$2292,30,FALSE)</f>
        <v>0</v>
      </c>
      <c r="AC142" s="310">
        <f>VLOOKUP($I142,'WM-AR'!$B$7:$AL$2292,31,FALSE)</f>
        <v>0</v>
      </c>
      <c r="AD142" s="310">
        <f>VLOOKUP($I142,'WM-AR'!$B$7:$AL$2292,32,FALSE)</f>
        <v>0</v>
      </c>
      <c r="AE142" s="310">
        <f>VLOOKUP($I142,'WM-AR'!$B$7:$AL$2292,33,FALSE)</f>
        <v>0</v>
      </c>
      <c r="AF142" s="287" t="s">
        <v>1139</v>
      </c>
      <c r="AG142" s="316" t="s">
        <v>779</v>
      </c>
      <c r="AH142" s="312"/>
      <c r="AI142" s="312" t="s">
        <v>763</v>
      </c>
      <c r="AJ142" s="334"/>
    </row>
    <row r="143" spans="2:36">
      <c r="B143" s="317" t="str">
        <f>$B142</f>
        <v>표준</v>
      </c>
      <c r="C143" s="318"/>
      <c r="D143" s="318"/>
      <c r="E143" s="318"/>
      <c r="F143" s="318"/>
      <c r="G143" s="318"/>
      <c r="H143" s="318"/>
      <c r="I143" s="318"/>
      <c r="J143" s="318"/>
      <c r="K143" s="318"/>
      <c r="L143" s="318"/>
      <c r="M143" s="318"/>
      <c r="N143" s="318"/>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row>
    <row r="144" spans="2:36" ht="34.9" customHeight="1">
      <c r="B144" s="283" t="s">
        <v>755</v>
      </c>
      <c r="C144" s="440"/>
      <c r="D144" s="285" t="s">
        <v>225</v>
      </c>
      <c r="E144" s="308"/>
      <c r="F144" s="287" t="s">
        <v>539</v>
      </c>
      <c r="G144" s="288" t="s">
        <v>1185</v>
      </c>
      <c r="H144" s="289"/>
      <c r="I144" s="290" t="str">
        <f t="shared" si="17"/>
        <v/>
      </c>
      <c r="J144" s="290"/>
      <c r="K144" s="290"/>
      <c r="L144" s="290"/>
      <c r="M144" s="290"/>
      <c r="N144" s="291"/>
      <c r="O144" s="441" t="s">
        <v>1186</v>
      </c>
      <c r="P144" s="442"/>
      <c r="Q144" s="442"/>
      <c r="R144" s="442"/>
      <c r="S144" s="442"/>
      <c r="T144" s="442"/>
      <c r="U144" s="442"/>
      <c r="V144" s="443"/>
      <c r="W144" s="444"/>
      <c r="X144" s="444"/>
      <c r="Y144" s="444"/>
      <c r="Z144" s="444"/>
      <c r="AA144" s="444"/>
      <c r="AB144" s="444"/>
      <c r="AC144" s="444"/>
      <c r="AD144" s="444"/>
      <c r="AE144" s="444"/>
      <c r="AF144" s="394"/>
      <c r="AG144" s="297"/>
      <c r="AH144" s="297"/>
      <c r="AI144" s="297"/>
      <c r="AJ144" s="333"/>
    </row>
    <row r="145" spans="2:36" ht="49.9" customHeight="1">
      <c r="B145" s="299" t="str">
        <f>$B144</f>
        <v>표준</v>
      </c>
      <c r="C145" s="307"/>
      <c r="D145" s="286"/>
      <c r="E145" s="286"/>
      <c r="F145" s="746"/>
      <c r="G145" s="286" t="str">
        <f>N145</f>
        <v>Concrete Brick</v>
      </c>
      <c r="H145" s="308" t="s">
        <v>1176</v>
      </c>
      <c r="I145" s="309" t="str">
        <f t="shared" si="17"/>
        <v>A04AL073-00001</v>
      </c>
      <c r="J145" s="310"/>
      <c r="K145" s="310" t="str">
        <f>VLOOKUP($I145,'WM-AR'!$B$7:$AL$2292,34,FALSE)</f>
        <v>M2</v>
      </c>
      <c r="L145" s="310" t="str">
        <f>VLOOKUP($I145,'WM-AR'!$B$7:$AL$2292,4,FALSE)</f>
        <v>Finishing Work</v>
      </c>
      <c r="M145" s="310" t="str">
        <f>VLOOKUP($I145,'WM-AR'!$B$7:$AL$2292,6,FALSE)</f>
        <v>Masonry Work</v>
      </c>
      <c r="N145" s="310" t="str">
        <f>VLOOKUP($I145,'WM-AR'!$B$7:$AL$2292,8,FALSE)</f>
        <v>Concrete Brick</v>
      </c>
      <c r="O145" s="310">
        <f>VLOOKUP($I145,'WM-AR'!$B$7:$AL$2292,10,FALSE)</f>
        <v>0</v>
      </c>
      <c r="P145" s="310">
        <f>VLOOKUP($I145,'WM-AR'!$B$7:$AL$2292,12,FALSE)</f>
        <v>0</v>
      </c>
      <c r="Q145" s="310" t="str">
        <f>IF(VLOOKUP($I145,'WM-AR'!$B$7:$AL$2292,14,FALSE)=0,"",VLOOKUP($I145,'WM-AR'!$B$7:$AL$2292,14,FALSE))</f>
        <v/>
      </c>
      <c r="R145" s="310">
        <f>VLOOKUP($I145,'WM-AR'!$B$7:$AL$2292,16,FALSE)</f>
        <v>0</v>
      </c>
      <c r="S145" s="310">
        <f>VLOOKUP($I145,'WM-AR'!$B$7:$AL$2292,18,FALSE)</f>
        <v>0</v>
      </c>
      <c r="T145" s="310" t="str">
        <f>VLOOKUP($I145,'WM-AR'!$B$7:$AL$2292,20,FALSE)</f>
        <v>[0.5B] w/ All Reinf.(Lath, Steel Tie, Anchor Bar, Mortar, ETC.), Filler, Sealant, Lintel/Sill for Opening, ETC.</v>
      </c>
      <c r="U145" s="310">
        <f>VLOOKUP($I145,'WM-AR'!$B$7:$AL$2292,22,FALSE)</f>
        <v>0</v>
      </c>
      <c r="V145" s="310" t="str">
        <f>VLOOKUP($I145,'WM-AR'!$B$7:$AL$2292,24,FALSE)</f>
        <v>THK≤90mm</v>
      </c>
      <c r="W145" s="310">
        <f>VLOOKUP($I145,'WM-AR'!$B$7:$AL$2292,25,FALSE)</f>
        <v>0</v>
      </c>
      <c r="X145" s="310" t="str">
        <f>VLOOKUP($I145,'WM-AR'!$B$7:$AL$2292,26,FALSE)</f>
        <v>THK=(  )mm</v>
      </c>
      <c r="Y145" s="310">
        <f>VLOOKUP($I145,'WM-AR'!$B$7:$AL$2292,27,FALSE)</f>
        <v>0</v>
      </c>
      <c r="Z145" s="310">
        <f>VLOOKUP($I145,'WM-AR'!$B$7:$AL$2292,28,FALSE)</f>
        <v>0</v>
      </c>
      <c r="AA145" s="310">
        <f>VLOOKUP($I145,'WM-AR'!$B$7:$AL$2292,29,FALSE)</f>
        <v>0</v>
      </c>
      <c r="AB145" s="310">
        <f>VLOOKUP($I145,'WM-AR'!$B$7:$AL$2292,30,FALSE)</f>
        <v>0</v>
      </c>
      <c r="AC145" s="310">
        <f>VLOOKUP($I145,'WM-AR'!$B$7:$AL$2292,31,FALSE)</f>
        <v>0</v>
      </c>
      <c r="AD145" s="310">
        <f>VLOOKUP($I145,'WM-AR'!$B$7:$AL$2292,32,FALSE)</f>
        <v>0</v>
      </c>
      <c r="AE145" s="310">
        <f>VLOOKUP($I145,'WM-AR'!$B$7:$AL$2292,33,FALSE)</f>
        <v>0</v>
      </c>
      <c r="AF145" s="287" t="s">
        <v>1182</v>
      </c>
      <c r="AG145" s="316" t="s">
        <v>779</v>
      </c>
      <c r="AH145" s="312"/>
      <c r="AI145" s="312" t="s">
        <v>763</v>
      </c>
      <c r="AJ145" s="334"/>
    </row>
    <row r="146" spans="2:36" ht="49.9" customHeight="1">
      <c r="B146" s="299" t="str">
        <f t="shared" ref="B146:B150" si="25">$B145</f>
        <v>표준</v>
      </c>
      <c r="C146" s="314"/>
      <c r="D146" s="285"/>
      <c r="E146" s="285"/>
      <c r="F146" s="748"/>
      <c r="G146" s="286" t="s">
        <v>1133</v>
      </c>
      <c r="H146" s="308"/>
      <c r="I146" s="309" t="str">
        <f t="shared" si="17"/>
        <v/>
      </c>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287"/>
      <c r="AG146" s="352"/>
      <c r="AH146" s="352"/>
      <c r="AI146" s="352"/>
      <c r="AJ146" s="334"/>
    </row>
    <row r="147" spans="2:36" ht="49.9" customHeight="1">
      <c r="B147" s="299" t="str">
        <f t="shared" si="25"/>
        <v>표준</v>
      </c>
      <c r="C147" s="314"/>
      <c r="D147" s="285"/>
      <c r="E147" s="285"/>
      <c r="F147" s="748"/>
      <c r="G147" s="286" t="str">
        <f>O147</f>
        <v>Glass Wool (Fiberglass)</v>
      </c>
      <c r="H147" s="308" t="s">
        <v>1124</v>
      </c>
      <c r="I147" s="309" t="str">
        <f t="shared" si="17"/>
        <v>A04AL076-00008</v>
      </c>
      <c r="J147" s="310"/>
      <c r="K147" s="310" t="str">
        <f>VLOOKUP($I147,'WM-AR'!$B$7:$AL$2292,34,FALSE)</f>
        <v>M2</v>
      </c>
      <c r="L147" s="310" t="str">
        <f>VLOOKUP($I147,'WM-AR'!$B$7:$AL$2292,4,FALSE)</f>
        <v>Finishing Work</v>
      </c>
      <c r="M147" s="310" t="str">
        <f>VLOOKUP($I147,'WM-AR'!$B$7:$AL$2292,6,FALSE)</f>
        <v>Masonry Work</v>
      </c>
      <c r="N147" s="310" t="str">
        <f>VLOOKUP($I147,'WM-AR'!$B$7:$AL$2292,8,FALSE)</f>
        <v>Insulation</v>
      </c>
      <c r="O147" s="310" t="str">
        <f>VLOOKUP($I147,'WM-AR'!$B$7:$AL$2292,10,FALSE)</f>
        <v>Glass Wool (Fiberglass)</v>
      </c>
      <c r="P147" s="310">
        <f>VLOOKUP($I147,'WM-AR'!$B$7:$AL$2292,12,FALSE)</f>
        <v>0</v>
      </c>
      <c r="Q147" s="310" t="str">
        <f>IF(VLOOKUP($I147,'WM-AR'!$B$7:$AL$2292,14,FALSE)=0,"",VLOOKUP($I147,'WM-AR'!$B$7:$AL$2292,14,FALSE))</f>
        <v/>
      </c>
      <c r="R147" s="310">
        <f>VLOOKUP($I147,'WM-AR'!$B$7:$AL$2292,16,FALSE)</f>
        <v>0</v>
      </c>
      <c r="S147" s="310">
        <f>VLOOKUP($I147,'WM-AR'!$B$7:$AL$2292,18,FALSE)</f>
        <v>0</v>
      </c>
      <c r="T147" s="310" t="str">
        <f>VLOOKUP($I147,'WM-AR'!$B$7:$AL$2292,20,FALSE)</f>
        <v>Minimum Density of 50 kg/m3</v>
      </c>
      <c r="U147" s="310">
        <f>VLOOKUP($I147,'WM-AR'!$B$7:$AL$2292,22,FALSE)</f>
        <v>0</v>
      </c>
      <c r="V147" s="310" t="str">
        <f>VLOOKUP($I147,'WM-AR'!$B$7:$AL$2292,24,FALSE)</f>
        <v>100mm≤THK</v>
      </c>
      <c r="W147" s="310">
        <f>VLOOKUP($I147,'WM-AR'!$B$7:$AL$2292,25,FALSE)</f>
        <v>0</v>
      </c>
      <c r="X147" s="310" t="str">
        <f>VLOOKUP($I147,'WM-AR'!$B$7:$AL$2292,26,FALSE)</f>
        <v>THK=(  )mm</v>
      </c>
      <c r="Y147" s="310">
        <f>VLOOKUP($I147,'WM-AR'!$B$7:$AL$2292,27,FALSE)</f>
        <v>0</v>
      </c>
      <c r="Z147" s="310">
        <f>VLOOKUP($I147,'WM-AR'!$B$7:$AL$2292,28,FALSE)</f>
        <v>0</v>
      </c>
      <c r="AA147" s="310">
        <f>VLOOKUP($I147,'WM-AR'!$B$7:$AL$2292,29,FALSE)</f>
        <v>0</v>
      </c>
      <c r="AB147" s="310">
        <f>VLOOKUP($I147,'WM-AR'!$B$7:$AL$2292,30,FALSE)</f>
        <v>0</v>
      </c>
      <c r="AC147" s="310">
        <f>VLOOKUP($I147,'WM-AR'!$B$7:$AL$2292,31,FALSE)</f>
        <v>0</v>
      </c>
      <c r="AD147" s="310">
        <f>VLOOKUP($I147,'WM-AR'!$B$7:$AL$2292,32,FALSE)</f>
        <v>0</v>
      </c>
      <c r="AE147" s="310">
        <f>VLOOKUP($I147,'WM-AR'!$B$7:$AL$2292,33,FALSE)</f>
        <v>0</v>
      </c>
      <c r="AF147" s="287" t="s">
        <v>1166</v>
      </c>
      <c r="AG147" s="316" t="s">
        <v>779</v>
      </c>
      <c r="AH147" s="312"/>
      <c r="AI147" s="312" t="s">
        <v>763</v>
      </c>
      <c r="AJ147" s="334"/>
    </row>
    <row r="148" spans="2:36" ht="49.9" customHeight="1">
      <c r="B148" s="299" t="str">
        <f t="shared" si="25"/>
        <v>표준</v>
      </c>
      <c r="C148" s="314"/>
      <c r="D148" s="285"/>
      <c r="E148" s="285"/>
      <c r="F148" s="747"/>
      <c r="G148" s="286" t="str">
        <f>N148</f>
        <v>Burnt Clay Brick</v>
      </c>
      <c r="H148" s="308" t="s">
        <v>1157</v>
      </c>
      <c r="I148" s="309" t="str">
        <f t="shared" si="17"/>
        <v>A04AL074-00002</v>
      </c>
      <c r="J148" s="310"/>
      <c r="K148" s="310" t="str">
        <f>VLOOKUP($I148,'WM-AR'!$B$7:$AL$2292,34,FALSE)</f>
        <v>M2</v>
      </c>
      <c r="L148" s="310" t="str">
        <f>VLOOKUP($I148,'WM-AR'!$B$7:$AL$2292,4,FALSE)</f>
        <v>Finishing Work</v>
      </c>
      <c r="M148" s="310" t="str">
        <f>VLOOKUP($I148,'WM-AR'!$B$7:$AL$2292,6,FALSE)</f>
        <v>Masonry Work</v>
      </c>
      <c r="N148" s="310" t="str">
        <f>VLOOKUP($I148,'WM-AR'!$B$7:$AL$2292,8,FALSE)</f>
        <v>Burnt Clay Brick</v>
      </c>
      <c r="O148" s="310">
        <f>VLOOKUP($I148,'WM-AR'!$B$7:$AL$2292,10,FALSE)</f>
        <v>0</v>
      </c>
      <c r="P148" s="310">
        <f>VLOOKUP($I148,'WM-AR'!$B$7:$AL$2292,12,FALSE)</f>
        <v>0</v>
      </c>
      <c r="Q148" s="310" t="str">
        <f>IF(VLOOKUP($I148,'WM-AR'!$B$7:$AL$2292,14,FALSE)=0,"",VLOOKUP($I148,'WM-AR'!$B$7:$AL$2292,14,FALSE))</f>
        <v/>
      </c>
      <c r="R148" s="310">
        <f>VLOOKUP($I148,'WM-AR'!$B$7:$AL$2292,16,FALSE)</f>
        <v>0</v>
      </c>
      <c r="S148" s="310">
        <f>VLOOKUP($I148,'WM-AR'!$B$7:$AL$2292,18,FALSE)</f>
        <v>0</v>
      </c>
      <c r="T148" s="310" t="str">
        <f>VLOOKUP($I148,'WM-AR'!$B$7:$AL$2292,20,FALSE)</f>
        <v>[1.0B] w/ All Reinf.(Lath, Steel Tie, Anchor Bar, Mortar, ETC.), Filler, Sealant, Lintel/Sill for Opening, ETC.</v>
      </c>
      <c r="U148" s="310">
        <f>VLOOKUP($I148,'WM-AR'!$B$7:$AL$2292,22,FALSE)</f>
        <v>0</v>
      </c>
      <c r="V148" s="310" t="str">
        <f>VLOOKUP($I148,'WM-AR'!$B$7:$AL$2292,24,FALSE)</f>
        <v>90mm&lt;THK≤190mm</v>
      </c>
      <c r="W148" s="310">
        <f>VLOOKUP($I148,'WM-AR'!$B$7:$AL$2292,25,FALSE)</f>
        <v>0</v>
      </c>
      <c r="X148" s="310" t="str">
        <f>VLOOKUP($I148,'WM-AR'!$B$7:$AL$2292,26,FALSE)</f>
        <v>THK=(  )mm</v>
      </c>
      <c r="Y148" s="310">
        <f>VLOOKUP($I148,'WM-AR'!$B$7:$AL$2292,27,FALSE)</f>
        <v>0</v>
      </c>
      <c r="Z148" s="310">
        <f>VLOOKUP($I148,'WM-AR'!$B$7:$AL$2292,28,FALSE)</f>
        <v>0</v>
      </c>
      <c r="AA148" s="310">
        <f>VLOOKUP($I148,'WM-AR'!$B$7:$AL$2292,29,FALSE)</f>
        <v>0</v>
      </c>
      <c r="AB148" s="310">
        <f>VLOOKUP($I148,'WM-AR'!$B$7:$AL$2292,30,FALSE)</f>
        <v>0</v>
      </c>
      <c r="AC148" s="310">
        <f>VLOOKUP($I148,'WM-AR'!$B$7:$AL$2292,31,FALSE)</f>
        <v>0</v>
      </c>
      <c r="AD148" s="310">
        <f>VLOOKUP($I148,'WM-AR'!$B$7:$AL$2292,32,FALSE)</f>
        <v>0</v>
      </c>
      <c r="AE148" s="310">
        <f>VLOOKUP($I148,'WM-AR'!$B$7:$AL$2292,33,FALSE)</f>
        <v>0</v>
      </c>
      <c r="AF148" s="287" t="s">
        <v>1182</v>
      </c>
      <c r="AG148" s="316" t="s">
        <v>779</v>
      </c>
      <c r="AH148" s="312"/>
      <c r="AI148" s="312" t="s">
        <v>763</v>
      </c>
      <c r="AJ148" s="334"/>
    </row>
    <row r="149" spans="2:36" ht="49.9" customHeight="1">
      <c r="B149" s="299" t="str">
        <f t="shared" si="25"/>
        <v>표준</v>
      </c>
      <c r="C149" s="314"/>
      <c r="D149" s="285"/>
      <c r="E149" s="309"/>
      <c r="F149" s="746"/>
      <c r="G149" s="286" t="str">
        <f>N149</f>
        <v>Plastering</v>
      </c>
      <c r="H149" s="308" t="s">
        <v>1136</v>
      </c>
      <c r="I149" s="309" t="str">
        <f t="shared" si="17"/>
        <v>A04AT198-00001</v>
      </c>
      <c r="J149" s="310"/>
      <c r="K149" s="310" t="str">
        <f>VLOOKUP($I149,'WM-AR'!$B$7:$AL$2292,34,FALSE)</f>
        <v>M2</v>
      </c>
      <c r="L149" s="310" t="str">
        <f>VLOOKUP($I149,'WM-AR'!$B$7:$AL$2292,4,FALSE)</f>
        <v>Finishing Work</v>
      </c>
      <c r="M149" s="310" t="str">
        <f>VLOOKUP($I149,'WM-AR'!$B$7:$AL$2292,6,FALSE)</f>
        <v>Plastering Work</v>
      </c>
      <c r="N149" s="310" t="str">
        <f>VLOOKUP($I149,'WM-AR'!$B$7:$AL$2292,8,FALSE)</f>
        <v>Plastering</v>
      </c>
      <c r="O149" s="310">
        <f>VLOOKUP($I149,'WM-AR'!$B$7:$AL$2292,10,FALSE)</f>
        <v>0</v>
      </c>
      <c r="P149" s="310">
        <f>VLOOKUP($I149,'WM-AR'!$B$7:$AL$2292,12,FALSE)</f>
        <v>0</v>
      </c>
      <c r="Q149" s="310" t="str">
        <f>IF(VLOOKUP($I149,'WM-AR'!$B$7:$AL$2292,14,FALSE)=0,"",VLOOKUP($I149,'WM-AR'!$B$7:$AL$2292,14,FALSE))</f>
        <v/>
      </c>
      <c r="R149" s="310">
        <f>VLOOKUP($I149,'WM-AR'!$B$7:$AL$2292,16,FALSE)</f>
        <v>0</v>
      </c>
      <c r="S149" s="310" t="str">
        <f>VLOOKUP($I149,'WM-AR'!$B$7:$AL$2292,18,FALSE)</f>
        <v>for External Masonry Wall</v>
      </c>
      <c r="T149" s="310" t="str">
        <f>VLOOKUP($I149,'WM-AR'!$B$7:$AL$2292,20,FALSE)</f>
        <v/>
      </c>
      <c r="U149" s="310">
        <f>VLOOKUP($I149,'WM-AR'!$B$7:$AL$2292,22,FALSE)</f>
        <v>0</v>
      </c>
      <c r="V149" s="310">
        <f>VLOOKUP($I149,'WM-AR'!$B$7:$AL$2292,24,FALSE)</f>
        <v>0</v>
      </c>
      <c r="W149" s="310">
        <f>VLOOKUP($I149,'WM-AR'!$B$7:$AL$2292,25,FALSE)</f>
        <v>0</v>
      </c>
      <c r="X149" s="310" t="str">
        <f>VLOOKUP($I149,'WM-AR'!$B$7:$AL$2292,26,FALSE)</f>
        <v>THK=(  )mm</v>
      </c>
      <c r="Y149" s="310">
        <f>VLOOKUP($I149,'WM-AR'!$B$7:$AL$2292,27,FALSE)</f>
        <v>0</v>
      </c>
      <c r="Z149" s="310">
        <f>VLOOKUP($I149,'WM-AR'!$B$7:$AL$2292,28,FALSE)</f>
        <v>0</v>
      </c>
      <c r="AA149" s="310">
        <f>VLOOKUP($I149,'WM-AR'!$B$7:$AL$2292,29,FALSE)</f>
        <v>0</v>
      </c>
      <c r="AB149" s="310">
        <f>VLOOKUP($I149,'WM-AR'!$B$7:$AL$2292,30,FALSE)</f>
        <v>0</v>
      </c>
      <c r="AC149" s="310">
        <f>VLOOKUP($I149,'WM-AR'!$B$7:$AL$2292,31,FALSE)</f>
        <v>0</v>
      </c>
      <c r="AD149" s="310">
        <f>VLOOKUP($I149,'WM-AR'!$B$7:$AL$2292,32,FALSE)</f>
        <v>0</v>
      </c>
      <c r="AE149" s="310">
        <f>VLOOKUP($I149,'WM-AR'!$B$7:$AL$2292,33,FALSE)</f>
        <v>0</v>
      </c>
      <c r="AF149" s="287" t="s">
        <v>1137</v>
      </c>
      <c r="AG149" s="316" t="s">
        <v>779</v>
      </c>
      <c r="AH149" s="312"/>
      <c r="AI149" s="312" t="s">
        <v>763</v>
      </c>
      <c r="AJ149" s="334"/>
    </row>
    <row r="150" spans="2:36" ht="49.9" customHeight="1">
      <c r="B150" s="299" t="str">
        <f t="shared" si="25"/>
        <v>표준</v>
      </c>
      <c r="C150" s="314"/>
      <c r="D150" s="285"/>
      <c r="E150" s="309"/>
      <c r="F150" s="747"/>
      <c r="G150" s="286" t="str">
        <f>O150</f>
        <v>Acrylic Emulsion Paint</v>
      </c>
      <c r="H150" s="308" t="s">
        <v>1138</v>
      </c>
      <c r="I150" s="309" t="str">
        <f t="shared" si="17"/>
        <v>A04AM077-00001</v>
      </c>
      <c r="J150" s="310"/>
      <c r="K150" s="310" t="str">
        <f>VLOOKUP($I150,'WM-AR'!$B$7:$AL$2292,34,FALSE)</f>
        <v>M2</v>
      </c>
      <c r="L150" s="310" t="str">
        <f>VLOOKUP($I150,'WM-AR'!$B$7:$AL$2292,4,FALSE)</f>
        <v>Finishing Work</v>
      </c>
      <c r="M150" s="310" t="str">
        <f>VLOOKUP($I150,'WM-AR'!$B$7:$AL$2292,6,FALSE)</f>
        <v>Painting Work</v>
      </c>
      <c r="N150" s="310" t="str">
        <f>VLOOKUP($I150,'WM-AR'!$B$7:$AL$2292,8,FALSE)</f>
        <v>External Wall Painting</v>
      </c>
      <c r="O150" s="310" t="str">
        <f>VLOOKUP($I150,'WM-AR'!$B$7:$AL$2292,10,FALSE)</f>
        <v>Acrylic Emulsion Paint</v>
      </c>
      <c r="P150" s="310">
        <f>VLOOKUP($I150,'WM-AR'!$B$7:$AL$2292,12,FALSE)</f>
        <v>0</v>
      </c>
      <c r="Q150" s="310" t="str">
        <f>IF(VLOOKUP($I150,'WM-AR'!$B$7:$AL$2292,14,FALSE)=0,"",VLOOKUP($I150,'WM-AR'!$B$7:$AL$2292,14,FALSE))</f>
        <v/>
      </c>
      <c r="R150" s="310">
        <f>VLOOKUP($I150,'WM-AR'!$B$7:$AL$2292,16,FALSE)</f>
        <v>0</v>
      </c>
      <c r="S150" s="310">
        <f>VLOOKUP($I150,'WM-AR'!$B$7:$AL$2292,18,FALSE)</f>
        <v>0</v>
      </c>
      <c r="T150" s="310" t="str">
        <f>VLOOKUP($I150,'WM-AR'!$B$7:$AL$2292,20,FALSE)</f>
        <v/>
      </c>
      <c r="U150" s="310">
        <f>VLOOKUP($I150,'WM-AR'!$B$7:$AL$2292,22,FALSE)</f>
        <v>0</v>
      </c>
      <c r="V150" s="310" t="str">
        <f>VLOOKUP($I150,'WM-AR'!$B$7:$AL$2292,24,FALSE)</f>
        <v/>
      </c>
      <c r="W150" s="310">
        <f>VLOOKUP($I150,'WM-AR'!$B$7:$AL$2292,25,FALSE)</f>
        <v>0</v>
      </c>
      <c r="X150" s="310" t="str">
        <f>VLOOKUP($I150,'WM-AR'!$B$7:$AL$2292,26,FALSE)</f>
        <v/>
      </c>
      <c r="Y150" s="310">
        <f>VLOOKUP($I150,'WM-AR'!$B$7:$AL$2292,27,FALSE)</f>
        <v>0</v>
      </c>
      <c r="Z150" s="310">
        <f>VLOOKUP($I150,'WM-AR'!$B$7:$AL$2292,28,FALSE)</f>
        <v>0</v>
      </c>
      <c r="AA150" s="310">
        <f>VLOOKUP($I150,'WM-AR'!$B$7:$AL$2292,29,FALSE)</f>
        <v>0</v>
      </c>
      <c r="AB150" s="310">
        <f>VLOOKUP($I150,'WM-AR'!$B$7:$AL$2292,30,FALSE)</f>
        <v>0</v>
      </c>
      <c r="AC150" s="310">
        <f>VLOOKUP($I150,'WM-AR'!$B$7:$AL$2292,31,FALSE)</f>
        <v>0</v>
      </c>
      <c r="AD150" s="310">
        <f>VLOOKUP($I150,'WM-AR'!$B$7:$AL$2292,32,FALSE)</f>
        <v>0</v>
      </c>
      <c r="AE150" s="310">
        <f>VLOOKUP($I150,'WM-AR'!$B$7:$AL$2292,33,FALSE)</f>
        <v>0</v>
      </c>
      <c r="AF150" s="287" t="s">
        <v>1139</v>
      </c>
      <c r="AG150" s="316" t="s">
        <v>779</v>
      </c>
      <c r="AH150" s="312"/>
      <c r="AI150" s="312" t="s">
        <v>763</v>
      </c>
      <c r="AJ150" s="334"/>
    </row>
    <row r="151" spans="2:36">
      <c r="B151" s="317" t="str">
        <f>$B150</f>
        <v>표준</v>
      </c>
      <c r="C151" s="318"/>
      <c r="D151" s="318"/>
      <c r="E151" s="318"/>
      <c r="F151" s="318"/>
      <c r="G151" s="318"/>
      <c r="H151" s="318"/>
      <c r="I151" s="318"/>
      <c r="J151" s="318"/>
      <c r="K151" s="318"/>
      <c r="L151" s="318"/>
      <c r="M151" s="318"/>
      <c r="N151" s="318"/>
      <c r="O151" s="318"/>
      <c r="P151" s="318"/>
      <c r="Q151" s="318"/>
      <c r="R151" s="318"/>
      <c r="S151" s="318"/>
      <c r="T151" s="318"/>
      <c r="U151" s="318"/>
      <c r="V151" s="318"/>
      <c r="W151" s="318"/>
      <c r="X151" s="318"/>
      <c r="Y151" s="318"/>
      <c r="Z151" s="318"/>
      <c r="AA151" s="318"/>
      <c r="AB151" s="318"/>
      <c r="AC151" s="318"/>
      <c r="AD151" s="318"/>
      <c r="AE151" s="318"/>
      <c r="AF151" s="318"/>
      <c r="AG151" s="318"/>
      <c r="AH151" s="318"/>
      <c r="AI151" s="318"/>
      <c r="AJ151" s="318"/>
    </row>
    <row r="152" spans="2:36" ht="34.9" customHeight="1">
      <c r="B152" s="283" t="s">
        <v>755</v>
      </c>
      <c r="C152" s="440"/>
      <c r="D152" s="285" t="s">
        <v>225</v>
      </c>
      <c r="E152" s="308"/>
      <c r="F152" s="287" t="s">
        <v>539</v>
      </c>
      <c r="G152" s="288" t="s">
        <v>1187</v>
      </c>
      <c r="H152" s="289"/>
      <c r="I152" s="290" t="str">
        <f t="shared" si="17"/>
        <v/>
      </c>
      <c r="J152" s="290"/>
      <c r="K152" s="290"/>
      <c r="L152" s="290"/>
      <c r="M152" s="290"/>
      <c r="N152" s="291"/>
      <c r="O152" s="441" t="s">
        <v>1188</v>
      </c>
      <c r="P152" s="442"/>
      <c r="Q152" s="442"/>
      <c r="R152" s="442"/>
      <c r="S152" s="442"/>
      <c r="T152" s="442"/>
      <c r="U152" s="442"/>
      <c r="V152" s="443"/>
      <c r="W152" s="444"/>
      <c r="X152" s="444"/>
      <c r="Y152" s="444"/>
      <c r="Z152" s="444"/>
      <c r="AA152" s="444"/>
      <c r="AB152" s="444"/>
      <c r="AC152" s="444"/>
      <c r="AD152" s="444"/>
      <c r="AE152" s="444"/>
      <c r="AF152" s="394"/>
      <c r="AG152" s="297"/>
      <c r="AH152" s="297"/>
      <c r="AI152" s="297"/>
      <c r="AJ152" s="333"/>
    </row>
    <row r="153" spans="2:36" ht="49.9" customHeight="1">
      <c r="B153" s="299" t="str">
        <f>$B152</f>
        <v>표준</v>
      </c>
      <c r="C153" s="307"/>
      <c r="D153" s="286"/>
      <c r="E153" s="286"/>
      <c r="F153" s="746"/>
      <c r="G153" s="286" t="str">
        <f>N153</f>
        <v>Concrete Brick</v>
      </c>
      <c r="H153" s="308" t="s">
        <v>1176</v>
      </c>
      <c r="I153" s="309" t="str">
        <f t="shared" si="17"/>
        <v>A04AL073-00001</v>
      </c>
      <c r="J153" s="310"/>
      <c r="K153" s="310" t="str">
        <f>VLOOKUP($I153,'WM-AR'!$B$7:$AL$2292,34,FALSE)</f>
        <v>M2</v>
      </c>
      <c r="L153" s="310" t="str">
        <f>VLOOKUP($I153,'WM-AR'!$B$7:$AL$2292,4,FALSE)</f>
        <v>Finishing Work</v>
      </c>
      <c r="M153" s="310" t="str">
        <f>VLOOKUP($I153,'WM-AR'!$B$7:$AL$2292,6,FALSE)</f>
        <v>Masonry Work</v>
      </c>
      <c r="N153" s="310" t="str">
        <f>VLOOKUP($I153,'WM-AR'!$B$7:$AL$2292,8,FALSE)</f>
        <v>Concrete Brick</v>
      </c>
      <c r="O153" s="310">
        <f>VLOOKUP($I153,'WM-AR'!$B$7:$AL$2292,10,FALSE)</f>
        <v>0</v>
      </c>
      <c r="P153" s="310">
        <f>VLOOKUP($I153,'WM-AR'!$B$7:$AL$2292,12,FALSE)</f>
        <v>0</v>
      </c>
      <c r="Q153" s="310" t="str">
        <f>IF(VLOOKUP($I153,'WM-AR'!$B$7:$AL$2292,14,FALSE)=0,"",VLOOKUP($I153,'WM-AR'!$B$7:$AL$2292,14,FALSE))</f>
        <v/>
      </c>
      <c r="R153" s="310">
        <f>VLOOKUP($I153,'WM-AR'!$B$7:$AL$2292,16,FALSE)</f>
        <v>0</v>
      </c>
      <c r="S153" s="310">
        <f>VLOOKUP($I153,'WM-AR'!$B$7:$AL$2292,18,FALSE)</f>
        <v>0</v>
      </c>
      <c r="T153" s="310" t="str">
        <f>VLOOKUP($I153,'WM-AR'!$B$7:$AL$2292,20,FALSE)</f>
        <v>[0.5B] w/ All Reinf.(Lath, Steel Tie, Anchor Bar, Mortar, ETC.), Filler, Sealant, Lintel/Sill for Opening, ETC.</v>
      </c>
      <c r="U153" s="310">
        <f>VLOOKUP($I153,'WM-AR'!$B$7:$AL$2292,22,FALSE)</f>
        <v>0</v>
      </c>
      <c r="V153" s="310" t="str">
        <f>VLOOKUP($I153,'WM-AR'!$B$7:$AL$2292,24,FALSE)</f>
        <v>THK≤90mm</v>
      </c>
      <c r="W153" s="310">
        <f>VLOOKUP($I153,'WM-AR'!$B$7:$AL$2292,25,FALSE)</f>
        <v>0</v>
      </c>
      <c r="X153" s="310" t="str">
        <f>VLOOKUP($I153,'WM-AR'!$B$7:$AL$2292,26,FALSE)</f>
        <v>THK=(  )mm</v>
      </c>
      <c r="Y153" s="310">
        <f>VLOOKUP($I153,'WM-AR'!$B$7:$AL$2292,27,FALSE)</f>
        <v>0</v>
      </c>
      <c r="Z153" s="310">
        <f>VLOOKUP($I153,'WM-AR'!$B$7:$AL$2292,28,FALSE)</f>
        <v>0</v>
      </c>
      <c r="AA153" s="310">
        <f>VLOOKUP($I153,'WM-AR'!$B$7:$AL$2292,29,FALSE)</f>
        <v>0</v>
      </c>
      <c r="AB153" s="310">
        <f>VLOOKUP($I153,'WM-AR'!$B$7:$AL$2292,30,FALSE)</f>
        <v>0</v>
      </c>
      <c r="AC153" s="310">
        <f>VLOOKUP($I153,'WM-AR'!$B$7:$AL$2292,31,FALSE)</f>
        <v>0</v>
      </c>
      <c r="AD153" s="310">
        <f>VLOOKUP($I153,'WM-AR'!$B$7:$AL$2292,32,FALSE)</f>
        <v>0</v>
      </c>
      <c r="AE153" s="310">
        <f>VLOOKUP($I153,'WM-AR'!$B$7:$AL$2292,33,FALSE)</f>
        <v>0</v>
      </c>
      <c r="AF153" s="287" t="s">
        <v>1182</v>
      </c>
      <c r="AG153" s="316" t="s">
        <v>779</v>
      </c>
      <c r="AH153" s="312"/>
      <c r="AI153" s="312" t="s">
        <v>763</v>
      </c>
      <c r="AJ153" s="334"/>
    </row>
    <row r="154" spans="2:36" ht="49.9" customHeight="1">
      <c r="B154" s="299" t="str">
        <f t="shared" ref="B154:B158" si="26">$B153</f>
        <v>표준</v>
      </c>
      <c r="C154" s="314"/>
      <c r="D154" s="285"/>
      <c r="E154" s="285"/>
      <c r="F154" s="748"/>
      <c r="G154" s="286" t="s">
        <v>1133</v>
      </c>
      <c r="H154" s="308"/>
      <c r="I154" s="309" t="str">
        <f t="shared" si="17"/>
        <v/>
      </c>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287"/>
      <c r="AG154" s="352"/>
      <c r="AH154" s="352"/>
      <c r="AI154" s="352"/>
      <c r="AJ154" s="334"/>
    </row>
    <row r="155" spans="2:36" ht="49.9" customHeight="1">
      <c r="B155" s="299" t="str">
        <f t="shared" si="26"/>
        <v>표준</v>
      </c>
      <c r="C155" s="314"/>
      <c r="D155" s="285"/>
      <c r="E155" s="285"/>
      <c r="F155" s="748"/>
      <c r="G155" s="286" t="str">
        <f>O155</f>
        <v>Polystyrene (Extruded Polystyrene(XPS) or Expanded Polystyrene(EPS))</v>
      </c>
      <c r="H155" s="308" t="s">
        <v>1173</v>
      </c>
      <c r="I155" s="309" t="str">
        <f t="shared" si="17"/>
        <v>A04AL076-00012</v>
      </c>
      <c r="J155" s="310"/>
      <c r="K155" s="310" t="str">
        <f>VLOOKUP($I155,'WM-AR'!$B$7:$AL$2292,34,FALSE)</f>
        <v>M2</v>
      </c>
      <c r="L155" s="310" t="str">
        <f>VLOOKUP($I155,'WM-AR'!$B$7:$AL$2292,4,FALSE)</f>
        <v>Finishing Work</v>
      </c>
      <c r="M155" s="310" t="str">
        <f>VLOOKUP($I155,'WM-AR'!$B$7:$AL$2292,6,FALSE)</f>
        <v>Masonry Work</v>
      </c>
      <c r="N155" s="310" t="str">
        <f>VLOOKUP($I155,'WM-AR'!$B$7:$AL$2292,8,FALSE)</f>
        <v>Insulation</v>
      </c>
      <c r="O155" s="310" t="str">
        <f>VLOOKUP($I155,'WM-AR'!$B$7:$AL$2292,10,FALSE)</f>
        <v>Polystyrene (Extruded Polystyrene(XPS) or Expanded Polystyrene(EPS))</v>
      </c>
      <c r="P155" s="310">
        <f>VLOOKUP($I155,'WM-AR'!$B$7:$AL$2292,12,FALSE)</f>
        <v>0</v>
      </c>
      <c r="Q155" s="310" t="str">
        <f>IF(VLOOKUP($I155,'WM-AR'!$B$7:$AL$2292,14,FALSE)=0,"",VLOOKUP($I155,'WM-AR'!$B$7:$AL$2292,14,FALSE))</f>
        <v/>
      </c>
      <c r="R155" s="310">
        <f>VLOOKUP($I155,'WM-AR'!$B$7:$AL$2292,16,FALSE)</f>
        <v>0</v>
      </c>
      <c r="S155" s="310">
        <f>VLOOKUP($I155,'WM-AR'!$B$7:$AL$2292,18,FALSE)</f>
        <v>0</v>
      </c>
      <c r="T155" s="310" t="str">
        <f>VLOOKUP($I155,'WM-AR'!$B$7:$AL$2292,20,FALSE)</f>
        <v>Minimum Density of 25 kg/m3</v>
      </c>
      <c r="U155" s="310">
        <f>VLOOKUP($I155,'WM-AR'!$B$7:$AL$2292,22,FALSE)</f>
        <v>0</v>
      </c>
      <c r="V155" s="310" t="str">
        <f>VLOOKUP($I155,'WM-AR'!$B$7:$AL$2292,24,FALSE)</f>
        <v>100mm≤THK</v>
      </c>
      <c r="W155" s="310">
        <f>VLOOKUP($I155,'WM-AR'!$B$7:$AL$2292,25,FALSE)</f>
        <v>0</v>
      </c>
      <c r="X155" s="310" t="str">
        <f>VLOOKUP($I155,'WM-AR'!$B$7:$AL$2292,26,FALSE)</f>
        <v>THK=(  )mm</v>
      </c>
      <c r="Y155" s="310">
        <f>VLOOKUP($I155,'WM-AR'!$B$7:$AL$2292,27,FALSE)</f>
        <v>0</v>
      </c>
      <c r="Z155" s="310">
        <f>VLOOKUP($I155,'WM-AR'!$B$7:$AL$2292,28,FALSE)</f>
        <v>0</v>
      </c>
      <c r="AA155" s="310">
        <f>VLOOKUP($I155,'WM-AR'!$B$7:$AL$2292,29,FALSE)</f>
        <v>0</v>
      </c>
      <c r="AB155" s="310">
        <f>VLOOKUP($I155,'WM-AR'!$B$7:$AL$2292,30,FALSE)</f>
        <v>0</v>
      </c>
      <c r="AC155" s="310">
        <f>VLOOKUP($I155,'WM-AR'!$B$7:$AL$2292,31,FALSE)</f>
        <v>0</v>
      </c>
      <c r="AD155" s="310">
        <f>VLOOKUP($I155,'WM-AR'!$B$7:$AL$2292,32,FALSE)</f>
        <v>0</v>
      </c>
      <c r="AE155" s="310">
        <f>VLOOKUP($I155,'WM-AR'!$B$7:$AL$2292,33,FALSE)</f>
        <v>0</v>
      </c>
      <c r="AF155" s="287" t="s">
        <v>1166</v>
      </c>
      <c r="AG155" s="316" t="s">
        <v>779</v>
      </c>
      <c r="AH155" s="312"/>
      <c r="AI155" s="312" t="s">
        <v>763</v>
      </c>
      <c r="AJ155" s="334"/>
    </row>
    <row r="156" spans="2:36" ht="49.9" customHeight="1">
      <c r="B156" s="299" t="str">
        <f t="shared" si="26"/>
        <v>표준</v>
      </c>
      <c r="C156" s="314"/>
      <c r="D156" s="285"/>
      <c r="E156" s="285"/>
      <c r="F156" s="747"/>
      <c r="G156" s="286" t="str">
        <f>N156</f>
        <v>Burnt Clay Brick</v>
      </c>
      <c r="H156" s="308" t="s">
        <v>1157</v>
      </c>
      <c r="I156" s="309" t="str">
        <f t="shared" si="17"/>
        <v>A04AL074-00002</v>
      </c>
      <c r="J156" s="310"/>
      <c r="K156" s="310" t="str">
        <f>VLOOKUP($I156,'WM-AR'!$B$7:$AL$2292,34,FALSE)</f>
        <v>M2</v>
      </c>
      <c r="L156" s="310" t="str">
        <f>VLOOKUP($I156,'WM-AR'!$B$7:$AL$2292,4,FALSE)</f>
        <v>Finishing Work</v>
      </c>
      <c r="M156" s="310" t="str">
        <f>VLOOKUP($I156,'WM-AR'!$B$7:$AL$2292,6,FALSE)</f>
        <v>Masonry Work</v>
      </c>
      <c r="N156" s="310" t="str">
        <f>VLOOKUP($I156,'WM-AR'!$B$7:$AL$2292,8,FALSE)</f>
        <v>Burnt Clay Brick</v>
      </c>
      <c r="O156" s="310">
        <f>VLOOKUP($I156,'WM-AR'!$B$7:$AL$2292,10,FALSE)</f>
        <v>0</v>
      </c>
      <c r="P156" s="310">
        <f>VLOOKUP($I156,'WM-AR'!$B$7:$AL$2292,12,FALSE)</f>
        <v>0</v>
      </c>
      <c r="Q156" s="310" t="str">
        <f>IF(VLOOKUP($I156,'WM-AR'!$B$7:$AL$2292,14,FALSE)=0,"",VLOOKUP($I156,'WM-AR'!$B$7:$AL$2292,14,FALSE))</f>
        <v/>
      </c>
      <c r="R156" s="310">
        <f>VLOOKUP($I156,'WM-AR'!$B$7:$AL$2292,16,FALSE)</f>
        <v>0</v>
      </c>
      <c r="S156" s="310">
        <f>VLOOKUP($I156,'WM-AR'!$B$7:$AL$2292,18,FALSE)</f>
        <v>0</v>
      </c>
      <c r="T156" s="310" t="str">
        <f>VLOOKUP($I156,'WM-AR'!$B$7:$AL$2292,20,FALSE)</f>
        <v>[1.0B] w/ All Reinf.(Lath, Steel Tie, Anchor Bar, Mortar, ETC.), Filler, Sealant, Lintel/Sill for Opening, ETC.</v>
      </c>
      <c r="U156" s="310">
        <f>VLOOKUP($I156,'WM-AR'!$B$7:$AL$2292,22,FALSE)</f>
        <v>0</v>
      </c>
      <c r="V156" s="310" t="str">
        <f>VLOOKUP($I156,'WM-AR'!$B$7:$AL$2292,24,FALSE)</f>
        <v>90mm&lt;THK≤190mm</v>
      </c>
      <c r="W156" s="310">
        <f>VLOOKUP($I156,'WM-AR'!$B$7:$AL$2292,25,FALSE)</f>
        <v>0</v>
      </c>
      <c r="X156" s="310" t="str">
        <f>VLOOKUP($I156,'WM-AR'!$B$7:$AL$2292,26,FALSE)</f>
        <v>THK=(  )mm</v>
      </c>
      <c r="Y156" s="310">
        <f>VLOOKUP($I156,'WM-AR'!$B$7:$AL$2292,27,FALSE)</f>
        <v>0</v>
      </c>
      <c r="Z156" s="310">
        <f>VLOOKUP($I156,'WM-AR'!$B$7:$AL$2292,28,FALSE)</f>
        <v>0</v>
      </c>
      <c r="AA156" s="310">
        <f>VLOOKUP($I156,'WM-AR'!$B$7:$AL$2292,29,FALSE)</f>
        <v>0</v>
      </c>
      <c r="AB156" s="310">
        <f>VLOOKUP($I156,'WM-AR'!$B$7:$AL$2292,30,FALSE)</f>
        <v>0</v>
      </c>
      <c r="AC156" s="310">
        <f>VLOOKUP($I156,'WM-AR'!$B$7:$AL$2292,31,FALSE)</f>
        <v>0</v>
      </c>
      <c r="AD156" s="310">
        <f>VLOOKUP($I156,'WM-AR'!$B$7:$AL$2292,32,FALSE)</f>
        <v>0</v>
      </c>
      <c r="AE156" s="310">
        <f>VLOOKUP($I156,'WM-AR'!$B$7:$AL$2292,33,FALSE)</f>
        <v>0</v>
      </c>
      <c r="AF156" s="287" t="s">
        <v>1182</v>
      </c>
      <c r="AG156" s="316" t="s">
        <v>779</v>
      </c>
      <c r="AH156" s="312"/>
      <c r="AI156" s="312" t="s">
        <v>763</v>
      </c>
      <c r="AJ156" s="334"/>
    </row>
    <row r="157" spans="2:36" ht="49.9" customHeight="1">
      <c r="B157" s="299" t="str">
        <f t="shared" si="26"/>
        <v>표준</v>
      </c>
      <c r="C157" s="314"/>
      <c r="D157" s="285"/>
      <c r="E157" s="309"/>
      <c r="F157" s="746"/>
      <c r="G157" s="286" t="str">
        <f>N157</f>
        <v>Plastering</v>
      </c>
      <c r="H157" s="308" t="s">
        <v>1136</v>
      </c>
      <c r="I157" s="309" t="str">
        <f t="shared" ref="I157:I234" si="27">LEFT(H157,14)</f>
        <v>A04AT198-00001</v>
      </c>
      <c r="J157" s="310"/>
      <c r="K157" s="310" t="str">
        <f>VLOOKUP($I157,'WM-AR'!$B$7:$AL$2292,34,FALSE)</f>
        <v>M2</v>
      </c>
      <c r="L157" s="310" t="str">
        <f>VLOOKUP($I157,'WM-AR'!$B$7:$AL$2292,4,FALSE)</f>
        <v>Finishing Work</v>
      </c>
      <c r="M157" s="310" t="str">
        <f>VLOOKUP($I157,'WM-AR'!$B$7:$AL$2292,6,FALSE)</f>
        <v>Plastering Work</v>
      </c>
      <c r="N157" s="310" t="str">
        <f>VLOOKUP($I157,'WM-AR'!$B$7:$AL$2292,8,FALSE)</f>
        <v>Plastering</v>
      </c>
      <c r="O157" s="310">
        <f>VLOOKUP($I157,'WM-AR'!$B$7:$AL$2292,10,FALSE)</f>
        <v>0</v>
      </c>
      <c r="P157" s="310">
        <f>VLOOKUP($I157,'WM-AR'!$B$7:$AL$2292,12,FALSE)</f>
        <v>0</v>
      </c>
      <c r="Q157" s="310" t="str">
        <f>IF(VLOOKUP($I157,'WM-AR'!$B$7:$AL$2292,14,FALSE)=0,"",VLOOKUP($I157,'WM-AR'!$B$7:$AL$2292,14,FALSE))</f>
        <v/>
      </c>
      <c r="R157" s="310">
        <f>VLOOKUP($I157,'WM-AR'!$B$7:$AL$2292,16,FALSE)</f>
        <v>0</v>
      </c>
      <c r="S157" s="310" t="str">
        <f>VLOOKUP($I157,'WM-AR'!$B$7:$AL$2292,18,FALSE)</f>
        <v>for External Masonry Wall</v>
      </c>
      <c r="T157" s="310" t="str">
        <f>VLOOKUP($I157,'WM-AR'!$B$7:$AL$2292,20,FALSE)</f>
        <v/>
      </c>
      <c r="U157" s="310">
        <f>VLOOKUP($I157,'WM-AR'!$B$7:$AL$2292,22,FALSE)</f>
        <v>0</v>
      </c>
      <c r="V157" s="310">
        <f>VLOOKUP($I157,'WM-AR'!$B$7:$AL$2292,24,FALSE)</f>
        <v>0</v>
      </c>
      <c r="W157" s="310">
        <f>VLOOKUP($I157,'WM-AR'!$B$7:$AL$2292,25,FALSE)</f>
        <v>0</v>
      </c>
      <c r="X157" s="310" t="str">
        <f>VLOOKUP($I157,'WM-AR'!$B$7:$AL$2292,26,FALSE)</f>
        <v>THK=(  )mm</v>
      </c>
      <c r="Y157" s="310">
        <f>VLOOKUP($I157,'WM-AR'!$B$7:$AL$2292,27,FALSE)</f>
        <v>0</v>
      </c>
      <c r="Z157" s="310">
        <f>VLOOKUP($I157,'WM-AR'!$B$7:$AL$2292,28,FALSE)</f>
        <v>0</v>
      </c>
      <c r="AA157" s="310">
        <f>VLOOKUP($I157,'WM-AR'!$B$7:$AL$2292,29,FALSE)</f>
        <v>0</v>
      </c>
      <c r="AB157" s="310">
        <f>VLOOKUP($I157,'WM-AR'!$B$7:$AL$2292,30,FALSE)</f>
        <v>0</v>
      </c>
      <c r="AC157" s="310">
        <f>VLOOKUP($I157,'WM-AR'!$B$7:$AL$2292,31,FALSE)</f>
        <v>0</v>
      </c>
      <c r="AD157" s="310">
        <f>VLOOKUP($I157,'WM-AR'!$B$7:$AL$2292,32,FALSE)</f>
        <v>0</v>
      </c>
      <c r="AE157" s="310">
        <f>VLOOKUP($I157,'WM-AR'!$B$7:$AL$2292,33,FALSE)</f>
        <v>0</v>
      </c>
      <c r="AF157" s="287" t="s">
        <v>1137</v>
      </c>
      <c r="AG157" s="316" t="s">
        <v>779</v>
      </c>
      <c r="AH157" s="312"/>
      <c r="AI157" s="312" t="s">
        <v>763</v>
      </c>
      <c r="AJ157" s="334"/>
    </row>
    <row r="158" spans="2:36" ht="49.9" customHeight="1">
      <c r="B158" s="299" t="str">
        <f t="shared" si="26"/>
        <v>표준</v>
      </c>
      <c r="C158" s="314"/>
      <c r="D158" s="285"/>
      <c r="E158" s="309"/>
      <c r="F158" s="747"/>
      <c r="G158" s="286" t="str">
        <f>O158</f>
        <v>Acrylic Emulsion Paint</v>
      </c>
      <c r="H158" s="308" t="s">
        <v>1138</v>
      </c>
      <c r="I158" s="309" t="str">
        <f t="shared" si="27"/>
        <v>A04AM077-00001</v>
      </c>
      <c r="J158" s="310"/>
      <c r="K158" s="310" t="str">
        <f>VLOOKUP($I158,'WM-AR'!$B$7:$AL$2292,34,FALSE)</f>
        <v>M2</v>
      </c>
      <c r="L158" s="310" t="str">
        <f>VLOOKUP($I158,'WM-AR'!$B$7:$AL$2292,4,FALSE)</f>
        <v>Finishing Work</v>
      </c>
      <c r="M158" s="310" t="str">
        <f>VLOOKUP($I158,'WM-AR'!$B$7:$AL$2292,6,FALSE)</f>
        <v>Painting Work</v>
      </c>
      <c r="N158" s="310" t="str">
        <f>VLOOKUP($I158,'WM-AR'!$B$7:$AL$2292,8,FALSE)</f>
        <v>External Wall Painting</v>
      </c>
      <c r="O158" s="310" t="str">
        <f>VLOOKUP($I158,'WM-AR'!$B$7:$AL$2292,10,FALSE)</f>
        <v>Acrylic Emulsion Paint</v>
      </c>
      <c r="P158" s="310">
        <f>VLOOKUP($I158,'WM-AR'!$B$7:$AL$2292,12,FALSE)</f>
        <v>0</v>
      </c>
      <c r="Q158" s="310" t="str">
        <f>IF(VLOOKUP($I158,'WM-AR'!$B$7:$AL$2292,14,FALSE)=0,"",VLOOKUP($I158,'WM-AR'!$B$7:$AL$2292,14,FALSE))</f>
        <v/>
      </c>
      <c r="R158" s="310">
        <f>VLOOKUP($I158,'WM-AR'!$B$7:$AL$2292,16,FALSE)</f>
        <v>0</v>
      </c>
      <c r="S158" s="310">
        <f>VLOOKUP($I158,'WM-AR'!$B$7:$AL$2292,18,FALSE)</f>
        <v>0</v>
      </c>
      <c r="T158" s="310" t="str">
        <f>VLOOKUP($I158,'WM-AR'!$B$7:$AL$2292,20,FALSE)</f>
        <v/>
      </c>
      <c r="U158" s="310">
        <f>VLOOKUP($I158,'WM-AR'!$B$7:$AL$2292,22,FALSE)</f>
        <v>0</v>
      </c>
      <c r="V158" s="310" t="str">
        <f>VLOOKUP($I158,'WM-AR'!$B$7:$AL$2292,24,FALSE)</f>
        <v/>
      </c>
      <c r="W158" s="310">
        <f>VLOOKUP($I158,'WM-AR'!$B$7:$AL$2292,25,FALSE)</f>
        <v>0</v>
      </c>
      <c r="X158" s="310" t="str">
        <f>VLOOKUP($I158,'WM-AR'!$B$7:$AL$2292,26,FALSE)</f>
        <v/>
      </c>
      <c r="Y158" s="310">
        <f>VLOOKUP($I158,'WM-AR'!$B$7:$AL$2292,27,FALSE)</f>
        <v>0</v>
      </c>
      <c r="Z158" s="310">
        <f>VLOOKUP($I158,'WM-AR'!$B$7:$AL$2292,28,FALSE)</f>
        <v>0</v>
      </c>
      <c r="AA158" s="310">
        <f>VLOOKUP($I158,'WM-AR'!$B$7:$AL$2292,29,FALSE)</f>
        <v>0</v>
      </c>
      <c r="AB158" s="310">
        <f>VLOOKUP($I158,'WM-AR'!$B$7:$AL$2292,30,FALSE)</f>
        <v>0</v>
      </c>
      <c r="AC158" s="310">
        <f>VLOOKUP($I158,'WM-AR'!$B$7:$AL$2292,31,FALSE)</f>
        <v>0</v>
      </c>
      <c r="AD158" s="310">
        <f>VLOOKUP($I158,'WM-AR'!$B$7:$AL$2292,32,FALSE)</f>
        <v>0</v>
      </c>
      <c r="AE158" s="310">
        <f>VLOOKUP($I158,'WM-AR'!$B$7:$AL$2292,33,FALSE)</f>
        <v>0</v>
      </c>
      <c r="AF158" s="287" t="s">
        <v>1139</v>
      </c>
      <c r="AG158" s="316" t="s">
        <v>779</v>
      </c>
      <c r="AH158" s="312"/>
      <c r="AI158" s="312" t="s">
        <v>763</v>
      </c>
      <c r="AJ158" s="334"/>
    </row>
    <row r="159" spans="2:36">
      <c r="B159" s="317" t="str">
        <f>$B158</f>
        <v>표준</v>
      </c>
      <c r="C159" s="318"/>
      <c r="D159" s="318"/>
      <c r="E159" s="318"/>
      <c r="F159" s="318"/>
      <c r="G159" s="318"/>
      <c r="H159" s="318"/>
      <c r="I159" s="318"/>
      <c r="J159" s="318"/>
      <c r="K159" s="318"/>
      <c r="L159" s="318"/>
      <c r="M159" s="318"/>
      <c r="N159" s="318"/>
      <c r="O159" s="318"/>
      <c r="P159" s="318"/>
      <c r="Q159" s="318"/>
      <c r="R159" s="318"/>
      <c r="S159" s="318"/>
      <c r="T159" s="318"/>
      <c r="U159" s="318"/>
      <c r="V159" s="318"/>
      <c r="W159" s="318"/>
      <c r="X159" s="318"/>
      <c r="Y159" s="318"/>
      <c r="Z159" s="318"/>
      <c r="AA159" s="318"/>
      <c r="AB159" s="318"/>
      <c r="AC159" s="318"/>
      <c r="AD159" s="318"/>
      <c r="AE159" s="318"/>
      <c r="AF159" s="318"/>
      <c r="AG159" s="318"/>
      <c r="AH159" s="318"/>
      <c r="AI159" s="318"/>
      <c r="AJ159" s="318"/>
    </row>
    <row r="160" spans="2:36" ht="33" customHeight="1">
      <c r="B160" s="379"/>
      <c r="C160" s="438"/>
      <c r="D160" s="451" t="s">
        <v>1107</v>
      </c>
      <c r="E160" s="321"/>
      <c r="F160" s="321"/>
      <c r="G160" s="412" t="s">
        <v>1189</v>
      </c>
      <c r="H160" s="412"/>
      <c r="I160" s="415" t="str">
        <f t="shared" si="27"/>
        <v/>
      </c>
      <c r="J160" s="415"/>
      <c r="K160" s="416"/>
      <c r="L160" s="416"/>
      <c r="M160" s="416"/>
      <c r="N160" s="416"/>
      <c r="O160" s="416"/>
      <c r="P160" s="416"/>
      <c r="Q160" s="416"/>
      <c r="R160" s="416"/>
      <c r="S160" s="416"/>
      <c r="T160" s="416"/>
      <c r="U160" s="416"/>
      <c r="V160" s="416"/>
      <c r="W160" s="416"/>
      <c r="X160" s="416"/>
      <c r="Y160" s="416"/>
      <c r="Z160" s="416"/>
      <c r="AA160" s="416"/>
      <c r="AB160" s="416"/>
      <c r="AC160" s="416"/>
      <c r="AD160" s="416"/>
      <c r="AE160" s="416"/>
      <c r="AF160" s="305"/>
      <c r="AG160" s="305"/>
      <c r="AH160" s="305"/>
      <c r="AI160" s="305"/>
      <c r="AJ160" s="306"/>
    </row>
    <row r="161" spans="2:36" ht="34.9" customHeight="1">
      <c r="B161" s="283" t="s">
        <v>755</v>
      </c>
      <c r="C161" s="440"/>
      <c r="D161" s="285" t="s">
        <v>225</v>
      </c>
      <c r="E161" s="308"/>
      <c r="F161" s="287" t="s">
        <v>539</v>
      </c>
      <c r="G161" s="288" t="s">
        <v>1190</v>
      </c>
      <c r="H161" s="289"/>
      <c r="I161" s="290" t="str">
        <f t="shared" si="27"/>
        <v/>
      </c>
      <c r="J161" s="290"/>
      <c r="K161" s="290"/>
      <c r="L161" s="290"/>
      <c r="M161" s="290"/>
      <c r="N161" s="291"/>
      <c r="O161" s="441" t="s">
        <v>1191</v>
      </c>
      <c r="P161" s="442"/>
      <c r="Q161" s="442"/>
      <c r="R161" s="442"/>
      <c r="S161" s="442"/>
      <c r="T161" s="442"/>
      <c r="U161" s="442"/>
      <c r="V161" s="443"/>
      <c r="W161" s="444"/>
      <c r="X161" s="444"/>
      <c r="Y161" s="444"/>
      <c r="Z161" s="444"/>
      <c r="AA161" s="444"/>
      <c r="AB161" s="444"/>
      <c r="AC161" s="444"/>
      <c r="AD161" s="444"/>
      <c r="AE161" s="444"/>
      <c r="AF161" s="394" t="s">
        <v>1192</v>
      </c>
      <c r="AG161" s="297"/>
      <c r="AH161" s="297"/>
      <c r="AI161" s="297"/>
      <c r="AJ161" s="333"/>
    </row>
    <row r="162" spans="2:36" ht="49.9" customHeight="1">
      <c r="B162" s="299" t="str">
        <f>$B161</f>
        <v>표준</v>
      </c>
      <c r="C162" s="307"/>
      <c r="D162" s="286"/>
      <c r="E162" s="286"/>
      <c r="F162" s="285"/>
      <c r="G162" s="286" t="str">
        <f>N162</f>
        <v>Reinforced Concrete Block</v>
      </c>
      <c r="H162" s="308" t="s">
        <v>1165</v>
      </c>
      <c r="I162" s="309" t="str">
        <f t="shared" si="27"/>
        <v>A04AL069-00001</v>
      </c>
      <c r="J162" s="310"/>
      <c r="K162" s="310" t="str">
        <f>VLOOKUP($I162,'WM-AR'!$B$7:$AL$2292,34,FALSE)</f>
        <v>M2</v>
      </c>
      <c r="L162" s="310" t="str">
        <f>VLOOKUP($I162,'WM-AR'!$B$7:$AL$2292,4,FALSE)</f>
        <v>Finishing Work</v>
      </c>
      <c r="M162" s="310" t="str">
        <f>VLOOKUP($I162,'WM-AR'!$B$7:$AL$2292,6,FALSE)</f>
        <v>Masonry Work</v>
      </c>
      <c r="N162" s="310" t="str">
        <f>VLOOKUP($I162,'WM-AR'!$B$7:$AL$2292,8,FALSE)</f>
        <v>Reinforced Concrete Block</v>
      </c>
      <c r="O162" s="310">
        <f>VLOOKUP($I162,'WM-AR'!$B$7:$AL$2292,10,FALSE)</f>
        <v>0</v>
      </c>
      <c r="P162" s="310">
        <f>VLOOKUP($I162,'WM-AR'!$B$7:$AL$2292,12,FALSE)</f>
        <v>0</v>
      </c>
      <c r="Q162" s="310" t="str">
        <f>IF(VLOOKUP($I162,'WM-AR'!$B$7:$AL$2292,14,FALSE)=0,"",VLOOKUP($I162,'WM-AR'!$B$7:$AL$2292,14,FALSE))</f>
        <v/>
      </c>
      <c r="R162" s="310">
        <f>VLOOKUP($I162,'WM-AR'!$B$7:$AL$2292,16,FALSE)</f>
        <v>0</v>
      </c>
      <c r="S162" s="310">
        <f>VLOOKUP($I162,'WM-AR'!$B$7:$AL$2292,18,FALSE)</f>
        <v>0</v>
      </c>
      <c r="T162" s="310" t="str">
        <f>VLOOKUP($I162,'WM-AR'!$B$7:$AL$2292,20,FALSE)</f>
        <v>w/ All Reinf.(Lath, Steel Tie, Anchor Bar, Mortar, ETC.), Filler, Sealant, Lintel/Sill for Opening, ETC.</v>
      </c>
      <c r="U162" s="310">
        <f>VLOOKUP($I162,'WM-AR'!$B$7:$AL$2292,22,FALSE)</f>
        <v>0</v>
      </c>
      <c r="V162" s="310" t="str">
        <f>VLOOKUP($I162,'WM-AR'!$B$7:$AL$2292,24,FALSE)</f>
        <v>50mm&lt;THK≤100mm</v>
      </c>
      <c r="W162" s="310">
        <f>VLOOKUP($I162,'WM-AR'!$B$7:$AL$2292,25,FALSE)</f>
        <v>0</v>
      </c>
      <c r="X162" s="310" t="str">
        <f>VLOOKUP($I162,'WM-AR'!$B$7:$AL$2292,26,FALSE)</f>
        <v>THK=(  )mm</v>
      </c>
      <c r="Y162" s="310">
        <f>VLOOKUP($I162,'WM-AR'!$B$7:$AL$2292,27,FALSE)</f>
        <v>0</v>
      </c>
      <c r="Z162" s="310">
        <f>VLOOKUP($I162,'WM-AR'!$B$7:$AL$2292,28,FALSE)</f>
        <v>0</v>
      </c>
      <c r="AA162" s="310">
        <f>VLOOKUP($I162,'WM-AR'!$B$7:$AL$2292,29,FALSE)</f>
        <v>0</v>
      </c>
      <c r="AB162" s="310">
        <f>VLOOKUP($I162,'WM-AR'!$B$7:$AL$2292,30,FALSE)</f>
        <v>0</v>
      </c>
      <c r="AC162" s="310">
        <f>VLOOKUP($I162,'WM-AR'!$B$7:$AL$2292,31,FALSE)</f>
        <v>0</v>
      </c>
      <c r="AD162" s="310">
        <f>VLOOKUP($I162,'WM-AR'!$B$7:$AL$2292,32,FALSE)</f>
        <v>0</v>
      </c>
      <c r="AE162" s="310">
        <f>VLOOKUP($I162,'WM-AR'!$B$7:$AL$2292,33,FALSE)</f>
        <v>0</v>
      </c>
      <c r="AF162" s="287" t="s">
        <v>1170</v>
      </c>
      <c r="AG162" s="316" t="s">
        <v>779</v>
      </c>
      <c r="AH162" s="312"/>
      <c r="AI162" s="312" t="s">
        <v>763</v>
      </c>
      <c r="AJ162" s="334"/>
    </row>
    <row r="163" spans="2:36" ht="49.9" customHeight="1">
      <c r="B163" s="299" t="str">
        <f t="shared" ref="B163:B164" si="28">$B162</f>
        <v>표준</v>
      </c>
      <c r="C163" s="314"/>
      <c r="D163" s="285"/>
      <c r="E163" s="285"/>
      <c r="F163" s="285"/>
      <c r="G163" s="286" t="s">
        <v>1133</v>
      </c>
      <c r="H163" s="308"/>
      <c r="I163" s="309" t="str">
        <f t="shared" si="27"/>
        <v/>
      </c>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287"/>
      <c r="AG163" s="352"/>
      <c r="AH163" s="352"/>
      <c r="AI163" s="352"/>
      <c r="AJ163" s="334"/>
    </row>
    <row r="164" spans="2:36" ht="49.9" customHeight="1">
      <c r="B164" s="299" t="str">
        <f t="shared" si="28"/>
        <v>표준</v>
      </c>
      <c r="C164" s="314"/>
      <c r="D164" s="285"/>
      <c r="E164" s="285"/>
      <c r="F164" s="285"/>
      <c r="G164" s="286" t="str">
        <f>O164</f>
        <v>Mineral Wool (Rock Wool)</v>
      </c>
      <c r="H164" s="308" t="s">
        <v>1167</v>
      </c>
      <c r="I164" s="309" t="str">
        <f t="shared" si="27"/>
        <v>A04AL076-00004</v>
      </c>
      <c r="J164" s="310"/>
      <c r="K164" s="310" t="str">
        <f>VLOOKUP($I164,'WM-AR'!$B$7:$AL$2292,34,FALSE)</f>
        <v>M2</v>
      </c>
      <c r="L164" s="310" t="str">
        <f>VLOOKUP($I164,'WM-AR'!$B$7:$AL$2292,4,FALSE)</f>
        <v>Finishing Work</v>
      </c>
      <c r="M164" s="310" t="str">
        <f>VLOOKUP($I164,'WM-AR'!$B$7:$AL$2292,6,FALSE)</f>
        <v>Masonry Work</v>
      </c>
      <c r="N164" s="310" t="str">
        <f>VLOOKUP($I164,'WM-AR'!$B$7:$AL$2292,8,FALSE)</f>
        <v>Insulation</v>
      </c>
      <c r="O164" s="310" t="str">
        <f>VLOOKUP($I164,'WM-AR'!$B$7:$AL$2292,10,FALSE)</f>
        <v>Mineral Wool (Rock Wool)</v>
      </c>
      <c r="P164" s="310">
        <f>VLOOKUP($I164,'WM-AR'!$B$7:$AL$2292,12,FALSE)</f>
        <v>0</v>
      </c>
      <c r="Q164" s="310" t="str">
        <f>IF(VLOOKUP($I164,'WM-AR'!$B$7:$AL$2292,14,FALSE)=0,"",VLOOKUP($I164,'WM-AR'!$B$7:$AL$2292,14,FALSE))</f>
        <v/>
      </c>
      <c r="R164" s="310">
        <f>VLOOKUP($I164,'WM-AR'!$B$7:$AL$2292,16,FALSE)</f>
        <v>0</v>
      </c>
      <c r="S164" s="310">
        <f>VLOOKUP($I164,'WM-AR'!$B$7:$AL$2292,18,FALSE)</f>
        <v>0</v>
      </c>
      <c r="T164" s="310" t="str">
        <f>VLOOKUP($I164,'WM-AR'!$B$7:$AL$2292,20,FALSE)</f>
        <v>Minimum Density of 50 kg/m3</v>
      </c>
      <c r="U164" s="310">
        <f>VLOOKUP($I164,'WM-AR'!$B$7:$AL$2292,22,FALSE)</f>
        <v>0</v>
      </c>
      <c r="V164" s="310" t="str">
        <f>VLOOKUP($I164,'WM-AR'!$B$7:$AL$2292,24,FALSE)</f>
        <v>100mm≤THK</v>
      </c>
      <c r="W164" s="310">
        <f>VLOOKUP($I164,'WM-AR'!$B$7:$AL$2292,25,FALSE)</f>
        <v>0</v>
      </c>
      <c r="X164" s="310" t="str">
        <f>VLOOKUP($I164,'WM-AR'!$B$7:$AL$2292,26,FALSE)</f>
        <v>THK=(  )mm</v>
      </c>
      <c r="Y164" s="310">
        <f>VLOOKUP($I164,'WM-AR'!$B$7:$AL$2292,27,FALSE)</f>
        <v>0</v>
      </c>
      <c r="Z164" s="310">
        <f>VLOOKUP($I164,'WM-AR'!$B$7:$AL$2292,28,FALSE)</f>
        <v>0</v>
      </c>
      <c r="AA164" s="310">
        <f>VLOOKUP($I164,'WM-AR'!$B$7:$AL$2292,29,FALSE)</f>
        <v>0</v>
      </c>
      <c r="AB164" s="310">
        <f>VLOOKUP($I164,'WM-AR'!$B$7:$AL$2292,30,FALSE)</f>
        <v>0</v>
      </c>
      <c r="AC164" s="310">
        <f>VLOOKUP($I164,'WM-AR'!$B$7:$AL$2292,31,FALSE)</f>
        <v>0</v>
      </c>
      <c r="AD164" s="310">
        <f>VLOOKUP($I164,'WM-AR'!$B$7:$AL$2292,32,FALSE)</f>
        <v>0</v>
      </c>
      <c r="AE164" s="310">
        <f>VLOOKUP($I164,'WM-AR'!$B$7:$AL$2292,33,FALSE)</f>
        <v>0</v>
      </c>
      <c r="AF164" s="287" t="s">
        <v>1170</v>
      </c>
      <c r="AG164" s="316" t="s">
        <v>779</v>
      </c>
      <c r="AH164" s="312"/>
      <c r="AI164" s="312" t="s">
        <v>763</v>
      </c>
      <c r="AJ164" s="334"/>
    </row>
    <row r="165" spans="2:36">
      <c r="B165" s="317" t="str">
        <f>$B164</f>
        <v>표준</v>
      </c>
      <c r="C165" s="318"/>
      <c r="D165" s="318"/>
      <c r="E165" s="318"/>
      <c r="F165" s="318"/>
      <c r="G165" s="318"/>
      <c r="H165" s="318"/>
      <c r="I165" s="318"/>
      <c r="J165" s="318"/>
      <c r="K165" s="318"/>
      <c r="L165" s="318"/>
      <c r="M165" s="318"/>
      <c r="N165" s="318"/>
      <c r="O165" s="318"/>
      <c r="P165" s="318"/>
      <c r="Q165" s="318"/>
      <c r="R165" s="318"/>
      <c r="S165" s="318"/>
      <c r="T165" s="318"/>
      <c r="U165" s="318"/>
      <c r="V165" s="318"/>
      <c r="W165" s="318"/>
      <c r="X165" s="318"/>
      <c r="Y165" s="318"/>
      <c r="Z165" s="318"/>
      <c r="AA165" s="318"/>
      <c r="AB165" s="318"/>
      <c r="AC165" s="318"/>
      <c r="AD165" s="318"/>
      <c r="AE165" s="318"/>
      <c r="AF165" s="318"/>
      <c r="AG165" s="318"/>
      <c r="AH165" s="318"/>
      <c r="AI165" s="318"/>
      <c r="AJ165" s="318"/>
    </row>
    <row r="166" spans="2:36" ht="34.9" customHeight="1">
      <c r="B166" s="283" t="s">
        <v>755</v>
      </c>
      <c r="C166" s="440"/>
      <c r="D166" s="285" t="s">
        <v>225</v>
      </c>
      <c r="E166" s="308"/>
      <c r="F166" s="287" t="s">
        <v>539</v>
      </c>
      <c r="G166" s="288" t="s">
        <v>1193</v>
      </c>
      <c r="H166" s="289"/>
      <c r="I166" s="290" t="str">
        <f t="shared" si="27"/>
        <v/>
      </c>
      <c r="J166" s="290"/>
      <c r="K166" s="290"/>
      <c r="L166" s="290"/>
      <c r="M166" s="290"/>
      <c r="N166" s="291"/>
      <c r="O166" s="441" t="s">
        <v>1194</v>
      </c>
      <c r="P166" s="442"/>
      <c r="Q166" s="442"/>
      <c r="R166" s="442"/>
      <c r="S166" s="442"/>
      <c r="T166" s="442"/>
      <c r="U166" s="442"/>
      <c r="V166" s="443"/>
      <c r="W166" s="444"/>
      <c r="X166" s="444"/>
      <c r="Y166" s="444"/>
      <c r="Z166" s="444"/>
      <c r="AA166" s="444"/>
      <c r="AB166" s="444"/>
      <c r="AC166" s="444"/>
      <c r="AD166" s="444"/>
      <c r="AE166" s="444"/>
      <c r="AF166" s="394" t="s">
        <v>1192</v>
      </c>
      <c r="AG166" s="297"/>
      <c r="AH166" s="297"/>
      <c r="AI166" s="297"/>
      <c r="AJ166" s="333"/>
    </row>
    <row r="167" spans="2:36" ht="49.9" customHeight="1">
      <c r="B167" s="299" t="str">
        <f>$B166</f>
        <v>표준</v>
      </c>
      <c r="C167" s="307"/>
      <c r="D167" s="286"/>
      <c r="E167" s="286"/>
      <c r="F167" s="285"/>
      <c r="G167" s="286" t="str">
        <f>N167</f>
        <v>Reinforced Concrete Block</v>
      </c>
      <c r="H167" s="308" t="s">
        <v>1165</v>
      </c>
      <c r="I167" s="309" t="str">
        <f t="shared" si="27"/>
        <v>A04AL069-00001</v>
      </c>
      <c r="J167" s="310"/>
      <c r="K167" s="310" t="str">
        <f>VLOOKUP($I167,'WM-AR'!$B$7:$AL$2292,34,FALSE)</f>
        <v>M2</v>
      </c>
      <c r="L167" s="310" t="str">
        <f>VLOOKUP($I167,'WM-AR'!$B$7:$AL$2292,4,FALSE)</f>
        <v>Finishing Work</v>
      </c>
      <c r="M167" s="310" t="str">
        <f>VLOOKUP($I167,'WM-AR'!$B$7:$AL$2292,6,FALSE)</f>
        <v>Masonry Work</v>
      </c>
      <c r="N167" s="310" t="str">
        <f>VLOOKUP($I167,'WM-AR'!$B$7:$AL$2292,8,FALSE)</f>
        <v>Reinforced Concrete Block</v>
      </c>
      <c r="O167" s="310">
        <f>VLOOKUP($I167,'WM-AR'!$B$7:$AL$2292,10,FALSE)</f>
        <v>0</v>
      </c>
      <c r="P167" s="310">
        <f>VLOOKUP($I167,'WM-AR'!$B$7:$AL$2292,12,FALSE)</f>
        <v>0</v>
      </c>
      <c r="Q167" s="310" t="str">
        <f>IF(VLOOKUP($I167,'WM-AR'!$B$7:$AL$2292,14,FALSE)=0,"",VLOOKUP($I167,'WM-AR'!$B$7:$AL$2292,14,FALSE))</f>
        <v/>
      </c>
      <c r="R167" s="310">
        <f>VLOOKUP($I167,'WM-AR'!$B$7:$AL$2292,16,FALSE)</f>
        <v>0</v>
      </c>
      <c r="S167" s="310">
        <f>VLOOKUP($I167,'WM-AR'!$B$7:$AL$2292,18,FALSE)</f>
        <v>0</v>
      </c>
      <c r="T167" s="310" t="str">
        <f>VLOOKUP($I167,'WM-AR'!$B$7:$AL$2292,20,FALSE)</f>
        <v>w/ All Reinf.(Lath, Steel Tie, Anchor Bar, Mortar, ETC.), Filler, Sealant, Lintel/Sill for Opening, ETC.</v>
      </c>
      <c r="U167" s="310">
        <f>VLOOKUP($I167,'WM-AR'!$B$7:$AL$2292,22,FALSE)</f>
        <v>0</v>
      </c>
      <c r="V167" s="310" t="str">
        <f>VLOOKUP($I167,'WM-AR'!$B$7:$AL$2292,24,FALSE)</f>
        <v>50mm&lt;THK≤100mm</v>
      </c>
      <c r="W167" s="310">
        <f>VLOOKUP($I167,'WM-AR'!$B$7:$AL$2292,25,FALSE)</f>
        <v>0</v>
      </c>
      <c r="X167" s="310" t="str">
        <f>VLOOKUP($I167,'WM-AR'!$B$7:$AL$2292,26,FALSE)</f>
        <v>THK=(  )mm</v>
      </c>
      <c r="Y167" s="310">
        <f>VLOOKUP($I167,'WM-AR'!$B$7:$AL$2292,27,FALSE)</f>
        <v>0</v>
      </c>
      <c r="Z167" s="310">
        <f>VLOOKUP($I167,'WM-AR'!$B$7:$AL$2292,28,FALSE)</f>
        <v>0</v>
      </c>
      <c r="AA167" s="310">
        <f>VLOOKUP($I167,'WM-AR'!$B$7:$AL$2292,29,FALSE)</f>
        <v>0</v>
      </c>
      <c r="AB167" s="310">
        <f>VLOOKUP($I167,'WM-AR'!$B$7:$AL$2292,30,FALSE)</f>
        <v>0</v>
      </c>
      <c r="AC167" s="310">
        <f>VLOOKUP($I167,'WM-AR'!$B$7:$AL$2292,31,FALSE)</f>
        <v>0</v>
      </c>
      <c r="AD167" s="310">
        <f>VLOOKUP($I167,'WM-AR'!$B$7:$AL$2292,32,FALSE)</f>
        <v>0</v>
      </c>
      <c r="AE167" s="310">
        <f>VLOOKUP($I167,'WM-AR'!$B$7:$AL$2292,33,FALSE)</f>
        <v>0</v>
      </c>
      <c r="AF167" s="287" t="s">
        <v>1170</v>
      </c>
      <c r="AG167" s="316" t="s">
        <v>779</v>
      </c>
      <c r="AH167" s="312"/>
      <c r="AI167" s="312" t="s">
        <v>763</v>
      </c>
      <c r="AJ167" s="334"/>
    </row>
    <row r="168" spans="2:36" ht="49.9" customHeight="1">
      <c r="B168" s="299" t="str">
        <f t="shared" ref="B168:B169" si="29">$B167</f>
        <v>표준</v>
      </c>
      <c r="C168" s="314"/>
      <c r="D168" s="285"/>
      <c r="E168" s="285"/>
      <c r="F168" s="285"/>
      <c r="G168" s="286" t="s">
        <v>1133</v>
      </c>
      <c r="H168" s="308"/>
      <c r="I168" s="309" t="str">
        <f t="shared" si="27"/>
        <v/>
      </c>
      <c r="J168" s="310"/>
      <c r="K168" s="310"/>
      <c r="L168" s="310"/>
      <c r="M168" s="310"/>
      <c r="N168" s="310"/>
      <c r="O168" s="310"/>
      <c r="P168" s="310"/>
      <c r="Q168" s="310"/>
      <c r="R168" s="310"/>
      <c r="S168" s="310"/>
      <c r="T168" s="310"/>
      <c r="U168" s="310"/>
      <c r="V168" s="310"/>
      <c r="W168" s="310"/>
      <c r="X168" s="310"/>
      <c r="Y168" s="310"/>
      <c r="Z168" s="310"/>
      <c r="AA168" s="310"/>
      <c r="AB168" s="310"/>
      <c r="AC168" s="310"/>
      <c r="AD168" s="310"/>
      <c r="AE168" s="310"/>
      <c r="AF168" s="287"/>
      <c r="AG168" s="352"/>
      <c r="AH168" s="352"/>
      <c r="AI168" s="352"/>
      <c r="AJ168" s="334"/>
    </row>
    <row r="169" spans="2:36" ht="49.9" customHeight="1">
      <c r="B169" s="299" t="str">
        <f t="shared" si="29"/>
        <v>표준</v>
      </c>
      <c r="C169" s="314"/>
      <c r="D169" s="285"/>
      <c r="E169" s="285"/>
      <c r="F169" s="285"/>
      <c r="G169" s="286" t="str">
        <f>O169</f>
        <v>Glass Wool (Fiberglass)</v>
      </c>
      <c r="H169" s="308" t="s">
        <v>1124</v>
      </c>
      <c r="I169" s="309" t="str">
        <f t="shared" si="27"/>
        <v>A04AL076-00008</v>
      </c>
      <c r="J169" s="310"/>
      <c r="K169" s="310" t="str">
        <f>VLOOKUP($I169,'WM-AR'!$B$7:$AL$2292,34,FALSE)</f>
        <v>M2</v>
      </c>
      <c r="L169" s="310" t="str">
        <f>VLOOKUP($I169,'WM-AR'!$B$7:$AL$2292,4,FALSE)</f>
        <v>Finishing Work</v>
      </c>
      <c r="M169" s="310" t="str">
        <f>VLOOKUP($I169,'WM-AR'!$B$7:$AL$2292,6,FALSE)</f>
        <v>Masonry Work</v>
      </c>
      <c r="N169" s="310" t="str">
        <f>VLOOKUP($I169,'WM-AR'!$B$7:$AL$2292,8,FALSE)</f>
        <v>Insulation</v>
      </c>
      <c r="O169" s="310" t="str">
        <f>VLOOKUP($I169,'WM-AR'!$B$7:$AL$2292,10,FALSE)</f>
        <v>Glass Wool (Fiberglass)</v>
      </c>
      <c r="P169" s="310">
        <f>VLOOKUP($I169,'WM-AR'!$B$7:$AL$2292,12,FALSE)</f>
        <v>0</v>
      </c>
      <c r="Q169" s="310" t="str">
        <f>IF(VLOOKUP($I169,'WM-AR'!$B$7:$AL$2292,14,FALSE)=0,"",VLOOKUP($I169,'WM-AR'!$B$7:$AL$2292,14,FALSE))</f>
        <v/>
      </c>
      <c r="R169" s="310">
        <f>VLOOKUP($I169,'WM-AR'!$B$7:$AL$2292,16,FALSE)</f>
        <v>0</v>
      </c>
      <c r="S169" s="310">
        <f>VLOOKUP($I169,'WM-AR'!$B$7:$AL$2292,18,FALSE)</f>
        <v>0</v>
      </c>
      <c r="T169" s="310" t="str">
        <f>VLOOKUP($I169,'WM-AR'!$B$7:$AL$2292,20,FALSE)</f>
        <v>Minimum Density of 50 kg/m3</v>
      </c>
      <c r="U169" s="310">
        <f>VLOOKUP($I169,'WM-AR'!$B$7:$AL$2292,22,FALSE)</f>
        <v>0</v>
      </c>
      <c r="V169" s="310" t="str">
        <f>VLOOKUP($I169,'WM-AR'!$B$7:$AL$2292,24,FALSE)</f>
        <v>100mm≤THK</v>
      </c>
      <c r="W169" s="310">
        <f>VLOOKUP($I169,'WM-AR'!$B$7:$AL$2292,25,FALSE)</f>
        <v>0</v>
      </c>
      <c r="X169" s="310" t="str">
        <f>VLOOKUP($I169,'WM-AR'!$B$7:$AL$2292,26,FALSE)</f>
        <v>THK=(  )mm</v>
      </c>
      <c r="Y169" s="310">
        <f>VLOOKUP($I169,'WM-AR'!$B$7:$AL$2292,27,FALSE)</f>
        <v>0</v>
      </c>
      <c r="Z169" s="310">
        <f>VLOOKUP($I169,'WM-AR'!$B$7:$AL$2292,28,FALSE)</f>
        <v>0</v>
      </c>
      <c r="AA169" s="310">
        <f>VLOOKUP($I169,'WM-AR'!$B$7:$AL$2292,29,FALSE)</f>
        <v>0</v>
      </c>
      <c r="AB169" s="310">
        <f>VLOOKUP($I169,'WM-AR'!$B$7:$AL$2292,30,FALSE)</f>
        <v>0</v>
      </c>
      <c r="AC169" s="310">
        <f>VLOOKUP($I169,'WM-AR'!$B$7:$AL$2292,31,FALSE)</f>
        <v>0</v>
      </c>
      <c r="AD169" s="310">
        <f>VLOOKUP($I169,'WM-AR'!$B$7:$AL$2292,32,FALSE)</f>
        <v>0</v>
      </c>
      <c r="AE169" s="310">
        <f>VLOOKUP($I169,'WM-AR'!$B$7:$AL$2292,33,FALSE)</f>
        <v>0</v>
      </c>
      <c r="AF169" s="287" t="s">
        <v>1170</v>
      </c>
      <c r="AG169" s="316" t="s">
        <v>779</v>
      </c>
      <c r="AH169" s="312"/>
      <c r="AI169" s="312" t="s">
        <v>763</v>
      </c>
      <c r="AJ169" s="334"/>
    </row>
    <row r="170" spans="2:36">
      <c r="B170" s="317" t="str">
        <f>$B169</f>
        <v>표준</v>
      </c>
      <c r="C170" s="318"/>
      <c r="D170" s="318"/>
      <c r="E170" s="318"/>
      <c r="F170" s="318"/>
      <c r="G170" s="318"/>
      <c r="H170" s="318"/>
      <c r="I170" s="318"/>
      <c r="J170" s="318"/>
      <c r="K170" s="318"/>
      <c r="L170" s="318"/>
      <c r="M170" s="318"/>
      <c r="N170" s="318"/>
      <c r="O170" s="318"/>
      <c r="P170" s="318"/>
      <c r="Q170" s="318"/>
      <c r="R170" s="318"/>
      <c r="S170" s="318"/>
      <c r="T170" s="318"/>
      <c r="U170" s="318"/>
      <c r="V170" s="318"/>
      <c r="W170" s="318"/>
      <c r="X170" s="318"/>
      <c r="Y170" s="318"/>
      <c r="Z170" s="318"/>
      <c r="AA170" s="318"/>
      <c r="AB170" s="318"/>
      <c r="AC170" s="318"/>
      <c r="AD170" s="318"/>
      <c r="AE170" s="318"/>
      <c r="AF170" s="318"/>
      <c r="AG170" s="318"/>
      <c r="AH170" s="318"/>
      <c r="AI170" s="318"/>
      <c r="AJ170" s="318"/>
    </row>
    <row r="171" spans="2:36" ht="34.9" customHeight="1">
      <c r="B171" s="283" t="s">
        <v>755</v>
      </c>
      <c r="C171" s="440"/>
      <c r="D171" s="285" t="s">
        <v>225</v>
      </c>
      <c r="E171" s="308"/>
      <c r="F171" s="287" t="s">
        <v>539</v>
      </c>
      <c r="G171" s="288" t="s">
        <v>1195</v>
      </c>
      <c r="H171" s="289"/>
      <c r="I171" s="290" t="str">
        <f t="shared" si="27"/>
        <v/>
      </c>
      <c r="J171" s="290"/>
      <c r="K171" s="290"/>
      <c r="L171" s="290"/>
      <c r="M171" s="290"/>
      <c r="N171" s="291"/>
      <c r="O171" s="441" t="s">
        <v>1196</v>
      </c>
      <c r="P171" s="442"/>
      <c r="Q171" s="442"/>
      <c r="R171" s="442"/>
      <c r="S171" s="442"/>
      <c r="T171" s="442"/>
      <c r="U171" s="442"/>
      <c r="V171" s="443"/>
      <c r="W171" s="444"/>
      <c r="X171" s="444"/>
      <c r="Y171" s="444"/>
      <c r="Z171" s="444"/>
      <c r="AA171" s="444"/>
      <c r="AB171" s="444"/>
      <c r="AC171" s="444"/>
      <c r="AD171" s="444"/>
      <c r="AE171" s="444"/>
      <c r="AF171" s="394" t="s">
        <v>1192</v>
      </c>
      <c r="AG171" s="297"/>
      <c r="AH171" s="297"/>
      <c r="AI171" s="297"/>
      <c r="AJ171" s="333"/>
    </row>
    <row r="172" spans="2:36" ht="49.9" customHeight="1">
      <c r="B172" s="299" t="str">
        <f>$B171</f>
        <v>표준</v>
      </c>
      <c r="C172" s="307"/>
      <c r="D172" s="286"/>
      <c r="E172" s="286"/>
      <c r="F172" s="285"/>
      <c r="G172" s="286" t="str">
        <f>N172</f>
        <v>Reinforced Concrete Block</v>
      </c>
      <c r="H172" s="308" t="s">
        <v>1165</v>
      </c>
      <c r="I172" s="309" t="str">
        <f t="shared" si="27"/>
        <v>A04AL069-00001</v>
      </c>
      <c r="J172" s="310"/>
      <c r="K172" s="310" t="str">
        <f>VLOOKUP($I172,'WM-AR'!$B$7:$AL$2292,34,FALSE)</f>
        <v>M2</v>
      </c>
      <c r="L172" s="310" t="str">
        <f>VLOOKUP($I172,'WM-AR'!$B$7:$AL$2292,4,FALSE)</f>
        <v>Finishing Work</v>
      </c>
      <c r="M172" s="310" t="str">
        <f>VLOOKUP($I172,'WM-AR'!$B$7:$AL$2292,6,FALSE)</f>
        <v>Masonry Work</v>
      </c>
      <c r="N172" s="310" t="str">
        <f>VLOOKUP($I172,'WM-AR'!$B$7:$AL$2292,8,FALSE)</f>
        <v>Reinforced Concrete Block</v>
      </c>
      <c r="O172" s="310">
        <f>VLOOKUP($I172,'WM-AR'!$B$7:$AL$2292,10,FALSE)</f>
        <v>0</v>
      </c>
      <c r="P172" s="310">
        <f>VLOOKUP($I172,'WM-AR'!$B$7:$AL$2292,12,FALSE)</f>
        <v>0</v>
      </c>
      <c r="Q172" s="310" t="str">
        <f>IF(VLOOKUP($I172,'WM-AR'!$B$7:$AL$2292,14,FALSE)=0,"",VLOOKUP($I172,'WM-AR'!$B$7:$AL$2292,14,FALSE))</f>
        <v/>
      </c>
      <c r="R172" s="310">
        <f>VLOOKUP($I172,'WM-AR'!$B$7:$AL$2292,16,FALSE)</f>
        <v>0</v>
      </c>
      <c r="S172" s="310">
        <f>VLOOKUP($I172,'WM-AR'!$B$7:$AL$2292,18,FALSE)</f>
        <v>0</v>
      </c>
      <c r="T172" s="310" t="str">
        <f>VLOOKUP($I172,'WM-AR'!$B$7:$AL$2292,20,FALSE)</f>
        <v>w/ All Reinf.(Lath, Steel Tie, Anchor Bar, Mortar, ETC.), Filler, Sealant, Lintel/Sill for Opening, ETC.</v>
      </c>
      <c r="U172" s="310">
        <f>VLOOKUP($I172,'WM-AR'!$B$7:$AL$2292,22,FALSE)</f>
        <v>0</v>
      </c>
      <c r="V172" s="310" t="str">
        <f>VLOOKUP($I172,'WM-AR'!$B$7:$AL$2292,24,FALSE)</f>
        <v>50mm&lt;THK≤100mm</v>
      </c>
      <c r="W172" s="310">
        <f>VLOOKUP($I172,'WM-AR'!$B$7:$AL$2292,25,FALSE)</f>
        <v>0</v>
      </c>
      <c r="X172" s="310" t="str">
        <f>VLOOKUP($I172,'WM-AR'!$B$7:$AL$2292,26,FALSE)</f>
        <v>THK=(  )mm</v>
      </c>
      <c r="Y172" s="310">
        <f>VLOOKUP($I172,'WM-AR'!$B$7:$AL$2292,27,FALSE)</f>
        <v>0</v>
      </c>
      <c r="Z172" s="310">
        <f>VLOOKUP($I172,'WM-AR'!$B$7:$AL$2292,28,FALSE)</f>
        <v>0</v>
      </c>
      <c r="AA172" s="310">
        <f>VLOOKUP($I172,'WM-AR'!$B$7:$AL$2292,29,FALSE)</f>
        <v>0</v>
      </c>
      <c r="AB172" s="310">
        <f>VLOOKUP($I172,'WM-AR'!$B$7:$AL$2292,30,FALSE)</f>
        <v>0</v>
      </c>
      <c r="AC172" s="310">
        <f>VLOOKUP($I172,'WM-AR'!$B$7:$AL$2292,31,FALSE)</f>
        <v>0</v>
      </c>
      <c r="AD172" s="310">
        <f>VLOOKUP($I172,'WM-AR'!$B$7:$AL$2292,32,FALSE)</f>
        <v>0</v>
      </c>
      <c r="AE172" s="310">
        <f>VLOOKUP($I172,'WM-AR'!$B$7:$AL$2292,33,FALSE)</f>
        <v>0</v>
      </c>
      <c r="AF172" s="287" t="s">
        <v>1170</v>
      </c>
      <c r="AG172" s="316" t="s">
        <v>779</v>
      </c>
      <c r="AH172" s="312"/>
      <c r="AI172" s="312" t="s">
        <v>763</v>
      </c>
      <c r="AJ172" s="334"/>
    </row>
    <row r="173" spans="2:36" ht="49.9" customHeight="1">
      <c r="B173" s="299" t="str">
        <f t="shared" ref="B173:B174" si="30">$B172</f>
        <v>표준</v>
      </c>
      <c r="C173" s="314"/>
      <c r="D173" s="285"/>
      <c r="E173" s="285"/>
      <c r="F173" s="285"/>
      <c r="G173" s="286" t="s">
        <v>1133</v>
      </c>
      <c r="H173" s="308"/>
      <c r="I173" s="309" t="str">
        <f t="shared" si="27"/>
        <v/>
      </c>
      <c r="J173" s="310"/>
      <c r="K173" s="310"/>
      <c r="L173" s="310"/>
      <c r="M173" s="310"/>
      <c r="N173" s="310"/>
      <c r="O173" s="310"/>
      <c r="P173" s="310"/>
      <c r="Q173" s="310"/>
      <c r="R173" s="310"/>
      <c r="S173" s="310"/>
      <c r="T173" s="310"/>
      <c r="U173" s="310"/>
      <c r="V173" s="310"/>
      <c r="W173" s="310"/>
      <c r="X173" s="310"/>
      <c r="Y173" s="310"/>
      <c r="Z173" s="310"/>
      <c r="AA173" s="310"/>
      <c r="AB173" s="310"/>
      <c r="AC173" s="310"/>
      <c r="AD173" s="310"/>
      <c r="AE173" s="310"/>
      <c r="AF173" s="287"/>
      <c r="AG173" s="352"/>
      <c r="AH173" s="352"/>
      <c r="AI173" s="352"/>
      <c r="AJ173" s="334"/>
    </row>
    <row r="174" spans="2:36" ht="49.9" customHeight="1">
      <c r="B174" s="299" t="str">
        <f t="shared" si="30"/>
        <v>표준</v>
      </c>
      <c r="C174" s="314"/>
      <c r="D174" s="285"/>
      <c r="E174" s="285"/>
      <c r="F174" s="285"/>
      <c r="G174" s="286" t="str">
        <f>O174</f>
        <v>Polystyrene (Extruded Polystyrene(XPS) or Expanded Polystyrene(EPS))</v>
      </c>
      <c r="H174" s="308" t="s">
        <v>1173</v>
      </c>
      <c r="I174" s="309" t="str">
        <f t="shared" si="27"/>
        <v>A04AL076-00012</v>
      </c>
      <c r="J174" s="310"/>
      <c r="K174" s="310" t="str">
        <f>VLOOKUP($I174,'WM-AR'!$B$7:$AL$2292,34,FALSE)</f>
        <v>M2</v>
      </c>
      <c r="L174" s="310" t="str">
        <f>VLOOKUP($I174,'WM-AR'!$B$7:$AL$2292,4,FALSE)</f>
        <v>Finishing Work</v>
      </c>
      <c r="M174" s="310" t="str">
        <f>VLOOKUP($I174,'WM-AR'!$B$7:$AL$2292,6,FALSE)</f>
        <v>Masonry Work</v>
      </c>
      <c r="N174" s="310" t="str">
        <f>VLOOKUP($I174,'WM-AR'!$B$7:$AL$2292,8,FALSE)</f>
        <v>Insulation</v>
      </c>
      <c r="O174" s="310" t="str">
        <f>VLOOKUP($I174,'WM-AR'!$B$7:$AL$2292,10,FALSE)</f>
        <v>Polystyrene (Extruded Polystyrene(XPS) or Expanded Polystyrene(EPS))</v>
      </c>
      <c r="P174" s="310">
        <f>VLOOKUP($I174,'WM-AR'!$B$7:$AL$2292,12,FALSE)</f>
        <v>0</v>
      </c>
      <c r="Q174" s="310" t="str">
        <f>IF(VLOOKUP($I174,'WM-AR'!$B$7:$AL$2292,14,FALSE)=0,"",VLOOKUP($I174,'WM-AR'!$B$7:$AL$2292,14,FALSE))</f>
        <v/>
      </c>
      <c r="R174" s="310">
        <f>VLOOKUP($I174,'WM-AR'!$B$7:$AL$2292,16,FALSE)</f>
        <v>0</v>
      </c>
      <c r="S174" s="310">
        <f>VLOOKUP($I174,'WM-AR'!$B$7:$AL$2292,18,FALSE)</f>
        <v>0</v>
      </c>
      <c r="T174" s="310" t="str">
        <f>VLOOKUP($I174,'WM-AR'!$B$7:$AL$2292,20,FALSE)</f>
        <v>Minimum Density of 25 kg/m3</v>
      </c>
      <c r="U174" s="310">
        <f>VLOOKUP($I174,'WM-AR'!$B$7:$AL$2292,22,FALSE)</f>
        <v>0</v>
      </c>
      <c r="V174" s="310" t="str">
        <f>VLOOKUP($I174,'WM-AR'!$B$7:$AL$2292,24,FALSE)</f>
        <v>100mm≤THK</v>
      </c>
      <c r="W174" s="310">
        <f>VLOOKUP($I174,'WM-AR'!$B$7:$AL$2292,25,FALSE)</f>
        <v>0</v>
      </c>
      <c r="X174" s="310" t="str">
        <f>VLOOKUP($I174,'WM-AR'!$B$7:$AL$2292,26,FALSE)</f>
        <v>THK=(  )mm</v>
      </c>
      <c r="Y174" s="310">
        <f>VLOOKUP($I174,'WM-AR'!$B$7:$AL$2292,27,FALSE)</f>
        <v>0</v>
      </c>
      <c r="Z174" s="310">
        <f>VLOOKUP($I174,'WM-AR'!$B$7:$AL$2292,28,FALSE)</f>
        <v>0</v>
      </c>
      <c r="AA174" s="310">
        <f>VLOOKUP($I174,'WM-AR'!$B$7:$AL$2292,29,FALSE)</f>
        <v>0</v>
      </c>
      <c r="AB174" s="310">
        <f>VLOOKUP($I174,'WM-AR'!$B$7:$AL$2292,30,FALSE)</f>
        <v>0</v>
      </c>
      <c r="AC174" s="310">
        <f>VLOOKUP($I174,'WM-AR'!$B$7:$AL$2292,31,FALSE)</f>
        <v>0</v>
      </c>
      <c r="AD174" s="310">
        <f>VLOOKUP($I174,'WM-AR'!$B$7:$AL$2292,32,FALSE)</f>
        <v>0</v>
      </c>
      <c r="AE174" s="310">
        <f>VLOOKUP($I174,'WM-AR'!$B$7:$AL$2292,33,FALSE)</f>
        <v>0</v>
      </c>
      <c r="AF174" s="287" t="s">
        <v>1170</v>
      </c>
      <c r="AG174" s="316" t="s">
        <v>779</v>
      </c>
      <c r="AH174" s="312"/>
      <c r="AI174" s="312" t="s">
        <v>763</v>
      </c>
      <c r="AJ174" s="334"/>
    </row>
    <row r="175" spans="2:36">
      <c r="B175" s="317" t="str">
        <f>$B174</f>
        <v>표준</v>
      </c>
      <c r="C175" s="318"/>
      <c r="D175" s="318"/>
      <c r="E175" s="318"/>
      <c r="F175" s="318"/>
      <c r="G175" s="318"/>
      <c r="H175" s="318"/>
      <c r="I175" s="318"/>
      <c r="J175" s="318"/>
      <c r="K175" s="318"/>
      <c r="L175" s="318"/>
      <c r="M175" s="318"/>
      <c r="N175" s="318"/>
      <c r="O175" s="318"/>
      <c r="P175" s="318"/>
      <c r="Q175" s="318"/>
      <c r="R175" s="318"/>
      <c r="S175" s="318"/>
      <c r="T175" s="318"/>
      <c r="U175" s="318"/>
      <c r="V175" s="318"/>
      <c r="W175" s="318"/>
      <c r="X175" s="318"/>
      <c r="Y175" s="318"/>
      <c r="Z175" s="318"/>
      <c r="AA175" s="318"/>
      <c r="AB175" s="318"/>
      <c r="AC175" s="318"/>
      <c r="AD175" s="318"/>
      <c r="AE175" s="318"/>
      <c r="AF175" s="318"/>
      <c r="AG175" s="318"/>
      <c r="AH175" s="318"/>
      <c r="AI175" s="318"/>
      <c r="AJ175" s="318"/>
    </row>
    <row r="176" spans="2:36" ht="34.9" customHeight="1">
      <c r="B176" s="283" t="s">
        <v>755</v>
      </c>
      <c r="C176" s="440"/>
      <c r="D176" s="285" t="s">
        <v>225</v>
      </c>
      <c r="E176" s="308"/>
      <c r="F176" s="287" t="s">
        <v>539</v>
      </c>
      <c r="G176" s="288" t="s">
        <v>1197</v>
      </c>
      <c r="H176" s="289"/>
      <c r="I176" s="290" t="str">
        <f t="shared" si="27"/>
        <v/>
      </c>
      <c r="J176" s="290"/>
      <c r="K176" s="290"/>
      <c r="L176" s="290"/>
      <c r="M176" s="290"/>
      <c r="N176" s="291"/>
      <c r="O176" s="441" t="s">
        <v>1198</v>
      </c>
      <c r="P176" s="442"/>
      <c r="Q176" s="442"/>
      <c r="R176" s="442"/>
      <c r="S176" s="442"/>
      <c r="T176" s="442"/>
      <c r="U176" s="442"/>
      <c r="V176" s="443"/>
      <c r="W176" s="444"/>
      <c r="X176" s="444"/>
      <c r="Y176" s="444"/>
      <c r="Z176" s="444"/>
      <c r="AA176" s="444"/>
      <c r="AB176" s="444"/>
      <c r="AC176" s="444"/>
      <c r="AD176" s="444"/>
      <c r="AE176" s="444"/>
      <c r="AF176" s="394" t="s">
        <v>1192</v>
      </c>
      <c r="AG176" s="297"/>
      <c r="AH176" s="297"/>
      <c r="AI176" s="297"/>
      <c r="AJ176" s="333"/>
    </row>
    <row r="177" spans="2:36" ht="49.9" customHeight="1">
      <c r="B177" s="299" t="str">
        <f>$B176</f>
        <v>표준</v>
      </c>
      <c r="C177" s="307"/>
      <c r="D177" s="286"/>
      <c r="E177" s="286"/>
      <c r="F177" s="285"/>
      <c r="G177" s="286" t="str">
        <f>N177</f>
        <v>Concrete Brick</v>
      </c>
      <c r="H177" s="308" t="s">
        <v>1176</v>
      </c>
      <c r="I177" s="309" t="str">
        <f t="shared" si="27"/>
        <v>A04AL073-00001</v>
      </c>
      <c r="J177" s="310"/>
      <c r="K177" s="310" t="str">
        <f>VLOOKUP($I177,'WM-AR'!$B$7:$AL$2292,34,FALSE)</f>
        <v>M2</v>
      </c>
      <c r="L177" s="310" t="str">
        <f>VLOOKUP($I177,'WM-AR'!$B$7:$AL$2292,4,FALSE)</f>
        <v>Finishing Work</v>
      </c>
      <c r="M177" s="310" t="str">
        <f>VLOOKUP($I177,'WM-AR'!$B$7:$AL$2292,6,FALSE)</f>
        <v>Masonry Work</v>
      </c>
      <c r="N177" s="310" t="str">
        <f>VLOOKUP($I177,'WM-AR'!$B$7:$AL$2292,8,FALSE)</f>
        <v>Concrete Brick</v>
      </c>
      <c r="O177" s="310">
        <f>VLOOKUP($I177,'WM-AR'!$B$7:$AL$2292,10,FALSE)</f>
        <v>0</v>
      </c>
      <c r="P177" s="310">
        <f>VLOOKUP($I177,'WM-AR'!$B$7:$AL$2292,12,FALSE)</f>
        <v>0</v>
      </c>
      <c r="Q177" s="310" t="str">
        <f>IF(VLOOKUP($I177,'WM-AR'!$B$7:$AL$2292,14,FALSE)=0,"",VLOOKUP($I177,'WM-AR'!$B$7:$AL$2292,14,FALSE))</f>
        <v/>
      </c>
      <c r="R177" s="310">
        <f>VLOOKUP($I177,'WM-AR'!$B$7:$AL$2292,16,FALSE)</f>
        <v>0</v>
      </c>
      <c r="S177" s="310">
        <f>VLOOKUP($I177,'WM-AR'!$B$7:$AL$2292,18,FALSE)</f>
        <v>0</v>
      </c>
      <c r="T177" s="310" t="str">
        <f>VLOOKUP($I177,'WM-AR'!$B$7:$AL$2292,20,FALSE)</f>
        <v>[0.5B] w/ All Reinf.(Lath, Steel Tie, Anchor Bar, Mortar, ETC.), Filler, Sealant, Lintel/Sill for Opening, ETC.</v>
      </c>
      <c r="U177" s="310">
        <f>VLOOKUP($I177,'WM-AR'!$B$7:$AL$2292,22,FALSE)</f>
        <v>0</v>
      </c>
      <c r="V177" s="310" t="str">
        <f>VLOOKUP($I177,'WM-AR'!$B$7:$AL$2292,24,FALSE)</f>
        <v>THK≤90mm</v>
      </c>
      <c r="W177" s="310">
        <f>VLOOKUP($I177,'WM-AR'!$B$7:$AL$2292,25,FALSE)</f>
        <v>0</v>
      </c>
      <c r="X177" s="310" t="str">
        <f>VLOOKUP($I177,'WM-AR'!$B$7:$AL$2292,26,FALSE)</f>
        <v>THK=(  )mm</v>
      </c>
      <c r="Y177" s="310">
        <f>VLOOKUP($I177,'WM-AR'!$B$7:$AL$2292,27,FALSE)</f>
        <v>0</v>
      </c>
      <c r="Z177" s="310">
        <f>VLOOKUP($I177,'WM-AR'!$B$7:$AL$2292,28,FALSE)</f>
        <v>0</v>
      </c>
      <c r="AA177" s="310">
        <f>VLOOKUP($I177,'WM-AR'!$B$7:$AL$2292,29,FALSE)</f>
        <v>0</v>
      </c>
      <c r="AB177" s="310">
        <f>VLOOKUP($I177,'WM-AR'!$B$7:$AL$2292,30,FALSE)</f>
        <v>0</v>
      </c>
      <c r="AC177" s="310">
        <f>VLOOKUP($I177,'WM-AR'!$B$7:$AL$2292,31,FALSE)</f>
        <v>0</v>
      </c>
      <c r="AD177" s="310">
        <f>VLOOKUP($I177,'WM-AR'!$B$7:$AL$2292,32,FALSE)</f>
        <v>0</v>
      </c>
      <c r="AE177" s="310">
        <f>VLOOKUP($I177,'WM-AR'!$B$7:$AL$2292,33,FALSE)</f>
        <v>0</v>
      </c>
      <c r="AF177" s="287" t="s">
        <v>1170</v>
      </c>
      <c r="AG177" s="316" t="s">
        <v>779</v>
      </c>
      <c r="AH177" s="312"/>
      <c r="AI177" s="312" t="s">
        <v>763</v>
      </c>
      <c r="AJ177" s="334"/>
    </row>
    <row r="178" spans="2:36" ht="49.9" customHeight="1">
      <c r="B178" s="299" t="str">
        <f t="shared" ref="B178:B179" si="31">$B177</f>
        <v>표준</v>
      </c>
      <c r="C178" s="314"/>
      <c r="D178" s="285"/>
      <c r="E178" s="285"/>
      <c r="F178" s="285"/>
      <c r="G178" s="286" t="s">
        <v>1133</v>
      </c>
      <c r="H178" s="308"/>
      <c r="I178" s="309" t="str">
        <f t="shared" si="27"/>
        <v/>
      </c>
      <c r="J178" s="310"/>
      <c r="K178" s="310"/>
      <c r="L178" s="310"/>
      <c r="M178" s="310"/>
      <c r="N178" s="310"/>
      <c r="O178" s="310"/>
      <c r="P178" s="310"/>
      <c r="Q178" s="310"/>
      <c r="R178" s="310"/>
      <c r="S178" s="310"/>
      <c r="T178" s="310"/>
      <c r="U178" s="310"/>
      <c r="V178" s="310"/>
      <c r="W178" s="310"/>
      <c r="X178" s="310"/>
      <c r="Y178" s="310"/>
      <c r="Z178" s="310"/>
      <c r="AA178" s="310"/>
      <c r="AB178" s="310"/>
      <c r="AC178" s="310"/>
      <c r="AD178" s="310"/>
      <c r="AE178" s="310"/>
      <c r="AF178" s="287"/>
      <c r="AG178" s="352"/>
      <c r="AH178" s="352"/>
      <c r="AI178" s="352"/>
      <c r="AJ178" s="334"/>
    </row>
    <row r="179" spans="2:36" ht="49.9" customHeight="1">
      <c r="B179" s="299" t="str">
        <f t="shared" si="31"/>
        <v>표준</v>
      </c>
      <c r="C179" s="314"/>
      <c r="D179" s="285"/>
      <c r="E179" s="285"/>
      <c r="F179" s="285"/>
      <c r="G179" s="286" t="str">
        <f>O179</f>
        <v>Mineral Wool (Rock Wool)</v>
      </c>
      <c r="H179" s="308" t="s">
        <v>1167</v>
      </c>
      <c r="I179" s="309" t="str">
        <f t="shared" si="27"/>
        <v>A04AL076-00004</v>
      </c>
      <c r="J179" s="310"/>
      <c r="K179" s="310" t="str">
        <f>VLOOKUP($I179,'WM-AR'!$B$7:$AL$2292,34,FALSE)</f>
        <v>M2</v>
      </c>
      <c r="L179" s="310" t="str">
        <f>VLOOKUP($I179,'WM-AR'!$B$7:$AL$2292,4,FALSE)</f>
        <v>Finishing Work</v>
      </c>
      <c r="M179" s="310" t="str">
        <f>VLOOKUP($I179,'WM-AR'!$B$7:$AL$2292,6,FALSE)</f>
        <v>Masonry Work</v>
      </c>
      <c r="N179" s="310" t="str">
        <f>VLOOKUP($I179,'WM-AR'!$B$7:$AL$2292,8,FALSE)</f>
        <v>Insulation</v>
      </c>
      <c r="O179" s="310" t="str">
        <f>VLOOKUP($I179,'WM-AR'!$B$7:$AL$2292,10,FALSE)</f>
        <v>Mineral Wool (Rock Wool)</v>
      </c>
      <c r="P179" s="310">
        <f>VLOOKUP($I179,'WM-AR'!$B$7:$AL$2292,12,FALSE)</f>
        <v>0</v>
      </c>
      <c r="Q179" s="310" t="str">
        <f>IF(VLOOKUP($I179,'WM-AR'!$B$7:$AL$2292,14,FALSE)=0,"",VLOOKUP($I179,'WM-AR'!$B$7:$AL$2292,14,FALSE))</f>
        <v/>
      </c>
      <c r="R179" s="310">
        <f>VLOOKUP($I179,'WM-AR'!$B$7:$AL$2292,16,FALSE)</f>
        <v>0</v>
      </c>
      <c r="S179" s="310">
        <f>VLOOKUP($I179,'WM-AR'!$B$7:$AL$2292,18,FALSE)</f>
        <v>0</v>
      </c>
      <c r="T179" s="310" t="str">
        <f>VLOOKUP($I179,'WM-AR'!$B$7:$AL$2292,20,FALSE)</f>
        <v>Minimum Density of 50 kg/m3</v>
      </c>
      <c r="U179" s="310">
        <f>VLOOKUP($I179,'WM-AR'!$B$7:$AL$2292,22,FALSE)</f>
        <v>0</v>
      </c>
      <c r="V179" s="310" t="str">
        <f>VLOOKUP($I179,'WM-AR'!$B$7:$AL$2292,24,FALSE)</f>
        <v>100mm≤THK</v>
      </c>
      <c r="W179" s="310">
        <f>VLOOKUP($I179,'WM-AR'!$B$7:$AL$2292,25,FALSE)</f>
        <v>0</v>
      </c>
      <c r="X179" s="310" t="str">
        <f>VLOOKUP($I179,'WM-AR'!$B$7:$AL$2292,26,FALSE)</f>
        <v>THK=(  )mm</v>
      </c>
      <c r="Y179" s="310">
        <f>VLOOKUP($I179,'WM-AR'!$B$7:$AL$2292,27,FALSE)</f>
        <v>0</v>
      </c>
      <c r="Z179" s="310">
        <f>VLOOKUP($I179,'WM-AR'!$B$7:$AL$2292,28,FALSE)</f>
        <v>0</v>
      </c>
      <c r="AA179" s="310">
        <f>VLOOKUP($I179,'WM-AR'!$B$7:$AL$2292,29,FALSE)</f>
        <v>0</v>
      </c>
      <c r="AB179" s="310">
        <f>VLOOKUP($I179,'WM-AR'!$B$7:$AL$2292,30,FALSE)</f>
        <v>0</v>
      </c>
      <c r="AC179" s="310">
        <f>VLOOKUP($I179,'WM-AR'!$B$7:$AL$2292,31,FALSE)</f>
        <v>0</v>
      </c>
      <c r="AD179" s="310">
        <f>VLOOKUP($I179,'WM-AR'!$B$7:$AL$2292,32,FALSE)</f>
        <v>0</v>
      </c>
      <c r="AE179" s="310">
        <f>VLOOKUP($I179,'WM-AR'!$B$7:$AL$2292,33,FALSE)</f>
        <v>0</v>
      </c>
      <c r="AF179" s="287" t="s">
        <v>1170</v>
      </c>
      <c r="AG179" s="316" t="s">
        <v>779</v>
      </c>
      <c r="AH179" s="312"/>
      <c r="AI179" s="312" t="s">
        <v>763</v>
      </c>
      <c r="AJ179" s="334"/>
    </row>
    <row r="180" spans="2:36">
      <c r="B180" s="317" t="str">
        <f>$B179</f>
        <v>표준</v>
      </c>
      <c r="C180" s="318"/>
      <c r="D180" s="318"/>
      <c r="E180" s="318"/>
      <c r="F180" s="318"/>
      <c r="G180" s="318"/>
      <c r="H180" s="318"/>
      <c r="I180" s="318"/>
      <c r="J180" s="318"/>
      <c r="K180" s="318"/>
      <c r="L180" s="318"/>
      <c r="M180" s="318"/>
      <c r="N180" s="318"/>
      <c r="O180" s="318"/>
      <c r="P180" s="318"/>
      <c r="Q180" s="318"/>
      <c r="R180" s="318"/>
      <c r="S180" s="318"/>
      <c r="T180" s="318"/>
      <c r="U180" s="318"/>
      <c r="V180" s="318"/>
      <c r="W180" s="318"/>
      <c r="X180" s="318"/>
      <c r="Y180" s="318"/>
      <c r="Z180" s="318"/>
      <c r="AA180" s="318"/>
      <c r="AB180" s="318"/>
      <c r="AC180" s="318"/>
      <c r="AD180" s="318"/>
      <c r="AE180" s="318"/>
      <c r="AF180" s="318"/>
      <c r="AG180" s="318"/>
      <c r="AH180" s="318"/>
      <c r="AI180" s="318"/>
      <c r="AJ180" s="318"/>
    </row>
    <row r="181" spans="2:36" ht="34.9" customHeight="1">
      <c r="B181" s="283" t="s">
        <v>755</v>
      </c>
      <c r="C181" s="440"/>
      <c r="D181" s="285" t="s">
        <v>225</v>
      </c>
      <c r="E181" s="308"/>
      <c r="F181" s="287" t="s">
        <v>539</v>
      </c>
      <c r="G181" s="288" t="s">
        <v>1199</v>
      </c>
      <c r="H181" s="289"/>
      <c r="I181" s="290" t="str">
        <f t="shared" si="27"/>
        <v/>
      </c>
      <c r="J181" s="290"/>
      <c r="K181" s="290"/>
      <c r="L181" s="290"/>
      <c r="M181" s="290"/>
      <c r="N181" s="291"/>
      <c r="O181" s="441" t="s">
        <v>1200</v>
      </c>
      <c r="P181" s="442"/>
      <c r="Q181" s="442"/>
      <c r="R181" s="442"/>
      <c r="S181" s="442"/>
      <c r="T181" s="442"/>
      <c r="U181" s="442"/>
      <c r="V181" s="443"/>
      <c r="W181" s="444"/>
      <c r="X181" s="444"/>
      <c r="Y181" s="444"/>
      <c r="Z181" s="444"/>
      <c r="AA181" s="444"/>
      <c r="AB181" s="444"/>
      <c r="AC181" s="444"/>
      <c r="AD181" s="444"/>
      <c r="AE181" s="444"/>
      <c r="AF181" s="394" t="s">
        <v>1192</v>
      </c>
      <c r="AG181" s="297"/>
      <c r="AH181" s="297"/>
      <c r="AI181" s="297"/>
      <c r="AJ181" s="333"/>
    </row>
    <row r="182" spans="2:36" ht="49.9" customHeight="1">
      <c r="B182" s="299" t="str">
        <f>$B181</f>
        <v>표준</v>
      </c>
      <c r="C182" s="307"/>
      <c r="D182" s="286"/>
      <c r="E182" s="286"/>
      <c r="F182" s="285"/>
      <c r="G182" s="286" t="str">
        <f>N182</f>
        <v>Concrete Brick</v>
      </c>
      <c r="H182" s="308" t="s">
        <v>1176</v>
      </c>
      <c r="I182" s="309" t="str">
        <f t="shared" si="27"/>
        <v>A04AL073-00001</v>
      </c>
      <c r="J182" s="310"/>
      <c r="K182" s="310" t="str">
        <f>VLOOKUP($I182,'WM-AR'!$B$7:$AL$2292,34,FALSE)</f>
        <v>M2</v>
      </c>
      <c r="L182" s="310" t="str">
        <f>VLOOKUP($I182,'WM-AR'!$B$7:$AL$2292,4,FALSE)</f>
        <v>Finishing Work</v>
      </c>
      <c r="M182" s="310" t="str">
        <f>VLOOKUP($I182,'WM-AR'!$B$7:$AL$2292,6,FALSE)</f>
        <v>Masonry Work</v>
      </c>
      <c r="N182" s="310" t="str">
        <f>VLOOKUP($I182,'WM-AR'!$B$7:$AL$2292,8,FALSE)</f>
        <v>Concrete Brick</v>
      </c>
      <c r="O182" s="310">
        <f>VLOOKUP($I182,'WM-AR'!$B$7:$AL$2292,10,FALSE)</f>
        <v>0</v>
      </c>
      <c r="P182" s="310">
        <f>VLOOKUP($I182,'WM-AR'!$B$7:$AL$2292,12,FALSE)</f>
        <v>0</v>
      </c>
      <c r="Q182" s="310" t="str">
        <f>IF(VLOOKUP($I182,'WM-AR'!$B$7:$AL$2292,14,FALSE)=0,"",VLOOKUP($I182,'WM-AR'!$B$7:$AL$2292,14,FALSE))</f>
        <v/>
      </c>
      <c r="R182" s="310">
        <f>VLOOKUP($I182,'WM-AR'!$B$7:$AL$2292,16,FALSE)</f>
        <v>0</v>
      </c>
      <c r="S182" s="310">
        <f>VLOOKUP($I182,'WM-AR'!$B$7:$AL$2292,18,FALSE)</f>
        <v>0</v>
      </c>
      <c r="T182" s="310" t="str">
        <f>VLOOKUP($I182,'WM-AR'!$B$7:$AL$2292,20,FALSE)</f>
        <v>[0.5B] w/ All Reinf.(Lath, Steel Tie, Anchor Bar, Mortar, ETC.), Filler, Sealant, Lintel/Sill for Opening, ETC.</v>
      </c>
      <c r="U182" s="310">
        <f>VLOOKUP($I182,'WM-AR'!$B$7:$AL$2292,22,FALSE)</f>
        <v>0</v>
      </c>
      <c r="V182" s="310" t="str">
        <f>VLOOKUP($I182,'WM-AR'!$B$7:$AL$2292,24,FALSE)</f>
        <v>THK≤90mm</v>
      </c>
      <c r="W182" s="310">
        <f>VLOOKUP($I182,'WM-AR'!$B$7:$AL$2292,25,FALSE)</f>
        <v>0</v>
      </c>
      <c r="X182" s="310" t="str">
        <f>VLOOKUP($I182,'WM-AR'!$B$7:$AL$2292,26,FALSE)</f>
        <v>THK=(  )mm</v>
      </c>
      <c r="Y182" s="310">
        <f>VLOOKUP($I182,'WM-AR'!$B$7:$AL$2292,27,FALSE)</f>
        <v>0</v>
      </c>
      <c r="Z182" s="310">
        <f>VLOOKUP($I182,'WM-AR'!$B$7:$AL$2292,28,FALSE)</f>
        <v>0</v>
      </c>
      <c r="AA182" s="310">
        <f>VLOOKUP($I182,'WM-AR'!$B$7:$AL$2292,29,FALSE)</f>
        <v>0</v>
      </c>
      <c r="AB182" s="310">
        <f>VLOOKUP($I182,'WM-AR'!$B$7:$AL$2292,30,FALSE)</f>
        <v>0</v>
      </c>
      <c r="AC182" s="310">
        <f>VLOOKUP($I182,'WM-AR'!$B$7:$AL$2292,31,FALSE)</f>
        <v>0</v>
      </c>
      <c r="AD182" s="310">
        <f>VLOOKUP($I182,'WM-AR'!$B$7:$AL$2292,32,FALSE)</f>
        <v>0</v>
      </c>
      <c r="AE182" s="310">
        <f>VLOOKUP($I182,'WM-AR'!$B$7:$AL$2292,33,FALSE)</f>
        <v>0</v>
      </c>
      <c r="AF182" s="287" t="s">
        <v>1170</v>
      </c>
      <c r="AG182" s="316" t="s">
        <v>779</v>
      </c>
      <c r="AH182" s="312"/>
      <c r="AI182" s="312" t="s">
        <v>763</v>
      </c>
      <c r="AJ182" s="334"/>
    </row>
    <row r="183" spans="2:36" ht="49.9" customHeight="1">
      <c r="B183" s="299" t="str">
        <f t="shared" ref="B183:B184" si="32">$B182</f>
        <v>표준</v>
      </c>
      <c r="C183" s="314"/>
      <c r="D183" s="285"/>
      <c r="E183" s="285"/>
      <c r="F183" s="285"/>
      <c r="G183" s="286" t="s">
        <v>1133</v>
      </c>
      <c r="H183" s="308"/>
      <c r="I183" s="309" t="str">
        <f t="shared" si="27"/>
        <v/>
      </c>
      <c r="J183" s="310"/>
      <c r="K183" s="310"/>
      <c r="L183" s="310"/>
      <c r="M183" s="310"/>
      <c r="N183" s="310"/>
      <c r="O183" s="310"/>
      <c r="P183" s="310"/>
      <c r="Q183" s="310"/>
      <c r="R183" s="310"/>
      <c r="S183" s="310"/>
      <c r="T183" s="310"/>
      <c r="U183" s="310"/>
      <c r="V183" s="310"/>
      <c r="W183" s="310"/>
      <c r="X183" s="310"/>
      <c r="Y183" s="310"/>
      <c r="Z183" s="310"/>
      <c r="AA183" s="310"/>
      <c r="AB183" s="310"/>
      <c r="AC183" s="310"/>
      <c r="AD183" s="310"/>
      <c r="AE183" s="310"/>
      <c r="AF183" s="287"/>
      <c r="AG183" s="352"/>
      <c r="AH183" s="352"/>
      <c r="AI183" s="352"/>
      <c r="AJ183" s="334"/>
    </row>
    <row r="184" spans="2:36" ht="49.9" customHeight="1">
      <c r="B184" s="299" t="str">
        <f t="shared" si="32"/>
        <v>표준</v>
      </c>
      <c r="C184" s="314"/>
      <c r="D184" s="285"/>
      <c r="E184" s="285"/>
      <c r="F184" s="285"/>
      <c r="G184" s="286" t="str">
        <f>O184</f>
        <v>Glass Wool (Fiberglass)</v>
      </c>
      <c r="H184" s="308" t="s">
        <v>1124</v>
      </c>
      <c r="I184" s="309" t="str">
        <f t="shared" si="27"/>
        <v>A04AL076-00008</v>
      </c>
      <c r="J184" s="310"/>
      <c r="K184" s="310" t="str">
        <f>VLOOKUP($I184,'WM-AR'!$B$7:$AL$2292,34,FALSE)</f>
        <v>M2</v>
      </c>
      <c r="L184" s="310" t="str">
        <f>VLOOKUP($I184,'WM-AR'!$B$7:$AL$2292,4,FALSE)</f>
        <v>Finishing Work</v>
      </c>
      <c r="M184" s="310" t="str">
        <f>VLOOKUP($I184,'WM-AR'!$B$7:$AL$2292,6,FALSE)</f>
        <v>Masonry Work</v>
      </c>
      <c r="N184" s="310" t="str">
        <f>VLOOKUP($I184,'WM-AR'!$B$7:$AL$2292,8,FALSE)</f>
        <v>Insulation</v>
      </c>
      <c r="O184" s="310" t="str">
        <f>VLOOKUP($I184,'WM-AR'!$B$7:$AL$2292,10,FALSE)</f>
        <v>Glass Wool (Fiberglass)</v>
      </c>
      <c r="P184" s="310">
        <f>VLOOKUP($I184,'WM-AR'!$B$7:$AL$2292,12,FALSE)</f>
        <v>0</v>
      </c>
      <c r="Q184" s="310" t="str">
        <f>IF(VLOOKUP($I184,'WM-AR'!$B$7:$AL$2292,14,FALSE)=0,"",VLOOKUP($I184,'WM-AR'!$B$7:$AL$2292,14,FALSE))</f>
        <v/>
      </c>
      <c r="R184" s="310">
        <f>VLOOKUP($I184,'WM-AR'!$B$7:$AL$2292,16,FALSE)</f>
        <v>0</v>
      </c>
      <c r="S184" s="310">
        <f>VLOOKUP($I184,'WM-AR'!$B$7:$AL$2292,18,FALSE)</f>
        <v>0</v>
      </c>
      <c r="T184" s="310" t="str">
        <f>VLOOKUP($I184,'WM-AR'!$B$7:$AL$2292,20,FALSE)</f>
        <v>Minimum Density of 50 kg/m3</v>
      </c>
      <c r="U184" s="310">
        <f>VLOOKUP($I184,'WM-AR'!$B$7:$AL$2292,22,FALSE)</f>
        <v>0</v>
      </c>
      <c r="V184" s="310" t="str">
        <f>VLOOKUP($I184,'WM-AR'!$B$7:$AL$2292,24,FALSE)</f>
        <v>100mm≤THK</v>
      </c>
      <c r="W184" s="310">
        <f>VLOOKUP($I184,'WM-AR'!$B$7:$AL$2292,25,FALSE)</f>
        <v>0</v>
      </c>
      <c r="X184" s="310" t="str">
        <f>VLOOKUP($I184,'WM-AR'!$B$7:$AL$2292,26,FALSE)</f>
        <v>THK=(  )mm</v>
      </c>
      <c r="Y184" s="310">
        <f>VLOOKUP($I184,'WM-AR'!$B$7:$AL$2292,27,FALSE)</f>
        <v>0</v>
      </c>
      <c r="Z184" s="310">
        <f>VLOOKUP($I184,'WM-AR'!$B$7:$AL$2292,28,FALSE)</f>
        <v>0</v>
      </c>
      <c r="AA184" s="310">
        <f>VLOOKUP($I184,'WM-AR'!$B$7:$AL$2292,29,FALSE)</f>
        <v>0</v>
      </c>
      <c r="AB184" s="310">
        <f>VLOOKUP($I184,'WM-AR'!$B$7:$AL$2292,30,FALSE)</f>
        <v>0</v>
      </c>
      <c r="AC184" s="310">
        <f>VLOOKUP($I184,'WM-AR'!$B$7:$AL$2292,31,FALSE)</f>
        <v>0</v>
      </c>
      <c r="AD184" s="310">
        <f>VLOOKUP($I184,'WM-AR'!$B$7:$AL$2292,32,FALSE)</f>
        <v>0</v>
      </c>
      <c r="AE184" s="310">
        <f>VLOOKUP($I184,'WM-AR'!$B$7:$AL$2292,33,FALSE)</f>
        <v>0</v>
      </c>
      <c r="AF184" s="287" t="s">
        <v>1170</v>
      </c>
      <c r="AG184" s="316" t="s">
        <v>779</v>
      </c>
      <c r="AH184" s="312"/>
      <c r="AI184" s="312" t="s">
        <v>763</v>
      </c>
      <c r="AJ184" s="334"/>
    </row>
    <row r="185" spans="2:36">
      <c r="B185" s="317" t="str">
        <f>$B184</f>
        <v>표준</v>
      </c>
      <c r="C185" s="318"/>
      <c r="D185" s="318"/>
      <c r="E185" s="318"/>
      <c r="F185" s="318"/>
      <c r="G185" s="318"/>
      <c r="H185" s="318"/>
      <c r="I185" s="318"/>
      <c r="J185" s="318"/>
      <c r="K185" s="318"/>
      <c r="L185" s="318"/>
      <c r="M185" s="318"/>
      <c r="N185" s="318"/>
      <c r="O185" s="318"/>
      <c r="P185" s="318"/>
      <c r="Q185" s="318"/>
      <c r="R185" s="318"/>
      <c r="S185" s="318"/>
      <c r="T185" s="318"/>
      <c r="U185" s="318"/>
      <c r="V185" s="318"/>
      <c r="W185" s="318"/>
      <c r="X185" s="318"/>
      <c r="Y185" s="318"/>
      <c r="Z185" s="318"/>
      <c r="AA185" s="318"/>
      <c r="AB185" s="318"/>
      <c r="AC185" s="318"/>
      <c r="AD185" s="318"/>
      <c r="AE185" s="318"/>
      <c r="AF185" s="318"/>
      <c r="AG185" s="318"/>
      <c r="AH185" s="318"/>
      <c r="AI185" s="318"/>
      <c r="AJ185" s="318"/>
    </row>
    <row r="186" spans="2:36" ht="34.9" customHeight="1">
      <c r="B186" s="283" t="s">
        <v>755</v>
      </c>
      <c r="C186" s="440"/>
      <c r="D186" s="285" t="s">
        <v>225</v>
      </c>
      <c r="E186" s="308"/>
      <c r="F186" s="287" t="s">
        <v>539</v>
      </c>
      <c r="G186" s="288" t="s">
        <v>1201</v>
      </c>
      <c r="H186" s="289"/>
      <c r="I186" s="290" t="str">
        <f t="shared" si="27"/>
        <v/>
      </c>
      <c r="J186" s="290"/>
      <c r="K186" s="290"/>
      <c r="L186" s="290"/>
      <c r="M186" s="290"/>
      <c r="N186" s="291"/>
      <c r="O186" s="441" t="s">
        <v>1202</v>
      </c>
      <c r="P186" s="442"/>
      <c r="Q186" s="442"/>
      <c r="R186" s="442"/>
      <c r="S186" s="442"/>
      <c r="T186" s="442"/>
      <c r="U186" s="442"/>
      <c r="V186" s="443"/>
      <c r="W186" s="444"/>
      <c r="X186" s="444"/>
      <c r="Y186" s="444"/>
      <c r="Z186" s="444"/>
      <c r="AA186" s="444"/>
      <c r="AB186" s="444"/>
      <c r="AC186" s="444"/>
      <c r="AD186" s="444"/>
      <c r="AE186" s="444"/>
      <c r="AF186" s="394" t="s">
        <v>1192</v>
      </c>
      <c r="AG186" s="297"/>
      <c r="AH186" s="297"/>
      <c r="AI186" s="297"/>
      <c r="AJ186" s="333"/>
    </row>
    <row r="187" spans="2:36" ht="49.9" customHeight="1">
      <c r="B187" s="299" t="str">
        <f>$B186</f>
        <v>표준</v>
      </c>
      <c r="C187" s="307"/>
      <c r="D187" s="286"/>
      <c r="E187" s="286"/>
      <c r="F187" s="285"/>
      <c r="G187" s="286" t="str">
        <f>N187</f>
        <v>Concrete Brick</v>
      </c>
      <c r="H187" s="308" t="s">
        <v>1176</v>
      </c>
      <c r="I187" s="309" t="str">
        <f t="shared" si="27"/>
        <v>A04AL073-00001</v>
      </c>
      <c r="J187" s="310"/>
      <c r="K187" s="310" t="str">
        <f>VLOOKUP($I187,'WM-AR'!$B$7:$AL$2292,34,FALSE)</f>
        <v>M2</v>
      </c>
      <c r="L187" s="310" t="str">
        <f>VLOOKUP($I187,'WM-AR'!$B$7:$AL$2292,4,FALSE)</f>
        <v>Finishing Work</v>
      </c>
      <c r="M187" s="310" t="str">
        <f>VLOOKUP($I187,'WM-AR'!$B$7:$AL$2292,6,FALSE)</f>
        <v>Masonry Work</v>
      </c>
      <c r="N187" s="310" t="str">
        <f>VLOOKUP($I187,'WM-AR'!$B$7:$AL$2292,8,FALSE)</f>
        <v>Concrete Brick</v>
      </c>
      <c r="O187" s="310">
        <f>VLOOKUP($I187,'WM-AR'!$B$7:$AL$2292,10,FALSE)</f>
        <v>0</v>
      </c>
      <c r="P187" s="310">
        <f>VLOOKUP($I187,'WM-AR'!$B$7:$AL$2292,12,FALSE)</f>
        <v>0</v>
      </c>
      <c r="Q187" s="310" t="str">
        <f>IF(VLOOKUP($I187,'WM-AR'!$B$7:$AL$2292,14,FALSE)=0,"",VLOOKUP($I187,'WM-AR'!$B$7:$AL$2292,14,FALSE))</f>
        <v/>
      </c>
      <c r="R187" s="310">
        <f>VLOOKUP($I187,'WM-AR'!$B$7:$AL$2292,16,FALSE)</f>
        <v>0</v>
      </c>
      <c r="S187" s="310">
        <f>VLOOKUP($I187,'WM-AR'!$B$7:$AL$2292,18,FALSE)</f>
        <v>0</v>
      </c>
      <c r="T187" s="310" t="str">
        <f>VLOOKUP($I187,'WM-AR'!$B$7:$AL$2292,20,FALSE)</f>
        <v>[0.5B] w/ All Reinf.(Lath, Steel Tie, Anchor Bar, Mortar, ETC.), Filler, Sealant, Lintel/Sill for Opening, ETC.</v>
      </c>
      <c r="U187" s="310">
        <f>VLOOKUP($I187,'WM-AR'!$B$7:$AL$2292,22,FALSE)</f>
        <v>0</v>
      </c>
      <c r="V187" s="310" t="str">
        <f>VLOOKUP($I187,'WM-AR'!$B$7:$AL$2292,24,FALSE)</f>
        <v>THK≤90mm</v>
      </c>
      <c r="W187" s="310">
        <f>VLOOKUP($I187,'WM-AR'!$B$7:$AL$2292,25,FALSE)</f>
        <v>0</v>
      </c>
      <c r="X187" s="310" t="str">
        <f>VLOOKUP($I187,'WM-AR'!$B$7:$AL$2292,26,FALSE)</f>
        <v>THK=(  )mm</v>
      </c>
      <c r="Y187" s="310">
        <f>VLOOKUP($I187,'WM-AR'!$B$7:$AL$2292,27,FALSE)</f>
        <v>0</v>
      </c>
      <c r="Z187" s="310">
        <f>VLOOKUP($I187,'WM-AR'!$B$7:$AL$2292,28,FALSE)</f>
        <v>0</v>
      </c>
      <c r="AA187" s="310">
        <f>VLOOKUP($I187,'WM-AR'!$B$7:$AL$2292,29,FALSE)</f>
        <v>0</v>
      </c>
      <c r="AB187" s="310">
        <f>VLOOKUP($I187,'WM-AR'!$B$7:$AL$2292,30,FALSE)</f>
        <v>0</v>
      </c>
      <c r="AC187" s="310">
        <f>VLOOKUP($I187,'WM-AR'!$B$7:$AL$2292,31,FALSE)</f>
        <v>0</v>
      </c>
      <c r="AD187" s="310">
        <f>VLOOKUP($I187,'WM-AR'!$B$7:$AL$2292,32,FALSE)</f>
        <v>0</v>
      </c>
      <c r="AE187" s="310">
        <f>VLOOKUP($I187,'WM-AR'!$B$7:$AL$2292,33,FALSE)</f>
        <v>0</v>
      </c>
      <c r="AF187" s="287" t="s">
        <v>1170</v>
      </c>
      <c r="AG187" s="316" t="s">
        <v>779</v>
      </c>
      <c r="AH187" s="312"/>
      <c r="AI187" s="312" t="s">
        <v>763</v>
      </c>
      <c r="AJ187" s="334"/>
    </row>
    <row r="188" spans="2:36" ht="49.9" customHeight="1">
      <c r="B188" s="299" t="str">
        <f t="shared" ref="B188:B189" si="33">$B187</f>
        <v>표준</v>
      </c>
      <c r="C188" s="314"/>
      <c r="D188" s="285"/>
      <c r="E188" s="285"/>
      <c r="F188" s="285"/>
      <c r="G188" s="286" t="s">
        <v>1133</v>
      </c>
      <c r="H188" s="308"/>
      <c r="I188" s="309" t="str">
        <f t="shared" si="27"/>
        <v/>
      </c>
      <c r="J188" s="310"/>
      <c r="K188" s="310"/>
      <c r="L188" s="310"/>
      <c r="M188" s="310"/>
      <c r="N188" s="310"/>
      <c r="O188" s="310"/>
      <c r="P188" s="310"/>
      <c r="Q188" s="310"/>
      <c r="R188" s="310"/>
      <c r="S188" s="310"/>
      <c r="T188" s="310"/>
      <c r="U188" s="310"/>
      <c r="V188" s="310"/>
      <c r="W188" s="310"/>
      <c r="X188" s="310"/>
      <c r="Y188" s="310"/>
      <c r="Z188" s="310"/>
      <c r="AA188" s="310"/>
      <c r="AB188" s="310"/>
      <c r="AC188" s="310"/>
      <c r="AD188" s="310"/>
      <c r="AE188" s="310"/>
      <c r="AF188" s="287"/>
      <c r="AG188" s="352"/>
      <c r="AH188" s="352"/>
      <c r="AI188" s="352"/>
      <c r="AJ188" s="334"/>
    </row>
    <row r="189" spans="2:36" ht="49.9" customHeight="1">
      <c r="B189" s="299" t="str">
        <f t="shared" si="33"/>
        <v>표준</v>
      </c>
      <c r="C189" s="314"/>
      <c r="D189" s="285"/>
      <c r="E189" s="285"/>
      <c r="F189" s="285"/>
      <c r="G189" s="286" t="str">
        <f>O189</f>
        <v>Polystyrene (Extruded Polystyrene(XPS) or Expanded Polystyrene(EPS))</v>
      </c>
      <c r="H189" s="308" t="s">
        <v>1173</v>
      </c>
      <c r="I189" s="309" t="str">
        <f t="shared" si="27"/>
        <v>A04AL076-00012</v>
      </c>
      <c r="J189" s="310"/>
      <c r="K189" s="310" t="str">
        <f>VLOOKUP($I189,'WM-AR'!$B$7:$AL$2292,34,FALSE)</f>
        <v>M2</v>
      </c>
      <c r="L189" s="310" t="str">
        <f>VLOOKUP($I189,'WM-AR'!$B$7:$AL$2292,4,FALSE)</f>
        <v>Finishing Work</v>
      </c>
      <c r="M189" s="310" t="str">
        <f>VLOOKUP($I189,'WM-AR'!$B$7:$AL$2292,6,FALSE)</f>
        <v>Masonry Work</v>
      </c>
      <c r="N189" s="310" t="str">
        <f>VLOOKUP($I189,'WM-AR'!$B$7:$AL$2292,8,FALSE)</f>
        <v>Insulation</v>
      </c>
      <c r="O189" s="310" t="str">
        <f>VLOOKUP($I189,'WM-AR'!$B$7:$AL$2292,10,FALSE)</f>
        <v>Polystyrene (Extruded Polystyrene(XPS) or Expanded Polystyrene(EPS))</v>
      </c>
      <c r="P189" s="310">
        <f>VLOOKUP($I189,'WM-AR'!$B$7:$AL$2292,12,FALSE)</f>
        <v>0</v>
      </c>
      <c r="Q189" s="310" t="str">
        <f>IF(VLOOKUP($I189,'WM-AR'!$B$7:$AL$2292,14,FALSE)=0,"",VLOOKUP($I189,'WM-AR'!$B$7:$AL$2292,14,FALSE))</f>
        <v/>
      </c>
      <c r="R189" s="310">
        <f>VLOOKUP($I189,'WM-AR'!$B$7:$AL$2292,16,FALSE)</f>
        <v>0</v>
      </c>
      <c r="S189" s="310">
        <f>VLOOKUP($I189,'WM-AR'!$B$7:$AL$2292,18,FALSE)</f>
        <v>0</v>
      </c>
      <c r="T189" s="310" t="str">
        <f>VLOOKUP($I189,'WM-AR'!$B$7:$AL$2292,20,FALSE)</f>
        <v>Minimum Density of 25 kg/m3</v>
      </c>
      <c r="U189" s="310">
        <f>VLOOKUP($I189,'WM-AR'!$B$7:$AL$2292,22,FALSE)</f>
        <v>0</v>
      </c>
      <c r="V189" s="310" t="str">
        <f>VLOOKUP($I189,'WM-AR'!$B$7:$AL$2292,24,FALSE)</f>
        <v>100mm≤THK</v>
      </c>
      <c r="W189" s="310">
        <f>VLOOKUP($I189,'WM-AR'!$B$7:$AL$2292,25,FALSE)</f>
        <v>0</v>
      </c>
      <c r="X189" s="310" t="str">
        <f>VLOOKUP($I189,'WM-AR'!$B$7:$AL$2292,26,FALSE)</f>
        <v>THK=(  )mm</v>
      </c>
      <c r="Y189" s="310">
        <f>VLOOKUP($I189,'WM-AR'!$B$7:$AL$2292,27,FALSE)</f>
        <v>0</v>
      </c>
      <c r="Z189" s="310">
        <f>VLOOKUP($I189,'WM-AR'!$B$7:$AL$2292,28,FALSE)</f>
        <v>0</v>
      </c>
      <c r="AA189" s="310">
        <f>VLOOKUP($I189,'WM-AR'!$B$7:$AL$2292,29,FALSE)</f>
        <v>0</v>
      </c>
      <c r="AB189" s="310">
        <f>VLOOKUP($I189,'WM-AR'!$B$7:$AL$2292,30,FALSE)</f>
        <v>0</v>
      </c>
      <c r="AC189" s="310">
        <f>VLOOKUP($I189,'WM-AR'!$B$7:$AL$2292,31,FALSE)</f>
        <v>0</v>
      </c>
      <c r="AD189" s="310">
        <f>VLOOKUP($I189,'WM-AR'!$B$7:$AL$2292,32,FALSE)</f>
        <v>0</v>
      </c>
      <c r="AE189" s="310">
        <f>VLOOKUP($I189,'WM-AR'!$B$7:$AL$2292,33,FALSE)</f>
        <v>0</v>
      </c>
      <c r="AF189" s="287" t="s">
        <v>1170</v>
      </c>
      <c r="AG189" s="316" t="s">
        <v>779</v>
      </c>
      <c r="AH189" s="312"/>
      <c r="AI189" s="312" t="s">
        <v>763</v>
      </c>
      <c r="AJ189" s="334"/>
    </row>
    <row r="190" spans="2:36">
      <c r="B190" s="317" t="str">
        <f>$B189</f>
        <v>표준</v>
      </c>
      <c r="C190" s="318"/>
      <c r="D190" s="318"/>
      <c r="E190" s="318"/>
      <c r="F190" s="318"/>
      <c r="G190" s="318"/>
      <c r="H190" s="318"/>
      <c r="I190" s="318"/>
      <c r="J190" s="318"/>
      <c r="K190" s="318"/>
      <c r="L190" s="318"/>
      <c r="M190" s="318"/>
      <c r="N190" s="318"/>
      <c r="O190" s="318"/>
      <c r="P190" s="318"/>
      <c r="Q190" s="318"/>
      <c r="R190" s="318"/>
      <c r="S190" s="318"/>
      <c r="T190" s="318"/>
      <c r="U190" s="318"/>
      <c r="V190" s="318"/>
      <c r="W190" s="318"/>
      <c r="X190" s="318"/>
      <c r="Y190" s="318"/>
      <c r="Z190" s="318"/>
      <c r="AA190" s="318"/>
      <c r="AB190" s="318"/>
      <c r="AC190" s="318"/>
      <c r="AD190" s="318"/>
      <c r="AE190" s="318"/>
      <c r="AF190" s="318"/>
      <c r="AG190" s="318"/>
      <c r="AH190" s="318"/>
      <c r="AI190" s="318"/>
      <c r="AJ190" s="318"/>
    </row>
    <row r="191" spans="2:36" ht="33" customHeight="1">
      <c r="B191" s="379"/>
      <c r="C191" s="438"/>
      <c r="D191" s="451" t="s">
        <v>1107</v>
      </c>
      <c r="E191" s="321"/>
      <c r="F191" s="321"/>
      <c r="G191" s="451" t="s">
        <v>1203</v>
      </c>
      <c r="H191" s="451"/>
      <c r="I191" s="415" t="str">
        <f t="shared" si="27"/>
        <v/>
      </c>
      <c r="J191" s="415"/>
      <c r="K191" s="416"/>
      <c r="L191" s="416"/>
      <c r="M191" s="416"/>
      <c r="N191" s="416"/>
      <c r="O191" s="416"/>
      <c r="P191" s="416"/>
      <c r="Q191" s="416"/>
      <c r="R191" s="416"/>
      <c r="S191" s="416"/>
      <c r="T191" s="416"/>
      <c r="U191" s="416"/>
      <c r="V191" s="416"/>
      <c r="W191" s="416"/>
      <c r="X191" s="416"/>
      <c r="Y191" s="416"/>
      <c r="Z191" s="416"/>
      <c r="AA191" s="416"/>
      <c r="AB191" s="416"/>
      <c r="AC191" s="416"/>
      <c r="AD191" s="416"/>
      <c r="AE191" s="416"/>
      <c r="AF191" s="305"/>
      <c r="AG191" s="305"/>
      <c r="AH191" s="305"/>
      <c r="AI191" s="305"/>
      <c r="AJ191" s="306"/>
    </row>
    <row r="192" spans="2:36" ht="34.9" customHeight="1">
      <c r="B192" s="283" t="s">
        <v>755</v>
      </c>
      <c r="C192" s="440"/>
      <c r="D192" s="285" t="s">
        <v>225</v>
      </c>
      <c r="E192" s="308"/>
      <c r="F192" s="287" t="s">
        <v>539</v>
      </c>
      <c r="G192" s="288" t="s">
        <v>1204</v>
      </c>
      <c r="H192" s="289"/>
      <c r="I192" s="290" t="str">
        <f t="shared" si="27"/>
        <v/>
      </c>
      <c r="J192" s="290"/>
      <c r="K192" s="290"/>
      <c r="L192" s="290"/>
      <c r="M192" s="290"/>
      <c r="N192" s="291"/>
      <c r="O192" s="441" t="s">
        <v>1205</v>
      </c>
      <c r="P192" s="442"/>
      <c r="Q192" s="442"/>
      <c r="R192" s="442"/>
      <c r="S192" s="442"/>
      <c r="T192" s="442"/>
      <c r="U192" s="442"/>
      <c r="V192" s="443"/>
      <c r="W192" s="444"/>
      <c r="X192" s="444"/>
      <c r="Y192" s="444"/>
      <c r="Z192" s="444"/>
      <c r="AA192" s="444"/>
      <c r="AB192" s="444"/>
      <c r="AC192" s="444"/>
      <c r="AD192" s="444"/>
      <c r="AE192" s="444"/>
      <c r="AF192" s="394"/>
      <c r="AG192" s="297"/>
      <c r="AH192" s="297"/>
      <c r="AI192" s="297"/>
      <c r="AJ192" s="333"/>
    </row>
    <row r="193" spans="2:36" ht="49.9" customHeight="1">
      <c r="B193" s="299" t="str">
        <f>$B192</f>
        <v>표준</v>
      </c>
      <c r="C193" s="307"/>
      <c r="D193" s="286"/>
      <c r="E193" s="286"/>
      <c r="F193" s="286"/>
      <c r="G193" s="286" t="str">
        <f>Q193</f>
        <v>20MPa &lt; F'c (Cylinder Strength) ≤ 25MPa</v>
      </c>
      <c r="H193" s="308" t="s">
        <v>1206</v>
      </c>
      <c r="I193" s="309" t="str">
        <f t="shared" si="27"/>
        <v>A03AD032-00010</v>
      </c>
      <c r="J193" s="310"/>
      <c r="K193" s="310" t="str">
        <f>VLOOKUP($I193,'WM-AR'!$B$7:$AL$2292,34,FALSE)</f>
        <v>M3</v>
      </c>
      <c r="L193" s="310" t="str">
        <f>VLOOKUP($I193,'WM-AR'!$B$7:$AL$2292,4,FALSE)</f>
        <v>Concrete Work</v>
      </c>
      <c r="M193" s="310" t="str">
        <f>VLOOKUP($I193,'WM-AR'!$B$7:$AL$2292,6,FALSE)</f>
        <v>Substructure Work</v>
      </c>
      <c r="N193" s="310" t="str">
        <f>VLOOKUP($I193,'WM-AR'!$B$7:$AL$2292,8,FALSE)</f>
        <v>Structural Concrete</v>
      </c>
      <c r="O193" s="310">
        <f>VLOOKUP($I193,'WM-AR'!$B$7:$AL$2292,10,FALSE)</f>
        <v>0</v>
      </c>
      <c r="P193" s="310" t="str">
        <f>VLOOKUP($I193,'WM-AR'!$B$7:$AL$2292,12,FALSE)</f>
        <v>Cement Type-1</v>
      </c>
      <c r="Q193" s="310" t="str">
        <f>IF(VLOOKUP($I193,'WM-AR'!$B$7:$AL$2292,14,FALSE)=0,"",VLOOKUP($I193,'WM-AR'!$B$7:$AL$2292,14,FALSE))</f>
        <v>20MPa &lt; F'c (Cylinder Strength) ≤ 25MPa</v>
      </c>
      <c r="R193" s="310">
        <f>VLOOKUP($I193,'WM-AR'!$B$7:$AL$2292,16,FALSE)</f>
        <v>0</v>
      </c>
      <c r="S193" s="310">
        <f>VLOOKUP($I193,'WM-AR'!$B$7:$AL$2292,18,FALSE)</f>
        <v>0</v>
      </c>
      <c r="T193" s="310" t="str">
        <f>VLOOKUP($I193,'WM-AR'!$B$7:$AL$2292,20,FALSE)</f>
        <v/>
      </c>
      <c r="U193" s="310">
        <f>VLOOKUP($I193,'WM-AR'!$B$7:$AL$2292,22,FALSE)</f>
        <v>0</v>
      </c>
      <c r="V193" s="310" t="str">
        <f>VLOOKUP($I193,'WM-AR'!$B$7:$AL$2292,24,FALSE)</f>
        <v/>
      </c>
      <c r="W193" s="310">
        <f>VLOOKUP($I193,'WM-AR'!$B$7:$AL$2292,25,FALSE)</f>
        <v>0</v>
      </c>
      <c r="X193" s="310" t="str">
        <f>VLOOKUP($I193,'WM-AR'!$B$7:$AL$2292,26,FALSE)</f>
        <v/>
      </c>
      <c r="Y193" s="310">
        <f>VLOOKUP($I193,'WM-AR'!$B$7:$AL$2292,27,FALSE)</f>
        <v>0</v>
      </c>
      <c r="Z193" s="310">
        <f>VLOOKUP($I193,'WM-AR'!$B$7:$AL$2292,28,FALSE)</f>
        <v>0</v>
      </c>
      <c r="AA193" s="310">
        <f>VLOOKUP($I193,'WM-AR'!$B$7:$AL$2292,29,FALSE)</f>
        <v>0</v>
      </c>
      <c r="AB193" s="310">
        <f>VLOOKUP($I193,'WM-AR'!$B$7:$AL$2292,30,FALSE)</f>
        <v>0</v>
      </c>
      <c r="AC193" s="310">
        <f>VLOOKUP($I193,'WM-AR'!$B$7:$AL$2292,31,FALSE)</f>
        <v>0</v>
      </c>
      <c r="AD193" s="310">
        <f>VLOOKUP($I193,'WM-AR'!$B$7:$AL$2292,32,FALSE)</f>
        <v>0</v>
      </c>
      <c r="AE193" s="310">
        <f>VLOOKUP($I193,'WM-AR'!$B$7:$AL$2292,33,FALSE)</f>
        <v>0</v>
      </c>
      <c r="AF193" s="287"/>
      <c r="AG193" s="316" t="s">
        <v>881</v>
      </c>
      <c r="AH193" s="312"/>
      <c r="AI193" s="312" t="s">
        <v>882</v>
      </c>
      <c r="AJ193" s="334"/>
    </row>
    <row r="194" spans="2:36" ht="49.9" customHeight="1">
      <c r="B194" s="299" t="str">
        <f>$B193</f>
        <v>표준</v>
      </c>
      <c r="C194" s="314"/>
      <c r="D194" s="315"/>
      <c r="E194" s="315"/>
      <c r="F194" s="315"/>
      <c r="G194" s="286" t="str">
        <f>O194</f>
        <v>Deformed Bar (Non-Coat.)</v>
      </c>
      <c r="H194" s="308" t="s">
        <v>1207</v>
      </c>
      <c r="I194" s="309" t="str">
        <f t="shared" si="27"/>
        <v>A03AD037-00002</v>
      </c>
      <c r="J194" s="310"/>
      <c r="K194" s="310" t="str">
        <f>VLOOKUP($I194,'WM-AR'!$B$7:$AL$2292,34,FALSE)</f>
        <v>TON</v>
      </c>
      <c r="L194" s="310" t="str">
        <f>VLOOKUP($I194,'WM-AR'!$B$7:$AL$2292,4,FALSE)</f>
        <v>Concrete Work</v>
      </c>
      <c r="M194" s="310" t="str">
        <f>VLOOKUP($I194,'WM-AR'!$B$7:$AL$2292,6,FALSE)</f>
        <v>Substructure Work</v>
      </c>
      <c r="N194" s="310" t="str">
        <f>VLOOKUP($I194,'WM-AR'!$B$7:$AL$2292,8,FALSE)</f>
        <v>Rebar Work</v>
      </c>
      <c r="O194" s="310" t="str">
        <f>VLOOKUP($I194,'WM-AR'!$B$7:$AL$2292,10,FALSE)</f>
        <v>Deformed Bar (Non-Coat.)</v>
      </c>
      <c r="P194" s="310">
        <f>VLOOKUP($I194,'WM-AR'!$B$7:$AL$2292,12,FALSE)</f>
        <v>0</v>
      </c>
      <c r="Q194" s="310" t="str">
        <f>IF(VLOOKUP($I194,'WM-AR'!$B$7:$AL$2292,14,FALSE)=0,"",VLOOKUP($I194,'WM-AR'!$B$7:$AL$2292,14,FALSE))</f>
        <v>400MPa&lt;Fy≤470MPa</v>
      </c>
      <c r="R194" s="310">
        <f>VLOOKUP($I194,'WM-AR'!$B$7:$AL$2292,16,FALSE)</f>
        <v>0</v>
      </c>
      <c r="S194" s="310">
        <f>VLOOKUP($I194,'WM-AR'!$B$7:$AL$2292,18,FALSE)</f>
        <v>0</v>
      </c>
      <c r="T194" s="310" t="str">
        <f>VLOOKUP($I194,'WM-AR'!$B$7:$AL$2292,20,FALSE)</f>
        <v/>
      </c>
      <c r="U194" s="310">
        <f>VLOOKUP($I194,'WM-AR'!$B$7:$AL$2292,22,FALSE)</f>
        <v>0</v>
      </c>
      <c r="V194" s="310" t="str">
        <f>VLOOKUP($I194,'WM-AR'!$B$7:$AL$2292,24,FALSE)</f>
        <v/>
      </c>
      <c r="W194" s="310">
        <f>VLOOKUP($I194,'WM-AR'!$B$7:$AL$2292,25,FALSE)</f>
        <v>0</v>
      </c>
      <c r="X194" s="310" t="str">
        <f>VLOOKUP($I194,'WM-AR'!$B$7:$AL$2292,26,FALSE)</f>
        <v/>
      </c>
      <c r="Y194" s="310">
        <f>VLOOKUP($I194,'WM-AR'!$B$7:$AL$2292,27,FALSE)</f>
        <v>0</v>
      </c>
      <c r="Z194" s="310">
        <f>VLOOKUP($I194,'WM-AR'!$B$7:$AL$2292,28,FALSE)</f>
        <v>0</v>
      </c>
      <c r="AA194" s="310">
        <f>VLOOKUP($I194,'WM-AR'!$B$7:$AL$2292,29,FALSE)</f>
        <v>0</v>
      </c>
      <c r="AB194" s="310">
        <f>VLOOKUP($I194,'WM-AR'!$B$7:$AL$2292,30,FALSE)</f>
        <v>0</v>
      </c>
      <c r="AC194" s="310">
        <f>VLOOKUP($I194,'WM-AR'!$B$7:$AL$2292,31,FALSE)</f>
        <v>0</v>
      </c>
      <c r="AD194" s="310">
        <f>VLOOKUP($I194,'WM-AR'!$B$7:$AL$2292,32,FALSE)</f>
        <v>0</v>
      </c>
      <c r="AE194" s="310">
        <f>VLOOKUP($I194,'WM-AR'!$B$7:$AL$2292,33,FALSE)</f>
        <v>0</v>
      </c>
      <c r="AF194" s="287"/>
      <c r="AG194" s="316" t="s">
        <v>885</v>
      </c>
      <c r="AH194" s="312"/>
      <c r="AI194" s="312" t="s">
        <v>886</v>
      </c>
      <c r="AJ194" s="334" t="s">
        <v>1208</v>
      </c>
    </row>
    <row r="195" spans="2:36" ht="49.9" customHeight="1">
      <c r="B195" s="299" t="str">
        <f>$B194</f>
        <v>표준</v>
      </c>
      <c r="C195" s="314"/>
      <c r="D195" s="315"/>
      <c r="E195" s="315"/>
      <c r="F195" s="315"/>
      <c r="G195" s="286" t="str">
        <f>N195</f>
        <v>Form Work (1 time in use)</v>
      </c>
      <c r="H195" s="308" t="s">
        <v>1209</v>
      </c>
      <c r="I195" s="309" t="str">
        <f t="shared" si="27"/>
        <v>A03AD036-00001</v>
      </c>
      <c r="J195" s="310"/>
      <c r="K195" s="310" t="str">
        <f>VLOOKUP($I195,'WM-AR'!$B$7:$AL$2292,34,FALSE)</f>
        <v>M2</v>
      </c>
      <c r="L195" s="310" t="str">
        <f>VLOOKUP($I195,'WM-AR'!$B$7:$AL$2292,4,FALSE)</f>
        <v>Concrete Work</v>
      </c>
      <c r="M195" s="310" t="str">
        <f>VLOOKUP($I195,'WM-AR'!$B$7:$AL$2292,6,FALSE)</f>
        <v>Substructure Work</v>
      </c>
      <c r="N195" s="310" t="str">
        <f>VLOOKUP($I195,'WM-AR'!$B$7:$AL$2292,8,FALSE)</f>
        <v>Form Work (1 time in use)</v>
      </c>
      <c r="O195" s="310" t="str">
        <f>VLOOKUP($I195,'WM-AR'!$B$7:$AL$2292,10,FALSE)</f>
        <v>Flat Form</v>
      </c>
      <c r="P195" s="310">
        <f>VLOOKUP($I195,'WM-AR'!$B$7:$AL$2292,12,FALSE)</f>
        <v>0</v>
      </c>
      <c r="Q195" s="310" t="str">
        <f>IF(VLOOKUP($I195,'WM-AR'!$B$7:$AL$2292,14,FALSE)=0,"",VLOOKUP($I195,'WM-AR'!$B$7:$AL$2292,14,FALSE))</f>
        <v/>
      </c>
      <c r="R195" s="310">
        <f>VLOOKUP($I195,'WM-AR'!$B$7:$AL$2292,16,FALSE)</f>
        <v>0</v>
      </c>
      <c r="S195" s="310">
        <f>VLOOKUP($I195,'WM-AR'!$B$7:$AL$2292,18,FALSE)</f>
        <v>0</v>
      </c>
      <c r="T195" s="310" t="str">
        <f>VLOOKUP($I195,'WM-AR'!$B$7:$AL$2292,20,FALSE)</f>
        <v>Dressed Lumber, Plywood or Steel Form(Wood Planks are not Allowed) incl. Chamfer</v>
      </c>
      <c r="U195" s="310">
        <f>VLOOKUP($I195,'WM-AR'!$B$7:$AL$2292,22,FALSE)</f>
        <v>0</v>
      </c>
      <c r="V195" s="310" t="str">
        <f>VLOOKUP($I195,'WM-AR'!$B$7:$AL$2292,24,FALSE)</f>
        <v/>
      </c>
      <c r="W195" s="310">
        <f>VLOOKUP($I195,'WM-AR'!$B$7:$AL$2292,25,FALSE)</f>
        <v>0</v>
      </c>
      <c r="X195" s="310" t="str">
        <f>VLOOKUP($I195,'WM-AR'!$B$7:$AL$2292,26,FALSE)</f>
        <v/>
      </c>
      <c r="Y195" s="310">
        <f>VLOOKUP($I195,'WM-AR'!$B$7:$AL$2292,27,FALSE)</f>
        <v>0</v>
      </c>
      <c r="Z195" s="310">
        <f>VLOOKUP($I195,'WM-AR'!$B$7:$AL$2292,28,FALSE)</f>
        <v>0</v>
      </c>
      <c r="AA195" s="310">
        <f>VLOOKUP($I195,'WM-AR'!$B$7:$AL$2292,29,FALSE)</f>
        <v>0</v>
      </c>
      <c r="AB195" s="310">
        <f>VLOOKUP($I195,'WM-AR'!$B$7:$AL$2292,30,FALSE)</f>
        <v>0</v>
      </c>
      <c r="AC195" s="310">
        <f>VLOOKUP($I195,'WM-AR'!$B$7:$AL$2292,31,FALSE)</f>
        <v>0</v>
      </c>
      <c r="AD195" s="310">
        <f>VLOOKUP($I195,'WM-AR'!$B$7:$AL$2292,32,FALSE)</f>
        <v>0</v>
      </c>
      <c r="AE195" s="310">
        <f>VLOOKUP($I195,'WM-AR'!$B$7:$AL$2292,33,FALSE)</f>
        <v>0</v>
      </c>
      <c r="AF195" s="287"/>
      <c r="AG195" s="316" t="s">
        <v>1210</v>
      </c>
      <c r="AH195" s="312"/>
      <c r="AI195" s="312" t="s">
        <v>763</v>
      </c>
      <c r="AJ195" s="334"/>
    </row>
    <row r="196" spans="2:36">
      <c r="B196" s="317" t="str">
        <f>$B195</f>
        <v>표준</v>
      </c>
      <c r="C196" s="318"/>
      <c r="D196" s="318"/>
      <c r="E196" s="318"/>
      <c r="F196" s="318"/>
      <c r="G196" s="318"/>
      <c r="H196" s="318"/>
      <c r="I196" s="318"/>
      <c r="J196" s="318"/>
      <c r="K196" s="318"/>
      <c r="L196" s="318"/>
      <c r="M196" s="318"/>
      <c r="N196" s="318"/>
      <c r="O196" s="318"/>
      <c r="P196" s="318"/>
      <c r="Q196" s="318"/>
      <c r="R196" s="318"/>
      <c r="S196" s="318"/>
      <c r="T196" s="318"/>
      <c r="U196" s="318"/>
      <c r="V196" s="318"/>
      <c r="W196" s="318"/>
      <c r="X196" s="318"/>
      <c r="Y196" s="318"/>
      <c r="Z196" s="318"/>
      <c r="AA196" s="318"/>
      <c r="AB196" s="318"/>
      <c r="AC196" s="318"/>
      <c r="AD196" s="318"/>
      <c r="AE196" s="318"/>
      <c r="AF196" s="318"/>
      <c r="AG196" s="318"/>
      <c r="AH196" s="318"/>
      <c r="AI196" s="318"/>
      <c r="AJ196" s="318"/>
    </row>
    <row r="197" spans="2:36" ht="34.9" customHeight="1">
      <c r="B197" s="283" t="s">
        <v>755</v>
      </c>
      <c r="C197" s="440"/>
      <c r="D197" s="285" t="s">
        <v>225</v>
      </c>
      <c r="E197" s="308"/>
      <c r="F197" s="287" t="s">
        <v>539</v>
      </c>
      <c r="G197" s="288" t="s">
        <v>1211</v>
      </c>
      <c r="H197" s="289"/>
      <c r="I197" s="290" t="str">
        <f t="shared" si="27"/>
        <v/>
      </c>
      <c r="J197" s="290"/>
      <c r="K197" s="290"/>
      <c r="L197" s="290"/>
      <c r="M197" s="290"/>
      <c r="N197" s="291"/>
      <c r="O197" s="441" t="s">
        <v>1205</v>
      </c>
      <c r="P197" s="442"/>
      <c r="Q197" s="442"/>
      <c r="R197" s="442"/>
      <c r="S197" s="442"/>
      <c r="T197" s="442"/>
      <c r="U197" s="442"/>
      <c r="V197" s="443"/>
      <c r="W197" s="444"/>
      <c r="X197" s="444"/>
      <c r="Y197" s="444"/>
      <c r="Z197" s="444"/>
      <c r="AA197" s="444"/>
      <c r="AB197" s="444"/>
      <c r="AC197" s="444"/>
      <c r="AD197" s="444"/>
      <c r="AE197" s="444"/>
      <c r="AF197" s="394"/>
      <c r="AG197" s="297"/>
      <c r="AH197" s="297"/>
      <c r="AI197" s="297"/>
      <c r="AJ197" s="333"/>
    </row>
    <row r="198" spans="2:36" ht="49.9" customHeight="1">
      <c r="B198" s="299" t="str">
        <f>$B197</f>
        <v>표준</v>
      </c>
      <c r="C198" s="307"/>
      <c r="D198" s="286"/>
      <c r="E198" s="286"/>
      <c r="F198" s="286"/>
      <c r="G198" s="286" t="str">
        <f>Q198</f>
        <v>25MPa &lt; F'c (Cylinder Strength) ≤ 30MPa</v>
      </c>
      <c r="H198" s="308" t="s">
        <v>1212</v>
      </c>
      <c r="I198" s="309" t="str">
        <f t="shared" si="27"/>
        <v>A03AD032-00007</v>
      </c>
      <c r="J198" s="310"/>
      <c r="K198" s="310" t="str">
        <f>VLOOKUP($I198,'WM-AR'!$B$7:$AL$2292,34,FALSE)</f>
        <v>M3</v>
      </c>
      <c r="L198" s="310" t="str">
        <f>VLOOKUP($I198,'WM-AR'!$B$7:$AL$2292,4,FALSE)</f>
        <v>Concrete Work</v>
      </c>
      <c r="M198" s="310" t="str">
        <f>VLOOKUP($I198,'WM-AR'!$B$7:$AL$2292,6,FALSE)</f>
        <v>Substructure Work</v>
      </c>
      <c r="N198" s="310" t="str">
        <f>VLOOKUP($I198,'WM-AR'!$B$7:$AL$2292,8,FALSE)</f>
        <v>Structural Concrete</v>
      </c>
      <c r="O198" s="310">
        <f>VLOOKUP($I198,'WM-AR'!$B$7:$AL$2292,10,FALSE)</f>
        <v>0</v>
      </c>
      <c r="P198" s="310" t="str">
        <f>VLOOKUP($I198,'WM-AR'!$B$7:$AL$2292,12,FALSE)</f>
        <v>Cement Type-1</v>
      </c>
      <c r="Q198" s="310" t="str">
        <f>IF(VLOOKUP($I198,'WM-AR'!$B$7:$AL$2292,14,FALSE)=0,"",VLOOKUP($I198,'WM-AR'!$B$7:$AL$2292,14,FALSE))</f>
        <v>25MPa &lt; F'c (Cylinder Strength) ≤ 30MPa</v>
      </c>
      <c r="R198" s="310">
        <f>VLOOKUP($I198,'WM-AR'!$B$7:$AL$2292,16,FALSE)</f>
        <v>0</v>
      </c>
      <c r="S198" s="310">
        <f>VLOOKUP($I198,'WM-AR'!$B$7:$AL$2292,18,FALSE)</f>
        <v>0</v>
      </c>
      <c r="T198" s="310" t="str">
        <f>VLOOKUP($I198,'WM-AR'!$B$7:$AL$2292,20,FALSE)</f>
        <v/>
      </c>
      <c r="U198" s="310">
        <f>VLOOKUP($I198,'WM-AR'!$B$7:$AL$2292,22,FALSE)</f>
        <v>0</v>
      </c>
      <c r="V198" s="310" t="str">
        <f>VLOOKUP($I198,'WM-AR'!$B$7:$AL$2292,24,FALSE)</f>
        <v/>
      </c>
      <c r="W198" s="310">
        <f>VLOOKUP($I198,'WM-AR'!$B$7:$AL$2292,25,FALSE)</f>
        <v>0</v>
      </c>
      <c r="X198" s="310" t="str">
        <f>VLOOKUP($I198,'WM-AR'!$B$7:$AL$2292,26,FALSE)</f>
        <v/>
      </c>
      <c r="Y198" s="310">
        <f>VLOOKUP($I198,'WM-AR'!$B$7:$AL$2292,27,FALSE)</f>
        <v>0</v>
      </c>
      <c r="Z198" s="310">
        <f>VLOOKUP($I198,'WM-AR'!$B$7:$AL$2292,28,FALSE)</f>
        <v>0</v>
      </c>
      <c r="AA198" s="310">
        <f>VLOOKUP($I198,'WM-AR'!$B$7:$AL$2292,29,FALSE)</f>
        <v>0</v>
      </c>
      <c r="AB198" s="310">
        <f>VLOOKUP($I198,'WM-AR'!$B$7:$AL$2292,30,FALSE)</f>
        <v>0</v>
      </c>
      <c r="AC198" s="310">
        <f>VLOOKUP($I198,'WM-AR'!$B$7:$AL$2292,31,FALSE)</f>
        <v>0</v>
      </c>
      <c r="AD198" s="310">
        <f>VLOOKUP($I198,'WM-AR'!$B$7:$AL$2292,32,FALSE)</f>
        <v>0</v>
      </c>
      <c r="AE198" s="310">
        <f>VLOOKUP($I198,'WM-AR'!$B$7:$AL$2292,33,FALSE)</f>
        <v>0</v>
      </c>
      <c r="AF198" s="287" t="s">
        <v>880</v>
      </c>
      <c r="AG198" s="316" t="s">
        <v>881</v>
      </c>
      <c r="AH198" s="312"/>
      <c r="AI198" s="312" t="s">
        <v>882</v>
      </c>
      <c r="AJ198" s="334"/>
    </row>
    <row r="199" spans="2:36" ht="49.9" customHeight="1">
      <c r="B199" s="299" t="str">
        <f t="shared" ref="B199:B200" si="34">$B198</f>
        <v>표준</v>
      </c>
      <c r="C199" s="314"/>
      <c r="D199" s="315"/>
      <c r="E199" s="315"/>
      <c r="F199" s="315"/>
      <c r="G199" s="286" t="str">
        <f>O199</f>
        <v>Deformed Bar (Non-Coat.)</v>
      </c>
      <c r="H199" s="308" t="s">
        <v>1207</v>
      </c>
      <c r="I199" s="309" t="str">
        <f t="shared" si="27"/>
        <v>A03AD037-00002</v>
      </c>
      <c r="J199" s="310"/>
      <c r="K199" s="310" t="str">
        <f>VLOOKUP($I199,'WM-AR'!$B$7:$AL$2292,34,FALSE)</f>
        <v>TON</v>
      </c>
      <c r="L199" s="310" t="str">
        <f>VLOOKUP($I199,'WM-AR'!$B$7:$AL$2292,4,FALSE)</f>
        <v>Concrete Work</v>
      </c>
      <c r="M199" s="310" t="str">
        <f>VLOOKUP($I199,'WM-AR'!$B$7:$AL$2292,6,FALSE)</f>
        <v>Substructure Work</v>
      </c>
      <c r="N199" s="310" t="str">
        <f>VLOOKUP($I199,'WM-AR'!$B$7:$AL$2292,8,FALSE)</f>
        <v>Rebar Work</v>
      </c>
      <c r="O199" s="310" t="str">
        <f>VLOOKUP($I199,'WM-AR'!$B$7:$AL$2292,10,FALSE)</f>
        <v>Deformed Bar (Non-Coat.)</v>
      </c>
      <c r="P199" s="310">
        <f>VLOOKUP($I199,'WM-AR'!$B$7:$AL$2292,12,FALSE)</f>
        <v>0</v>
      </c>
      <c r="Q199" s="310" t="str">
        <f>IF(VLOOKUP($I199,'WM-AR'!$B$7:$AL$2292,14,FALSE)=0,"",VLOOKUP($I199,'WM-AR'!$B$7:$AL$2292,14,FALSE))</f>
        <v>400MPa&lt;Fy≤470MPa</v>
      </c>
      <c r="R199" s="310">
        <f>VLOOKUP($I199,'WM-AR'!$B$7:$AL$2292,16,FALSE)</f>
        <v>0</v>
      </c>
      <c r="S199" s="310">
        <f>VLOOKUP($I199,'WM-AR'!$B$7:$AL$2292,18,FALSE)</f>
        <v>0</v>
      </c>
      <c r="T199" s="310" t="str">
        <f>VLOOKUP($I199,'WM-AR'!$B$7:$AL$2292,20,FALSE)</f>
        <v/>
      </c>
      <c r="U199" s="310">
        <f>VLOOKUP($I199,'WM-AR'!$B$7:$AL$2292,22,FALSE)</f>
        <v>0</v>
      </c>
      <c r="V199" s="310" t="str">
        <f>VLOOKUP($I199,'WM-AR'!$B$7:$AL$2292,24,FALSE)</f>
        <v/>
      </c>
      <c r="W199" s="310">
        <f>VLOOKUP($I199,'WM-AR'!$B$7:$AL$2292,25,FALSE)</f>
        <v>0</v>
      </c>
      <c r="X199" s="310" t="str">
        <f>VLOOKUP($I199,'WM-AR'!$B$7:$AL$2292,26,FALSE)</f>
        <v/>
      </c>
      <c r="Y199" s="310">
        <f>VLOOKUP($I199,'WM-AR'!$B$7:$AL$2292,27,FALSE)</f>
        <v>0</v>
      </c>
      <c r="Z199" s="310">
        <f>VLOOKUP($I199,'WM-AR'!$B$7:$AL$2292,28,FALSE)</f>
        <v>0</v>
      </c>
      <c r="AA199" s="310">
        <f>VLOOKUP($I199,'WM-AR'!$B$7:$AL$2292,29,FALSE)</f>
        <v>0</v>
      </c>
      <c r="AB199" s="310">
        <f>VLOOKUP($I199,'WM-AR'!$B$7:$AL$2292,30,FALSE)</f>
        <v>0</v>
      </c>
      <c r="AC199" s="310">
        <f>VLOOKUP($I199,'WM-AR'!$B$7:$AL$2292,31,FALSE)</f>
        <v>0</v>
      </c>
      <c r="AD199" s="310">
        <f>VLOOKUP($I199,'WM-AR'!$B$7:$AL$2292,32,FALSE)</f>
        <v>0</v>
      </c>
      <c r="AE199" s="310">
        <f>VLOOKUP($I199,'WM-AR'!$B$7:$AL$2292,33,FALSE)</f>
        <v>0</v>
      </c>
      <c r="AF199" s="287"/>
      <c r="AG199" s="316" t="s">
        <v>885</v>
      </c>
      <c r="AH199" s="312"/>
      <c r="AI199" s="312" t="s">
        <v>886</v>
      </c>
      <c r="AJ199" s="334" t="s">
        <v>1208</v>
      </c>
    </row>
    <row r="200" spans="2:36" ht="49.9" customHeight="1">
      <c r="B200" s="299" t="str">
        <f t="shared" si="34"/>
        <v>표준</v>
      </c>
      <c r="C200" s="314"/>
      <c r="D200" s="315"/>
      <c r="E200" s="315"/>
      <c r="F200" s="315"/>
      <c r="G200" s="286" t="str">
        <f>N200</f>
        <v>Form Work (1 time in use)</v>
      </c>
      <c r="H200" s="308" t="s">
        <v>1209</v>
      </c>
      <c r="I200" s="309" t="str">
        <f t="shared" si="27"/>
        <v>A03AD036-00001</v>
      </c>
      <c r="J200" s="310"/>
      <c r="K200" s="310" t="str">
        <f>VLOOKUP($I200,'WM-AR'!$B$7:$AL$2292,34,FALSE)</f>
        <v>M2</v>
      </c>
      <c r="L200" s="310" t="str">
        <f>VLOOKUP($I200,'WM-AR'!$B$7:$AL$2292,4,FALSE)</f>
        <v>Concrete Work</v>
      </c>
      <c r="M200" s="310" t="str">
        <f>VLOOKUP($I200,'WM-AR'!$B$7:$AL$2292,6,FALSE)</f>
        <v>Substructure Work</v>
      </c>
      <c r="N200" s="310" t="str">
        <f>VLOOKUP($I200,'WM-AR'!$B$7:$AL$2292,8,FALSE)</f>
        <v>Form Work (1 time in use)</v>
      </c>
      <c r="O200" s="310" t="str">
        <f>VLOOKUP($I200,'WM-AR'!$B$7:$AL$2292,10,FALSE)</f>
        <v>Flat Form</v>
      </c>
      <c r="P200" s="310">
        <f>VLOOKUP($I200,'WM-AR'!$B$7:$AL$2292,12,FALSE)</f>
        <v>0</v>
      </c>
      <c r="Q200" s="310" t="str">
        <f>IF(VLOOKUP($I200,'WM-AR'!$B$7:$AL$2292,14,FALSE)=0,"",VLOOKUP($I200,'WM-AR'!$B$7:$AL$2292,14,FALSE))</f>
        <v/>
      </c>
      <c r="R200" s="310">
        <f>VLOOKUP($I200,'WM-AR'!$B$7:$AL$2292,16,FALSE)</f>
        <v>0</v>
      </c>
      <c r="S200" s="310">
        <f>VLOOKUP($I200,'WM-AR'!$B$7:$AL$2292,18,FALSE)</f>
        <v>0</v>
      </c>
      <c r="T200" s="310" t="str">
        <f>VLOOKUP($I200,'WM-AR'!$B$7:$AL$2292,20,FALSE)</f>
        <v>Dressed Lumber, Plywood or Steel Form(Wood Planks are not Allowed) incl. Chamfer</v>
      </c>
      <c r="U200" s="310">
        <f>VLOOKUP($I200,'WM-AR'!$B$7:$AL$2292,22,FALSE)</f>
        <v>0</v>
      </c>
      <c r="V200" s="310" t="str">
        <f>VLOOKUP($I200,'WM-AR'!$B$7:$AL$2292,24,FALSE)</f>
        <v/>
      </c>
      <c r="W200" s="310">
        <f>VLOOKUP($I200,'WM-AR'!$B$7:$AL$2292,25,FALSE)</f>
        <v>0</v>
      </c>
      <c r="X200" s="310" t="str">
        <f>VLOOKUP($I200,'WM-AR'!$B$7:$AL$2292,26,FALSE)</f>
        <v/>
      </c>
      <c r="Y200" s="310">
        <f>VLOOKUP($I200,'WM-AR'!$B$7:$AL$2292,27,FALSE)</f>
        <v>0</v>
      </c>
      <c r="Z200" s="310">
        <f>VLOOKUP($I200,'WM-AR'!$B$7:$AL$2292,28,FALSE)</f>
        <v>0</v>
      </c>
      <c r="AA200" s="310">
        <f>VLOOKUP($I200,'WM-AR'!$B$7:$AL$2292,29,FALSE)</f>
        <v>0</v>
      </c>
      <c r="AB200" s="310">
        <f>VLOOKUP($I200,'WM-AR'!$B$7:$AL$2292,30,FALSE)</f>
        <v>0</v>
      </c>
      <c r="AC200" s="310">
        <f>VLOOKUP($I200,'WM-AR'!$B$7:$AL$2292,31,FALSE)</f>
        <v>0</v>
      </c>
      <c r="AD200" s="310">
        <f>VLOOKUP($I200,'WM-AR'!$B$7:$AL$2292,32,FALSE)</f>
        <v>0</v>
      </c>
      <c r="AE200" s="310">
        <f>VLOOKUP($I200,'WM-AR'!$B$7:$AL$2292,33,FALSE)</f>
        <v>0</v>
      </c>
      <c r="AF200" s="465" t="s">
        <v>1213</v>
      </c>
      <c r="AG200" s="316" t="s">
        <v>1210</v>
      </c>
      <c r="AH200" s="312"/>
      <c r="AI200" s="312" t="s">
        <v>763</v>
      </c>
      <c r="AJ200" s="334"/>
    </row>
    <row r="201" spans="2:36">
      <c r="B201" s="317" t="str">
        <f>$B200</f>
        <v>표준</v>
      </c>
      <c r="C201" s="318"/>
      <c r="D201" s="318"/>
      <c r="E201" s="318"/>
      <c r="F201" s="318"/>
      <c r="G201" s="318"/>
      <c r="H201" s="318"/>
      <c r="I201" s="318"/>
      <c r="J201" s="318"/>
      <c r="K201" s="318"/>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row>
    <row r="202" spans="2:36" ht="34.9" customHeight="1">
      <c r="B202" s="283" t="s">
        <v>755</v>
      </c>
      <c r="C202" s="440"/>
      <c r="D202" s="285" t="s">
        <v>225</v>
      </c>
      <c r="E202" s="308"/>
      <c r="F202" s="287" t="s">
        <v>539</v>
      </c>
      <c r="G202" s="288" t="s">
        <v>1214</v>
      </c>
      <c r="H202" s="289"/>
      <c r="I202" s="290" t="str">
        <f t="shared" si="27"/>
        <v/>
      </c>
      <c r="J202" s="290"/>
      <c r="K202" s="290"/>
      <c r="L202" s="290"/>
      <c r="M202" s="290"/>
      <c r="N202" s="291"/>
      <c r="O202" s="441" t="s">
        <v>1205</v>
      </c>
      <c r="P202" s="442"/>
      <c r="Q202" s="442"/>
      <c r="R202" s="442"/>
      <c r="S202" s="442"/>
      <c r="T202" s="442"/>
      <c r="U202" s="442"/>
      <c r="V202" s="443"/>
      <c r="W202" s="444"/>
      <c r="X202" s="444"/>
      <c r="Y202" s="444"/>
      <c r="Z202" s="444"/>
      <c r="AA202" s="444"/>
      <c r="AB202" s="444"/>
      <c r="AC202" s="444"/>
      <c r="AD202" s="444"/>
      <c r="AE202" s="444"/>
      <c r="AF202" s="394" t="s">
        <v>1215</v>
      </c>
      <c r="AG202" s="297"/>
      <c r="AH202" s="297"/>
      <c r="AI202" s="297"/>
      <c r="AJ202" s="333"/>
    </row>
    <row r="203" spans="2:36" ht="49.9" customHeight="1">
      <c r="B203" s="299" t="str">
        <f>$B202</f>
        <v>표준</v>
      </c>
      <c r="C203" s="307"/>
      <c r="D203" s="286"/>
      <c r="E203" s="286"/>
      <c r="F203" s="286"/>
      <c r="G203" s="286" t="str">
        <f>Q203</f>
        <v>20MPa &lt; F'c (Cylinder Strength) ≤ 25MPa</v>
      </c>
      <c r="H203" s="308" t="s">
        <v>1206</v>
      </c>
      <c r="I203" s="309" t="str">
        <f t="shared" si="27"/>
        <v>A03AD032-00010</v>
      </c>
      <c r="J203" s="310"/>
      <c r="K203" s="310" t="str">
        <f>VLOOKUP($I203,'WM-AR'!$B$7:$AL$2292,34,FALSE)</f>
        <v>M3</v>
      </c>
      <c r="L203" s="310" t="str">
        <f>VLOOKUP($I203,'WM-AR'!$B$7:$AL$2292,4,FALSE)</f>
        <v>Concrete Work</v>
      </c>
      <c r="M203" s="310" t="str">
        <f>VLOOKUP($I203,'WM-AR'!$B$7:$AL$2292,6,FALSE)</f>
        <v>Substructure Work</v>
      </c>
      <c r="N203" s="310" t="str">
        <f>VLOOKUP($I203,'WM-AR'!$B$7:$AL$2292,8,FALSE)</f>
        <v>Structural Concrete</v>
      </c>
      <c r="O203" s="310">
        <f>VLOOKUP($I203,'WM-AR'!$B$7:$AL$2292,10,FALSE)</f>
        <v>0</v>
      </c>
      <c r="P203" s="310" t="str">
        <f>VLOOKUP($I203,'WM-AR'!$B$7:$AL$2292,12,FALSE)</f>
        <v>Cement Type-1</v>
      </c>
      <c r="Q203" s="310" t="str">
        <f>IF(VLOOKUP($I203,'WM-AR'!$B$7:$AL$2292,14,FALSE)=0,"",VLOOKUP($I203,'WM-AR'!$B$7:$AL$2292,14,FALSE))</f>
        <v>20MPa &lt; F'c (Cylinder Strength) ≤ 25MPa</v>
      </c>
      <c r="R203" s="310">
        <f>VLOOKUP($I203,'WM-AR'!$B$7:$AL$2292,16,FALSE)</f>
        <v>0</v>
      </c>
      <c r="S203" s="310">
        <f>VLOOKUP($I203,'WM-AR'!$B$7:$AL$2292,18,FALSE)</f>
        <v>0</v>
      </c>
      <c r="T203" s="310" t="str">
        <f>VLOOKUP($I203,'WM-AR'!$B$7:$AL$2292,20,FALSE)</f>
        <v/>
      </c>
      <c r="U203" s="310">
        <f>VLOOKUP($I203,'WM-AR'!$B$7:$AL$2292,22,FALSE)</f>
        <v>0</v>
      </c>
      <c r="V203" s="310" t="str">
        <f>VLOOKUP($I203,'WM-AR'!$B$7:$AL$2292,24,FALSE)</f>
        <v/>
      </c>
      <c r="W203" s="310">
        <f>VLOOKUP($I203,'WM-AR'!$B$7:$AL$2292,25,FALSE)</f>
        <v>0</v>
      </c>
      <c r="X203" s="310" t="str">
        <f>VLOOKUP($I203,'WM-AR'!$B$7:$AL$2292,26,FALSE)</f>
        <v/>
      </c>
      <c r="Y203" s="310">
        <f>VLOOKUP($I203,'WM-AR'!$B$7:$AL$2292,27,FALSE)</f>
        <v>0</v>
      </c>
      <c r="Z203" s="310">
        <f>VLOOKUP($I203,'WM-AR'!$B$7:$AL$2292,28,FALSE)</f>
        <v>0</v>
      </c>
      <c r="AA203" s="310">
        <f>VLOOKUP($I203,'WM-AR'!$B$7:$AL$2292,29,FALSE)</f>
        <v>0</v>
      </c>
      <c r="AB203" s="310">
        <f>VLOOKUP($I203,'WM-AR'!$B$7:$AL$2292,30,FALSE)</f>
        <v>0</v>
      </c>
      <c r="AC203" s="310">
        <f>VLOOKUP($I203,'WM-AR'!$B$7:$AL$2292,31,FALSE)</f>
        <v>0</v>
      </c>
      <c r="AD203" s="310">
        <f>VLOOKUP($I203,'WM-AR'!$B$7:$AL$2292,32,FALSE)</f>
        <v>0</v>
      </c>
      <c r="AE203" s="310">
        <f>VLOOKUP($I203,'WM-AR'!$B$7:$AL$2292,33,FALSE)</f>
        <v>0</v>
      </c>
      <c r="AF203" s="287" t="s">
        <v>897</v>
      </c>
      <c r="AG203" s="316" t="s">
        <v>881</v>
      </c>
      <c r="AH203" s="312">
        <v>3.016</v>
      </c>
      <c r="AI203" s="312" t="s">
        <v>882</v>
      </c>
      <c r="AJ203" s="334"/>
    </row>
    <row r="204" spans="2:36" ht="49.9" customHeight="1">
      <c r="B204" s="299" t="str">
        <f t="shared" ref="B204:B205" si="35">$B203</f>
        <v>표준</v>
      </c>
      <c r="C204" s="314"/>
      <c r="D204" s="315"/>
      <c r="E204" s="315"/>
      <c r="F204" s="315"/>
      <c r="G204" s="286" t="str">
        <f>O204</f>
        <v>Deformed Bar (Non-Coat.)</v>
      </c>
      <c r="H204" s="308" t="s">
        <v>1207</v>
      </c>
      <c r="I204" s="309" t="str">
        <f t="shared" si="27"/>
        <v>A03AD037-00002</v>
      </c>
      <c r="J204" s="310"/>
      <c r="K204" s="310" t="str">
        <f>VLOOKUP($I204,'WM-AR'!$B$7:$AL$2292,34,FALSE)</f>
        <v>TON</v>
      </c>
      <c r="L204" s="310" t="str">
        <f>VLOOKUP($I204,'WM-AR'!$B$7:$AL$2292,4,FALSE)</f>
        <v>Concrete Work</v>
      </c>
      <c r="M204" s="310" t="str">
        <f>VLOOKUP($I204,'WM-AR'!$B$7:$AL$2292,6,FALSE)</f>
        <v>Substructure Work</v>
      </c>
      <c r="N204" s="310" t="str">
        <f>VLOOKUP($I204,'WM-AR'!$B$7:$AL$2292,8,FALSE)</f>
        <v>Rebar Work</v>
      </c>
      <c r="O204" s="310" t="str">
        <f>VLOOKUP($I204,'WM-AR'!$B$7:$AL$2292,10,FALSE)</f>
        <v>Deformed Bar (Non-Coat.)</v>
      </c>
      <c r="P204" s="310">
        <f>VLOOKUP($I204,'WM-AR'!$B$7:$AL$2292,12,FALSE)</f>
        <v>0</v>
      </c>
      <c r="Q204" s="310" t="str">
        <f>IF(VLOOKUP($I204,'WM-AR'!$B$7:$AL$2292,14,FALSE)=0,"",VLOOKUP($I204,'WM-AR'!$B$7:$AL$2292,14,FALSE))</f>
        <v>400MPa&lt;Fy≤470MPa</v>
      </c>
      <c r="R204" s="310">
        <f>VLOOKUP($I204,'WM-AR'!$B$7:$AL$2292,16,FALSE)</f>
        <v>0</v>
      </c>
      <c r="S204" s="310">
        <f>VLOOKUP($I204,'WM-AR'!$B$7:$AL$2292,18,FALSE)</f>
        <v>0</v>
      </c>
      <c r="T204" s="310" t="str">
        <f>VLOOKUP($I204,'WM-AR'!$B$7:$AL$2292,20,FALSE)</f>
        <v/>
      </c>
      <c r="U204" s="310">
        <f>VLOOKUP($I204,'WM-AR'!$B$7:$AL$2292,22,FALSE)</f>
        <v>0</v>
      </c>
      <c r="V204" s="310" t="str">
        <f>VLOOKUP($I204,'WM-AR'!$B$7:$AL$2292,24,FALSE)</f>
        <v/>
      </c>
      <c r="W204" s="310">
        <f>VLOOKUP($I204,'WM-AR'!$B$7:$AL$2292,25,FALSE)</f>
        <v>0</v>
      </c>
      <c r="X204" s="310" t="str">
        <f>VLOOKUP($I204,'WM-AR'!$B$7:$AL$2292,26,FALSE)</f>
        <v/>
      </c>
      <c r="Y204" s="310">
        <f>VLOOKUP($I204,'WM-AR'!$B$7:$AL$2292,27,FALSE)</f>
        <v>0</v>
      </c>
      <c r="Z204" s="310">
        <f>VLOOKUP($I204,'WM-AR'!$B$7:$AL$2292,28,FALSE)</f>
        <v>0</v>
      </c>
      <c r="AA204" s="310">
        <f>VLOOKUP($I204,'WM-AR'!$B$7:$AL$2292,29,FALSE)</f>
        <v>0</v>
      </c>
      <c r="AB204" s="310">
        <f>VLOOKUP($I204,'WM-AR'!$B$7:$AL$2292,30,FALSE)</f>
        <v>0</v>
      </c>
      <c r="AC204" s="310">
        <f>VLOOKUP($I204,'WM-AR'!$B$7:$AL$2292,31,FALSE)</f>
        <v>0</v>
      </c>
      <c r="AD204" s="310">
        <f>VLOOKUP($I204,'WM-AR'!$B$7:$AL$2292,32,FALSE)</f>
        <v>0</v>
      </c>
      <c r="AE204" s="310">
        <f>VLOOKUP($I204,'WM-AR'!$B$7:$AL$2292,33,FALSE)</f>
        <v>0</v>
      </c>
      <c r="AF204" s="287" t="s">
        <v>899</v>
      </c>
      <c r="AG204" s="316" t="s">
        <v>885</v>
      </c>
      <c r="AH204" s="312">
        <v>0.30099999999999999</v>
      </c>
      <c r="AI204" s="312" t="s">
        <v>886</v>
      </c>
      <c r="AJ204" s="334" t="s">
        <v>1208</v>
      </c>
    </row>
    <row r="205" spans="2:36" ht="49.9" customHeight="1">
      <c r="B205" s="299" t="str">
        <f t="shared" si="35"/>
        <v>표준</v>
      </c>
      <c r="C205" s="314"/>
      <c r="D205" s="315"/>
      <c r="E205" s="315"/>
      <c r="F205" s="315"/>
      <c r="G205" s="286" t="str">
        <f>N205</f>
        <v>Form Work (1 time in use)</v>
      </c>
      <c r="H205" s="308" t="s">
        <v>888</v>
      </c>
      <c r="I205" s="309" t="str">
        <f t="shared" si="27"/>
        <v>A03AF036-00001</v>
      </c>
      <c r="J205" s="310"/>
      <c r="K205" s="310" t="str">
        <f>VLOOKUP($I205,'WM-AR'!$B$7:$AL$2292,34,FALSE)</f>
        <v>M2</v>
      </c>
      <c r="L205" s="310" t="str">
        <f>VLOOKUP($I205,'WM-AR'!$B$7:$AL$2292,4,FALSE)</f>
        <v>Concrete Work</v>
      </c>
      <c r="M205" s="310" t="str">
        <f>VLOOKUP($I205,'WM-AR'!$B$7:$AL$2292,6,FALSE)</f>
        <v>Superstructure Work</v>
      </c>
      <c r="N205" s="310" t="str">
        <f>VLOOKUP($I205,'WM-AR'!$B$7:$AL$2292,8,FALSE)</f>
        <v>Form Work (1 time in use)</v>
      </c>
      <c r="O205" s="310" t="str">
        <f>VLOOKUP($I205,'WM-AR'!$B$7:$AL$2292,10,FALSE)</f>
        <v>Flat Form</v>
      </c>
      <c r="P205" s="310">
        <f>VLOOKUP($I205,'WM-AR'!$B$7:$AL$2292,12,FALSE)</f>
        <v>0</v>
      </c>
      <c r="Q205" s="310" t="str">
        <f>IF(VLOOKUP($I205,'WM-AR'!$B$7:$AL$2292,14,FALSE)=0,"",VLOOKUP($I205,'WM-AR'!$B$7:$AL$2292,14,FALSE))</f>
        <v/>
      </c>
      <c r="R205" s="310">
        <f>VLOOKUP($I205,'WM-AR'!$B$7:$AL$2292,16,FALSE)</f>
        <v>0</v>
      </c>
      <c r="S205" s="310">
        <f>VLOOKUP($I205,'WM-AR'!$B$7:$AL$2292,18,FALSE)</f>
        <v>0</v>
      </c>
      <c r="T205" s="310" t="str">
        <f>VLOOKUP($I205,'WM-AR'!$B$7:$AL$2292,20,FALSE)</f>
        <v>Dressed Lumber, Plywood or Steel Form(Wood Planks are not Allowed) incl. Chamfer</v>
      </c>
      <c r="U205" s="310">
        <f>VLOOKUP($I205,'WM-AR'!$B$7:$AL$2292,22,FALSE)</f>
        <v>0</v>
      </c>
      <c r="V205" s="310" t="str">
        <f>VLOOKUP($I205,'WM-AR'!$B$7:$AL$2292,24,FALSE)</f>
        <v/>
      </c>
      <c r="W205" s="310">
        <f>VLOOKUP($I205,'WM-AR'!$B$7:$AL$2292,25,FALSE)</f>
        <v>0</v>
      </c>
      <c r="X205" s="310" t="str">
        <f>VLOOKUP($I205,'WM-AR'!$B$7:$AL$2292,26,FALSE)</f>
        <v/>
      </c>
      <c r="Y205" s="310">
        <f>VLOOKUP($I205,'WM-AR'!$B$7:$AL$2292,27,FALSE)</f>
        <v>0</v>
      </c>
      <c r="Z205" s="310">
        <f>VLOOKUP($I205,'WM-AR'!$B$7:$AL$2292,28,FALSE)</f>
        <v>0</v>
      </c>
      <c r="AA205" s="310">
        <f>VLOOKUP($I205,'WM-AR'!$B$7:$AL$2292,29,FALSE)</f>
        <v>0</v>
      </c>
      <c r="AB205" s="310">
        <f>VLOOKUP($I205,'WM-AR'!$B$7:$AL$2292,30,FALSE)</f>
        <v>0</v>
      </c>
      <c r="AC205" s="310">
        <f>VLOOKUP($I205,'WM-AR'!$B$7:$AL$2292,31,FALSE)</f>
        <v>0</v>
      </c>
      <c r="AD205" s="310">
        <f>VLOOKUP($I205,'WM-AR'!$B$7:$AL$2292,32,FALSE)</f>
        <v>0</v>
      </c>
      <c r="AE205" s="310">
        <f>VLOOKUP($I205,'WM-AR'!$B$7:$AL$2292,33,FALSE)</f>
        <v>0</v>
      </c>
      <c r="AF205" s="465" t="s">
        <v>1213</v>
      </c>
      <c r="AG205" s="316" t="s">
        <v>1210</v>
      </c>
      <c r="AH205" s="312"/>
      <c r="AI205" s="312" t="s">
        <v>763</v>
      </c>
      <c r="AJ205" s="334"/>
    </row>
    <row r="206" spans="2:36">
      <c r="B206" s="317" t="str">
        <f>$B205</f>
        <v>표준</v>
      </c>
      <c r="C206" s="318"/>
      <c r="D206" s="318"/>
      <c r="E206" s="318"/>
      <c r="F206" s="318"/>
      <c r="G206" s="318"/>
      <c r="H206" s="318"/>
      <c r="I206" s="318"/>
      <c r="J206" s="318"/>
      <c r="K206" s="318"/>
      <c r="L206" s="318"/>
      <c r="M206" s="318"/>
      <c r="N206" s="318"/>
      <c r="O206" s="318"/>
      <c r="P206" s="318"/>
      <c r="Q206" s="318"/>
      <c r="R206" s="318"/>
      <c r="S206" s="318"/>
      <c r="T206" s="318"/>
      <c r="U206" s="318"/>
      <c r="V206" s="318"/>
      <c r="W206" s="318"/>
      <c r="X206" s="318"/>
      <c r="Y206" s="318"/>
      <c r="Z206" s="318"/>
      <c r="AA206" s="318"/>
      <c r="AB206" s="318"/>
      <c r="AC206" s="318"/>
      <c r="AD206" s="318"/>
      <c r="AE206" s="318"/>
      <c r="AF206" s="318"/>
      <c r="AG206" s="318"/>
      <c r="AH206" s="318"/>
      <c r="AI206" s="318"/>
      <c r="AJ206" s="318"/>
    </row>
    <row r="207" spans="2:36" ht="34.9" customHeight="1">
      <c r="B207" s="283" t="s">
        <v>755</v>
      </c>
      <c r="C207" s="440"/>
      <c r="D207" s="285" t="s">
        <v>225</v>
      </c>
      <c r="E207" s="308"/>
      <c r="F207" s="287" t="s">
        <v>539</v>
      </c>
      <c r="G207" s="288" t="s">
        <v>1216</v>
      </c>
      <c r="H207" s="289"/>
      <c r="I207" s="290" t="str">
        <f t="shared" si="27"/>
        <v/>
      </c>
      <c r="J207" s="290"/>
      <c r="K207" s="290"/>
      <c r="L207" s="290"/>
      <c r="M207" s="290"/>
      <c r="N207" s="291"/>
      <c r="O207" s="441" t="s">
        <v>1217</v>
      </c>
      <c r="P207" s="442"/>
      <c r="Q207" s="442"/>
      <c r="R207" s="442"/>
      <c r="S207" s="442"/>
      <c r="T207" s="442"/>
      <c r="U207" s="442"/>
      <c r="V207" s="443"/>
      <c r="W207" s="444"/>
      <c r="X207" s="444"/>
      <c r="Y207" s="444"/>
      <c r="Z207" s="444"/>
      <c r="AA207" s="444"/>
      <c r="AB207" s="444"/>
      <c r="AC207" s="444"/>
      <c r="AD207" s="444"/>
      <c r="AE207" s="444"/>
      <c r="AF207" s="394"/>
      <c r="AG207" s="297"/>
      <c r="AH207" s="297"/>
      <c r="AI207" s="297"/>
      <c r="AJ207" s="333"/>
    </row>
    <row r="208" spans="2:36" ht="49.9" customHeight="1">
      <c r="B208" s="299" t="str">
        <f>$B207</f>
        <v>표준</v>
      </c>
      <c r="C208" s="307"/>
      <c r="D208" s="286"/>
      <c r="E208" s="286"/>
      <c r="F208" s="286"/>
      <c r="G208" s="286" t="str">
        <f>Q208</f>
        <v>20MPa &lt; F'c (Cylinder Strength) ≤ 25MPa</v>
      </c>
      <c r="H208" s="308" t="s">
        <v>1206</v>
      </c>
      <c r="I208" s="309" t="str">
        <f t="shared" si="27"/>
        <v>A03AD032-00010</v>
      </c>
      <c r="J208" s="310"/>
      <c r="K208" s="310" t="str">
        <f>VLOOKUP($I208,'WM-AR'!$B$7:$AL$2292,34,FALSE)</f>
        <v>M3</v>
      </c>
      <c r="L208" s="310" t="str">
        <f>VLOOKUP($I208,'WM-AR'!$B$7:$AL$2292,4,FALSE)</f>
        <v>Concrete Work</v>
      </c>
      <c r="M208" s="310" t="str">
        <f>VLOOKUP($I208,'WM-AR'!$B$7:$AL$2292,6,FALSE)</f>
        <v>Substructure Work</v>
      </c>
      <c r="N208" s="310" t="str">
        <f>VLOOKUP($I208,'WM-AR'!$B$7:$AL$2292,8,FALSE)</f>
        <v>Structural Concrete</v>
      </c>
      <c r="O208" s="310">
        <f>VLOOKUP($I208,'WM-AR'!$B$7:$AL$2292,10,FALSE)</f>
        <v>0</v>
      </c>
      <c r="P208" s="310" t="str">
        <f>VLOOKUP($I208,'WM-AR'!$B$7:$AL$2292,12,FALSE)</f>
        <v>Cement Type-1</v>
      </c>
      <c r="Q208" s="310" t="str">
        <f>IF(VLOOKUP($I208,'WM-AR'!$B$7:$AL$2292,14,FALSE)=0,"",VLOOKUP($I208,'WM-AR'!$B$7:$AL$2292,14,FALSE))</f>
        <v>20MPa &lt; F'c (Cylinder Strength) ≤ 25MPa</v>
      </c>
      <c r="R208" s="310">
        <f>VLOOKUP($I208,'WM-AR'!$B$7:$AL$2292,16,FALSE)</f>
        <v>0</v>
      </c>
      <c r="S208" s="310">
        <f>VLOOKUP($I208,'WM-AR'!$B$7:$AL$2292,18,FALSE)</f>
        <v>0</v>
      </c>
      <c r="T208" s="310" t="str">
        <f>VLOOKUP($I208,'WM-AR'!$B$7:$AL$2292,20,FALSE)</f>
        <v/>
      </c>
      <c r="U208" s="310">
        <f>VLOOKUP($I208,'WM-AR'!$B$7:$AL$2292,22,FALSE)</f>
        <v>0</v>
      </c>
      <c r="V208" s="310" t="str">
        <f>VLOOKUP($I208,'WM-AR'!$B$7:$AL$2292,24,FALSE)</f>
        <v/>
      </c>
      <c r="W208" s="310">
        <f>VLOOKUP($I208,'WM-AR'!$B$7:$AL$2292,25,FALSE)</f>
        <v>0</v>
      </c>
      <c r="X208" s="310" t="str">
        <f>VLOOKUP($I208,'WM-AR'!$B$7:$AL$2292,26,FALSE)</f>
        <v/>
      </c>
      <c r="Y208" s="310">
        <f>VLOOKUP($I208,'WM-AR'!$B$7:$AL$2292,27,FALSE)</f>
        <v>0</v>
      </c>
      <c r="Z208" s="310">
        <f>VLOOKUP($I208,'WM-AR'!$B$7:$AL$2292,28,FALSE)</f>
        <v>0</v>
      </c>
      <c r="AA208" s="310">
        <f>VLOOKUP($I208,'WM-AR'!$B$7:$AL$2292,29,FALSE)</f>
        <v>0</v>
      </c>
      <c r="AB208" s="310">
        <f>VLOOKUP($I208,'WM-AR'!$B$7:$AL$2292,30,FALSE)</f>
        <v>0</v>
      </c>
      <c r="AC208" s="310">
        <f>VLOOKUP($I208,'WM-AR'!$B$7:$AL$2292,31,FALSE)</f>
        <v>0</v>
      </c>
      <c r="AD208" s="310">
        <f>VLOOKUP($I208,'WM-AR'!$B$7:$AL$2292,32,FALSE)</f>
        <v>0</v>
      </c>
      <c r="AE208" s="310">
        <f>VLOOKUP($I208,'WM-AR'!$B$7:$AL$2292,33,FALSE)</f>
        <v>0</v>
      </c>
      <c r="AF208" s="287"/>
      <c r="AG208" s="316" t="s">
        <v>881</v>
      </c>
      <c r="AH208" s="312"/>
      <c r="AI208" s="312" t="s">
        <v>882</v>
      </c>
      <c r="AJ208" s="334"/>
    </row>
    <row r="209" spans="2:36" ht="49.9" customHeight="1">
      <c r="B209" s="299" t="str">
        <f t="shared" ref="B209:B211" si="36">$B208</f>
        <v>표준</v>
      </c>
      <c r="C209" s="314"/>
      <c r="D209" s="315"/>
      <c r="E209" s="315"/>
      <c r="F209" s="315"/>
      <c r="G209" s="286" t="str">
        <f>O209</f>
        <v>Deformed Bar (Non-Coat.)</v>
      </c>
      <c r="H209" s="308" t="s">
        <v>1207</v>
      </c>
      <c r="I209" s="309" t="str">
        <f t="shared" si="27"/>
        <v>A03AD037-00002</v>
      </c>
      <c r="J209" s="310"/>
      <c r="K209" s="310" t="str">
        <f>VLOOKUP($I209,'WM-AR'!$B$7:$AL$2292,34,FALSE)</f>
        <v>TON</v>
      </c>
      <c r="L209" s="310" t="str">
        <f>VLOOKUP($I209,'WM-AR'!$B$7:$AL$2292,4,FALSE)</f>
        <v>Concrete Work</v>
      </c>
      <c r="M209" s="310" t="str">
        <f>VLOOKUP($I209,'WM-AR'!$B$7:$AL$2292,6,FALSE)</f>
        <v>Substructure Work</v>
      </c>
      <c r="N209" s="310" t="str">
        <f>VLOOKUP($I209,'WM-AR'!$B$7:$AL$2292,8,FALSE)</f>
        <v>Rebar Work</v>
      </c>
      <c r="O209" s="310" t="str">
        <f>VLOOKUP($I209,'WM-AR'!$B$7:$AL$2292,10,FALSE)</f>
        <v>Deformed Bar (Non-Coat.)</v>
      </c>
      <c r="P209" s="310">
        <f>VLOOKUP($I209,'WM-AR'!$B$7:$AL$2292,12,FALSE)</f>
        <v>0</v>
      </c>
      <c r="Q209" s="310" t="str">
        <f>IF(VLOOKUP($I209,'WM-AR'!$B$7:$AL$2292,14,FALSE)=0,"",VLOOKUP($I209,'WM-AR'!$B$7:$AL$2292,14,FALSE))</f>
        <v>400MPa&lt;Fy≤470MPa</v>
      </c>
      <c r="R209" s="310">
        <f>VLOOKUP($I209,'WM-AR'!$B$7:$AL$2292,16,FALSE)</f>
        <v>0</v>
      </c>
      <c r="S209" s="310">
        <f>VLOOKUP($I209,'WM-AR'!$B$7:$AL$2292,18,FALSE)</f>
        <v>0</v>
      </c>
      <c r="T209" s="310" t="str">
        <f>VLOOKUP($I209,'WM-AR'!$B$7:$AL$2292,20,FALSE)</f>
        <v/>
      </c>
      <c r="U209" s="310">
        <f>VLOOKUP($I209,'WM-AR'!$B$7:$AL$2292,22,FALSE)</f>
        <v>0</v>
      </c>
      <c r="V209" s="310" t="str">
        <f>VLOOKUP($I209,'WM-AR'!$B$7:$AL$2292,24,FALSE)</f>
        <v/>
      </c>
      <c r="W209" s="310">
        <f>VLOOKUP($I209,'WM-AR'!$B$7:$AL$2292,25,FALSE)</f>
        <v>0</v>
      </c>
      <c r="X209" s="310" t="str">
        <f>VLOOKUP($I209,'WM-AR'!$B$7:$AL$2292,26,FALSE)</f>
        <v/>
      </c>
      <c r="Y209" s="310">
        <f>VLOOKUP($I209,'WM-AR'!$B$7:$AL$2292,27,FALSE)</f>
        <v>0</v>
      </c>
      <c r="Z209" s="310">
        <f>VLOOKUP($I209,'WM-AR'!$B$7:$AL$2292,28,FALSE)</f>
        <v>0</v>
      </c>
      <c r="AA209" s="310">
        <f>VLOOKUP($I209,'WM-AR'!$B$7:$AL$2292,29,FALSE)</f>
        <v>0</v>
      </c>
      <c r="AB209" s="310">
        <f>VLOOKUP($I209,'WM-AR'!$B$7:$AL$2292,30,FALSE)</f>
        <v>0</v>
      </c>
      <c r="AC209" s="310">
        <f>VLOOKUP($I209,'WM-AR'!$B$7:$AL$2292,31,FALSE)</f>
        <v>0</v>
      </c>
      <c r="AD209" s="310">
        <f>VLOOKUP($I209,'WM-AR'!$B$7:$AL$2292,32,FALSE)</f>
        <v>0</v>
      </c>
      <c r="AE209" s="310">
        <f>VLOOKUP($I209,'WM-AR'!$B$7:$AL$2292,33,FALSE)</f>
        <v>0</v>
      </c>
      <c r="AF209" s="287"/>
      <c r="AG209" s="316" t="s">
        <v>885</v>
      </c>
      <c r="AH209" s="312"/>
      <c r="AI209" s="312" t="s">
        <v>886</v>
      </c>
      <c r="AJ209" s="334" t="s">
        <v>1208</v>
      </c>
    </row>
    <row r="210" spans="2:36" ht="49.9" customHeight="1">
      <c r="B210" s="299" t="str">
        <f t="shared" si="36"/>
        <v>표준</v>
      </c>
      <c r="C210" s="314"/>
      <c r="D210" s="315"/>
      <c r="E210" s="315"/>
      <c r="F210" s="315"/>
      <c r="G210" s="286" t="str">
        <f>N210</f>
        <v>Form Work (1 time in use)</v>
      </c>
      <c r="H210" s="308" t="s">
        <v>1209</v>
      </c>
      <c r="I210" s="309" t="str">
        <f t="shared" si="27"/>
        <v>A03AD036-00001</v>
      </c>
      <c r="J210" s="310"/>
      <c r="K210" s="310" t="str">
        <f>VLOOKUP($I210,'WM-AR'!$B$7:$AL$2292,34,FALSE)</f>
        <v>M2</v>
      </c>
      <c r="L210" s="310" t="str">
        <f>VLOOKUP($I210,'WM-AR'!$B$7:$AL$2292,4,FALSE)</f>
        <v>Concrete Work</v>
      </c>
      <c r="M210" s="310" t="str">
        <f>VLOOKUP($I210,'WM-AR'!$B$7:$AL$2292,6,FALSE)</f>
        <v>Substructure Work</v>
      </c>
      <c r="N210" s="310" t="str">
        <f>VLOOKUP($I210,'WM-AR'!$B$7:$AL$2292,8,FALSE)</f>
        <v>Form Work (1 time in use)</v>
      </c>
      <c r="O210" s="310" t="str">
        <f>VLOOKUP($I210,'WM-AR'!$B$7:$AL$2292,10,FALSE)</f>
        <v>Flat Form</v>
      </c>
      <c r="P210" s="310">
        <f>VLOOKUP($I210,'WM-AR'!$B$7:$AL$2292,12,FALSE)</f>
        <v>0</v>
      </c>
      <c r="Q210" s="310" t="str">
        <f>IF(VLOOKUP($I210,'WM-AR'!$B$7:$AL$2292,14,FALSE)=0,"",VLOOKUP($I210,'WM-AR'!$B$7:$AL$2292,14,FALSE))</f>
        <v/>
      </c>
      <c r="R210" s="310">
        <f>VLOOKUP($I210,'WM-AR'!$B$7:$AL$2292,16,FALSE)</f>
        <v>0</v>
      </c>
      <c r="S210" s="310">
        <f>VLOOKUP($I210,'WM-AR'!$B$7:$AL$2292,18,FALSE)</f>
        <v>0</v>
      </c>
      <c r="T210" s="310" t="str">
        <f>VLOOKUP($I210,'WM-AR'!$B$7:$AL$2292,20,FALSE)</f>
        <v>Dressed Lumber, Plywood or Steel Form(Wood Planks are not Allowed) incl. Chamfer</v>
      </c>
      <c r="U210" s="310">
        <f>VLOOKUP($I210,'WM-AR'!$B$7:$AL$2292,22,FALSE)</f>
        <v>0</v>
      </c>
      <c r="V210" s="310" t="str">
        <f>VLOOKUP($I210,'WM-AR'!$B$7:$AL$2292,24,FALSE)</f>
        <v/>
      </c>
      <c r="W210" s="310">
        <f>VLOOKUP($I210,'WM-AR'!$B$7:$AL$2292,25,FALSE)</f>
        <v>0</v>
      </c>
      <c r="X210" s="310" t="str">
        <f>VLOOKUP($I210,'WM-AR'!$B$7:$AL$2292,26,FALSE)</f>
        <v/>
      </c>
      <c r="Y210" s="310">
        <f>VLOOKUP($I210,'WM-AR'!$B$7:$AL$2292,27,FALSE)</f>
        <v>0</v>
      </c>
      <c r="Z210" s="310">
        <f>VLOOKUP($I210,'WM-AR'!$B$7:$AL$2292,28,FALSE)</f>
        <v>0</v>
      </c>
      <c r="AA210" s="310">
        <f>VLOOKUP($I210,'WM-AR'!$B$7:$AL$2292,29,FALSE)</f>
        <v>0</v>
      </c>
      <c r="AB210" s="310">
        <f>VLOOKUP($I210,'WM-AR'!$B$7:$AL$2292,30,FALSE)</f>
        <v>0</v>
      </c>
      <c r="AC210" s="310">
        <f>VLOOKUP($I210,'WM-AR'!$B$7:$AL$2292,31,FALSE)</f>
        <v>0</v>
      </c>
      <c r="AD210" s="310">
        <f>VLOOKUP($I210,'WM-AR'!$B$7:$AL$2292,32,FALSE)</f>
        <v>0</v>
      </c>
      <c r="AE210" s="310">
        <f>VLOOKUP($I210,'WM-AR'!$B$7:$AL$2292,33,FALSE)</f>
        <v>0</v>
      </c>
      <c r="AF210" s="287"/>
      <c r="AG210" s="316" t="s">
        <v>1210</v>
      </c>
      <c r="AH210" s="312"/>
      <c r="AI210" s="312" t="s">
        <v>763</v>
      </c>
      <c r="AJ210" s="334"/>
    </row>
    <row r="211" spans="2:36" ht="49.9" customHeight="1">
      <c r="B211" s="299" t="str">
        <f t="shared" si="36"/>
        <v>표준</v>
      </c>
      <c r="C211" s="314"/>
      <c r="D211" s="464"/>
      <c r="E211" s="464"/>
      <c r="F211" s="286"/>
      <c r="G211" s="286" t="str">
        <f>O211</f>
        <v>Acrylic Emulsion Paint</v>
      </c>
      <c r="H211" s="308" t="s">
        <v>1138</v>
      </c>
      <c r="I211" s="309" t="str">
        <f t="shared" si="27"/>
        <v>A04AM077-00001</v>
      </c>
      <c r="J211" s="310"/>
      <c r="K211" s="310" t="str">
        <f>VLOOKUP($I211,'WM-AR'!$B$7:$AL$2292,34,FALSE)</f>
        <v>M2</v>
      </c>
      <c r="L211" s="310" t="str">
        <f>VLOOKUP($I211,'WM-AR'!$B$7:$AL$2292,4,FALSE)</f>
        <v>Finishing Work</v>
      </c>
      <c r="M211" s="310" t="str">
        <f>VLOOKUP($I211,'WM-AR'!$B$7:$AL$2292,6,FALSE)</f>
        <v>Painting Work</v>
      </c>
      <c r="N211" s="310" t="str">
        <f>VLOOKUP($I211,'WM-AR'!$B$7:$AL$2292,8,FALSE)</f>
        <v>External Wall Painting</v>
      </c>
      <c r="O211" s="310" t="str">
        <f>VLOOKUP($I211,'WM-AR'!$B$7:$AL$2292,10,FALSE)</f>
        <v>Acrylic Emulsion Paint</v>
      </c>
      <c r="P211" s="310">
        <f>VLOOKUP($I211,'WM-AR'!$B$7:$AL$2292,12,FALSE)</f>
        <v>0</v>
      </c>
      <c r="Q211" s="310" t="str">
        <f>IF(VLOOKUP($I211,'WM-AR'!$B$7:$AL$2292,14,FALSE)=0,"",VLOOKUP($I211,'WM-AR'!$B$7:$AL$2292,14,FALSE))</f>
        <v/>
      </c>
      <c r="R211" s="310">
        <f>VLOOKUP($I211,'WM-AR'!$B$7:$AL$2292,16,FALSE)</f>
        <v>0</v>
      </c>
      <c r="S211" s="310">
        <f>VLOOKUP($I211,'WM-AR'!$B$7:$AL$2292,18,FALSE)</f>
        <v>0</v>
      </c>
      <c r="T211" s="310" t="str">
        <f>VLOOKUP($I211,'WM-AR'!$B$7:$AL$2292,20,FALSE)</f>
        <v/>
      </c>
      <c r="U211" s="310">
        <f>VLOOKUP($I211,'WM-AR'!$B$7:$AL$2292,22,FALSE)</f>
        <v>0</v>
      </c>
      <c r="V211" s="310" t="str">
        <f>VLOOKUP($I211,'WM-AR'!$B$7:$AL$2292,24,FALSE)</f>
        <v/>
      </c>
      <c r="W211" s="310">
        <f>VLOOKUP($I211,'WM-AR'!$B$7:$AL$2292,25,FALSE)</f>
        <v>0</v>
      </c>
      <c r="X211" s="310" t="str">
        <f>VLOOKUP($I211,'WM-AR'!$B$7:$AL$2292,26,FALSE)</f>
        <v/>
      </c>
      <c r="Y211" s="310">
        <f>VLOOKUP($I211,'WM-AR'!$B$7:$AL$2292,27,FALSE)</f>
        <v>0</v>
      </c>
      <c r="Z211" s="310">
        <f>VLOOKUP($I211,'WM-AR'!$B$7:$AL$2292,28,FALSE)</f>
        <v>0</v>
      </c>
      <c r="AA211" s="310">
        <f>VLOOKUP($I211,'WM-AR'!$B$7:$AL$2292,29,FALSE)</f>
        <v>0</v>
      </c>
      <c r="AB211" s="310">
        <f>VLOOKUP($I211,'WM-AR'!$B$7:$AL$2292,30,FALSE)</f>
        <v>0</v>
      </c>
      <c r="AC211" s="310">
        <f>VLOOKUP($I211,'WM-AR'!$B$7:$AL$2292,31,FALSE)</f>
        <v>0</v>
      </c>
      <c r="AD211" s="310">
        <f>VLOOKUP($I211,'WM-AR'!$B$7:$AL$2292,32,FALSE)</f>
        <v>0</v>
      </c>
      <c r="AE211" s="310">
        <f>VLOOKUP($I211,'WM-AR'!$B$7:$AL$2292,33,FALSE)</f>
        <v>0</v>
      </c>
      <c r="AF211" s="287"/>
      <c r="AG211" s="316" t="s">
        <v>779</v>
      </c>
      <c r="AH211" s="312"/>
      <c r="AI211" s="312" t="s">
        <v>763</v>
      </c>
      <c r="AJ211" s="334"/>
    </row>
    <row r="212" spans="2:36">
      <c r="B212" s="317" t="str">
        <f>$B211</f>
        <v>표준</v>
      </c>
      <c r="C212" s="318"/>
      <c r="D212" s="318"/>
      <c r="E212" s="318"/>
      <c r="F212" s="318"/>
      <c r="G212" s="318"/>
      <c r="H212" s="318"/>
      <c r="I212" s="318"/>
      <c r="J212" s="318"/>
      <c r="K212" s="318"/>
      <c r="L212" s="318"/>
      <c r="M212" s="318"/>
      <c r="N212" s="318"/>
      <c r="O212" s="318"/>
      <c r="P212" s="318"/>
      <c r="Q212" s="318"/>
      <c r="R212" s="318"/>
      <c r="S212" s="318"/>
      <c r="T212" s="318"/>
      <c r="U212" s="318"/>
      <c r="V212" s="318"/>
      <c r="W212" s="318"/>
      <c r="X212" s="318"/>
      <c r="Y212" s="318"/>
      <c r="Z212" s="318"/>
      <c r="AA212" s="318"/>
      <c r="AB212" s="318"/>
      <c r="AC212" s="318"/>
      <c r="AD212" s="318"/>
      <c r="AE212" s="318"/>
      <c r="AF212" s="318"/>
      <c r="AG212" s="318"/>
      <c r="AH212" s="318"/>
      <c r="AI212" s="318"/>
      <c r="AJ212" s="318"/>
    </row>
    <row r="213" spans="2:36" ht="34.9" customHeight="1">
      <c r="B213" s="283" t="s">
        <v>755</v>
      </c>
      <c r="C213" s="440"/>
      <c r="D213" s="285" t="s">
        <v>225</v>
      </c>
      <c r="E213" s="308"/>
      <c r="F213" s="287" t="s">
        <v>539</v>
      </c>
      <c r="G213" s="288" t="s">
        <v>1218</v>
      </c>
      <c r="H213" s="289"/>
      <c r="I213" s="290" t="str">
        <f t="shared" si="27"/>
        <v/>
      </c>
      <c r="J213" s="290"/>
      <c r="K213" s="290"/>
      <c r="L213" s="290"/>
      <c r="M213" s="290"/>
      <c r="N213" s="291"/>
      <c r="O213" s="441" t="s">
        <v>1219</v>
      </c>
      <c r="P213" s="442"/>
      <c r="Q213" s="442"/>
      <c r="R213" s="442"/>
      <c r="S213" s="442"/>
      <c r="T213" s="442"/>
      <c r="U213" s="442"/>
      <c r="V213" s="443"/>
      <c r="W213" s="444"/>
      <c r="X213" s="444"/>
      <c r="Y213" s="444"/>
      <c r="Z213" s="444"/>
      <c r="AA213" s="444"/>
      <c r="AB213" s="444"/>
      <c r="AC213" s="444"/>
      <c r="AD213" s="444"/>
      <c r="AE213" s="444"/>
      <c r="AF213" s="394" t="s">
        <v>1220</v>
      </c>
      <c r="AG213" s="297"/>
      <c r="AH213" s="297"/>
      <c r="AI213" s="297"/>
      <c r="AJ213" s="333"/>
    </row>
    <row r="214" spans="2:36" ht="49.9" customHeight="1">
      <c r="B214" s="299" t="str">
        <f>$B213</f>
        <v>표준</v>
      </c>
      <c r="C214" s="307"/>
      <c r="D214" s="286"/>
      <c r="E214" s="286"/>
      <c r="F214" s="286"/>
      <c r="G214" s="286" t="str">
        <f>Q214</f>
        <v>25MPa &lt; F'c (Cylinder Strength) ≤ 30MPa</v>
      </c>
      <c r="H214" s="308" t="s">
        <v>1212</v>
      </c>
      <c r="I214" s="309" t="str">
        <f t="shared" si="27"/>
        <v>A03AD032-00007</v>
      </c>
      <c r="J214" s="310"/>
      <c r="K214" s="310" t="str">
        <f>VLOOKUP($I214,'WM-AR'!$B$7:$AL$2292,34,FALSE)</f>
        <v>M3</v>
      </c>
      <c r="L214" s="310" t="str">
        <f>VLOOKUP($I214,'WM-AR'!$B$7:$AL$2292,4,FALSE)</f>
        <v>Concrete Work</v>
      </c>
      <c r="M214" s="310" t="str">
        <f>VLOOKUP($I214,'WM-AR'!$B$7:$AL$2292,6,FALSE)</f>
        <v>Substructure Work</v>
      </c>
      <c r="N214" s="310" t="str">
        <f>VLOOKUP($I214,'WM-AR'!$B$7:$AL$2292,8,FALSE)</f>
        <v>Structural Concrete</v>
      </c>
      <c r="O214" s="310">
        <f>VLOOKUP($I214,'WM-AR'!$B$7:$AL$2292,10,FALSE)</f>
        <v>0</v>
      </c>
      <c r="P214" s="310" t="str">
        <f>VLOOKUP($I214,'WM-AR'!$B$7:$AL$2292,12,FALSE)</f>
        <v>Cement Type-1</v>
      </c>
      <c r="Q214" s="310" t="str">
        <f>IF(VLOOKUP($I214,'WM-AR'!$B$7:$AL$2292,14,FALSE)=0,"",VLOOKUP($I214,'WM-AR'!$B$7:$AL$2292,14,FALSE))</f>
        <v>25MPa &lt; F'c (Cylinder Strength) ≤ 30MPa</v>
      </c>
      <c r="R214" s="310">
        <f>VLOOKUP($I214,'WM-AR'!$B$7:$AL$2292,16,FALSE)</f>
        <v>0</v>
      </c>
      <c r="S214" s="310">
        <f>VLOOKUP($I214,'WM-AR'!$B$7:$AL$2292,18,FALSE)</f>
        <v>0</v>
      </c>
      <c r="T214" s="310" t="str">
        <f>VLOOKUP($I214,'WM-AR'!$B$7:$AL$2292,20,FALSE)</f>
        <v/>
      </c>
      <c r="U214" s="310">
        <f>VLOOKUP($I214,'WM-AR'!$B$7:$AL$2292,22,FALSE)</f>
        <v>0</v>
      </c>
      <c r="V214" s="310" t="str">
        <f>VLOOKUP($I214,'WM-AR'!$B$7:$AL$2292,24,FALSE)</f>
        <v/>
      </c>
      <c r="W214" s="310">
        <f>VLOOKUP($I214,'WM-AR'!$B$7:$AL$2292,25,FALSE)</f>
        <v>0</v>
      </c>
      <c r="X214" s="310" t="str">
        <f>VLOOKUP($I214,'WM-AR'!$B$7:$AL$2292,26,FALSE)</f>
        <v/>
      </c>
      <c r="Y214" s="310">
        <f>VLOOKUP($I214,'WM-AR'!$B$7:$AL$2292,27,FALSE)</f>
        <v>0</v>
      </c>
      <c r="Z214" s="310">
        <f>VLOOKUP($I214,'WM-AR'!$B$7:$AL$2292,28,FALSE)</f>
        <v>0</v>
      </c>
      <c r="AA214" s="310">
        <f>VLOOKUP($I214,'WM-AR'!$B$7:$AL$2292,29,FALSE)</f>
        <v>0</v>
      </c>
      <c r="AB214" s="310">
        <f>VLOOKUP($I214,'WM-AR'!$B$7:$AL$2292,30,FALSE)</f>
        <v>0</v>
      </c>
      <c r="AC214" s="310">
        <f>VLOOKUP($I214,'WM-AR'!$B$7:$AL$2292,31,FALSE)</f>
        <v>0</v>
      </c>
      <c r="AD214" s="310">
        <f>VLOOKUP($I214,'WM-AR'!$B$7:$AL$2292,32,FALSE)</f>
        <v>0</v>
      </c>
      <c r="AE214" s="310">
        <f>VLOOKUP($I214,'WM-AR'!$B$7:$AL$2292,33,FALSE)</f>
        <v>0</v>
      </c>
      <c r="AF214" s="287"/>
      <c r="AG214" s="316" t="s">
        <v>881</v>
      </c>
      <c r="AH214" s="312"/>
      <c r="AI214" s="312" t="s">
        <v>882</v>
      </c>
      <c r="AJ214" s="334"/>
    </row>
    <row r="215" spans="2:36" ht="49.9" customHeight="1">
      <c r="B215" s="299" t="str">
        <f t="shared" ref="B215:B217" si="37">$B214</f>
        <v>표준</v>
      </c>
      <c r="C215" s="314"/>
      <c r="D215" s="315"/>
      <c r="E215" s="315"/>
      <c r="F215" s="315"/>
      <c r="G215" s="286" t="str">
        <f>O215</f>
        <v>Deformed Bar (Non-Coat.)</v>
      </c>
      <c r="H215" s="308" t="s">
        <v>1221</v>
      </c>
      <c r="I215" s="309" t="str">
        <f t="shared" si="27"/>
        <v>A03AD037-00003</v>
      </c>
      <c r="J215" s="310"/>
      <c r="K215" s="310" t="str">
        <f>VLOOKUP($I215,'WM-AR'!$B$7:$AL$2292,34,FALSE)</f>
        <v>TON</v>
      </c>
      <c r="L215" s="310" t="str">
        <f>VLOOKUP($I215,'WM-AR'!$B$7:$AL$2292,4,FALSE)</f>
        <v>Concrete Work</v>
      </c>
      <c r="M215" s="310" t="str">
        <f>VLOOKUP($I215,'WM-AR'!$B$7:$AL$2292,6,FALSE)</f>
        <v>Substructure Work</v>
      </c>
      <c r="N215" s="310" t="str">
        <f>VLOOKUP($I215,'WM-AR'!$B$7:$AL$2292,8,FALSE)</f>
        <v>Rebar Work</v>
      </c>
      <c r="O215" s="310" t="str">
        <f>VLOOKUP($I215,'WM-AR'!$B$7:$AL$2292,10,FALSE)</f>
        <v>Deformed Bar (Non-Coat.)</v>
      </c>
      <c r="P215" s="310">
        <f>VLOOKUP($I215,'WM-AR'!$B$7:$AL$2292,12,FALSE)</f>
        <v>0</v>
      </c>
      <c r="Q215" s="310" t="str">
        <f>IF(VLOOKUP($I215,'WM-AR'!$B$7:$AL$2292,14,FALSE)=0,"",VLOOKUP($I215,'WM-AR'!$B$7:$AL$2292,14,FALSE))</f>
        <v>300MPa&lt;Fy≤400MPa</v>
      </c>
      <c r="R215" s="310">
        <f>VLOOKUP($I215,'WM-AR'!$B$7:$AL$2292,16,FALSE)</f>
        <v>0</v>
      </c>
      <c r="S215" s="310">
        <f>VLOOKUP($I215,'WM-AR'!$B$7:$AL$2292,18,FALSE)</f>
        <v>0</v>
      </c>
      <c r="T215" s="310" t="str">
        <f>VLOOKUP($I215,'WM-AR'!$B$7:$AL$2292,20,FALSE)</f>
        <v/>
      </c>
      <c r="U215" s="310">
        <f>VLOOKUP($I215,'WM-AR'!$B$7:$AL$2292,22,FALSE)</f>
        <v>0</v>
      </c>
      <c r="V215" s="310" t="str">
        <f>VLOOKUP($I215,'WM-AR'!$B$7:$AL$2292,24,FALSE)</f>
        <v/>
      </c>
      <c r="W215" s="310">
        <f>VLOOKUP($I215,'WM-AR'!$B$7:$AL$2292,25,FALSE)</f>
        <v>0</v>
      </c>
      <c r="X215" s="310" t="str">
        <f>VLOOKUP($I215,'WM-AR'!$B$7:$AL$2292,26,FALSE)</f>
        <v/>
      </c>
      <c r="Y215" s="310">
        <f>VLOOKUP($I215,'WM-AR'!$B$7:$AL$2292,27,FALSE)</f>
        <v>0</v>
      </c>
      <c r="Z215" s="310">
        <f>VLOOKUP($I215,'WM-AR'!$B$7:$AL$2292,28,FALSE)</f>
        <v>0</v>
      </c>
      <c r="AA215" s="310">
        <f>VLOOKUP($I215,'WM-AR'!$B$7:$AL$2292,29,FALSE)</f>
        <v>0</v>
      </c>
      <c r="AB215" s="310">
        <f>VLOOKUP($I215,'WM-AR'!$B$7:$AL$2292,30,FALSE)</f>
        <v>0</v>
      </c>
      <c r="AC215" s="310">
        <f>VLOOKUP($I215,'WM-AR'!$B$7:$AL$2292,31,FALSE)</f>
        <v>0</v>
      </c>
      <c r="AD215" s="310">
        <f>VLOOKUP($I215,'WM-AR'!$B$7:$AL$2292,32,FALSE)</f>
        <v>0</v>
      </c>
      <c r="AE215" s="310">
        <f>VLOOKUP($I215,'WM-AR'!$B$7:$AL$2292,33,FALSE)</f>
        <v>0</v>
      </c>
      <c r="AF215" s="287"/>
      <c r="AG215" s="316" t="s">
        <v>885</v>
      </c>
      <c r="AH215" s="312"/>
      <c r="AI215" s="312" t="s">
        <v>886</v>
      </c>
      <c r="AJ215" s="334" t="s">
        <v>1208</v>
      </c>
    </row>
    <row r="216" spans="2:36" ht="49.9" customHeight="1">
      <c r="B216" s="299" t="str">
        <f t="shared" si="37"/>
        <v>표준</v>
      </c>
      <c r="C216" s="314"/>
      <c r="D216" s="315"/>
      <c r="E216" s="315"/>
      <c r="F216" s="315"/>
      <c r="G216" s="286" t="str">
        <f>N216</f>
        <v>Form Work (3 times in use)</v>
      </c>
      <c r="H216" s="308" t="s">
        <v>1222</v>
      </c>
      <c r="I216" s="309" t="str">
        <f t="shared" si="27"/>
        <v>A03AD035-00001</v>
      </c>
      <c r="J216" s="310"/>
      <c r="K216" s="310" t="str">
        <f>VLOOKUP($I216,'WM-AR'!$B$7:$AL$2292,34,FALSE)</f>
        <v>M2</v>
      </c>
      <c r="L216" s="310" t="str">
        <f>VLOOKUP($I216,'WM-AR'!$B$7:$AL$2292,4,FALSE)</f>
        <v>Concrete Work</v>
      </c>
      <c r="M216" s="310" t="str">
        <f>VLOOKUP($I216,'WM-AR'!$B$7:$AL$2292,6,FALSE)</f>
        <v>Substructure Work</v>
      </c>
      <c r="N216" s="310" t="str">
        <f>VLOOKUP($I216,'WM-AR'!$B$7:$AL$2292,8,FALSE)</f>
        <v>Form Work (3 times in use)</v>
      </c>
      <c r="O216" s="310" t="str">
        <f>VLOOKUP($I216,'WM-AR'!$B$7:$AL$2292,10,FALSE)</f>
        <v>Flat Form</v>
      </c>
      <c r="P216" s="310">
        <f>VLOOKUP($I216,'WM-AR'!$B$7:$AL$2292,12,FALSE)</f>
        <v>0</v>
      </c>
      <c r="Q216" s="310" t="str">
        <f>IF(VLOOKUP($I216,'WM-AR'!$B$7:$AL$2292,14,FALSE)=0,"",VLOOKUP($I216,'WM-AR'!$B$7:$AL$2292,14,FALSE))</f>
        <v/>
      </c>
      <c r="R216" s="310">
        <f>VLOOKUP($I216,'WM-AR'!$B$7:$AL$2292,16,FALSE)</f>
        <v>0</v>
      </c>
      <c r="S216" s="310">
        <f>VLOOKUP($I216,'WM-AR'!$B$7:$AL$2292,18,FALSE)</f>
        <v>0</v>
      </c>
      <c r="T216" s="310" t="str">
        <f>VLOOKUP($I216,'WM-AR'!$B$7:$AL$2292,20,FALSE)</f>
        <v>Dressed Lumber, Plywood or Steel Form(Wood Planks are not Allowed) incl. Chamfer</v>
      </c>
      <c r="U216" s="310">
        <f>VLOOKUP($I216,'WM-AR'!$B$7:$AL$2292,22,FALSE)</f>
        <v>0</v>
      </c>
      <c r="V216" s="310" t="str">
        <f>VLOOKUP($I216,'WM-AR'!$B$7:$AL$2292,24,FALSE)</f>
        <v/>
      </c>
      <c r="W216" s="310">
        <f>VLOOKUP($I216,'WM-AR'!$B$7:$AL$2292,25,FALSE)</f>
        <v>0</v>
      </c>
      <c r="X216" s="310" t="str">
        <f>VLOOKUP($I216,'WM-AR'!$B$7:$AL$2292,26,FALSE)</f>
        <v/>
      </c>
      <c r="Y216" s="310">
        <f>VLOOKUP($I216,'WM-AR'!$B$7:$AL$2292,27,FALSE)</f>
        <v>0</v>
      </c>
      <c r="Z216" s="310">
        <f>VLOOKUP($I216,'WM-AR'!$B$7:$AL$2292,28,FALSE)</f>
        <v>0</v>
      </c>
      <c r="AA216" s="310">
        <f>VLOOKUP($I216,'WM-AR'!$B$7:$AL$2292,29,FALSE)</f>
        <v>0</v>
      </c>
      <c r="AB216" s="310">
        <f>VLOOKUP($I216,'WM-AR'!$B$7:$AL$2292,30,FALSE)</f>
        <v>0</v>
      </c>
      <c r="AC216" s="310">
        <f>VLOOKUP($I216,'WM-AR'!$B$7:$AL$2292,31,FALSE)</f>
        <v>0</v>
      </c>
      <c r="AD216" s="310">
        <f>VLOOKUP($I216,'WM-AR'!$B$7:$AL$2292,32,FALSE)</f>
        <v>0</v>
      </c>
      <c r="AE216" s="310">
        <f>VLOOKUP($I216,'WM-AR'!$B$7:$AL$2292,33,FALSE)</f>
        <v>0</v>
      </c>
      <c r="AF216" s="287"/>
      <c r="AG216" s="316" t="s">
        <v>1210</v>
      </c>
      <c r="AH216" s="312"/>
      <c r="AI216" s="312" t="s">
        <v>763</v>
      </c>
      <c r="AJ216" s="334"/>
    </row>
    <row r="217" spans="2:36" ht="49.9" customHeight="1">
      <c r="B217" s="299" t="str">
        <f t="shared" si="37"/>
        <v>표준</v>
      </c>
      <c r="C217" s="314"/>
      <c r="D217" s="285"/>
      <c r="E217" s="285"/>
      <c r="F217" s="286"/>
      <c r="G217" s="286" t="str">
        <f>N217</f>
        <v>Bitumen/Bituminous/Asphalt Coating</v>
      </c>
      <c r="H217" s="308" t="s">
        <v>906</v>
      </c>
      <c r="I217" s="309" t="str">
        <f t="shared" si="27"/>
        <v>A03AH056-00001</v>
      </c>
      <c r="J217" s="310"/>
      <c r="K217" s="310" t="str">
        <f>VLOOKUP($I217,'WM-AR'!$B$7:$AL$2292,34,FALSE)</f>
        <v>M2</v>
      </c>
      <c r="L217" s="310" t="str">
        <f>VLOOKUP($I217,'WM-AR'!$B$7:$AL$2292,4,FALSE)</f>
        <v>Concrete Work</v>
      </c>
      <c r="M217" s="310" t="str">
        <f>VLOOKUP($I217,'WM-AR'!$B$7:$AL$2292,6,FALSE)</f>
        <v>Concrete Protective Coating (U/G)</v>
      </c>
      <c r="N217" s="310" t="str">
        <f>VLOOKUP($I217,'WM-AR'!$B$7:$AL$2292,8,FALSE)</f>
        <v>Bitumen/Bituminous/Asphalt Coating</v>
      </c>
      <c r="O217" s="310">
        <f>VLOOKUP($I217,'WM-AR'!$B$7:$AL$2292,10,FALSE)</f>
        <v>0</v>
      </c>
      <c r="P217" s="310">
        <f>VLOOKUP($I217,'WM-AR'!$B$7:$AL$2292,12,FALSE)</f>
        <v>0</v>
      </c>
      <c r="Q217" s="310" t="str">
        <f>IF(VLOOKUP($I217,'WM-AR'!$B$7:$AL$2292,14,FALSE)=0,"",VLOOKUP($I217,'WM-AR'!$B$7:$AL$2292,14,FALSE))</f>
        <v/>
      </c>
      <c r="R217" s="310">
        <f>VLOOKUP($I217,'WM-AR'!$B$7:$AL$2292,16,FALSE)</f>
        <v>0</v>
      </c>
      <c r="S217" s="310">
        <f>VLOOKUP($I217,'WM-AR'!$B$7:$AL$2292,18,FALSE)</f>
        <v>0</v>
      </c>
      <c r="T217" s="310">
        <f>VLOOKUP($I217,'WM-AR'!$B$7:$AL$2292,20,FALSE)</f>
        <v>0</v>
      </c>
      <c r="U217" s="310">
        <f>VLOOKUP($I217,'WM-AR'!$B$7:$AL$2292,22,FALSE)</f>
        <v>0</v>
      </c>
      <c r="V217" s="310">
        <f>VLOOKUP($I217,'WM-AR'!$B$7:$AL$2292,24,FALSE)</f>
        <v>0</v>
      </c>
      <c r="W217" s="310">
        <f>VLOOKUP($I217,'WM-AR'!$B$7:$AL$2292,25,FALSE)</f>
        <v>0</v>
      </c>
      <c r="X217" s="310" t="str">
        <f>VLOOKUP($I217,'WM-AR'!$B$7:$AL$2292,26,FALSE)</f>
        <v/>
      </c>
      <c r="Y217" s="310">
        <f>VLOOKUP($I217,'WM-AR'!$B$7:$AL$2292,27,FALSE)</f>
        <v>0</v>
      </c>
      <c r="Z217" s="310">
        <f>VLOOKUP($I217,'WM-AR'!$B$7:$AL$2292,28,FALSE)</f>
        <v>0</v>
      </c>
      <c r="AA217" s="310">
        <f>VLOOKUP($I217,'WM-AR'!$B$7:$AL$2292,29,FALSE)</f>
        <v>0</v>
      </c>
      <c r="AB217" s="310">
        <f>VLOOKUP($I217,'WM-AR'!$B$7:$AL$2292,30,FALSE)</f>
        <v>0</v>
      </c>
      <c r="AC217" s="310">
        <f>VLOOKUP($I217,'WM-AR'!$B$7:$AL$2292,31,FALSE)</f>
        <v>0</v>
      </c>
      <c r="AD217" s="310">
        <f>VLOOKUP($I217,'WM-AR'!$B$7:$AL$2292,32,FALSE)</f>
        <v>0</v>
      </c>
      <c r="AE217" s="310">
        <f>VLOOKUP($I217,'WM-AR'!$B$7:$AL$2292,33,FALSE)</f>
        <v>0</v>
      </c>
      <c r="AF217" s="287" t="s">
        <v>1223</v>
      </c>
      <c r="AG217" s="316" t="s">
        <v>779</v>
      </c>
      <c r="AH217" s="312"/>
      <c r="AI217" s="312" t="s">
        <v>763</v>
      </c>
      <c r="AJ217" s="334"/>
    </row>
    <row r="218" spans="2:36">
      <c r="B218" s="317" t="str">
        <f>$B217</f>
        <v>표준</v>
      </c>
      <c r="C218" s="318"/>
      <c r="D218" s="318"/>
      <c r="E218" s="318"/>
      <c r="F218" s="318"/>
      <c r="G218" s="318"/>
      <c r="H218" s="318"/>
      <c r="I218" s="318"/>
      <c r="J218" s="318"/>
      <c r="K218" s="318"/>
      <c r="L218" s="318"/>
      <c r="M218" s="318"/>
      <c r="N218" s="318"/>
      <c r="O218" s="318"/>
      <c r="P218" s="318"/>
      <c r="Q218" s="318"/>
      <c r="R218" s="318"/>
      <c r="S218" s="318"/>
      <c r="T218" s="318"/>
      <c r="U218" s="318"/>
      <c r="V218" s="318"/>
      <c r="W218" s="318"/>
      <c r="X218" s="318"/>
      <c r="Y218" s="318"/>
      <c r="Z218" s="318"/>
      <c r="AA218" s="318"/>
      <c r="AB218" s="318"/>
      <c r="AC218" s="318"/>
      <c r="AD218" s="318"/>
      <c r="AE218" s="318"/>
      <c r="AF218" s="318"/>
      <c r="AG218" s="318"/>
      <c r="AH218" s="318"/>
      <c r="AI218" s="318"/>
      <c r="AJ218" s="318"/>
    </row>
    <row r="219" spans="2:36" ht="34.9" customHeight="1">
      <c r="B219" s="283" t="s">
        <v>755</v>
      </c>
      <c r="C219" s="440"/>
      <c r="D219" s="285" t="s">
        <v>225</v>
      </c>
      <c r="E219" s="308"/>
      <c r="F219" s="287" t="s">
        <v>539</v>
      </c>
      <c r="G219" s="288" t="s">
        <v>1224</v>
      </c>
      <c r="H219" s="289"/>
      <c r="I219" s="290" t="str">
        <f t="shared" si="27"/>
        <v/>
      </c>
      <c r="J219" s="290"/>
      <c r="K219" s="290"/>
      <c r="L219" s="290"/>
      <c r="M219" s="290"/>
      <c r="N219" s="291"/>
      <c r="O219" s="441" t="s">
        <v>1225</v>
      </c>
      <c r="P219" s="442"/>
      <c r="Q219" s="442"/>
      <c r="R219" s="442"/>
      <c r="S219" s="442"/>
      <c r="T219" s="442"/>
      <c r="U219" s="442"/>
      <c r="V219" s="443"/>
      <c r="W219" s="444"/>
      <c r="X219" s="444"/>
      <c r="Y219" s="444"/>
      <c r="Z219" s="444"/>
      <c r="AA219" s="444"/>
      <c r="AB219" s="444"/>
      <c r="AC219" s="444"/>
      <c r="AD219" s="444"/>
      <c r="AE219" s="444"/>
      <c r="AF219" s="394" t="s">
        <v>1226</v>
      </c>
      <c r="AG219" s="297"/>
      <c r="AH219" s="297"/>
      <c r="AI219" s="297"/>
      <c r="AJ219" s="333" t="s">
        <v>1227</v>
      </c>
    </row>
    <row r="220" spans="2:36" ht="49.9" customHeight="1">
      <c r="B220" s="299" t="str">
        <f>$B219</f>
        <v>표준</v>
      </c>
      <c r="C220" s="307"/>
      <c r="D220" s="286"/>
      <c r="E220" s="286"/>
      <c r="F220" s="286"/>
      <c r="G220" s="286" t="str">
        <f>Q220</f>
        <v>20MPa &lt; F'c (Cylinder Strength) ≤ 25MPa</v>
      </c>
      <c r="H220" s="308" t="s">
        <v>1206</v>
      </c>
      <c r="I220" s="309" t="str">
        <f t="shared" si="27"/>
        <v>A03AD032-00010</v>
      </c>
      <c r="J220" s="310"/>
      <c r="K220" s="310" t="str">
        <f>VLOOKUP($I220,'WM-AR'!$B$7:$AL$2292,34,FALSE)</f>
        <v>M3</v>
      </c>
      <c r="L220" s="310" t="str">
        <f>VLOOKUP($I220,'WM-AR'!$B$7:$AL$2292,4,FALSE)</f>
        <v>Concrete Work</v>
      </c>
      <c r="M220" s="310" t="str">
        <f>VLOOKUP($I220,'WM-AR'!$B$7:$AL$2292,6,FALSE)</f>
        <v>Substructure Work</v>
      </c>
      <c r="N220" s="310" t="str">
        <f>VLOOKUP($I220,'WM-AR'!$B$7:$AL$2292,8,FALSE)</f>
        <v>Structural Concrete</v>
      </c>
      <c r="O220" s="310">
        <f>VLOOKUP($I220,'WM-AR'!$B$7:$AL$2292,10,FALSE)</f>
        <v>0</v>
      </c>
      <c r="P220" s="310" t="str">
        <f>VLOOKUP($I220,'WM-AR'!$B$7:$AL$2292,12,FALSE)</f>
        <v>Cement Type-1</v>
      </c>
      <c r="Q220" s="310" t="str">
        <f>IF(VLOOKUP($I220,'WM-AR'!$B$7:$AL$2292,14,FALSE)=0,"",VLOOKUP($I220,'WM-AR'!$B$7:$AL$2292,14,FALSE))</f>
        <v>20MPa &lt; F'c (Cylinder Strength) ≤ 25MPa</v>
      </c>
      <c r="R220" s="310">
        <f>VLOOKUP($I220,'WM-AR'!$B$7:$AL$2292,16,FALSE)</f>
        <v>0</v>
      </c>
      <c r="S220" s="310">
        <f>VLOOKUP($I220,'WM-AR'!$B$7:$AL$2292,18,FALSE)</f>
        <v>0</v>
      </c>
      <c r="T220" s="310" t="str">
        <f>VLOOKUP($I220,'WM-AR'!$B$7:$AL$2292,20,FALSE)</f>
        <v/>
      </c>
      <c r="U220" s="310">
        <f>VLOOKUP($I220,'WM-AR'!$B$7:$AL$2292,22,FALSE)</f>
        <v>0</v>
      </c>
      <c r="V220" s="310" t="str">
        <f>VLOOKUP($I220,'WM-AR'!$B$7:$AL$2292,24,FALSE)</f>
        <v/>
      </c>
      <c r="W220" s="310">
        <f>VLOOKUP($I220,'WM-AR'!$B$7:$AL$2292,25,FALSE)</f>
        <v>0</v>
      </c>
      <c r="X220" s="310" t="str">
        <f>VLOOKUP($I220,'WM-AR'!$B$7:$AL$2292,26,FALSE)</f>
        <v/>
      </c>
      <c r="Y220" s="310">
        <f>VLOOKUP($I220,'WM-AR'!$B$7:$AL$2292,27,FALSE)</f>
        <v>0</v>
      </c>
      <c r="Z220" s="310">
        <f>VLOOKUP($I220,'WM-AR'!$B$7:$AL$2292,28,FALSE)</f>
        <v>0</v>
      </c>
      <c r="AA220" s="310">
        <f>VLOOKUP($I220,'WM-AR'!$B$7:$AL$2292,29,FALSE)</f>
        <v>0</v>
      </c>
      <c r="AB220" s="310">
        <f>VLOOKUP($I220,'WM-AR'!$B$7:$AL$2292,30,FALSE)</f>
        <v>0</v>
      </c>
      <c r="AC220" s="310">
        <f>VLOOKUP($I220,'WM-AR'!$B$7:$AL$2292,31,FALSE)</f>
        <v>0</v>
      </c>
      <c r="AD220" s="310">
        <f>VLOOKUP($I220,'WM-AR'!$B$7:$AL$2292,32,FALSE)</f>
        <v>0</v>
      </c>
      <c r="AE220" s="310">
        <f>VLOOKUP($I220,'WM-AR'!$B$7:$AL$2292,33,FALSE)</f>
        <v>0</v>
      </c>
      <c r="AF220" s="287"/>
      <c r="AG220" s="316" t="s">
        <v>881</v>
      </c>
      <c r="AH220" s="312"/>
      <c r="AI220" s="312" t="s">
        <v>882</v>
      </c>
      <c r="AJ220" s="334"/>
    </row>
    <row r="221" spans="2:36" ht="49.9" customHeight="1">
      <c r="B221" s="299" t="str">
        <f t="shared" ref="B221:B224" si="38">$B220</f>
        <v>표준</v>
      </c>
      <c r="C221" s="314"/>
      <c r="D221" s="315"/>
      <c r="E221" s="315"/>
      <c r="F221" s="315"/>
      <c r="G221" s="286" t="str">
        <f>O221</f>
        <v>Deformed Bar (Non-Coat.)</v>
      </c>
      <c r="H221" s="308" t="s">
        <v>1207</v>
      </c>
      <c r="I221" s="309" t="str">
        <f t="shared" si="27"/>
        <v>A03AD037-00002</v>
      </c>
      <c r="J221" s="310"/>
      <c r="K221" s="310" t="str">
        <f>VLOOKUP($I221,'WM-AR'!$B$7:$AL$2292,34,FALSE)</f>
        <v>TON</v>
      </c>
      <c r="L221" s="310" t="str">
        <f>VLOOKUP($I221,'WM-AR'!$B$7:$AL$2292,4,FALSE)</f>
        <v>Concrete Work</v>
      </c>
      <c r="M221" s="310" t="str">
        <f>VLOOKUP($I221,'WM-AR'!$B$7:$AL$2292,6,FALSE)</f>
        <v>Substructure Work</v>
      </c>
      <c r="N221" s="310" t="str">
        <f>VLOOKUP($I221,'WM-AR'!$B$7:$AL$2292,8,FALSE)</f>
        <v>Rebar Work</v>
      </c>
      <c r="O221" s="310" t="str">
        <f>VLOOKUP($I221,'WM-AR'!$B$7:$AL$2292,10,FALSE)</f>
        <v>Deformed Bar (Non-Coat.)</v>
      </c>
      <c r="P221" s="310">
        <f>VLOOKUP($I221,'WM-AR'!$B$7:$AL$2292,12,FALSE)</f>
        <v>0</v>
      </c>
      <c r="Q221" s="310" t="str">
        <f>IF(VLOOKUP($I221,'WM-AR'!$B$7:$AL$2292,14,FALSE)=0,"",VLOOKUP($I221,'WM-AR'!$B$7:$AL$2292,14,FALSE))</f>
        <v>400MPa&lt;Fy≤470MPa</v>
      </c>
      <c r="R221" s="310">
        <f>VLOOKUP($I221,'WM-AR'!$B$7:$AL$2292,16,FALSE)</f>
        <v>0</v>
      </c>
      <c r="S221" s="310">
        <f>VLOOKUP($I221,'WM-AR'!$B$7:$AL$2292,18,FALSE)</f>
        <v>0</v>
      </c>
      <c r="T221" s="310" t="str">
        <f>VLOOKUP($I221,'WM-AR'!$B$7:$AL$2292,20,FALSE)</f>
        <v/>
      </c>
      <c r="U221" s="310">
        <f>VLOOKUP($I221,'WM-AR'!$B$7:$AL$2292,22,FALSE)</f>
        <v>0</v>
      </c>
      <c r="V221" s="310" t="str">
        <f>VLOOKUP($I221,'WM-AR'!$B$7:$AL$2292,24,FALSE)</f>
        <v/>
      </c>
      <c r="W221" s="310">
        <f>VLOOKUP($I221,'WM-AR'!$B$7:$AL$2292,25,FALSE)</f>
        <v>0</v>
      </c>
      <c r="X221" s="310" t="str">
        <f>VLOOKUP($I221,'WM-AR'!$B$7:$AL$2292,26,FALSE)</f>
        <v/>
      </c>
      <c r="Y221" s="310">
        <f>VLOOKUP($I221,'WM-AR'!$B$7:$AL$2292,27,FALSE)</f>
        <v>0</v>
      </c>
      <c r="Z221" s="310">
        <f>VLOOKUP($I221,'WM-AR'!$B$7:$AL$2292,28,FALSE)</f>
        <v>0</v>
      </c>
      <c r="AA221" s="310">
        <f>VLOOKUP($I221,'WM-AR'!$B$7:$AL$2292,29,FALSE)</f>
        <v>0</v>
      </c>
      <c r="AB221" s="310">
        <f>VLOOKUP($I221,'WM-AR'!$B$7:$AL$2292,30,FALSE)</f>
        <v>0</v>
      </c>
      <c r="AC221" s="310">
        <f>VLOOKUP($I221,'WM-AR'!$B$7:$AL$2292,31,FALSE)</f>
        <v>0</v>
      </c>
      <c r="AD221" s="310">
        <f>VLOOKUP($I221,'WM-AR'!$B$7:$AL$2292,32,FALSE)</f>
        <v>0</v>
      </c>
      <c r="AE221" s="310">
        <f>VLOOKUP($I221,'WM-AR'!$B$7:$AL$2292,33,FALSE)</f>
        <v>0</v>
      </c>
      <c r="AF221" s="287"/>
      <c r="AG221" s="316" t="s">
        <v>885</v>
      </c>
      <c r="AH221" s="312"/>
      <c r="AI221" s="312" t="s">
        <v>886</v>
      </c>
      <c r="AJ221" s="334" t="s">
        <v>1208</v>
      </c>
    </row>
    <row r="222" spans="2:36" ht="49.9" customHeight="1">
      <c r="B222" s="299" t="str">
        <f t="shared" si="38"/>
        <v>표준</v>
      </c>
      <c r="C222" s="314"/>
      <c r="D222" s="315"/>
      <c r="E222" s="315"/>
      <c r="F222" s="315"/>
      <c r="G222" s="286" t="str">
        <f>N222</f>
        <v>Form Work (3 times in use)</v>
      </c>
      <c r="H222" s="308" t="s">
        <v>1222</v>
      </c>
      <c r="I222" s="309" t="str">
        <f t="shared" si="27"/>
        <v>A03AD035-00001</v>
      </c>
      <c r="J222" s="310"/>
      <c r="K222" s="310" t="str">
        <f>VLOOKUP($I222,'WM-AR'!$B$7:$AL$2292,34,FALSE)</f>
        <v>M2</v>
      </c>
      <c r="L222" s="310" t="str">
        <f>VLOOKUP($I222,'WM-AR'!$B$7:$AL$2292,4,FALSE)</f>
        <v>Concrete Work</v>
      </c>
      <c r="M222" s="310" t="str">
        <f>VLOOKUP($I222,'WM-AR'!$B$7:$AL$2292,6,FALSE)</f>
        <v>Substructure Work</v>
      </c>
      <c r="N222" s="310" t="str">
        <f>VLOOKUP($I222,'WM-AR'!$B$7:$AL$2292,8,FALSE)</f>
        <v>Form Work (3 times in use)</v>
      </c>
      <c r="O222" s="310" t="str">
        <f>VLOOKUP($I222,'WM-AR'!$B$7:$AL$2292,10,FALSE)</f>
        <v>Flat Form</v>
      </c>
      <c r="P222" s="310">
        <f>VLOOKUP($I222,'WM-AR'!$B$7:$AL$2292,12,FALSE)</f>
        <v>0</v>
      </c>
      <c r="Q222" s="310" t="str">
        <f>IF(VLOOKUP($I222,'WM-AR'!$B$7:$AL$2292,14,FALSE)=0,"",VLOOKUP($I222,'WM-AR'!$B$7:$AL$2292,14,FALSE))</f>
        <v/>
      </c>
      <c r="R222" s="310">
        <f>VLOOKUP($I222,'WM-AR'!$B$7:$AL$2292,16,FALSE)</f>
        <v>0</v>
      </c>
      <c r="S222" s="310">
        <f>VLOOKUP($I222,'WM-AR'!$B$7:$AL$2292,18,FALSE)</f>
        <v>0</v>
      </c>
      <c r="T222" s="310" t="str">
        <f>VLOOKUP($I222,'WM-AR'!$B$7:$AL$2292,20,FALSE)</f>
        <v>Dressed Lumber, Plywood or Steel Form(Wood Planks are not Allowed) incl. Chamfer</v>
      </c>
      <c r="U222" s="310">
        <f>VLOOKUP($I222,'WM-AR'!$B$7:$AL$2292,22,FALSE)</f>
        <v>0</v>
      </c>
      <c r="V222" s="310" t="str">
        <f>VLOOKUP($I222,'WM-AR'!$B$7:$AL$2292,24,FALSE)</f>
        <v/>
      </c>
      <c r="W222" s="310">
        <f>VLOOKUP($I222,'WM-AR'!$B$7:$AL$2292,25,FALSE)</f>
        <v>0</v>
      </c>
      <c r="X222" s="310" t="str">
        <f>VLOOKUP($I222,'WM-AR'!$B$7:$AL$2292,26,FALSE)</f>
        <v/>
      </c>
      <c r="Y222" s="310">
        <f>VLOOKUP($I222,'WM-AR'!$B$7:$AL$2292,27,FALSE)</f>
        <v>0</v>
      </c>
      <c r="Z222" s="310">
        <f>VLOOKUP($I222,'WM-AR'!$B$7:$AL$2292,28,FALSE)</f>
        <v>0</v>
      </c>
      <c r="AA222" s="310">
        <f>VLOOKUP($I222,'WM-AR'!$B$7:$AL$2292,29,FALSE)</f>
        <v>0</v>
      </c>
      <c r="AB222" s="310">
        <f>VLOOKUP($I222,'WM-AR'!$B$7:$AL$2292,30,FALSE)</f>
        <v>0</v>
      </c>
      <c r="AC222" s="310">
        <f>VLOOKUP($I222,'WM-AR'!$B$7:$AL$2292,31,FALSE)</f>
        <v>0</v>
      </c>
      <c r="AD222" s="310">
        <f>VLOOKUP($I222,'WM-AR'!$B$7:$AL$2292,32,FALSE)</f>
        <v>0</v>
      </c>
      <c r="AE222" s="310">
        <f>VLOOKUP($I222,'WM-AR'!$B$7:$AL$2292,33,FALSE)</f>
        <v>0</v>
      </c>
      <c r="AF222" s="287"/>
      <c r="AG222" s="316" t="s">
        <v>1210</v>
      </c>
      <c r="AH222" s="312"/>
      <c r="AI222" s="312" t="s">
        <v>763</v>
      </c>
      <c r="AJ222" s="334"/>
    </row>
    <row r="223" spans="2:36" ht="49.9" customHeight="1">
      <c r="B223" s="299" t="str">
        <f t="shared" si="38"/>
        <v>표준</v>
      </c>
      <c r="C223" s="314"/>
      <c r="D223" s="285"/>
      <c r="E223" s="285"/>
      <c r="F223" s="286"/>
      <c r="G223" s="286" t="str">
        <f>N223</f>
        <v>Bitumen/Bituminous/Asphalt Coating</v>
      </c>
      <c r="H223" s="308" t="s">
        <v>906</v>
      </c>
      <c r="I223" s="309" t="str">
        <f t="shared" si="27"/>
        <v>A03AH056-00001</v>
      </c>
      <c r="J223" s="310"/>
      <c r="K223" s="310" t="str">
        <f>VLOOKUP($I223,'WM-AR'!$B$7:$AL$2292,34,FALSE)</f>
        <v>M2</v>
      </c>
      <c r="L223" s="310" t="str">
        <f>VLOOKUP($I223,'WM-AR'!$B$7:$AL$2292,4,FALSE)</f>
        <v>Concrete Work</v>
      </c>
      <c r="M223" s="310" t="str">
        <f>VLOOKUP($I223,'WM-AR'!$B$7:$AL$2292,6,FALSE)</f>
        <v>Concrete Protective Coating (U/G)</v>
      </c>
      <c r="N223" s="310" t="str">
        <f>VLOOKUP($I223,'WM-AR'!$B$7:$AL$2292,8,FALSE)</f>
        <v>Bitumen/Bituminous/Asphalt Coating</v>
      </c>
      <c r="O223" s="310">
        <f>VLOOKUP($I223,'WM-AR'!$B$7:$AL$2292,10,FALSE)</f>
        <v>0</v>
      </c>
      <c r="P223" s="310">
        <f>VLOOKUP($I223,'WM-AR'!$B$7:$AL$2292,12,FALSE)</f>
        <v>0</v>
      </c>
      <c r="Q223" s="310" t="str">
        <f>IF(VLOOKUP($I223,'WM-AR'!$B$7:$AL$2292,14,FALSE)=0,"",VLOOKUP($I223,'WM-AR'!$B$7:$AL$2292,14,FALSE))</f>
        <v/>
      </c>
      <c r="R223" s="310">
        <f>VLOOKUP($I223,'WM-AR'!$B$7:$AL$2292,16,FALSE)</f>
        <v>0</v>
      </c>
      <c r="S223" s="310">
        <f>VLOOKUP($I223,'WM-AR'!$B$7:$AL$2292,18,FALSE)</f>
        <v>0</v>
      </c>
      <c r="T223" s="310">
        <f>VLOOKUP($I223,'WM-AR'!$B$7:$AL$2292,20,FALSE)</f>
        <v>0</v>
      </c>
      <c r="U223" s="310">
        <f>VLOOKUP($I223,'WM-AR'!$B$7:$AL$2292,22,FALSE)</f>
        <v>0</v>
      </c>
      <c r="V223" s="310">
        <f>VLOOKUP($I223,'WM-AR'!$B$7:$AL$2292,24,FALSE)</f>
        <v>0</v>
      </c>
      <c r="W223" s="310">
        <f>VLOOKUP($I223,'WM-AR'!$B$7:$AL$2292,25,FALSE)</f>
        <v>0</v>
      </c>
      <c r="X223" s="310" t="str">
        <f>VLOOKUP($I223,'WM-AR'!$B$7:$AL$2292,26,FALSE)</f>
        <v/>
      </c>
      <c r="Y223" s="310">
        <f>VLOOKUP($I223,'WM-AR'!$B$7:$AL$2292,27,FALSE)</f>
        <v>0</v>
      </c>
      <c r="Z223" s="310">
        <f>VLOOKUP($I223,'WM-AR'!$B$7:$AL$2292,28,FALSE)</f>
        <v>0</v>
      </c>
      <c r="AA223" s="310">
        <f>VLOOKUP($I223,'WM-AR'!$B$7:$AL$2292,29,FALSE)</f>
        <v>0</v>
      </c>
      <c r="AB223" s="310">
        <f>VLOOKUP($I223,'WM-AR'!$B$7:$AL$2292,30,FALSE)</f>
        <v>0</v>
      </c>
      <c r="AC223" s="310">
        <f>VLOOKUP($I223,'WM-AR'!$B$7:$AL$2292,31,FALSE)</f>
        <v>0</v>
      </c>
      <c r="AD223" s="310">
        <f>VLOOKUP($I223,'WM-AR'!$B$7:$AL$2292,32,FALSE)</f>
        <v>0</v>
      </c>
      <c r="AE223" s="310">
        <f>VLOOKUP($I223,'WM-AR'!$B$7:$AL$2292,33,FALSE)</f>
        <v>0</v>
      </c>
      <c r="AF223" s="287" t="s">
        <v>1223</v>
      </c>
      <c r="AG223" s="316" t="s">
        <v>779</v>
      </c>
      <c r="AH223" s="312"/>
      <c r="AI223" s="312" t="s">
        <v>763</v>
      </c>
      <c r="AJ223" s="334"/>
    </row>
    <row r="224" spans="2:36" ht="49.9" customHeight="1">
      <c r="B224" s="299" t="str">
        <f t="shared" si="38"/>
        <v>표준</v>
      </c>
      <c r="C224" s="314"/>
      <c r="D224" s="464"/>
      <c r="E224" s="464"/>
      <c r="F224" s="286"/>
      <c r="G224" s="286" t="str">
        <f>O224</f>
        <v>Epoxy Paint</v>
      </c>
      <c r="H224" s="308" t="s">
        <v>1228</v>
      </c>
      <c r="I224" s="309" t="str">
        <f t="shared" si="27"/>
        <v>A04AM078-00005</v>
      </c>
      <c r="J224" s="310"/>
      <c r="K224" s="310" t="str">
        <f>VLOOKUP($I224,'WM-AR'!$B$7:$AL$2292,34,FALSE)</f>
        <v>M2</v>
      </c>
      <c r="L224" s="310" t="str">
        <f>VLOOKUP($I224,'WM-AR'!$B$7:$AL$2292,4,FALSE)</f>
        <v>Finishing Work</v>
      </c>
      <c r="M224" s="310" t="str">
        <f>VLOOKUP($I224,'WM-AR'!$B$7:$AL$2292,6,FALSE)</f>
        <v>Painting Work</v>
      </c>
      <c r="N224" s="310" t="str">
        <f>VLOOKUP($I224,'WM-AR'!$B$7:$AL$2292,8,FALSE)</f>
        <v>Internal Wall Painting</v>
      </c>
      <c r="O224" s="310" t="str">
        <f>VLOOKUP($I224,'WM-AR'!$B$7:$AL$2292,10,FALSE)</f>
        <v>Epoxy Paint</v>
      </c>
      <c r="P224" s="310">
        <f>VLOOKUP($I224,'WM-AR'!$B$7:$AL$2292,12,FALSE)</f>
        <v>0</v>
      </c>
      <c r="Q224" s="310" t="str">
        <f>IF(VLOOKUP($I224,'WM-AR'!$B$7:$AL$2292,14,FALSE)=0,"",VLOOKUP($I224,'WM-AR'!$B$7:$AL$2292,14,FALSE))</f>
        <v/>
      </c>
      <c r="R224" s="310">
        <f>VLOOKUP($I224,'WM-AR'!$B$7:$AL$2292,16,FALSE)</f>
        <v>0</v>
      </c>
      <c r="S224" s="310">
        <f>VLOOKUP($I224,'WM-AR'!$B$7:$AL$2292,18,FALSE)</f>
        <v>0</v>
      </c>
      <c r="T224" s="310" t="str">
        <f>VLOOKUP($I224,'WM-AR'!$B$7:$AL$2292,20,FALSE)</f>
        <v/>
      </c>
      <c r="U224" s="310">
        <f>VLOOKUP($I224,'WM-AR'!$B$7:$AL$2292,22,FALSE)</f>
        <v>0</v>
      </c>
      <c r="V224" s="310" t="str">
        <f>VLOOKUP($I224,'WM-AR'!$B$7:$AL$2292,24,FALSE)</f>
        <v/>
      </c>
      <c r="W224" s="310">
        <f>VLOOKUP($I224,'WM-AR'!$B$7:$AL$2292,25,FALSE)</f>
        <v>0</v>
      </c>
      <c r="X224" s="310" t="str">
        <f>VLOOKUP($I224,'WM-AR'!$B$7:$AL$2292,26,FALSE)</f>
        <v/>
      </c>
      <c r="Y224" s="310">
        <f>VLOOKUP($I224,'WM-AR'!$B$7:$AL$2292,27,FALSE)</f>
        <v>0</v>
      </c>
      <c r="Z224" s="310">
        <f>VLOOKUP($I224,'WM-AR'!$B$7:$AL$2292,28,FALSE)</f>
        <v>0</v>
      </c>
      <c r="AA224" s="310">
        <f>VLOOKUP($I224,'WM-AR'!$B$7:$AL$2292,29,FALSE)</f>
        <v>0</v>
      </c>
      <c r="AB224" s="310">
        <f>VLOOKUP($I224,'WM-AR'!$B$7:$AL$2292,30,FALSE)</f>
        <v>0</v>
      </c>
      <c r="AC224" s="310">
        <f>VLOOKUP($I224,'WM-AR'!$B$7:$AL$2292,31,FALSE)</f>
        <v>0</v>
      </c>
      <c r="AD224" s="310">
        <f>VLOOKUP($I224,'WM-AR'!$B$7:$AL$2292,32,FALSE)</f>
        <v>0</v>
      </c>
      <c r="AE224" s="310">
        <f>VLOOKUP($I224,'WM-AR'!$B$7:$AL$2292,33,FALSE)</f>
        <v>0</v>
      </c>
      <c r="AF224" s="287" t="s">
        <v>1229</v>
      </c>
      <c r="AG224" s="316" t="s">
        <v>779</v>
      </c>
      <c r="AH224" s="312"/>
      <c r="AI224" s="312" t="s">
        <v>763</v>
      </c>
      <c r="AJ224" s="334"/>
    </row>
    <row r="225" spans="2:36">
      <c r="B225" s="317" t="str">
        <f>$B224</f>
        <v>표준</v>
      </c>
      <c r="C225" s="318"/>
      <c r="D225" s="318"/>
      <c r="E225" s="318"/>
      <c r="F225" s="318"/>
      <c r="G225" s="318"/>
      <c r="H225" s="318"/>
      <c r="I225" s="318"/>
      <c r="J225" s="318"/>
      <c r="K225" s="318"/>
      <c r="L225" s="318"/>
      <c r="M225" s="318"/>
      <c r="N225" s="318"/>
      <c r="O225" s="318"/>
      <c r="P225" s="318"/>
      <c r="Q225" s="318"/>
      <c r="R225" s="318"/>
      <c r="S225" s="318"/>
      <c r="T225" s="318"/>
      <c r="U225" s="318"/>
      <c r="V225" s="318"/>
      <c r="W225" s="318"/>
      <c r="X225" s="318"/>
      <c r="Y225" s="318"/>
      <c r="Z225" s="318"/>
      <c r="AA225" s="318"/>
      <c r="AB225" s="318"/>
      <c r="AC225" s="318"/>
      <c r="AD225" s="318"/>
      <c r="AE225" s="318"/>
      <c r="AF225" s="318"/>
      <c r="AG225" s="318"/>
      <c r="AH225" s="318"/>
      <c r="AI225" s="318"/>
      <c r="AJ225" s="318"/>
    </row>
    <row r="226" spans="2:36" ht="34.9" customHeight="1">
      <c r="B226" s="283" t="s">
        <v>755</v>
      </c>
      <c r="C226" s="440"/>
      <c r="D226" s="285" t="s">
        <v>225</v>
      </c>
      <c r="E226" s="308"/>
      <c r="F226" s="287" t="s">
        <v>539</v>
      </c>
      <c r="G226" s="288" t="s">
        <v>1230</v>
      </c>
      <c r="H226" s="289"/>
      <c r="I226" s="290" t="str">
        <f t="shared" si="27"/>
        <v/>
      </c>
      <c r="J226" s="290"/>
      <c r="K226" s="290"/>
      <c r="L226" s="290"/>
      <c r="M226" s="290"/>
      <c r="N226" s="291"/>
      <c r="O226" s="441" t="s">
        <v>1225</v>
      </c>
      <c r="P226" s="442"/>
      <c r="Q226" s="442"/>
      <c r="R226" s="442"/>
      <c r="S226" s="442"/>
      <c r="T226" s="442"/>
      <c r="U226" s="442"/>
      <c r="V226" s="443"/>
      <c r="W226" s="444"/>
      <c r="X226" s="444"/>
      <c r="Y226" s="444"/>
      <c r="Z226" s="444"/>
      <c r="AA226" s="444"/>
      <c r="AB226" s="444"/>
      <c r="AC226" s="444"/>
      <c r="AD226" s="444"/>
      <c r="AE226" s="444"/>
      <c r="AF226" s="394" t="s">
        <v>1231</v>
      </c>
      <c r="AG226" s="297"/>
      <c r="AH226" s="297"/>
      <c r="AI226" s="297"/>
      <c r="AJ226" s="333" t="s">
        <v>1227</v>
      </c>
    </row>
    <row r="227" spans="2:36" ht="49.9" customHeight="1">
      <c r="B227" s="299" t="str">
        <f>$B226</f>
        <v>표준</v>
      </c>
      <c r="C227" s="307"/>
      <c r="D227" s="286"/>
      <c r="E227" s="286"/>
      <c r="F227" s="286"/>
      <c r="G227" s="286" t="str">
        <f>Q227</f>
        <v>20MPa &lt; F'c (Cylinder Strength) ≤ 25MPa</v>
      </c>
      <c r="H227" s="308" t="s">
        <v>1206</v>
      </c>
      <c r="I227" s="309" t="str">
        <f t="shared" si="27"/>
        <v>A03AD032-00010</v>
      </c>
      <c r="J227" s="310"/>
      <c r="K227" s="310" t="str">
        <f>VLOOKUP($I227,'WM-AR'!$B$7:$AL$2292,34,FALSE)</f>
        <v>M3</v>
      </c>
      <c r="L227" s="310" t="str">
        <f>VLOOKUP($I227,'WM-AR'!$B$7:$AL$2292,4,FALSE)</f>
        <v>Concrete Work</v>
      </c>
      <c r="M227" s="310" t="str">
        <f>VLOOKUP($I227,'WM-AR'!$B$7:$AL$2292,6,FALSE)</f>
        <v>Substructure Work</v>
      </c>
      <c r="N227" s="310" t="str">
        <f>VLOOKUP($I227,'WM-AR'!$B$7:$AL$2292,8,FALSE)</f>
        <v>Structural Concrete</v>
      </c>
      <c r="O227" s="310">
        <f>VLOOKUP($I227,'WM-AR'!$B$7:$AL$2292,10,FALSE)</f>
        <v>0</v>
      </c>
      <c r="P227" s="310" t="str">
        <f>VLOOKUP($I227,'WM-AR'!$B$7:$AL$2292,12,FALSE)</f>
        <v>Cement Type-1</v>
      </c>
      <c r="Q227" s="310" t="str">
        <f>IF(VLOOKUP($I227,'WM-AR'!$B$7:$AL$2292,14,FALSE)=0,"",VLOOKUP($I227,'WM-AR'!$B$7:$AL$2292,14,FALSE))</f>
        <v>20MPa &lt; F'c (Cylinder Strength) ≤ 25MPa</v>
      </c>
      <c r="R227" s="310">
        <f>VLOOKUP($I227,'WM-AR'!$B$7:$AL$2292,16,FALSE)</f>
        <v>0</v>
      </c>
      <c r="S227" s="310">
        <f>VLOOKUP($I227,'WM-AR'!$B$7:$AL$2292,18,FALSE)</f>
        <v>0</v>
      </c>
      <c r="T227" s="310" t="str">
        <f>VLOOKUP($I227,'WM-AR'!$B$7:$AL$2292,20,FALSE)</f>
        <v/>
      </c>
      <c r="U227" s="310">
        <f>VLOOKUP($I227,'WM-AR'!$B$7:$AL$2292,22,FALSE)</f>
        <v>0</v>
      </c>
      <c r="V227" s="310" t="str">
        <f>VLOOKUP($I227,'WM-AR'!$B$7:$AL$2292,24,FALSE)</f>
        <v/>
      </c>
      <c r="W227" s="310">
        <f>VLOOKUP($I227,'WM-AR'!$B$7:$AL$2292,25,FALSE)</f>
        <v>0</v>
      </c>
      <c r="X227" s="310" t="str">
        <f>VLOOKUP($I227,'WM-AR'!$B$7:$AL$2292,26,FALSE)</f>
        <v/>
      </c>
      <c r="Y227" s="310">
        <f>VLOOKUP($I227,'WM-AR'!$B$7:$AL$2292,27,FALSE)</f>
        <v>0</v>
      </c>
      <c r="Z227" s="310">
        <f>VLOOKUP($I227,'WM-AR'!$B$7:$AL$2292,28,FALSE)</f>
        <v>0</v>
      </c>
      <c r="AA227" s="310">
        <f>VLOOKUP($I227,'WM-AR'!$B$7:$AL$2292,29,FALSE)</f>
        <v>0</v>
      </c>
      <c r="AB227" s="310">
        <f>VLOOKUP($I227,'WM-AR'!$B$7:$AL$2292,30,FALSE)</f>
        <v>0</v>
      </c>
      <c r="AC227" s="310">
        <f>VLOOKUP($I227,'WM-AR'!$B$7:$AL$2292,31,FALSE)</f>
        <v>0</v>
      </c>
      <c r="AD227" s="310">
        <f>VLOOKUP($I227,'WM-AR'!$B$7:$AL$2292,32,FALSE)</f>
        <v>0</v>
      </c>
      <c r="AE227" s="310">
        <f>VLOOKUP($I227,'WM-AR'!$B$7:$AL$2292,33,FALSE)</f>
        <v>0</v>
      </c>
      <c r="AF227" s="287"/>
      <c r="AG227" s="316" t="s">
        <v>881</v>
      </c>
      <c r="AH227" s="312"/>
      <c r="AI227" s="312" t="s">
        <v>882</v>
      </c>
      <c r="AJ227" s="334"/>
    </row>
    <row r="228" spans="2:36" ht="49.9" customHeight="1">
      <c r="B228" s="299" t="str">
        <f t="shared" ref="B228:B231" si="39">$B227</f>
        <v>표준</v>
      </c>
      <c r="C228" s="314"/>
      <c r="D228" s="315"/>
      <c r="E228" s="315"/>
      <c r="F228" s="315"/>
      <c r="G228" s="286" t="str">
        <f>O228</f>
        <v>Deformed Bar (Non-Coat.)</v>
      </c>
      <c r="H228" s="308" t="s">
        <v>1207</v>
      </c>
      <c r="I228" s="309" t="str">
        <f t="shared" si="27"/>
        <v>A03AD037-00002</v>
      </c>
      <c r="J228" s="310"/>
      <c r="K228" s="310" t="str">
        <f>VLOOKUP($I228,'WM-AR'!$B$7:$AL$2292,34,FALSE)</f>
        <v>TON</v>
      </c>
      <c r="L228" s="310" t="str">
        <f>VLOOKUP($I228,'WM-AR'!$B$7:$AL$2292,4,FALSE)</f>
        <v>Concrete Work</v>
      </c>
      <c r="M228" s="310" t="str">
        <f>VLOOKUP($I228,'WM-AR'!$B$7:$AL$2292,6,FALSE)</f>
        <v>Substructure Work</v>
      </c>
      <c r="N228" s="310" t="str">
        <f>VLOOKUP($I228,'WM-AR'!$B$7:$AL$2292,8,FALSE)</f>
        <v>Rebar Work</v>
      </c>
      <c r="O228" s="310" t="str">
        <f>VLOOKUP($I228,'WM-AR'!$B$7:$AL$2292,10,FALSE)</f>
        <v>Deformed Bar (Non-Coat.)</v>
      </c>
      <c r="P228" s="310">
        <f>VLOOKUP($I228,'WM-AR'!$B$7:$AL$2292,12,FALSE)</f>
        <v>0</v>
      </c>
      <c r="Q228" s="310" t="str">
        <f>IF(VLOOKUP($I228,'WM-AR'!$B$7:$AL$2292,14,FALSE)=0,"",VLOOKUP($I228,'WM-AR'!$B$7:$AL$2292,14,FALSE))</f>
        <v>400MPa&lt;Fy≤470MPa</v>
      </c>
      <c r="R228" s="310">
        <f>VLOOKUP($I228,'WM-AR'!$B$7:$AL$2292,16,FALSE)</f>
        <v>0</v>
      </c>
      <c r="S228" s="310">
        <f>VLOOKUP($I228,'WM-AR'!$B$7:$AL$2292,18,FALSE)</f>
        <v>0</v>
      </c>
      <c r="T228" s="310" t="str">
        <f>VLOOKUP($I228,'WM-AR'!$B$7:$AL$2292,20,FALSE)</f>
        <v/>
      </c>
      <c r="U228" s="310">
        <f>VLOOKUP($I228,'WM-AR'!$B$7:$AL$2292,22,FALSE)</f>
        <v>0</v>
      </c>
      <c r="V228" s="310" t="str">
        <f>VLOOKUP($I228,'WM-AR'!$B$7:$AL$2292,24,FALSE)</f>
        <v/>
      </c>
      <c r="W228" s="310">
        <f>VLOOKUP($I228,'WM-AR'!$B$7:$AL$2292,25,FALSE)</f>
        <v>0</v>
      </c>
      <c r="X228" s="310" t="str">
        <f>VLOOKUP($I228,'WM-AR'!$B$7:$AL$2292,26,FALSE)</f>
        <v/>
      </c>
      <c r="Y228" s="310">
        <f>VLOOKUP($I228,'WM-AR'!$B$7:$AL$2292,27,FALSE)</f>
        <v>0</v>
      </c>
      <c r="Z228" s="310">
        <f>VLOOKUP($I228,'WM-AR'!$B$7:$AL$2292,28,FALSE)</f>
        <v>0</v>
      </c>
      <c r="AA228" s="310">
        <f>VLOOKUP($I228,'WM-AR'!$B$7:$AL$2292,29,FALSE)</f>
        <v>0</v>
      </c>
      <c r="AB228" s="310">
        <f>VLOOKUP($I228,'WM-AR'!$B$7:$AL$2292,30,FALSE)</f>
        <v>0</v>
      </c>
      <c r="AC228" s="310">
        <f>VLOOKUP($I228,'WM-AR'!$B$7:$AL$2292,31,FALSE)</f>
        <v>0</v>
      </c>
      <c r="AD228" s="310">
        <f>VLOOKUP($I228,'WM-AR'!$B$7:$AL$2292,32,FALSE)</f>
        <v>0</v>
      </c>
      <c r="AE228" s="310">
        <f>VLOOKUP($I228,'WM-AR'!$B$7:$AL$2292,33,FALSE)</f>
        <v>0</v>
      </c>
      <c r="AF228" s="287"/>
      <c r="AG228" s="316" t="s">
        <v>885</v>
      </c>
      <c r="AH228" s="312"/>
      <c r="AI228" s="312" t="s">
        <v>886</v>
      </c>
      <c r="AJ228" s="334" t="s">
        <v>1208</v>
      </c>
    </row>
    <row r="229" spans="2:36" ht="49.9" customHeight="1">
      <c r="B229" s="299" t="str">
        <f t="shared" si="39"/>
        <v>표준</v>
      </c>
      <c r="C229" s="314"/>
      <c r="D229" s="315"/>
      <c r="E229" s="315"/>
      <c r="F229" s="286"/>
      <c r="G229" s="286" t="str">
        <f>N229</f>
        <v>Form Work (3 times in use)</v>
      </c>
      <c r="H229" s="308" t="s">
        <v>1222</v>
      </c>
      <c r="I229" s="309" t="str">
        <f t="shared" si="27"/>
        <v>A03AD035-00001</v>
      </c>
      <c r="J229" s="310"/>
      <c r="K229" s="310" t="str">
        <f>VLOOKUP($I229,'WM-AR'!$B$7:$AL$2292,34,FALSE)</f>
        <v>M2</v>
      </c>
      <c r="L229" s="310" t="str">
        <f>VLOOKUP($I229,'WM-AR'!$B$7:$AL$2292,4,FALSE)</f>
        <v>Concrete Work</v>
      </c>
      <c r="M229" s="310" t="str">
        <f>VLOOKUP($I229,'WM-AR'!$B$7:$AL$2292,6,FALSE)</f>
        <v>Substructure Work</v>
      </c>
      <c r="N229" s="310" t="str">
        <f>VLOOKUP($I229,'WM-AR'!$B$7:$AL$2292,8,FALSE)</f>
        <v>Form Work (3 times in use)</v>
      </c>
      <c r="O229" s="310" t="str">
        <f>VLOOKUP($I229,'WM-AR'!$B$7:$AL$2292,10,FALSE)</f>
        <v>Flat Form</v>
      </c>
      <c r="P229" s="310">
        <f>VLOOKUP($I229,'WM-AR'!$B$7:$AL$2292,12,FALSE)</f>
        <v>0</v>
      </c>
      <c r="Q229" s="310" t="str">
        <f>IF(VLOOKUP($I229,'WM-AR'!$B$7:$AL$2292,14,FALSE)=0,"",VLOOKUP($I229,'WM-AR'!$B$7:$AL$2292,14,FALSE))</f>
        <v/>
      </c>
      <c r="R229" s="310">
        <f>VLOOKUP($I229,'WM-AR'!$B$7:$AL$2292,16,FALSE)</f>
        <v>0</v>
      </c>
      <c r="S229" s="310">
        <f>VLOOKUP($I229,'WM-AR'!$B$7:$AL$2292,18,FALSE)</f>
        <v>0</v>
      </c>
      <c r="T229" s="310" t="str">
        <f>VLOOKUP($I229,'WM-AR'!$B$7:$AL$2292,20,FALSE)</f>
        <v>Dressed Lumber, Plywood or Steel Form(Wood Planks are not Allowed) incl. Chamfer</v>
      </c>
      <c r="U229" s="310">
        <f>VLOOKUP($I229,'WM-AR'!$B$7:$AL$2292,22,FALSE)</f>
        <v>0</v>
      </c>
      <c r="V229" s="310" t="str">
        <f>VLOOKUP($I229,'WM-AR'!$B$7:$AL$2292,24,FALSE)</f>
        <v/>
      </c>
      <c r="W229" s="310">
        <f>VLOOKUP($I229,'WM-AR'!$B$7:$AL$2292,25,FALSE)</f>
        <v>0</v>
      </c>
      <c r="X229" s="310" t="str">
        <f>VLOOKUP($I229,'WM-AR'!$B$7:$AL$2292,26,FALSE)</f>
        <v/>
      </c>
      <c r="Y229" s="310">
        <f>VLOOKUP($I229,'WM-AR'!$B$7:$AL$2292,27,FALSE)</f>
        <v>0</v>
      </c>
      <c r="Z229" s="310">
        <f>VLOOKUP($I229,'WM-AR'!$B$7:$AL$2292,28,FALSE)</f>
        <v>0</v>
      </c>
      <c r="AA229" s="310">
        <f>VLOOKUP($I229,'WM-AR'!$B$7:$AL$2292,29,FALSE)</f>
        <v>0</v>
      </c>
      <c r="AB229" s="310">
        <f>VLOOKUP($I229,'WM-AR'!$B$7:$AL$2292,30,FALSE)</f>
        <v>0</v>
      </c>
      <c r="AC229" s="310">
        <f>VLOOKUP($I229,'WM-AR'!$B$7:$AL$2292,31,FALSE)</f>
        <v>0</v>
      </c>
      <c r="AD229" s="310">
        <f>VLOOKUP($I229,'WM-AR'!$B$7:$AL$2292,32,FALSE)</f>
        <v>0</v>
      </c>
      <c r="AE229" s="310">
        <f>VLOOKUP($I229,'WM-AR'!$B$7:$AL$2292,33,FALSE)</f>
        <v>0</v>
      </c>
      <c r="AF229" s="287"/>
      <c r="AG229" s="316" t="s">
        <v>1210</v>
      </c>
      <c r="AH229" s="312"/>
      <c r="AI229" s="312" t="s">
        <v>763</v>
      </c>
      <c r="AJ229" s="334"/>
    </row>
    <row r="230" spans="2:36" ht="49.9" customHeight="1">
      <c r="B230" s="299" t="str">
        <f t="shared" si="39"/>
        <v>표준</v>
      </c>
      <c r="C230" s="314"/>
      <c r="D230" s="285"/>
      <c r="E230" s="285"/>
      <c r="F230" s="286"/>
      <c r="G230" s="286" t="str">
        <f>N230</f>
        <v>Bitumen/Bituminous/Asphalt Coating</v>
      </c>
      <c r="H230" s="308" t="s">
        <v>906</v>
      </c>
      <c r="I230" s="309" t="str">
        <f t="shared" si="27"/>
        <v>A03AH056-00001</v>
      </c>
      <c r="J230" s="310"/>
      <c r="K230" s="310" t="str">
        <f>VLOOKUP($I230,'WM-AR'!$B$7:$AL$2292,34,FALSE)</f>
        <v>M2</v>
      </c>
      <c r="L230" s="310" t="str">
        <f>VLOOKUP($I230,'WM-AR'!$B$7:$AL$2292,4,FALSE)</f>
        <v>Concrete Work</v>
      </c>
      <c r="M230" s="310" t="str">
        <f>VLOOKUP($I230,'WM-AR'!$B$7:$AL$2292,6,FALSE)</f>
        <v>Concrete Protective Coating (U/G)</v>
      </c>
      <c r="N230" s="310" t="str">
        <f>VLOOKUP($I230,'WM-AR'!$B$7:$AL$2292,8,FALSE)</f>
        <v>Bitumen/Bituminous/Asphalt Coating</v>
      </c>
      <c r="O230" s="310">
        <f>VLOOKUP($I230,'WM-AR'!$B$7:$AL$2292,10,FALSE)</f>
        <v>0</v>
      </c>
      <c r="P230" s="310">
        <f>VLOOKUP($I230,'WM-AR'!$B$7:$AL$2292,12,FALSE)</f>
        <v>0</v>
      </c>
      <c r="Q230" s="310" t="str">
        <f>IF(VLOOKUP($I230,'WM-AR'!$B$7:$AL$2292,14,FALSE)=0,"",VLOOKUP($I230,'WM-AR'!$B$7:$AL$2292,14,FALSE))</f>
        <v/>
      </c>
      <c r="R230" s="310">
        <f>VLOOKUP($I230,'WM-AR'!$B$7:$AL$2292,16,FALSE)</f>
        <v>0</v>
      </c>
      <c r="S230" s="310">
        <f>VLOOKUP($I230,'WM-AR'!$B$7:$AL$2292,18,FALSE)</f>
        <v>0</v>
      </c>
      <c r="T230" s="310">
        <f>VLOOKUP($I230,'WM-AR'!$B$7:$AL$2292,20,FALSE)</f>
        <v>0</v>
      </c>
      <c r="U230" s="310">
        <f>VLOOKUP($I230,'WM-AR'!$B$7:$AL$2292,22,FALSE)</f>
        <v>0</v>
      </c>
      <c r="V230" s="310">
        <f>VLOOKUP($I230,'WM-AR'!$B$7:$AL$2292,24,FALSE)</f>
        <v>0</v>
      </c>
      <c r="W230" s="310">
        <f>VLOOKUP($I230,'WM-AR'!$B$7:$AL$2292,25,FALSE)</f>
        <v>0</v>
      </c>
      <c r="X230" s="310" t="str">
        <f>VLOOKUP($I230,'WM-AR'!$B$7:$AL$2292,26,FALSE)</f>
        <v/>
      </c>
      <c r="Y230" s="310">
        <f>VLOOKUP($I230,'WM-AR'!$B$7:$AL$2292,27,FALSE)</f>
        <v>0</v>
      </c>
      <c r="Z230" s="310">
        <f>VLOOKUP($I230,'WM-AR'!$B$7:$AL$2292,28,FALSE)</f>
        <v>0</v>
      </c>
      <c r="AA230" s="310">
        <f>VLOOKUP($I230,'WM-AR'!$B$7:$AL$2292,29,FALSE)</f>
        <v>0</v>
      </c>
      <c r="AB230" s="310">
        <f>VLOOKUP($I230,'WM-AR'!$B$7:$AL$2292,30,FALSE)</f>
        <v>0</v>
      </c>
      <c r="AC230" s="310">
        <f>VLOOKUP($I230,'WM-AR'!$B$7:$AL$2292,31,FALSE)</f>
        <v>0</v>
      </c>
      <c r="AD230" s="310">
        <f>VLOOKUP($I230,'WM-AR'!$B$7:$AL$2292,32,FALSE)</f>
        <v>0</v>
      </c>
      <c r="AE230" s="310">
        <f>VLOOKUP($I230,'WM-AR'!$B$7:$AL$2292,33,FALSE)</f>
        <v>0</v>
      </c>
      <c r="AF230" s="287" t="s">
        <v>1223</v>
      </c>
      <c r="AG230" s="316" t="s">
        <v>779</v>
      </c>
      <c r="AH230" s="312"/>
      <c r="AI230" s="312" t="s">
        <v>763</v>
      </c>
      <c r="AJ230" s="334"/>
    </row>
    <row r="231" spans="2:36" ht="49.9" customHeight="1">
      <c r="B231" s="299" t="str">
        <f t="shared" si="39"/>
        <v>표준</v>
      </c>
      <c r="C231" s="314"/>
      <c r="D231" s="464"/>
      <c r="E231" s="464"/>
      <c r="F231" s="286"/>
      <c r="G231" s="286" t="str">
        <f>O231</f>
        <v>Epoxy Paint</v>
      </c>
      <c r="H231" s="308" t="s">
        <v>1228</v>
      </c>
      <c r="I231" s="309" t="str">
        <f t="shared" si="27"/>
        <v>A04AM078-00005</v>
      </c>
      <c r="J231" s="310"/>
      <c r="K231" s="310" t="str">
        <f>VLOOKUP($I231,'WM-AR'!$B$7:$AL$2292,34,FALSE)</f>
        <v>M2</v>
      </c>
      <c r="L231" s="310" t="str">
        <f>VLOOKUP($I231,'WM-AR'!$B$7:$AL$2292,4,FALSE)</f>
        <v>Finishing Work</v>
      </c>
      <c r="M231" s="310" t="str">
        <f>VLOOKUP($I231,'WM-AR'!$B$7:$AL$2292,6,FALSE)</f>
        <v>Painting Work</v>
      </c>
      <c r="N231" s="310" t="str">
        <f>VLOOKUP($I231,'WM-AR'!$B$7:$AL$2292,8,FALSE)</f>
        <v>Internal Wall Painting</v>
      </c>
      <c r="O231" s="310" t="str">
        <f>VLOOKUP($I231,'WM-AR'!$B$7:$AL$2292,10,FALSE)</f>
        <v>Epoxy Paint</v>
      </c>
      <c r="P231" s="310">
        <f>VLOOKUP($I231,'WM-AR'!$B$7:$AL$2292,12,FALSE)</f>
        <v>0</v>
      </c>
      <c r="Q231" s="310" t="str">
        <f>IF(VLOOKUP($I231,'WM-AR'!$B$7:$AL$2292,14,FALSE)=0,"",VLOOKUP($I231,'WM-AR'!$B$7:$AL$2292,14,FALSE))</f>
        <v/>
      </c>
      <c r="R231" s="310">
        <f>VLOOKUP($I231,'WM-AR'!$B$7:$AL$2292,16,FALSE)</f>
        <v>0</v>
      </c>
      <c r="S231" s="310">
        <f>VLOOKUP($I231,'WM-AR'!$B$7:$AL$2292,18,FALSE)</f>
        <v>0</v>
      </c>
      <c r="T231" s="310" t="str">
        <f>VLOOKUP($I231,'WM-AR'!$B$7:$AL$2292,20,FALSE)</f>
        <v/>
      </c>
      <c r="U231" s="310">
        <f>VLOOKUP($I231,'WM-AR'!$B$7:$AL$2292,22,FALSE)</f>
        <v>0</v>
      </c>
      <c r="V231" s="310" t="str">
        <f>VLOOKUP($I231,'WM-AR'!$B$7:$AL$2292,24,FALSE)</f>
        <v/>
      </c>
      <c r="W231" s="310">
        <f>VLOOKUP($I231,'WM-AR'!$B$7:$AL$2292,25,FALSE)</f>
        <v>0</v>
      </c>
      <c r="X231" s="310" t="str">
        <f>VLOOKUP($I231,'WM-AR'!$B$7:$AL$2292,26,FALSE)</f>
        <v/>
      </c>
      <c r="Y231" s="310">
        <f>VLOOKUP($I231,'WM-AR'!$B$7:$AL$2292,27,FALSE)</f>
        <v>0</v>
      </c>
      <c r="Z231" s="310">
        <f>VLOOKUP($I231,'WM-AR'!$B$7:$AL$2292,28,FALSE)</f>
        <v>0</v>
      </c>
      <c r="AA231" s="310">
        <f>VLOOKUP($I231,'WM-AR'!$B$7:$AL$2292,29,FALSE)</f>
        <v>0</v>
      </c>
      <c r="AB231" s="310">
        <f>VLOOKUP($I231,'WM-AR'!$B$7:$AL$2292,30,FALSE)</f>
        <v>0</v>
      </c>
      <c r="AC231" s="310">
        <f>VLOOKUP($I231,'WM-AR'!$B$7:$AL$2292,31,FALSE)</f>
        <v>0</v>
      </c>
      <c r="AD231" s="310">
        <f>VLOOKUP($I231,'WM-AR'!$B$7:$AL$2292,32,FALSE)</f>
        <v>0</v>
      </c>
      <c r="AE231" s="310">
        <f>VLOOKUP($I231,'WM-AR'!$B$7:$AL$2292,33,FALSE)</f>
        <v>0</v>
      </c>
      <c r="AF231" s="287" t="s">
        <v>1229</v>
      </c>
      <c r="AG231" s="316" t="s">
        <v>779</v>
      </c>
      <c r="AH231" s="312"/>
      <c r="AI231" s="312" t="s">
        <v>763</v>
      </c>
      <c r="AJ231" s="334"/>
    </row>
    <row r="232" spans="2:36">
      <c r="B232" s="317" t="str">
        <f>$B231</f>
        <v>표준</v>
      </c>
      <c r="C232" s="318"/>
      <c r="D232" s="318"/>
      <c r="E232" s="318"/>
      <c r="F232" s="318"/>
      <c r="G232" s="318"/>
      <c r="H232" s="318"/>
      <c r="I232" s="318"/>
      <c r="J232" s="318"/>
      <c r="K232" s="318"/>
      <c r="L232" s="318"/>
      <c r="M232" s="318"/>
      <c r="N232" s="318"/>
      <c r="O232" s="318"/>
      <c r="P232" s="318"/>
      <c r="Q232" s="318"/>
      <c r="R232" s="318"/>
      <c r="S232" s="318"/>
      <c r="T232" s="318"/>
      <c r="U232" s="318"/>
      <c r="V232" s="318"/>
      <c r="W232" s="318"/>
      <c r="X232" s="318"/>
      <c r="Y232" s="318"/>
      <c r="Z232" s="318"/>
      <c r="AA232" s="318"/>
      <c r="AB232" s="318"/>
      <c r="AC232" s="318"/>
      <c r="AD232" s="318"/>
      <c r="AE232" s="318"/>
      <c r="AF232" s="318"/>
      <c r="AG232" s="318"/>
      <c r="AH232" s="318"/>
      <c r="AI232" s="318"/>
      <c r="AJ232" s="318"/>
    </row>
    <row r="233" spans="2:36" ht="34.9" customHeight="1">
      <c r="B233" s="283" t="s">
        <v>755</v>
      </c>
      <c r="C233" s="440"/>
      <c r="D233" s="285" t="s">
        <v>225</v>
      </c>
      <c r="E233" s="308"/>
      <c r="F233" s="287" t="s">
        <v>539</v>
      </c>
      <c r="G233" s="288" t="s">
        <v>1232</v>
      </c>
      <c r="H233" s="289"/>
      <c r="I233" s="290" t="str">
        <f t="shared" si="27"/>
        <v/>
      </c>
      <c r="J233" s="290"/>
      <c r="K233" s="290"/>
      <c r="L233" s="290"/>
      <c r="M233" s="290"/>
      <c r="N233" s="291"/>
      <c r="O233" s="441" t="s">
        <v>1233</v>
      </c>
      <c r="P233" s="442"/>
      <c r="Q233" s="442"/>
      <c r="R233" s="442"/>
      <c r="S233" s="442"/>
      <c r="T233" s="442"/>
      <c r="U233" s="442"/>
      <c r="V233" s="443"/>
      <c r="W233" s="444"/>
      <c r="X233" s="444"/>
      <c r="Y233" s="444"/>
      <c r="Z233" s="444"/>
      <c r="AA233" s="444"/>
      <c r="AB233" s="444"/>
      <c r="AC233" s="444"/>
      <c r="AD233" s="444"/>
      <c r="AE233" s="444"/>
      <c r="AF233" s="394"/>
      <c r="AG233" s="297"/>
      <c r="AH233" s="297"/>
      <c r="AI233" s="297"/>
      <c r="AJ233" s="333"/>
    </row>
    <row r="234" spans="2:36" ht="49.9" customHeight="1">
      <c r="B234" s="299" t="str">
        <f>$B233</f>
        <v>표준</v>
      </c>
      <c r="C234" s="307"/>
      <c r="D234" s="286"/>
      <c r="E234" s="286"/>
      <c r="F234" s="464"/>
      <c r="G234" s="286" t="str">
        <f>N234</f>
        <v>Reinforced Concrete Block</v>
      </c>
      <c r="H234" s="308" t="s">
        <v>1134</v>
      </c>
      <c r="I234" s="309" t="str">
        <f t="shared" si="27"/>
        <v>A04AL069-00002</v>
      </c>
      <c r="J234" s="310"/>
      <c r="K234" s="310" t="str">
        <f>VLOOKUP($I234,'WM-AR'!$B$7:$AL$2292,34,FALSE)</f>
        <v>M2</v>
      </c>
      <c r="L234" s="310" t="str">
        <f>VLOOKUP($I234,'WM-AR'!$B$7:$AL$2292,4,FALSE)</f>
        <v>Finishing Work</v>
      </c>
      <c r="M234" s="310" t="str">
        <f>VLOOKUP($I234,'WM-AR'!$B$7:$AL$2292,6,FALSE)</f>
        <v>Masonry Work</v>
      </c>
      <c r="N234" s="310" t="str">
        <f>VLOOKUP($I234,'WM-AR'!$B$7:$AL$2292,8,FALSE)</f>
        <v>Reinforced Concrete Block</v>
      </c>
      <c r="O234" s="310">
        <f>VLOOKUP($I234,'WM-AR'!$B$7:$AL$2292,10,FALSE)</f>
        <v>0</v>
      </c>
      <c r="P234" s="310">
        <f>VLOOKUP($I234,'WM-AR'!$B$7:$AL$2292,12,FALSE)</f>
        <v>0</v>
      </c>
      <c r="Q234" s="310" t="str">
        <f>IF(VLOOKUP($I234,'WM-AR'!$B$7:$AL$2292,14,FALSE)=0,"",VLOOKUP($I234,'WM-AR'!$B$7:$AL$2292,14,FALSE))</f>
        <v/>
      </c>
      <c r="R234" s="310">
        <f>VLOOKUP($I234,'WM-AR'!$B$7:$AL$2292,16,FALSE)</f>
        <v>0</v>
      </c>
      <c r="S234" s="310">
        <f>VLOOKUP($I234,'WM-AR'!$B$7:$AL$2292,18,FALSE)</f>
        <v>0</v>
      </c>
      <c r="T234" s="310" t="str">
        <f>VLOOKUP($I234,'WM-AR'!$B$7:$AL$2292,20,FALSE)</f>
        <v>w/ All Reinf.(Lath, Steel Tie, Anchor Bar, Mortar, ETC.), Filler, Sealant, Lintel/Sill for Opening, ETC.</v>
      </c>
      <c r="U234" s="310">
        <f>VLOOKUP($I234,'WM-AR'!$B$7:$AL$2292,22,FALSE)</f>
        <v>0</v>
      </c>
      <c r="V234" s="310" t="str">
        <f>VLOOKUP($I234,'WM-AR'!$B$7:$AL$2292,24,FALSE)</f>
        <v>100mm&lt;THK≤200mm</v>
      </c>
      <c r="W234" s="310">
        <f>VLOOKUP($I234,'WM-AR'!$B$7:$AL$2292,25,FALSE)</f>
        <v>0</v>
      </c>
      <c r="X234" s="310" t="str">
        <f>VLOOKUP($I234,'WM-AR'!$B$7:$AL$2292,26,FALSE)</f>
        <v>THK=(  )mm</v>
      </c>
      <c r="Y234" s="310">
        <f>VLOOKUP($I234,'WM-AR'!$B$7:$AL$2292,27,FALSE)</f>
        <v>0</v>
      </c>
      <c r="Z234" s="310">
        <f>VLOOKUP($I234,'WM-AR'!$B$7:$AL$2292,28,FALSE)</f>
        <v>0</v>
      </c>
      <c r="AA234" s="310">
        <f>VLOOKUP($I234,'WM-AR'!$B$7:$AL$2292,29,FALSE)</f>
        <v>0</v>
      </c>
      <c r="AB234" s="310">
        <f>VLOOKUP($I234,'WM-AR'!$B$7:$AL$2292,30,FALSE)</f>
        <v>0</v>
      </c>
      <c r="AC234" s="310">
        <f>VLOOKUP($I234,'WM-AR'!$B$7:$AL$2292,31,FALSE)</f>
        <v>0</v>
      </c>
      <c r="AD234" s="310">
        <f>VLOOKUP($I234,'WM-AR'!$B$7:$AL$2292,32,FALSE)</f>
        <v>0</v>
      </c>
      <c r="AE234" s="310">
        <f>VLOOKUP($I234,'WM-AR'!$B$7:$AL$2292,33,FALSE)</f>
        <v>0</v>
      </c>
      <c r="AF234" s="287" t="s">
        <v>1135</v>
      </c>
      <c r="AG234" s="316" t="s">
        <v>779</v>
      </c>
      <c r="AH234" s="312"/>
      <c r="AI234" s="312" t="s">
        <v>763</v>
      </c>
      <c r="AJ234" s="334"/>
    </row>
    <row r="235" spans="2:36" ht="49.9" customHeight="1">
      <c r="B235" s="299" t="str">
        <f t="shared" ref="B235:B236" si="40">$B234</f>
        <v>표준</v>
      </c>
      <c r="C235" s="314"/>
      <c r="D235" s="285"/>
      <c r="E235" s="309"/>
      <c r="F235" s="746"/>
      <c r="G235" s="286" t="str">
        <f>N235</f>
        <v>Plastering</v>
      </c>
      <c r="H235" s="308" t="s">
        <v>1136</v>
      </c>
      <c r="I235" s="309" t="str">
        <f t="shared" ref="I235:I320" si="41">LEFT(H235,14)</f>
        <v>A04AT198-00001</v>
      </c>
      <c r="J235" s="310"/>
      <c r="K235" s="310" t="str">
        <f>VLOOKUP($I235,'WM-AR'!$B$7:$AL$2292,34,FALSE)</f>
        <v>M2</v>
      </c>
      <c r="L235" s="310" t="str">
        <f>VLOOKUP($I235,'WM-AR'!$B$7:$AL$2292,4,FALSE)</f>
        <v>Finishing Work</v>
      </c>
      <c r="M235" s="310" t="str">
        <f>VLOOKUP($I235,'WM-AR'!$B$7:$AL$2292,6,FALSE)</f>
        <v>Plastering Work</v>
      </c>
      <c r="N235" s="310" t="str">
        <f>VLOOKUP($I235,'WM-AR'!$B$7:$AL$2292,8,FALSE)</f>
        <v>Plastering</v>
      </c>
      <c r="O235" s="310">
        <f>VLOOKUP($I235,'WM-AR'!$B$7:$AL$2292,10,FALSE)</f>
        <v>0</v>
      </c>
      <c r="P235" s="310">
        <f>VLOOKUP($I235,'WM-AR'!$B$7:$AL$2292,12,FALSE)</f>
        <v>0</v>
      </c>
      <c r="Q235" s="310" t="str">
        <f>IF(VLOOKUP($I235,'WM-AR'!$B$7:$AL$2292,14,FALSE)=0,"",VLOOKUP($I235,'WM-AR'!$B$7:$AL$2292,14,FALSE))</f>
        <v/>
      </c>
      <c r="R235" s="310">
        <f>VLOOKUP($I235,'WM-AR'!$B$7:$AL$2292,16,FALSE)</f>
        <v>0</v>
      </c>
      <c r="S235" s="310" t="str">
        <f>VLOOKUP($I235,'WM-AR'!$B$7:$AL$2292,18,FALSE)</f>
        <v>for External Masonry Wall</v>
      </c>
      <c r="T235" s="310" t="str">
        <f>VLOOKUP($I235,'WM-AR'!$B$7:$AL$2292,20,FALSE)</f>
        <v/>
      </c>
      <c r="U235" s="310">
        <f>VLOOKUP($I235,'WM-AR'!$B$7:$AL$2292,22,FALSE)</f>
        <v>0</v>
      </c>
      <c r="V235" s="310">
        <f>VLOOKUP($I235,'WM-AR'!$B$7:$AL$2292,24,FALSE)</f>
        <v>0</v>
      </c>
      <c r="W235" s="310">
        <f>VLOOKUP($I235,'WM-AR'!$B$7:$AL$2292,25,FALSE)</f>
        <v>0</v>
      </c>
      <c r="X235" s="310" t="str">
        <f>VLOOKUP($I235,'WM-AR'!$B$7:$AL$2292,26,FALSE)</f>
        <v>THK=(  )mm</v>
      </c>
      <c r="Y235" s="310">
        <f>VLOOKUP($I235,'WM-AR'!$B$7:$AL$2292,27,FALSE)</f>
        <v>0</v>
      </c>
      <c r="Z235" s="310">
        <f>VLOOKUP($I235,'WM-AR'!$B$7:$AL$2292,28,FALSE)</f>
        <v>0</v>
      </c>
      <c r="AA235" s="310">
        <f>VLOOKUP($I235,'WM-AR'!$B$7:$AL$2292,29,FALSE)</f>
        <v>0</v>
      </c>
      <c r="AB235" s="310">
        <f>VLOOKUP($I235,'WM-AR'!$B$7:$AL$2292,30,FALSE)</f>
        <v>0</v>
      </c>
      <c r="AC235" s="310">
        <f>VLOOKUP($I235,'WM-AR'!$B$7:$AL$2292,31,FALSE)</f>
        <v>0</v>
      </c>
      <c r="AD235" s="310">
        <f>VLOOKUP($I235,'WM-AR'!$B$7:$AL$2292,32,FALSE)</f>
        <v>0</v>
      </c>
      <c r="AE235" s="310">
        <f>VLOOKUP($I235,'WM-AR'!$B$7:$AL$2292,33,FALSE)</f>
        <v>0</v>
      </c>
      <c r="AF235" s="287" t="s">
        <v>1137</v>
      </c>
      <c r="AG235" s="316" t="s">
        <v>779</v>
      </c>
      <c r="AH235" s="312"/>
      <c r="AI235" s="312" t="s">
        <v>763</v>
      </c>
      <c r="AJ235" s="334"/>
    </row>
    <row r="236" spans="2:36" ht="49.9" customHeight="1">
      <c r="B236" s="299" t="str">
        <f t="shared" si="40"/>
        <v>표준</v>
      </c>
      <c r="C236" s="314"/>
      <c r="D236" s="285"/>
      <c r="E236" s="309"/>
      <c r="F236" s="747"/>
      <c r="G236" s="286" t="str">
        <f>O236</f>
        <v>Acrylic Emulsion Paint</v>
      </c>
      <c r="H236" s="308" t="s">
        <v>1138</v>
      </c>
      <c r="I236" s="309" t="str">
        <f t="shared" si="41"/>
        <v>A04AM077-00001</v>
      </c>
      <c r="J236" s="310"/>
      <c r="K236" s="310" t="str">
        <f>VLOOKUP($I236,'WM-AR'!$B$7:$AL$2292,34,FALSE)</f>
        <v>M2</v>
      </c>
      <c r="L236" s="310" t="str">
        <f>VLOOKUP($I236,'WM-AR'!$B$7:$AL$2292,4,FALSE)</f>
        <v>Finishing Work</v>
      </c>
      <c r="M236" s="310" t="str">
        <f>VLOOKUP($I236,'WM-AR'!$B$7:$AL$2292,6,FALSE)</f>
        <v>Painting Work</v>
      </c>
      <c r="N236" s="310" t="str">
        <f>VLOOKUP($I236,'WM-AR'!$B$7:$AL$2292,8,FALSE)</f>
        <v>External Wall Painting</v>
      </c>
      <c r="O236" s="310" t="str">
        <f>VLOOKUP($I236,'WM-AR'!$B$7:$AL$2292,10,FALSE)</f>
        <v>Acrylic Emulsion Paint</v>
      </c>
      <c r="P236" s="310">
        <f>VLOOKUP($I236,'WM-AR'!$B$7:$AL$2292,12,FALSE)</f>
        <v>0</v>
      </c>
      <c r="Q236" s="310" t="str">
        <f>IF(VLOOKUP($I236,'WM-AR'!$B$7:$AL$2292,14,FALSE)=0,"",VLOOKUP($I236,'WM-AR'!$B$7:$AL$2292,14,FALSE))</f>
        <v/>
      </c>
      <c r="R236" s="310">
        <f>VLOOKUP($I236,'WM-AR'!$B$7:$AL$2292,16,FALSE)</f>
        <v>0</v>
      </c>
      <c r="S236" s="310">
        <f>VLOOKUP($I236,'WM-AR'!$B$7:$AL$2292,18,FALSE)</f>
        <v>0</v>
      </c>
      <c r="T236" s="310" t="str">
        <f>VLOOKUP($I236,'WM-AR'!$B$7:$AL$2292,20,FALSE)</f>
        <v/>
      </c>
      <c r="U236" s="310">
        <f>VLOOKUP($I236,'WM-AR'!$B$7:$AL$2292,22,FALSE)</f>
        <v>0</v>
      </c>
      <c r="V236" s="310" t="str">
        <f>VLOOKUP($I236,'WM-AR'!$B$7:$AL$2292,24,FALSE)</f>
        <v/>
      </c>
      <c r="W236" s="310">
        <f>VLOOKUP($I236,'WM-AR'!$B$7:$AL$2292,25,FALSE)</f>
        <v>0</v>
      </c>
      <c r="X236" s="310" t="str">
        <f>VLOOKUP($I236,'WM-AR'!$B$7:$AL$2292,26,FALSE)</f>
        <v/>
      </c>
      <c r="Y236" s="310">
        <f>VLOOKUP($I236,'WM-AR'!$B$7:$AL$2292,27,FALSE)</f>
        <v>0</v>
      </c>
      <c r="Z236" s="310">
        <f>VLOOKUP($I236,'WM-AR'!$B$7:$AL$2292,28,FALSE)</f>
        <v>0</v>
      </c>
      <c r="AA236" s="310">
        <f>VLOOKUP($I236,'WM-AR'!$B$7:$AL$2292,29,FALSE)</f>
        <v>0</v>
      </c>
      <c r="AB236" s="310">
        <f>VLOOKUP($I236,'WM-AR'!$B$7:$AL$2292,30,FALSE)</f>
        <v>0</v>
      </c>
      <c r="AC236" s="310">
        <f>VLOOKUP($I236,'WM-AR'!$B$7:$AL$2292,31,FALSE)</f>
        <v>0</v>
      </c>
      <c r="AD236" s="310">
        <f>VLOOKUP($I236,'WM-AR'!$B$7:$AL$2292,32,FALSE)</f>
        <v>0</v>
      </c>
      <c r="AE236" s="310">
        <f>VLOOKUP($I236,'WM-AR'!$B$7:$AL$2292,33,FALSE)</f>
        <v>0</v>
      </c>
      <c r="AF236" s="287" t="s">
        <v>1139</v>
      </c>
      <c r="AG236" s="316" t="s">
        <v>779</v>
      </c>
      <c r="AH236" s="312"/>
      <c r="AI236" s="312" t="s">
        <v>763</v>
      </c>
      <c r="AJ236" s="334"/>
    </row>
    <row r="237" spans="2:36">
      <c r="B237" s="317" t="str">
        <f>$B236</f>
        <v>표준</v>
      </c>
      <c r="C237" s="318"/>
      <c r="D237" s="318"/>
      <c r="E237" s="318"/>
      <c r="F237" s="318"/>
      <c r="G237" s="318"/>
      <c r="H237" s="318"/>
      <c r="I237" s="318"/>
      <c r="J237" s="318"/>
      <c r="K237" s="318"/>
      <c r="L237" s="318"/>
      <c r="M237" s="318"/>
      <c r="N237" s="318"/>
      <c r="O237" s="318"/>
      <c r="P237" s="318"/>
      <c r="Q237" s="318"/>
      <c r="R237" s="318"/>
      <c r="S237" s="318"/>
      <c r="T237" s="318"/>
      <c r="U237" s="318"/>
      <c r="V237" s="318"/>
      <c r="W237" s="318"/>
      <c r="X237" s="318"/>
      <c r="Y237" s="318"/>
      <c r="Z237" s="318"/>
      <c r="AA237" s="318"/>
      <c r="AB237" s="318"/>
      <c r="AC237" s="318"/>
      <c r="AD237" s="318"/>
      <c r="AE237" s="318"/>
      <c r="AF237" s="318"/>
      <c r="AG237" s="318"/>
      <c r="AH237" s="318"/>
      <c r="AI237" s="318"/>
      <c r="AJ237" s="318"/>
    </row>
    <row r="238" spans="2:36" ht="34.9" customHeight="1">
      <c r="B238" s="283" t="s">
        <v>755</v>
      </c>
      <c r="C238" s="440"/>
      <c r="D238" s="285" t="s">
        <v>225</v>
      </c>
      <c r="E238" s="308"/>
      <c r="F238" s="287" t="s">
        <v>539</v>
      </c>
      <c r="G238" s="288" t="s">
        <v>1234</v>
      </c>
      <c r="H238" s="289"/>
      <c r="I238" s="290" t="str">
        <f t="shared" si="41"/>
        <v/>
      </c>
      <c r="J238" s="290"/>
      <c r="K238" s="290"/>
      <c r="L238" s="290"/>
      <c r="M238" s="290"/>
      <c r="N238" s="291"/>
      <c r="O238" s="441" t="s">
        <v>1235</v>
      </c>
      <c r="P238" s="442"/>
      <c r="Q238" s="442"/>
      <c r="R238" s="442"/>
      <c r="S238" s="442"/>
      <c r="T238" s="442"/>
      <c r="U238" s="442"/>
      <c r="V238" s="443"/>
      <c r="W238" s="444"/>
      <c r="X238" s="444"/>
      <c r="Y238" s="444"/>
      <c r="Z238" s="444"/>
      <c r="AA238" s="444"/>
      <c r="AB238" s="444"/>
      <c r="AC238" s="444"/>
      <c r="AD238" s="444"/>
      <c r="AE238" s="444"/>
      <c r="AF238" s="394"/>
      <c r="AG238" s="297"/>
      <c r="AH238" s="297"/>
      <c r="AI238" s="297"/>
      <c r="AJ238" s="333"/>
    </row>
    <row r="239" spans="2:36" ht="60" customHeight="1">
      <c r="B239" s="299" t="str">
        <f>$B238</f>
        <v>표준</v>
      </c>
      <c r="C239" s="307"/>
      <c r="D239" s="286"/>
      <c r="E239" s="286"/>
      <c r="F239" s="464"/>
      <c r="G239" s="286" t="str">
        <f>N239</f>
        <v>Concrete Brick</v>
      </c>
      <c r="H239" s="308" t="s">
        <v>1149</v>
      </c>
      <c r="I239" s="309" t="str">
        <f t="shared" si="41"/>
        <v>A04AL073-00002</v>
      </c>
      <c r="J239" s="310"/>
      <c r="K239" s="310" t="str">
        <f>VLOOKUP($I239,'WM-AR'!$B$7:$AL$2292,34,FALSE)</f>
        <v>M2</v>
      </c>
      <c r="L239" s="310" t="str">
        <f>VLOOKUP($I239,'WM-AR'!$B$7:$AL$2292,4,FALSE)</f>
        <v>Finishing Work</v>
      </c>
      <c r="M239" s="310" t="str">
        <f>VLOOKUP($I239,'WM-AR'!$B$7:$AL$2292,6,FALSE)</f>
        <v>Masonry Work</v>
      </c>
      <c r="N239" s="310" t="str">
        <f>VLOOKUP($I239,'WM-AR'!$B$7:$AL$2292,8,FALSE)</f>
        <v>Concrete Brick</v>
      </c>
      <c r="O239" s="310">
        <f>VLOOKUP($I239,'WM-AR'!$B$7:$AL$2292,10,FALSE)</f>
        <v>0</v>
      </c>
      <c r="P239" s="310">
        <f>VLOOKUP($I239,'WM-AR'!$B$7:$AL$2292,12,FALSE)</f>
        <v>0</v>
      </c>
      <c r="Q239" s="310" t="str">
        <f>IF(VLOOKUP($I239,'WM-AR'!$B$7:$AL$2292,14,FALSE)=0,"",VLOOKUP($I239,'WM-AR'!$B$7:$AL$2292,14,FALSE))</f>
        <v/>
      </c>
      <c r="R239" s="310">
        <f>VLOOKUP($I239,'WM-AR'!$B$7:$AL$2292,16,FALSE)</f>
        <v>0</v>
      </c>
      <c r="S239" s="310">
        <f>VLOOKUP($I239,'WM-AR'!$B$7:$AL$2292,18,FALSE)</f>
        <v>0</v>
      </c>
      <c r="T239" s="310" t="str">
        <f>VLOOKUP($I239,'WM-AR'!$B$7:$AL$2292,20,FALSE)</f>
        <v>[1.0B] w/ All Reinf.(Lath, Steel Tie, Anchor Bar, Mortar, ETC.), Filler, Sealant, Lintel/Sill for Opening, ETC.</v>
      </c>
      <c r="U239" s="310">
        <f>VLOOKUP($I239,'WM-AR'!$B$7:$AL$2292,22,FALSE)</f>
        <v>0</v>
      </c>
      <c r="V239" s="310" t="str">
        <f>VLOOKUP($I239,'WM-AR'!$B$7:$AL$2292,24,FALSE)</f>
        <v>90mm&lt;THK≤190mm</v>
      </c>
      <c r="W239" s="310">
        <f>VLOOKUP($I239,'WM-AR'!$B$7:$AL$2292,25,FALSE)</f>
        <v>0</v>
      </c>
      <c r="X239" s="310" t="str">
        <f>VLOOKUP($I239,'WM-AR'!$B$7:$AL$2292,26,FALSE)</f>
        <v>THK=(  )mm</v>
      </c>
      <c r="Y239" s="310">
        <f>VLOOKUP($I239,'WM-AR'!$B$7:$AL$2292,27,FALSE)</f>
        <v>0</v>
      </c>
      <c r="Z239" s="310">
        <f>VLOOKUP($I239,'WM-AR'!$B$7:$AL$2292,28,FALSE)</f>
        <v>0</v>
      </c>
      <c r="AA239" s="310">
        <f>VLOOKUP($I239,'WM-AR'!$B$7:$AL$2292,29,FALSE)</f>
        <v>0</v>
      </c>
      <c r="AB239" s="310">
        <f>VLOOKUP($I239,'WM-AR'!$B$7:$AL$2292,30,FALSE)</f>
        <v>0</v>
      </c>
      <c r="AC239" s="310">
        <f>VLOOKUP($I239,'WM-AR'!$B$7:$AL$2292,31,FALSE)</f>
        <v>0</v>
      </c>
      <c r="AD239" s="310">
        <f>VLOOKUP($I239,'WM-AR'!$B$7:$AL$2292,32,FALSE)</f>
        <v>0</v>
      </c>
      <c r="AE239" s="310">
        <f>VLOOKUP($I239,'WM-AR'!$B$7:$AL$2292,33,FALSE)</f>
        <v>0</v>
      </c>
      <c r="AF239" s="287" t="s">
        <v>1236</v>
      </c>
      <c r="AG239" s="316" t="s">
        <v>779</v>
      </c>
      <c r="AH239" s="312"/>
      <c r="AI239" s="312" t="s">
        <v>763</v>
      </c>
      <c r="AJ239" s="334"/>
    </row>
    <row r="240" spans="2:36" ht="49.9" customHeight="1">
      <c r="B240" s="299" t="str">
        <f t="shared" ref="B240:B241" si="42">$B239</f>
        <v>표준</v>
      </c>
      <c r="C240" s="314"/>
      <c r="D240" s="285"/>
      <c r="E240" s="309"/>
      <c r="F240" s="746"/>
      <c r="G240" s="286" t="str">
        <f>N240</f>
        <v>Plastering</v>
      </c>
      <c r="H240" s="308" t="s">
        <v>1136</v>
      </c>
      <c r="I240" s="309" t="str">
        <f t="shared" si="41"/>
        <v>A04AT198-00001</v>
      </c>
      <c r="J240" s="310"/>
      <c r="K240" s="310" t="str">
        <f>VLOOKUP($I240,'WM-AR'!$B$7:$AL$2292,34,FALSE)</f>
        <v>M2</v>
      </c>
      <c r="L240" s="310" t="str">
        <f>VLOOKUP($I240,'WM-AR'!$B$7:$AL$2292,4,FALSE)</f>
        <v>Finishing Work</v>
      </c>
      <c r="M240" s="310" t="str">
        <f>VLOOKUP($I240,'WM-AR'!$B$7:$AL$2292,6,FALSE)</f>
        <v>Plastering Work</v>
      </c>
      <c r="N240" s="310" t="str">
        <f>VLOOKUP($I240,'WM-AR'!$B$7:$AL$2292,8,FALSE)</f>
        <v>Plastering</v>
      </c>
      <c r="O240" s="310">
        <f>VLOOKUP($I240,'WM-AR'!$B$7:$AL$2292,10,FALSE)</f>
        <v>0</v>
      </c>
      <c r="P240" s="310">
        <f>VLOOKUP($I240,'WM-AR'!$B$7:$AL$2292,12,FALSE)</f>
        <v>0</v>
      </c>
      <c r="Q240" s="310" t="str">
        <f>IF(VLOOKUP($I240,'WM-AR'!$B$7:$AL$2292,14,FALSE)=0,"",VLOOKUP($I240,'WM-AR'!$B$7:$AL$2292,14,FALSE))</f>
        <v/>
      </c>
      <c r="R240" s="310">
        <f>VLOOKUP($I240,'WM-AR'!$B$7:$AL$2292,16,FALSE)</f>
        <v>0</v>
      </c>
      <c r="S240" s="310" t="str">
        <f>VLOOKUP($I240,'WM-AR'!$B$7:$AL$2292,18,FALSE)</f>
        <v>for External Masonry Wall</v>
      </c>
      <c r="T240" s="310" t="str">
        <f>VLOOKUP($I240,'WM-AR'!$B$7:$AL$2292,20,FALSE)</f>
        <v/>
      </c>
      <c r="U240" s="310">
        <f>VLOOKUP($I240,'WM-AR'!$B$7:$AL$2292,22,FALSE)</f>
        <v>0</v>
      </c>
      <c r="V240" s="310">
        <f>VLOOKUP($I240,'WM-AR'!$B$7:$AL$2292,24,FALSE)</f>
        <v>0</v>
      </c>
      <c r="W240" s="310">
        <f>VLOOKUP($I240,'WM-AR'!$B$7:$AL$2292,25,FALSE)</f>
        <v>0</v>
      </c>
      <c r="X240" s="310" t="str">
        <f>VLOOKUP($I240,'WM-AR'!$B$7:$AL$2292,26,FALSE)</f>
        <v>THK=(  )mm</v>
      </c>
      <c r="Y240" s="310">
        <f>VLOOKUP($I240,'WM-AR'!$B$7:$AL$2292,27,FALSE)</f>
        <v>0</v>
      </c>
      <c r="Z240" s="310">
        <f>VLOOKUP($I240,'WM-AR'!$B$7:$AL$2292,28,FALSE)</f>
        <v>0</v>
      </c>
      <c r="AA240" s="310">
        <f>VLOOKUP($I240,'WM-AR'!$B$7:$AL$2292,29,FALSE)</f>
        <v>0</v>
      </c>
      <c r="AB240" s="310">
        <f>VLOOKUP($I240,'WM-AR'!$B$7:$AL$2292,30,FALSE)</f>
        <v>0</v>
      </c>
      <c r="AC240" s="310">
        <f>VLOOKUP($I240,'WM-AR'!$B$7:$AL$2292,31,FALSE)</f>
        <v>0</v>
      </c>
      <c r="AD240" s="310">
        <f>VLOOKUP($I240,'WM-AR'!$B$7:$AL$2292,32,FALSE)</f>
        <v>0</v>
      </c>
      <c r="AE240" s="310">
        <f>VLOOKUP($I240,'WM-AR'!$B$7:$AL$2292,33,FALSE)</f>
        <v>0</v>
      </c>
      <c r="AF240" s="287" t="s">
        <v>1137</v>
      </c>
      <c r="AG240" s="316" t="s">
        <v>779</v>
      </c>
      <c r="AH240" s="312"/>
      <c r="AI240" s="312" t="s">
        <v>763</v>
      </c>
      <c r="AJ240" s="334"/>
    </row>
    <row r="241" spans="2:36" ht="49.9" customHeight="1">
      <c r="B241" s="299" t="str">
        <f t="shared" si="42"/>
        <v>표준</v>
      </c>
      <c r="C241" s="314"/>
      <c r="D241" s="285"/>
      <c r="E241" s="309"/>
      <c r="F241" s="747"/>
      <c r="G241" s="286" t="str">
        <f>O241</f>
        <v>Acrylic Emulsion Paint</v>
      </c>
      <c r="H241" s="308" t="s">
        <v>1138</v>
      </c>
      <c r="I241" s="309" t="str">
        <f t="shared" si="41"/>
        <v>A04AM077-00001</v>
      </c>
      <c r="J241" s="310"/>
      <c r="K241" s="310" t="str">
        <f>VLOOKUP($I241,'WM-AR'!$B$7:$AL$2292,34,FALSE)</f>
        <v>M2</v>
      </c>
      <c r="L241" s="310" t="str">
        <f>VLOOKUP($I241,'WM-AR'!$B$7:$AL$2292,4,FALSE)</f>
        <v>Finishing Work</v>
      </c>
      <c r="M241" s="310" t="str">
        <f>VLOOKUP($I241,'WM-AR'!$B$7:$AL$2292,6,FALSE)</f>
        <v>Painting Work</v>
      </c>
      <c r="N241" s="310" t="str">
        <f>VLOOKUP($I241,'WM-AR'!$B$7:$AL$2292,8,FALSE)</f>
        <v>External Wall Painting</v>
      </c>
      <c r="O241" s="310" t="str">
        <f>VLOOKUP($I241,'WM-AR'!$B$7:$AL$2292,10,FALSE)</f>
        <v>Acrylic Emulsion Paint</v>
      </c>
      <c r="P241" s="310">
        <f>VLOOKUP($I241,'WM-AR'!$B$7:$AL$2292,12,FALSE)</f>
        <v>0</v>
      </c>
      <c r="Q241" s="310" t="str">
        <f>IF(VLOOKUP($I241,'WM-AR'!$B$7:$AL$2292,14,FALSE)=0,"",VLOOKUP($I241,'WM-AR'!$B$7:$AL$2292,14,FALSE))</f>
        <v/>
      </c>
      <c r="R241" s="310">
        <f>VLOOKUP($I241,'WM-AR'!$B$7:$AL$2292,16,FALSE)</f>
        <v>0</v>
      </c>
      <c r="S241" s="310">
        <f>VLOOKUP($I241,'WM-AR'!$B$7:$AL$2292,18,FALSE)</f>
        <v>0</v>
      </c>
      <c r="T241" s="310" t="str">
        <f>VLOOKUP($I241,'WM-AR'!$B$7:$AL$2292,20,FALSE)</f>
        <v/>
      </c>
      <c r="U241" s="310">
        <f>VLOOKUP($I241,'WM-AR'!$B$7:$AL$2292,22,FALSE)</f>
        <v>0</v>
      </c>
      <c r="V241" s="310" t="str">
        <f>VLOOKUP($I241,'WM-AR'!$B$7:$AL$2292,24,FALSE)</f>
        <v/>
      </c>
      <c r="W241" s="310">
        <f>VLOOKUP($I241,'WM-AR'!$B$7:$AL$2292,25,FALSE)</f>
        <v>0</v>
      </c>
      <c r="X241" s="310" t="str">
        <f>VLOOKUP($I241,'WM-AR'!$B$7:$AL$2292,26,FALSE)</f>
        <v/>
      </c>
      <c r="Y241" s="310">
        <f>VLOOKUP($I241,'WM-AR'!$B$7:$AL$2292,27,FALSE)</f>
        <v>0</v>
      </c>
      <c r="Z241" s="310">
        <f>VLOOKUP($I241,'WM-AR'!$B$7:$AL$2292,28,FALSE)</f>
        <v>0</v>
      </c>
      <c r="AA241" s="310">
        <f>VLOOKUP($I241,'WM-AR'!$B$7:$AL$2292,29,FALSE)</f>
        <v>0</v>
      </c>
      <c r="AB241" s="310">
        <f>VLOOKUP($I241,'WM-AR'!$B$7:$AL$2292,30,FALSE)</f>
        <v>0</v>
      </c>
      <c r="AC241" s="310">
        <f>VLOOKUP($I241,'WM-AR'!$B$7:$AL$2292,31,FALSE)</f>
        <v>0</v>
      </c>
      <c r="AD241" s="310">
        <f>VLOOKUP($I241,'WM-AR'!$B$7:$AL$2292,32,FALSE)</f>
        <v>0</v>
      </c>
      <c r="AE241" s="310">
        <f>VLOOKUP($I241,'WM-AR'!$B$7:$AL$2292,33,FALSE)</f>
        <v>0</v>
      </c>
      <c r="AF241" s="287" t="s">
        <v>1139</v>
      </c>
      <c r="AG241" s="316" t="s">
        <v>779</v>
      </c>
      <c r="AH241" s="312"/>
      <c r="AI241" s="312" t="s">
        <v>763</v>
      </c>
      <c r="AJ241" s="334"/>
    </row>
    <row r="242" spans="2:36">
      <c r="B242" s="317" t="str">
        <f>$B241</f>
        <v>표준</v>
      </c>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row>
    <row r="243" spans="2:36" ht="34.9" customHeight="1">
      <c r="B243" s="283" t="s">
        <v>755</v>
      </c>
      <c r="C243" s="440"/>
      <c r="D243" s="285" t="s">
        <v>225</v>
      </c>
      <c r="E243" s="308"/>
      <c r="F243" s="287" t="s">
        <v>539</v>
      </c>
      <c r="G243" s="288" t="s">
        <v>1237</v>
      </c>
      <c r="H243" s="289"/>
      <c r="I243" s="290" t="str">
        <f t="shared" si="41"/>
        <v/>
      </c>
      <c r="J243" s="290"/>
      <c r="K243" s="290"/>
      <c r="L243" s="290"/>
      <c r="M243" s="290"/>
      <c r="N243" s="291"/>
      <c r="O243" s="441" t="s">
        <v>1238</v>
      </c>
      <c r="P243" s="442"/>
      <c r="Q243" s="442"/>
      <c r="R243" s="442"/>
      <c r="S243" s="442"/>
      <c r="T243" s="442"/>
      <c r="U243" s="442"/>
      <c r="V243" s="443"/>
      <c r="W243" s="444"/>
      <c r="X243" s="444"/>
      <c r="Y243" s="444"/>
      <c r="Z243" s="444"/>
      <c r="AA243" s="444"/>
      <c r="AB243" s="444"/>
      <c r="AC243" s="444"/>
      <c r="AD243" s="444"/>
      <c r="AE243" s="444"/>
      <c r="AF243" s="394"/>
      <c r="AG243" s="297"/>
      <c r="AH243" s="297"/>
      <c r="AI243" s="297"/>
      <c r="AJ243" s="333"/>
    </row>
    <row r="244" spans="2:36" ht="60" customHeight="1">
      <c r="B244" s="299" t="str">
        <f>$B243</f>
        <v>표준</v>
      </c>
      <c r="C244" s="307"/>
      <c r="D244" s="286"/>
      <c r="E244" s="286"/>
      <c r="F244" s="464"/>
      <c r="G244" s="286" t="str">
        <f>N244</f>
        <v>Burnt Clay Brick</v>
      </c>
      <c r="H244" s="308" t="s">
        <v>1157</v>
      </c>
      <c r="I244" s="309" t="str">
        <f t="shared" si="41"/>
        <v>A04AL074-00002</v>
      </c>
      <c r="J244" s="310"/>
      <c r="K244" s="310" t="str">
        <f>VLOOKUP($I244,'WM-AR'!$B$7:$AL$2292,34,FALSE)</f>
        <v>M2</v>
      </c>
      <c r="L244" s="310" t="str">
        <f>VLOOKUP($I244,'WM-AR'!$B$7:$AL$2292,4,FALSE)</f>
        <v>Finishing Work</v>
      </c>
      <c r="M244" s="310" t="str">
        <f>VLOOKUP($I244,'WM-AR'!$B$7:$AL$2292,6,FALSE)</f>
        <v>Masonry Work</v>
      </c>
      <c r="N244" s="310" t="str">
        <f>VLOOKUP($I244,'WM-AR'!$B$7:$AL$2292,8,FALSE)</f>
        <v>Burnt Clay Brick</v>
      </c>
      <c r="O244" s="310">
        <f>VLOOKUP($I244,'WM-AR'!$B$7:$AL$2292,10,FALSE)</f>
        <v>0</v>
      </c>
      <c r="P244" s="310">
        <f>VLOOKUP($I244,'WM-AR'!$B$7:$AL$2292,12,FALSE)</f>
        <v>0</v>
      </c>
      <c r="Q244" s="310" t="str">
        <f>IF(VLOOKUP($I244,'WM-AR'!$B$7:$AL$2292,14,FALSE)=0,"",VLOOKUP($I244,'WM-AR'!$B$7:$AL$2292,14,FALSE))</f>
        <v/>
      </c>
      <c r="R244" s="310">
        <f>VLOOKUP($I244,'WM-AR'!$B$7:$AL$2292,16,FALSE)</f>
        <v>0</v>
      </c>
      <c r="S244" s="310">
        <f>VLOOKUP($I244,'WM-AR'!$B$7:$AL$2292,18,FALSE)</f>
        <v>0</v>
      </c>
      <c r="T244" s="310" t="str">
        <f>VLOOKUP($I244,'WM-AR'!$B$7:$AL$2292,20,FALSE)</f>
        <v>[1.0B] w/ All Reinf.(Lath, Steel Tie, Anchor Bar, Mortar, ETC.), Filler, Sealant, Lintel/Sill for Opening, ETC.</v>
      </c>
      <c r="U244" s="310">
        <f>VLOOKUP($I244,'WM-AR'!$B$7:$AL$2292,22,FALSE)</f>
        <v>0</v>
      </c>
      <c r="V244" s="310" t="str">
        <f>VLOOKUP($I244,'WM-AR'!$B$7:$AL$2292,24,FALSE)</f>
        <v>90mm&lt;THK≤190mm</v>
      </c>
      <c r="W244" s="310">
        <f>VLOOKUP($I244,'WM-AR'!$B$7:$AL$2292,25,FALSE)</f>
        <v>0</v>
      </c>
      <c r="X244" s="310" t="str">
        <f>VLOOKUP($I244,'WM-AR'!$B$7:$AL$2292,26,FALSE)</f>
        <v>THK=(  )mm</v>
      </c>
      <c r="Y244" s="310">
        <f>VLOOKUP($I244,'WM-AR'!$B$7:$AL$2292,27,FALSE)</f>
        <v>0</v>
      </c>
      <c r="Z244" s="310">
        <f>VLOOKUP($I244,'WM-AR'!$B$7:$AL$2292,28,FALSE)</f>
        <v>0</v>
      </c>
      <c r="AA244" s="310">
        <f>VLOOKUP($I244,'WM-AR'!$B$7:$AL$2292,29,FALSE)</f>
        <v>0</v>
      </c>
      <c r="AB244" s="310">
        <f>VLOOKUP($I244,'WM-AR'!$B$7:$AL$2292,30,FALSE)</f>
        <v>0</v>
      </c>
      <c r="AC244" s="310">
        <f>VLOOKUP($I244,'WM-AR'!$B$7:$AL$2292,31,FALSE)</f>
        <v>0</v>
      </c>
      <c r="AD244" s="310">
        <f>VLOOKUP($I244,'WM-AR'!$B$7:$AL$2292,32,FALSE)</f>
        <v>0</v>
      </c>
      <c r="AE244" s="310">
        <f>VLOOKUP($I244,'WM-AR'!$B$7:$AL$2292,33,FALSE)</f>
        <v>0</v>
      </c>
      <c r="AF244" s="287" t="s">
        <v>1236</v>
      </c>
      <c r="AG244" s="316" t="s">
        <v>779</v>
      </c>
      <c r="AH244" s="312"/>
      <c r="AI244" s="312" t="s">
        <v>763</v>
      </c>
      <c r="AJ244" s="334"/>
    </row>
    <row r="245" spans="2:36">
      <c r="B245" s="317" t="str">
        <f>$B244</f>
        <v>표준</v>
      </c>
      <c r="C245" s="318"/>
      <c r="D245" s="318"/>
      <c r="E245" s="318"/>
      <c r="F245" s="318"/>
      <c r="G245" s="318"/>
      <c r="H245" s="318"/>
      <c r="I245" s="318"/>
      <c r="J245" s="318"/>
      <c r="K245" s="318"/>
      <c r="L245" s="318"/>
      <c r="M245" s="318"/>
      <c r="N245" s="318"/>
      <c r="O245" s="318"/>
      <c r="P245" s="318"/>
      <c r="Q245" s="318"/>
      <c r="R245" s="318"/>
      <c r="S245" s="318"/>
      <c r="T245" s="318"/>
      <c r="U245" s="318"/>
      <c r="V245" s="318"/>
      <c r="W245" s="318"/>
      <c r="X245" s="318"/>
      <c r="Y245" s="318"/>
      <c r="Z245" s="318"/>
      <c r="AA245" s="318"/>
      <c r="AB245" s="318"/>
      <c r="AC245" s="318"/>
      <c r="AD245" s="318"/>
      <c r="AE245" s="318"/>
      <c r="AF245" s="318"/>
      <c r="AG245" s="318"/>
      <c r="AH245" s="318"/>
      <c r="AI245" s="318"/>
      <c r="AJ245" s="318"/>
    </row>
    <row r="246" spans="2:36" ht="34.9" customHeight="1">
      <c r="B246" s="283" t="s">
        <v>755</v>
      </c>
      <c r="C246" s="440"/>
      <c r="D246" s="285" t="s">
        <v>225</v>
      </c>
      <c r="E246" s="308"/>
      <c r="F246" s="287" t="s">
        <v>539</v>
      </c>
      <c r="G246" s="288" t="s">
        <v>1239</v>
      </c>
      <c r="H246" s="289"/>
      <c r="I246" s="290" t="str">
        <f t="shared" si="41"/>
        <v/>
      </c>
      <c r="J246" s="290"/>
      <c r="K246" s="290"/>
      <c r="L246" s="290"/>
      <c r="M246" s="290"/>
      <c r="N246" s="291"/>
      <c r="O246" s="441" t="s">
        <v>1240</v>
      </c>
      <c r="P246" s="442"/>
      <c r="Q246" s="442"/>
      <c r="R246" s="442"/>
      <c r="S246" s="442"/>
      <c r="T246" s="442"/>
      <c r="U246" s="442"/>
      <c r="V246" s="443"/>
      <c r="W246" s="444"/>
      <c r="X246" s="444"/>
      <c r="Y246" s="444"/>
      <c r="Z246" s="444"/>
      <c r="AA246" s="444"/>
      <c r="AB246" s="444"/>
      <c r="AC246" s="444"/>
      <c r="AD246" s="444"/>
      <c r="AE246" s="444"/>
      <c r="AF246" s="394"/>
      <c r="AG246" s="297"/>
      <c r="AH246" s="297"/>
      <c r="AI246" s="297"/>
      <c r="AJ246" s="333"/>
    </row>
    <row r="247" spans="2:36" ht="60" customHeight="1">
      <c r="B247" s="299" t="str">
        <f>$B246</f>
        <v>표준</v>
      </c>
      <c r="C247" s="307"/>
      <c r="D247" s="286"/>
      <c r="E247" s="286"/>
      <c r="F247" s="464"/>
      <c r="G247" s="286" t="str">
        <f>N247</f>
        <v>AAC (Autoclaved Aerated Concrete) Block</v>
      </c>
      <c r="H247" s="308" t="s">
        <v>1241</v>
      </c>
      <c r="I247" s="309" t="str">
        <f t="shared" si="41"/>
        <v>A04AL070-00002</v>
      </c>
      <c r="J247" s="310"/>
      <c r="K247" s="310" t="str">
        <f>VLOOKUP($I247,'WM-AR'!$B$7:$AL$2292,34,FALSE)</f>
        <v>M2</v>
      </c>
      <c r="L247" s="310" t="str">
        <f>VLOOKUP($I247,'WM-AR'!$B$7:$AL$2292,4,FALSE)</f>
        <v>Finishing Work</v>
      </c>
      <c r="M247" s="310" t="str">
        <f>VLOOKUP($I247,'WM-AR'!$B$7:$AL$2292,6,FALSE)</f>
        <v>Masonry Work</v>
      </c>
      <c r="N247" s="310" t="str">
        <f>VLOOKUP($I247,'WM-AR'!$B$7:$AL$2292,8,FALSE)</f>
        <v>AAC (Autoclaved Aerated Concrete) Block</v>
      </c>
      <c r="O247" s="310">
        <f>VLOOKUP($I247,'WM-AR'!$B$7:$AL$2292,10,FALSE)</f>
        <v>0</v>
      </c>
      <c r="P247" s="310">
        <f>VLOOKUP($I247,'WM-AR'!$B$7:$AL$2292,12,FALSE)</f>
        <v>0</v>
      </c>
      <c r="Q247" s="310" t="str">
        <f>IF(VLOOKUP($I247,'WM-AR'!$B$7:$AL$2292,14,FALSE)=0,"",VLOOKUP($I247,'WM-AR'!$B$7:$AL$2292,14,FALSE))</f>
        <v/>
      </c>
      <c r="R247" s="310">
        <f>VLOOKUP($I247,'WM-AR'!$B$7:$AL$2292,16,FALSE)</f>
        <v>0</v>
      </c>
      <c r="S247" s="310">
        <f>VLOOKUP($I247,'WM-AR'!$B$7:$AL$2292,18,FALSE)</f>
        <v>0</v>
      </c>
      <c r="T247" s="310" t="str">
        <f>VLOOKUP($I247,'WM-AR'!$B$7:$AL$2292,20,FALSE)</f>
        <v>w/ All Reinf.(Lath, Steel Tie, Anchor Bar, Mortar, ETC.), Filler, Sealant, Lintel/Sill for Opening, ETC.</v>
      </c>
      <c r="U247" s="310">
        <f>VLOOKUP($I247,'WM-AR'!$B$7:$AL$2292,22,FALSE)</f>
        <v>0</v>
      </c>
      <c r="V247" s="310" t="str">
        <f>VLOOKUP($I247,'WM-AR'!$B$7:$AL$2292,24,FALSE)</f>
        <v>100mm&lt;THK≤200mm</v>
      </c>
      <c r="W247" s="310">
        <f>VLOOKUP($I247,'WM-AR'!$B$7:$AL$2292,25,FALSE)</f>
        <v>0</v>
      </c>
      <c r="X247" s="310" t="str">
        <f>VLOOKUP($I247,'WM-AR'!$B$7:$AL$2292,26,FALSE)</f>
        <v>THK=(  )mm</v>
      </c>
      <c r="Y247" s="310">
        <f>VLOOKUP($I247,'WM-AR'!$B$7:$AL$2292,27,FALSE)</f>
        <v>0</v>
      </c>
      <c r="Z247" s="310">
        <f>VLOOKUP($I247,'WM-AR'!$B$7:$AL$2292,28,FALSE)</f>
        <v>0</v>
      </c>
      <c r="AA247" s="310">
        <f>VLOOKUP($I247,'WM-AR'!$B$7:$AL$2292,29,FALSE)</f>
        <v>0</v>
      </c>
      <c r="AB247" s="310">
        <f>VLOOKUP($I247,'WM-AR'!$B$7:$AL$2292,30,FALSE)</f>
        <v>0</v>
      </c>
      <c r="AC247" s="310">
        <f>VLOOKUP($I247,'WM-AR'!$B$7:$AL$2292,31,FALSE)</f>
        <v>0</v>
      </c>
      <c r="AD247" s="310">
        <f>VLOOKUP($I247,'WM-AR'!$B$7:$AL$2292,32,FALSE)</f>
        <v>0</v>
      </c>
      <c r="AE247" s="310">
        <f>VLOOKUP($I247,'WM-AR'!$B$7:$AL$2292,33,FALSE)</f>
        <v>0</v>
      </c>
      <c r="AF247" s="287" t="s">
        <v>1242</v>
      </c>
      <c r="AG247" s="316" t="s">
        <v>779</v>
      </c>
      <c r="AH247" s="312"/>
      <c r="AI247" s="312" t="s">
        <v>763</v>
      </c>
      <c r="AJ247" s="334"/>
    </row>
    <row r="248" spans="2:36">
      <c r="B248" s="317" t="str">
        <f>$B247</f>
        <v>표준</v>
      </c>
      <c r="C248" s="318"/>
      <c r="D248" s="318"/>
      <c r="E248" s="318"/>
      <c r="F248" s="318"/>
      <c r="G248" s="318"/>
      <c r="H248" s="318"/>
      <c r="I248" s="318"/>
      <c r="J248" s="318"/>
      <c r="K248" s="318"/>
      <c r="L248" s="318"/>
      <c r="M248" s="318"/>
      <c r="N248" s="318"/>
      <c r="O248" s="318"/>
      <c r="P248" s="318"/>
      <c r="Q248" s="318"/>
      <c r="R248" s="318"/>
      <c r="S248" s="318"/>
      <c r="T248" s="318"/>
      <c r="U248" s="318"/>
      <c r="V248" s="318"/>
      <c r="W248" s="318"/>
      <c r="X248" s="318"/>
      <c r="Y248" s="318"/>
      <c r="Z248" s="318"/>
      <c r="AA248" s="318"/>
      <c r="AB248" s="318"/>
      <c r="AC248" s="318"/>
      <c r="AD248" s="318"/>
      <c r="AE248" s="318"/>
      <c r="AF248" s="318"/>
      <c r="AG248" s="318"/>
      <c r="AH248" s="318"/>
      <c r="AI248" s="318"/>
      <c r="AJ248" s="318"/>
    </row>
    <row r="249" spans="2:36" ht="33" customHeight="1">
      <c r="B249" s="379"/>
      <c r="C249" s="438"/>
      <c r="D249" s="451" t="s">
        <v>1107</v>
      </c>
      <c r="E249" s="321"/>
      <c r="F249" s="321"/>
      <c r="G249" s="451" t="s">
        <v>1243</v>
      </c>
      <c r="H249" s="451"/>
      <c r="I249" s="415" t="str">
        <f t="shared" si="41"/>
        <v/>
      </c>
      <c r="J249" s="415"/>
      <c r="K249" s="416"/>
      <c r="L249" s="416"/>
      <c r="M249" s="416"/>
      <c r="N249" s="416"/>
      <c r="O249" s="416"/>
      <c r="P249" s="416"/>
      <c r="Q249" s="416"/>
      <c r="R249" s="416"/>
      <c r="S249" s="416"/>
      <c r="T249" s="416"/>
      <c r="U249" s="416"/>
      <c r="V249" s="416"/>
      <c r="W249" s="416"/>
      <c r="X249" s="416"/>
      <c r="Y249" s="416"/>
      <c r="Z249" s="416"/>
      <c r="AA249" s="416"/>
      <c r="AB249" s="416"/>
      <c r="AC249" s="416"/>
      <c r="AD249" s="416"/>
      <c r="AE249" s="416"/>
      <c r="AF249" s="305"/>
      <c r="AG249" s="305"/>
      <c r="AH249" s="305"/>
      <c r="AI249" s="305"/>
      <c r="AJ249" s="306"/>
    </row>
    <row r="250" spans="2:36" ht="34.9" customHeight="1">
      <c r="B250" s="283" t="s">
        <v>755</v>
      </c>
      <c r="C250" s="440"/>
      <c r="D250" s="285" t="s">
        <v>225</v>
      </c>
      <c r="E250" s="308"/>
      <c r="F250" s="287" t="s">
        <v>539</v>
      </c>
      <c r="G250" s="288" t="s">
        <v>1244</v>
      </c>
      <c r="H250" s="289"/>
      <c r="I250" s="290" t="str">
        <f t="shared" si="41"/>
        <v/>
      </c>
      <c r="J250" s="290"/>
      <c r="K250" s="290"/>
      <c r="L250" s="290"/>
      <c r="M250" s="290"/>
      <c r="N250" s="291"/>
      <c r="O250" s="441" t="s">
        <v>1245</v>
      </c>
      <c r="P250" s="442"/>
      <c r="Q250" s="442"/>
      <c r="R250" s="442"/>
      <c r="S250" s="442"/>
      <c r="T250" s="442"/>
      <c r="U250" s="442"/>
      <c r="V250" s="443"/>
      <c r="W250" s="444"/>
      <c r="X250" s="444"/>
      <c r="Y250" s="444"/>
      <c r="Z250" s="444"/>
      <c r="AA250" s="444"/>
      <c r="AB250" s="444"/>
      <c r="AC250" s="444"/>
      <c r="AD250" s="444"/>
      <c r="AE250" s="444"/>
      <c r="AF250" s="394"/>
      <c r="AG250" s="297"/>
      <c r="AH250" s="297"/>
      <c r="AI250" s="297"/>
      <c r="AJ250" s="333"/>
    </row>
    <row r="251" spans="2:36" ht="49.9" customHeight="1">
      <c r="B251" s="299" t="str">
        <f>$B250</f>
        <v>표준</v>
      </c>
      <c r="C251" s="307"/>
      <c r="D251" s="286"/>
      <c r="E251" s="286"/>
      <c r="F251" s="286"/>
      <c r="G251" s="286" t="str">
        <f>N251</f>
        <v>Sandwich Panel</v>
      </c>
      <c r="H251" s="308" t="s">
        <v>1246</v>
      </c>
      <c r="I251" s="309" t="str">
        <f t="shared" si="41"/>
        <v>A05ZZ200-00003</v>
      </c>
      <c r="J251" s="310"/>
      <c r="K251" s="310" t="str">
        <f>VLOOKUP($I251,'WM-AR'!$B$7:$AL$2292,34,FALSE)</f>
        <v>M2</v>
      </c>
      <c r="L251" s="310" t="str">
        <f>VLOOKUP($I251,'WM-AR'!$B$7:$AL$2292,4,FALSE)</f>
        <v>Cladding Work</v>
      </c>
      <c r="M251" s="310" t="str">
        <f>VLOOKUP($I251,'WM-AR'!$B$7:$AL$2292,6,FALSE)</f>
        <v>-</v>
      </c>
      <c r="N251" s="310" t="str">
        <f>VLOOKUP($I251,'WM-AR'!$B$7:$AL$2292,8,FALSE)</f>
        <v>Sandwich Panel</v>
      </c>
      <c r="O251" s="310" t="str">
        <f>VLOOKUP($I251,'WM-AR'!$B$7:$AL$2292,10,FALSE)</f>
        <v>Corrugated Galvanized Steel Sheet Sandwich Panel, Fire Protective Rating: N/A</v>
      </c>
      <c r="P251" s="310">
        <f>VLOOKUP($I251,'WM-AR'!$B$7:$AL$2292,12,FALSE)</f>
        <v>0</v>
      </c>
      <c r="Q251" s="310" t="str">
        <f>IF(VLOOKUP($I251,'WM-AR'!$B$7:$AL$2292,14,FALSE)=0,"",VLOOKUP($I251,'WM-AR'!$B$7:$AL$2292,14,FALSE))</f>
        <v/>
      </c>
      <c r="R251" s="310" t="str">
        <f>VLOOKUP($I251,'WM-AR'!$B$7:$AL$2292,16,FALSE)</f>
        <v>Mineral Wool (Rock Wool)</v>
      </c>
      <c r="S251" s="310" t="str">
        <f>VLOOKUP($I251,'WM-AR'!$B$7:$AL$2292,18,FALSE)</f>
        <v>for Wall</v>
      </c>
      <c r="T251" s="310" t="str">
        <f>VLOOKUP($I251,'WM-AR'!$B$7:$AL$2292,20,FALSE)</f>
        <v>w/ Accessories, Flashing</v>
      </c>
      <c r="U251" s="310">
        <f>VLOOKUP($I251,'WM-AR'!$B$7:$AL$2292,22,FALSE)</f>
        <v>0</v>
      </c>
      <c r="V251" s="310" t="str">
        <f>VLOOKUP($I251,'WM-AR'!$B$7:$AL$2292,24,FALSE)</f>
        <v>100mm≤THK&lt;150mm</v>
      </c>
      <c r="W251" s="310">
        <f>VLOOKUP($I251,'WM-AR'!$B$7:$AL$2292,25,FALSE)</f>
        <v>0</v>
      </c>
      <c r="X251" s="310" t="str">
        <f>VLOOKUP($I251,'WM-AR'!$B$7:$AL$2292,26,FALSE)</f>
        <v>THK=(  )mm</v>
      </c>
      <c r="Y251" s="310">
        <f>VLOOKUP($I251,'WM-AR'!$B$7:$AL$2292,27,FALSE)</f>
        <v>0</v>
      </c>
      <c r="Z251" s="310">
        <f>VLOOKUP($I251,'WM-AR'!$B$7:$AL$2292,28,FALSE)</f>
        <v>0</v>
      </c>
      <c r="AA251" s="310">
        <f>VLOOKUP($I251,'WM-AR'!$B$7:$AL$2292,29,FALSE)</f>
        <v>0</v>
      </c>
      <c r="AB251" s="310">
        <f>VLOOKUP($I251,'WM-AR'!$B$7:$AL$2292,30,FALSE)</f>
        <v>0</v>
      </c>
      <c r="AC251" s="310">
        <f>VLOOKUP($I251,'WM-AR'!$B$7:$AL$2292,31,FALSE)</f>
        <v>0</v>
      </c>
      <c r="AD251" s="310">
        <f>VLOOKUP($I251,'WM-AR'!$B$7:$AL$2292,32,FALSE)</f>
        <v>0</v>
      </c>
      <c r="AE251" s="310">
        <f>VLOOKUP($I251,'WM-AR'!$B$7:$AL$2292,33,FALSE)</f>
        <v>0</v>
      </c>
      <c r="AF251" s="287" t="s">
        <v>1026</v>
      </c>
      <c r="AG251" s="316" t="s">
        <v>779</v>
      </c>
      <c r="AH251" s="312"/>
      <c r="AI251" s="312" t="s">
        <v>763</v>
      </c>
      <c r="AJ251" s="334"/>
    </row>
    <row r="252" spans="2:36">
      <c r="B252" s="317" t="str">
        <f>$B251</f>
        <v>표준</v>
      </c>
      <c r="C252" s="318"/>
      <c r="D252" s="318"/>
      <c r="E252" s="318"/>
      <c r="F252" s="318"/>
      <c r="G252" s="318"/>
      <c r="H252" s="318"/>
      <c r="I252" s="318"/>
      <c r="J252" s="318"/>
      <c r="K252" s="318"/>
      <c r="L252" s="318"/>
      <c r="M252" s="318"/>
      <c r="N252" s="318"/>
      <c r="O252" s="318"/>
      <c r="P252" s="318"/>
      <c r="Q252" s="318"/>
      <c r="R252" s="318"/>
      <c r="S252" s="318"/>
      <c r="T252" s="318"/>
      <c r="U252" s="318"/>
      <c r="V252" s="318"/>
      <c r="W252" s="318"/>
      <c r="X252" s="318"/>
      <c r="Y252" s="318"/>
      <c r="Z252" s="318"/>
      <c r="AA252" s="318"/>
      <c r="AB252" s="318"/>
      <c r="AC252" s="318"/>
      <c r="AD252" s="318"/>
      <c r="AE252" s="318"/>
      <c r="AF252" s="318"/>
      <c r="AG252" s="318"/>
      <c r="AH252" s="318"/>
      <c r="AI252" s="318"/>
      <c r="AJ252" s="318"/>
    </row>
    <row r="253" spans="2:36" ht="34.9" customHeight="1">
      <c r="B253" s="283" t="s">
        <v>755</v>
      </c>
      <c r="C253" s="440"/>
      <c r="D253" s="285" t="s">
        <v>225</v>
      </c>
      <c r="E253" s="308"/>
      <c r="F253" s="287" t="s">
        <v>539</v>
      </c>
      <c r="G253" s="288" t="s">
        <v>1247</v>
      </c>
      <c r="H253" s="289"/>
      <c r="I253" s="290" t="str">
        <f t="shared" si="41"/>
        <v/>
      </c>
      <c r="J253" s="290"/>
      <c r="K253" s="290"/>
      <c r="L253" s="290"/>
      <c r="M253" s="290"/>
      <c r="N253" s="291"/>
      <c r="O253" s="441" t="s">
        <v>1248</v>
      </c>
      <c r="P253" s="442"/>
      <c r="Q253" s="442"/>
      <c r="R253" s="442"/>
      <c r="S253" s="442"/>
      <c r="T253" s="442"/>
      <c r="U253" s="442"/>
      <c r="V253" s="443"/>
      <c r="W253" s="444"/>
      <c r="X253" s="444"/>
      <c r="Y253" s="444"/>
      <c r="Z253" s="444"/>
      <c r="AA253" s="444"/>
      <c r="AB253" s="444"/>
      <c r="AC253" s="444"/>
      <c r="AD253" s="444"/>
      <c r="AE253" s="444"/>
      <c r="AF253" s="394"/>
      <c r="AG253" s="297"/>
      <c r="AH253" s="297"/>
      <c r="AI253" s="297"/>
      <c r="AJ253" s="333"/>
    </row>
    <row r="254" spans="2:36" ht="49.9" customHeight="1">
      <c r="B254" s="299" t="str">
        <f>$B253</f>
        <v>표준</v>
      </c>
      <c r="C254" s="307"/>
      <c r="D254" s="286"/>
      <c r="E254" s="286"/>
      <c r="F254" s="286"/>
      <c r="G254" s="286" t="str">
        <f>N254</f>
        <v>Sandwich Panel</v>
      </c>
      <c r="H254" s="308" t="s">
        <v>1249</v>
      </c>
      <c r="I254" s="309" t="str">
        <f t="shared" si="41"/>
        <v>A05ZZ200-00027</v>
      </c>
      <c r="J254" s="310"/>
      <c r="K254" s="310" t="str">
        <f>VLOOKUP($I254,'WM-AR'!$B$7:$AL$2292,34,FALSE)</f>
        <v>M2</v>
      </c>
      <c r="L254" s="310" t="str">
        <f>VLOOKUP($I254,'WM-AR'!$B$7:$AL$2292,4,FALSE)</f>
        <v>Cladding Work</v>
      </c>
      <c r="M254" s="310" t="str">
        <f>VLOOKUP($I254,'WM-AR'!$B$7:$AL$2292,6,FALSE)</f>
        <v>-</v>
      </c>
      <c r="N254" s="310" t="str">
        <f>VLOOKUP($I254,'WM-AR'!$B$7:$AL$2292,8,FALSE)</f>
        <v>Sandwich Panel</v>
      </c>
      <c r="O254" s="310" t="str">
        <f>VLOOKUP($I254,'WM-AR'!$B$7:$AL$2292,10,FALSE)</f>
        <v>Corrugated Galvanized Steel Sheet Sandwich Panel, Fire Protective Rating: N/A</v>
      </c>
      <c r="P254" s="310">
        <f>VLOOKUP($I254,'WM-AR'!$B$7:$AL$2292,12,FALSE)</f>
        <v>0</v>
      </c>
      <c r="Q254" s="310" t="str">
        <f>IF(VLOOKUP($I254,'WM-AR'!$B$7:$AL$2292,14,FALSE)=0,"",VLOOKUP($I254,'WM-AR'!$B$7:$AL$2292,14,FALSE))</f>
        <v/>
      </c>
      <c r="R254" s="310" t="str">
        <f>VLOOKUP($I254,'WM-AR'!$B$7:$AL$2292,16,FALSE)</f>
        <v>Glass Wool (Fiberglass)</v>
      </c>
      <c r="S254" s="310" t="str">
        <f>VLOOKUP($I254,'WM-AR'!$B$7:$AL$2292,18,FALSE)</f>
        <v>for Wall</v>
      </c>
      <c r="T254" s="310" t="str">
        <f>VLOOKUP($I254,'WM-AR'!$B$7:$AL$2292,20,FALSE)</f>
        <v>w/ Accessories, Flashing</v>
      </c>
      <c r="U254" s="310">
        <f>VLOOKUP($I254,'WM-AR'!$B$7:$AL$2292,22,FALSE)</f>
        <v>0</v>
      </c>
      <c r="V254" s="310" t="str">
        <f>VLOOKUP($I254,'WM-AR'!$B$7:$AL$2292,24,FALSE)</f>
        <v>100mm≤THK&lt;150mm</v>
      </c>
      <c r="W254" s="310">
        <f>VLOOKUP($I254,'WM-AR'!$B$7:$AL$2292,25,FALSE)</f>
        <v>0</v>
      </c>
      <c r="X254" s="310" t="str">
        <f>VLOOKUP($I254,'WM-AR'!$B$7:$AL$2292,26,FALSE)</f>
        <v>THK=(  )mm</v>
      </c>
      <c r="Y254" s="310">
        <f>VLOOKUP($I254,'WM-AR'!$B$7:$AL$2292,27,FALSE)</f>
        <v>0</v>
      </c>
      <c r="Z254" s="310">
        <f>VLOOKUP($I254,'WM-AR'!$B$7:$AL$2292,28,FALSE)</f>
        <v>0</v>
      </c>
      <c r="AA254" s="310">
        <f>VLOOKUP($I254,'WM-AR'!$B$7:$AL$2292,29,FALSE)</f>
        <v>0</v>
      </c>
      <c r="AB254" s="310">
        <f>VLOOKUP($I254,'WM-AR'!$B$7:$AL$2292,30,FALSE)</f>
        <v>0</v>
      </c>
      <c r="AC254" s="310">
        <f>VLOOKUP($I254,'WM-AR'!$B$7:$AL$2292,31,FALSE)</f>
        <v>0</v>
      </c>
      <c r="AD254" s="310">
        <f>VLOOKUP($I254,'WM-AR'!$B$7:$AL$2292,32,FALSE)</f>
        <v>0</v>
      </c>
      <c r="AE254" s="310">
        <f>VLOOKUP($I254,'WM-AR'!$B$7:$AL$2292,33,FALSE)</f>
        <v>0</v>
      </c>
      <c r="AF254" s="287" t="s">
        <v>1250</v>
      </c>
      <c r="AG254" s="316" t="s">
        <v>779</v>
      </c>
      <c r="AH254" s="312"/>
      <c r="AI254" s="312" t="s">
        <v>763</v>
      </c>
      <c r="AJ254" s="334"/>
    </row>
    <row r="255" spans="2:36">
      <c r="B255" s="317" t="str">
        <f>$B254</f>
        <v>표준</v>
      </c>
      <c r="C255" s="318"/>
      <c r="D255" s="318"/>
      <c r="E255" s="318"/>
      <c r="F255" s="318"/>
      <c r="G255" s="318"/>
      <c r="H255" s="318"/>
      <c r="I255" s="318"/>
      <c r="J255" s="318"/>
      <c r="K255" s="318"/>
      <c r="L255" s="318"/>
      <c r="M255" s="318"/>
      <c r="N255" s="318"/>
      <c r="O255" s="318"/>
      <c r="P255" s="318"/>
      <c r="Q255" s="318"/>
      <c r="R255" s="318"/>
      <c r="S255" s="318"/>
      <c r="T255" s="318"/>
      <c r="U255" s="318"/>
      <c r="V255" s="318"/>
      <c r="W255" s="318"/>
      <c r="X255" s="318"/>
      <c r="Y255" s="318"/>
      <c r="Z255" s="318"/>
      <c r="AA255" s="318"/>
      <c r="AB255" s="318"/>
      <c r="AC255" s="318"/>
      <c r="AD255" s="318"/>
      <c r="AE255" s="318"/>
      <c r="AF255" s="318"/>
      <c r="AG255" s="318"/>
      <c r="AH255" s="318"/>
      <c r="AI255" s="318"/>
      <c r="AJ255" s="318"/>
    </row>
    <row r="256" spans="2:36" ht="34.9" customHeight="1">
      <c r="B256" s="283" t="s">
        <v>755</v>
      </c>
      <c r="C256" s="440"/>
      <c r="D256" s="285" t="s">
        <v>225</v>
      </c>
      <c r="E256" s="308"/>
      <c r="F256" s="287" t="s">
        <v>539</v>
      </c>
      <c r="G256" s="288" t="s">
        <v>1251</v>
      </c>
      <c r="H256" s="289"/>
      <c r="I256" s="290" t="str">
        <f t="shared" si="41"/>
        <v/>
      </c>
      <c r="J256" s="290"/>
      <c r="K256" s="290"/>
      <c r="L256" s="290"/>
      <c r="M256" s="290"/>
      <c r="N256" s="291"/>
      <c r="O256" s="441" t="s">
        <v>1252</v>
      </c>
      <c r="P256" s="442"/>
      <c r="Q256" s="442"/>
      <c r="R256" s="442"/>
      <c r="S256" s="442"/>
      <c r="T256" s="442"/>
      <c r="U256" s="442"/>
      <c r="V256" s="443"/>
      <c r="W256" s="444"/>
      <c r="X256" s="444"/>
      <c r="Y256" s="444"/>
      <c r="Z256" s="444"/>
      <c r="AA256" s="444"/>
      <c r="AB256" s="444"/>
      <c r="AC256" s="444"/>
      <c r="AD256" s="444"/>
      <c r="AE256" s="444"/>
      <c r="AF256" s="394"/>
      <c r="AG256" s="297"/>
      <c r="AH256" s="297"/>
      <c r="AI256" s="297"/>
      <c r="AJ256" s="333"/>
    </row>
    <row r="257" spans="2:36" ht="49.9" customHeight="1">
      <c r="B257" s="299" t="str">
        <f>$B256</f>
        <v>표준</v>
      </c>
      <c r="C257" s="307"/>
      <c r="D257" s="286"/>
      <c r="E257" s="286"/>
      <c r="F257" s="286"/>
      <c r="G257" s="286" t="str">
        <f>N257</f>
        <v>Single Metal Sheet</v>
      </c>
      <c r="H257" s="308" t="s">
        <v>1253</v>
      </c>
      <c r="I257" s="309" t="str">
        <f t="shared" si="41"/>
        <v>A05ZZ199-00005</v>
      </c>
      <c r="J257" s="310"/>
      <c r="K257" s="310" t="str">
        <f>VLOOKUP($I257,'WM-AR'!$B$7:$AL$2292,34,FALSE)</f>
        <v>M2</v>
      </c>
      <c r="L257" s="310" t="str">
        <f>VLOOKUP($I257,'WM-AR'!$B$7:$AL$2292,4,FALSE)</f>
        <v>Cladding Work</v>
      </c>
      <c r="M257" s="310" t="str">
        <f>VLOOKUP($I257,'WM-AR'!$B$7:$AL$2292,6,FALSE)</f>
        <v>-</v>
      </c>
      <c r="N257" s="310" t="str">
        <f>VLOOKUP($I257,'WM-AR'!$B$7:$AL$2292,8,FALSE)</f>
        <v>Single Metal Sheet</v>
      </c>
      <c r="O257" s="310" t="str">
        <f>VLOOKUP($I257,'WM-AR'!$B$7:$AL$2292,10,FALSE)</f>
        <v>Corrugated Galvanized Steel Sheet</v>
      </c>
      <c r="P257" s="310">
        <f>VLOOKUP($I257,'WM-AR'!$B$7:$AL$2292,12,FALSE)</f>
        <v>0</v>
      </c>
      <c r="Q257" s="310" t="str">
        <f>IF(VLOOKUP($I257,'WM-AR'!$B$7:$AL$2292,14,FALSE)=0,"",VLOOKUP($I257,'WM-AR'!$B$7:$AL$2292,14,FALSE))</f>
        <v/>
      </c>
      <c r="R257" s="310">
        <f>VLOOKUP($I257,'WM-AR'!$B$7:$AL$2292,16,FALSE)</f>
        <v>0</v>
      </c>
      <c r="S257" s="310" t="str">
        <f>VLOOKUP($I257,'WM-AR'!$B$7:$AL$2292,18,FALSE)</f>
        <v>for Wall</v>
      </c>
      <c r="T257" s="310" t="str">
        <f>VLOOKUP($I257,'WM-AR'!$B$7:$AL$2292,20,FALSE)</f>
        <v>w/ Accessories, Flashing</v>
      </c>
      <c r="U257" s="310">
        <f>VLOOKUP($I257,'WM-AR'!$B$7:$AL$2292,22,FALSE)</f>
        <v>0</v>
      </c>
      <c r="V257" s="310">
        <f>VLOOKUP($I257,'WM-AR'!$B$7:$AL$2292,24,FALSE)</f>
        <v>0</v>
      </c>
      <c r="W257" s="310">
        <f>VLOOKUP($I257,'WM-AR'!$B$7:$AL$2292,25,FALSE)</f>
        <v>0</v>
      </c>
      <c r="X257" s="310" t="str">
        <f>VLOOKUP($I257,'WM-AR'!$B$7:$AL$2292,26,FALSE)</f>
        <v>THK=(  )mm</v>
      </c>
      <c r="Y257" s="310">
        <f>VLOOKUP($I257,'WM-AR'!$B$7:$AL$2292,27,FALSE)</f>
        <v>0</v>
      </c>
      <c r="Z257" s="310">
        <f>VLOOKUP($I257,'WM-AR'!$B$7:$AL$2292,28,FALSE)</f>
        <v>0</v>
      </c>
      <c r="AA257" s="310">
        <f>VLOOKUP($I257,'WM-AR'!$B$7:$AL$2292,29,FALSE)</f>
        <v>0</v>
      </c>
      <c r="AB257" s="310">
        <f>VLOOKUP($I257,'WM-AR'!$B$7:$AL$2292,30,FALSE)</f>
        <v>0</v>
      </c>
      <c r="AC257" s="310">
        <f>VLOOKUP($I257,'WM-AR'!$B$7:$AL$2292,31,FALSE)</f>
        <v>0</v>
      </c>
      <c r="AD257" s="310">
        <f>VLOOKUP($I257,'WM-AR'!$B$7:$AL$2292,32,FALSE)</f>
        <v>0</v>
      </c>
      <c r="AE257" s="310">
        <f>VLOOKUP($I257,'WM-AR'!$B$7:$AL$2292,33,FALSE)</f>
        <v>0</v>
      </c>
      <c r="AF257" s="287" t="s">
        <v>1079</v>
      </c>
      <c r="AG257" s="316" t="s">
        <v>779</v>
      </c>
      <c r="AH257" s="312"/>
      <c r="AI257" s="312" t="s">
        <v>763</v>
      </c>
      <c r="AJ257" s="334"/>
    </row>
    <row r="258" spans="2:36">
      <c r="B258" s="317" t="str">
        <f>$B257</f>
        <v>표준</v>
      </c>
      <c r="C258" s="318"/>
      <c r="D258" s="318"/>
      <c r="E258" s="318"/>
      <c r="F258" s="318"/>
      <c r="G258" s="318"/>
      <c r="H258" s="318"/>
      <c r="I258" s="318"/>
      <c r="J258" s="318"/>
      <c r="K258" s="318"/>
      <c r="L258" s="318"/>
      <c r="M258" s="318"/>
      <c r="N258" s="318"/>
      <c r="O258" s="318"/>
      <c r="P258" s="318"/>
      <c r="Q258" s="318"/>
      <c r="R258" s="318"/>
      <c r="S258" s="318"/>
      <c r="T258" s="318"/>
      <c r="U258" s="318"/>
      <c r="V258" s="318"/>
      <c r="W258" s="318"/>
      <c r="X258" s="318"/>
      <c r="Y258" s="318"/>
      <c r="Z258" s="318"/>
      <c r="AA258" s="318"/>
      <c r="AB258" s="318"/>
      <c r="AC258" s="318"/>
      <c r="AD258" s="318"/>
      <c r="AE258" s="318"/>
      <c r="AF258" s="318"/>
      <c r="AG258" s="318"/>
      <c r="AH258" s="318"/>
      <c r="AI258" s="318"/>
      <c r="AJ258" s="318"/>
    </row>
    <row r="259" spans="2:36" ht="34.9" customHeight="1">
      <c r="B259" s="283" t="s">
        <v>755</v>
      </c>
      <c r="C259" s="440"/>
      <c r="D259" s="285" t="s">
        <v>225</v>
      </c>
      <c r="E259" s="308"/>
      <c r="F259" s="287" t="s">
        <v>539</v>
      </c>
      <c r="G259" s="288" t="s">
        <v>1254</v>
      </c>
      <c r="H259" s="289"/>
      <c r="I259" s="290" t="str">
        <f t="shared" si="41"/>
        <v/>
      </c>
      <c r="J259" s="290"/>
      <c r="K259" s="290"/>
      <c r="L259" s="290"/>
      <c r="M259" s="290"/>
      <c r="N259" s="291"/>
      <c r="O259" s="441" t="s">
        <v>1255</v>
      </c>
      <c r="P259" s="442"/>
      <c r="Q259" s="442"/>
      <c r="R259" s="442"/>
      <c r="S259" s="442"/>
      <c r="T259" s="442"/>
      <c r="U259" s="442"/>
      <c r="V259" s="443"/>
      <c r="W259" s="444"/>
      <c r="X259" s="444"/>
      <c r="Y259" s="444"/>
      <c r="Z259" s="444"/>
      <c r="AA259" s="444"/>
      <c r="AB259" s="444"/>
      <c r="AC259" s="444"/>
      <c r="AD259" s="444"/>
      <c r="AE259" s="444"/>
      <c r="AF259" s="394"/>
      <c r="AG259" s="297"/>
      <c r="AH259" s="297"/>
      <c r="AI259" s="297"/>
      <c r="AJ259" s="333"/>
    </row>
    <row r="260" spans="2:36" ht="49.9" customHeight="1">
      <c r="B260" s="299" t="str">
        <f>$B259</f>
        <v>표준</v>
      </c>
      <c r="C260" s="307"/>
      <c r="D260" s="286"/>
      <c r="E260" s="286"/>
      <c r="F260" s="286"/>
      <c r="G260" s="286" t="str">
        <f>N260</f>
        <v>Sandwich Panel</v>
      </c>
      <c r="H260" s="308" t="s">
        <v>1256</v>
      </c>
      <c r="I260" s="309" t="str">
        <f t="shared" si="41"/>
        <v>A05ZZ200-00051</v>
      </c>
      <c r="J260" s="310"/>
      <c r="K260" s="310" t="str">
        <f>VLOOKUP($I260,'WM-AR'!$B$7:$AL$2292,34,FALSE)</f>
        <v>M2</v>
      </c>
      <c r="L260" s="310" t="str">
        <f>VLOOKUP($I260,'WM-AR'!$B$7:$AL$2292,4,FALSE)</f>
        <v>Cladding Work</v>
      </c>
      <c r="M260" s="310" t="str">
        <f>VLOOKUP($I260,'WM-AR'!$B$7:$AL$2292,6,FALSE)</f>
        <v>-</v>
      </c>
      <c r="N260" s="310" t="str">
        <f>VLOOKUP($I260,'WM-AR'!$B$7:$AL$2292,8,FALSE)</f>
        <v>Sandwich Panel</v>
      </c>
      <c r="O260" s="310" t="str">
        <f>VLOOKUP($I260,'WM-AR'!$B$7:$AL$2292,10,FALSE)</f>
        <v>Corrugated Aluminum Sheet Sandwich Panel, Fire Protective Rating: N/A</v>
      </c>
      <c r="P260" s="310">
        <f>VLOOKUP($I260,'WM-AR'!$B$7:$AL$2292,12,FALSE)</f>
        <v>0</v>
      </c>
      <c r="Q260" s="310" t="str">
        <f>IF(VLOOKUP($I260,'WM-AR'!$B$7:$AL$2292,14,FALSE)=0,"",VLOOKUP($I260,'WM-AR'!$B$7:$AL$2292,14,FALSE))</f>
        <v/>
      </c>
      <c r="R260" s="310" t="str">
        <f>VLOOKUP($I260,'WM-AR'!$B$7:$AL$2292,16,FALSE)</f>
        <v>Mineral Wool (Rock Wool)</v>
      </c>
      <c r="S260" s="310" t="str">
        <f>VLOOKUP($I260,'WM-AR'!$B$7:$AL$2292,18,FALSE)</f>
        <v>for Wall</v>
      </c>
      <c r="T260" s="310" t="str">
        <f>VLOOKUP($I260,'WM-AR'!$B$7:$AL$2292,20,FALSE)</f>
        <v>w/ Accessories, Flashing</v>
      </c>
      <c r="U260" s="310">
        <f>VLOOKUP($I260,'WM-AR'!$B$7:$AL$2292,22,FALSE)</f>
        <v>0</v>
      </c>
      <c r="V260" s="310" t="str">
        <f>VLOOKUP($I260,'WM-AR'!$B$7:$AL$2292,24,FALSE)</f>
        <v>100mm≤THK&lt;150mm</v>
      </c>
      <c r="W260" s="310">
        <f>VLOOKUP($I260,'WM-AR'!$B$7:$AL$2292,25,FALSE)</f>
        <v>0</v>
      </c>
      <c r="X260" s="310" t="str">
        <f>VLOOKUP($I260,'WM-AR'!$B$7:$AL$2292,26,FALSE)</f>
        <v>THK=(  )mm</v>
      </c>
      <c r="Y260" s="310">
        <f>VLOOKUP($I260,'WM-AR'!$B$7:$AL$2292,27,FALSE)</f>
        <v>0</v>
      </c>
      <c r="Z260" s="310">
        <f>VLOOKUP($I260,'WM-AR'!$B$7:$AL$2292,28,FALSE)</f>
        <v>0</v>
      </c>
      <c r="AA260" s="310">
        <f>VLOOKUP($I260,'WM-AR'!$B$7:$AL$2292,29,FALSE)</f>
        <v>0</v>
      </c>
      <c r="AB260" s="310">
        <f>VLOOKUP($I260,'WM-AR'!$B$7:$AL$2292,30,FALSE)</f>
        <v>0</v>
      </c>
      <c r="AC260" s="310">
        <f>VLOOKUP($I260,'WM-AR'!$B$7:$AL$2292,31,FALSE)</f>
        <v>0</v>
      </c>
      <c r="AD260" s="310">
        <f>VLOOKUP($I260,'WM-AR'!$B$7:$AL$2292,32,FALSE)</f>
        <v>0</v>
      </c>
      <c r="AE260" s="310">
        <f>VLOOKUP($I260,'WM-AR'!$B$7:$AL$2292,33,FALSE)</f>
        <v>0</v>
      </c>
      <c r="AF260" s="287" t="s">
        <v>1257</v>
      </c>
      <c r="AG260" s="316" t="s">
        <v>779</v>
      </c>
      <c r="AH260" s="312"/>
      <c r="AI260" s="312" t="s">
        <v>763</v>
      </c>
      <c r="AJ260" s="334"/>
    </row>
    <row r="261" spans="2:36">
      <c r="B261" s="317" t="str">
        <f>$B260</f>
        <v>표준</v>
      </c>
      <c r="C261" s="318"/>
      <c r="D261" s="318"/>
      <c r="E261" s="318"/>
      <c r="F261" s="318"/>
      <c r="G261" s="318"/>
      <c r="H261" s="318"/>
      <c r="I261" s="318"/>
      <c r="J261" s="318"/>
      <c r="K261" s="318"/>
      <c r="L261" s="318"/>
      <c r="M261" s="318"/>
      <c r="N261" s="318"/>
      <c r="O261" s="318"/>
      <c r="P261" s="318"/>
      <c r="Q261" s="318"/>
      <c r="R261" s="318"/>
      <c r="S261" s="318"/>
      <c r="T261" s="318"/>
      <c r="U261" s="318"/>
      <c r="V261" s="318"/>
      <c r="W261" s="318"/>
      <c r="X261" s="318"/>
      <c r="Y261" s="318"/>
      <c r="Z261" s="318"/>
      <c r="AA261" s="318"/>
      <c r="AB261" s="318"/>
      <c r="AC261" s="318"/>
      <c r="AD261" s="318"/>
      <c r="AE261" s="318"/>
      <c r="AF261" s="318"/>
      <c r="AG261" s="318"/>
      <c r="AH261" s="318"/>
      <c r="AI261" s="318"/>
      <c r="AJ261" s="318"/>
    </row>
    <row r="262" spans="2:36" ht="34.9" customHeight="1">
      <c r="B262" s="283" t="s">
        <v>755</v>
      </c>
      <c r="C262" s="440"/>
      <c r="D262" s="285" t="s">
        <v>225</v>
      </c>
      <c r="E262" s="308"/>
      <c r="F262" s="287" t="s">
        <v>539</v>
      </c>
      <c r="G262" s="288" t="s">
        <v>1258</v>
      </c>
      <c r="H262" s="289"/>
      <c r="I262" s="290" t="str">
        <f t="shared" si="41"/>
        <v/>
      </c>
      <c r="J262" s="290"/>
      <c r="K262" s="290"/>
      <c r="L262" s="290"/>
      <c r="M262" s="290"/>
      <c r="N262" s="291"/>
      <c r="O262" s="441" t="s">
        <v>1259</v>
      </c>
      <c r="P262" s="442"/>
      <c r="Q262" s="442"/>
      <c r="R262" s="442"/>
      <c r="S262" s="442"/>
      <c r="T262" s="442"/>
      <c r="U262" s="442"/>
      <c r="V262" s="443"/>
      <c r="W262" s="444"/>
      <c r="X262" s="444"/>
      <c r="Y262" s="444"/>
      <c r="Z262" s="444"/>
      <c r="AA262" s="444"/>
      <c r="AB262" s="444"/>
      <c r="AC262" s="444"/>
      <c r="AD262" s="444"/>
      <c r="AE262" s="444"/>
      <c r="AF262" s="394"/>
      <c r="AG262" s="297"/>
      <c r="AH262" s="297"/>
      <c r="AI262" s="297"/>
      <c r="AJ262" s="333"/>
    </row>
    <row r="263" spans="2:36" ht="49.9" customHeight="1">
      <c r="B263" s="299" t="str">
        <f>$B262</f>
        <v>표준</v>
      </c>
      <c r="C263" s="307"/>
      <c r="D263" s="286"/>
      <c r="E263" s="286"/>
      <c r="F263" s="286"/>
      <c r="G263" s="286" t="str">
        <f>N263</f>
        <v>Sandwich Panel</v>
      </c>
      <c r="H263" s="308" t="s">
        <v>1260</v>
      </c>
      <c r="I263" s="309" t="str">
        <f t="shared" si="41"/>
        <v>A05ZZ200-00075</v>
      </c>
      <c r="J263" s="310"/>
      <c r="K263" s="310" t="str">
        <f>VLOOKUP($I263,'WM-AR'!$B$7:$AL$2292,34,FALSE)</f>
        <v>M2</v>
      </c>
      <c r="L263" s="310" t="str">
        <f>VLOOKUP($I263,'WM-AR'!$B$7:$AL$2292,4,FALSE)</f>
        <v>Cladding Work</v>
      </c>
      <c r="M263" s="310" t="str">
        <f>VLOOKUP($I263,'WM-AR'!$B$7:$AL$2292,6,FALSE)</f>
        <v>-</v>
      </c>
      <c r="N263" s="310" t="str">
        <f>VLOOKUP($I263,'WM-AR'!$B$7:$AL$2292,8,FALSE)</f>
        <v>Sandwich Panel</v>
      </c>
      <c r="O263" s="310" t="str">
        <f>VLOOKUP($I263,'WM-AR'!$B$7:$AL$2292,10,FALSE)</f>
        <v>Corrugated Aluminum Sheet Sandwich Panel, Fire Protective Rating: N/A</v>
      </c>
      <c r="P263" s="310">
        <f>VLOOKUP($I263,'WM-AR'!$B$7:$AL$2292,12,FALSE)</f>
        <v>0</v>
      </c>
      <c r="Q263" s="310" t="str">
        <f>IF(VLOOKUP($I263,'WM-AR'!$B$7:$AL$2292,14,FALSE)=0,"",VLOOKUP($I263,'WM-AR'!$B$7:$AL$2292,14,FALSE))</f>
        <v/>
      </c>
      <c r="R263" s="310" t="str">
        <f>VLOOKUP($I263,'WM-AR'!$B$7:$AL$2292,16,FALSE)</f>
        <v>Glass Wool (Fiberglass)</v>
      </c>
      <c r="S263" s="310" t="str">
        <f>VLOOKUP($I263,'WM-AR'!$B$7:$AL$2292,18,FALSE)</f>
        <v>for Wall</v>
      </c>
      <c r="T263" s="310" t="str">
        <f>VLOOKUP($I263,'WM-AR'!$B$7:$AL$2292,20,FALSE)</f>
        <v>w/ Accessories, Flashing</v>
      </c>
      <c r="U263" s="310">
        <f>VLOOKUP($I263,'WM-AR'!$B$7:$AL$2292,22,FALSE)</f>
        <v>0</v>
      </c>
      <c r="V263" s="310" t="str">
        <f>VLOOKUP($I263,'WM-AR'!$B$7:$AL$2292,24,FALSE)</f>
        <v>100mm≤THK&lt;150mm</v>
      </c>
      <c r="W263" s="310">
        <f>VLOOKUP($I263,'WM-AR'!$B$7:$AL$2292,25,FALSE)</f>
        <v>0</v>
      </c>
      <c r="X263" s="310" t="str">
        <f>VLOOKUP($I263,'WM-AR'!$B$7:$AL$2292,26,FALSE)</f>
        <v>THK=(  )mm</v>
      </c>
      <c r="Y263" s="310">
        <f>VLOOKUP($I263,'WM-AR'!$B$7:$AL$2292,27,FALSE)</f>
        <v>0</v>
      </c>
      <c r="Z263" s="310">
        <f>VLOOKUP($I263,'WM-AR'!$B$7:$AL$2292,28,FALSE)</f>
        <v>0</v>
      </c>
      <c r="AA263" s="310">
        <f>VLOOKUP($I263,'WM-AR'!$B$7:$AL$2292,29,FALSE)</f>
        <v>0</v>
      </c>
      <c r="AB263" s="310">
        <f>VLOOKUP($I263,'WM-AR'!$B$7:$AL$2292,30,FALSE)</f>
        <v>0</v>
      </c>
      <c r="AC263" s="310">
        <f>VLOOKUP($I263,'WM-AR'!$B$7:$AL$2292,31,FALSE)</f>
        <v>0</v>
      </c>
      <c r="AD263" s="310">
        <f>VLOOKUP($I263,'WM-AR'!$B$7:$AL$2292,32,FALSE)</f>
        <v>0</v>
      </c>
      <c r="AE263" s="310">
        <f>VLOOKUP($I263,'WM-AR'!$B$7:$AL$2292,33,FALSE)</f>
        <v>0</v>
      </c>
      <c r="AF263" s="287" t="s">
        <v>1026</v>
      </c>
      <c r="AG263" s="316" t="s">
        <v>779</v>
      </c>
      <c r="AH263" s="312"/>
      <c r="AI263" s="312" t="s">
        <v>763</v>
      </c>
      <c r="AJ263" s="334"/>
    </row>
    <row r="264" spans="2:36">
      <c r="B264" s="317" t="str">
        <f>$B263</f>
        <v>표준</v>
      </c>
      <c r="C264" s="318"/>
      <c r="D264" s="318"/>
      <c r="E264" s="318"/>
      <c r="F264" s="318"/>
      <c r="G264" s="318"/>
      <c r="H264" s="318"/>
      <c r="I264" s="318"/>
      <c r="J264" s="318"/>
      <c r="K264" s="318"/>
      <c r="L264" s="318"/>
      <c r="M264" s="318"/>
      <c r="N264" s="318"/>
      <c r="O264" s="318"/>
      <c r="P264" s="318"/>
      <c r="Q264" s="318"/>
      <c r="R264" s="318"/>
      <c r="S264" s="318"/>
      <c r="T264" s="318"/>
      <c r="U264" s="318"/>
      <c r="V264" s="318"/>
      <c r="W264" s="318"/>
      <c r="X264" s="318"/>
      <c r="Y264" s="318"/>
      <c r="Z264" s="318"/>
      <c r="AA264" s="318"/>
      <c r="AB264" s="318"/>
      <c r="AC264" s="318"/>
      <c r="AD264" s="318"/>
      <c r="AE264" s="318"/>
      <c r="AF264" s="318"/>
      <c r="AG264" s="318"/>
      <c r="AH264" s="318"/>
      <c r="AI264" s="318"/>
      <c r="AJ264" s="318"/>
    </row>
    <row r="265" spans="2:36" ht="33" customHeight="1">
      <c r="B265" s="379"/>
      <c r="C265" s="438"/>
      <c r="D265" s="451" t="s">
        <v>1107</v>
      </c>
      <c r="E265" s="321"/>
      <c r="F265" s="321"/>
      <c r="G265" s="451" t="s">
        <v>1261</v>
      </c>
      <c r="H265" s="451"/>
      <c r="I265" s="415" t="str">
        <f t="shared" si="41"/>
        <v/>
      </c>
      <c r="J265" s="415"/>
      <c r="K265" s="416"/>
      <c r="L265" s="416"/>
      <c r="M265" s="416"/>
      <c r="N265" s="416"/>
      <c r="O265" s="416"/>
      <c r="P265" s="416"/>
      <c r="Q265" s="416"/>
      <c r="R265" s="416"/>
      <c r="S265" s="416"/>
      <c r="T265" s="416"/>
      <c r="U265" s="416"/>
      <c r="V265" s="416"/>
      <c r="W265" s="416"/>
      <c r="X265" s="416"/>
      <c r="Y265" s="416"/>
      <c r="Z265" s="416"/>
      <c r="AA265" s="416"/>
      <c r="AB265" s="416"/>
      <c r="AC265" s="416"/>
      <c r="AD265" s="416"/>
      <c r="AE265" s="416"/>
      <c r="AF265" s="305"/>
      <c r="AG265" s="305"/>
      <c r="AH265" s="305"/>
      <c r="AI265" s="305"/>
      <c r="AJ265" s="306"/>
    </row>
    <row r="266" spans="2:36" ht="34.9" customHeight="1">
      <c r="B266" s="283" t="s">
        <v>755</v>
      </c>
      <c r="C266" s="440"/>
      <c r="D266" s="285" t="s">
        <v>225</v>
      </c>
      <c r="E266" s="308"/>
      <c r="F266" s="287" t="s">
        <v>539</v>
      </c>
      <c r="G266" s="288" t="s">
        <v>1262</v>
      </c>
      <c r="H266" s="289"/>
      <c r="I266" s="290" t="str">
        <f t="shared" si="41"/>
        <v/>
      </c>
      <c r="J266" s="290"/>
      <c r="K266" s="290"/>
      <c r="L266" s="290"/>
      <c r="M266" s="290"/>
      <c r="N266" s="291"/>
      <c r="O266" s="441" t="s">
        <v>1263</v>
      </c>
      <c r="P266" s="442"/>
      <c r="Q266" s="442"/>
      <c r="R266" s="442"/>
      <c r="S266" s="442"/>
      <c r="T266" s="442"/>
      <c r="U266" s="442"/>
      <c r="V266" s="443"/>
      <c r="W266" s="444"/>
      <c r="X266" s="444"/>
      <c r="Y266" s="444"/>
      <c r="Z266" s="444"/>
      <c r="AA266" s="444"/>
      <c r="AB266" s="444"/>
      <c r="AC266" s="444"/>
      <c r="AD266" s="444"/>
      <c r="AE266" s="444"/>
      <c r="AF266" s="394"/>
      <c r="AG266" s="297"/>
      <c r="AH266" s="297"/>
      <c r="AI266" s="297"/>
      <c r="AJ266" s="333"/>
    </row>
    <row r="267" spans="2:36" ht="49.9" customHeight="1">
      <c r="B267" s="299" t="str">
        <f>$B266</f>
        <v>표준</v>
      </c>
      <c r="C267" s="307"/>
      <c r="D267" s="286"/>
      <c r="E267" s="286"/>
      <c r="F267" s="286"/>
      <c r="G267" s="285" t="s">
        <v>1264</v>
      </c>
      <c r="H267" s="287" t="s">
        <v>1265</v>
      </c>
      <c r="I267" s="309" t="str">
        <f t="shared" si="41"/>
        <v>A04AS177-00002</v>
      </c>
      <c r="J267" s="310"/>
      <c r="K267" s="310" t="str">
        <f>VLOOKUP($I267,'WM-AR'!$B$7:$AL$2292,34,FALSE)</f>
        <v>M2</v>
      </c>
      <c r="L267" s="310" t="str">
        <f>VLOOKUP($I267,'WM-AR'!$B$7:$AL$2292,4,FALSE)</f>
        <v>Finishing Work</v>
      </c>
      <c r="M267" s="310" t="str">
        <f>VLOOKUP($I267,'WM-AR'!$B$7:$AL$2292,6,FALSE)</f>
        <v>Exterior/Interior Finish Work</v>
      </c>
      <c r="N267" s="310" t="str">
        <f>VLOOKUP($I267,'WM-AR'!$B$7:$AL$2292,8,FALSE)</f>
        <v>Gypsumboard Partition Wall (Fixed Type)</v>
      </c>
      <c r="O267" s="310" t="str">
        <f>VLOOKUP($I267,'WM-AR'!$B$7:$AL$2292,10,FALSE)</f>
        <v>Fire Protective Rating: N/A, 1-Layer Gypsum Board to One Side</v>
      </c>
      <c r="P267" s="310">
        <f>VLOOKUP($I267,'WM-AR'!$B$7:$AL$2292,12,FALSE)</f>
        <v>0</v>
      </c>
      <c r="Q267" s="310" t="str">
        <f>IF(VLOOKUP($I267,'WM-AR'!$B$7:$AL$2292,14,FALSE)=0,"",VLOOKUP($I267,'WM-AR'!$B$7:$AL$2292,14,FALSE))</f>
        <v/>
      </c>
      <c r="R267" s="310" t="str">
        <f>VLOOKUP($I267,'WM-AR'!$B$7:$AL$2292,16,FALSE)</f>
        <v>w/o Insulation</v>
      </c>
      <c r="S267" s="310">
        <f>VLOOKUP($I267,'WM-AR'!$B$7:$AL$2292,18,FALSE)</f>
        <v>0</v>
      </c>
      <c r="T267" s="310" t="str">
        <f>VLOOKUP($I267,'WM-AR'!$B$7:$AL$2292,20,FALSE)</f>
        <v>Including Supporting Frame(Stud) &amp; Accessories</v>
      </c>
      <c r="U267" s="310">
        <f>VLOOKUP($I267,'WM-AR'!$B$7:$AL$2292,22,FALSE)</f>
        <v>0</v>
      </c>
      <c r="V267" s="310" t="str">
        <f>VLOOKUP($I267,'WM-AR'!$B$7:$AL$2292,24,FALSE)</f>
        <v>1-Layer Gypsumboard THK=12.5mm</v>
      </c>
      <c r="W267" s="310">
        <f>VLOOKUP($I267,'WM-AR'!$B$7:$AL$2292,25,FALSE)</f>
        <v>0</v>
      </c>
      <c r="X267" s="310" t="str">
        <f>VLOOKUP($I267,'WM-AR'!$B$7:$AL$2292,26,FALSE)</f>
        <v/>
      </c>
      <c r="Y267" s="310">
        <f>VLOOKUP($I267,'WM-AR'!$B$7:$AL$2292,27,FALSE)</f>
        <v>0</v>
      </c>
      <c r="Z267" s="310">
        <f>VLOOKUP($I267,'WM-AR'!$B$7:$AL$2292,28,FALSE)</f>
        <v>0</v>
      </c>
      <c r="AA267" s="310">
        <f>VLOOKUP($I267,'WM-AR'!$B$7:$AL$2292,29,FALSE)</f>
        <v>0</v>
      </c>
      <c r="AB267" s="310">
        <f>VLOOKUP($I267,'WM-AR'!$B$7:$AL$2292,30,FALSE)</f>
        <v>0</v>
      </c>
      <c r="AC267" s="310">
        <f>VLOOKUP($I267,'WM-AR'!$B$7:$AL$2292,31,FALSE)</f>
        <v>0</v>
      </c>
      <c r="AD267" s="310">
        <f>VLOOKUP($I267,'WM-AR'!$B$7:$AL$2292,32,FALSE)</f>
        <v>0</v>
      </c>
      <c r="AE267" s="310">
        <f>VLOOKUP($I267,'WM-AR'!$B$7:$AL$2292,33,FALSE)</f>
        <v>0</v>
      </c>
      <c r="AF267" s="287"/>
      <c r="AG267" s="316" t="s">
        <v>779</v>
      </c>
      <c r="AH267" s="312"/>
      <c r="AI267" s="312" t="s">
        <v>763</v>
      </c>
      <c r="AJ267" s="334"/>
    </row>
    <row r="268" spans="2:36" ht="49.9" customHeight="1">
      <c r="B268" s="299" t="str">
        <f>$B267</f>
        <v>표준</v>
      </c>
      <c r="C268" s="307"/>
      <c r="D268" s="286"/>
      <c r="E268" s="286"/>
      <c r="F268" s="286"/>
      <c r="G268" s="286" t="str">
        <f>N268</f>
        <v>Sandwich Panel</v>
      </c>
      <c r="H268" s="308" t="s">
        <v>1246</v>
      </c>
      <c r="I268" s="309" t="str">
        <f t="shared" si="41"/>
        <v>A05ZZ200-00003</v>
      </c>
      <c r="J268" s="310"/>
      <c r="K268" s="310" t="str">
        <f>VLOOKUP($I268,'WM-AR'!$B$7:$AL$2292,34,FALSE)</f>
        <v>M2</v>
      </c>
      <c r="L268" s="310" t="str">
        <f>VLOOKUP($I268,'WM-AR'!$B$7:$AL$2292,4,FALSE)</f>
        <v>Cladding Work</v>
      </c>
      <c r="M268" s="310" t="str">
        <f>VLOOKUP($I268,'WM-AR'!$B$7:$AL$2292,6,FALSE)</f>
        <v>-</v>
      </c>
      <c r="N268" s="310" t="str">
        <f>VLOOKUP($I268,'WM-AR'!$B$7:$AL$2292,8,FALSE)</f>
        <v>Sandwich Panel</v>
      </c>
      <c r="O268" s="310" t="str">
        <f>VLOOKUP($I268,'WM-AR'!$B$7:$AL$2292,10,FALSE)</f>
        <v>Corrugated Galvanized Steel Sheet Sandwich Panel, Fire Protective Rating: N/A</v>
      </c>
      <c r="P268" s="310">
        <f>VLOOKUP($I268,'WM-AR'!$B$7:$AL$2292,12,FALSE)</f>
        <v>0</v>
      </c>
      <c r="Q268" s="310" t="str">
        <f>IF(VLOOKUP($I268,'WM-AR'!$B$7:$AL$2292,14,FALSE)=0,"",VLOOKUP($I268,'WM-AR'!$B$7:$AL$2292,14,FALSE))</f>
        <v/>
      </c>
      <c r="R268" s="310" t="str">
        <f>VLOOKUP($I268,'WM-AR'!$B$7:$AL$2292,16,FALSE)</f>
        <v>Mineral Wool (Rock Wool)</v>
      </c>
      <c r="S268" s="310" t="str">
        <f>VLOOKUP($I268,'WM-AR'!$B$7:$AL$2292,18,FALSE)</f>
        <v>for Wall</v>
      </c>
      <c r="T268" s="310" t="str">
        <f>VLOOKUP($I268,'WM-AR'!$B$7:$AL$2292,20,FALSE)</f>
        <v>w/ Accessories, Flashing</v>
      </c>
      <c r="U268" s="310">
        <f>VLOOKUP($I268,'WM-AR'!$B$7:$AL$2292,22,FALSE)</f>
        <v>0</v>
      </c>
      <c r="V268" s="310" t="str">
        <f>VLOOKUP($I268,'WM-AR'!$B$7:$AL$2292,24,FALSE)</f>
        <v>100mm≤THK&lt;150mm</v>
      </c>
      <c r="W268" s="310">
        <f>VLOOKUP($I268,'WM-AR'!$B$7:$AL$2292,25,FALSE)</f>
        <v>0</v>
      </c>
      <c r="X268" s="310" t="str">
        <f>VLOOKUP($I268,'WM-AR'!$B$7:$AL$2292,26,FALSE)</f>
        <v>THK=(  )mm</v>
      </c>
      <c r="Y268" s="310">
        <f>VLOOKUP($I268,'WM-AR'!$B$7:$AL$2292,27,FALSE)</f>
        <v>0</v>
      </c>
      <c r="Z268" s="310">
        <f>VLOOKUP($I268,'WM-AR'!$B$7:$AL$2292,28,FALSE)</f>
        <v>0</v>
      </c>
      <c r="AA268" s="310">
        <f>VLOOKUP($I268,'WM-AR'!$B$7:$AL$2292,29,FALSE)</f>
        <v>0</v>
      </c>
      <c r="AB268" s="310">
        <f>VLOOKUP($I268,'WM-AR'!$B$7:$AL$2292,30,FALSE)</f>
        <v>0</v>
      </c>
      <c r="AC268" s="310">
        <f>VLOOKUP($I268,'WM-AR'!$B$7:$AL$2292,31,FALSE)</f>
        <v>0</v>
      </c>
      <c r="AD268" s="310">
        <f>VLOOKUP($I268,'WM-AR'!$B$7:$AL$2292,32,FALSE)</f>
        <v>0</v>
      </c>
      <c r="AE268" s="310">
        <f>VLOOKUP($I268,'WM-AR'!$B$7:$AL$2292,33,FALSE)</f>
        <v>0</v>
      </c>
      <c r="AF268" s="287" t="s">
        <v>1026</v>
      </c>
      <c r="AG268" s="316" t="s">
        <v>779</v>
      </c>
      <c r="AH268" s="312"/>
      <c r="AI268" s="312" t="s">
        <v>763</v>
      </c>
      <c r="AJ268" s="334"/>
    </row>
    <row r="269" spans="2:36">
      <c r="B269" s="317" t="str">
        <f>$B268</f>
        <v>표준</v>
      </c>
      <c r="C269" s="318"/>
      <c r="D269" s="318"/>
      <c r="E269" s="318"/>
      <c r="F269" s="318"/>
      <c r="G269" s="318"/>
      <c r="H269" s="318"/>
      <c r="I269" s="318"/>
      <c r="J269" s="318"/>
      <c r="K269" s="318"/>
      <c r="L269" s="318"/>
      <c r="M269" s="318"/>
      <c r="N269" s="318"/>
      <c r="O269" s="318"/>
      <c r="P269" s="318"/>
      <c r="Q269" s="318"/>
      <c r="R269" s="318"/>
      <c r="S269" s="318"/>
      <c r="T269" s="318"/>
      <c r="U269" s="318"/>
      <c r="V269" s="318"/>
      <c r="W269" s="318"/>
      <c r="X269" s="318"/>
      <c r="Y269" s="318"/>
      <c r="Z269" s="318"/>
      <c r="AA269" s="318"/>
      <c r="AB269" s="318"/>
      <c r="AC269" s="318"/>
      <c r="AD269" s="318"/>
      <c r="AE269" s="318"/>
      <c r="AF269" s="318"/>
      <c r="AG269" s="318"/>
      <c r="AH269" s="318"/>
      <c r="AI269" s="318"/>
      <c r="AJ269" s="318"/>
    </row>
    <row r="270" spans="2:36" ht="34.9" customHeight="1">
      <c r="B270" s="283" t="s">
        <v>755</v>
      </c>
      <c r="C270" s="440"/>
      <c r="D270" s="285" t="s">
        <v>225</v>
      </c>
      <c r="E270" s="308"/>
      <c r="F270" s="287" t="s">
        <v>539</v>
      </c>
      <c r="G270" s="288" t="s">
        <v>1266</v>
      </c>
      <c r="H270" s="289"/>
      <c r="I270" s="290" t="str">
        <f t="shared" si="41"/>
        <v/>
      </c>
      <c r="J270" s="290"/>
      <c r="K270" s="290"/>
      <c r="L270" s="290"/>
      <c r="M270" s="290"/>
      <c r="N270" s="291"/>
      <c r="O270" s="441" t="s">
        <v>1267</v>
      </c>
      <c r="P270" s="442"/>
      <c r="Q270" s="442"/>
      <c r="R270" s="442"/>
      <c r="S270" s="442"/>
      <c r="T270" s="442"/>
      <c r="U270" s="442"/>
      <c r="V270" s="443"/>
      <c r="W270" s="444"/>
      <c r="X270" s="444"/>
      <c r="Y270" s="444"/>
      <c r="Z270" s="444"/>
      <c r="AA270" s="444"/>
      <c r="AB270" s="444"/>
      <c r="AC270" s="444"/>
      <c r="AD270" s="444"/>
      <c r="AE270" s="444"/>
      <c r="AF270" s="394"/>
      <c r="AG270" s="297"/>
      <c r="AH270" s="297"/>
      <c r="AI270" s="297"/>
      <c r="AJ270" s="333"/>
    </row>
    <row r="271" spans="2:36" ht="49.9" customHeight="1">
      <c r="B271" s="299" t="str">
        <f>$B270</f>
        <v>표준</v>
      </c>
      <c r="C271" s="307"/>
      <c r="D271" s="286"/>
      <c r="E271" s="286"/>
      <c r="F271" s="286"/>
      <c r="G271" s="285" t="str">
        <f>N271</f>
        <v>Reinforced Concrete Block</v>
      </c>
      <c r="H271" s="287" t="s">
        <v>1165</v>
      </c>
      <c r="I271" s="309" t="str">
        <f t="shared" si="41"/>
        <v>A04AL069-00001</v>
      </c>
      <c r="J271" s="310"/>
      <c r="K271" s="310" t="str">
        <f>VLOOKUP($I271,'WM-AR'!$B$7:$AL$2292,34,FALSE)</f>
        <v>M2</v>
      </c>
      <c r="L271" s="310" t="str">
        <f>VLOOKUP($I271,'WM-AR'!$B$7:$AL$2292,4,FALSE)</f>
        <v>Finishing Work</v>
      </c>
      <c r="M271" s="310" t="str">
        <f>VLOOKUP($I271,'WM-AR'!$B$7:$AL$2292,6,FALSE)</f>
        <v>Masonry Work</v>
      </c>
      <c r="N271" s="310" t="str">
        <f>VLOOKUP($I271,'WM-AR'!$B$7:$AL$2292,8,FALSE)</f>
        <v>Reinforced Concrete Block</v>
      </c>
      <c r="O271" s="310">
        <f>VLOOKUP($I271,'WM-AR'!$B$7:$AL$2292,10,FALSE)</f>
        <v>0</v>
      </c>
      <c r="P271" s="310">
        <f>VLOOKUP($I271,'WM-AR'!$B$7:$AL$2292,12,FALSE)</f>
        <v>0</v>
      </c>
      <c r="Q271" s="310" t="str">
        <f>IF(VLOOKUP($I271,'WM-AR'!$B$7:$AL$2292,14,FALSE)=0,"",VLOOKUP($I271,'WM-AR'!$B$7:$AL$2292,14,FALSE))</f>
        <v/>
      </c>
      <c r="R271" s="310">
        <f>VLOOKUP($I271,'WM-AR'!$B$7:$AL$2292,16,FALSE)</f>
        <v>0</v>
      </c>
      <c r="S271" s="310">
        <f>VLOOKUP($I271,'WM-AR'!$B$7:$AL$2292,18,FALSE)</f>
        <v>0</v>
      </c>
      <c r="T271" s="310" t="str">
        <f>VLOOKUP($I271,'WM-AR'!$B$7:$AL$2292,20,FALSE)</f>
        <v>w/ All Reinf.(Lath, Steel Tie, Anchor Bar, Mortar, ETC.), Filler, Sealant, Lintel/Sill for Opening, ETC.</v>
      </c>
      <c r="U271" s="310">
        <f>VLOOKUP($I271,'WM-AR'!$B$7:$AL$2292,22,FALSE)</f>
        <v>0</v>
      </c>
      <c r="V271" s="310" t="str">
        <f>VLOOKUP($I271,'WM-AR'!$B$7:$AL$2292,24,FALSE)</f>
        <v>50mm&lt;THK≤100mm</v>
      </c>
      <c r="W271" s="310">
        <f>VLOOKUP($I271,'WM-AR'!$B$7:$AL$2292,25,FALSE)</f>
        <v>0</v>
      </c>
      <c r="X271" s="310" t="str">
        <f>VLOOKUP($I271,'WM-AR'!$B$7:$AL$2292,26,FALSE)</f>
        <v>THK=(  )mm</v>
      </c>
      <c r="Y271" s="310">
        <f>VLOOKUP($I271,'WM-AR'!$B$7:$AL$2292,27,FALSE)</f>
        <v>0</v>
      </c>
      <c r="Z271" s="310">
        <f>VLOOKUP($I271,'WM-AR'!$B$7:$AL$2292,28,FALSE)</f>
        <v>0</v>
      </c>
      <c r="AA271" s="310">
        <f>VLOOKUP($I271,'WM-AR'!$B$7:$AL$2292,29,FALSE)</f>
        <v>0</v>
      </c>
      <c r="AB271" s="310">
        <f>VLOOKUP($I271,'WM-AR'!$B$7:$AL$2292,30,FALSE)</f>
        <v>0</v>
      </c>
      <c r="AC271" s="310">
        <f>VLOOKUP($I271,'WM-AR'!$B$7:$AL$2292,31,FALSE)</f>
        <v>0</v>
      </c>
      <c r="AD271" s="310">
        <f>VLOOKUP($I271,'WM-AR'!$B$7:$AL$2292,32,FALSE)</f>
        <v>0</v>
      </c>
      <c r="AE271" s="310">
        <f>VLOOKUP($I271,'WM-AR'!$B$7:$AL$2292,33,FALSE)</f>
        <v>0</v>
      </c>
      <c r="AF271" s="287" t="s">
        <v>1170</v>
      </c>
      <c r="AG271" s="316" t="s">
        <v>779</v>
      </c>
      <c r="AH271" s="312"/>
      <c r="AI271" s="312" t="s">
        <v>763</v>
      </c>
      <c r="AJ271" s="334"/>
    </row>
    <row r="272" spans="2:36" ht="49.9" customHeight="1">
      <c r="B272" s="299" t="str">
        <f>$B271</f>
        <v>표준</v>
      </c>
      <c r="C272" s="307"/>
      <c r="D272" s="286"/>
      <c r="E272" s="286"/>
      <c r="F272" s="286"/>
      <c r="G272" s="286" t="str">
        <f>N272</f>
        <v>Sandwich Panel</v>
      </c>
      <c r="H272" s="308" t="s">
        <v>1246</v>
      </c>
      <c r="I272" s="309" t="str">
        <f t="shared" si="41"/>
        <v>A05ZZ200-00003</v>
      </c>
      <c r="J272" s="310"/>
      <c r="K272" s="310" t="str">
        <f>VLOOKUP($I272,'WM-AR'!$B$7:$AL$2292,34,FALSE)</f>
        <v>M2</v>
      </c>
      <c r="L272" s="310" t="str">
        <f>VLOOKUP($I272,'WM-AR'!$B$7:$AL$2292,4,FALSE)</f>
        <v>Cladding Work</v>
      </c>
      <c r="M272" s="310" t="str">
        <f>VLOOKUP($I272,'WM-AR'!$B$7:$AL$2292,6,FALSE)</f>
        <v>-</v>
      </c>
      <c r="N272" s="310" t="str">
        <f>VLOOKUP($I272,'WM-AR'!$B$7:$AL$2292,8,FALSE)</f>
        <v>Sandwich Panel</v>
      </c>
      <c r="O272" s="310" t="str">
        <f>VLOOKUP($I272,'WM-AR'!$B$7:$AL$2292,10,FALSE)</f>
        <v>Corrugated Galvanized Steel Sheet Sandwich Panel, Fire Protective Rating: N/A</v>
      </c>
      <c r="P272" s="310">
        <f>VLOOKUP($I272,'WM-AR'!$B$7:$AL$2292,12,FALSE)</f>
        <v>0</v>
      </c>
      <c r="Q272" s="310" t="str">
        <f>IF(VLOOKUP($I272,'WM-AR'!$B$7:$AL$2292,14,FALSE)=0,"",VLOOKUP($I272,'WM-AR'!$B$7:$AL$2292,14,FALSE))</f>
        <v/>
      </c>
      <c r="R272" s="310" t="str">
        <f>VLOOKUP($I272,'WM-AR'!$B$7:$AL$2292,16,FALSE)</f>
        <v>Mineral Wool (Rock Wool)</v>
      </c>
      <c r="S272" s="310" t="str">
        <f>VLOOKUP($I272,'WM-AR'!$B$7:$AL$2292,18,FALSE)</f>
        <v>for Wall</v>
      </c>
      <c r="T272" s="310" t="str">
        <f>VLOOKUP($I272,'WM-AR'!$B$7:$AL$2292,20,FALSE)</f>
        <v>w/ Accessories, Flashing</v>
      </c>
      <c r="U272" s="310">
        <f>VLOOKUP($I272,'WM-AR'!$B$7:$AL$2292,22,FALSE)</f>
        <v>0</v>
      </c>
      <c r="V272" s="310" t="str">
        <f>VLOOKUP($I272,'WM-AR'!$B$7:$AL$2292,24,FALSE)</f>
        <v>100mm≤THK&lt;150mm</v>
      </c>
      <c r="W272" s="310">
        <f>VLOOKUP($I272,'WM-AR'!$B$7:$AL$2292,25,FALSE)</f>
        <v>0</v>
      </c>
      <c r="X272" s="310" t="str">
        <f>VLOOKUP($I272,'WM-AR'!$B$7:$AL$2292,26,FALSE)</f>
        <v>THK=(  )mm</v>
      </c>
      <c r="Y272" s="310">
        <f>VLOOKUP($I272,'WM-AR'!$B$7:$AL$2292,27,FALSE)</f>
        <v>0</v>
      </c>
      <c r="Z272" s="310">
        <f>VLOOKUP($I272,'WM-AR'!$B$7:$AL$2292,28,FALSE)</f>
        <v>0</v>
      </c>
      <c r="AA272" s="310">
        <f>VLOOKUP($I272,'WM-AR'!$B$7:$AL$2292,29,FALSE)</f>
        <v>0</v>
      </c>
      <c r="AB272" s="310">
        <f>VLOOKUP($I272,'WM-AR'!$B$7:$AL$2292,30,FALSE)</f>
        <v>0</v>
      </c>
      <c r="AC272" s="310">
        <f>VLOOKUP($I272,'WM-AR'!$B$7:$AL$2292,31,FALSE)</f>
        <v>0</v>
      </c>
      <c r="AD272" s="310">
        <f>VLOOKUP($I272,'WM-AR'!$B$7:$AL$2292,32,FALSE)</f>
        <v>0</v>
      </c>
      <c r="AE272" s="310">
        <f>VLOOKUP($I272,'WM-AR'!$B$7:$AL$2292,33,FALSE)</f>
        <v>0</v>
      </c>
      <c r="AF272" s="287" t="s">
        <v>1026</v>
      </c>
      <c r="AG272" s="316" t="s">
        <v>779</v>
      </c>
      <c r="AH272" s="312"/>
      <c r="AI272" s="312" t="s">
        <v>763</v>
      </c>
      <c r="AJ272" s="334"/>
    </row>
    <row r="273" spans="2:36">
      <c r="B273" s="317" t="str">
        <f>$B272</f>
        <v>표준</v>
      </c>
      <c r="C273" s="318"/>
      <c r="D273" s="318"/>
      <c r="E273" s="318"/>
      <c r="F273" s="318"/>
      <c r="G273" s="318"/>
      <c r="H273" s="318"/>
      <c r="I273" s="318"/>
      <c r="J273" s="318"/>
      <c r="K273" s="318"/>
      <c r="L273" s="318"/>
      <c r="M273" s="318"/>
      <c r="N273" s="318"/>
      <c r="O273" s="318"/>
      <c r="P273" s="318"/>
      <c r="Q273" s="318"/>
      <c r="R273" s="318"/>
      <c r="S273" s="318"/>
      <c r="T273" s="318"/>
      <c r="U273" s="318"/>
      <c r="V273" s="318"/>
      <c r="W273" s="318"/>
      <c r="X273" s="318"/>
      <c r="Y273" s="318"/>
      <c r="Z273" s="318"/>
      <c r="AA273" s="318"/>
      <c r="AB273" s="318"/>
      <c r="AC273" s="318"/>
      <c r="AD273" s="318"/>
      <c r="AE273" s="318"/>
      <c r="AF273" s="318"/>
      <c r="AG273" s="318"/>
      <c r="AH273" s="318"/>
      <c r="AI273" s="318"/>
      <c r="AJ273" s="318"/>
    </row>
    <row r="274" spans="2:36" ht="34.9" customHeight="1">
      <c r="B274" s="283" t="s">
        <v>755</v>
      </c>
      <c r="C274" s="440"/>
      <c r="D274" s="285" t="s">
        <v>225</v>
      </c>
      <c r="E274" s="308"/>
      <c r="F274" s="287" t="s">
        <v>539</v>
      </c>
      <c r="G274" s="288" t="s">
        <v>1268</v>
      </c>
      <c r="H274" s="289"/>
      <c r="I274" s="290" t="str">
        <f t="shared" si="41"/>
        <v/>
      </c>
      <c r="J274" s="290"/>
      <c r="K274" s="290"/>
      <c r="L274" s="290"/>
      <c r="M274" s="290"/>
      <c r="N274" s="291"/>
      <c r="O274" s="441" t="s">
        <v>1269</v>
      </c>
      <c r="P274" s="442"/>
      <c r="Q274" s="442"/>
      <c r="R274" s="442"/>
      <c r="S274" s="442"/>
      <c r="T274" s="442"/>
      <c r="U274" s="442"/>
      <c r="V274" s="443"/>
      <c r="W274" s="444"/>
      <c r="X274" s="444"/>
      <c r="Y274" s="444"/>
      <c r="Z274" s="444"/>
      <c r="AA274" s="444"/>
      <c r="AB274" s="444"/>
      <c r="AC274" s="444"/>
      <c r="AD274" s="444"/>
      <c r="AE274" s="444"/>
      <c r="AF274" s="394"/>
      <c r="AG274" s="297"/>
      <c r="AH274" s="297"/>
      <c r="AI274" s="297"/>
      <c r="AJ274" s="333"/>
    </row>
    <row r="275" spans="2:36" ht="49.9" customHeight="1">
      <c r="B275" s="299" t="str">
        <f>$B274</f>
        <v>표준</v>
      </c>
      <c r="C275" s="307"/>
      <c r="D275" s="286"/>
      <c r="E275" s="286"/>
      <c r="F275" s="286"/>
      <c r="G275" s="285" t="str">
        <f>N275</f>
        <v>Concrete Brick</v>
      </c>
      <c r="H275" s="287" t="s">
        <v>1149</v>
      </c>
      <c r="I275" s="309" t="str">
        <f t="shared" si="41"/>
        <v>A04AL073-00002</v>
      </c>
      <c r="J275" s="310"/>
      <c r="K275" s="310" t="str">
        <f>VLOOKUP($I275,'WM-AR'!$B$7:$AL$2292,34,FALSE)</f>
        <v>M2</v>
      </c>
      <c r="L275" s="310" t="str">
        <f>VLOOKUP($I275,'WM-AR'!$B$7:$AL$2292,4,FALSE)</f>
        <v>Finishing Work</v>
      </c>
      <c r="M275" s="310" t="str">
        <f>VLOOKUP($I275,'WM-AR'!$B$7:$AL$2292,6,FALSE)</f>
        <v>Masonry Work</v>
      </c>
      <c r="N275" s="310" t="str">
        <f>VLOOKUP($I275,'WM-AR'!$B$7:$AL$2292,8,FALSE)</f>
        <v>Concrete Brick</v>
      </c>
      <c r="O275" s="310">
        <f>VLOOKUP($I275,'WM-AR'!$B$7:$AL$2292,10,FALSE)</f>
        <v>0</v>
      </c>
      <c r="P275" s="310">
        <f>VLOOKUP($I275,'WM-AR'!$B$7:$AL$2292,12,FALSE)</f>
        <v>0</v>
      </c>
      <c r="Q275" s="310" t="str">
        <f>IF(VLOOKUP($I275,'WM-AR'!$B$7:$AL$2292,14,FALSE)=0,"",VLOOKUP($I275,'WM-AR'!$B$7:$AL$2292,14,FALSE))</f>
        <v/>
      </c>
      <c r="R275" s="310">
        <f>VLOOKUP($I275,'WM-AR'!$B$7:$AL$2292,16,FALSE)</f>
        <v>0</v>
      </c>
      <c r="S275" s="310">
        <f>VLOOKUP($I275,'WM-AR'!$B$7:$AL$2292,18,FALSE)</f>
        <v>0</v>
      </c>
      <c r="T275" s="310" t="str">
        <f>VLOOKUP($I275,'WM-AR'!$B$7:$AL$2292,20,FALSE)</f>
        <v>[1.0B] w/ All Reinf.(Lath, Steel Tie, Anchor Bar, Mortar, ETC.), Filler, Sealant, Lintel/Sill for Opening, ETC.</v>
      </c>
      <c r="U275" s="310">
        <f>VLOOKUP($I275,'WM-AR'!$B$7:$AL$2292,22,FALSE)</f>
        <v>0</v>
      </c>
      <c r="V275" s="310" t="str">
        <f>VLOOKUP($I275,'WM-AR'!$B$7:$AL$2292,24,FALSE)</f>
        <v>90mm&lt;THK≤190mm</v>
      </c>
      <c r="W275" s="310">
        <f>VLOOKUP($I275,'WM-AR'!$B$7:$AL$2292,25,FALSE)</f>
        <v>0</v>
      </c>
      <c r="X275" s="310" t="str">
        <f>VLOOKUP($I275,'WM-AR'!$B$7:$AL$2292,26,FALSE)</f>
        <v>THK=(  )mm</v>
      </c>
      <c r="Y275" s="310">
        <f>VLOOKUP($I275,'WM-AR'!$B$7:$AL$2292,27,FALSE)</f>
        <v>0</v>
      </c>
      <c r="Z275" s="310">
        <f>VLOOKUP($I275,'WM-AR'!$B$7:$AL$2292,28,FALSE)</f>
        <v>0</v>
      </c>
      <c r="AA275" s="310">
        <f>VLOOKUP($I275,'WM-AR'!$B$7:$AL$2292,29,FALSE)</f>
        <v>0</v>
      </c>
      <c r="AB275" s="310">
        <f>VLOOKUP($I275,'WM-AR'!$B$7:$AL$2292,30,FALSE)</f>
        <v>0</v>
      </c>
      <c r="AC275" s="310">
        <f>VLOOKUP($I275,'WM-AR'!$B$7:$AL$2292,31,FALSE)</f>
        <v>0</v>
      </c>
      <c r="AD275" s="310">
        <f>VLOOKUP($I275,'WM-AR'!$B$7:$AL$2292,32,FALSE)</f>
        <v>0</v>
      </c>
      <c r="AE275" s="310">
        <f>VLOOKUP($I275,'WM-AR'!$B$7:$AL$2292,33,FALSE)</f>
        <v>0</v>
      </c>
      <c r="AF275" s="287" t="s">
        <v>1270</v>
      </c>
      <c r="AG275" s="316" t="s">
        <v>779</v>
      </c>
      <c r="AH275" s="312"/>
      <c r="AI275" s="312" t="s">
        <v>763</v>
      </c>
      <c r="AJ275" s="334"/>
    </row>
    <row r="276" spans="2:36" ht="49.9" customHeight="1">
      <c r="B276" s="299" t="str">
        <f>$B275</f>
        <v>표준</v>
      </c>
      <c r="C276" s="307"/>
      <c r="D276" s="286"/>
      <c r="E276" s="286"/>
      <c r="F276" s="286"/>
      <c r="G276" s="286" t="str">
        <f>N276</f>
        <v>Sandwich Panel</v>
      </c>
      <c r="H276" s="308" t="s">
        <v>1246</v>
      </c>
      <c r="I276" s="309" t="str">
        <f t="shared" si="41"/>
        <v>A05ZZ200-00003</v>
      </c>
      <c r="J276" s="310"/>
      <c r="K276" s="310" t="str">
        <f>VLOOKUP($I276,'WM-AR'!$B$7:$AL$2292,34,FALSE)</f>
        <v>M2</v>
      </c>
      <c r="L276" s="310" t="str">
        <f>VLOOKUP($I276,'WM-AR'!$B$7:$AL$2292,4,FALSE)</f>
        <v>Cladding Work</v>
      </c>
      <c r="M276" s="310" t="str">
        <f>VLOOKUP($I276,'WM-AR'!$B$7:$AL$2292,6,FALSE)</f>
        <v>-</v>
      </c>
      <c r="N276" s="310" t="str">
        <f>VLOOKUP($I276,'WM-AR'!$B$7:$AL$2292,8,FALSE)</f>
        <v>Sandwich Panel</v>
      </c>
      <c r="O276" s="310" t="str">
        <f>VLOOKUP($I276,'WM-AR'!$B$7:$AL$2292,10,FALSE)</f>
        <v>Corrugated Galvanized Steel Sheet Sandwich Panel, Fire Protective Rating: N/A</v>
      </c>
      <c r="P276" s="310">
        <f>VLOOKUP($I276,'WM-AR'!$B$7:$AL$2292,12,FALSE)</f>
        <v>0</v>
      </c>
      <c r="Q276" s="310" t="str">
        <f>IF(VLOOKUP($I276,'WM-AR'!$B$7:$AL$2292,14,FALSE)=0,"",VLOOKUP($I276,'WM-AR'!$B$7:$AL$2292,14,FALSE))</f>
        <v/>
      </c>
      <c r="R276" s="310" t="str">
        <f>VLOOKUP($I276,'WM-AR'!$B$7:$AL$2292,16,FALSE)</f>
        <v>Mineral Wool (Rock Wool)</v>
      </c>
      <c r="S276" s="310" t="str">
        <f>VLOOKUP($I276,'WM-AR'!$B$7:$AL$2292,18,FALSE)</f>
        <v>for Wall</v>
      </c>
      <c r="T276" s="310" t="str">
        <f>VLOOKUP($I276,'WM-AR'!$B$7:$AL$2292,20,FALSE)</f>
        <v>w/ Accessories, Flashing</v>
      </c>
      <c r="U276" s="310">
        <f>VLOOKUP($I276,'WM-AR'!$B$7:$AL$2292,22,FALSE)</f>
        <v>0</v>
      </c>
      <c r="V276" s="310" t="str">
        <f>VLOOKUP($I276,'WM-AR'!$B$7:$AL$2292,24,FALSE)</f>
        <v>100mm≤THK&lt;150mm</v>
      </c>
      <c r="W276" s="310">
        <f>VLOOKUP($I276,'WM-AR'!$B$7:$AL$2292,25,FALSE)</f>
        <v>0</v>
      </c>
      <c r="X276" s="310" t="str">
        <f>VLOOKUP($I276,'WM-AR'!$B$7:$AL$2292,26,FALSE)</f>
        <v>THK=(  )mm</v>
      </c>
      <c r="Y276" s="310">
        <f>VLOOKUP($I276,'WM-AR'!$B$7:$AL$2292,27,FALSE)</f>
        <v>0</v>
      </c>
      <c r="Z276" s="310">
        <f>VLOOKUP($I276,'WM-AR'!$B$7:$AL$2292,28,FALSE)</f>
        <v>0</v>
      </c>
      <c r="AA276" s="310">
        <f>VLOOKUP($I276,'WM-AR'!$B$7:$AL$2292,29,FALSE)</f>
        <v>0</v>
      </c>
      <c r="AB276" s="310">
        <f>VLOOKUP($I276,'WM-AR'!$B$7:$AL$2292,30,FALSE)</f>
        <v>0</v>
      </c>
      <c r="AC276" s="310">
        <f>VLOOKUP($I276,'WM-AR'!$B$7:$AL$2292,31,FALSE)</f>
        <v>0</v>
      </c>
      <c r="AD276" s="310">
        <f>VLOOKUP($I276,'WM-AR'!$B$7:$AL$2292,32,FALSE)</f>
        <v>0</v>
      </c>
      <c r="AE276" s="310">
        <f>VLOOKUP($I276,'WM-AR'!$B$7:$AL$2292,33,FALSE)</f>
        <v>0</v>
      </c>
      <c r="AF276" s="287" t="s">
        <v>1026</v>
      </c>
      <c r="AG276" s="316" t="s">
        <v>779</v>
      </c>
      <c r="AH276" s="312"/>
      <c r="AI276" s="312" t="s">
        <v>763</v>
      </c>
      <c r="AJ276" s="334"/>
    </row>
    <row r="277" spans="2:36">
      <c r="B277" s="317" t="str">
        <f>$B276</f>
        <v>표준</v>
      </c>
      <c r="C277" s="318"/>
      <c r="D277" s="318"/>
      <c r="E277" s="318"/>
      <c r="F277" s="318"/>
      <c r="G277" s="318"/>
      <c r="H277" s="318"/>
      <c r="I277" s="318"/>
      <c r="J277" s="318"/>
      <c r="K277" s="318"/>
      <c r="L277" s="318"/>
      <c r="M277" s="318"/>
      <c r="N277" s="318"/>
      <c r="O277" s="318"/>
      <c r="P277" s="318"/>
      <c r="Q277" s="318"/>
      <c r="R277" s="318"/>
      <c r="S277" s="318"/>
      <c r="T277" s="318"/>
      <c r="U277" s="318"/>
      <c r="V277" s="318"/>
      <c r="W277" s="318"/>
      <c r="X277" s="318"/>
      <c r="Y277" s="318"/>
      <c r="Z277" s="318"/>
      <c r="AA277" s="318"/>
      <c r="AB277" s="318"/>
      <c r="AC277" s="318"/>
      <c r="AD277" s="318"/>
      <c r="AE277" s="318"/>
      <c r="AF277" s="318"/>
      <c r="AG277" s="318"/>
      <c r="AH277" s="318"/>
      <c r="AI277" s="318"/>
      <c r="AJ277" s="318"/>
    </row>
    <row r="278" spans="2:36" ht="33" customHeight="1">
      <c r="B278" s="379"/>
      <c r="C278" s="438"/>
      <c r="D278" s="451" t="s">
        <v>1271</v>
      </c>
      <c r="E278" s="321"/>
      <c r="F278" s="321"/>
      <c r="G278" s="412" t="s">
        <v>1272</v>
      </c>
      <c r="H278" s="412"/>
      <c r="I278" s="415" t="str">
        <f t="shared" si="41"/>
        <v/>
      </c>
      <c r="J278" s="415"/>
      <c r="K278" s="416"/>
      <c r="L278" s="416"/>
      <c r="M278" s="416"/>
      <c r="N278" s="416"/>
      <c r="O278" s="416"/>
      <c r="P278" s="416"/>
      <c r="Q278" s="416"/>
      <c r="R278" s="416"/>
      <c r="S278" s="416"/>
      <c r="T278" s="416"/>
      <c r="U278" s="416"/>
      <c r="V278" s="416"/>
      <c r="W278" s="416"/>
      <c r="X278" s="416"/>
      <c r="Y278" s="416"/>
      <c r="Z278" s="416"/>
      <c r="AA278" s="416"/>
      <c r="AB278" s="416"/>
      <c r="AC278" s="416"/>
      <c r="AD278" s="416"/>
      <c r="AE278" s="416"/>
      <c r="AF278" s="305"/>
      <c r="AG278" s="305"/>
      <c r="AH278" s="305"/>
      <c r="AI278" s="305"/>
      <c r="AJ278" s="306"/>
    </row>
    <row r="279" spans="2:36" ht="34.9" customHeight="1">
      <c r="B279" s="283" t="s">
        <v>755</v>
      </c>
      <c r="C279" s="440"/>
      <c r="D279" s="285" t="s">
        <v>225</v>
      </c>
      <c r="E279" s="308"/>
      <c r="F279" s="287" t="s">
        <v>539</v>
      </c>
      <c r="G279" s="288" t="s">
        <v>1273</v>
      </c>
      <c r="H279" s="289"/>
      <c r="I279" s="290" t="str">
        <f t="shared" si="41"/>
        <v/>
      </c>
      <c r="J279" s="290"/>
      <c r="K279" s="290"/>
      <c r="L279" s="290"/>
      <c r="M279" s="290"/>
      <c r="N279" s="291"/>
      <c r="O279" s="441" t="s">
        <v>1274</v>
      </c>
      <c r="P279" s="442"/>
      <c r="Q279" s="442"/>
      <c r="R279" s="442"/>
      <c r="S279" s="442"/>
      <c r="T279" s="442"/>
      <c r="U279" s="442"/>
      <c r="V279" s="443"/>
      <c r="W279" s="444"/>
      <c r="X279" s="444"/>
      <c r="Y279" s="444"/>
      <c r="Z279" s="444"/>
      <c r="AA279" s="444"/>
      <c r="AB279" s="444"/>
      <c r="AC279" s="444"/>
      <c r="AD279" s="444"/>
      <c r="AE279" s="444"/>
      <c r="AF279" s="394" t="s">
        <v>1275</v>
      </c>
      <c r="AG279" s="297"/>
      <c r="AH279" s="297"/>
      <c r="AI279" s="297"/>
      <c r="AJ279" s="333"/>
    </row>
    <row r="280" spans="2:36" ht="49.9" customHeight="1">
      <c r="B280" s="299" t="str">
        <f>$B279</f>
        <v>표준</v>
      </c>
      <c r="C280" s="314"/>
      <c r="D280" s="285"/>
      <c r="E280" s="285"/>
      <c r="F280" s="286"/>
      <c r="G280" s="286" t="str">
        <f>N280</f>
        <v>Bitumen/Bituminous/Asphalt Coating</v>
      </c>
      <c r="H280" s="308" t="s">
        <v>906</v>
      </c>
      <c r="I280" s="309" t="str">
        <f t="shared" si="41"/>
        <v>A03AH056-00001</v>
      </c>
      <c r="J280" s="310"/>
      <c r="K280" s="310" t="str">
        <f>VLOOKUP($I280,'WM-AR'!$B$7:$AL$2292,34,FALSE)</f>
        <v>M2</v>
      </c>
      <c r="L280" s="310" t="str">
        <f>VLOOKUP($I280,'WM-AR'!$B$7:$AL$2292,4,FALSE)</f>
        <v>Concrete Work</v>
      </c>
      <c r="M280" s="310" t="str">
        <f>VLOOKUP($I280,'WM-AR'!$B$7:$AL$2292,6,FALSE)</f>
        <v>Concrete Protective Coating (U/G)</v>
      </c>
      <c r="N280" s="310" t="str">
        <f>VLOOKUP($I280,'WM-AR'!$B$7:$AL$2292,8,FALSE)</f>
        <v>Bitumen/Bituminous/Asphalt Coating</v>
      </c>
      <c r="O280" s="310">
        <f>VLOOKUP($I280,'WM-AR'!$B$7:$AL$2292,10,FALSE)</f>
        <v>0</v>
      </c>
      <c r="P280" s="310">
        <f>VLOOKUP($I280,'WM-AR'!$B$7:$AL$2292,12,FALSE)</f>
        <v>0</v>
      </c>
      <c r="Q280" s="310" t="str">
        <f>IF(VLOOKUP($I280,'WM-AR'!$B$7:$AL$2292,14,FALSE)=0,"",VLOOKUP($I280,'WM-AR'!$B$7:$AL$2292,14,FALSE))</f>
        <v/>
      </c>
      <c r="R280" s="310">
        <f>VLOOKUP($I280,'WM-AR'!$B$7:$AL$2292,16,FALSE)</f>
        <v>0</v>
      </c>
      <c r="S280" s="310">
        <f>VLOOKUP($I280,'WM-AR'!$B$7:$AL$2292,18,FALSE)</f>
        <v>0</v>
      </c>
      <c r="T280" s="310">
        <f>VLOOKUP($I280,'WM-AR'!$B$7:$AL$2292,20,FALSE)</f>
        <v>0</v>
      </c>
      <c r="U280" s="310">
        <f>VLOOKUP($I280,'WM-AR'!$B$7:$AL$2292,22,FALSE)</f>
        <v>0</v>
      </c>
      <c r="V280" s="310">
        <f>VLOOKUP($I280,'WM-AR'!$B$7:$AL$2292,24,FALSE)</f>
        <v>0</v>
      </c>
      <c r="W280" s="310">
        <f>VLOOKUP($I280,'WM-AR'!$B$7:$AL$2292,25,FALSE)</f>
        <v>0</v>
      </c>
      <c r="X280" s="310" t="str">
        <f>VLOOKUP($I280,'WM-AR'!$B$7:$AL$2292,26,FALSE)</f>
        <v/>
      </c>
      <c r="Y280" s="310">
        <f>VLOOKUP($I280,'WM-AR'!$B$7:$AL$2292,27,FALSE)</f>
        <v>0</v>
      </c>
      <c r="Z280" s="310">
        <f>VLOOKUP($I280,'WM-AR'!$B$7:$AL$2292,28,FALSE)</f>
        <v>0</v>
      </c>
      <c r="AA280" s="310">
        <f>VLOOKUP($I280,'WM-AR'!$B$7:$AL$2292,29,FALSE)</f>
        <v>0</v>
      </c>
      <c r="AB280" s="310">
        <f>VLOOKUP($I280,'WM-AR'!$B$7:$AL$2292,30,FALSE)</f>
        <v>0</v>
      </c>
      <c r="AC280" s="310">
        <f>VLOOKUP($I280,'WM-AR'!$B$7:$AL$2292,31,FALSE)</f>
        <v>0</v>
      </c>
      <c r="AD280" s="310">
        <f>VLOOKUP($I280,'WM-AR'!$B$7:$AL$2292,32,FALSE)</f>
        <v>0</v>
      </c>
      <c r="AE280" s="310">
        <f>VLOOKUP($I280,'WM-AR'!$B$7:$AL$2292,33,FALSE)</f>
        <v>0</v>
      </c>
      <c r="AF280" s="287" t="s">
        <v>1223</v>
      </c>
      <c r="AG280" s="316" t="s">
        <v>779</v>
      </c>
      <c r="AH280" s="312"/>
      <c r="AI280" s="312" t="s">
        <v>763</v>
      </c>
      <c r="AJ280" s="334"/>
    </row>
    <row r="281" spans="2:36" ht="49.9" customHeight="1">
      <c r="B281" s="299" t="str">
        <f t="shared" ref="B281:B282" si="43">$B280</f>
        <v>표준</v>
      </c>
      <c r="C281" s="314"/>
      <c r="D281" s="285"/>
      <c r="E281" s="285"/>
      <c r="F281" s="286"/>
      <c r="G281" s="286" t="str">
        <f>N281</f>
        <v>Sheet Membrane</v>
      </c>
      <c r="H281" s="308" t="s">
        <v>1276</v>
      </c>
      <c r="I281" s="309" t="str">
        <f t="shared" si="41"/>
        <v>A03AH059-00001</v>
      </c>
      <c r="J281" s="310"/>
      <c r="K281" s="310" t="str">
        <f>VLOOKUP($I281,'WM-AR'!$B$7:$AL$2292,34,FALSE)</f>
        <v>M2</v>
      </c>
      <c r="L281" s="310" t="str">
        <f>VLOOKUP($I281,'WM-AR'!$B$7:$AL$2292,4,FALSE)</f>
        <v>Concrete Work</v>
      </c>
      <c r="M281" s="310" t="str">
        <f>VLOOKUP($I281,'WM-AR'!$B$7:$AL$2292,6,FALSE)</f>
        <v>Concrete Protective Coating (U/G)</v>
      </c>
      <c r="N281" s="310" t="str">
        <f>VLOOKUP($I281,'WM-AR'!$B$7:$AL$2292,8,FALSE)</f>
        <v>Sheet Membrane</v>
      </c>
      <c r="O281" s="310" t="str">
        <f>VLOOKUP($I281,'WM-AR'!$B$7:$AL$2292,10,FALSE)</f>
        <v>Adhesive Rubber Sheet or Bitumen Polyethylene Laminated Waterproofing Membrane</v>
      </c>
      <c r="P281" s="310">
        <f>VLOOKUP($I281,'WM-AR'!$B$7:$AL$2292,12,FALSE)</f>
        <v>0</v>
      </c>
      <c r="Q281" s="310" t="str">
        <f>IF(VLOOKUP($I281,'WM-AR'!$B$7:$AL$2292,14,FALSE)=0,"",VLOOKUP($I281,'WM-AR'!$B$7:$AL$2292,14,FALSE))</f>
        <v/>
      </c>
      <c r="R281" s="310">
        <f>VLOOKUP($I281,'WM-AR'!$B$7:$AL$2292,16,FALSE)</f>
        <v>0</v>
      </c>
      <c r="S281" s="310">
        <f>VLOOKUP($I281,'WM-AR'!$B$7:$AL$2292,18,FALSE)</f>
        <v>0</v>
      </c>
      <c r="T281" s="310" t="str">
        <f>VLOOKUP($I281,'WM-AR'!$B$7:$AL$2292,20,FALSE)</f>
        <v/>
      </c>
      <c r="U281" s="310">
        <f>VLOOKUP($I281,'WM-AR'!$B$7:$AL$2292,22,FALSE)</f>
        <v>0</v>
      </c>
      <c r="V281" s="310">
        <f>VLOOKUP($I281,'WM-AR'!$B$7:$AL$2292,24,FALSE)</f>
        <v>0</v>
      </c>
      <c r="W281" s="310">
        <f>VLOOKUP($I281,'WM-AR'!$B$7:$AL$2292,25,FALSE)</f>
        <v>0</v>
      </c>
      <c r="X281" s="310" t="str">
        <f>VLOOKUP($I281,'WM-AR'!$B$7:$AL$2292,26,FALSE)</f>
        <v>THK=(  )mm</v>
      </c>
      <c r="Y281" s="310">
        <f>VLOOKUP($I281,'WM-AR'!$B$7:$AL$2292,27,FALSE)</f>
        <v>0</v>
      </c>
      <c r="Z281" s="310">
        <f>VLOOKUP($I281,'WM-AR'!$B$7:$AL$2292,28,FALSE)</f>
        <v>0</v>
      </c>
      <c r="AA281" s="310">
        <f>VLOOKUP($I281,'WM-AR'!$B$7:$AL$2292,29,FALSE)</f>
        <v>0</v>
      </c>
      <c r="AB281" s="310">
        <f>VLOOKUP($I281,'WM-AR'!$B$7:$AL$2292,30,FALSE)</f>
        <v>0</v>
      </c>
      <c r="AC281" s="310">
        <f>VLOOKUP($I281,'WM-AR'!$B$7:$AL$2292,31,FALSE)</f>
        <v>0</v>
      </c>
      <c r="AD281" s="310">
        <f>VLOOKUP($I281,'WM-AR'!$B$7:$AL$2292,32,FALSE)</f>
        <v>0</v>
      </c>
      <c r="AE281" s="310">
        <f>VLOOKUP($I281,'WM-AR'!$B$7:$AL$2292,33,FALSE)</f>
        <v>0</v>
      </c>
      <c r="AF281" s="287" t="s">
        <v>1277</v>
      </c>
      <c r="AG281" s="316" t="s">
        <v>779</v>
      </c>
      <c r="AH281" s="312"/>
      <c r="AI281" s="312" t="s">
        <v>763</v>
      </c>
      <c r="AJ281" s="334"/>
    </row>
    <row r="282" spans="2:36" ht="49.9" customHeight="1">
      <c r="B282" s="299" t="str">
        <f t="shared" si="43"/>
        <v>표준</v>
      </c>
      <c r="C282" s="314"/>
      <c r="D282" s="285"/>
      <c r="E282" s="285"/>
      <c r="F282" s="286"/>
      <c r="G282" s="286" t="str">
        <f>N282</f>
        <v>Memebrane Protection Board</v>
      </c>
      <c r="H282" s="308" t="s">
        <v>1278</v>
      </c>
      <c r="I282" s="309" t="str">
        <f t="shared" si="41"/>
        <v>A03AH060-00001</v>
      </c>
      <c r="J282" s="310"/>
      <c r="K282" s="310" t="str">
        <f>VLOOKUP($I282,'WM-AR'!$B$7:$AL$2292,34,FALSE)</f>
        <v>M2</v>
      </c>
      <c r="L282" s="310" t="str">
        <f>VLOOKUP($I282,'WM-AR'!$B$7:$AL$2292,4,FALSE)</f>
        <v>Concrete Work</v>
      </c>
      <c r="M282" s="310" t="str">
        <f>VLOOKUP($I282,'WM-AR'!$B$7:$AL$2292,6,FALSE)</f>
        <v>Concrete Protective Coating (U/G)</v>
      </c>
      <c r="N282" s="310" t="str">
        <f>VLOOKUP($I282,'WM-AR'!$B$7:$AL$2292,8,FALSE)</f>
        <v>Memebrane Protection Board</v>
      </c>
      <c r="O282" s="310" t="str">
        <f>VLOOKUP($I282,'WM-AR'!$B$7:$AL$2292,10,FALSE)</f>
        <v>Bitumen Impregnated Fiberboard</v>
      </c>
      <c r="P282" s="310">
        <f>VLOOKUP($I282,'WM-AR'!$B$7:$AL$2292,12,FALSE)</f>
        <v>0</v>
      </c>
      <c r="Q282" s="310" t="str">
        <f>IF(VLOOKUP($I282,'WM-AR'!$B$7:$AL$2292,14,FALSE)=0,"",VLOOKUP($I282,'WM-AR'!$B$7:$AL$2292,14,FALSE))</f>
        <v/>
      </c>
      <c r="R282" s="310">
        <f>VLOOKUP($I282,'WM-AR'!$B$7:$AL$2292,16,FALSE)</f>
        <v>0</v>
      </c>
      <c r="S282" s="310">
        <f>VLOOKUP($I282,'WM-AR'!$B$7:$AL$2292,18,FALSE)</f>
        <v>0</v>
      </c>
      <c r="T282" s="310" t="str">
        <f>VLOOKUP($I282,'WM-AR'!$B$7:$AL$2292,20,FALSE)</f>
        <v/>
      </c>
      <c r="U282" s="310">
        <f>VLOOKUP($I282,'WM-AR'!$B$7:$AL$2292,22,FALSE)</f>
        <v>0</v>
      </c>
      <c r="V282" s="310">
        <f>VLOOKUP($I282,'WM-AR'!$B$7:$AL$2292,24,FALSE)</f>
        <v>0</v>
      </c>
      <c r="W282" s="310">
        <f>VLOOKUP($I282,'WM-AR'!$B$7:$AL$2292,25,FALSE)</f>
        <v>0</v>
      </c>
      <c r="X282" s="310" t="str">
        <f>VLOOKUP($I282,'WM-AR'!$B$7:$AL$2292,26,FALSE)</f>
        <v>THK=(  )mm</v>
      </c>
      <c r="Y282" s="310">
        <f>VLOOKUP($I282,'WM-AR'!$B$7:$AL$2292,27,FALSE)</f>
        <v>0</v>
      </c>
      <c r="Z282" s="310">
        <f>VLOOKUP($I282,'WM-AR'!$B$7:$AL$2292,28,FALSE)</f>
        <v>0</v>
      </c>
      <c r="AA282" s="310">
        <f>VLOOKUP($I282,'WM-AR'!$B$7:$AL$2292,29,FALSE)</f>
        <v>0</v>
      </c>
      <c r="AB282" s="310">
        <f>VLOOKUP($I282,'WM-AR'!$B$7:$AL$2292,30,FALSE)</f>
        <v>0</v>
      </c>
      <c r="AC282" s="310">
        <f>VLOOKUP($I282,'WM-AR'!$B$7:$AL$2292,31,FALSE)</f>
        <v>0</v>
      </c>
      <c r="AD282" s="310">
        <f>VLOOKUP($I282,'WM-AR'!$B$7:$AL$2292,32,FALSE)</f>
        <v>0</v>
      </c>
      <c r="AE282" s="310">
        <f>VLOOKUP($I282,'WM-AR'!$B$7:$AL$2292,33,FALSE)</f>
        <v>0</v>
      </c>
      <c r="AF282" s="287" t="s">
        <v>1279</v>
      </c>
      <c r="AG282" s="316" t="s">
        <v>779</v>
      </c>
      <c r="AH282" s="312"/>
      <c r="AI282" s="312" t="s">
        <v>763</v>
      </c>
      <c r="AJ282" s="334"/>
    </row>
    <row r="283" spans="2:36">
      <c r="B283" s="317" t="str">
        <f>$B282</f>
        <v>표준</v>
      </c>
      <c r="C283" s="318"/>
      <c r="D283" s="318"/>
      <c r="E283" s="318"/>
      <c r="F283" s="318"/>
      <c r="G283" s="318"/>
      <c r="H283" s="318"/>
      <c r="I283" s="318"/>
      <c r="J283" s="318"/>
      <c r="K283" s="318"/>
      <c r="L283" s="318"/>
      <c r="M283" s="318"/>
      <c r="N283" s="318"/>
      <c r="O283" s="318"/>
      <c r="P283" s="318"/>
      <c r="Q283" s="318"/>
      <c r="R283" s="318"/>
      <c r="S283" s="318"/>
      <c r="T283" s="318"/>
      <c r="U283" s="318"/>
      <c r="V283" s="318"/>
      <c r="W283" s="318"/>
      <c r="X283" s="318"/>
      <c r="Y283" s="318"/>
      <c r="Z283" s="318"/>
      <c r="AA283" s="318"/>
      <c r="AB283" s="318"/>
      <c r="AC283" s="318"/>
      <c r="AD283" s="318"/>
      <c r="AE283" s="318"/>
      <c r="AF283" s="318"/>
      <c r="AG283" s="318"/>
      <c r="AH283" s="318"/>
      <c r="AI283" s="318"/>
      <c r="AJ283" s="318"/>
    </row>
    <row r="284" spans="2:36" ht="33" customHeight="1">
      <c r="B284" s="379"/>
      <c r="C284" s="438"/>
      <c r="D284" s="451" t="s">
        <v>1280</v>
      </c>
      <c r="E284" s="321"/>
      <c r="F284" s="321"/>
      <c r="G284" s="412" t="s">
        <v>1281</v>
      </c>
      <c r="H284" s="412"/>
      <c r="I284" s="415" t="str">
        <f t="shared" si="41"/>
        <v/>
      </c>
      <c r="J284" s="415"/>
      <c r="K284" s="416"/>
      <c r="L284" s="416"/>
      <c r="M284" s="416"/>
      <c r="N284" s="416"/>
      <c r="O284" s="416"/>
      <c r="P284" s="416"/>
      <c r="Q284" s="416"/>
      <c r="R284" s="416"/>
      <c r="S284" s="416"/>
      <c r="T284" s="416"/>
      <c r="U284" s="416"/>
      <c r="V284" s="416"/>
      <c r="W284" s="416"/>
      <c r="X284" s="416"/>
      <c r="Y284" s="416"/>
      <c r="Z284" s="416"/>
      <c r="AA284" s="416"/>
      <c r="AB284" s="416"/>
      <c r="AC284" s="416"/>
      <c r="AD284" s="416"/>
      <c r="AE284" s="416"/>
      <c r="AF284" s="305"/>
      <c r="AG284" s="305"/>
      <c r="AH284" s="305"/>
      <c r="AI284" s="305"/>
      <c r="AJ284" s="306"/>
    </row>
    <row r="285" spans="2:36" ht="34.9" customHeight="1">
      <c r="B285" s="283" t="s">
        <v>755</v>
      </c>
      <c r="C285" s="440"/>
      <c r="D285" s="285" t="s">
        <v>225</v>
      </c>
      <c r="E285" s="308"/>
      <c r="F285" s="287" t="s">
        <v>539</v>
      </c>
      <c r="G285" s="288" t="s">
        <v>1282</v>
      </c>
      <c r="H285" s="289"/>
      <c r="I285" s="290" t="str">
        <f t="shared" si="41"/>
        <v/>
      </c>
      <c r="J285" s="290"/>
      <c r="K285" s="290"/>
      <c r="L285" s="290"/>
      <c r="M285" s="290"/>
      <c r="N285" s="291"/>
      <c r="O285" s="441" t="s">
        <v>1283</v>
      </c>
      <c r="P285" s="442"/>
      <c r="Q285" s="442"/>
      <c r="R285" s="442"/>
      <c r="S285" s="442"/>
      <c r="T285" s="442"/>
      <c r="U285" s="442"/>
      <c r="V285" s="443"/>
      <c r="W285" s="444"/>
      <c r="X285" s="444"/>
      <c r="Y285" s="444"/>
      <c r="Z285" s="444"/>
      <c r="AA285" s="444"/>
      <c r="AB285" s="444"/>
      <c r="AC285" s="444"/>
      <c r="AD285" s="444"/>
      <c r="AE285" s="444"/>
      <c r="AF285" s="394"/>
      <c r="AG285" s="297"/>
      <c r="AH285" s="297"/>
      <c r="AI285" s="297"/>
      <c r="AJ285" s="333"/>
    </row>
    <row r="286" spans="2:36" ht="49.9" customHeight="1">
      <c r="B286" s="299" t="str">
        <f>$B285</f>
        <v>표준</v>
      </c>
      <c r="C286" s="307"/>
      <c r="D286" s="286"/>
      <c r="E286" s="286"/>
      <c r="F286" s="286"/>
      <c r="G286" s="286" t="str">
        <f>O286</f>
        <v>Fire Protective Rating: N/A, 1-Layer Gypsum Board to Both Sides</v>
      </c>
      <c r="H286" s="308" t="s">
        <v>1284</v>
      </c>
      <c r="I286" s="309" t="str">
        <f t="shared" si="41"/>
        <v>A04AS177-00008</v>
      </c>
      <c r="J286" s="310"/>
      <c r="K286" s="310" t="str">
        <f>VLOOKUP($I286,'WM-AR'!$B$7:$AL$2292,34,FALSE)</f>
        <v>M2</v>
      </c>
      <c r="L286" s="310" t="str">
        <f>VLOOKUP($I286,'WM-AR'!$B$7:$AL$2292,4,FALSE)</f>
        <v>Finishing Work</v>
      </c>
      <c r="M286" s="310" t="str">
        <f>VLOOKUP($I286,'WM-AR'!$B$7:$AL$2292,6,FALSE)</f>
        <v>Exterior/Interior Finish Work</v>
      </c>
      <c r="N286" s="310" t="str">
        <f>VLOOKUP($I286,'WM-AR'!$B$7:$AL$2292,8,FALSE)</f>
        <v>Gypsumboard Partition Wall (Fixed Type)</v>
      </c>
      <c r="O286" s="310" t="str">
        <f>VLOOKUP($I286,'WM-AR'!$B$7:$AL$2292,10,FALSE)</f>
        <v>Fire Protective Rating: N/A, 1-Layer Gypsum Board to Both Sides</v>
      </c>
      <c r="P286" s="310">
        <f>VLOOKUP($I286,'WM-AR'!$B$7:$AL$2292,12,FALSE)</f>
        <v>0</v>
      </c>
      <c r="Q286" s="310" t="str">
        <f>IF(VLOOKUP($I286,'WM-AR'!$B$7:$AL$2292,14,FALSE)=0,"",VLOOKUP($I286,'WM-AR'!$B$7:$AL$2292,14,FALSE))</f>
        <v/>
      </c>
      <c r="R286" s="310" t="str">
        <f>VLOOKUP($I286,'WM-AR'!$B$7:$AL$2292,16,FALSE)</f>
        <v>Mineral Wool (Rock Wool)</v>
      </c>
      <c r="S286" s="310">
        <f>VLOOKUP($I286,'WM-AR'!$B$7:$AL$2292,18,FALSE)</f>
        <v>0</v>
      </c>
      <c r="T286" s="310" t="str">
        <f>VLOOKUP($I286,'WM-AR'!$B$7:$AL$2292,20,FALSE)</f>
        <v>Including Supporting Frame(Stud) &amp; Accessories</v>
      </c>
      <c r="U286" s="310">
        <f>VLOOKUP($I286,'WM-AR'!$B$7:$AL$2292,22,FALSE)</f>
        <v>0</v>
      </c>
      <c r="V286" s="310" t="str">
        <f>VLOOKUP($I286,'WM-AR'!$B$7:$AL$2292,24,FALSE)</f>
        <v>1-Layer Gypsumboard THK=12.5mm</v>
      </c>
      <c r="W286" s="310">
        <f>VLOOKUP($I286,'WM-AR'!$B$7:$AL$2292,25,FALSE)</f>
        <v>0</v>
      </c>
      <c r="X286" s="310" t="str">
        <f>VLOOKUP($I286,'WM-AR'!$B$7:$AL$2292,26,FALSE)</f>
        <v>Insulation THK=(  )mm</v>
      </c>
      <c r="Y286" s="310">
        <f>VLOOKUP($I286,'WM-AR'!$B$7:$AL$2292,27,FALSE)</f>
        <v>0</v>
      </c>
      <c r="Z286" s="310">
        <f>VLOOKUP($I286,'WM-AR'!$B$7:$AL$2292,28,FALSE)</f>
        <v>0</v>
      </c>
      <c r="AA286" s="310">
        <f>VLOOKUP($I286,'WM-AR'!$B$7:$AL$2292,29,FALSE)</f>
        <v>0</v>
      </c>
      <c r="AB286" s="310">
        <f>VLOOKUP($I286,'WM-AR'!$B$7:$AL$2292,30,FALSE)</f>
        <v>0</v>
      </c>
      <c r="AC286" s="310">
        <f>VLOOKUP($I286,'WM-AR'!$B$7:$AL$2292,31,FALSE)</f>
        <v>0</v>
      </c>
      <c r="AD286" s="310">
        <f>VLOOKUP($I286,'WM-AR'!$B$7:$AL$2292,32,FALSE)</f>
        <v>0</v>
      </c>
      <c r="AE286" s="310">
        <f>VLOOKUP($I286,'WM-AR'!$B$7:$AL$2292,33,FALSE)</f>
        <v>0</v>
      </c>
      <c r="AF286" s="287" t="s">
        <v>1170</v>
      </c>
      <c r="AG286" s="316" t="s">
        <v>779</v>
      </c>
      <c r="AH286" s="312">
        <v>10.112</v>
      </c>
      <c r="AI286" s="312" t="s">
        <v>763</v>
      </c>
      <c r="AJ286" s="334"/>
    </row>
    <row r="287" spans="2:36">
      <c r="B287" s="317" t="str">
        <f>$B286</f>
        <v>표준</v>
      </c>
      <c r="C287" s="318"/>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c r="AA287" s="318"/>
      <c r="AB287" s="318"/>
      <c r="AC287" s="318"/>
      <c r="AD287" s="318"/>
      <c r="AE287" s="318"/>
      <c r="AF287" s="318"/>
      <c r="AG287" s="318"/>
      <c r="AH287" s="318"/>
      <c r="AI287" s="318"/>
      <c r="AJ287" s="318"/>
    </row>
    <row r="288" spans="2:36" ht="34.9" customHeight="1">
      <c r="B288" s="283" t="s">
        <v>755</v>
      </c>
      <c r="C288" s="440"/>
      <c r="D288" s="285" t="s">
        <v>225</v>
      </c>
      <c r="E288" s="308"/>
      <c r="F288" s="287" t="s">
        <v>539</v>
      </c>
      <c r="G288" s="288" t="s">
        <v>1285</v>
      </c>
      <c r="H288" s="289"/>
      <c r="I288" s="290" t="str">
        <f t="shared" si="41"/>
        <v/>
      </c>
      <c r="J288" s="290"/>
      <c r="K288" s="290"/>
      <c r="L288" s="290"/>
      <c r="M288" s="290"/>
      <c r="N288" s="291"/>
      <c r="O288" s="441" t="s">
        <v>1286</v>
      </c>
      <c r="P288" s="442"/>
      <c r="Q288" s="442"/>
      <c r="R288" s="442"/>
      <c r="S288" s="442"/>
      <c r="T288" s="442"/>
      <c r="U288" s="442"/>
      <c r="V288" s="443"/>
      <c r="W288" s="444"/>
      <c r="X288" s="444"/>
      <c r="Y288" s="444"/>
      <c r="Z288" s="444"/>
      <c r="AA288" s="444"/>
      <c r="AB288" s="444"/>
      <c r="AC288" s="444"/>
      <c r="AD288" s="444"/>
      <c r="AE288" s="444"/>
      <c r="AF288" s="394"/>
      <c r="AG288" s="297"/>
      <c r="AH288" s="297"/>
      <c r="AI288" s="297"/>
      <c r="AJ288" s="333"/>
    </row>
    <row r="289" spans="2:37" ht="49.9" customHeight="1">
      <c r="B289" s="299" t="str">
        <f>$B288</f>
        <v>표준</v>
      </c>
      <c r="C289" s="307"/>
      <c r="D289" s="286"/>
      <c r="E289" s="286"/>
      <c r="F289" s="286"/>
      <c r="G289" s="286" t="str">
        <f>O289</f>
        <v>Fire Protective Rating: N/A, 1-Layer Gypsum Board to Both Sides</v>
      </c>
      <c r="H289" s="308" t="s">
        <v>1287</v>
      </c>
      <c r="I289" s="309" t="str">
        <f t="shared" si="41"/>
        <v>A04AS177-00012</v>
      </c>
      <c r="J289" s="310"/>
      <c r="K289" s="310" t="str">
        <f>VLOOKUP($I289,'WM-AR'!$B$7:$AL$2292,34,FALSE)</f>
        <v>M2</v>
      </c>
      <c r="L289" s="310" t="str">
        <f>VLOOKUP($I289,'WM-AR'!$B$7:$AL$2292,4,FALSE)</f>
        <v>Finishing Work</v>
      </c>
      <c r="M289" s="310" t="str">
        <f>VLOOKUP($I289,'WM-AR'!$B$7:$AL$2292,6,FALSE)</f>
        <v>Exterior/Interior Finish Work</v>
      </c>
      <c r="N289" s="310" t="str">
        <f>VLOOKUP($I289,'WM-AR'!$B$7:$AL$2292,8,FALSE)</f>
        <v>Gypsumboard Partition Wall (Fixed Type)</v>
      </c>
      <c r="O289" s="310" t="str">
        <f>VLOOKUP($I289,'WM-AR'!$B$7:$AL$2292,10,FALSE)</f>
        <v>Fire Protective Rating: N/A, 1-Layer Gypsum Board to Both Sides</v>
      </c>
      <c r="P289" s="310">
        <f>VLOOKUP($I289,'WM-AR'!$B$7:$AL$2292,12,FALSE)</f>
        <v>0</v>
      </c>
      <c r="Q289" s="310" t="str">
        <f>IF(VLOOKUP($I289,'WM-AR'!$B$7:$AL$2292,14,FALSE)=0,"",VLOOKUP($I289,'WM-AR'!$B$7:$AL$2292,14,FALSE))</f>
        <v/>
      </c>
      <c r="R289" s="310" t="str">
        <f>VLOOKUP($I289,'WM-AR'!$B$7:$AL$2292,16,FALSE)</f>
        <v>Glass Wool (Fiberglass)</v>
      </c>
      <c r="S289" s="310">
        <f>VLOOKUP($I289,'WM-AR'!$B$7:$AL$2292,18,FALSE)</f>
        <v>0</v>
      </c>
      <c r="T289" s="310" t="str">
        <f>VLOOKUP($I289,'WM-AR'!$B$7:$AL$2292,20,FALSE)</f>
        <v>Including Supporting Frame(Stud) &amp; Accessories</v>
      </c>
      <c r="U289" s="310">
        <f>VLOOKUP($I289,'WM-AR'!$B$7:$AL$2292,22,FALSE)</f>
        <v>0</v>
      </c>
      <c r="V289" s="310" t="str">
        <f>VLOOKUP($I289,'WM-AR'!$B$7:$AL$2292,24,FALSE)</f>
        <v>1-Layer Gypsumboard THK=16mm</v>
      </c>
      <c r="W289" s="310">
        <f>VLOOKUP($I289,'WM-AR'!$B$7:$AL$2292,25,FALSE)</f>
        <v>0</v>
      </c>
      <c r="X289" s="310" t="str">
        <f>VLOOKUP($I289,'WM-AR'!$B$7:$AL$2292,26,FALSE)</f>
        <v>Insulation THK=(  )mm</v>
      </c>
      <c r="Y289" s="310">
        <f>VLOOKUP($I289,'WM-AR'!$B$7:$AL$2292,27,FALSE)</f>
        <v>0</v>
      </c>
      <c r="Z289" s="310">
        <f>VLOOKUP($I289,'WM-AR'!$B$7:$AL$2292,28,FALSE)</f>
        <v>0</v>
      </c>
      <c r="AA289" s="310">
        <f>VLOOKUP($I289,'WM-AR'!$B$7:$AL$2292,29,FALSE)</f>
        <v>0</v>
      </c>
      <c r="AB289" s="310">
        <f>VLOOKUP($I289,'WM-AR'!$B$7:$AL$2292,30,FALSE)</f>
        <v>0</v>
      </c>
      <c r="AC289" s="310">
        <f>VLOOKUP($I289,'WM-AR'!$B$7:$AL$2292,31,FALSE)</f>
        <v>0</v>
      </c>
      <c r="AD289" s="310">
        <f>VLOOKUP($I289,'WM-AR'!$B$7:$AL$2292,32,FALSE)</f>
        <v>0</v>
      </c>
      <c r="AE289" s="310">
        <f>VLOOKUP($I289,'WM-AR'!$B$7:$AL$2292,33,FALSE)</f>
        <v>0</v>
      </c>
      <c r="AF289" s="287" t="s">
        <v>1170</v>
      </c>
      <c r="AG289" s="316" t="s">
        <v>779</v>
      </c>
      <c r="AH289" s="312">
        <v>10.112</v>
      </c>
      <c r="AI289" s="312" t="s">
        <v>763</v>
      </c>
      <c r="AJ289" s="334"/>
    </row>
    <row r="290" spans="2:37">
      <c r="B290" s="317" t="str">
        <f>$B289</f>
        <v>표준</v>
      </c>
      <c r="C290" s="318"/>
      <c r="D290" s="318"/>
      <c r="E290" s="318"/>
      <c r="F290" s="318"/>
      <c r="G290" s="318"/>
      <c r="H290" s="318"/>
      <c r="I290" s="318"/>
      <c r="J290" s="318"/>
      <c r="K290" s="318"/>
      <c r="L290" s="318"/>
      <c r="M290" s="318"/>
      <c r="N290" s="318"/>
      <c r="O290" s="318"/>
      <c r="P290" s="318"/>
      <c r="Q290" s="318"/>
      <c r="R290" s="318"/>
      <c r="S290" s="318"/>
      <c r="T290" s="318"/>
      <c r="U290" s="318"/>
      <c r="V290" s="318"/>
      <c r="W290" s="318"/>
      <c r="X290" s="318"/>
      <c r="Y290" s="318"/>
      <c r="Z290" s="318"/>
      <c r="AA290" s="318"/>
      <c r="AB290" s="318"/>
      <c r="AC290" s="318"/>
      <c r="AD290" s="318"/>
      <c r="AE290" s="318"/>
      <c r="AF290" s="318"/>
      <c r="AG290" s="318"/>
      <c r="AH290" s="318"/>
      <c r="AI290" s="318"/>
      <c r="AJ290" s="318"/>
    </row>
    <row r="291" spans="2:37" ht="34.9" customHeight="1">
      <c r="B291" s="283" t="s">
        <v>755</v>
      </c>
      <c r="C291" s="440"/>
      <c r="D291" s="285" t="s">
        <v>225</v>
      </c>
      <c r="E291" s="308"/>
      <c r="F291" s="287" t="s">
        <v>539</v>
      </c>
      <c r="G291" s="288" t="s">
        <v>1288</v>
      </c>
      <c r="H291" s="289"/>
      <c r="I291" s="290" t="str">
        <f t="shared" si="41"/>
        <v/>
      </c>
      <c r="J291" s="290"/>
      <c r="K291" s="290"/>
      <c r="L291" s="290"/>
      <c r="M291" s="290"/>
      <c r="N291" s="291"/>
      <c r="O291" s="441" t="s">
        <v>1289</v>
      </c>
      <c r="P291" s="442"/>
      <c r="Q291" s="442"/>
      <c r="R291" s="442"/>
      <c r="S291" s="442"/>
      <c r="T291" s="442"/>
      <c r="U291" s="442"/>
      <c r="V291" s="443"/>
      <c r="W291" s="444"/>
      <c r="X291" s="444"/>
      <c r="Y291" s="444"/>
      <c r="Z291" s="444"/>
      <c r="AA291" s="444"/>
      <c r="AB291" s="444"/>
      <c r="AC291" s="444"/>
      <c r="AD291" s="444"/>
      <c r="AE291" s="444"/>
      <c r="AF291" s="394"/>
      <c r="AG291" s="297"/>
      <c r="AH291" s="297"/>
      <c r="AI291" s="297"/>
      <c r="AJ291" s="333"/>
    </row>
    <row r="292" spans="2:37" ht="49.9" customHeight="1">
      <c r="B292" s="299" t="str">
        <f>$B291</f>
        <v>표준</v>
      </c>
      <c r="C292" s="307"/>
      <c r="D292" s="286"/>
      <c r="E292" s="286"/>
      <c r="F292" s="286"/>
      <c r="G292" s="286" t="str">
        <f>O292</f>
        <v>Fire Protective Rating: N/A, 1-Layer Gypsum Board to Both Sides</v>
      </c>
      <c r="H292" s="308" t="s">
        <v>1290</v>
      </c>
      <c r="I292" s="309" t="str">
        <f t="shared" si="41"/>
        <v>A04AS177-00015</v>
      </c>
      <c r="J292" s="310"/>
      <c r="K292" s="310" t="str">
        <f>VLOOKUP($I292,'WM-AR'!$B$7:$AL$2292,34,FALSE)</f>
        <v>M2</v>
      </c>
      <c r="L292" s="310" t="str">
        <f>VLOOKUP($I292,'WM-AR'!$B$7:$AL$2292,4,FALSE)</f>
        <v>Finishing Work</v>
      </c>
      <c r="M292" s="310" t="str">
        <f>VLOOKUP($I292,'WM-AR'!$B$7:$AL$2292,6,FALSE)</f>
        <v>Exterior/Interior Finish Work</v>
      </c>
      <c r="N292" s="310" t="str">
        <f>VLOOKUP($I292,'WM-AR'!$B$7:$AL$2292,8,FALSE)</f>
        <v>Gypsumboard Partition Wall (Fixed Type)</v>
      </c>
      <c r="O292" s="310" t="str">
        <f>VLOOKUP($I292,'WM-AR'!$B$7:$AL$2292,10,FALSE)</f>
        <v>Fire Protective Rating: N/A, 1-Layer Gypsum Board to Both Sides</v>
      </c>
      <c r="P292" s="310">
        <f>VLOOKUP($I292,'WM-AR'!$B$7:$AL$2292,12,FALSE)</f>
        <v>0</v>
      </c>
      <c r="Q292" s="310" t="str">
        <f>IF(VLOOKUP($I292,'WM-AR'!$B$7:$AL$2292,14,FALSE)=0,"",VLOOKUP($I292,'WM-AR'!$B$7:$AL$2292,14,FALSE))</f>
        <v/>
      </c>
      <c r="R292" s="310" t="str">
        <f>VLOOKUP($I292,'WM-AR'!$B$7:$AL$2292,16,FALSE)</f>
        <v>w/o Insulation</v>
      </c>
      <c r="S292" s="310">
        <f>VLOOKUP($I292,'WM-AR'!$B$7:$AL$2292,18,FALSE)</f>
        <v>0</v>
      </c>
      <c r="T292" s="310" t="str">
        <f>VLOOKUP($I292,'WM-AR'!$B$7:$AL$2292,20,FALSE)</f>
        <v>Including Supporting Frame(Stud) &amp; Accessories</v>
      </c>
      <c r="U292" s="310">
        <f>VLOOKUP($I292,'WM-AR'!$B$7:$AL$2292,22,FALSE)</f>
        <v>0</v>
      </c>
      <c r="V292" s="310" t="str">
        <f>VLOOKUP($I292,'WM-AR'!$B$7:$AL$2292,24,FALSE)</f>
        <v>1-Layer Gypsumboard THK=16mm</v>
      </c>
      <c r="W292" s="310">
        <f>VLOOKUP($I292,'WM-AR'!$B$7:$AL$2292,25,FALSE)</f>
        <v>0</v>
      </c>
      <c r="X292" s="310" t="str">
        <f>VLOOKUP($I292,'WM-AR'!$B$7:$AL$2292,26,FALSE)</f>
        <v/>
      </c>
      <c r="Y292" s="310">
        <f>VLOOKUP($I292,'WM-AR'!$B$7:$AL$2292,27,FALSE)</f>
        <v>0</v>
      </c>
      <c r="Z292" s="310">
        <f>VLOOKUP($I292,'WM-AR'!$B$7:$AL$2292,28,FALSE)</f>
        <v>0</v>
      </c>
      <c r="AA292" s="310">
        <f>VLOOKUP($I292,'WM-AR'!$B$7:$AL$2292,29,FALSE)</f>
        <v>0</v>
      </c>
      <c r="AB292" s="310">
        <f>VLOOKUP($I292,'WM-AR'!$B$7:$AL$2292,30,FALSE)</f>
        <v>0</v>
      </c>
      <c r="AC292" s="310">
        <f>VLOOKUP($I292,'WM-AR'!$B$7:$AL$2292,31,FALSE)</f>
        <v>0</v>
      </c>
      <c r="AD292" s="310">
        <f>VLOOKUP($I292,'WM-AR'!$B$7:$AL$2292,32,FALSE)</f>
        <v>0</v>
      </c>
      <c r="AE292" s="310">
        <f>VLOOKUP($I292,'WM-AR'!$B$7:$AL$2292,33,FALSE)</f>
        <v>0</v>
      </c>
      <c r="AF292" s="287"/>
      <c r="AG292" s="316" t="s">
        <v>779</v>
      </c>
      <c r="AH292" s="312">
        <v>10.112</v>
      </c>
      <c r="AI292" s="312" t="s">
        <v>763</v>
      </c>
      <c r="AJ292" s="334"/>
    </row>
    <row r="293" spans="2:37">
      <c r="B293" s="317" t="str">
        <f>$B292</f>
        <v>표준</v>
      </c>
      <c r="C293" s="318"/>
      <c r="D293" s="318"/>
      <c r="E293" s="318"/>
      <c r="F293" s="318"/>
      <c r="G293" s="318"/>
      <c r="H293" s="318"/>
      <c r="I293" s="318"/>
      <c r="J293" s="318"/>
      <c r="K293" s="318"/>
      <c r="L293" s="318"/>
      <c r="M293" s="318"/>
      <c r="N293" s="318"/>
      <c r="O293" s="318"/>
      <c r="P293" s="318"/>
      <c r="Q293" s="318"/>
      <c r="R293" s="318"/>
      <c r="S293" s="318"/>
      <c r="T293" s="318"/>
      <c r="U293" s="318"/>
      <c r="V293" s="318"/>
      <c r="W293" s="318"/>
      <c r="X293" s="318"/>
      <c r="Y293" s="318"/>
      <c r="Z293" s="318"/>
      <c r="AA293" s="318"/>
      <c r="AB293" s="318"/>
      <c r="AC293" s="318"/>
      <c r="AD293" s="318"/>
      <c r="AE293" s="318"/>
      <c r="AF293" s="318"/>
      <c r="AG293" s="318"/>
      <c r="AH293" s="318"/>
      <c r="AI293" s="318"/>
      <c r="AJ293" s="318"/>
    </row>
    <row r="294" spans="2:37" ht="34.9" customHeight="1">
      <c r="B294" s="283" t="s">
        <v>755</v>
      </c>
      <c r="C294" s="440"/>
      <c r="D294" s="285" t="s">
        <v>225</v>
      </c>
      <c r="E294" s="308"/>
      <c r="F294" s="287" t="s">
        <v>539</v>
      </c>
      <c r="G294" s="288" t="s">
        <v>1291</v>
      </c>
      <c r="H294" s="289"/>
      <c r="I294" s="290" t="str">
        <f t="shared" si="41"/>
        <v/>
      </c>
      <c r="J294" s="290"/>
      <c r="K294" s="290"/>
      <c r="L294" s="290"/>
      <c r="M294" s="290"/>
      <c r="N294" s="291"/>
      <c r="O294" s="441" t="s">
        <v>1292</v>
      </c>
      <c r="P294" s="442"/>
      <c r="Q294" s="442"/>
      <c r="R294" s="442"/>
      <c r="S294" s="442"/>
      <c r="T294" s="442"/>
      <c r="U294" s="442"/>
      <c r="V294" s="443"/>
      <c r="W294" s="444"/>
      <c r="X294" s="444"/>
      <c r="Y294" s="444"/>
      <c r="Z294" s="444"/>
      <c r="AA294" s="444"/>
      <c r="AB294" s="444"/>
      <c r="AC294" s="444"/>
      <c r="AD294" s="444"/>
      <c r="AE294" s="444"/>
      <c r="AF294" s="394"/>
      <c r="AG294" s="297"/>
      <c r="AH294" s="297"/>
      <c r="AI294" s="297"/>
      <c r="AJ294" s="333"/>
    </row>
    <row r="295" spans="2:37" ht="49.9" customHeight="1">
      <c r="B295" s="299" t="str">
        <f>$B294</f>
        <v>표준</v>
      </c>
      <c r="C295" s="307"/>
      <c r="D295" s="286"/>
      <c r="E295" s="286"/>
      <c r="F295" s="286"/>
      <c r="G295" s="286" t="str">
        <f>O295</f>
        <v>Fire Protective Rating: 2-hrs, 2-Layer Gypsum Boards to Both Sides</v>
      </c>
      <c r="H295" s="308" t="s">
        <v>1293</v>
      </c>
      <c r="I295" s="309" t="str">
        <f t="shared" si="41"/>
        <v>A04AS177-00032</v>
      </c>
      <c r="J295" s="310"/>
      <c r="K295" s="310" t="str">
        <f>VLOOKUP($I295,'WM-AR'!$B$7:$AL$2292,34,FALSE)</f>
        <v>M2</v>
      </c>
      <c r="L295" s="310" t="str">
        <f>VLOOKUP($I295,'WM-AR'!$B$7:$AL$2292,4,FALSE)</f>
        <v>Finishing Work</v>
      </c>
      <c r="M295" s="310" t="str">
        <f>VLOOKUP($I295,'WM-AR'!$B$7:$AL$2292,6,FALSE)</f>
        <v>Exterior/Interior Finish Work</v>
      </c>
      <c r="N295" s="310" t="str">
        <f>VLOOKUP($I295,'WM-AR'!$B$7:$AL$2292,8,FALSE)</f>
        <v>Gypsumboard Partition Wall (Fixed Type)</v>
      </c>
      <c r="O295" s="310" t="str">
        <f>VLOOKUP($I295,'WM-AR'!$B$7:$AL$2292,10,FALSE)</f>
        <v>Fire Protective Rating: 2-hrs, 2-Layer Gypsum Boards to Both Sides</v>
      </c>
      <c r="P295" s="310">
        <f>VLOOKUP($I295,'WM-AR'!$B$7:$AL$2292,12,FALSE)</f>
        <v>0</v>
      </c>
      <c r="Q295" s="310" t="str">
        <f>IF(VLOOKUP($I295,'WM-AR'!$B$7:$AL$2292,14,FALSE)=0,"",VLOOKUP($I295,'WM-AR'!$B$7:$AL$2292,14,FALSE))</f>
        <v/>
      </c>
      <c r="R295" s="310" t="str">
        <f>VLOOKUP($I295,'WM-AR'!$B$7:$AL$2292,16,FALSE)</f>
        <v>Mineral Wool (Rock Wool)</v>
      </c>
      <c r="S295" s="310">
        <f>VLOOKUP($I295,'WM-AR'!$B$7:$AL$2292,18,FALSE)</f>
        <v>0</v>
      </c>
      <c r="T295" s="310" t="str">
        <f>VLOOKUP($I295,'WM-AR'!$B$7:$AL$2292,20,FALSE)</f>
        <v>Including Supporting Frame(Stud) &amp; Accessories</v>
      </c>
      <c r="U295" s="310">
        <f>VLOOKUP($I295,'WM-AR'!$B$7:$AL$2292,22,FALSE)</f>
        <v>0</v>
      </c>
      <c r="V295" s="310" t="str">
        <f>VLOOKUP($I295,'WM-AR'!$B$7:$AL$2292,24,FALSE)</f>
        <v>1-Layer Gypsumboard THK=12.5mm</v>
      </c>
      <c r="W295" s="310">
        <f>VLOOKUP($I295,'WM-AR'!$B$7:$AL$2292,25,FALSE)</f>
        <v>0</v>
      </c>
      <c r="X295" s="310" t="str">
        <f>VLOOKUP($I295,'WM-AR'!$B$7:$AL$2292,26,FALSE)</f>
        <v>Insulation THK=(  )mm</v>
      </c>
      <c r="Y295" s="310">
        <f>VLOOKUP($I295,'WM-AR'!$B$7:$AL$2292,27,FALSE)</f>
        <v>0</v>
      </c>
      <c r="Z295" s="310">
        <f>VLOOKUP($I295,'WM-AR'!$B$7:$AL$2292,28,FALSE)</f>
        <v>0</v>
      </c>
      <c r="AA295" s="310">
        <f>VLOOKUP($I295,'WM-AR'!$B$7:$AL$2292,29,FALSE)</f>
        <v>0</v>
      </c>
      <c r="AB295" s="310">
        <f>VLOOKUP($I295,'WM-AR'!$B$7:$AL$2292,30,FALSE)</f>
        <v>0</v>
      </c>
      <c r="AC295" s="310">
        <f>VLOOKUP($I295,'WM-AR'!$B$7:$AL$2292,31,FALSE)</f>
        <v>0</v>
      </c>
      <c r="AD295" s="310">
        <f>VLOOKUP($I295,'WM-AR'!$B$7:$AL$2292,32,FALSE)</f>
        <v>0</v>
      </c>
      <c r="AE295" s="310">
        <f>VLOOKUP($I295,'WM-AR'!$B$7:$AL$2292,33,FALSE)</f>
        <v>0</v>
      </c>
      <c r="AF295" s="287" t="s">
        <v>1170</v>
      </c>
      <c r="AG295" s="316" t="s">
        <v>779</v>
      </c>
      <c r="AH295" s="312">
        <v>10.112</v>
      </c>
      <c r="AI295" s="312" t="s">
        <v>763</v>
      </c>
      <c r="AJ295" s="334"/>
    </row>
    <row r="296" spans="2:37">
      <c r="B296" s="317" t="str">
        <f>$B295</f>
        <v>표준</v>
      </c>
      <c r="C296" s="318"/>
      <c r="D296" s="318"/>
      <c r="E296" s="318"/>
      <c r="F296" s="318"/>
      <c r="G296" s="318"/>
      <c r="H296" s="318"/>
      <c r="I296" s="318"/>
      <c r="J296" s="318"/>
      <c r="K296" s="318"/>
      <c r="L296" s="318"/>
      <c r="M296" s="318"/>
      <c r="N296" s="318"/>
      <c r="O296" s="318"/>
      <c r="P296" s="318"/>
      <c r="Q296" s="318"/>
      <c r="R296" s="318"/>
      <c r="S296" s="318"/>
      <c r="T296" s="318"/>
      <c r="U296" s="318"/>
      <c r="V296" s="318"/>
      <c r="W296" s="318"/>
      <c r="X296" s="318"/>
      <c r="Y296" s="318"/>
      <c r="Z296" s="318"/>
      <c r="AA296" s="318"/>
      <c r="AB296" s="318"/>
      <c r="AC296" s="318"/>
      <c r="AD296" s="318"/>
      <c r="AE296" s="318"/>
      <c r="AF296" s="318"/>
      <c r="AG296" s="318"/>
      <c r="AH296" s="318"/>
      <c r="AI296" s="318"/>
      <c r="AJ296" s="318"/>
    </row>
    <row r="297" spans="2:37" ht="34.9" customHeight="1">
      <c r="B297" s="283" t="s">
        <v>755</v>
      </c>
      <c r="C297" s="440"/>
      <c r="D297" s="285" t="s">
        <v>225</v>
      </c>
      <c r="E297" s="308"/>
      <c r="F297" s="287" t="s">
        <v>539</v>
      </c>
      <c r="G297" s="288" t="s">
        <v>1294</v>
      </c>
      <c r="H297" s="289"/>
      <c r="I297" s="290" t="str">
        <f t="shared" si="41"/>
        <v/>
      </c>
      <c r="J297" s="290"/>
      <c r="K297" s="290"/>
      <c r="L297" s="290"/>
      <c r="M297" s="290"/>
      <c r="N297" s="291"/>
      <c r="O297" s="441" t="s">
        <v>1295</v>
      </c>
      <c r="P297" s="442"/>
      <c r="Q297" s="442"/>
      <c r="R297" s="442"/>
      <c r="S297" s="442"/>
      <c r="T297" s="442"/>
      <c r="U297" s="442"/>
      <c r="V297" s="443"/>
      <c r="W297" s="444"/>
      <c r="X297" s="444"/>
      <c r="Y297" s="444"/>
      <c r="Z297" s="444"/>
      <c r="AA297" s="444"/>
      <c r="AB297" s="444"/>
      <c r="AC297" s="444"/>
      <c r="AD297" s="444"/>
      <c r="AE297" s="444"/>
      <c r="AF297" s="394"/>
      <c r="AG297" s="297"/>
      <c r="AH297" s="297"/>
      <c r="AI297" s="297"/>
      <c r="AJ297" s="333"/>
    </row>
    <row r="298" spans="2:37" ht="49.9" customHeight="1">
      <c r="B298" s="299" t="str">
        <f>$B297</f>
        <v>표준</v>
      </c>
      <c r="C298" s="307"/>
      <c r="D298" s="286"/>
      <c r="E298" s="286"/>
      <c r="F298" s="286"/>
      <c r="G298" s="286" t="str">
        <f>O298</f>
        <v>Fire Protective Rating: 2-hrs, 2-Layer Gypsum Boards to Both Sides</v>
      </c>
      <c r="H298" s="308" t="s">
        <v>1296</v>
      </c>
      <c r="I298" s="309" t="str">
        <f t="shared" si="41"/>
        <v>A04AS177-00035</v>
      </c>
      <c r="J298" s="310"/>
      <c r="K298" s="310" t="str">
        <f>VLOOKUP($I298,'WM-AR'!$B$7:$AL$2292,34,FALSE)</f>
        <v>M2</v>
      </c>
      <c r="L298" s="310" t="str">
        <f>VLOOKUP($I298,'WM-AR'!$B$7:$AL$2292,4,FALSE)</f>
        <v>Finishing Work</v>
      </c>
      <c r="M298" s="310" t="str">
        <f>VLOOKUP($I298,'WM-AR'!$B$7:$AL$2292,6,FALSE)</f>
        <v>Exterior/Interior Finish Work</v>
      </c>
      <c r="N298" s="310" t="str">
        <f>VLOOKUP($I298,'WM-AR'!$B$7:$AL$2292,8,FALSE)</f>
        <v>Gypsumboard Partition Wall (Fixed Type)</v>
      </c>
      <c r="O298" s="310" t="str">
        <f>VLOOKUP($I298,'WM-AR'!$B$7:$AL$2292,10,FALSE)</f>
        <v>Fire Protective Rating: 2-hrs, 2-Layer Gypsum Boards to Both Sides</v>
      </c>
      <c r="P298" s="310">
        <f>VLOOKUP($I298,'WM-AR'!$B$7:$AL$2292,12,FALSE)</f>
        <v>0</v>
      </c>
      <c r="Q298" s="310" t="str">
        <f>IF(VLOOKUP($I298,'WM-AR'!$B$7:$AL$2292,14,FALSE)=0,"",VLOOKUP($I298,'WM-AR'!$B$7:$AL$2292,14,FALSE))</f>
        <v/>
      </c>
      <c r="R298" s="310" t="str">
        <f>VLOOKUP($I298,'WM-AR'!$B$7:$AL$2292,16,FALSE)</f>
        <v>Glass Wool (Fiberglass)</v>
      </c>
      <c r="S298" s="310">
        <f>VLOOKUP($I298,'WM-AR'!$B$7:$AL$2292,18,FALSE)</f>
        <v>0</v>
      </c>
      <c r="T298" s="310" t="str">
        <f>VLOOKUP($I298,'WM-AR'!$B$7:$AL$2292,20,FALSE)</f>
        <v>Including Supporting Frame(Stud) &amp; Accessories</v>
      </c>
      <c r="U298" s="310">
        <f>VLOOKUP($I298,'WM-AR'!$B$7:$AL$2292,22,FALSE)</f>
        <v>0</v>
      </c>
      <c r="V298" s="310" t="str">
        <f>VLOOKUP($I298,'WM-AR'!$B$7:$AL$2292,24,FALSE)</f>
        <v>1-Layer Gypsumboard THK=12.5mm</v>
      </c>
      <c r="W298" s="310">
        <f>VLOOKUP($I298,'WM-AR'!$B$7:$AL$2292,25,FALSE)</f>
        <v>0</v>
      </c>
      <c r="X298" s="310" t="str">
        <f>VLOOKUP($I298,'WM-AR'!$B$7:$AL$2292,26,FALSE)</f>
        <v>Insulation THK=(  )mm</v>
      </c>
      <c r="Y298" s="310">
        <f>VLOOKUP($I298,'WM-AR'!$B$7:$AL$2292,27,FALSE)</f>
        <v>0</v>
      </c>
      <c r="Z298" s="310">
        <f>VLOOKUP($I298,'WM-AR'!$B$7:$AL$2292,28,FALSE)</f>
        <v>0</v>
      </c>
      <c r="AA298" s="310">
        <f>VLOOKUP($I298,'WM-AR'!$B$7:$AL$2292,29,FALSE)</f>
        <v>0</v>
      </c>
      <c r="AB298" s="310">
        <f>VLOOKUP($I298,'WM-AR'!$B$7:$AL$2292,30,FALSE)</f>
        <v>0</v>
      </c>
      <c r="AC298" s="310">
        <f>VLOOKUP($I298,'WM-AR'!$B$7:$AL$2292,31,FALSE)</f>
        <v>0</v>
      </c>
      <c r="AD298" s="310">
        <f>VLOOKUP($I298,'WM-AR'!$B$7:$AL$2292,32,FALSE)</f>
        <v>0</v>
      </c>
      <c r="AE298" s="310">
        <f>VLOOKUP($I298,'WM-AR'!$B$7:$AL$2292,33,FALSE)</f>
        <v>0</v>
      </c>
      <c r="AF298" s="287" t="s">
        <v>1170</v>
      </c>
      <c r="AG298" s="316" t="s">
        <v>779</v>
      </c>
      <c r="AH298" s="312">
        <v>10.112</v>
      </c>
      <c r="AI298" s="312" t="s">
        <v>763</v>
      </c>
      <c r="AJ298" s="334"/>
    </row>
    <row r="299" spans="2:37">
      <c r="B299" s="317" t="str">
        <f>$B298</f>
        <v>표준</v>
      </c>
      <c r="C299" s="318"/>
      <c r="D299" s="318"/>
      <c r="E299" s="318"/>
      <c r="F299" s="318"/>
      <c r="G299" s="318"/>
      <c r="H299" s="318"/>
      <c r="I299" s="318"/>
      <c r="J299" s="318"/>
      <c r="K299" s="318"/>
      <c r="L299" s="318"/>
      <c r="M299" s="318"/>
      <c r="N299" s="318"/>
      <c r="O299" s="318"/>
      <c r="P299" s="318"/>
      <c r="Q299" s="318"/>
      <c r="R299" s="318"/>
      <c r="S299" s="318"/>
      <c r="T299" s="318"/>
      <c r="U299" s="318"/>
      <c r="V299" s="318"/>
      <c r="W299" s="318"/>
      <c r="X299" s="318"/>
      <c r="Y299" s="318"/>
      <c r="Z299" s="318"/>
      <c r="AA299" s="318"/>
      <c r="AB299" s="318"/>
      <c r="AC299" s="318"/>
      <c r="AD299" s="318"/>
      <c r="AE299" s="318"/>
      <c r="AF299" s="318"/>
      <c r="AG299" s="318"/>
      <c r="AH299" s="318"/>
      <c r="AI299" s="318"/>
      <c r="AJ299" s="318"/>
    </row>
    <row r="300" spans="2:37" ht="34.9" customHeight="1">
      <c r="B300" s="283" t="s">
        <v>755</v>
      </c>
      <c r="C300" s="440"/>
      <c r="D300" s="285" t="s">
        <v>225</v>
      </c>
      <c r="E300" s="308"/>
      <c r="F300" s="287" t="s">
        <v>539</v>
      </c>
      <c r="G300" s="288" t="s">
        <v>1297</v>
      </c>
      <c r="H300" s="289"/>
      <c r="I300" s="290" t="str">
        <f t="shared" si="41"/>
        <v/>
      </c>
      <c r="J300" s="290"/>
      <c r="K300" s="290"/>
      <c r="L300" s="290"/>
      <c r="M300" s="290"/>
      <c r="N300" s="291"/>
      <c r="O300" s="441" t="s">
        <v>1298</v>
      </c>
      <c r="P300" s="442"/>
      <c r="Q300" s="442"/>
      <c r="R300" s="442"/>
      <c r="S300" s="442"/>
      <c r="T300" s="442"/>
      <c r="U300" s="441"/>
      <c r="V300" s="442"/>
      <c r="W300" s="442"/>
      <c r="X300" s="442"/>
      <c r="Y300" s="442"/>
      <c r="Z300" s="442"/>
      <c r="AA300" s="442"/>
      <c r="AB300" s="443"/>
      <c r="AC300" s="444"/>
      <c r="AD300" s="444"/>
      <c r="AE300" s="444"/>
      <c r="AF300" s="444"/>
      <c r="AG300" s="444"/>
      <c r="AH300" s="444"/>
      <c r="AI300" s="444"/>
      <c r="AJ300" s="444"/>
      <c r="AK300" s="444"/>
    </row>
    <row r="301" spans="2:37" ht="49.9" customHeight="1">
      <c r="B301" s="299" t="str">
        <f>$B300</f>
        <v>표준</v>
      </c>
      <c r="C301" s="307"/>
      <c r="D301" s="286"/>
      <c r="E301" s="286"/>
      <c r="F301" s="286"/>
      <c r="G301" s="286" t="str">
        <f>O301</f>
        <v>Fire Protective Rating: N/A, 2-Layer Gypsum Boards to Both Sides</v>
      </c>
      <c r="H301" s="308" t="s">
        <v>1299</v>
      </c>
      <c r="I301" s="309" t="str">
        <f t="shared" si="41"/>
        <v>A04AS177-00023</v>
      </c>
      <c r="J301" s="310"/>
      <c r="K301" s="310" t="str">
        <f>VLOOKUP($I301,'WM-AR'!$B$7:$AL$2292,34,FALSE)</f>
        <v>M2</v>
      </c>
      <c r="L301" s="310" t="str">
        <f>VLOOKUP($I301,'WM-AR'!$B$7:$AL$2292,4,FALSE)</f>
        <v>Finishing Work</v>
      </c>
      <c r="M301" s="310" t="str">
        <f>VLOOKUP($I301,'WM-AR'!$B$7:$AL$2292,6,FALSE)</f>
        <v>Exterior/Interior Finish Work</v>
      </c>
      <c r="N301" s="310" t="str">
        <f>VLOOKUP($I301,'WM-AR'!$B$7:$AL$2292,8,FALSE)</f>
        <v>Gypsumboard Partition Wall (Fixed Type)</v>
      </c>
      <c r="O301" s="310" t="str">
        <f>VLOOKUP($I301,'WM-AR'!$B$7:$AL$2292,10,FALSE)</f>
        <v>Fire Protective Rating: N/A, 2-Layer Gypsum Boards to Both Sides</v>
      </c>
      <c r="P301" s="310">
        <f>VLOOKUP($I301,'WM-AR'!$B$7:$AL$2292,12,FALSE)</f>
        <v>0</v>
      </c>
      <c r="Q301" s="310" t="str">
        <f>IF(VLOOKUP($I301,'WM-AR'!$B$7:$AL$2292,14,FALSE)=0,"",VLOOKUP($I301,'WM-AR'!$B$7:$AL$2292,14,FALSE))</f>
        <v/>
      </c>
      <c r="R301" s="310" t="str">
        <f>VLOOKUP($I301,'WM-AR'!$B$7:$AL$2292,16,FALSE)</f>
        <v>w/o Insulation</v>
      </c>
      <c r="S301" s="310">
        <f>VLOOKUP($I301,'WM-AR'!$B$7:$AL$2292,18,FALSE)</f>
        <v>0</v>
      </c>
      <c r="T301" s="310" t="str">
        <f>VLOOKUP($I301,'WM-AR'!$B$7:$AL$2292,20,FALSE)</f>
        <v>Including Supporting Frame(Stud) &amp; Accessories</v>
      </c>
      <c r="U301" s="310">
        <f>VLOOKUP($I301,'WM-AR'!$B$7:$AL$2292,22,FALSE)</f>
        <v>0</v>
      </c>
      <c r="V301" s="310" t="str">
        <f>VLOOKUP($I301,'WM-AR'!$B$7:$AL$2292,24,FALSE)</f>
        <v>1-Layer Gypsumboard THK=12.5mm</v>
      </c>
      <c r="W301" s="310">
        <f>VLOOKUP($I301,'WM-AR'!$B$7:$AL$2292,25,FALSE)</f>
        <v>0</v>
      </c>
      <c r="X301" s="310" t="str">
        <f>VLOOKUP($I301,'WM-AR'!$B$7:$AL$2292,26,FALSE)</f>
        <v/>
      </c>
      <c r="Y301" s="310">
        <f>VLOOKUP($I301,'WM-AR'!$B$7:$AL$2292,27,FALSE)</f>
        <v>0</v>
      </c>
      <c r="Z301" s="310">
        <f>VLOOKUP($I301,'WM-AR'!$B$7:$AL$2292,28,FALSE)</f>
        <v>0</v>
      </c>
      <c r="AA301" s="310">
        <f>VLOOKUP($I301,'WM-AR'!$B$7:$AL$2292,29,FALSE)</f>
        <v>0</v>
      </c>
      <c r="AB301" s="310">
        <f>VLOOKUP($I301,'WM-AR'!$B$7:$AL$2292,30,FALSE)</f>
        <v>0</v>
      </c>
      <c r="AC301" s="310">
        <f>VLOOKUP($I301,'WM-AR'!$B$7:$AL$2292,31,FALSE)</f>
        <v>0</v>
      </c>
      <c r="AD301" s="310">
        <f>VLOOKUP($I301,'WM-AR'!$B$7:$AL$2292,32,FALSE)</f>
        <v>0</v>
      </c>
      <c r="AE301" s="310">
        <f>VLOOKUP($I301,'WM-AR'!$B$7:$AL$2292,33,FALSE)</f>
        <v>0</v>
      </c>
      <c r="AF301" s="287"/>
      <c r="AG301" s="316" t="s">
        <v>779</v>
      </c>
      <c r="AH301" s="312">
        <v>10.112</v>
      </c>
      <c r="AI301" s="312" t="s">
        <v>763</v>
      </c>
      <c r="AJ301" s="334"/>
    </row>
    <row r="302" spans="2:37">
      <c r="B302" s="317" t="str">
        <f>$B301</f>
        <v>표준</v>
      </c>
      <c r="C302" s="318"/>
      <c r="D302" s="318"/>
      <c r="E302" s="318"/>
      <c r="F302" s="318"/>
      <c r="G302" s="318"/>
      <c r="H302" s="318"/>
      <c r="I302" s="318"/>
      <c r="J302" s="318"/>
      <c r="K302" s="318"/>
      <c r="L302" s="318"/>
      <c r="M302" s="318"/>
      <c r="N302" s="318"/>
      <c r="O302" s="318"/>
      <c r="P302" s="318"/>
      <c r="Q302" s="318"/>
      <c r="R302" s="318"/>
      <c r="S302" s="318"/>
      <c r="T302" s="318"/>
      <c r="U302" s="318"/>
      <c r="V302" s="318"/>
      <c r="W302" s="318"/>
      <c r="X302" s="318"/>
      <c r="Y302" s="318"/>
      <c r="Z302" s="318"/>
      <c r="AA302" s="318"/>
      <c r="AB302" s="318"/>
      <c r="AC302" s="318"/>
      <c r="AD302" s="318"/>
      <c r="AE302" s="318"/>
      <c r="AF302" s="318"/>
      <c r="AG302" s="318"/>
      <c r="AH302" s="318"/>
      <c r="AI302" s="318"/>
      <c r="AJ302" s="318"/>
    </row>
    <row r="303" spans="2:37" ht="33" customHeight="1">
      <c r="B303" s="379"/>
      <c r="C303" s="438"/>
      <c r="D303" s="451" t="s">
        <v>1280</v>
      </c>
      <c r="E303" s="321"/>
      <c r="F303" s="321"/>
      <c r="G303" s="412" t="s">
        <v>1300</v>
      </c>
      <c r="H303" s="412"/>
      <c r="I303" s="415" t="str">
        <f t="shared" si="41"/>
        <v/>
      </c>
      <c r="J303" s="415"/>
      <c r="K303" s="416"/>
      <c r="L303" s="416"/>
      <c r="M303" s="416"/>
      <c r="N303" s="416"/>
      <c r="O303" s="416"/>
      <c r="P303" s="416"/>
      <c r="Q303" s="416"/>
      <c r="R303" s="416"/>
      <c r="S303" s="416"/>
      <c r="T303" s="416"/>
      <c r="U303" s="416"/>
      <c r="V303" s="416"/>
      <c r="W303" s="416"/>
      <c r="X303" s="416"/>
      <c r="Y303" s="416"/>
      <c r="Z303" s="416"/>
      <c r="AA303" s="416"/>
      <c r="AB303" s="416"/>
      <c r="AC303" s="416"/>
      <c r="AD303" s="416"/>
      <c r="AE303" s="416"/>
      <c r="AF303" s="305"/>
      <c r="AG303" s="305"/>
      <c r="AH303" s="305"/>
      <c r="AI303" s="305"/>
      <c r="AJ303" s="306"/>
    </row>
    <row r="304" spans="2:37" ht="34.9" customHeight="1">
      <c r="B304" s="283" t="s">
        <v>755</v>
      </c>
      <c r="C304" s="440"/>
      <c r="D304" s="285" t="s">
        <v>225</v>
      </c>
      <c r="E304" s="308"/>
      <c r="F304" s="287" t="s">
        <v>539</v>
      </c>
      <c r="G304" s="288" t="s">
        <v>1301</v>
      </c>
      <c r="H304" s="289"/>
      <c r="I304" s="290" t="str">
        <f t="shared" si="41"/>
        <v/>
      </c>
      <c r="J304" s="290"/>
      <c r="K304" s="290"/>
      <c r="L304" s="290"/>
      <c r="M304" s="290"/>
      <c r="N304" s="291"/>
      <c r="O304" s="441" t="s">
        <v>1302</v>
      </c>
      <c r="P304" s="442"/>
      <c r="Q304" s="442"/>
      <c r="R304" s="442"/>
      <c r="S304" s="442"/>
      <c r="T304" s="442"/>
      <c r="U304" s="442"/>
      <c r="V304" s="443"/>
      <c r="W304" s="444"/>
      <c r="X304" s="444"/>
      <c r="Y304" s="444"/>
      <c r="Z304" s="444"/>
      <c r="AA304" s="444"/>
      <c r="AB304" s="444"/>
      <c r="AC304" s="444"/>
      <c r="AD304" s="444"/>
      <c r="AE304" s="444"/>
      <c r="AF304" s="394"/>
      <c r="AG304" s="297"/>
      <c r="AH304" s="297"/>
      <c r="AI304" s="297"/>
      <c r="AJ304" s="333"/>
    </row>
    <row r="305" spans="2:36" ht="49.9" customHeight="1">
      <c r="B305" s="299" t="str">
        <f>$B304</f>
        <v>표준</v>
      </c>
      <c r="C305" s="314"/>
      <c r="D305" s="285"/>
      <c r="E305" s="285"/>
      <c r="F305" s="460"/>
      <c r="G305" s="286" t="str">
        <f t="shared" ref="G305" si="44">N305&amp;" "&amp;Q305</f>
        <v xml:space="preserve">Reinforced Concrete Block </v>
      </c>
      <c r="H305" s="308" t="s">
        <v>1134</v>
      </c>
      <c r="I305" s="309" t="str">
        <f t="shared" si="41"/>
        <v>A04AL069-00002</v>
      </c>
      <c r="J305" s="310"/>
      <c r="K305" s="310" t="str">
        <f>VLOOKUP($I305,'WM-AR'!$B$7:$AL$2292,34,FALSE)</f>
        <v>M2</v>
      </c>
      <c r="L305" s="310" t="str">
        <f>VLOOKUP($I305,'WM-AR'!$B$7:$AL$2292,4,FALSE)</f>
        <v>Finishing Work</v>
      </c>
      <c r="M305" s="310" t="str">
        <f>VLOOKUP($I305,'WM-AR'!$B$7:$AL$2292,6,FALSE)</f>
        <v>Masonry Work</v>
      </c>
      <c r="N305" s="310" t="str">
        <f>VLOOKUP($I305,'WM-AR'!$B$7:$AL$2292,8,FALSE)</f>
        <v>Reinforced Concrete Block</v>
      </c>
      <c r="O305" s="310">
        <f>VLOOKUP($I305,'WM-AR'!$B$7:$AL$2292,10,FALSE)</f>
        <v>0</v>
      </c>
      <c r="P305" s="310">
        <f>VLOOKUP($I305,'WM-AR'!$B$7:$AL$2292,12,FALSE)</f>
        <v>0</v>
      </c>
      <c r="Q305" s="310" t="str">
        <f>IF(VLOOKUP($I305,'WM-AR'!$B$7:$AL$2292,14,FALSE)=0,"",VLOOKUP($I305,'WM-AR'!$B$7:$AL$2292,14,FALSE))</f>
        <v/>
      </c>
      <c r="R305" s="310">
        <f>VLOOKUP($I305,'WM-AR'!$B$7:$AL$2292,16,FALSE)</f>
        <v>0</v>
      </c>
      <c r="S305" s="310">
        <f>VLOOKUP($I305,'WM-AR'!$B$7:$AL$2292,18,FALSE)</f>
        <v>0</v>
      </c>
      <c r="T305" s="310" t="str">
        <f>VLOOKUP($I305,'WM-AR'!$B$7:$AL$2292,20,FALSE)</f>
        <v>w/ All Reinf.(Lath, Steel Tie, Anchor Bar, Mortar, ETC.), Filler, Sealant, Lintel/Sill for Opening, ETC.</v>
      </c>
      <c r="U305" s="310">
        <f>VLOOKUP($I305,'WM-AR'!$B$7:$AL$2292,22,FALSE)</f>
        <v>0</v>
      </c>
      <c r="V305" s="310" t="str">
        <f>VLOOKUP($I305,'WM-AR'!$B$7:$AL$2292,24,FALSE)</f>
        <v>100mm&lt;THK≤200mm</v>
      </c>
      <c r="W305" s="310">
        <f>VLOOKUP($I305,'WM-AR'!$B$7:$AL$2292,25,FALSE)</f>
        <v>0</v>
      </c>
      <c r="X305" s="310" t="str">
        <f>VLOOKUP($I305,'WM-AR'!$B$7:$AL$2292,26,FALSE)</f>
        <v>THK=(  )mm</v>
      </c>
      <c r="Y305" s="310">
        <f>VLOOKUP($I305,'WM-AR'!$B$7:$AL$2292,27,FALSE)</f>
        <v>0</v>
      </c>
      <c r="Z305" s="310">
        <f>VLOOKUP($I305,'WM-AR'!$B$7:$AL$2292,28,FALSE)</f>
        <v>0</v>
      </c>
      <c r="AA305" s="310">
        <f>VLOOKUP($I305,'WM-AR'!$B$7:$AL$2292,29,FALSE)</f>
        <v>0</v>
      </c>
      <c r="AB305" s="310">
        <f>VLOOKUP($I305,'WM-AR'!$B$7:$AL$2292,30,FALSE)</f>
        <v>0</v>
      </c>
      <c r="AC305" s="310">
        <f>VLOOKUP($I305,'WM-AR'!$B$7:$AL$2292,31,FALSE)</f>
        <v>0</v>
      </c>
      <c r="AD305" s="310">
        <f>VLOOKUP($I305,'WM-AR'!$B$7:$AL$2292,32,FALSE)</f>
        <v>0</v>
      </c>
      <c r="AE305" s="310">
        <f>VLOOKUP($I305,'WM-AR'!$B$7:$AL$2292,33,FALSE)</f>
        <v>0</v>
      </c>
      <c r="AF305" s="287" t="s">
        <v>1063</v>
      </c>
      <c r="AG305" s="316" t="s">
        <v>779</v>
      </c>
      <c r="AH305" s="312">
        <v>54.076000000000001</v>
      </c>
      <c r="AI305" s="312" t="s">
        <v>763</v>
      </c>
      <c r="AJ305" s="334"/>
    </row>
    <row r="306" spans="2:36">
      <c r="B306" s="317" t="str">
        <f>$B305</f>
        <v>표준</v>
      </c>
      <c r="C306" s="318"/>
      <c r="D306" s="318"/>
      <c r="E306" s="318"/>
      <c r="F306" s="318"/>
      <c r="G306" s="318"/>
      <c r="H306" s="318"/>
      <c r="I306" s="318"/>
      <c r="J306" s="318"/>
      <c r="K306" s="318"/>
      <c r="L306" s="318"/>
      <c r="M306" s="318"/>
      <c r="N306" s="318"/>
      <c r="O306" s="318"/>
      <c r="P306" s="318"/>
      <c r="Q306" s="318"/>
      <c r="R306" s="318"/>
      <c r="S306" s="318"/>
      <c r="T306" s="318"/>
      <c r="U306" s="318"/>
      <c r="V306" s="318"/>
      <c r="W306" s="318"/>
      <c r="X306" s="318"/>
      <c r="Y306" s="318"/>
      <c r="Z306" s="318"/>
      <c r="AA306" s="318"/>
      <c r="AB306" s="318"/>
      <c r="AC306" s="318"/>
      <c r="AD306" s="318"/>
      <c r="AE306" s="318"/>
      <c r="AF306" s="318"/>
      <c r="AG306" s="318"/>
      <c r="AH306" s="318"/>
      <c r="AI306" s="318"/>
      <c r="AJ306" s="318"/>
    </row>
    <row r="307" spans="2:36" ht="34.9" customHeight="1">
      <c r="B307" s="283" t="s">
        <v>755</v>
      </c>
      <c r="C307" s="440"/>
      <c r="D307" s="285" t="s">
        <v>225</v>
      </c>
      <c r="E307" s="308"/>
      <c r="F307" s="287" t="s">
        <v>539</v>
      </c>
      <c r="G307" s="288" t="s">
        <v>1303</v>
      </c>
      <c r="H307" s="289"/>
      <c r="I307" s="290" t="str">
        <f t="shared" si="41"/>
        <v/>
      </c>
      <c r="J307" s="290"/>
      <c r="K307" s="290"/>
      <c r="L307" s="290"/>
      <c r="M307" s="290"/>
      <c r="N307" s="291"/>
      <c r="O307" s="441" t="s">
        <v>1304</v>
      </c>
      <c r="P307" s="442"/>
      <c r="Q307" s="442"/>
      <c r="R307" s="442"/>
      <c r="S307" s="442"/>
      <c r="T307" s="442"/>
      <c r="U307" s="442"/>
      <c r="V307" s="443"/>
      <c r="W307" s="444"/>
      <c r="X307" s="444"/>
      <c r="Y307" s="444"/>
      <c r="Z307" s="444"/>
      <c r="AA307" s="444"/>
      <c r="AB307" s="444"/>
      <c r="AC307" s="444"/>
      <c r="AD307" s="444"/>
      <c r="AE307" s="444"/>
      <c r="AF307" s="394"/>
      <c r="AG307" s="297"/>
      <c r="AH307" s="297"/>
      <c r="AI307" s="297"/>
      <c r="AJ307" s="333"/>
    </row>
    <row r="308" spans="2:36" ht="49.9" customHeight="1">
      <c r="B308" s="299" t="str">
        <f>$B307</f>
        <v>표준</v>
      </c>
      <c r="C308" s="314"/>
      <c r="D308" s="285"/>
      <c r="E308" s="285"/>
      <c r="F308" s="460"/>
      <c r="G308" s="286" t="str">
        <f t="shared" ref="G308" si="45">N308&amp;" "&amp;Q308</f>
        <v xml:space="preserve">Concrete Brick </v>
      </c>
      <c r="H308" s="308" t="s">
        <v>1149</v>
      </c>
      <c r="I308" s="309" t="str">
        <f t="shared" si="41"/>
        <v>A04AL073-00002</v>
      </c>
      <c r="J308" s="310"/>
      <c r="K308" s="310" t="str">
        <f>VLOOKUP($I308,'WM-AR'!$B$7:$AL$2292,34,FALSE)</f>
        <v>M2</v>
      </c>
      <c r="L308" s="310" t="str">
        <f>VLOOKUP($I308,'WM-AR'!$B$7:$AL$2292,4,FALSE)</f>
        <v>Finishing Work</v>
      </c>
      <c r="M308" s="310" t="str">
        <f>VLOOKUP($I308,'WM-AR'!$B$7:$AL$2292,6,FALSE)</f>
        <v>Masonry Work</v>
      </c>
      <c r="N308" s="310" t="str">
        <f>VLOOKUP($I308,'WM-AR'!$B$7:$AL$2292,8,FALSE)</f>
        <v>Concrete Brick</v>
      </c>
      <c r="O308" s="310">
        <f>VLOOKUP($I308,'WM-AR'!$B$7:$AL$2292,10,FALSE)</f>
        <v>0</v>
      </c>
      <c r="P308" s="310">
        <f>VLOOKUP($I308,'WM-AR'!$B$7:$AL$2292,12,FALSE)</f>
        <v>0</v>
      </c>
      <c r="Q308" s="310" t="str">
        <f>IF(VLOOKUP($I308,'WM-AR'!$B$7:$AL$2292,14,FALSE)=0,"",VLOOKUP($I308,'WM-AR'!$B$7:$AL$2292,14,FALSE))</f>
        <v/>
      </c>
      <c r="R308" s="310">
        <f>VLOOKUP($I308,'WM-AR'!$B$7:$AL$2292,16,FALSE)</f>
        <v>0</v>
      </c>
      <c r="S308" s="310">
        <f>VLOOKUP($I308,'WM-AR'!$B$7:$AL$2292,18,FALSE)</f>
        <v>0</v>
      </c>
      <c r="T308" s="310" t="str">
        <f>VLOOKUP($I308,'WM-AR'!$B$7:$AL$2292,20,FALSE)</f>
        <v>[1.0B] w/ All Reinf.(Lath, Steel Tie, Anchor Bar, Mortar, ETC.), Filler, Sealant, Lintel/Sill for Opening, ETC.</v>
      </c>
      <c r="U308" s="310">
        <f>VLOOKUP($I308,'WM-AR'!$B$7:$AL$2292,22,FALSE)</f>
        <v>0</v>
      </c>
      <c r="V308" s="310" t="str">
        <f>VLOOKUP($I308,'WM-AR'!$B$7:$AL$2292,24,FALSE)</f>
        <v>90mm&lt;THK≤190mm</v>
      </c>
      <c r="W308" s="310">
        <f>VLOOKUP($I308,'WM-AR'!$B$7:$AL$2292,25,FALSE)</f>
        <v>0</v>
      </c>
      <c r="X308" s="310" t="str">
        <f>VLOOKUP($I308,'WM-AR'!$B$7:$AL$2292,26,FALSE)</f>
        <v>THK=(  )mm</v>
      </c>
      <c r="Y308" s="310">
        <f>VLOOKUP($I308,'WM-AR'!$B$7:$AL$2292,27,FALSE)</f>
        <v>0</v>
      </c>
      <c r="Z308" s="310">
        <f>VLOOKUP($I308,'WM-AR'!$B$7:$AL$2292,28,FALSE)</f>
        <v>0</v>
      </c>
      <c r="AA308" s="310">
        <f>VLOOKUP($I308,'WM-AR'!$B$7:$AL$2292,29,FALSE)</f>
        <v>0</v>
      </c>
      <c r="AB308" s="310">
        <f>VLOOKUP($I308,'WM-AR'!$B$7:$AL$2292,30,FALSE)</f>
        <v>0</v>
      </c>
      <c r="AC308" s="310">
        <f>VLOOKUP($I308,'WM-AR'!$B$7:$AL$2292,31,FALSE)</f>
        <v>0</v>
      </c>
      <c r="AD308" s="310">
        <f>VLOOKUP($I308,'WM-AR'!$B$7:$AL$2292,32,FALSE)</f>
        <v>0</v>
      </c>
      <c r="AE308" s="310">
        <f>VLOOKUP($I308,'WM-AR'!$B$7:$AL$2292,33,FALSE)</f>
        <v>0</v>
      </c>
      <c r="AF308" s="287" t="s">
        <v>1305</v>
      </c>
      <c r="AG308" s="316" t="s">
        <v>779</v>
      </c>
      <c r="AH308" s="312">
        <v>54.076000000000001</v>
      </c>
      <c r="AI308" s="312" t="s">
        <v>763</v>
      </c>
      <c r="AJ308" s="334"/>
    </row>
    <row r="309" spans="2:36">
      <c r="B309" s="317" t="str">
        <f>$B308</f>
        <v>표준</v>
      </c>
      <c r="C309" s="318"/>
      <c r="D309" s="318"/>
      <c r="E309" s="318"/>
      <c r="F309" s="318"/>
      <c r="G309" s="318"/>
      <c r="H309" s="318"/>
      <c r="I309" s="318"/>
      <c r="J309" s="318"/>
      <c r="K309" s="318"/>
      <c r="L309" s="318"/>
      <c r="M309" s="318"/>
      <c r="N309" s="318"/>
      <c r="O309" s="318"/>
      <c r="P309" s="318"/>
      <c r="Q309" s="318"/>
      <c r="R309" s="318"/>
      <c r="S309" s="318"/>
      <c r="T309" s="318"/>
      <c r="U309" s="318"/>
      <c r="V309" s="318"/>
      <c r="W309" s="318"/>
      <c r="X309" s="318"/>
      <c r="Y309" s="318"/>
      <c r="Z309" s="318"/>
      <c r="AA309" s="318"/>
      <c r="AB309" s="318"/>
      <c r="AC309" s="318"/>
      <c r="AD309" s="318"/>
      <c r="AE309" s="318"/>
      <c r="AF309" s="318"/>
      <c r="AG309" s="318"/>
      <c r="AH309" s="318"/>
      <c r="AI309" s="318"/>
      <c r="AJ309" s="318"/>
    </row>
    <row r="310" spans="2:36" ht="33" customHeight="1">
      <c r="B310" s="379"/>
      <c r="C310" s="438"/>
      <c r="D310" s="451" t="s">
        <v>1280</v>
      </c>
      <c r="E310" s="321"/>
      <c r="F310" s="321"/>
      <c r="G310" s="412" t="s">
        <v>1306</v>
      </c>
      <c r="H310" s="412"/>
      <c r="I310" s="415" t="str">
        <f t="shared" si="41"/>
        <v/>
      </c>
      <c r="J310" s="415"/>
      <c r="K310" s="416"/>
      <c r="L310" s="416"/>
      <c r="M310" s="416"/>
      <c r="N310" s="416"/>
      <c r="O310" s="416"/>
      <c r="P310" s="416"/>
      <c r="Q310" s="416"/>
      <c r="R310" s="416"/>
      <c r="S310" s="416"/>
      <c r="T310" s="416"/>
      <c r="U310" s="416"/>
      <c r="V310" s="416"/>
      <c r="W310" s="416"/>
      <c r="X310" s="416"/>
      <c r="Y310" s="416"/>
      <c r="Z310" s="416"/>
      <c r="AA310" s="416"/>
      <c r="AB310" s="416"/>
      <c r="AC310" s="416"/>
      <c r="AD310" s="416"/>
      <c r="AE310" s="416"/>
      <c r="AF310" s="305"/>
      <c r="AG310" s="305"/>
      <c r="AH310" s="305"/>
      <c r="AI310" s="305"/>
      <c r="AJ310" s="306"/>
    </row>
    <row r="311" spans="2:36" ht="34.9" customHeight="1">
      <c r="B311" s="283" t="s">
        <v>755</v>
      </c>
      <c r="C311" s="440"/>
      <c r="D311" s="285" t="s">
        <v>225</v>
      </c>
      <c r="E311" s="308"/>
      <c r="F311" s="287" t="s">
        <v>539</v>
      </c>
      <c r="G311" s="288" t="s">
        <v>1307</v>
      </c>
      <c r="H311" s="289"/>
      <c r="I311" s="290" t="str">
        <f t="shared" si="41"/>
        <v/>
      </c>
      <c r="J311" s="290"/>
      <c r="K311" s="290"/>
      <c r="L311" s="290"/>
      <c r="M311" s="290"/>
      <c r="N311" s="291"/>
      <c r="O311" s="441" t="s">
        <v>1308</v>
      </c>
      <c r="P311" s="442"/>
      <c r="Q311" s="442"/>
      <c r="R311" s="442"/>
      <c r="S311" s="442"/>
      <c r="T311" s="442"/>
      <c r="U311" s="442"/>
      <c r="V311" s="443"/>
      <c r="W311" s="444"/>
      <c r="X311" s="444"/>
      <c r="Y311" s="444"/>
      <c r="Z311" s="444"/>
      <c r="AA311" s="444"/>
      <c r="AB311" s="444"/>
      <c r="AC311" s="444"/>
      <c r="AD311" s="444"/>
      <c r="AE311" s="444"/>
      <c r="AF311" s="394"/>
      <c r="AG311" s="297"/>
      <c r="AH311" s="297"/>
      <c r="AI311" s="297"/>
      <c r="AJ311" s="333"/>
    </row>
    <row r="312" spans="2:36" ht="49.9" customHeight="1">
      <c r="B312" s="299" t="str">
        <f>$B311</f>
        <v>표준</v>
      </c>
      <c r="C312" s="314"/>
      <c r="D312" s="285"/>
      <c r="E312" s="285"/>
      <c r="F312" s="460"/>
      <c r="G312" s="286" t="str">
        <f t="shared" ref="G312:G314" si="46">N312&amp;" "&amp;Q312</f>
        <v>Structural Concrete 20MPa &lt; F'c (Cylinder Strength) ≤ 25MPa</v>
      </c>
      <c r="H312" s="308" t="s">
        <v>1206</v>
      </c>
      <c r="I312" s="309" t="str">
        <f t="shared" si="41"/>
        <v>A03AD032-00010</v>
      </c>
      <c r="J312" s="310"/>
      <c r="K312" s="310" t="str">
        <f>VLOOKUP($I312,'WM-AR'!$B$7:$AL$2292,34,FALSE)</f>
        <v>M3</v>
      </c>
      <c r="L312" s="310" t="str">
        <f>VLOOKUP($I312,'WM-AR'!$B$7:$AL$2292,4,FALSE)</f>
        <v>Concrete Work</v>
      </c>
      <c r="M312" s="310" t="str">
        <f>VLOOKUP($I312,'WM-AR'!$B$7:$AL$2292,6,FALSE)</f>
        <v>Substructure Work</v>
      </c>
      <c r="N312" s="310" t="str">
        <f>VLOOKUP($I312,'WM-AR'!$B$7:$AL$2292,8,FALSE)</f>
        <v>Structural Concrete</v>
      </c>
      <c r="O312" s="310">
        <f>VLOOKUP($I312,'WM-AR'!$B$7:$AL$2292,10,FALSE)</f>
        <v>0</v>
      </c>
      <c r="P312" s="310" t="str">
        <f>VLOOKUP($I312,'WM-AR'!$B$7:$AL$2292,12,FALSE)</f>
        <v>Cement Type-1</v>
      </c>
      <c r="Q312" s="310" t="str">
        <f>IF(VLOOKUP($I312,'WM-AR'!$B$7:$AL$2292,14,FALSE)=0,"",VLOOKUP($I312,'WM-AR'!$B$7:$AL$2292,14,FALSE))</f>
        <v>20MPa &lt; F'c (Cylinder Strength) ≤ 25MPa</v>
      </c>
      <c r="R312" s="310">
        <f>VLOOKUP($I312,'WM-AR'!$B$7:$AL$2292,16,FALSE)</f>
        <v>0</v>
      </c>
      <c r="S312" s="310">
        <f>VLOOKUP($I312,'WM-AR'!$B$7:$AL$2292,18,FALSE)</f>
        <v>0</v>
      </c>
      <c r="T312" s="310" t="str">
        <f>VLOOKUP($I312,'WM-AR'!$B$7:$AL$2292,20,FALSE)</f>
        <v/>
      </c>
      <c r="U312" s="310">
        <f>VLOOKUP($I312,'WM-AR'!$B$7:$AL$2292,22,FALSE)</f>
        <v>0</v>
      </c>
      <c r="V312" s="310" t="str">
        <f>VLOOKUP($I312,'WM-AR'!$B$7:$AL$2292,24,FALSE)</f>
        <v/>
      </c>
      <c r="W312" s="310">
        <f>VLOOKUP($I312,'WM-AR'!$B$7:$AL$2292,25,FALSE)</f>
        <v>0</v>
      </c>
      <c r="X312" s="310" t="str">
        <f>VLOOKUP($I312,'WM-AR'!$B$7:$AL$2292,26,FALSE)</f>
        <v/>
      </c>
      <c r="Y312" s="310">
        <f>VLOOKUP($I312,'WM-AR'!$B$7:$AL$2292,27,FALSE)</f>
        <v>0</v>
      </c>
      <c r="Z312" s="310">
        <f>VLOOKUP($I312,'WM-AR'!$B$7:$AL$2292,28,FALSE)</f>
        <v>0</v>
      </c>
      <c r="AA312" s="310">
        <f>VLOOKUP($I312,'WM-AR'!$B$7:$AL$2292,29,FALSE)</f>
        <v>0</v>
      </c>
      <c r="AB312" s="310">
        <f>VLOOKUP($I312,'WM-AR'!$B$7:$AL$2292,30,FALSE)</f>
        <v>0</v>
      </c>
      <c r="AC312" s="310">
        <f>VLOOKUP($I312,'WM-AR'!$B$7:$AL$2292,31,FALSE)</f>
        <v>0</v>
      </c>
      <c r="AD312" s="310">
        <f>VLOOKUP($I312,'WM-AR'!$B$7:$AL$2292,32,FALSE)</f>
        <v>0</v>
      </c>
      <c r="AE312" s="310">
        <f>VLOOKUP($I312,'WM-AR'!$B$7:$AL$2292,33,FALSE)</f>
        <v>0</v>
      </c>
      <c r="AF312" s="287"/>
      <c r="AG312" s="316" t="s">
        <v>881</v>
      </c>
      <c r="AH312" s="312"/>
      <c r="AI312" s="312" t="s">
        <v>882</v>
      </c>
      <c r="AJ312" s="334"/>
    </row>
    <row r="313" spans="2:36" ht="49.9" customHeight="1">
      <c r="B313" s="299" t="str">
        <f t="shared" ref="B313:B314" si="47">$B312</f>
        <v>표준</v>
      </c>
      <c r="C313" s="314"/>
      <c r="D313" s="285"/>
      <c r="E313" s="285"/>
      <c r="F313" s="460"/>
      <c r="G313" s="286" t="str">
        <f t="shared" si="46"/>
        <v>Rebar Work 400MPa&lt;Fy≤470MPa</v>
      </c>
      <c r="H313" s="308" t="s">
        <v>1207</v>
      </c>
      <c r="I313" s="309" t="str">
        <f t="shared" si="41"/>
        <v>A03AD037-00002</v>
      </c>
      <c r="J313" s="310"/>
      <c r="K313" s="310" t="str">
        <f>VLOOKUP($I313,'WM-AR'!$B$7:$AL$2292,34,FALSE)</f>
        <v>TON</v>
      </c>
      <c r="L313" s="310" t="str">
        <f>VLOOKUP($I313,'WM-AR'!$B$7:$AL$2292,4,FALSE)</f>
        <v>Concrete Work</v>
      </c>
      <c r="M313" s="310" t="str">
        <f>VLOOKUP($I313,'WM-AR'!$B$7:$AL$2292,6,FALSE)</f>
        <v>Substructure Work</v>
      </c>
      <c r="N313" s="310" t="str">
        <f>VLOOKUP($I313,'WM-AR'!$B$7:$AL$2292,8,FALSE)</f>
        <v>Rebar Work</v>
      </c>
      <c r="O313" s="310" t="str">
        <f>VLOOKUP($I313,'WM-AR'!$B$7:$AL$2292,10,FALSE)</f>
        <v>Deformed Bar (Non-Coat.)</v>
      </c>
      <c r="P313" s="310">
        <f>VLOOKUP($I313,'WM-AR'!$B$7:$AL$2292,12,FALSE)</f>
        <v>0</v>
      </c>
      <c r="Q313" s="310" t="str">
        <f>IF(VLOOKUP($I313,'WM-AR'!$B$7:$AL$2292,14,FALSE)=0,"",VLOOKUP($I313,'WM-AR'!$B$7:$AL$2292,14,FALSE))</f>
        <v>400MPa&lt;Fy≤470MPa</v>
      </c>
      <c r="R313" s="310">
        <f>VLOOKUP($I313,'WM-AR'!$B$7:$AL$2292,16,FALSE)</f>
        <v>0</v>
      </c>
      <c r="S313" s="310">
        <f>VLOOKUP($I313,'WM-AR'!$B$7:$AL$2292,18,FALSE)</f>
        <v>0</v>
      </c>
      <c r="T313" s="310" t="str">
        <f>VLOOKUP($I313,'WM-AR'!$B$7:$AL$2292,20,FALSE)</f>
        <v/>
      </c>
      <c r="U313" s="310">
        <f>VLOOKUP($I313,'WM-AR'!$B$7:$AL$2292,22,FALSE)</f>
        <v>0</v>
      </c>
      <c r="V313" s="310" t="str">
        <f>VLOOKUP($I313,'WM-AR'!$B$7:$AL$2292,24,FALSE)</f>
        <v/>
      </c>
      <c r="W313" s="310">
        <f>VLOOKUP($I313,'WM-AR'!$B$7:$AL$2292,25,FALSE)</f>
        <v>0</v>
      </c>
      <c r="X313" s="310" t="str">
        <f>VLOOKUP($I313,'WM-AR'!$B$7:$AL$2292,26,FALSE)</f>
        <v/>
      </c>
      <c r="Y313" s="310">
        <f>VLOOKUP($I313,'WM-AR'!$B$7:$AL$2292,27,FALSE)</f>
        <v>0</v>
      </c>
      <c r="Z313" s="310">
        <f>VLOOKUP($I313,'WM-AR'!$B$7:$AL$2292,28,FALSE)</f>
        <v>0</v>
      </c>
      <c r="AA313" s="310">
        <f>VLOOKUP($I313,'WM-AR'!$B$7:$AL$2292,29,FALSE)</f>
        <v>0</v>
      </c>
      <c r="AB313" s="310">
        <f>VLOOKUP($I313,'WM-AR'!$B$7:$AL$2292,30,FALSE)</f>
        <v>0</v>
      </c>
      <c r="AC313" s="310">
        <f>VLOOKUP($I313,'WM-AR'!$B$7:$AL$2292,31,FALSE)</f>
        <v>0</v>
      </c>
      <c r="AD313" s="310">
        <f>VLOOKUP($I313,'WM-AR'!$B$7:$AL$2292,32,FALSE)</f>
        <v>0</v>
      </c>
      <c r="AE313" s="310">
        <f>VLOOKUP($I313,'WM-AR'!$B$7:$AL$2292,33,FALSE)</f>
        <v>0</v>
      </c>
      <c r="AF313" s="287"/>
      <c r="AG313" s="316" t="s">
        <v>885</v>
      </c>
      <c r="AH313" s="312"/>
      <c r="AI313" s="312" t="s">
        <v>886</v>
      </c>
      <c r="AJ313" s="334" t="s">
        <v>1208</v>
      </c>
    </row>
    <row r="314" spans="2:36" ht="49.9" customHeight="1">
      <c r="B314" s="299" t="str">
        <f t="shared" si="47"/>
        <v>표준</v>
      </c>
      <c r="C314" s="314"/>
      <c r="D314" s="285"/>
      <c r="E314" s="285"/>
      <c r="F314" s="460"/>
      <c r="G314" s="286" t="str">
        <f t="shared" si="46"/>
        <v xml:space="preserve">Form Work (1 time in use) </v>
      </c>
      <c r="H314" s="308" t="s">
        <v>1209</v>
      </c>
      <c r="I314" s="309" t="str">
        <f t="shared" si="41"/>
        <v>A03AD036-00001</v>
      </c>
      <c r="J314" s="310"/>
      <c r="K314" s="310" t="str">
        <f>VLOOKUP($I314,'WM-AR'!$B$7:$AL$2292,34,FALSE)</f>
        <v>M2</v>
      </c>
      <c r="L314" s="310" t="str">
        <f>VLOOKUP($I314,'WM-AR'!$B$7:$AL$2292,4,FALSE)</f>
        <v>Concrete Work</v>
      </c>
      <c r="M314" s="310" t="str">
        <f>VLOOKUP($I314,'WM-AR'!$B$7:$AL$2292,6,FALSE)</f>
        <v>Substructure Work</v>
      </c>
      <c r="N314" s="310" t="str">
        <f>VLOOKUP($I314,'WM-AR'!$B$7:$AL$2292,8,FALSE)</f>
        <v>Form Work (1 time in use)</v>
      </c>
      <c r="O314" s="310" t="str">
        <f>VLOOKUP($I314,'WM-AR'!$B$7:$AL$2292,10,FALSE)</f>
        <v>Flat Form</v>
      </c>
      <c r="P314" s="310">
        <f>VLOOKUP($I314,'WM-AR'!$B$7:$AL$2292,12,FALSE)</f>
        <v>0</v>
      </c>
      <c r="Q314" s="310" t="str">
        <f>IF(VLOOKUP($I314,'WM-AR'!$B$7:$AL$2292,14,FALSE)=0,"",VLOOKUP($I314,'WM-AR'!$B$7:$AL$2292,14,FALSE))</f>
        <v/>
      </c>
      <c r="R314" s="310">
        <f>VLOOKUP($I314,'WM-AR'!$B$7:$AL$2292,16,FALSE)</f>
        <v>0</v>
      </c>
      <c r="S314" s="310">
        <f>VLOOKUP($I314,'WM-AR'!$B$7:$AL$2292,18,FALSE)</f>
        <v>0</v>
      </c>
      <c r="T314" s="310" t="str">
        <f>VLOOKUP($I314,'WM-AR'!$B$7:$AL$2292,20,FALSE)</f>
        <v>Dressed Lumber, Plywood or Steel Form(Wood Planks are not Allowed) incl. Chamfer</v>
      </c>
      <c r="U314" s="310">
        <f>VLOOKUP($I314,'WM-AR'!$B$7:$AL$2292,22,FALSE)</f>
        <v>0</v>
      </c>
      <c r="V314" s="310" t="str">
        <f>VLOOKUP($I314,'WM-AR'!$B$7:$AL$2292,24,FALSE)</f>
        <v/>
      </c>
      <c r="W314" s="310">
        <f>VLOOKUP($I314,'WM-AR'!$B$7:$AL$2292,25,FALSE)</f>
        <v>0</v>
      </c>
      <c r="X314" s="310" t="str">
        <f>VLOOKUP($I314,'WM-AR'!$B$7:$AL$2292,26,FALSE)</f>
        <v/>
      </c>
      <c r="Y314" s="310">
        <f>VLOOKUP($I314,'WM-AR'!$B$7:$AL$2292,27,FALSE)</f>
        <v>0</v>
      </c>
      <c r="Z314" s="310">
        <f>VLOOKUP($I314,'WM-AR'!$B$7:$AL$2292,28,FALSE)</f>
        <v>0</v>
      </c>
      <c r="AA314" s="310">
        <f>VLOOKUP($I314,'WM-AR'!$B$7:$AL$2292,29,FALSE)</f>
        <v>0</v>
      </c>
      <c r="AB314" s="310">
        <f>VLOOKUP($I314,'WM-AR'!$B$7:$AL$2292,30,FALSE)</f>
        <v>0</v>
      </c>
      <c r="AC314" s="310">
        <f>VLOOKUP($I314,'WM-AR'!$B$7:$AL$2292,31,FALSE)</f>
        <v>0</v>
      </c>
      <c r="AD314" s="310">
        <f>VLOOKUP($I314,'WM-AR'!$B$7:$AL$2292,32,FALSE)</f>
        <v>0</v>
      </c>
      <c r="AE314" s="310">
        <f>VLOOKUP($I314,'WM-AR'!$B$7:$AL$2292,33,FALSE)</f>
        <v>0</v>
      </c>
      <c r="AF314" s="287"/>
      <c r="AG314" s="316" t="s">
        <v>1210</v>
      </c>
      <c r="AH314" s="312"/>
      <c r="AI314" s="312" t="s">
        <v>763</v>
      </c>
      <c r="AJ314" s="334"/>
    </row>
    <row r="315" spans="2:36">
      <c r="B315" s="317" t="str">
        <f>$B314</f>
        <v>표준</v>
      </c>
      <c r="C315" s="318"/>
      <c r="D315" s="318"/>
      <c r="E315" s="318"/>
      <c r="F315" s="318"/>
      <c r="G315" s="318"/>
      <c r="H315" s="318"/>
      <c r="I315" s="318"/>
      <c r="J315" s="318"/>
      <c r="K315" s="318"/>
      <c r="L315" s="318"/>
      <c r="M315" s="318"/>
      <c r="N315" s="318"/>
      <c r="O315" s="318"/>
      <c r="P315" s="318"/>
      <c r="Q315" s="318"/>
      <c r="R315" s="318"/>
      <c r="S315" s="318"/>
      <c r="T315" s="318"/>
      <c r="U315" s="318"/>
      <c r="V315" s="318"/>
      <c r="W315" s="318"/>
      <c r="X315" s="318"/>
      <c r="Y315" s="318"/>
      <c r="Z315" s="318"/>
      <c r="AA315" s="318"/>
      <c r="AB315" s="318"/>
      <c r="AC315" s="318"/>
      <c r="AD315" s="318"/>
      <c r="AE315" s="318"/>
      <c r="AF315" s="318"/>
      <c r="AG315" s="318"/>
      <c r="AH315" s="318"/>
      <c r="AI315" s="318"/>
      <c r="AJ315" s="318"/>
    </row>
    <row r="316" spans="2:36" ht="33" customHeight="1">
      <c r="B316" s="379"/>
      <c r="C316" s="438"/>
      <c r="D316" s="451" t="s">
        <v>1280</v>
      </c>
      <c r="E316" s="321"/>
      <c r="F316" s="321"/>
      <c r="G316" s="412" t="s">
        <v>1309</v>
      </c>
      <c r="H316" s="412"/>
      <c r="I316" s="415" t="str">
        <f t="shared" si="41"/>
        <v/>
      </c>
      <c r="J316" s="415"/>
      <c r="K316" s="416"/>
      <c r="L316" s="416"/>
      <c r="M316" s="416"/>
      <c r="N316" s="416"/>
      <c r="O316" s="416"/>
      <c r="P316" s="416"/>
      <c r="Q316" s="416"/>
      <c r="R316" s="416"/>
      <c r="S316" s="416"/>
      <c r="T316" s="416"/>
      <c r="U316" s="416"/>
      <c r="V316" s="416"/>
      <c r="W316" s="416"/>
      <c r="X316" s="416"/>
      <c r="Y316" s="416"/>
      <c r="Z316" s="416"/>
      <c r="AA316" s="416"/>
      <c r="AB316" s="416"/>
      <c r="AC316" s="416"/>
      <c r="AD316" s="416"/>
      <c r="AE316" s="416"/>
      <c r="AF316" s="305"/>
      <c r="AG316" s="305"/>
      <c r="AH316" s="305"/>
      <c r="AI316" s="305"/>
      <c r="AJ316" s="306"/>
    </row>
    <row r="317" spans="2:36" ht="34.9" customHeight="1">
      <c r="B317" s="283" t="s">
        <v>755</v>
      </c>
      <c r="C317" s="440"/>
      <c r="D317" s="285" t="s">
        <v>225</v>
      </c>
      <c r="E317" s="308"/>
      <c r="F317" s="287" t="s">
        <v>539</v>
      </c>
      <c r="G317" s="288" t="s">
        <v>1310</v>
      </c>
      <c r="H317" s="289"/>
      <c r="I317" s="290" t="str">
        <f t="shared" si="41"/>
        <v/>
      </c>
      <c r="J317" s="290"/>
      <c r="K317" s="290"/>
      <c r="L317" s="290"/>
      <c r="M317" s="290"/>
      <c r="N317" s="291"/>
      <c r="O317" s="441" t="s">
        <v>1311</v>
      </c>
      <c r="P317" s="442"/>
      <c r="Q317" s="442"/>
      <c r="R317" s="442"/>
      <c r="S317" s="442"/>
      <c r="T317" s="442"/>
      <c r="U317" s="442"/>
      <c r="V317" s="443"/>
      <c r="W317" s="444"/>
      <c r="X317" s="444"/>
      <c r="Y317" s="444"/>
      <c r="Z317" s="444"/>
      <c r="AA317" s="444"/>
      <c r="AB317" s="444"/>
      <c r="AC317" s="444"/>
      <c r="AD317" s="444"/>
      <c r="AE317" s="444"/>
      <c r="AF317" s="394"/>
      <c r="AG317" s="297"/>
      <c r="AH317" s="297"/>
      <c r="AI317" s="297"/>
      <c r="AJ317" s="333"/>
    </row>
    <row r="318" spans="2:36" ht="49.9" customHeight="1">
      <c r="B318" s="299" t="str">
        <f>$B317</f>
        <v>표준</v>
      </c>
      <c r="C318" s="314"/>
      <c r="D318" s="285"/>
      <c r="E318" s="285"/>
      <c r="F318" s="460"/>
      <c r="G318" s="286" t="str">
        <f t="shared" ref="G318:G320" si="48">N318&amp;" "&amp;Q318</f>
        <v xml:space="preserve">Reinforced Concrete Block </v>
      </c>
      <c r="H318" s="308" t="s">
        <v>1134</v>
      </c>
      <c r="I318" s="309" t="str">
        <f t="shared" si="41"/>
        <v>A04AL069-00002</v>
      </c>
      <c r="J318" s="310"/>
      <c r="K318" s="310" t="str">
        <f>VLOOKUP($I318,'WM-AR'!$B$7:$AL$2292,34,FALSE)</f>
        <v>M2</v>
      </c>
      <c r="L318" s="310" t="str">
        <f>VLOOKUP($I318,'WM-AR'!$B$7:$AL$2292,4,FALSE)</f>
        <v>Finishing Work</v>
      </c>
      <c r="M318" s="310" t="str">
        <f>VLOOKUP($I318,'WM-AR'!$B$7:$AL$2292,6,FALSE)</f>
        <v>Masonry Work</v>
      </c>
      <c r="N318" s="310" t="str">
        <f>VLOOKUP($I318,'WM-AR'!$B$7:$AL$2292,8,FALSE)</f>
        <v>Reinforced Concrete Block</v>
      </c>
      <c r="O318" s="310">
        <f>VLOOKUP($I318,'WM-AR'!$B$7:$AL$2292,10,FALSE)</f>
        <v>0</v>
      </c>
      <c r="P318" s="310">
        <f>VLOOKUP($I318,'WM-AR'!$B$7:$AL$2292,12,FALSE)</f>
        <v>0</v>
      </c>
      <c r="Q318" s="310" t="str">
        <f>IF(VLOOKUP($I318,'WM-AR'!$B$7:$AL$2292,14,FALSE)=0,"",VLOOKUP($I318,'WM-AR'!$B$7:$AL$2292,14,FALSE))</f>
        <v/>
      </c>
      <c r="R318" s="310">
        <f>VLOOKUP($I318,'WM-AR'!$B$7:$AL$2292,16,FALSE)</f>
        <v>0</v>
      </c>
      <c r="S318" s="310">
        <f>VLOOKUP($I318,'WM-AR'!$B$7:$AL$2292,18,FALSE)</f>
        <v>0</v>
      </c>
      <c r="T318" s="310" t="str">
        <f>VLOOKUP($I318,'WM-AR'!$B$7:$AL$2292,20,FALSE)</f>
        <v>w/ All Reinf.(Lath, Steel Tie, Anchor Bar, Mortar, ETC.), Filler, Sealant, Lintel/Sill for Opening, ETC.</v>
      </c>
      <c r="U318" s="310">
        <f>VLOOKUP($I318,'WM-AR'!$B$7:$AL$2292,22,FALSE)</f>
        <v>0</v>
      </c>
      <c r="V318" s="310" t="str">
        <f>VLOOKUP($I318,'WM-AR'!$B$7:$AL$2292,24,FALSE)</f>
        <v>100mm&lt;THK≤200mm</v>
      </c>
      <c r="W318" s="310">
        <f>VLOOKUP($I318,'WM-AR'!$B$7:$AL$2292,25,FALSE)</f>
        <v>0</v>
      </c>
      <c r="X318" s="310" t="str">
        <f>VLOOKUP($I318,'WM-AR'!$B$7:$AL$2292,26,FALSE)</f>
        <v>THK=(  )mm</v>
      </c>
      <c r="Y318" s="310">
        <f>VLOOKUP($I318,'WM-AR'!$B$7:$AL$2292,27,FALSE)</f>
        <v>0</v>
      </c>
      <c r="Z318" s="310">
        <f>VLOOKUP($I318,'WM-AR'!$B$7:$AL$2292,28,FALSE)</f>
        <v>0</v>
      </c>
      <c r="AA318" s="310">
        <f>VLOOKUP($I318,'WM-AR'!$B$7:$AL$2292,29,FALSE)</f>
        <v>0</v>
      </c>
      <c r="AB318" s="310">
        <f>VLOOKUP($I318,'WM-AR'!$B$7:$AL$2292,30,FALSE)</f>
        <v>0</v>
      </c>
      <c r="AC318" s="310">
        <f>VLOOKUP($I318,'WM-AR'!$B$7:$AL$2292,31,FALSE)</f>
        <v>0</v>
      </c>
      <c r="AD318" s="310">
        <f>VLOOKUP($I318,'WM-AR'!$B$7:$AL$2292,32,FALSE)</f>
        <v>0</v>
      </c>
      <c r="AE318" s="310">
        <f>VLOOKUP($I318,'WM-AR'!$B$7:$AL$2292,33,FALSE)</f>
        <v>0</v>
      </c>
      <c r="AF318" s="287" t="s">
        <v>1063</v>
      </c>
      <c r="AG318" s="316" t="s">
        <v>779</v>
      </c>
      <c r="AH318" s="312">
        <v>54.076000000000001</v>
      </c>
      <c r="AI318" s="312" t="s">
        <v>763</v>
      </c>
      <c r="AJ318" s="334"/>
    </row>
    <row r="319" spans="2:36" ht="49.9" customHeight="1">
      <c r="B319" s="299" t="str">
        <f t="shared" ref="B319:B320" si="49">$B318</f>
        <v>표준</v>
      </c>
      <c r="C319" s="314"/>
      <c r="D319" s="285"/>
      <c r="E319" s="285"/>
      <c r="F319" s="460"/>
      <c r="G319" s="286" t="str">
        <f t="shared" si="48"/>
        <v xml:space="preserve">Insulation </v>
      </c>
      <c r="H319" s="308" t="s">
        <v>1312</v>
      </c>
      <c r="I319" s="309" t="str">
        <f t="shared" si="41"/>
        <v>A04AL076-00002</v>
      </c>
      <c r="J319" s="310"/>
      <c r="K319" s="310" t="str">
        <f>VLOOKUP($I319,'WM-AR'!$B$7:$AL$2292,34,FALSE)</f>
        <v>M2</v>
      </c>
      <c r="L319" s="310" t="str">
        <f>VLOOKUP($I319,'WM-AR'!$B$7:$AL$2292,4,FALSE)</f>
        <v>Finishing Work</v>
      </c>
      <c r="M319" s="310" t="str">
        <f>VLOOKUP($I319,'WM-AR'!$B$7:$AL$2292,6,FALSE)</f>
        <v>Masonry Work</v>
      </c>
      <c r="N319" s="310" t="str">
        <f>VLOOKUP($I319,'WM-AR'!$B$7:$AL$2292,8,FALSE)</f>
        <v>Insulation</v>
      </c>
      <c r="O319" s="310" t="str">
        <f>VLOOKUP($I319,'WM-AR'!$B$7:$AL$2292,10,FALSE)</f>
        <v>Mineral Wool (Rock Wool)</v>
      </c>
      <c r="P319" s="310">
        <f>VLOOKUP($I319,'WM-AR'!$B$7:$AL$2292,12,FALSE)</f>
        <v>0</v>
      </c>
      <c r="Q319" s="310" t="str">
        <f>IF(VLOOKUP($I319,'WM-AR'!$B$7:$AL$2292,14,FALSE)=0,"",VLOOKUP($I319,'WM-AR'!$B$7:$AL$2292,14,FALSE))</f>
        <v/>
      </c>
      <c r="R319" s="310">
        <f>VLOOKUP($I319,'WM-AR'!$B$7:$AL$2292,16,FALSE)</f>
        <v>0</v>
      </c>
      <c r="S319" s="310">
        <f>VLOOKUP($I319,'WM-AR'!$B$7:$AL$2292,18,FALSE)</f>
        <v>0</v>
      </c>
      <c r="T319" s="310" t="str">
        <f>VLOOKUP($I319,'WM-AR'!$B$7:$AL$2292,20,FALSE)</f>
        <v>Minimum Density of 50 kg/m3</v>
      </c>
      <c r="U319" s="310">
        <f>VLOOKUP($I319,'WM-AR'!$B$7:$AL$2292,22,FALSE)</f>
        <v>0</v>
      </c>
      <c r="V319" s="310" t="str">
        <f>VLOOKUP($I319,'WM-AR'!$B$7:$AL$2292,24,FALSE)</f>
        <v>50mm≤THK&lt;75mm</v>
      </c>
      <c r="W319" s="310">
        <f>VLOOKUP($I319,'WM-AR'!$B$7:$AL$2292,25,FALSE)</f>
        <v>0</v>
      </c>
      <c r="X319" s="310" t="str">
        <f>VLOOKUP($I319,'WM-AR'!$B$7:$AL$2292,26,FALSE)</f>
        <v>THK=(  )mm</v>
      </c>
      <c r="Y319" s="310">
        <f>VLOOKUP($I319,'WM-AR'!$B$7:$AL$2292,27,FALSE)</f>
        <v>0</v>
      </c>
      <c r="Z319" s="310">
        <f>VLOOKUP($I319,'WM-AR'!$B$7:$AL$2292,28,FALSE)</f>
        <v>0</v>
      </c>
      <c r="AA319" s="310">
        <f>VLOOKUP($I319,'WM-AR'!$B$7:$AL$2292,29,FALSE)</f>
        <v>0</v>
      </c>
      <c r="AB319" s="310">
        <f>VLOOKUP($I319,'WM-AR'!$B$7:$AL$2292,30,FALSE)</f>
        <v>0</v>
      </c>
      <c r="AC319" s="310">
        <f>VLOOKUP($I319,'WM-AR'!$B$7:$AL$2292,31,FALSE)</f>
        <v>0</v>
      </c>
      <c r="AD319" s="310">
        <f>VLOOKUP($I319,'WM-AR'!$B$7:$AL$2292,32,FALSE)</f>
        <v>0</v>
      </c>
      <c r="AE319" s="310">
        <f>VLOOKUP($I319,'WM-AR'!$B$7:$AL$2292,33,FALSE)</f>
        <v>0</v>
      </c>
      <c r="AF319" s="287" t="s">
        <v>1002</v>
      </c>
      <c r="AG319" s="316" t="s">
        <v>779</v>
      </c>
      <c r="AH319" s="312"/>
      <c r="AI319" s="312" t="s">
        <v>763</v>
      </c>
      <c r="AJ319" s="334"/>
    </row>
    <row r="320" spans="2:36" ht="49.9" customHeight="1">
      <c r="B320" s="299" t="str">
        <f t="shared" si="49"/>
        <v>표준</v>
      </c>
      <c r="C320" s="314"/>
      <c r="D320" s="285"/>
      <c r="E320" s="285"/>
      <c r="F320" s="460"/>
      <c r="G320" s="286" t="str">
        <f t="shared" si="48"/>
        <v xml:space="preserve">Gypsumboard Partition Wall (Fixed Type) </v>
      </c>
      <c r="H320" s="308" t="s">
        <v>1265</v>
      </c>
      <c r="I320" s="309" t="str">
        <f t="shared" si="41"/>
        <v>A04AS177-00002</v>
      </c>
      <c r="J320" s="310"/>
      <c r="K320" s="310" t="str">
        <f>VLOOKUP($I320,'WM-AR'!$B$7:$AL$2292,34,FALSE)</f>
        <v>M2</v>
      </c>
      <c r="L320" s="310" t="str">
        <f>VLOOKUP($I320,'WM-AR'!$B$7:$AL$2292,4,FALSE)</f>
        <v>Finishing Work</v>
      </c>
      <c r="M320" s="310" t="str">
        <f>VLOOKUP($I320,'WM-AR'!$B$7:$AL$2292,6,FALSE)</f>
        <v>Exterior/Interior Finish Work</v>
      </c>
      <c r="N320" s="310" t="str">
        <f>VLOOKUP($I320,'WM-AR'!$B$7:$AL$2292,8,FALSE)</f>
        <v>Gypsumboard Partition Wall (Fixed Type)</v>
      </c>
      <c r="O320" s="310" t="str">
        <f>VLOOKUP($I320,'WM-AR'!$B$7:$AL$2292,10,FALSE)</f>
        <v>Fire Protective Rating: N/A, 1-Layer Gypsum Board to One Side</v>
      </c>
      <c r="P320" s="310">
        <f>VLOOKUP($I320,'WM-AR'!$B$7:$AL$2292,12,FALSE)</f>
        <v>0</v>
      </c>
      <c r="Q320" s="310" t="str">
        <f>IF(VLOOKUP($I320,'WM-AR'!$B$7:$AL$2292,14,FALSE)=0,"",VLOOKUP($I320,'WM-AR'!$B$7:$AL$2292,14,FALSE))</f>
        <v/>
      </c>
      <c r="R320" s="310" t="str">
        <f>VLOOKUP($I320,'WM-AR'!$B$7:$AL$2292,16,FALSE)</f>
        <v>w/o Insulation</v>
      </c>
      <c r="S320" s="310">
        <f>VLOOKUP($I320,'WM-AR'!$B$7:$AL$2292,18,FALSE)</f>
        <v>0</v>
      </c>
      <c r="T320" s="310" t="str">
        <f>VLOOKUP($I320,'WM-AR'!$B$7:$AL$2292,20,FALSE)</f>
        <v>Including Supporting Frame(Stud) &amp; Accessories</v>
      </c>
      <c r="U320" s="310">
        <f>VLOOKUP($I320,'WM-AR'!$B$7:$AL$2292,22,FALSE)</f>
        <v>0</v>
      </c>
      <c r="V320" s="310" t="str">
        <f>VLOOKUP($I320,'WM-AR'!$B$7:$AL$2292,24,FALSE)</f>
        <v>1-Layer Gypsumboard THK=12.5mm</v>
      </c>
      <c r="W320" s="310">
        <f>VLOOKUP($I320,'WM-AR'!$B$7:$AL$2292,25,FALSE)</f>
        <v>0</v>
      </c>
      <c r="X320" s="310" t="str">
        <f>VLOOKUP($I320,'WM-AR'!$B$7:$AL$2292,26,FALSE)</f>
        <v/>
      </c>
      <c r="Y320" s="310">
        <f>VLOOKUP($I320,'WM-AR'!$B$7:$AL$2292,27,FALSE)</f>
        <v>0</v>
      </c>
      <c r="Z320" s="310">
        <f>VLOOKUP($I320,'WM-AR'!$B$7:$AL$2292,28,FALSE)</f>
        <v>0</v>
      </c>
      <c r="AA320" s="310">
        <f>VLOOKUP($I320,'WM-AR'!$B$7:$AL$2292,29,FALSE)</f>
        <v>0</v>
      </c>
      <c r="AB320" s="310">
        <f>VLOOKUP($I320,'WM-AR'!$B$7:$AL$2292,30,FALSE)</f>
        <v>0</v>
      </c>
      <c r="AC320" s="310">
        <f>VLOOKUP($I320,'WM-AR'!$B$7:$AL$2292,31,FALSE)</f>
        <v>0</v>
      </c>
      <c r="AD320" s="310">
        <f>VLOOKUP($I320,'WM-AR'!$B$7:$AL$2292,32,FALSE)</f>
        <v>0</v>
      </c>
      <c r="AE320" s="310">
        <f>VLOOKUP($I320,'WM-AR'!$B$7:$AL$2292,33,FALSE)</f>
        <v>0</v>
      </c>
      <c r="AF320" s="287"/>
      <c r="AG320" s="316" t="s">
        <v>779</v>
      </c>
      <c r="AH320" s="312">
        <v>10.112</v>
      </c>
      <c r="AI320" s="312" t="s">
        <v>763</v>
      </c>
      <c r="AJ320" s="334"/>
    </row>
    <row r="321" spans="2:36">
      <c r="B321" s="317" t="str">
        <f>$B320</f>
        <v>표준</v>
      </c>
      <c r="C321" s="318"/>
      <c r="D321" s="318"/>
      <c r="E321" s="318"/>
      <c r="F321" s="318"/>
      <c r="G321" s="318"/>
      <c r="H321" s="318"/>
      <c r="I321" s="318"/>
      <c r="J321" s="318"/>
      <c r="K321" s="318"/>
      <c r="L321" s="318"/>
      <c r="M321" s="318"/>
      <c r="N321" s="318"/>
      <c r="O321" s="318"/>
      <c r="P321" s="318"/>
      <c r="Q321" s="318"/>
      <c r="R321" s="318"/>
      <c r="S321" s="318"/>
      <c r="T321" s="318"/>
      <c r="U321" s="318"/>
      <c r="V321" s="318"/>
      <c r="W321" s="318"/>
      <c r="X321" s="318"/>
      <c r="Y321" s="318"/>
      <c r="Z321" s="318"/>
      <c r="AA321" s="318"/>
      <c r="AB321" s="318"/>
      <c r="AC321" s="318"/>
      <c r="AD321" s="318"/>
      <c r="AE321" s="318"/>
      <c r="AF321" s="318"/>
      <c r="AG321" s="318"/>
      <c r="AH321" s="318"/>
      <c r="AI321" s="318"/>
      <c r="AJ321" s="318"/>
    </row>
    <row r="322" spans="2:36" ht="34.9" customHeight="1">
      <c r="B322" s="283" t="s">
        <v>755</v>
      </c>
      <c r="C322" s="440"/>
      <c r="D322" s="285" t="s">
        <v>225</v>
      </c>
      <c r="E322" s="308"/>
      <c r="F322" s="287" t="s">
        <v>539</v>
      </c>
      <c r="G322" s="288" t="s">
        <v>1313</v>
      </c>
      <c r="H322" s="289"/>
      <c r="I322" s="290" t="str">
        <f t="shared" ref="I322:I384" si="50">LEFT(H322,14)</f>
        <v/>
      </c>
      <c r="J322" s="290"/>
      <c r="K322" s="290"/>
      <c r="L322" s="290"/>
      <c r="M322" s="290"/>
      <c r="N322" s="291"/>
      <c r="O322" s="441" t="s">
        <v>1314</v>
      </c>
      <c r="P322" s="442"/>
      <c r="Q322" s="442"/>
      <c r="R322" s="442"/>
      <c r="S322" s="442"/>
      <c r="T322" s="442"/>
      <c r="U322" s="442"/>
      <c r="V322" s="443"/>
      <c r="W322" s="444"/>
      <c r="X322" s="444"/>
      <c r="Y322" s="444"/>
      <c r="Z322" s="444"/>
      <c r="AA322" s="444"/>
      <c r="AB322" s="444"/>
      <c r="AC322" s="444"/>
      <c r="AD322" s="444"/>
      <c r="AE322" s="444"/>
      <c r="AF322" s="394"/>
      <c r="AG322" s="297"/>
      <c r="AH322" s="297"/>
      <c r="AI322" s="297"/>
      <c r="AJ322" s="333"/>
    </row>
    <row r="323" spans="2:36" ht="49.9" customHeight="1">
      <c r="B323" s="299" t="str">
        <f>$B322</f>
        <v>표준</v>
      </c>
      <c r="C323" s="314"/>
      <c r="D323" s="285"/>
      <c r="E323" s="285"/>
      <c r="F323" s="460"/>
      <c r="G323" s="286" t="str">
        <f t="shared" ref="G323:G325" si="51">N323&amp;" "&amp;Q323</f>
        <v xml:space="preserve">Concrete Brick </v>
      </c>
      <c r="H323" s="308" t="s">
        <v>1149</v>
      </c>
      <c r="I323" s="309" t="str">
        <f t="shared" si="50"/>
        <v>A04AL073-00002</v>
      </c>
      <c r="J323" s="310"/>
      <c r="K323" s="310" t="str">
        <f>VLOOKUP($I323,'WM-AR'!$B$7:$AL$2292,34,FALSE)</f>
        <v>M2</v>
      </c>
      <c r="L323" s="310" t="str">
        <f>VLOOKUP($I323,'WM-AR'!$B$7:$AL$2292,4,FALSE)</f>
        <v>Finishing Work</v>
      </c>
      <c r="M323" s="310" t="str">
        <f>VLOOKUP($I323,'WM-AR'!$B$7:$AL$2292,6,FALSE)</f>
        <v>Masonry Work</v>
      </c>
      <c r="N323" s="310" t="str">
        <f>VLOOKUP($I323,'WM-AR'!$B$7:$AL$2292,8,FALSE)</f>
        <v>Concrete Brick</v>
      </c>
      <c r="O323" s="310">
        <f>VLOOKUP($I323,'WM-AR'!$B$7:$AL$2292,10,FALSE)</f>
        <v>0</v>
      </c>
      <c r="P323" s="310">
        <f>VLOOKUP($I323,'WM-AR'!$B$7:$AL$2292,12,FALSE)</f>
        <v>0</v>
      </c>
      <c r="Q323" s="310" t="str">
        <f>IF(VLOOKUP($I323,'WM-AR'!$B$7:$AL$2292,14,FALSE)=0,"",VLOOKUP($I323,'WM-AR'!$B$7:$AL$2292,14,FALSE))</f>
        <v/>
      </c>
      <c r="R323" s="310">
        <f>VLOOKUP($I323,'WM-AR'!$B$7:$AL$2292,16,FALSE)</f>
        <v>0</v>
      </c>
      <c r="S323" s="310">
        <f>VLOOKUP($I323,'WM-AR'!$B$7:$AL$2292,18,FALSE)</f>
        <v>0</v>
      </c>
      <c r="T323" s="310" t="str">
        <f>VLOOKUP($I323,'WM-AR'!$B$7:$AL$2292,20,FALSE)</f>
        <v>[1.0B] w/ All Reinf.(Lath, Steel Tie, Anchor Bar, Mortar, ETC.), Filler, Sealant, Lintel/Sill for Opening, ETC.</v>
      </c>
      <c r="U323" s="310">
        <f>VLOOKUP($I323,'WM-AR'!$B$7:$AL$2292,22,FALSE)</f>
        <v>0</v>
      </c>
      <c r="V323" s="310" t="str">
        <f>VLOOKUP($I323,'WM-AR'!$B$7:$AL$2292,24,FALSE)</f>
        <v>90mm&lt;THK≤190mm</v>
      </c>
      <c r="W323" s="310">
        <f>VLOOKUP($I323,'WM-AR'!$B$7:$AL$2292,25,FALSE)</f>
        <v>0</v>
      </c>
      <c r="X323" s="310" t="str">
        <f>VLOOKUP($I323,'WM-AR'!$B$7:$AL$2292,26,FALSE)</f>
        <v>THK=(  )mm</v>
      </c>
      <c r="Y323" s="310">
        <f>VLOOKUP($I323,'WM-AR'!$B$7:$AL$2292,27,FALSE)</f>
        <v>0</v>
      </c>
      <c r="Z323" s="310">
        <f>VLOOKUP($I323,'WM-AR'!$B$7:$AL$2292,28,FALSE)</f>
        <v>0</v>
      </c>
      <c r="AA323" s="310">
        <f>VLOOKUP($I323,'WM-AR'!$B$7:$AL$2292,29,FALSE)</f>
        <v>0</v>
      </c>
      <c r="AB323" s="310">
        <f>VLOOKUP($I323,'WM-AR'!$B$7:$AL$2292,30,FALSE)</f>
        <v>0</v>
      </c>
      <c r="AC323" s="310">
        <f>VLOOKUP($I323,'WM-AR'!$B$7:$AL$2292,31,FALSE)</f>
        <v>0</v>
      </c>
      <c r="AD323" s="310">
        <f>VLOOKUP($I323,'WM-AR'!$B$7:$AL$2292,32,FALSE)</f>
        <v>0</v>
      </c>
      <c r="AE323" s="310">
        <f>VLOOKUP($I323,'WM-AR'!$B$7:$AL$2292,33,FALSE)</f>
        <v>0</v>
      </c>
      <c r="AF323" s="287" t="s">
        <v>1305</v>
      </c>
      <c r="AG323" s="316" t="s">
        <v>779</v>
      </c>
      <c r="AH323" s="312">
        <v>54.076000000000001</v>
      </c>
      <c r="AI323" s="312" t="s">
        <v>763</v>
      </c>
      <c r="AJ323" s="334"/>
    </row>
    <row r="324" spans="2:36" ht="49.9" customHeight="1">
      <c r="B324" s="299" t="str">
        <f t="shared" ref="B324:B325" si="52">$B323</f>
        <v>표준</v>
      </c>
      <c r="C324" s="314"/>
      <c r="D324" s="285"/>
      <c r="E324" s="285"/>
      <c r="F324" s="460"/>
      <c r="G324" s="286" t="str">
        <f t="shared" si="51"/>
        <v xml:space="preserve">Insulation </v>
      </c>
      <c r="H324" s="308" t="s">
        <v>1312</v>
      </c>
      <c r="I324" s="309" t="str">
        <f t="shared" si="50"/>
        <v>A04AL076-00002</v>
      </c>
      <c r="J324" s="310"/>
      <c r="K324" s="310" t="str">
        <f>VLOOKUP($I324,'WM-AR'!$B$7:$AL$2292,34,FALSE)</f>
        <v>M2</v>
      </c>
      <c r="L324" s="310" t="str">
        <f>VLOOKUP($I324,'WM-AR'!$B$7:$AL$2292,4,FALSE)</f>
        <v>Finishing Work</v>
      </c>
      <c r="M324" s="310" t="str">
        <f>VLOOKUP($I324,'WM-AR'!$B$7:$AL$2292,6,FALSE)</f>
        <v>Masonry Work</v>
      </c>
      <c r="N324" s="310" t="str">
        <f>VLOOKUP($I324,'WM-AR'!$B$7:$AL$2292,8,FALSE)</f>
        <v>Insulation</v>
      </c>
      <c r="O324" s="310" t="str">
        <f>VLOOKUP($I324,'WM-AR'!$B$7:$AL$2292,10,FALSE)</f>
        <v>Mineral Wool (Rock Wool)</v>
      </c>
      <c r="P324" s="310">
        <f>VLOOKUP($I324,'WM-AR'!$B$7:$AL$2292,12,FALSE)</f>
        <v>0</v>
      </c>
      <c r="Q324" s="310" t="str">
        <f>IF(VLOOKUP($I324,'WM-AR'!$B$7:$AL$2292,14,FALSE)=0,"",VLOOKUP($I324,'WM-AR'!$B$7:$AL$2292,14,FALSE))</f>
        <v/>
      </c>
      <c r="R324" s="310">
        <f>VLOOKUP($I324,'WM-AR'!$B$7:$AL$2292,16,FALSE)</f>
        <v>0</v>
      </c>
      <c r="S324" s="310">
        <f>VLOOKUP($I324,'WM-AR'!$B$7:$AL$2292,18,FALSE)</f>
        <v>0</v>
      </c>
      <c r="T324" s="310" t="str">
        <f>VLOOKUP($I324,'WM-AR'!$B$7:$AL$2292,20,FALSE)</f>
        <v>Minimum Density of 50 kg/m3</v>
      </c>
      <c r="U324" s="310">
        <f>VLOOKUP($I324,'WM-AR'!$B$7:$AL$2292,22,FALSE)</f>
        <v>0</v>
      </c>
      <c r="V324" s="310" t="str">
        <f>VLOOKUP($I324,'WM-AR'!$B$7:$AL$2292,24,FALSE)</f>
        <v>50mm≤THK&lt;75mm</v>
      </c>
      <c r="W324" s="310">
        <f>VLOOKUP($I324,'WM-AR'!$B$7:$AL$2292,25,FALSE)</f>
        <v>0</v>
      </c>
      <c r="X324" s="310" t="str">
        <f>VLOOKUP($I324,'WM-AR'!$B$7:$AL$2292,26,FALSE)</f>
        <v>THK=(  )mm</v>
      </c>
      <c r="Y324" s="310">
        <f>VLOOKUP($I324,'WM-AR'!$B$7:$AL$2292,27,FALSE)</f>
        <v>0</v>
      </c>
      <c r="Z324" s="310">
        <f>VLOOKUP($I324,'WM-AR'!$B$7:$AL$2292,28,FALSE)</f>
        <v>0</v>
      </c>
      <c r="AA324" s="310">
        <f>VLOOKUP($I324,'WM-AR'!$B$7:$AL$2292,29,FALSE)</f>
        <v>0</v>
      </c>
      <c r="AB324" s="310">
        <f>VLOOKUP($I324,'WM-AR'!$B$7:$AL$2292,30,FALSE)</f>
        <v>0</v>
      </c>
      <c r="AC324" s="310">
        <f>VLOOKUP($I324,'WM-AR'!$B$7:$AL$2292,31,FALSE)</f>
        <v>0</v>
      </c>
      <c r="AD324" s="310">
        <f>VLOOKUP($I324,'WM-AR'!$B$7:$AL$2292,32,FALSE)</f>
        <v>0</v>
      </c>
      <c r="AE324" s="310">
        <f>VLOOKUP($I324,'WM-AR'!$B$7:$AL$2292,33,FALSE)</f>
        <v>0</v>
      </c>
      <c r="AF324" s="287" t="s">
        <v>1002</v>
      </c>
      <c r="AG324" s="316" t="s">
        <v>779</v>
      </c>
      <c r="AH324" s="312"/>
      <c r="AI324" s="312" t="s">
        <v>763</v>
      </c>
      <c r="AJ324" s="334"/>
    </row>
    <row r="325" spans="2:36" ht="49.9" customHeight="1">
      <c r="B325" s="299" t="str">
        <f t="shared" si="52"/>
        <v>표준</v>
      </c>
      <c r="C325" s="314"/>
      <c r="D325" s="285"/>
      <c r="E325" s="285"/>
      <c r="F325" s="460"/>
      <c r="G325" s="286" t="str">
        <f t="shared" si="51"/>
        <v xml:space="preserve">Gypsumboard Partition Wall (Fixed Type) </v>
      </c>
      <c r="H325" s="308" t="s">
        <v>1265</v>
      </c>
      <c r="I325" s="309" t="str">
        <f t="shared" si="50"/>
        <v>A04AS177-00002</v>
      </c>
      <c r="J325" s="310"/>
      <c r="K325" s="310" t="str">
        <f>VLOOKUP($I325,'WM-AR'!$B$7:$AL$2292,34,FALSE)</f>
        <v>M2</v>
      </c>
      <c r="L325" s="310" t="str">
        <f>VLOOKUP($I325,'WM-AR'!$B$7:$AL$2292,4,FALSE)</f>
        <v>Finishing Work</v>
      </c>
      <c r="M325" s="310" t="str">
        <f>VLOOKUP($I325,'WM-AR'!$B$7:$AL$2292,6,FALSE)</f>
        <v>Exterior/Interior Finish Work</v>
      </c>
      <c r="N325" s="310" t="str">
        <f>VLOOKUP($I325,'WM-AR'!$B$7:$AL$2292,8,FALSE)</f>
        <v>Gypsumboard Partition Wall (Fixed Type)</v>
      </c>
      <c r="O325" s="310" t="str">
        <f>VLOOKUP($I325,'WM-AR'!$B$7:$AL$2292,10,FALSE)</f>
        <v>Fire Protective Rating: N/A, 1-Layer Gypsum Board to One Side</v>
      </c>
      <c r="P325" s="310">
        <f>VLOOKUP($I325,'WM-AR'!$B$7:$AL$2292,12,FALSE)</f>
        <v>0</v>
      </c>
      <c r="Q325" s="310" t="str">
        <f>IF(VLOOKUP($I325,'WM-AR'!$B$7:$AL$2292,14,FALSE)=0,"",VLOOKUP($I325,'WM-AR'!$B$7:$AL$2292,14,FALSE))</f>
        <v/>
      </c>
      <c r="R325" s="310" t="str">
        <f>VLOOKUP($I325,'WM-AR'!$B$7:$AL$2292,16,FALSE)</f>
        <v>w/o Insulation</v>
      </c>
      <c r="S325" s="310">
        <f>VLOOKUP($I325,'WM-AR'!$B$7:$AL$2292,18,FALSE)</f>
        <v>0</v>
      </c>
      <c r="T325" s="310" t="str">
        <f>VLOOKUP($I325,'WM-AR'!$B$7:$AL$2292,20,FALSE)</f>
        <v>Including Supporting Frame(Stud) &amp; Accessories</v>
      </c>
      <c r="U325" s="310">
        <f>VLOOKUP($I325,'WM-AR'!$B$7:$AL$2292,22,FALSE)</f>
        <v>0</v>
      </c>
      <c r="V325" s="310" t="str">
        <f>VLOOKUP($I325,'WM-AR'!$B$7:$AL$2292,24,FALSE)</f>
        <v>1-Layer Gypsumboard THK=12.5mm</v>
      </c>
      <c r="W325" s="310">
        <f>VLOOKUP($I325,'WM-AR'!$B$7:$AL$2292,25,FALSE)</f>
        <v>0</v>
      </c>
      <c r="X325" s="310" t="str">
        <f>VLOOKUP($I325,'WM-AR'!$B$7:$AL$2292,26,FALSE)</f>
        <v/>
      </c>
      <c r="Y325" s="310">
        <f>VLOOKUP($I325,'WM-AR'!$B$7:$AL$2292,27,FALSE)</f>
        <v>0</v>
      </c>
      <c r="Z325" s="310">
        <f>VLOOKUP($I325,'WM-AR'!$B$7:$AL$2292,28,FALSE)</f>
        <v>0</v>
      </c>
      <c r="AA325" s="310">
        <f>VLOOKUP($I325,'WM-AR'!$B$7:$AL$2292,29,FALSE)</f>
        <v>0</v>
      </c>
      <c r="AB325" s="310">
        <f>VLOOKUP($I325,'WM-AR'!$B$7:$AL$2292,30,FALSE)</f>
        <v>0</v>
      </c>
      <c r="AC325" s="310">
        <f>VLOOKUP($I325,'WM-AR'!$B$7:$AL$2292,31,FALSE)</f>
        <v>0</v>
      </c>
      <c r="AD325" s="310">
        <f>VLOOKUP($I325,'WM-AR'!$B$7:$AL$2292,32,FALSE)</f>
        <v>0</v>
      </c>
      <c r="AE325" s="310">
        <f>VLOOKUP($I325,'WM-AR'!$B$7:$AL$2292,33,FALSE)</f>
        <v>0</v>
      </c>
      <c r="AF325" s="287"/>
      <c r="AG325" s="316" t="s">
        <v>779</v>
      </c>
      <c r="AH325" s="312">
        <v>10.112</v>
      </c>
      <c r="AI325" s="312" t="s">
        <v>763</v>
      </c>
      <c r="AJ325" s="334"/>
    </row>
    <row r="326" spans="2:36">
      <c r="B326" s="317" t="str">
        <f>$B325</f>
        <v>표준</v>
      </c>
      <c r="C326" s="318"/>
      <c r="D326" s="318"/>
      <c r="E326" s="318"/>
      <c r="F326" s="318"/>
      <c r="G326" s="318"/>
      <c r="H326" s="318"/>
      <c r="I326" s="318"/>
      <c r="J326" s="318"/>
      <c r="K326" s="318"/>
      <c r="L326" s="318"/>
      <c r="M326" s="318"/>
      <c r="N326" s="318"/>
      <c r="O326" s="318"/>
      <c r="P326" s="318"/>
      <c r="Q326" s="318"/>
      <c r="R326" s="318"/>
      <c r="S326" s="318"/>
      <c r="T326" s="318"/>
      <c r="U326" s="318"/>
      <c r="V326" s="318"/>
      <c r="W326" s="318"/>
      <c r="X326" s="318"/>
      <c r="Y326" s="318"/>
      <c r="Z326" s="318"/>
      <c r="AA326" s="318"/>
      <c r="AB326" s="318"/>
      <c r="AC326" s="318"/>
      <c r="AD326" s="318"/>
      <c r="AE326" s="318"/>
      <c r="AF326" s="318"/>
      <c r="AG326" s="318"/>
      <c r="AH326" s="318"/>
      <c r="AI326" s="318"/>
      <c r="AJ326" s="318"/>
    </row>
    <row r="327" spans="2:36" ht="34.9" customHeight="1">
      <c r="B327" s="283" t="s">
        <v>755</v>
      </c>
      <c r="C327" s="440"/>
      <c r="D327" s="285" t="s">
        <v>225</v>
      </c>
      <c r="E327" s="308"/>
      <c r="F327" s="287" t="s">
        <v>539</v>
      </c>
      <c r="G327" s="288" t="s">
        <v>1315</v>
      </c>
      <c r="H327" s="289"/>
      <c r="I327" s="290" t="str">
        <f t="shared" si="50"/>
        <v/>
      </c>
      <c r="J327" s="290"/>
      <c r="K327" s="290"/>
      <c r="L327" s="290"/>
      <c r="M327" s="290"/>
      <c r="N327" s="291"/>
      <c r="O327" s="441" t="s">
        <v>1316</v>
      </c>
      <c r="P327" s="442"/>
      <c r="Q327" s="442"/>
      <c r="R327" s="442"/>
      <c r="S327" s="442"/>
      <c r="T327" s="442"/>
      <c r="U327" s="442"/>
      <c r="V327" s="443"/>
      <c r="W327" s="444"/>
      <c r="X327" s="444"/>
      <c r="Y327" s="444"/>
      <c r="Z327" s="444"/>
      <c r="AA327" s="444"/>
      <c r="AB327" s="444"/>
      <c r="AC327" s="444"/>
      <c r="AD327" s="444"/>
      <c r="AE327" s="444"/>
      <c r="AF327" s="394"/>
      <c r="AG327" s="297"/>
      <c r="AH327" s="297"/>
      <c r="AI327" s="297"/>
      <c r="AJ327" s="333"/>
    </row>
    <row r="328" spans="2:36" ht="49.9" customHeight="1">
      <c r="B328" s="299" t="str">
        <f>$B327</f>
        <v>표준</v>
      </c>
      <c r="C328" s="314"/>
      <c r="D328" s="285"/>
      <c r="E328" s="285"/>
      <c r="F328" s="460"/>
      <c r="G328" s="286" t="str">
        <f t="shared" ref="G328:G330" si="53">N328&amp;" "&amp;Q328</f>
        <v xml:space="preserve">Reinforced Concrete Block </v>
      </c>
      <c r="H328" s="308" t="s">
        <v>1134</v>
      </c>
      <c r="I328" s="309" t="str">
        <f t="shared" si="50"/>
        <v>A04AL069-00002</v>
      </c>
      <c r="J328" s="310"/>
      <c r="K328" s="310" t="str">
        <f>VLOOKUP($I328,'WM-AR'!$B$7:$AL$2292,34,FALSE)</f>
        <v>M2</v>
      </c>
      <c r="L328" s="310" t="str">
        <f>VLOOKUP($I328,'WM-AR'!$B$7:$AL$2292,4,FALSE)</f>
        <v>Finishing Work</v>
      </c>
      <c r="M328" s="310" t="str">
        <f>VLOOKUP($I328,'WM-AR'!$B$7:$AL$2292,6,FALSE)</f>
        <v>Masonry Work</v>
      </c>
      <c r="N328" s="310" t="str">
        <f>VLOOKUP($I328,'WM-AR'!$B$7:$AL$2292,8,FALSE)</f>
        <v>Reinforced Concrete Block</v>
      </c>
      <c r="O328" s="310">
        <f>VLOOKUP($I328,'WM-AR'!$B$7:$AL$2292,10,FALSE)</f>
        <v>0</v>
      </c>
      <c r="P328" s="310">
        <f>VLOOKUP($I328,'WM-AR'!$B$7:$AL$2292,12,FALSE)</f>
        <v>0</v>
      </c>
      <c r="Q328" s="310" t="str">
        <f>IF(VLOOKUP($I328,'WM-AR'!$B$7:$AL$2292,14,FALSE)=0,"",VLOOKUP($I328,'WM-AR'!$B$7:$AL$2292,14,FALSE))</f>
        <v/>
      </c>
      <c r="R328" s="310">
        <f>VLOOKUP($I328,'WM-AR'!$B$7:$AL$2292,16,FALSE)</f>
        <v>0</v>
      </c>
      <c r="S328" s="310">
        <f>VLOOKUP($I328,'WM-AR'!$B$7:$AL$2292,18,FALSE)</f>
        <v>0</v>
      </c>
      <c r="T328" s="310" t="str">
        <f>VLOOKUP($I328,'WM-AR'!$B$7:$AL$2292,20,FALSE)</f>
        <v>w/ All Reinf.(Lath, Steel Tie, Anchor Bar, Mortar, ETC.), Filler, Sealant, Lintel/Sill for Opening, ETC.</v>
      </c>
      <c r="U328" s="310">
        <f>VLOOKUP($I328,'WM-AR'!$B$7:$AL$2292,22,FALSE)</f>
        <v>0</v>
      </c>
      <c r="V328" s="310" t="str">
        <f>VLOOKUP($I328,'WM-AR'!$B$7:$AL$2292,24,FALSE)</f>
        <v>100mm&lt;THK≤200mm</v>
      </c>
      <c r="W328" s="310">
        <f>VLOOKUP($I328,'WM-AR'!$B$7:$AL$2292,25,FALSE)</f>
        <v>0</v>
      </c>
      <c r="X328" s="310" t="str">
        <f>VLOOKUP($I328,'WM-AR'!$B$7:$AL$2292,26,FALSE)</f>
        <v>THK=(  )mm</v>
      </c>
      <c r="Y328" s="310">
        <f>VLOOKUP($I328,'WM-AR'!$B$7:$AL$2292,27,FALSE)</f>
        <v>0</v>
      </c>
      <c r="Z328" s="310">
        <f>VLOOKUP($I328,'WM-AR'!$B$7:$AL$2292,28,FALSE)</f>
        <v>0</v>
      </c>
      <c r="AA328" s="310">
        <f>VLOOKUP($I328,'WM-AR'!$B$7:$AL$2292,29,FALSE)</f>
        <v>0</v>
      </c>
      <c r="AB328" s="310">
        <f>VLOOKUP($I328,'WM-AR'!$B$7:$AL$2292,30,FALSE)</f>
        <v>0</v>
      </c>
      <c r="AC328" s="310">
        <f>VLOOKUP($I328,'WM-AR'!$B$7:$AL$2292,31,FALSE)</f>
        <v>0</v>
      </c>
      <c r="AD328" s="310">
        <f>VLOOKUP($I328,'WM-AR'!$B$7:$AL$2292,32,FALSE)</f>
        <v>0</v>
      </c>
      <c r="AE328" s="310">
        <f>VLOOKUP($I328,'WM-AR'!$B$7:$AL$2292,33,FALSE)</f>
        <v>0</v>
      </c>
      <c r="AF328" s="287" t="s">
        <v>1063</v>
      </c>
      <c r="AG328" s="316" t="s">
        <v>779</v>
      </c>
      <c r="AH328" s="312">
        <v>54.076000000000001</v>
      </c>
      <c r="AI328" s="312" t="s">
        <v>763</v>
      </c>
      <c r="AJ328" s="334"/>
    </row>
    <row r="329" spans="2:36" ht="49.9" customHeight="1">
      <c r="B329" s="299" t="str">
        <f t="shared" ref="B329:B330" si="54">$B328</f>
        <v>표준</v>
      </c>
      <c r="C329" s="314"/>
      <c r="D329" s="285"/>
      <c r="E329" s="285"/>
      <c r="F329" s="460"/>
      <c r="G329" s="286" t="str">
        <f t="shared" si="53"/>
        <v xml:space="preserve">Insulation </v>
      </c>
      <c r="H329" s="308" t="s">
        <v>1312</v>
      </c>
      <c r="I329" s="309" t="str">
        <f t="shared" si="50"/>
        <v>A04AL076-00002</v>
      </c>
      <c r="J329" s="310"/>
      <c r="K329" s="310" t="str">
        <f>VLOOKUP($I329,'WM-AR'!$B$7:$AL$2292,34,FALSE)</f>
        <v>M2</v>
      </c>
      <c r="L329" s="310" t="str">
        <f>VLOOKUP($I329,'WM-AR'!$B$7:$AL$2292,4,FALSE)</f>
        <v>Finishing Work</v>
      </c>
      <c r="M329" s="310" t="str">
        <f>VLOOKUP($I329,'WM-AR'!$B$7:$AL$2292,6,FALSE)</f>
        <v>Masonry Work</v>
      </c>
      <c r="N329" s="310" t="str">
        <f>VLOOKUP($I329,'WM-AR'!$B$7:$AL$2292,8,FALSE)</f>
        <v>Insulation</v>
      </c>
      <c r="O329" s="310" t="str">
        <f>VLOOKUP($I329,'WM-AR'!$B$7:$AL$2292,10,FALSE)</f>
        <v>Mineral Wool (Rock Wool)</v>
      </c>
      <c r="P329" s="310">
        <f>VLOOKUP($I329,'WM-AR'!$B$7:$AL$2292,12,FALSE)</f>
        <v>0</v>
      </c>
      <c r="Q329" s="310" t="str">
        <f>IF(VLOOKUP($I329,'WM-AR'!$B$7:$AL$2292,14,FALSE)=0,"",VLOOKUP($I329,'WM-AR'!$B$7:$AL$2292,14,FALSE))</f>
        <v/>
      </c>
      <c r="R329" s="310">
        <f>VLOOKUP($I329,'WM-AR'!$B$7:$AL$2292,16,FALSE)</f>
        <v>0</v>
      </c>
      <c r="S329" s="310">
        <f>VLOOKUP($I329,'WM-AR'!$B$7:$AL$2292,18,FALSE)</f>
        <v>0</v>
      </c>
      <c r="T329" s="310" t="str">
        <f>VLOOKUP($I329,'WM-AR'!$B$7:$AL$2292,20,FALSE)</f>
        <v>Minimum Density of 50 kg/m3</v>
      </c>
      <c r="U329" s="310">
        <f>VLOOKUP($I329,'WM-AR'!$B$7:$AL$2292,22,FALSE)</f>
        <v>0</v>
      </c>
      <c r="V329" s="310" t="str">
        <f>VLOOKUP($I329,'WM-AR'!$B$7:$AL$2292,24,FALSE)</f>
        <v>50mm≤THK&lt;75mm</v>
      </c>
      <c r="W329" s="310">
        <f>VLOOKUP($I329,'WM-AR'!$B$7:$AL$2292,25,FALSE)</f>
        <v>0</v>
      </c>
      <c r="X329" s="310" t="str">
        <f>VLOOKUP($I329,'WM-AR'!$B$7:$AL$2292,26,FALSE)</f>
        <v>THK=(  )mm</v>
      </c>
      <c r="Y329" s="310">
        <f>VLOOKUP($I329,'WM-AR'!$B$7:$AL$2292,27,FALSE)</f>
        <v>0</v>
      </c>
      <c r="Z329" s="310">
        <f>VLOOKUP($I329,'WM-AR'!$B$7:$AL$2292,28,FALSE)</f>
        <v>0</v>
      </c>
      <c r="AA329" s="310">
        <f>VLOOKUP($I329,'WM-AR'!$B$7:$AL$2292,29,FALSE)</f>
        <v>0</v>
      </c>
      <c r="AB329" s="310">
        <f>VLOOKUP($I329,'WM-AR'!$B$7:$AL$2292,30,FALSE)</f>
        <v>0</v>
      </c>
      <c r="AC329" s="310">
        <f>VLOOKUP($I329,'WM-AR'!$B$7:$AL$2292,31,FALSE)</f>
        <v>0</v>
      </c>
      <c r="AD329" s="310">
        <f>VLOOKUP($I329,'WM-AR'!$B$7:$AL$2292,32,FALSE)</f>
        <v>0</v>
      </c>
      <c r="AE329" s="310">
        <f>VLOOKUP($I329,'WM-AR'!$B$7:$AL$2292,33,FALSE)</f>
        <v>0</v>
      </c>
      <c r="AF329" s="287" t="s">
        <v>1002</v>
      </c>
      <c r="AG329" s="316" t="s">
        <v>779</v>
      </c>
      <c r="AH329" s="312"/>
      <c r="AI329" s="312" t="s">
        <v>763</v>
      </c>
      <c r="AJ329" s="334"/>
    </row>
    <row r="330" spans="2:36" ht="49.9" customHeight="1">
      <c r="B330" s="299" t="str">
        <f t="shared" si="54"/>
        <v>표준</v>
      </c>
      <c r="C330" s="314"/>
      <c r="D330" s="285"/>
      <c r="E330" s="285"/>
      <c r="F330" s="460"/>
      <c r="G330" s="286" t="str">
        <f t="shared" si="53"/>
        <v xml:space="preserve">Gypsumboard Partition Wall (Fixed Type) </v>
      </c>
      <c r="H330" s="308" t="s">
        <v>1317</v>
      </c>
      <c r="I330" s="309" t="str">
        <f t="shared" si="50"/>
        <v>A04AS177-00005</v>
      </c>
      <c r="J330" s="310"/>
      <c r="K330" s="310" t="str">
        <f>VLOOKUP($I330,'WM-AR'!$B$7:$AL$2292,34,FALSE)</f>
        <v>M2</v>
      </c>
      <c r="L330" s="310" t="str">
        <f>VLOOKUP($I330,'WM-AR'!$B$7:$AL$2292,4,FALSE)</f>
        <v>Finishing Work</v>
      </c>
      <c r="M330" s="310" t="str">
        <f>VLOOKUP($I330,'WM-AR'!$B$7:$AL$2292,6,FALSE)</f>
        <v>Exterior/Interior Finish Work</v>
      </c>
      <c r="N330" s="310" t="str">
        <f>VLOOKUP($I330,'WM-AR'!$B$7:$AL$2292,8,FALSE)</f>
        <v>Gypsumboard Partition Wall (Fixed Type)</v>
      </c>
      <c r="O330" s="310" t="str">
        <f>VLOOKUP($I330,'WM-AR'!$B$7:$AL$2292,10,FALSE)</f>
        <v>Fire Protective Rating: N/A, 2-Layer Gypsum Boards to One Side</v>
      </c>
      <c r="P330" s="310">
        <f>VLOOKUP($I330,'WM-AR'!$B$7:$AL$2292,12,FALSE)</f>
        <v>0</v>
      </c>
      <c r="Q330" s="310" t="str">
        <f>IF(VLOOKUP($I330,'WM-AR'!$B$7:$AL$2292,14,FALSE)=0,"",VLOOKUP($I330,'WM-AR'!$B$7:$AL$2292,14,FALSE))</f>
        <v/>
      </c>
      <c r="R330" s="310" t="str">
        <f>VLOOKUP($I330,'WM-AR'!$B$7:$AL$2292,16,FALSE)</f>
        <v>w/o Insulation</v>
      </c>
      <c r="S330" s="310">
        <f>VLOOKUP($I330,'WM-AR'!$B$7:$AL$2292,18,FALSE)</f>
        <v>0</v>
      </c>
      <c r="T330" s="310" t="str">
        <f>VLOOKUP($I330,'WM-AR'!$B$7:$AL$2292,20,FALSE)</f>
        <v>Including Supporting Frame(Stud) &amp; Accessories</v>
      </c>
      <c r="U330" s="310">
        <f>VLOOKUP($I330,'WM-AR'!$B$7:$AL$2292,22,FALSE)</f>
        <v>0</v>
      </c>
      <c r="V330" s="310" t="str">
        <f>VLOOKUP($I330,'WM-AR'!$B$7:$AL$2292,24,FALSE)</f>
        <v>1-Layer Gypsumboard THK=12.5mm</v>
      </c>
      <c r="W330" s="310">
        <f>VLOOKUP($I330,'WM-AR'!$B$7:$AL$2292,25,FALSE)</f>
        <v>0</v>
      </c>
      <c r="X330" s="310" t="str">
        <f>VLOOKUP($I330,'WM-AR'!$B$7:$AL$2292,26,FALSE)</f>
        <v/>
      </c>
      <c r="Y330" s="310">
        <f>VLOOKUP($I330,'WM-AR'!$B$7:$AL$2292,27,FALSE)</f>
        <v>0</v>
      </c>
      <c r="Z330" s="310">
        <f>VLOOKUP($I330,'WM-AR'!$B$7:$AL$2292,28,FALSE)</f>
        <v>0</v>
      </c>
      <c r="AA330" s="310">
        <f>VLOOKUP($I330,'WM-AR'!$B$7:$AL$2292,29,FALSE)</f>
        <v>0</v>
      </c>
      <c r="AB330" s="310">
        <f>VLOOKUP($I330,'WM-AR'!$B$7:$AL$2292,30,FALSE)</f>
        <v>0</v>
      </c>
      <c r="AC330" s="310">
        <f>VLOOKUP($I330,'WM-AR'!$B$7:$AL$2292,31,FALSE)</f>
        <v>0</v>
      </c>
      <c r="AD330" s="310">
        <f>VLOOKUP($I330,'WM-AR'!$B$7:$AL$2292,32,FALSE)</f>
        <v>0</v>
      </c>
      <c r="AE330" s="310">
        <f>VLOOKUP($I330,'WM-AR'!$B$7:$AL$2292,33,FALSE)</f>
        <v>0</v>
      </c>
      <c r="AF330" s="287"/>
      <c r="AG330" s="316" t="s">
        <v>779</v>
      </c>
      <c r="AH330" s="312">
        <v>10.112</v>
      </c>
      <c r="AI330" s="312" t="s">
        <v>763</v>
      </c>
      <c r="AJ330" s="334"/>
    </row>
    <row r="331" spans="2:36">
      <c r="B331" s="317" t="str">
        <f>$B330</f>
        <v>표준</v>
      </c>
      <c r="C331" s="318"/>
      <c r="D331" s="318"/>
      <c r="E331" s="318"/>
      <c r="F331" s="318"/>
      <c r="G331" s="318"/>
      <c r="H331" s="318"/>
      <c r="I331" s="318"/>
      <c r="J331" s="318"/>
      <c r="K331" s="318"/>
      <c r="L331" s="318"/>
      <c r="M331" s="318"/>
      <c r="N331" s="318"/>
      <c r="O331" s="318"/>
      <c r="P331" s="318"/>
      <c r="Q331" s="318"/>
      <c r="R331" s="318"/>
      <c r="S331" s="318"/>
      <c r="T331" s="318"/>
      <c r="U331" s="318"/>
      <c r="V331" s="318"/>
      <c r="W331" s="318"/>
      <c r="X331" s="318"/>
      <c r="Y331" s="318"/>
      <c r="Z331" s="318"/>
      <c r="AA331" s="318"/>
      <c r="AB331" s="318"/>
      <c r="AC331" s="318"/>
      <c r="AD331" s="318"/>
      <c r="AE331" s="318"/>
      <c r="AF331" s="318"/>
      <c r="AG331" s="318"/>
      <c r="AH331" s="318"/>
      <c r="AI331" s="318"/>
      <c r="AJ331" s="318"/>
    </row>
    <row r="332" spans="2:36" ht="34.9" customHeight="1">
      <c r="B332" s="283" t="s">
        <v>755</v>
      </c>
      <c r="C332" s="440"/>
      <c r="D332" s="285" t="s">
        <v>225</v>
      </c>
      <c r="E332" s="308"/>
      <c r="F332" s="287" t="s">
        <v>539</v>
      </c>
      <c r="G332" s="288" t="s">
        <v>1318</v>
      </c>
      <c r="H332" s="289"/>
      <c r="I332" s="290" t="str">
        <f t="shared" si="50"/>
        <v/>
      </c>
      <c r="J332" s="290"/>
      <c r="K332" s="290"/>
      <c r="L332" s="290"/>
      <c r="M332" s="290"/>
      <c r="N332" s="291"/>
      <c r="O332" s="441" t="s">
        <v>1319</v>
      </c>
      <c r="P332" s="442"/>
      <c r="Q332" s="442"/>
      <c r="R332" s="442"/>
      <c r="S332" s="442"/>
      <c r="T332" s="442"/>
      <c r="U332" s="442"/>
      <c r="V332" s="443"/>
      <c r="W332" s="444"/>
      <c r="X332" s="444"/>
      <c r="Y332" s="444"/>
      <c r="Z332" s="444"/>
      <c r="AA332" s="444"/>
      <c r="AB332" s="444"/>
      <c r="AC332" s="444"/>
      <c r="AD332" s="444"/>
      <c r="AE332" s="444"/>
      <c r="AF332" s="394"/>
      <c r="AG332" s="297"/>
      <c r="AH332" s="297"/>
      <c r="AI332" s="297"/>
      <c r="AJ332" s="333"/>
    </row>
    <row r="333" spans="2:36" ht="49.9" customHeight="1">
      <c r="B333" s="299" t="str">
        <f>$B332</f>
        <v>표준</v>
      </c>
      <c r="C333" s="314"/>
      <c r="D333" s="285"/>
      <c r="E333" s="285"/>
      <c r="F333" s="460"/>
      <c r="G333" s="286" t="str">
        <f t="shared" ref="G333:G335" si="55">N333&amp;" "&amp;Q333</f>
        <v xml:space="preserve">Concrete Brick </v>
      </c>
      <c r="H333" s="308" t="s">
        <v>1149</v>
      </c>
      <c r="I333" s="309" t="str">
        <f t="shared" si="50"/>
        <v>A04AL073-00002</v>
      </c>
      <c r="J333" s="310"/>
      <c r="K333" s="310" t="str">
        <f>VLOOKUP($I333,'WM-AR'!$B$7:$AL$2292,34,FALSE)</f>
        <v>M2</v>
      </c>
      <c r="L333" s="310" t="str">
        <f>VLOOKUP($I333,'WM-AR'!$B$7:$AL$2292,4,FALSE)</f>
        <v>Finishing Work</v>
      </c>
      <c r="M333" s="310" t="str">
        <f>VLOOKUP($I333,'WM-AR'!$B$7:$AL$2292,6,FALSE)</f>
        <v>Masonry Work</v>
      </c>
      <c r="N333" s="310" t="str">
        <f>VLOOKUP($I333,'WM-AR'!$B$7:$AL$2292,8,FALSE)</f>
        <v>Concrete Brick</v>
      </c>
      <c r="O333" s="310">
        <f>VLOOKUP($I333,'WM-AR'!$B$7:$AL$2292,10,FALSE)</f>
        <v>0</v>
      </c>
      <c r="P333" s="310">
        <f>VLOOKUP($I333,'WM-AR'!$B$7:$AL$2292,12,FALSE)</f>
        <v>0</v>
      </c>
      <c r="Q333" s="310" t="str">
        <f>IF(VLOOKUP($I333,'WM-AR'!$B$7:$AL$2292,14,FALSE)=0,"",VLOOKUP($I333,'WM-AR'!$B$7:$AL$2292,14,FALSE))</f>
        <v/>
      </c>
      <c r="R333" s="310">
        <f>VLOOKUP($I333,'WM-AR'!$B$7:$AL$2292,16,FALSE)</f>
        <v>0</v>
      </c>
      <c r="S333" s="310">
        <f>VLOOKUP($I333,'WM-AR'!$B$7:$AL$2292,18,FALSE)</f>
        <v>0</v>
      </c>
      <c r="T333" s="310" t="str">
        <f>VLOOKUP($I333,'WM-AR'!$B$7:$AL$2292,20,FALSE)</f>
        <v>[1.0B] w/ All Reinf.(Lath, Steel Tie, Anchor Bar, Mortar, ETC.), Filler, Sealant, Lintel/Sill for Opening, ETC.</v>
      </c>
      <c r="U333" s="310">
        <f>VLOOKUP($I333,'WM-AR'!$B$7:$AL$2292,22,FALSE)</f>
        <v>0</v>
      </c>
      <c r="V333" s="310" t="str">
        <f>VLOOKUP($I333,'WM-AR'!$B$7:$AL$2292,24,FALSE)</f>
        <v>90mm&lt;THK≤190mm</v>
      </c>
      <c r="W333" s="310">
        <f>VLOOKUP($I333,'WM-AR'!$B$7:$AL$2292,25,FALSE)</f>
        <v>0</v>
      </c>
      <c r="X333" s="310" t="str">
        <f>VLOOKUP($I333,'WM-AR'!$B$7:$AL$2292,26,FALSE)</f>
        <v>THK=(  )mm</v>
      </c>
      <c r="Y333" s="310">
        <f>VLOOKUP($I333,'WM-AR'!$B$7:$AL$2292,27,FALSE)</f>
        <v>0</v>
      </c>
      <c r="Z333" s="310">
        <f>VLOOKUP($I333,'WM-AR'!$B$7:$AL$2292,28,FALSE)</f>
        <v>0</v>
      </c>
      <c r="AA333" s="310">
        <f>VLOOKUP($I333,'WM-AR'!$B$7:$AL$2292,29,FALSE)</f>
        <v>0</v>
      </c>
      <c r="AB333" s="310">
        <f>VLOOKUP($I333,'WM-AR'!$B$7:$AL$2292,30,FALSE)</f>
        <v>0</v>
      </c>
      <c r="AC333" s="310">
        <f>VLOOKUP($I333,'WM-AR'!$B$7:$AL$2292,31,FALSE)</f>
        <v>0</v>
      </c>
      <c r="AD333" s="310">
        <f>VLOOKUP($I333,'WM-AR'!$B$7:$AL$2292,32,FALSE)</f>
        <v>0</v>
      </c>
      <c r="AE333" s="310">
        <f>VLOOKUP($I333,'WM-AR'!$B$7:$AL$2292,33,FALSE)</f>
        <v>0</v>
      </c>
      <c r="AF333" s="287" t="s">
        <v>1305</v>
      </c>
      <c r="AG333" s="316" t="s">
        <v>779</v>
      </c>
      <c r="AH333" s="312">
        <v>54.076000000000001</v>
      </c>
      <c r="AI333" s="312" t="s">
        <v>763</v>
      </c>
      <c r="AJ333" s="334"/>
    </row>
    <row r="334" spans="2:36" ht="49.9" customHeight="1">
      <c r="B334" s="299" t="str">
        <f t="shared" ref="B334:B335" si="56">$B333</f>
        <v>표준</v>
      </c>
      <c r="C334" s="314"/>
      <c r="D334" s="285"/>
      <c r="E334" s="285"/>
      <c r="F334" s="460"/>
      <c r="G334" s="286" t="str">
        <f t="shared" si="55"/>
        <v xml:space="preserve">Insulation </v>
      </c>
      <c r="H334" s="308" t="s">
        <v>1312</v>
      </c>
      <c r="I334" s="309" t="str">
        <f t="shared" si="50"/>
        <v>A04AL076-00002</v>
      </c>
      <c r="J334" s="310"/>
      <c r="K334" s="310" t="str">
        <f>VLOOKUP($I334,'WM-AR'!$B$7:$AL$2292,34,FALSE)</f>
        <v>M2</v>
      </c>
      <c r="L334" s="310" t="str">
        <f>VLOOKUP($I334,'WM-AR'!$B$7:$AL$2292,4,FALSE)</f>
        <v>Finishing Work</v>
      </c>
      <c r="M334" s="310" t="str">
        <f>VLOOKUP($I334,'WM-AR'!$B$7:$AL$2292,6,FALSE)</f>
        <v>Masonry Work</v>
      </c>
      <c r="N334" s="310" t="str">
        <f>VLOOKUP($I334,'WM-AR'!$B$7:$AL$2292,8,FALSE)</f>
        <v>Insulation</v>
      </c>
      <c r="O334" s="310" t="str">
        <f>VLOOKUP($I334,'WM-AR'!$B$7:$AL$2292,10,FALSE)</f>
        <v>Mineral Wool (Rock Wool)</v>
      </c>
      <c r="P334" s="310">
        <f>VLOOKUP($I334,'WM-AR'!$B$7:$AL$2292,12,FALSE)</f>
        <v>0</v>
      </c>
      <c r="Q334" s="310" t="str">
        <f>IF(VLOOKUP($I334,'WM-AR'!$B$7:$AL$2292,14,FALSE)=0,"",VLOOKUP($I334,'WM-AR'!$B$7:$AL$2292,14,FALSE))</f>
        <v/>
      </c>
      <c r="R334" s="310">
        <f>VLOOKUP($I334,'WM-AR'!$B$7:$AL$2292,16,FALSE)</f>
        <v>0</v>
      </c>
      <c r="S334" s="310">
        <f>VLOOKUP($I334,'WM-AR'!$B$7:$AL$2292,18,FALSE)</f>
        <v>0</v>
      </c>
      <c r="T334" s="310" t="str">
        <f>VLOOKUP($I334,'WM-AR'!$B$7:$AL$2292,20,FALSE)</f>
        <v>Minimum Density of 50 kg/m3</v>
      </c>
      <c r="U334" s="310">
        <f>VLOOKUP($I334,'WM-AR'!$B$7:$AL$2292,22,FALSE)</f>
        <v>0</v>
      </c>
      <c r="V334" s="310" t="str">
        <f>VLOOKUP($I334,'WM-AR'!$B$7:$AL$2292,24,FALSE)</f>
        <v>50mm≤THK&lt;75mm</v>
      </c>
      <c r="W334" s="310">
        <f>VLOOKUP($I334,'WM-AR'!$B$7:$AL$2292,25,FALSE)</f>
        <v>0</v>
      </c>
      <c r="X334" s="310" t="str">
        <f>VLOOKUP($I334,'WM-AR'!$B$7:$AL$2292,26,FALSE)</f>
        <v>THK=(  )mm</v>
      </c>
      <c r="Y334" s="310">
        <f>VLOOKUP($I334,'WM-AR'!$B$7:$AL$2292,27,FALSE)</f>
        <v>0</v>
      </c>
      <c r="Z334" s="310">
        <f>VLOOKUP($I334,'WM-AR'!$B$7:$AL$2292,28,FALSE)</f>
        <v>0</v>
      </c>
      <c r="AA334" s="310">
        <f>VLOOKUP($I334,'WM-AR'!$B$7:$AL$2292,29,FALSE)</f>
        <v>0</v>
      </c>
      <c r="AB334" s="310">
        <f>VLOOKUP($I334,'WM-AR'!$B$7:$AL$2292,30,FALSE)</f>
        <v>0</v>
      </c>
      <c r="AC334" s="310">
        <f>VLOOKUP($I334,'WM-AR'!$B$7:$AL$2292,31,FALSE)</f>
        <v>0</v>
      </c>
      <c r="AD334" s="310">
        <f>VLOOKUP($I334,'WM-AR'!$B$7:$AL$2292,32,FALSE)</f>
        <v>0</v>
      </c>
      <c r="AE334" s="310">
        <f>VLOOKUP($I334,'WM-AR'!$B$7:$AL$2292,33,FALSE)</f>
        <v>0</v>
      </c>
      <c r="AF334" s="287" t="s">
        <v>1002</v>
      </c>
      <c r="AG334" s="316" t="s">
        <v>779</v>
      </c>
      <c r="AH334" s="312"/>
      <c r="AI334" s="312" t="s">
        <v>763</v>
      </c>
      <c r="AJ334" s="334"/>
    </row>
    <row r="335" spans="2:36" ht="49.9" customHeight="1">
      <c r="B335" s="299" t="str">
        <f t="shared" si="56"/>
        <v>표준</v>
      </c>
      <c r="C335" s="314"/>
      <c r="D335" s="285"/>
      <c r="E335" s="285"/>
      <c r="F335" s="460"/>
      <c r="G335" s="286" t="str">
        <f t="shared" si="55"/>
        <v xml:space="preserve">Gypsumboard Partition Wall (Fixed Type) </v>
      </c>
      <c r="H335" s="308" t="s">
        <v>1317</v>
      </c>
      <c r="I335" s="309" t="str">
        <f t="shared" si="50"/>
        <v>A04AS177-00005</v>
      </c>
      <c r="J335" s="310"/>
      <c r="K335" s="310" t="str">
        <f>VLOOKUP($I335,'WM-AR'!$B$7:$AL$2292,34,FALSE)</f>
        <v>M2</v>
      </c>
      <c r="L335" s="310" t="str">
        <f>VLOOKUP($I335,'WM-AR'!$B$7:$AL$2292,4,FALSE)</f>
        <v>Finishing Work</v>
      </c>
      <c r="M335" s="310" t="str">
        <f>VLOOKUP($I335,'WM-AR'!$B$7:$AL$2292,6,FALSE)</f>
        <v>Exterior/Interior Finish Work</v>
      </c>
      <c r="N335" s="310" t="str">
        <f>VLOOKUP($I335,'WM-AR'!$B$7:$AL$2292,8,FALSE)</f>
        <v>Gypsumboard Partition Wall (Fixed Type)</v>
      </c>
      <c r="O335" s="310" t="str">
        <f>VLOOKUP($I335,'WM-AR'!$B$7:$AL$2292,10,FALSE)</f>
        <v>Fire Protective Rating: N/A, 2-Layer Gypsum Boards to One Side</v>
      </c>
      <c r="P335" s="310">
        <f>VLOOKUP($I335,'WM-AR'!$B$7:$AL$2292,12,FALSE)</f>
        <v>0</v>
      </c>
      <c r="Q335" s="310" t="str">
        <f>IF(VLOOKUP($I335,'WM-AR'!$B$7:$AL$2292,14,FALSE)=0,"",VLOOKUP($I335,'WM-AR'!$B$7:$AL$2292,14,FALSE))</f>
        <v/>
      </c>
      <c r="R335" s="310" t="str">
        <f>VLOOKUP($I335,'WM-AR'!$B$7:$AL$2292,16,FALSE)</f>
        <v>w/o Insulation</v>
      </c>
      <c r="S335" s="310">
        <f>VLOOKUP($I335,'WM-AR'!$B$7:$AL$2292,18,FALSE)</f>
        <v>0</v>
      </c>
      <c r="T335" s="310" t="str">
        <f>VLOOKUP($I335,'WM-AR'!$B$7:$AL$2292,20,FALSE)</f>
        <v>Including Supporting Frame(Stud) &amp; Accessories</v>
      </c>
      <c r="U335" s="310">
        <f>VLOOKUP($I335,'WM-AR'!$B$7:$AL$2292,22,FALSE)</f>
        <v>0</v>
      </c>
      <c r="V335" s="310" t="str">
        <f>VLOOKUP($I335,'WM-AR'!$B$7:$AL$2292,24,FALSE)</f>
        <v>1-Layer Gypsumboard THK=12.5mm</v>
      </c>
      <c r="W335" s="310">
        <f>VLOOKUP($I335,'WM-AR'!$B$7:$AL$2292,25,FALSE)</f>
        <v>0</v>
      </c>
      <c r="X335" s="310" t="str">
        <f>VLOOKUP($I335,'WM-AR'!$B$7:$AL$2292,26,FALSE)</f>
        <v/>
      </c>
      <c r="Y335" s="310">
        <f>VLOOKUP($I335,'WM-AR'!$B$7:$AL$2292,27,FALSE)</f>
        <v>0</v>
      </c>
      <c r="Z335" s="310">
        <f>VLOOKUP($I335,'WM-AR'!$B$7:$AL$2292,28,FALSE)</f>
        <v>0</v>
      </c>
      <c r="AA335" s="310">
        <f>VLOOKUP($I335,'WM-AR'!$B$7:$AL$2292,29,FALSE)</f>
        <v>0</v>
      </c>
      <c r="AB335" s="310">
        <f>VLOOKUP($I335,'WM-AR'!$B$7:$AL$2292,30,FALSE)</f>
        <v>0</v>
      </c>
      <c r="AC335" s="310">
        <f>VLOOKUP($I335,'WM-AR'!$B$7:$AL$2292,31,FALSE)</f>
        <v>0</v>
      </c>
      <c r="AD335" s="310">
        <f>VLOOKUP($I335,'WM-AR'!$B$7:$AL$2292,32,FALSE)</f>
        <v>0</v>
      </c>
      <c r="AE335" s="310">
        <f>VLOOKUP($I335,'WM-AR'!$B$7:$AL$2292,33,FALSE)</f>
        <v>0</v>
      </c>
      <c r="AF335" s="287"/>
      <c r="AG335" s="316" t="s">
        <v>779</v>
      </c>
      <c r="AH335" s="312">
        <v>10.112</v>
      </c>
      <c r="AI335" s="312" t="s">
        <v>763</v>
      </c>
      <c r="AJ335" s="334"/>
    </row>
    <row r="336" spans="2:36">
      <c r="B336" s="317" t="str">
        <f>$B335</f>
        <v>표준</v>
      </c>
      <c r="C336" s="318"/>
      <c r="D336" s="318"/>
      <c r="E336" s="318"/>
      <c r="F336" s="318"/>
      <c r="G336" s="318"/>
      <c r="H336" s="318"/>
      <c r="I336" s="318"/>
      <c r="J336" s="318"/>
      <c r="K336" s="318"/>
      <c r="L336" s="318"/>
      <c r="M336" s="318"/>
      <c r="N336" s="318"/>
      <c r="O336" s="318"/>
      <c r="P336" s="318"/>
      <c r="Q336" s="318"/>
      <c r="R336" s="318"/>
      <c r="S336" s="318"/>
      <c r="T336" s="318"/>
      <c r="U336" s="318"/>
      <c r="V336" s="318"/>
      <c r="W336" s="318"/>
      <c r="X336" s="318"/>
      <c r="Y336" s="318"/>
      <c r="Z336" s="318"/>
      <c r="AA336" s="318"/>
      <c r="AB336" s="318"/>
      <c r="AC336" s="318"/>
      <c r="AD336" s="318"/>
      <c r="AE336" s="318"/>
      <c r="AF336" s="318"/>
      <c r="AG336" s="318"/>
      <c r="AH336" s="318"/>
      <c r="AI336" s="318"/>
      <c r="AJ336" s="318"/>
    </row>
    <row r="337" spans="2:36" ht="33" customHeight="1">
      <c r="B337" s="379"/>
      <c r="C337" s="438"/>
      <c r="D337" s="451" t="s">
        <v>1280</v>
      </c>
      <c r="E337" s="321"/>
      <c r="F337" s="321"/>
      <c r="G337" s="412" t="s">
        <v>1320</v>
      </c>
      <c r="H337" s="412"/>
      <c r="I337" s="415" t="str">
        <f t="shared" si="50"/>
        <v/>
      </c>
      <c r="J337" s="415"/>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305"/>
      <c r="AG337" s="305"/>
      <c r="AH337" s="305"/>
      <c r="AI337" s="305"/>
      <c r="AJ337" s="306"/>
    </row>
    <row r="338" spans="2:36" ht="34.9" customHeight="1">
      <c r="B338" s="283" t="s">
        <v>755</v>
      </c>
      <c r="C338" s="440" t="s">
        <v>1321</v>
      </c>
      <c r="D338" s="285" t="s">
        <v>225</v>
      </c>
      <c r="E338" s="308"/>
      <c r="F338" s="287" t="s">
        <v>539</v>
      </c>
      <c r="G338" s="288" t="s">
        <v>1322</v>
      </c>
      <c r="H338" s="289"/>
      <c r="I338" s="290" t="str">
        <f t="shared" si="50"/>
        <v/>
      </c>
      <c r="J338" s="290"/>
      <c r="K338" s="290"/>
      <c r="L338" s="290"/>
      <c r="M338" s="290"/>
      <c r="N338" s="291"/>
      <c r="O338" s="441" t="s">
        <v>1323</v>
      </c>
      <c r="P338" s="442"/>
      <c r="Q338" s="442"/>
      <c r="R338" s="442"/>
      <c r="S338" s="442"/>
      <c r="T338" s="442"/>
      <c r="U338" s="442"/>
      <c r="V338" s="443"/>
      <c r="W338" s="444"/>
      <c r="X338" s="444"/>
      <c r="Y338" s="444"/>
      <c r="Z338" s="444"/>
      <c r="AA338" s="444"/>
      <c r="AB338" s="444"/>
      <c r="AC338" s="444"/>
      <c r="AD338" s="444"/>
      <c r="AE338" s="444"/>
      <c r="AF338" s="394"/>
      <c r="AG338" s="297"/>
      <c r="AH338" s="297"/>
      <c r="AI338" s="297"/>
      <c r="AJ338" s="333"/>
    </row>
    <row r="339" spans="2:36" s="469" customFormat="1" ht="49.9" customHeight="1">
      <c r="B339" s="299" t="str">
        <f>$B338</f>
        <v>표준</v>
      </c>
      <c r="C339" s="314"/>
      <c r="D339" s="285"/>
      <c r="E339" s="285"/>
      <c r="F339" s="460"/>
      <c r="G339" s="286" t="str">
        <f t="shared" ref="G339" si="57">N339&amp;" "&amp;Q339</f>
        <v xml:space="preserve">Plastering </v>
      </c>
      <c r="H339" s="466" t="s">
        <v>785</v>
      </c>
      <c r="I339" s="309" t="str">
        <f t="shared" si="50"/>
        <v>A04AT198-00002</v>
      </c>
      <c r="J339" s="310"/>
      <c r="K339" s="310" t="str">
        <f>VLOOKUP($I339,'WM-AR'!$B$7:$AL$2292,34,FALSE)</f>
        <v>M2</v>
      </c>
      <c r="L339" s="310" t="str">
        <f>VLOOKUP($I339,'WM-AR'!$B$7:$AL$2292,4,FALSE)</f>
        <v>Finishing Work</v>
      </c>
      <c r="M339" s="310" t="str">
        <f>VLOOKUP($I339,'WM-AR'!$B$7:$AL$2292,6,FALSE)</f>
        <v>Plastering Work</v>
      </c>
      <c r="N339" s="310" t="str">
        <f>VLOOKUP($I339,'WM-AR'!$B$7:$AL$2292,8,FALSE)</f>
        <v>Plastering</v>
      </c>
      <c r="O339" s="310">
        <f>VLOOKUP($I339,'WM-AR'!$B$7:$AL$2292,10,FALSE)</f>
        <v>0</v>
      </c>
      <c r="P339" s="310">
        <f>VLOOKUP($I339,'WM-AR'!$B$7:$AL$2292,12,FALSE)</f>
        <v>0</v>
      </c>
      <c r="Q339" s="310" t="str">
        <f>IF(VLOOKUP($I339,'WM-AR'!$B$7:$AL$2292,14,FALSE)=0,"",VLOOKUP($I339,'WM-AR'!$B$7:$AL$2292,14,FALSE))</f>
        <v/>
      </c>
      <c r="R339" s="310">
        <f>VLOOKUP($I339,'WM-AR'!$B$7:$AL$2292,16,FALSE)</f>
        <v>0</v>
      </c>
      <c r="S339" s="310" t="str">
        <f>VLOOKUP($I339,'WM-AR'!$B$7:$AL$2292,18,FALSE)</f>
        <v>for Internal Masonry Wall</v>
      </c>
      <c r="T339" s="310" t="str">
        <f>VLOOKUP($I339,'WM-AR'!$B$7:$AL$2292,20,FALSE)</f>
        <v/>
      </c>
      <c r="U339" s="310">
        <f>VLOOKUP($I339,'WM-AR'!$B$7:$AL$2292,22,FALSE)</f>
        <v>0</v>
      </c>
      <c r="V339" s="310">
        <f>VLOOKUP($I339,'WM-AR'!$B$7:$AL$2292,24,FALSE)</f>
        <v>0</v>
      </c>
      <c r="W339" s="310">
        <f>VLOOKUP($I339,'WM-AR'!$B$7:$AL$2292,25,FALSE)</f>
        <v>0</v>
      </c>
      <c r="X339" s="310" t="str">
        <f>VLOOKUP($I339,'WM-AR'!$B$7:$AL$2292,26,FALSE)</f>
        <v>THK=(  )mm</v>
      </c>
      <c r="Y339" s="310">
        <f>VLOOKUP($I339,'WM-AR'!$B$7:$AL$2292,27,FALSE)</f>
        <v>0</v>
      </c>
      <c r="Z339" s="310">
        <f>VLOOKUP($I339,'WM-AR'!$B$7:$AL$2292,28,FALSE)</f>
        <v>0</v>
      </c>
      <c r="AA339" s="310">
        <f>VLOOKUP($I339,'WM-AR'!$B$7:$AL$2292,29,FALSE)</f>
        <v>0</v>
      </c>
      <c r="AB339" s="310">
        <f>VLOOKUP($I339,'WM-AR'!$B$7:$AL$2292,30,FALSE)</f>
        <v>0</v>
      </c>
      <c r="AC339" s="310">
        <f>VLOOKUP($I339,'WM-AR'!$B$7:$AL$2292,31,FALSE)</f>
        <v>0</v>
      </c>
      <c r="AD339" s="310">
        <f>VLOOKUP($I339,'WM-AR'!$B$7:$AL$2292,32,FALSE)</f>
        <v>0</v>
      </c>
      <c r="AE339" s="310">
        <f>VLOOKUP($I339,'WM-AR'!$B$7:$AL$2292,33,FALSE)</f>
        <v>0</v>
      </c>
      <c r="AF339" s="467" t="s">
        <v>1324</v>
      </c>
      <c r="AG339" s="316" t="s">
        <v>779</v>
      </c>
      <c r="AH339" s="312"/>
      <c r="AI339" s="312" t="s">
        <v>763</v>
      </c>
      <c r="AJ339" s="468"/>
    </row>
    <row r="340" spans="2:36">
      <c r="B340" s="317" t="str">
        <f>$B339</f>
        <v>표준</v>
      </c>
      <c r="C340" s="318"/>
      <c r="D340" s="318"/>
      <c r="E340" s="318"/>
      <c r="F340" s="318"/>
      <c r="G340" s="318"/>
      <c r="H340" s="318"/>
      <c r="I340" s="318"/>
      <c r="J340" s="318"/>
      <c r="K340" s="318"/>
      <c r="L340" s="318"/>
      <c r="M340" s="318"/>
      <c r="N340" s="318"/>
      <c r="O340" s="318"/>
      <c r="P340" s="318"/>
      <c r="Q340" s="318"/>
      <c r="R340" s="318"/>
      <c r="S340" s="318"/>
      <c r="T340" s="318"/>
      <c r="U340" s="318"/>
      <c r="V340" s="318"/>
      <c r="W340" s="318"/>
      <c r="X340" s="318"/>
      <c r="Y340" s="318"/>
      <c r="Z340" s="318"/>
      <c r="AA340" s="318"/>
      <c r="AB340" s="318"/>
      <c r="AC340" s="318"/>
      <c r="AD340" s="318"/>
      <c r="AE340" s="318"/>
      <c r="AF340" s="318"/>
      <c r="AG340" s="318"/>
      <c r="AH340" s="318"/>
      <c r="AI340" s="318"/>
      <c r="AJ340" s="318"/>
    </row>
    <row r="341" spans="2:36" ht="34.9" customHeight="1">
      <c r="B341" s="283" t="s">
        <v>755</v>
      </c>
      <c r="C341" s="440" t="s">
        <v>1321</v>
      </c>
      <c r="D341" s="285" t="s">
        <v>225</v>
      </c>
      <c r="E341" s="308"/>
      <c r="F341" s="287" t="s">
        <v>539</v>
      </c>
      <c r="G341" s="288" t="s">
        <v>1325</v>
      </c>
      <c r="H341" s="289"/>
      <c r="I341" s="290" t="str">
        <f t="shared" si="50"/>
        <v/>
      </c>
      <c r="J341" s="290"/>
      <c r="K341" s="290"/>
      <c r="L341" s="290"/>
      <c r="M341" s="290"/>
      <c r="N341" s="291"/>
      <c r="O341" s="441" t="s">
        <v>1326</v>
      </c>
      <c r="P341" s="442"/>
      <c r="Q341" s="442"/>
      <c r="R341" s="442"/>
      <c r="S341" s="442"/>
      <c r="T341" s="442"/>
      <c r="U341" s="442"/>
      <c r="V341" s="443"/>
      <c r="W341" s="444"/>
      <c r="X341" s="444"/>
      <c r="Y341" s="444"/>
      <c r="Z341" s="444"/>
      <c r="AA341" s="444"/>
      <c r="AB341" s="444"/>
      <c r="AC341" s="444"/>
      <c r="AD341" s="444"/>
      <c r="AE341" s="444"/>
      <c r="AF341" s="394"/>
      <c r="AG341" s="297"/>
      <c r="AH341" s="297"/>
      <c r="AI341" s="297"/>
      <c r="AJ341" s="333"/>
    </row>
    <row r="342" spans="2:36" s="469" customFormat="1" ht="49.9" customHeight="1">
      <c r="B342" s="299" t="str">
        <f>$B341</f>
        <v>표준</v>
      </c>
      <c r="C342" s="314"/>
      <c r="D342" s="285"/>
      <c r="E342" s="285"/>
      <c r="F342" s="460"/>
      <c r="G342" s="286" t="str">
        <f t="shared" ref="G342" si="58">N342&amp;" "&amp;Q342</f>
        <v xml:space="preserve">Wall Tile </v>
      </c>
      <c r="H342" s="466" t="s">
        <v>1327</v>
      </c>
      <c r="I342" s="309" t="str">
        <f t="shared" si="50"/>
        <v>A04AN082-00001</v>
      </c>
      <c r="J342" s="310"/>
      <c r="K342" s="310" t="str">
        <f>VLOOKUP($I342,'WM-AR'!$B$7:$AL$2292,34,FALSE)</f>
        <v>M2</v>
      </c>
      <c r="L342" s="310" t="str">
        <f>VLOOKUP($I342,'WM-AR'!$B$7:$AL$2292,4,FALSE)</f>
        <v>Finishing Work</v>
      </c>
      <c r="M342" s="310" t="str">
        <f>VLOOKUP($I342,'WM-AR'!$B$7:$AL$2292,6,FALSE)</f>
        <v>Tile Work</v>
      </c>
      <c r="N342" s="310" t="str">
        <f>VLOOKUP($I342,'WM-AR'!$B$7:$AL$2292,8,FALSE)</f>
        <v>Wall Tile</v>
      </c>
      <c r="O342" s="310" t="str">
        <f>VLOOKUP($I342,'WM-AR'!$B$7:$AL$2292,10,FALSE)</f>
        <v>Unglazed Ceramic Tile</v>
      </c>
      <c r="P342" s="310">
        <f>VLOOKUP($I342,'WM-AR'!$B$7:$AL$2292,12,FALSE)</f>
        <v>0</v>
      </c>
      <c r="Q342" s="310" t="str">
        <f>IF(VLOOKUP($I342,'WM-AR'!$B$7:$AL$2292,14,FALSE)=0,"",VLOOKUP($I342,'WM-AR'!$B$7:$AL$2292,14,FALSE))</f>
        <v/>
      </c>
      <c r="R342" s="310">
        <f>VLOOKUP($I342,'WM-AR'!$B$7:$AL$2292,16,FALSE)</f>
        <v>0</v>
      </c>
      <c r="S342" s="310">
        <f>VLOOKUP($I342,'WM-AR'!$B$7:$AL$2292,18,FALSE)</f>
        <v>0</v>
      </c>
      <c r="T342" s="310" t="str">
        <f>VLOOKUP($I342,'WM-AR'!$B$7:$AL$2292,20,FALSE)</f>
        <v>w/ Mortar Bond Coat or Adhesive</v>
      </c>
      <c r="U342" s="310">
        <f>VLOOKUP($I342,'WM-AR'!$B$7:$AL$2292,22,FALSE)</f>
        <v>0</v>
      </c>
      <c r="V342" s="310">
        <f>VLOOKUP($I342,'WM-AR'!$B$7:$AL$2292,24,FALSE)</f>
        <v>0</v>
      </c>
      <c r="W342" s="310">
        <f>VLOOKUP($I342,'WM-AR'!$B$7:$AL$2292,25,FALSE)</f>
        <v>0</v>
      </c>
      <c r="X342" s="310" t="str">
        <f>VLOOKUP($I342,'WM-AR'!$B$7:$AL$2292,26,FALSE)</f>
        <v>Tile Size=W(  )mm x L(  )mm x THK(  )mm</v>
      </c>
      <c r="Y342" s="310">
        <f>VLOOKUP($I342,'WM-AR'!$B$7:$AL$2292,27,FALSE)</f>
        <v>0</v>
      </c>
      <c r="Z342" s="310">
        <f>VLOOKUP($I342,'WM-AR'!$B$7:$AL$2292,28,FALSE)</f>
        <v>0</v>
      </c>
      <c r="AA342" s="310">
        <f>VLOOKUP($I342,'WM-AR'!$B$7:$AL$2292,29,FALSE)</f>
        <v>0</v>
      </c>
      <c r="AB342" s="310">
        <f>VLOOKUP($I342,'WM-AR'!$B$7:$AL$2292,30,FALSE)</f>
        <v>0</v>
      </c>
      <c r="AC342" s="310">
        <f>VLOOKUP($I342,'WM-AR'!$B$7:$AL$2292,31,FALSE)</f>
        <v>0</v>
      </c>
      <c r="AD342" s="310">
        <f>VLOOKUP($I342,'WM-AR'!$B$7:$AL$2292,32,FALSE)</f>
        <v>0</v>
      </c>
      <c r="AE342" s="310">
        <f>VLOOKUP($I342,'WM-AR'!$B$7:$AL$2292,33,FALSE)</f>
        <v>0</v>
      </c>
      <c r="AF342" s="467" t="s">
        <v>958</v>
      </c>
      <c r="AG342" s="316" t="s">
        <v>779</v>
      </c>
      <c r="AH342" s="312"/>
      <c r="AI342" s="312" t="s">
        <v>763</v>
      </c>
      <c r="AJ342" s="468"/>
    </row>
    <row r="343" spans="2:36">
      <c r="B343" s="317" t="str">
        <f>$B342</f>
        <v>표준</v>
      </c>
      <c r="C343" s="318"/>
      <c r="D343" s="318"/>
      <c r="E343" s="318"/>
      <c r="F343" s="318"/>
      <c r="G343" s="318"/>
      <c r="H343" s="318"/>
      <c r="I343" s="318"/>
      <c r="J343" s="318"/>
      <c r="K343" s="318"/>
      <c r="L343" s="318"/>
      <c r="M343" s="318"/>
      <c r="N343" s="318"/>
      <c r="O343" s="318"/>
      <c r="P343" s="318"/>
      <c r="Q343" s="318"/>
      <c r="R343" s="318"/>
      <c r="S343" s="318"/>
      <c r="T343" s="318"/>
      <c r="U343" s="318"/>
      <c r="V343" s="318"/>
      <c r="W343" s="318"/>
      <c r="X343" s="318"/>
      <c r="Y343" s="318"/>
      <c r="Z343" s="318"/>
      <c r="AA343" s="318"/>
      <c r="AB343" s="318"/>
      <c r="AC343" s="318"/>
      <c r="AD343" s="318"/>
      <c r="AE343" s="318"/>
      <c r="AF343" s="318"/>
      <c r="AG343" s="318"/>
      <c r="AH343" s="318"/>
      <c r="AI343" s="318"/>
      <c r="AJ343" s="318"/>
    </row>
    <row r="344" spans="2:36" ht="34.9" customHeight="1">
      <c r="B344" s="283" t="s">
        <v>755</v>
      </c>
      <c r="C344" s="440" t="s">
        <v>1321</v>
      </c>
      <c r="D344" s="285" t="s">
        <v>225</v>
      </c>
      <c r="E344" s="308"/>
      <c r="F344" s="287" t="s">
        <v>539</v>
      </c>
      <c r="G344" s="288" t="s">
        <v>1328</v>
      </c>
      <c r="H344" s="289"/>
      <c r="I344" s="290" t="str">
        <f t="shared" si="50"/>
        <v/>
      </c>
      <c r="J344" s="290"/>
      <c r="K344" s="290"/>
      <c r="L344" s="290"/>
      <c r="M344" s="290"/>
      <c r="N344" s="291"/>
      <c r="O344" s="441" t="s">
        <v>1329</v>
      </c>
      <c r="P344" s="442"/>
      <c r="Q344" s="442"/>
      <c r="R344" s="442"/>
      <c r="S344" s="442"/>
      <c r="T344" s="442"/>
      <c r="U344" s="442"/>
      <c r="V344" s="443"/>
      <c r="W344" s="444"/>
      <c r="X344" s="444"/>
      <c r="Y344" s="444"/>
      <c r="Z344" s="444"/>
      <c r="AA344" s="444"/>
      <c r="AB344" s="444"/>
      <c r="AC344" s="444"/>
      <c r="AD344" s="444"/>
      <c r="AE344" s="444"/>
      <c r="AF344" s="394"/>
      <c r="AG344" s="297"/>
      <c r="AH344" s="297"/>
      <c r="AI344" s="297"/>
      <c r="AJ344" s="333"/>
    </row>
    <row r="345" spans="2:36" s="469" customFormat="1" ht="49.9" customHeight="1">
      <c r="B345" s="299" t="str">
        <f>$B344</f>
        <v>표준</v>
      </c>
      <c r="C345" s="314"/>
      <c r="D345" s="285"/>
      <c r="E345" s="285"/>
      <c r="F345" s="460"/>
      <c r="G345" s="286" t="str">
        <f t="shared" ref="G345:G346" si="59">N345&amp;" "&amp;Q345</f>
        <v xml:space="preserve">Liquid Waterproofing </v>
      </c>
      <c r="H345" s="466" t="s">
        <v>765</v>
      </c>
      <c r="I345" s="309" t="str">
        <f t="shared" si="50"/>
        <v>A04AP085-00001</v>
      </c>
      <c r="J345" s="310"/>
      <c r="K345" s="310" t="str">
        <f>VLOOKUP($I345,'WM-AR'!$B$7:$AL$2292,34,FALSE)</f>
        <v>M2</v>
      </c>
      <c r="L345" s="310" t="str">
        <f>VLOOKUP($I345,'WM-AR'!$B$7:$AL$2292,4,FALSE)</f>
        <v>Finishing Work</v>
      </c>
      <c r="M345" s="310" t="str">
        <f>VLOOKUP($I345,'WM-AR'!$B$7:$AL$2292,6,FALSE)</f>
        <v>Waterproofing Work</v>
      </c>
      <c r="N345" s="310" t="str">
        <f>VLOOKUP($I345,'WM-AR'!$B$7:$AL$2292,8,FALSE)</f>
        <v>Liquid Waterproofing</v>
      </c>
      <c r="O345" s="310">
        <f>VLOOKUP($I345,'WM-AR'!$B$7:$AL$2292,10,FALSE)</f>
        <v>0</v>
      </c>
      <c r="P345" s="310">
        <f>VLOOKUP($I345,'WM-AR'!$B$7:$AL$2292,12,FALSE)</f>
        <v>0</v>
      </c>
      <c r="Q345" s="310" t="str">
        <f>IF(VLOOKUP($I345,'WM-AR'!$B$7:$AL$2292,14,FALSE)=0,"",VLOOKUP($I345,'WM-AR'!$B$7:$AL$2292,14,FALSE))</f>
        <v/>
      </c>
      <c r="R345" s="310">
        <f>VLOOKUP($I345,'WM-AR'!$B$7:$AL$2292,16,FALSE)</f>
        <v>0</v>
      </c>
      <c r="S345" s="310" t="str">
        <f>VLOOKUP($I345,'WM-AR'!$B$7:$AL$2292,18,FALSE)</f>
        <v>for Internal Floor Area</v>
      </c>
      <c r="T345" s="310" t="str">
        <f>VLOOKUP($I345,'WM-AR'!$B$7:$AL$2292,20,FALSE)</f>
        <v>Min. 2 Coats</v>
      </c>
      <c r="U345" s="310">
        <f>VLOOKUP($I345,'WM-AR'!$B$7:$AL$2292,22,FALSE)</f>
        <v>0</v>
      </c>
      <c r="V345" s="310" t="str">
        <f>VLOOKUP($I345,'WM-AR'!$B$7:$AL$2292,24,FALSE)</f>
        <v/>
      </c>
      <c r="W345" s="310">
        <f>VLOOKUP($I345,'WM-AR'!$B$7:$AL$2292,25,FALSE)</f>
        <v>0</v>
      </c>
      <c r="X345" s="310" t="str">
        <f>VLOOKUP($I345,'WM-AR'!$B$7:$AL$2292,26,FALSE)</f>
        <v/>
      </c>
      <c r="Y345" s="310">
        <f>VLOOKUP($I345,'WM-AR'!$B$7:$AL$2292,27,FALSE)</f>
        <v>0</v>
      </c>
      <c r="Z345" s="310">
        <f>VLOOKUP($I345,'WM-AR'!$B$7:$AL$2292,28,FALSE)</f>
        <v>0</v>
      </c>
      <c r="AA345" s="310">
        <f>VLOOKUP($I345,'WM-AR'!$B$7:$AL$2292,29,FALSE)</f>
        <v>0</v>
      </c>
      <c r="AB345" s="310">
        <f>VLOOKUP($I345,'WM-AR'!$B$7:$AL$2292,30,FALSE)</f>
        <v>0</v>
      </c>
      <c r="AC345" s="310">
        <f>VLOOKUP($I345,'WM-AR'!$B$7:$AL$2292,31,FALSE)</f>
        <v>0</v>
      </c>
      <c r="AD345" s="310">
        <f>VLOOKUP($I345,'WM-AR'!$B$7:$AL$2292,32,FALSE)</f>
        <v>0</v>
      </c>
      <c r="AE345" s="310">
        <f>VLOOKUP($I345,'WM-AR'!$B$7:$AL$2292,33,FALSE)</f>
        <v>0</v>
      </c>
      <c r="AF345" s="467"/>
      <c r="AG345" s="316" t="s">
        <v>779</v>
      </c>
      <c r="AH345" s="312"/>
      <c r="AI345" s="312" t="s">
        <v>763</v>
      </c>
      <c r="AJ345" s="468"/>
    </row>
    <row r="346" spans="2:36" s="469" customFormat="1" ht="49.9" customHeight="1">
      <c r="B346" s="299" t="str">
        <f>$B345</f>
        <v>표준</v>
      </c>
      <c r="C346" s="314"/>
      <c r="D346" s="285"/>
      <c r="E346" s="285"/>
      <c r="F346" s="460" t="s">
        <v>943</v>
      </c>
      <c r="G346" s="286" t="str">
        <f t="shared" si="59"/>
        <v xml:space="preserve">Wall Tile </v>
      </c>
      <c r="H346" s="466" t="s">
        <v>1327</v>
      </c>
      <c r="I346" s="309" t="str">
        <f t="shared" si="50"/>
        <v>A04AN082-00001</v>
      </c>
      <c r="J346" s="310"/>
      <c r="K346" s="310" t="str">
        <f>VLOOKUP($I346,'WM-AR'!$B$7:$AL$2292,34,FALSE)</f>
        <v>M2</v>
      </c>
      <c r="L346" s="310" t="str">
        <f>VLOOKUP($I346,'WM-AR'!$B$7:$AL$2292,4,FALSE)</f>
        <v>Finishing Work</v>
      </c>
      <c r="M346" s="310" t="str">
        <f>VLOOKUP($I346,'WM-AR'!$B$7:$AL$2292,6,FALSE)</f>
        <v>Tile Work</v>
      </c>
      <c r="N346" s="310" t="str">
        <f>VLOOKUP($I346,'WM-AR'!$B$7:$AL$2292,8,FALSE)</f>
        <v>Wall Tile</v>
      </c>
      <c r="O346" s="310" t="str">
        <f>VLOOKUP($I346,'WM-AR'!$B$7:$AL$2292,10,FALSE)</f>
        <v>Unglazed Ceramic Tile</v>
      </c>
      <c r="P346" s="310">
        <f>VLOOKUP($I346,'WM-AR'!$B$7:$AL$2292,12,FALSE)</f>
        <v>0</v>
      </c>
      <c r="Q346" s="310" t="str">
        <f>IF(VLOOKUP($I346,'WM-AR'!$B$7:$AL$2292,14,FALSE)=0,"",VLOOKUP($I346,'WM-AR'!$B$7:$AL$2292,14,FALSE))</f>
        <v/>
      </c>
      <c r="R346" s="310">
        <f>VLOOKUP($I346,'WM-AR'!$B$7:$AL$2292,16,FALSE)</f>
        <v>0</v>
      </c>
      <c r="S346" s="310">
        <f>VLOOKUP($I346,'WM-AR'!$B$7:$AL$2292,18,FALSE)</f>
        <v>0</v>
      </c>
      <c r="T346" s="310" t="str">
        <f>VLOOKUP($I346,'WM-AR'!$B$7:$AL$2292,20,FALSE)</f>
        <v>w/ Mortar Bond Coat or Adhesive</v>
      </c>
      <c r="U346" s="310">
        <f>VLOOKUP($I346,'WM-AR'!$B$7:$AL$2292,22,FALSE)</f>
        <v>0</v>
      </c>
      <c r="V346" s="310">
        <f>VLOOKUP($I346,'WM-AR'!$B$7:$AL$2292,24,FALSE)</f>
        <v>0</v>
      </c>
      <c r="W346" s="310">
        <f>VLOOKUP($I346,'WM-AR'!$B$7:$AL$2292,25,FALSE)</f>
        <v>0</v>
      </c>
      <c r="X346" s="310" t="str">
        <f>VLOOKUP($I346,'WM-AR'!$B$7:$AL$2292,26,FALSE)</f>
        <v>Tile Size=W(  )mm x L(  )mm x THK(  )mm</v>
      </c>
      <c r="Y346" s="310">
        <f>VLOOKUP($I346,'WM-AR'!$B$7:$AL$2292,27,FALSE)</f>
        <v>0</v>
      </c>
      <c r="Z346" s="310">
        <f>VLOOKUP($I346,'WM-AR'!$B$7:$AL$2292,28,FALSE)</f>
        <v>0</v>
      </c>
      <c r="AA346" s="310">
        <f>VLOOKUP($I346,'WM-AR'!$B$7:$AL$2292,29,FALSE)</f>
        <v>0</v>
      </c>
      <c r="AB346" s="310">
        <f>VLOOKUP($I346,'WM-AR'!$B$7:$AL$2292,30,FALSE)</f>
        <v>0</v>
      </c>
      <c r="AC346" s="310">
        <f>VLOOKUP($I346,'WM-AR'!$B$7:$AL$2292,31,FALSE)</f>
        <v>0</v>
      </c>
      <c r="AD346" s="310">
        <f>VLOOKUP($I346,'WM-AR'!$B$7:$AL$2292,32,FALSE)</f>
        <v>0</v>
      </c>
      <c r="AE346" s="310">
        <f>VLOOKUP($I346,'WM-AR'!$B$7:$AL$2292,33,FALSE)</f>
        <v>0</v>
      </c>
      <c r="AF346" s="467" t="s">
        <v>958</v>
      </c>
      <c r="AG346" s="316"/>
      <c r="AH346" s="312"/>
      <c r="AI346" s="312" t="s">
        <v>763</v>
      </c>
      <c r="AJ346" s="468"/>
    </row>
    <row r="347" spans="2:36">
      <c r="B347" s="317" t="str">
        <f>$B346</f>
        <v>표준</v>
      </c>
      <c r="C347" s="318"/>
      <c r="D347" s="318"/>
      <c r="E347" s="318"/>
      <c r="F347" s="318"/>
      <c r="G347" s="318"/>
      <c r="H347" s="318"/>
      <c r="I347" s="318"/>
      <c r="J347" s="318"/>
      <c r="K347" s="318"/>
      <c r="L347" s="318"/>
      <c r="M347" s="318"/>
      <c r="N347" s="318"/>
      <c r="O347" s="318"/>
      <c r="P347" s="318"/>
      <c r="Q347" s="318"/>
      <c r="R347" s="318"/>
      <c r="S347" s="318"/>
      <c r="T347" s="318"/>
      <c r="U347" s="318"/>
      <c r="V347" s="318"/>
      <c r="W347" s="318"/>
      <c r="X347" s="318"/>
      <c r="Y347" s="318"/>
      <c r="Z347" s="318"/>
      <c r="AA347" s="318"/>
      <c r="AB347" s="318"/>
      <c r="AC347" s="318"/>
      <c r="AD347" s="318"/>
      <c r="AE347" s="318"/>
      <c r="AF347" s="318"/>
      <c r="AG347" s="318"/>
      <c r="AH347" s="318"/>
      <c r="AI347" s="318"/>
      <c r="AJ347" s="318"/>
    </row>
    <row r="348" spans="2:36" ht="34.9" customHeight="1">
      <c r="B348" s="283" t="s">
        <v>755</v>
      </c>
      <c r="C348" s="440" t="s">
        <v>1321</v>
      </c>
      <c r="D348" s="285" t="s">
        <v>225</v>
      </c>
      <c r="E348" s="308"/>
      <c r="F348" s="287" t="s">
        <v>539</v>
      </c>
      <c r="G348" s="288" t="s">
        <v>1330</v>
      </c>
      <c r="H348" s="289"/>
      <c r="I348" s="290" t="str">
        <f t="shared" si="50"/>
        <v/>
      </c>
      <c r="J348" s="290"/>
      <c r="K348" s="290"/>
      <c r="L348" s="290"/>
      <c r="M348" s="290"/>
      <c r="N348" s="291"/>
      <c r="O348" s="441" t="s">
        <v>1331</v>
      </c>
      <c r="P348" s="442"/>
      <c r="Q348" s="442"/>
      <c r="R348" s="442"/>
      <c r="S348" s="442"/>
      <c r="T348" s="442"/>
      <c r="U348" s="442"/>
      <c r="V348" s="443"/>
      <c r="W348" s="444"/>
      <c r="X348" s="444"/>
      <c r="Y348" s="444"/>
      <c r="Z348" s="444"/>
      <c r="AA348" s="444"/>
      <c r="AB348" s="444"/>
      <c r="AC348" s="444"/>
      <c r="AD348" s="444"/>
      <c r="AE348" s="444"/>
      <c r="AF348" s="394"/>
      <c r="AG348" s="297"/>
      <c r="AH348" s="297"/>
      <c r="AI348" s="297"/>
      <c r="AJ348" s="333"/>
    </row>
    <row r="349" spans="2:36" s="469" customFormat="1" ht="49.9" customHeight="1">
      <c r="B349" s="299" t="str">
        <f>$B348</f>
        <v>표준</v>
      </c>
      <c r="C349" s="314"/>
      <c r="D349" s="285"/>
      <c r="E349" s="285"/>
      <c r="F349" s="460"/>
      <c r="G349" s="286" t="str">
        <f t="shared" ref="G349:G350" si="60">N349&amp;" "&amp;Q349</f>
        <v xml:space="preserve">Waterproofing Membrane </v>
      </c>
      <c r="H349" s="466" t="s">
        <v>954</v>
      </c>
      <c r="I349" s="309" t="str">
        <f t="shared" si="50"/>
        <v>A04AP310-00001</v>
      </c>
      <c r="J349" s="310"/>
      <c r="K349" s="310" t="str">
        <f>VLOOKUP($I349,'WM-AR'!$B$7:$AL$2292,34,FALSE)</f>
        <v>M2</v>
      </c>
      <c r="L349" s="310" t="str">
        <f>VLOOKUP($I349,'WM-AR'!$B$7:$AL$2292,4,FALSE)</f>
        <v>Finishing Work</v>
      </c>
      <c r="M349" s="310" t="str">
        <f>VLOOKUP($I349,'WM-AR'!$B$7:$AL$2292,6,FALSE)</f>
        <v>Waterproofing Work</v>
      </c>
      <c r="N349" s="310" t="str">
        <f>VLOOKUP($I349,'WM-AR'!$B$7:$AL$2292,8,FALSE)</f>
        <v>Waterproofing Membrane</v>
      </c>
      <c r="O349" s="310">
        <f>VLOOKUP($I349,'WM-AR'!$B$7:$AL$2292,10,FALSE)</f>
        <v>0</v>
      </c>
      <c r="P349" s="310">
        <f>VLOOKUP($I349,'WM-AR'!$B$7:$AL$2292,12,FALSE)</f>
        <v>0</v>
      </c>
      <c r="Q349" s="310" t="str">
        <f>IF(VLOOKUP($I349,'WM-AR'!$B$7:$AL$2292,14,FALSE)=0,"",VLOOKUP($I349,'WM-AR'!$B$7:$AL$2292,14,FALSE))</f>
        <v/>
      </c>
      <c r="R349" s="310">
        <f>VLOOKUP($I349,'WM-AR'!$B$7:$AL$2292,16,FALSE)</f>
        <v>0</v>
      </c>
      <c r="S349" s="310" t="str">
        <f>VLOOKUP($I349,'WM-AR'!$B$7:$AL$2292,18,FALSE)</f>
        <v>for Internal Area</v>
      </c>
      <c r="T349" s="310" t="str">
        <f>VLOOKUP($I349,'WM-AR'!$B$7:$AL$2292,20,FALSE)</f>
        <v/>
      </c>
      <c r="U349" s="310">
        <f>VLOOKUP($I349,'WM-AR'!$B$7:$AL$2292,22,FALSE)</f>
        <v>0</v>
      </c>
      <c r="V349" s="310" t="str">
        <f>VLOOKUP($I349,'WM-AR'!$B$7:$AL$2292,24,FALSE)</f>
        <v/>
      </c>
      <c r="W349" s="310">
        <f>VLOOKUP($I349,'WM-AR'!$B$7:$AL$2292,25,FALSE)</f>
        <v>0</v>
      </c>
      <c r="X349" s="310" t="str">
        <f>VLOOKUP($I349,'WM-AR'!$B$7:$AL$2292,26,FALSE)</f>
        <v>THK=(  )mm</v>
      </c>
      <c r="Y349" s="310">
        <f>VLOOKUP($I349,'WM-AR'!$B$7:$AL$2292,27,FALSE)</f>
        <v>0</v>
      </c>
      <c r="Z349" s="310">
        <f>VLOOKUP($I349,'WM-AR'!$B$7:$AL$2292,28,FALSE)</f>
        <v>0</v>
      </c>
      <c r="AA349" s="310">
        <f>VLOOKUP($I349,'WM-AR'!$B$7:$AL$2292,29,FALSE)</f>
        <v>0</v>
      </c>
      <c r="AB349" s="310">
        <f>VLOOKUP($I349,'WM-AR'!$B$7:$AL$2292,30,FALSE)</f>
        <v>0</v>
      </c>
      <c r="AC349" s="310">
        <f>VLOOKUP($I349,'WM-AR'!$B$7:$AL$2292,31,FALSE)</f>
        <v>0</v>
      </c>
      <c r="AD349" s="310">
        <f>VLOOKUP($I349,'WM-AR'!$B$7:$AL$2292,32,FALSE)</f>
        <v>0</v>
      </c>
      <c r="AE349" s="310">
        <f>VLOOKUP($I349,'WM-AR'!$B$7:$AL$2292,33,FALSE)</f>
        <v>0</v>
      </c>
      <c r="AF349" s="467" t="s">
        <v>1029</v>
      </c>
      <c r="AG349" s="316" t="s">
        <v>779</v>
      </c>
      <c r="AH349" s="312"/>
      <c r="AI349" s="312" t="s">
        <v>763</v>
      </c>
      <c r="AJ349" s="468"/>
    </row>
    <row r="350" spans="2:36" s="469" customFormat="1" ht="49.9" customHeight="1">
      <c r="B350" s="299" t="str">
        <f>$B349</f>
        <v>표준</v>
      </c>
      <c r="C350" s="314"/>
      <c r="D350" s="285"/>
      <c r="E350" s="285"/>
      <c r="F350" s="460" t="s">
        <v>943</v>
      </c>
      <c r="G350" s="286" t="str">
        <f t="shared" si="60"/>
        <v xml:space="preserve">Wall Tile </v>
      </c>
      <c r="H350" s="466" t="s">
        <v>1327</v>
      </c>
      <c r="I350" s="309" t="str">
        <f t="shared" si="50"/>
        <v>A04AN082-00001</v>
      </c>
      <c r="J350" s="310"/>
      <c r="K350" s="310" t="str">
        <f>VLOOKUP($I350,'WM-AR'!$B$7:$AL$2292,34,FALSE)</f>
        <v>M2</v>
      </c>
      <c r="L350" s="310" t="str">
        <f>VLOOKUP($I350,'WM-AR'!$B$7:$AL$2292,4,FALSE)</f>
        <v>Finishing Work</v>
      </c>
      <c r="M350" s="310" t="str">
        <f>VLOOKUP($I350,'WM-AR'!$B$7:$AL$2292,6,FALSE)</f>
        <v>Tile Work</v>
      </c>
      <c r="N350" s="310" t="str">
        <f>VLOOKUP($I350,'WM-AR'!$B$7:$AL$2292,8,FALSE)</f>
        <v>Wall Tile</v>
      </c>
      <c r="O350" s="310" t="str">
        <f>VLOOKUP($I350,'WM-AR'!$B$7:$AL$2292,10,FALSE)</f>
        <v>Unglazed Ceramic Tile</v>
      </c>
      <c r="P350" s="310">
        <f>VLOOKUP($I350,'WM-AR'!$B$7:$AL$2292,12,FALSE)</f>
        <v>0</v>
      </c>
      <c r="Q350" s="310" t="str">
        <f>IF(VLOOKUP($I350,'WM-AR'!$B$7:$AL$2292,14,FALSE)=0,"",VLOOKUP($I350,'WM-AR'!$B$7:$AL$2292,14,FALSE))</f>
        <v/>
      </c>
      <c r="R350" s="310">
        <f>VLOOKUP($I350,'WM-AR'!$B$7:$AL$2292,16,FALSE)</f>
        <v>0</v>
      </c>
      <c r="S350" s="310">
        <f>VLOOKUP($I350,'WM-AR'!$B$7:$AL$2292,18,FALSE)</f>
        <v>0</v>
      </c>
      <c r="T350" s="310" t="str">
        <f>VLOOKUP($I350,'WM-AR'!$B$7:$AL$2292,20,FALSE)</f>
        <v>w/ Mortar Bond Coat or Adhesive</v>
      </c>
      <c r="U350" s="310">
        <f>VLOOKUP($I350,'WM-AR'!$B$7:$AL$2292,22,FALSE)</f>
        <v>0</v>
      </c>
      <c r="V350" s="310">
        <f>VLOOKUP($I350,'WM-AR'!$B$7:$AL$2292,24,FALSE)</f>
        <v>0</v>
      </c>
      <c r="W350" s="310">
        <f>VLOOKUP($I350,'WM-AR'!$B$7:$AL$2292,25,FALSE)</f>
        <v>0</v>
      </c>
      <c r="X350" s="310" t="str">
        <f>VLOOKUP($I350,'WM-AR'!$B$7:$AL$2292,26,FALSE)</f>
        <v>Tile Size=W(  )mm x L(  )mm x THK(  )mm</v>
      </c>
      <c r="Y350" s="310">
        <f>VLOOKUP($I350,'WM-AR'!$B$7:$AL$2292,27,FALSE)</f>
        <v>0</v>
      </c>
      <c r="Z350" s="310">
        <f>VLOOKUP($I350,'WM-AR'!$B$7:$AL$2292,28,FALSE)</f>
        <v>0</v>
      </c>
      <c r="AA350" s="310">
        <f>VLOOKUP($I350,'WM-AR'!$B$7:$AL$2292,29,FALSE)</f>
        <v>0</v>
      </c>
      <c r="AB350" s="310">
        <f>VLOOKUP($I350,'WM-AR'!$B$7:$AL$2292,30,FALSE)</f>
        <v>0</v>
      </c>
      <c r="AC350" s="310">
        <f>VLOOKUP($I350,'WM-AR'!$B$7:$AL$2292,31,FALSE)</f>
        <v>0</v>
      </c>
      <c r="AD350" s="310">
        <f>VLOOKUP($I350,'WM-AR'!$B$7:$AL$2292,32,FALSE)</f>
        <v>0</v>
      </c>
      <c r="AE350" s="310">
        <f>VLOOKUP($I350,'WM-AR'!$B$7:$AL$2292,33,FALSE)</f>
        <v>0</v>
      </c>
      <c r="AF350" s="467" t="s">
        <v>958</v>
      </c>
      <c r="AG350" s="316"/>
      <c r="AH350" s="312"/>
      <c r="AI350" s="312" t="s">
        <v>763</v>
      </c>
      <c r="AJ350" s="468"/>
    </row>
    <row r="351" spans="2:36">
      <c r="B351" s="317" t="str">
        <f>$B350</f>
        <v>표준</v>
      </c>
      <c r="C351" s="318"/>
      <c r="D351" s="318"/>
      <c r="E351" s="318"/>
      <c r="F351" s="318"/>
      <c r="G351" s="318"/>
      <c r="H351" s="318"/>
      <c r="I351" s="318"/>
      <c r="J351" s="318"/>
      <c r="K351" s="318"/>
      <c r="L351" s="318"/>
      <c r="M351" s="318"/>
      <c r="N351" s="318"/>
      <c r="O351" s="318"/>
      <c r="P351" s="318"/>
      <c r="Q351" s="318"/>
      <c r="R351" s="318"/>
      <c r="S351" s="318"/>
      <c r="T351" s="318"/>
      <c r="U351" s="318"/>
      <c r="V351" s="318"/>
      <c r="W351" s="318"/>
      <c r="X351" s="318"/>
      <c r="Y351" s="318"/>
      <c r="Z351" s="318"/>
      <c r="AA351" s="318"/>
      <c r="AB351" s="318"/>
      <c r="AC351" s="318"/>
      <c r="AD351" s="318"/>
      <c r="AE351" s="318"/>
      <c r="AF351" s="318"/>
      <c r="AG351" s="318"/>
      <c r="AH351" s="318"/>
      <c r="AI351" s="318"/>
      <c r="AJ351" s="318"/>
    </row>
    <row r="352" spans="2:36" ht="34.9" customHeight="1">
      <c r="B352" s="283" t="s">
        <v>755</v>
      </c>
      <c r="C352" s="440" t="s">
        <v>1321</v>
      </c>
      <c r="D352" s="285" t="s">
        <v>225</v>
      </c>
      <c r="E352" s="308"/>
      <c r="F352" s="287" t="s">
        <v>539</v>
      </c>
      <c r="G352" s="288" t="s">
        <v>1332</v>
      </c>
      <c r="H352" s="289"/>
      <c r="I352" s="290" t="str">
        <f t="shared" si="50"/>
        <v/>
      </c>
      <c r="J352" s="290"/>
      <c r="K352" s="290"/>
      <c r="L352" s="290"/>
      <c r="M352" s="290"/>
      <c r="N352" s="291"/>
      <c r="O352" s="441" t="s">
        <v>1333</v>
      </c>
      <c r="P352" s="442"/>
      <c r="Q352" s="442"/>
      <c r="R352" s="442"/>
      <c r="S352" s="442"/>
      <c r="T352" s="442"/>
      <c r="U352" s="442"/>
      <c r="V352" s="443"/>
      <c r="W352" s="444"/>
      <c r="X352" s="444"/>
      <c r="Y352" s="444"/>
      <c r="Z352" s="444"/>
      <c r="AA352" s="444"/>
      <c r="AB352" s="444"/>
      <c r="AC352" s="444"/>
      <c r="AD352" s="444"/>
      <c r="AE352" s="444"/>
      <c r="AF352" s="394"/>
      <c r="AG352" s="297"/>
      <c r="AH352" s="297"/>
      <c r="AI352" s="297"/>
      <c r="AJ352" s="333"/>
    </row>
    <row r="353" spans="2:36" s="469" customFormat="1" ht="49.9" customHeight="1">
      <c r="B353" s="299" t="str">
        <f>$B352</f>
        <v>표준</v>
      </c>
      <c r="C353" s="314"/>
      <c r="D353" s="285"/>
      <c r="E353" s="285"/>
      <c r="F353" s="460" t="s">
        <v>943</v>
      </c>
      <c r="G353" s="286" t="str">
        <f t="shared" ref="G353" si="61">N353&amp;" "&amp;Q353</f>
        <v xml:space="preserve">Wall Tile </v>
      </c>
      <c r="H353" s="466" t="s">
        <v>1334</v>
      </c>
      <c r="I353" s="309" t="str">
        <f t="shared" si="50"/>
        <v>A04AN082-00003</v>
      </c>
      <c r="J353" s="310"/>
      <c r="K353" s="310" t="str">
        <f>VLOOKUP($I353,'WM-AR'!$B$7:$AL$2292,34,FALSE)</f>
        <v>M2</v>
      </c>
      <c r="L353" s="310" t="str">
        <f>VLOOKUP($I353,'WM-AR'!$B$7:$AL$2292,4,FALSE)</f>
        <v>Finishing Work</v>
      </c>
      <c r="M353" s="310" t="str">
        <f>VLOOKUP($I353,'WM-AR'!$B$7:$AL$2292,6,FALSE)</f>
        <v>Tile Work</v>
      </c>
      <c r="N353" s="310" t="str">
        <f>VLOOKUP($I353,'WM-AR'!$B$7:$AL$2292,8,FALSE)</f>
        <v>Wall Tile</v>
      </c>
      <c r="O353" s="310" t="str">
        <f>VLOOKUP($I353,'WM-AR'!$B$7:$AL$2292,10,FALSE)</f>
        <v>Acid/Alkaline Resistant Tile</v>
      </c>
      <c r="P353" s="310">
        <f>VLOOKUP($I353,'WM-AR'!$B$7:$AL$2292,12,FALSE)</f>
        <v>0</v>
      </c>
      <c r="Q353" s="310" t="str">
        <f>IF(VLOOKUP($I353,'WM-AR'!$B$7:$AL$2292,14,FALSE)=0,"",VLOOKUP($I353,'WM-AR'!$B$7:$AL$2292,14,FALSE))</f>
        <v/>
      </c>
      <c r="R353" s="310">
        <f>VLOOKUP($I353,'WM-AR'!$B$7:$AL$2292,16,FALSE)</f>
        <v>0</v>
      </c>
      <c r="S353" s="310">
        <f>VLOOKUP($I353,'WM-AR'!$B$7:$AL$2292,18,FALSE)</f>
        <v>0</v>
      </c>
      <c r="T353" s="310" t="str">
        <f>VLOOKUP($I353,'WM-AR'!$B$7:$AL$2292,20,FALSE)</f>
        <v>w/ Mortar Bond Coat or Adhesive</v>
      </c>
      <c r="U353" s="310">
        <f>VLOOKUP($I353,'WM-AR'!$B$7:$AL$2292,22,FALSE)</f>
        <v>0</v>
      </c>
      <c r="V353" s="310">
        <f>VLOOKUP($I353,'WM-AR'!$B$7:$AL$2292,24,FALSE)</f>
        <v>0</v>
      </c>
      <c r="W353" s="310">
        <f>VLOOKUP($I353,'WM-AR'!$B$7:$AL$2292,25,FALSE)</f>
        <v>0</v>
      </c>
      <c r="X353" s="310" t="str">
        <f>VLOOKUP($I353,'WM-AR'!$B$7:$AL$2292,26,FALSE)</f>
        <v>Tile Size=W(  )mm x L(  )mm x THK(  )mm</v>
      </c>
      <c r="Y353" s="310">
        <f>VLOOKUP($I353,'WM-AR'!$B$7:$AL$2292,27,FALSE)</f>
        <v>0</v>
      </c>
      <c r="Z353" s="310">
        <f>VLOOKUP($I353,'WM-AR'!$B$7:$AL$2292,28,FALSE)</f>
        <v>0</v>
      </c>
      <c r="AA353" s="310">
        <f>VLOOKUP($I353,'WM-AR'!$B$7:$AL$2292,29,FALSE)</f>
        <v>0</v>
      </c>
      <c r="AB353" s="310">
        <f>VLOOKUP($I353,'WM-AR'!$B$7:$AL$2292,30,FALSE)</f>
        <v>0</v>
      </c>
      <c r="AC353" s="310">
        <f>VLOOKUP($I353,'WM-AR'!$B$7:$AL$2292,31,FALSE)</f>
        <v>0</v>
      </c>
      <c r="AD353" s="310">
        <f>VLOOKUP($I353,'WM-AR'!$B$7:$AL$2292,32,FALSE)</f>
        <v>0</v>
      </c>
      <c r="AE353" s="310">
        <f>VLOOKUP($I353,'WM-AR'!$B$7:$AL$2292,33,FALSE)</f>
        <v>0</v>
      </c>
      <c r="AF353" s="467" t="s">
        <v>958</v>
      </c>
      <c r="AG353" s="316"/>
      <c r="AH353" s="312"/>
      <c r="AI353" s="312" t="s">
        <v>763</v>
      </c>
      <c r="AJ353" s="468"/>
    </row>
    <row r="354" spans="2:36">
      <c r="B354" s="317" t="str">
        <f>$B353</f>
        <v>표준</v>
      </c>
      <c r="C354" s="318"/>
      <c r="D354" s="318"/>
      <c r="E354" s="318"/>
      <c r="F354" s="318"/>
      <c r="G354" s="318"/>
      <c r="H354" s="318"/>
      <c r="I354" s="318"/>
      <c r="J354" s="318"/>
      <c r="K354" s="318"/>
      <c r="L354" s="318"/>
      <c r="M354" s="318"/>
      <c r="N354" s="318"/>
      <c r="O354" s="318"/>
      <c r="P354" s="318"/>
      <c r="Q354" s="318"/>
      <c r="R354" s="318"/>
      <c r="S354" s="318"/>
      <c r="T354" s="318"/>
      <c r="U354" s="318"/>
      <c r="V354" s="318"/>
      <c r="W354" s="318"/>
      <c r="X354" s="318"/>
      <c r="Y354" s="318"/>
      <c r="Z354" s="318"/>
      <c r="AA354" s="318"/>
      <c r="AB354" s="318"/>
      <c r="AC354" s="318"/>
      <c r="AD354" s="318"/>
      <c r="AE354" s="318"/>
      <c r="AF354" s="318"/>
      <c r="AG354" s="318"/>
      <c r="AH354" s="318"/>
      <c r="AI354" s="318"/>
      <c r="AJ354" s="318"/>
    </row>
    <row r="355" spans="2:36" ht="34.9" customHeight="1">
      <c r="B355" s="283" t="s">
        <v>755</v>
      </c>
      <c r="C355" s="440" t="s">
        <v>1321</v>
      </c>
      <c r="D355" s="285" t="s">
        <v>225</v>
      </c>
      <c r="E355" s="308"/>
      <c r="F355" s="287" t="s">
        <v>539</v>
      </c>
      <c r="G355" s="288" t="s">
        <v>1335</v>
      </c>
      <c r="H355" s="289"/>
      <c r="I355" s="290" t="str">
        <f t="shared" si="50"/>
        <v/>
      </c>
      <c r="J355" s="290"/>
      <c r="K355" s="290"/>
      <c r="L355" s="290"/>
      <c r="M355" s="290"/>
      <c r="N355" s="291"/>
      <c r="O355" s="441" t="s">
        <v>1336</v>
      </c>
      <c r="P355" s="442"/>
      <c r="Q355" s="442"/>
      <c r="R355" s="442"/>
      <c r="S355" s="442"/>
      <c r="T355" s="442"/>
      <c r="U355" s="442"/>
      <c r="V355" s="443"/>
      <c r="W355" s="444"/>
      <c r="X355" s="444"/>
      <c r="Y355" s="444"/>
      <c r="Z355" s="444"/>
      <c r="AA355" s="444"/>
      <c r="AB355" s="444"/>
      <c r="AC355" s="444"/>
      <c r="AD355" s="444"/>
      <c r="AE355" s="444"/>
      <c r="AF355" s="394"/>
      <c r="AG355" s="297"/>
      <c r="AH355" s="297"/>
      <c r="AI355" s="297"/>
      <c r="AJ355" s="333"/>
    </row>
    <row r="356" spans="2:36" s="469" customFormat="1" ht="49.9" customHeight="1">
      <c r="B356" s="299" t="str">
        <f>$B355</f>
        <v>표준</v>
      </c>
      <c r="C356" s="314"/>
      <c r="D356" s="285"/>
      <c r="E356" s="285"/>
      <c r="F356" s="460"/>
      <c r="G356" s="286" t="str">
        <f t="shared" ref="G356:G357" si="62">N356&amp;" "&amp;Q356</f>
        <v xml:space="preserve">Liquid Waterproofing </v>
      </c>
      <c r="H356" s="466" t="s">
        <v>765</v>
      </c>
      <c r="I356" s="309" t="str">
        <f t="shared" si="50"/>
        <v>A04AP085-00001</v>
      </c>
      <c r="J356" s="310"/>
      <c r="K356" s="310" t="str">
        <f>VLOOKUP($I356,'WM-AR'!$B$7:$AL$2292,34,FALSE)</f>
        <v>M2</v>
      </c>
      <c r="L356" s="310" t="str">
        <f>VLOOKUP($I356,'WM-AR'!$B$7:$AL$2292,4,FALSE)</f>
        <v>Finishing Work</v>
      </c>
      <c r="M356" s="310" t="str">
        <f>VLOOKUP($I356,'WM-AR'!$B$7:$AL$2292,6,FALSE)</f>
        <v>Waterproofing Work</v>
      </c>
      <c r="N356" s="310" t="str">
        <f>VLOOKUP($I356,'WM-AR'!$B$7:$AL$2292,8,FALSE)</f>
        <v>Liquid Waterproofing</v>
      </c>
      <c r="O356" s="310">
        <f>VLOOKUP($I356,'WM-AR'!$B$7:$AL$2292,10,FALSE)</f>
        <v>0</v>
      </c>
      <c r="P356" s="310">
        <f>VLOOKUP($I356,'WM-AR'!$B$7:$AL$2292,12,FALSE)</f>
        <v>0</v>
      </c>
      <c r="Q356" s="310" t="str">
        <f>IF(VLOOKUP($I356,'WM-AR'!$B$7:$AL$2292,14,FALSE)=0,"",VLOOKUP($I356,'WM-AR'!$B$7:$AL$2292,14,FALSE))</f>
        <v/>
      </c>
      <c r="R356" s="310">
        <f>VLOOKUP($I356,'WM-AR'!$B$7:$AL$2292,16,FALSE)</f>
        <v>0</v>
      </c>
      <c r="S356" s="310" t="str">
        <f>VLOOKUP($I356,'WM-AR'!$B$7:$AL$2292,18,FALSE)</f>
        <v>for Internal Floor Area</v>
      </c>
      <c r="T356" s="310" t="str">
        <f>VLOOKUP($I356,'WM-AR'!$B$7:$AL$2292,20,FALSE)</f>
        <v>Min. 2 Coats</v>
      </c>
      <c r="U356" s="310">
        <f>VLOOKUP($I356,'WM-AR'!$B$7:$AL$2292,22,FALSE)</f>
        <v>0</v>
      </c>
      <c r="V356" s="310" t="str">
        <f>VLOOKUP($I356,'WM-AR'!$B$7:$AL$2292,24,FALSE)</f>
        <v/>
      </c>
      <c r="W356" s="310">
        <f>VLOOKUP($I356,'WM-AR'!$B$7:$AL$2292,25,FALSE)</f>
        <v>0</v>
      </c>
      <c r="X356" s="310" t="str">
        <f>VLOOKUP($I356,'WM-AR'!$B$7:$AL$2292,26,FALSE)</f>
        <v/>
      </c>
      <c r="Y356" s="310">
        <f>VLOOKUP($I356,'WM-AR'!$B$7:$AL$2292,27,FALSE)</f>
        <v>0</v>
      </c>
      <c r="Z356" s="310">
        <f>VLOOKUP($I356,'WM-AR'!$B$7:$AL$2292,28,FALSE)</f>
        <v>0</v>
      </c>
      <c r="AA356" s="310">
        <f>VLOOKUP($I356,'WM-AR'!$B$7:$AL$2292,29,FALSE)</f>
        <v>0</v>
      </c>
      <c r="AB356" s="310">
        <f>VLOOKUP($I356,'WM-AR'!$B$7:$AL$2292,30,FALSE)</f>
        <v>0</v>
      </c>
      <c r="AC356" s="310">
        <f>VLOOKUP($I356,'WM-AR'!$B$7:$AL$2292,31,FALSE)</f>
        <v>0</v>
      </c>
      <c r="AD356" s="310">
        <f>VLOOKUP($I356,'WM-AR'!$B$7:$AL$2292,32,FALSE)</f>
        <v>0</v>
      </c>
      <c r="AE356" s="310">
        <f>VLOOKUP($I356,'WM-AR'!$B$7:$AL$2292,33,FALSE)</f>
        <v>0</v>
      </c>
      <c r="AF356" s="467"/>
      <c r="AG356" s="316" t="s">
        <v>779</v>
      </c>
      <c r="AH356" s="312"/>
      <c r="AI356" s="312" t="s">
        <v>763</v>
      </c>
      <c r="AJ356" s="468"/>
    </row>
    <row r="357" spans="2:36" s="469" customFormat="1" ht="49.9" customHeight="1">
      <c r="B357" s="299" t="str">
        <f>$B356</f>
        <v>표준</v>
      </c>
      <c r="C357" s="314"/>
      <c r="D357" s="285"/>
      <c r="E357" s="285"/>
      <c r="F357" s="460" t="s">
        <v>943</v>
      </c>
      <c r="G357" s="286" t="str">
        <f t="shared" si="62"/>
        <v xml:space="preserve">Wall Tile </v>
      </c>
      <c r="H357" s="466" t="s">
        <v>1334</v>
      </c>
      <c r="I357" s="309" t="str">
        <f t="shared" si="50"/>
        <v>A04AN082-00003</v>
      </c>
      <c r="J357" s="310"/>
      <c r="K357" s="310" t="str">
        <f>VLOOKUP($I357,'WM-AR'!$B$7:$AL$2292,34,FALSE)</f>
        <v>M2</v>
      </c>
      <c r="L357" s="310" t="str">
        <f>VLOOKUP($I357,'WM-AR'!$B$7:$AL$2292,4,FALSE)</f>
        <v>Finishing Work</v>
      </c>
      <c r="M357" s="310" t="str">
        <f>VLOOKUP($I357,'WM-AR'!$B$7:$AL$2292,6,FALSE)</f>
        <v>Tile Work</v>
      </c>
      <c r="N357" s="310" t="str">
        <f>VLOOKUP($I357,'WM-AR'!$B$7:$AL$2292,8,FALSE)</f>
        <v>Wall Tile</v>
      </c>
      <c r="O357" s="310" t="str">
        <f>VLOOKUP($I357,'WM-AR'!$B$7:$AL$2292,10,FALSE)</f>
        <v>Acid/Alkaline Resistant Tile</v>
      </c>
      <c r="P357" s="310">
        <f>VLOOKUP($I357,'WM-AR'!$B$7:$AL$2292,12,FALSE)</f>
        <v>0</v>
      </c>
      <c r="Q357" s="310" t="str">
        <f>IF(VLOOKUP($I357,'WM-AR'!$B$7:$AL$2292,14,FALSE)=0,"",VLOOKUP($I357,'WM-AR'!$B$7:$AL$2292,14,FALSE))</f>
        <v/>
      </c>
      <c r="R357" s="310">
        <f>VLOOKUP($I357,'WM-AR'!$B$7:$AL$2292,16,FALSE)</f>
        <v>0</v>
      </c>
      <c r="S357" s="310">
        <f>VLOOKUP($I357,'WM-AR'!$B$7:$AL$2292,18,FALSE)</f>
        <v>0</v>
      </c>
      <c r="T357" s="310" t="str">
        <f>VLOOKUP($I357,'WM-AR'!$B$7:$AL$2292,20,FALSE)</f>
        <v>w/ Mortar Bond Coat or Adhesive</v>
      </c>
      <c r="U357" s="310">
        <f>VLOOKUP($I357,'WM-AR'!$B$7:$AL$2292,22,FALSE)</f>
        <v>0</v>
      </c>
      <c r="V357" s="310">
        <f>VLOOKUP($I357,'WM-AR'!$B$7:$AL$2292,24,FALSE)</f>
        <v>0</v>
      </c>
      <c r="W357" s="310">
        <f>VLOOKUP($I357,'WM-AR'!$B$7:$AL$2292,25,FALSE)</f>
        <v>0</v>
      </c>
      <c r="X357" s="310" t="str">
        <f>VLOOKUP($I357,'WM-AR'!$B$7:$AL$2292,26,FALSE)</f>
        <v>Tile Size=W(  )mm x L(  )mm x THK(  )mm</v>
      </c>
      <c r="Y357" s="310">
        <f>VLOOKUP($I357,'WM-AR'!$B$7:$AL$2292,27,FALSE)</f>
        <v>0</v>
      </c>
      <c r="Z357" s="310">
        <f>VLOOKUP($I357,'WM-AR'!$B$7:$AL$2292,28,FALSE)</f>
        <v>0</v>
      </c>
      <c r="AA357" s="310">
        <f>VLOOKUP($I357,'WM-AR'!$B$7:$AL$2292,29,FALSE)</f>
        <v>0</v>
      </c>
      <c r="AB357" s="310">
        <f>VLOOKUP($I357,'WM-AR'!$B$7:$AL$2292,30,FALSE)</f>
        <v>0</v>
      </c>
      <c r="AC357" s="310">
        <f>VLOOKUP($I357,'WM-AR'!$B$7:$AL$2292,31,FALSE)</f>
        <v>0</v>
      </c>
      <c r="AD357" s="310">
        <f>VLOOKUP($I357,'WM-AR'!$B$7:$AL$2292,32,FALSE)</f>
        <v>0</v>
      </c>
      <c r="AE357" s="310">
        <f>VLOOKUP($I357,'WM-AR'!$B$7:$AL$2292,33,FALSE)</f>
        <v>0</v>
      </c>
      <c r="AF357" s="467" t="s">
        <v>958</v>
      </c>
      <c r="AG357" s="316"/>
      <c r="AH357" s="312"/>
      <c r="AI357" s="312" t="s">
        <v>763</v>
      </c>
      <c r="AJ357" s="468"/>
    </row>
    <row r="358" spans="2:36">
      <c r="B358" s="317" t="str">
        <f>$B357</f>
        <v>표준</v>
      </c>
      <c r="C358" s="318"/>
      <c r="D358" s="318"/>
      <c r="E358" s="318"/>
      <c r="F358" s="318"/>
      <c r="G358" s="318"/>
      <c r="H358" s="318"/>
      <c r="I358" s="318"/>
      <c r="J358" s="318"/>
      <c r="K358" s="318"/>
      <c r="L358" s="318"/>
      <c r="M358" s="318"/>
      <c r="N358" s="318"/>
      <c r="O358" s="318"/>
      <c r="P358" s="318"/>
      <c r="Q358" s="318"/>
      <c r="R358" s="318"/>
      <c r="S358" s="318"/>
      <c r="T358" s="318"/>
      <c r="U358" s="318"/>
      <c r="V358" s="318"/>
      <c r="W358" s="318"/>
      <c r="X358" s="318"/>
      <c r="Y358" s="318"/>
      <c r="Z358" s="318"/>
      <c r="AA358" s="318"/>
      <c r="AB358" s="318"/>
      <c r="AC358" s="318"/>
      <c r="AD358" s="318"/>
      <c r="AE358" s="318"/>
      <c r="AF358" s="318"/>
      <c r="AG358" s="318"/>
      <c r="AH358" s="318"/>
      <c r="AI358" s="318"/>
      <c r="AJ358" s="318"/>
    </row>
    <row r="359" spans="2:36" ht="34.9" customHeight="1">
      <c r="B359" s="283" t="s">
        <v>755</v>
      </c>
      <c r="C359" s="440" t="s">
        <v>1321</v>
      </c>
      <c r="D359" s="285" t="s">
        <v>225</v>
      </c>
      <c r="E359" s="308"/>
      <c r="F359" s="287" t="s">
        <v>539</v>
      </c>
      <c r="G359" s="288" t="s">
        <v>1337</v>
      </c>
      <c r="H359" s="289"/>
      <c r="I359" s="290" t="str">
        <f t="shared" si="50"/>
        <v/>
      </c>
      <c r="J359" s="290"/>
      <c r="K359" s="290"/>
      <c r="L359" s="290"/>
      <c r="M359" s="290"/>
      <c r="N359" s="291"/>
      <c r="O359" s="441" t="s">
        <v>1338</v>
      </c>
      <c r="P359" s="442"/>
      <c r="Q359" s="442"/>
      <c r="R359" s="442"/>
      <c r="S359" s="442"/>
      <c r="T359" s="442"/>
      <c r="U359" s="442"/>
      <c r="V359" s="443"/>
      <c r="W359" s="444"/>
      <c r="X359" s="444"/>
      <c r="Y359" s="444"/>
      <c r="Z359" s="444"/>
      <c r="AA359" s="444"/>
      <c r="AB359" s="444"/>
      <c r="AC359" s="444"/>
      <c r="AD359" s="444"/>
      <c r="AE359" s="444"/>
      <c r="AF359" s="394"/>
      <c r="AG359" s="297"/>
      <c r="AH359" s="297"/>
      <c r="AI359" s="297"/>
      <c r="AJ359" s="333"/>
    </row>
    <row r="360" spans="2:36" s="469" customFormat="1" ht="49.9" customHeight="1">
      <c r="B360" s="299" t="str">
        <f>$B359</f>
        <v>표준</v>
      </c>
      <c r="C360" s="314"/>
      <c r="D360" s="285"/>
      <c r="E360" s="285"/>
      <c r="F360" s="460" t="s">
        <v>943</v>
      </c>
      <c r="G360" s="286" t="str">
        <f t="shared" ref="G360" si="63">N360&amp;" "&amp;Q360</f>
        <v xml:space="preserve">Wall Tile </v>
      </c>
      <c r="H360" s="466" t="s">
        <v>1339</v>
      </c>
      <c r="I360" s="309" t="str">
        <f t="shared" si="50"/>
        <v>A04AN082-00004</v>
      </c>
      <c r="J360" s="310"/>
      <c r="K360" s="310" t="str">
        <f>VLOOKUP($I360,'WM-AR'!$B$7:$AL$2292,34,FALSE)</f>
        <v>M2</v>
      </c>
      <c r="L360" s="310" t="str">
        <f>VLOOKUP($I360,'WM-AR'!$B$7:$AL$2292,4,FALSE)</f>
        <v>Finishing Work</v>
      </c>
      <c r="M360" s="310" t="str">
        <f>VLOOKUP($I360,'WM-AR'!$B$7:$AL$2292,6,FALSE)</f>
        <v>Tile Work</v>
      </c>
      <c r="N360" s="310" t="str">
        <f>VLOOKUP($I360,'WM-AR'!$B$7:$AL$2292,8,FALSE)</f>
        <v>Wall Tile</v>
      </c>
      <c r="O360" s="310" t="str">
        <f>VLOOKUP($I360,'WM-AR'!$B$7:$AL$2292,10,FALSE)</f>
        <v>Granite Tile</v>
      </c>
      <c r="P360" s="310">
        <f>VLOOKUP($I360,'WM-AR'!$B$7:$AL$2292,12,FALSE)</f>
        <v>0</v>
      </c>
      <c r="Q360" s="310" t="str">
        <f>IF(VLOOKUP($I360,'WM-AR'!$B$7:$AL$2292,14,FALSE)=0,"",VLOOKUP($I360,'WM-AR'!$B$7:$AL$2292,14,FALSE))</f>
        <v/>
      </c>
      <c r="R360" s="310">
        <f>VLOOKUP($I360,'WM-AR'!$B$7:$AL$2292,16,FALSE)</f>
        <v>0</v>
      </c>
      <c r="S360" s="310">
        <f>VLOOKUP($I360,'WM-AR'!$B$7:$AL$2292,18,FALSE)</f>
        <v>0</v>
      </c>
      <c r="T360" s="310" t="str">
        <f>VLOOKUP($I360,'WM-AR'!$B$7:$AL$2292,20,FALSE)</f>
        <v>w/ Wet Method (Mortar Bond Coat or Adhesive) or Dry Method (Steel or SST Frame, Angle, Bolt, etc.)</v>
      </c>
      <c r="U360" s="310">
        <f>VLOOKUP($I360,'WM-AR'!$B$7:$AL$2292,22,FALSE)</f>
        <v>0</v>
      </c>
      <c r="V360" s="310">
        <f>VLOOKUP($I360,'WM-AR'!$B$7:$AL$2292,24,FALSE)</f>
        <v>0</v>
      </c>
      <c r="W360" s="310">
        <f>VLOOKUP($I360,'WM-AR'!$B$7:$AL$2292,25,FALSE)</f>
        <v>0</v>
      </c>
      <c r="X360" s="310" t="str">
        <f>VLOOKUP($I360,'WM-AR'!$B$7:$AL$2292,26,FALSE)</f>
        <v>Tile Size=W(  )mm x L(  )mm x THK(  )mm</v>
      </c>
      <c r="Y360" s="310">
        <f>VLOOKUP($I360,'WM-AR'!$B$7:$AL$2292,27,FALSE)</f>
        <v>0</v>
      </c>
      <c r="Z360" s="310">
        <f>VLOOKUP($I360,'WM-AR'!$B$7:$AL$2292,28,FALSE)</f>
        <v>0</v>
      </c>
      <c r="AA360" s="310">
        <f>VLOOKUP($I360,'WM-AR'!$B$7:$AL$2292,29,FALSE)</f>
        <v>0</v>
      </c>
      <c r="AB360" s="310">
        <f>VLOOKUP($I360,'WM-AR'!$B$7:$AL$2292,30,FALSE)</f>
        <v>0</v>
      </c>
      <c r="AC360" s="310">
        <f>VLOOKUP($I360,'WM-AR'!$B$7:$AL$2292,31,FALSE)</f>
        <v>0</v>
      </c>
      <c r="AD360" s="310">
        <f>VLOOKUP($I360,'WM-AR'!$B$7:$AL$2292,32,FALSE)</f>
        <v>0</v>
      </c>
      <c r="AE360" s="310">
        <f>VLOOKUP($I360,'WM-AR'!$B$7:$AL$2292,33,FALSE)</f>
        <v>0</v>
      </c>
      <c r="AF360" s="467" t="s">
        <v>958</v>
      </c>
      <c r="AG360" s="316"/>
      <c r="AH360" s="312"/>
      <c r="AI360" s="312" t="s">
        <v>763</v>
      </c>
      <c r="AJ360" s="468"/>
    </row>
    <row r="361" spans="2:36">
      <c r="B361" s="317" t="str">
        <f>$B360</f>
        <v>표준</v>
      </c>
      <c r="C361" s="318"/>
      <c r="D361" s="318"/>
      <c r="E361" s="318"/>
      <c r="F361" s="318"/>
      <c r="G361" s="318"/>
      <c r="H361" s="318"/>
      <c r="I361" s="318"/>
      <c r="J361" s="318"/>
      <c r="K361" s="318"/>
      <c r="L361" s="318"/>
      <c r="M361" s="318"/>
      <c r="N361" s="318"/>
      <c r="O361" s="318"/>
      <c r="P361" s="318"/>
      <c r="Q361" s="318"/>
      <c r="R361" s="318"/>
      <c r="S361" s="318"/>
      <c r="T361" s="318"/>
      <c r="U361" s="318"/>
      <c r="V361" s="318"/>
      <c r="W361" s="318"/>
      <c r="X361" s="318"/>
      <c r="Y361" s="318"/>
      <c r="Z361" s="318"/>
      <c r="AA361" s="318"/>
      <c r="AB361" s="318"/>
      <c r="AC361" s="318"/>
      <c r="AD361" s="318"/>
      <c r="AE361" s="318"/>
      <c r="AF361" s="318"/>
      <c r="AG361" s="318"/>
      <c r="AH361" s="318"/>
      <c r="AI361" s="318"/>
      <c r="AJ361" s="318"/>
    </row>
    <row r="362" spans="2:36" ht="34.9" customHeight="1">
      <c r="B362" s="283" t="s">
        <v>755</v>
      </c>
      <c r="C362" s="440" t="s">
        <v>1321</v>
      </c>
      <c r="D362" s="285" t="s">
        <v>225</v>
      </c>
      <c r="E362" s="308"/>
      <c r="F362" s="287" t="s">
        <v>539</v>
      </c>
      <c r="G362" s="288" t="s">
        <v>1340</v>
      </c>
      <c r="H362" s="289"/>
      <c r="I362" s="290" t="str">
        <f t="shared" si="50"/>
        <v/>
      </c>
      <c r="J362" s="290"/>
      <c r="K362" s="290"/>
      <c r="L362" s="290"/>
      <c r="M362" s="290"/>
      <c r="N362" s="291"/>
      <c r="O362" s="441" t="s">
        <v>1341</v>
      </c>
      <c r="P362" s="442"/>
      <c r="Q362" s="442"/>
      <c r="R362" s="442"/>
      <c r="S362" s="442"/>
      <c r="T362" s="442"/>
      <c r="U362" s="442"/>
      <c r="V362" s="443"/>
      <c r="W362" s="444"/>
      <c r="X362" s="444"/>
      <c r="Y362" s="444"/>
      <c r="Z362" s="444"/>
      <c r="AA362" s="444"/>
      <c r="AB362" s="444"/>
      <c r="AC362" s="444"/>
      <c r="AD362" s="444"/>
      <c r="AE362" s="444"/>
      <c r="AF362" s="394"/>
      <c r="AG362" s="297"/>
      <c r="AH362" s="297"/>
      <c r="AI362" s="297"/>
      <c r="AJ362" s="333"/>
    </row>
    <row r="363" spans="2:36" s="469" customFormat="1" ht="49.9" customHeight="1">
      <c r="B363" s="299" t="str">
        <f>$B362</f>
        <v>표준</v>
      </c>
      <c r="C363" s="314"/>
      <c r="D363" s="285"/>
      <c r="E363" s="285"/>
      <c r="F363" s="460" t="s">
        <v>943</v>
      </c>
      <c r="G363" s="286" t="str">
        <f t="shared" ref="G363" si="64">N363&amp;" "&amp;Q363</f>
        <v xml:space="preserve">Wall Tile </v>
      </c>
      <c r="H363" s="466" t="s">
        <v>1342</v>
      </c>
      <c r="I363" s="309" t="str">
        <f t="shared" si="50"/>
        <v>A04AN082-00005</v>
      </c>
      <c r="J363" s="310"/>
      <c r="K363" s="310" t="str">
        <f>VLOOKUP($I363,'WM-AR'!$B$7:$AL$2292,34,FALSE)</f>
        <v>M2</v>
      </c>
      <c r="L363" s="310" t="str">
        <f>VLOOKUP($I363,'WM-AR'!$B$7:$AL$2292,4,FALSE)</f>
        <v>Finishing Work</v>
      </c>
      <c r="M363" s="310" t="str">
        <f>VLOOKUP($I363,'WM-AR'!$B$7:$AL$2292,6,FALSE)</f>
        <v>Tile Work</v>
      </c>
      <c r="N363" s="310" t="str">
        <f>VLOOKUP($I363,'WM-AR'!$B$7:$AL$2292,8,FALSE)</f>
        <v>Wall Tile</v>
      </c>
      <c r="O363" s="310" t="str">
        <f>VLOOKUP($I363,'WM-AR'!$B$7:$AL$2292,10,FALSE)</f>
        <v>Marble Tile</v>
      </c>
      <c r="P363" s="310">
        <f>VLOOKUP($I363,'WM-AR'!$B$7:$AL$2292,12,FALSE)</f>
        <v>0</v>
      </c>
      <c r="Q363" s="310" t="str">
        <f>IF(VLOOKUP($I363,'WM-AR'!$B$7:$AL$2292,14,FALSE)=0,"",VLOOKUP($I363,'WM-AR'!$B$7:$AL$2292,14,FALSE))</f>
        <v/>
      </c>
      <c r="R363" s="310">
        <f>VLOOKUP($I363,'WM-AR'!$B$7:$AL$2292,16,FALSE)</f>
        <v>0</v>
      </c>
      <c r="S363" s="310">
        <f>VLOOKUP($I363,'WM-AR'!$B$7:$AL$2292,18,FALSE)</f>
        <v>0</v>
      </c>
      <c r="T363" s="310" t="str">
        <f>VLOOKUP($I363,'WM-AR'!$B$7:$AL$2292,20,FALSE)</f>
        <v>w/ Wet Method (Mortar Bond Coat or Adhesive) or Dry Method (Steel or SST Frame, Angle, Bolt, etc.)</v>
      </c>
      <c r="U363" s="310">
        <f>VLOOKUP($I363,'WM-AR'!$B$7:$AL$2292,22,FALSE)</f>
        <v>0</v>
      </c>
      <c r="V363" s="310">
        <f>VLOOKUP($I363,'WM-AR'!$B$7:$AL$2292,24,FALSE)</f>
        <v>0</v>
      </c>
      <c r="W363" s="310">
        <f>VLOOKUP($I363,'WM-AR'!$B$7:$AL$2292,25,FALSE)</f>
        <v>0</v>
      </c>
      <c r="X363" s="310" t="str">
        <f>VLOOKUP($I363,'WM-AR'!$B$7:$AL$2292,26,FALSE)</f>
        <v>Tile Size=W(  )mm x L(  )mm x THK(  )mm</v>
      </c>
      <c r="Y363" s="310">
        <f>VLOOKUP($I363,'WM-AR'!$B$7:$AL$2292,27,FALSE)</f>
        <v>0</v>
      </c>
      <c r="Z363" s="310">
        <f>VLOOKUP($I363,'WM-AR'!$B$7:$AL$2292,28,FALSE)</f>
        <v>0</v>
      </c>
      <c r="AA363" s="310">
        <f>VLOOKUP($I363,'WM-AR'!$B$7:$AL$2292,29,FALSE)</f>
        <v>0</v>
      </c>
      <c r="AB363" s="310">
        <f>VLOOKUP($I363,'WM-AR'!$B$7:$AL$2292,30,FALSE)</f>
        <v>0</v>
      </c>
      <c r="AC363" s="310">
        <f>VLOOKUP($I363,'WM-AR'!$B$7:$AL$2292,31,FALSE)</f>
        <v>0</v>
      </c>
      <c r="AD363" s="310">
        <f>VLOOKUP($I363,'WM-AR'!$B$7:$AL$2292,32,FALSE)</f>
        <v>0</v>
      </c>
      <c r="AE363" s="310">
        <f>VLOOKUP($I363,'WM-AR'!$B$7:$AL$2292,33,FALSE)</f>
        <v>0</v>
      </c>
      <c r="AF363" s="467" t="s">
        <v>958</v>
      </c>
      <c r="AG363" s="316"/>
      <c r="AH363" s="312"/>
      <c r="AI363" s="312" t="s">
        <v>763</v>
      </c>
      <c r="AJ363" s="468"/>
    </row>
    <row r="364" spans="2:36">
      <c r="B364" s="317" t="str">
        <f>$B363</f>
        <v>표준</v>
      </c>
      <c r="C364" s="318"/>
      <c r="D364" s="318"/>
      <c r="E364" s="318"/>
      <c r="F364" s="318"/>
      <c r="G364" s="318"/>
      <c r="H364" s="318"/>
      <c r="I364" s="318"/>
      <c r="J364" s="318"/>
      <c r="K364" s="318"/>
      <c r="L364" s="318"/>
      <c r="M364" s="318"/>
      <c r="N364" s="318"/>
      <c r="O364" s="318"/>
      <c r="P364" s="318"/>
      <c r="Q364" s="318"/>
      <c r="R364" s="318"/>
      <c r="S364" s="318"/>
      <c r="T364" s="318"/>
      <c r="U364" s="318"/>
      <c r="V364" s="318"/>
      <c r="W364" s="318"/>
      <c r="X364" s="318"/>
      <c r="Y364" s="318"/>
      <c r="Z364" s="318"/>
      <c r="AA364" s="318"/>
      <c r="AB364" s="318"/>
      <c r="AC364" s="318"/>
      <c r="AD364" s="318"/>
      <c r="AE364" s="318"/>
      <c r="AF364" s="318"/>
      <c r="AG364" s="318"/>
      <c r="AH364" s="318"/>
      <c r="AI364" s="318"/>
      <c r="AJ364" s="318"/>
    </row>
    <row r="365" spans="2:36" ht="34.9" customHeight="1">
      <c r="B365" s="379"/>
      <c r="C365" s="349"/>
      <c r="D365" s="420"/>
      <c r="E365" s="426"/>
      <c r="F365" s="426"/>
      <c r="G365" s="429"/>
      <c r="H365" s="429"/>
      <c r="I365" s="350" t="str">
        <f t="shared" si="50"/>
        <v/>
      </c>
      <c r="J365" s="351"/>
      <c r="K365" s="333"/>
      <c r="L365" s="333"/>
      <c r="M365" s="333"/>
      <c r="N365" s="333"/>
      <c r="O365" s="333"/>
      <c r="P365" s="333"/>
      <c r="Q365" s="333"/>
      <c r="R365" s="333"/>
      <c r="S365" s="333"/>
      <c r="T365" s="333"/>
      <c r="U365" s="333"/>
      <c r="V365" s="333"/>
      <c r="W365" s="333"/>
      <c r="X365" s="333"/>
      <c r="Y365" s="333"/>
      <c r="Z365" s="333"/>
      <c r="AA365" s="333"/>
      <c r="AB365" s="333"/>
      <c r="AC365" s="333"/>
      <c r="AD365" s="333"/>
      <c r="AE365" s="333"/>
      <c r="AF365" s="349"/>
      <c r="AG365" s="428"/>
      <c r="AH365" s="428"/>
      <c r="AI365" s="428"/>
      <c r="AJ365" s="333"/>
    </row>
    <row r="366" spans="2:36" ht="33" customHeight="1">
      <c r="B366" s="379"/>
      <c r="C366" s="438"/>
      <c r="D366" s="470" t="s">
        <v>1343</v>
      </c>
      <c r="E366" s="321"/>
      <c r="F366" s="321"/>
      <c r="G366" s="471"/>
      <c r="H366" s="471"/>
      <c r="I366" s="415" t="str">
        <f t="shared" si="50"/>
        <v/>
      </c>
      <c r="J366" s="415"/>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305"/>
      <c r="AG366" s="305"/>
      <c r="AH366" s="305"/>
      <c r="AI366" s="305"/>
      <c r="AJ366" s="306"/>
    </row>
    <row r="367" spans="2:36" ht="34.9" customHeight="1">
      <c r="B367" s="379"/>
      <c r="C367" s="349"/>
      <c r="D367" s="420"/>
      <c r="E367" s="426"/>
      <c r="F367" s="426"/>
      <c r="G367" s="429"/>
      <c r="H367" s="429"/>
      <c r="I367" s="350" t="str">
        <f t="shared" si="50"/>
        <v/>
      </c>
      <c r="J367" s="351"/>
      <c r="K367" s="333"/>
      <c r="L367" s="333"/>
      <c r="M367" s="333"/>
      <c r="N367" s="333"/>
      <c r="O367" s="333"/>
      <c r="P367" s="333"/>
      <c r="Q367" s="333"/>
      <c r="R367" s="333"/>
      <c r="S367" s="333"/>
      <c r="T367" s="333"/>
      <c r="U367" s="333"/>
      <c r="V367" s="333"/>
      <c r="W367" s="333"/>
      <c r="X367" s="333"/>
      <c r="Y367" s="333"/>
      <c r="Z367" s="333"/>
      <c r="AA367" s="333"/>
      <c r="AB367" s="333"/>
      <c r="AC367" s="333"/>
      <c r="AD367" s="333"/>
      <c r="AE367" s="333"/>
      <c r="AF367" s="349"/>
      <c r="AG367" s="428"/>
      <c r="AH367" s="428"/>
      <c r="AI367" s="428"/>
      <c r="AJ367" s="333"/>
    </row>
    <row r="368" spans="2:36" ht="34.9" customHeight="1">
      <c r="B368" s="379"/>
      <c r="C368" s="356">
        <v>3.2</v>
      </c>
      <c r="D368" s="357" t="s">
        <v>1344</v>
      </c>
      <c r="E368" s="357"/>
      <c r="F368" s="357"/>
      <c r="G368" s="459"/>
      <c r="H368" s="459"/>
      <c r="I368" s="359" t="str">
        <f t="shared" si="50"/>
        <v/>
      </c>
      <c r="J368" s="359"/>
      <c r="K368" s="360"/>
      <c r="L368" s="360"/>
      <c r="M368" s="360"/>
      <c r="N368" s="360"/>
      <c r="O368" s="360"/>
      <c r="P368" s="360"/>
      <c r="Q368" s="360"/>
      <c r="R368" s="360"/>
      <c r="S368" s="360"/>
      <c r="T368" s="360"/>
      <c r="U368" s="360"/>
      <c r="V368" s="360"/>
      <c r="W368" s="360"/>
      <c r="X368" s="360"/>
      <c r="Y368" s="360"/>
      <c r="Z368" s="360"/>
      <c r="AA368" s="360"/>
      <c r="AB368" s="360"/>
      <c r="AC368" s="360"/>
      <c r="AD368" s="360"/>
      <c r="AE368" s="360"/>
      <c r="AF368" s="361"/>
      <c r="AG368" s="361"/>
      <c r="AH368" s="361"/>
      <c r="AI368" s="361"/>
      <c r="AJ368" s="361"/>
    </row>
    <row r="369" spans="2:36" ht="34.9" customHeight="1">
      <c r="B369" s="283" t="s">
        <v>755</v>
      </c>
      <c r="C369" s="440"/>
      <c r="D369" s="285" t="s">
        <v>225</v>
      </c>
      <c r="E369" s="308"/>
      <c r="F369" s="287" t="s">
        <v>539</v>
      </c>
      <c r="G369" s="288" t="s">
        <v>1345</v>
      </c>
      <c r="H369" s="289"/>
      <c r="I369" s="290" t="str">
        <f t="shared" si="50"/>
        <v/>
      </c>
      <c r="J369" s="290"/>
      <c r="K369" s="290"/>
      <c r="L369" s="290"/>
      <c r="M369" s="290"/>
      <c r="N369" s="291"/>
      <c r="O369" s="441"/>
      <c r="P369" s="442"/>
      <c r="Q369" s="442"/>
      <c r="R369" s="442"/>
      <c r="S369" s="442"/>
      <c r="T369" s="442"/>
      <c r="U369" s="442"/>
      <c r="V369" s="443"/>
      <c r="W369" s="444"/>
      <c r="X369" s="444"/>
      <c r="Y369" s="444"/>
      <c r="Z369" s="444"/>
      <c r="AA369" s="444"/>
      <c r="AB369" s="444"/>
      <c r="AC369" s="444"/>
      <c r="AD369" s="444"/>
      <c r="AE369" s="444"/>
      <c r="AF369" s="423"/>
      <c r="AG369" s="424"/>
      <c r="AH369" s="424"/>
      <c r="AI369" s="424"/>
      <c r="AJ369" s="333"/>
    </row>
    <row r="370" spans="2:36" ht="34.9" customHeight="1">
      <c r="B370" s="299" t="str">
        <f>$B369</f>
        <v>표준</v>
      </c>
      <c r="C370" s="349"/>
      <c r="D370" s="420"/>
      <c r="E370" s="420"/>
      <c r="F370" s="420"/>
      <c r="G370" s="420" t="s">
        <v>1346</v>
      </c>
      <c r="H370" s="420"/>
      <c r="I370" s="350" t="str">
        <f t="shared" si="50"/>
        <v/>
      </c>
      <c r="J370" s="351"/>
      <c r="K370" s="333"/>
      <c r="L370" s="333"/>
      <c r="M370" s="333"/>
      <c r="N370" s="333"/>
      <c r="O370" s="333"/>
      <c r="P370" s="333"/>
      <c r="Q370" s="333"/>
      <c r="R370" s="333"/>
      <c r="S370" s="333"/>
      <c r="T370" s="333"/>
      <c r="U370" s="333"/>
      <c r="V370" s="333"/>
      <c r="W370" s="333"/>
      <c r="X370" s="333"/>
      <c r="Y370" s="333"/>
      <c r="Z370" s="333"/>
      <c r="AA370" s="333"/>
      <c r="AB370" s="333"/>
      <c r="AC370" s="333"/>
      <c r="AD370" s="333"/>
      <c r="AE370" s="333"/>
      <c r="AF370" s="427" t="s">
        <v>1006</v>
      </c>
      <c r="AG370" s="472"/>
      <c r="AH370" s="472"/>
      <c r="AI370" s="472"/>
      <c r="AJ370" s="333"/>
    </row>
    <row r="371" spans="2:36">
      <c r="B371" s="317" t="str">
        <f>$B370</f>
        <v>표준</v>
      </c>
      <c r="C371" s="318"/>
      <c r="D371" s="318"/>
      <c r="E371" s="318"/>
      <c r="F371" s="318"/>
      <c r="G371" s="318"/>
      <c r="H371" s="318"/>
      <c r="I371" s="318"/>
      <c r="J371" s="318"/>
      <c r="K371" s="318"/>
      <c r="L371" s="318"/>
      <c r="M371" s="318"/>
      <c r="N371" s="318"/>
      <c r="O371" s="318"/>
      <c r="P371" s="318"/>
      <c r="Q371" s="318"/>
      <c r="R371" s="318"/>
      <c r="S371" s="318"/>
      <c r="T371" s="318"/>
      <c r="U371" s="318"/>
      <c r="V371" s="318"/>
      <c r="W371" s="318"/>
      <c r="X371" s="318"/>
      <c r="Y371" s="318"/>
      <c r="Z371" s="318"/>
      <c r="AA371" s="318"/>
      <c r="AB371" s="318"/>
      <c r="AC371" s="318"/>
      <c r="AD371" s="318"/>
      <c r="AE371" s="318"/>
      <c r="AF371" s="318"/>
      <c r="AG371" s="318"/>
      <c r="AH371" s="318"/>
      <c r="AI371" s="318"/>
      <c r="AJ371" s="318"/>
    </row>
    <row r="372" spans="2:36" ht="34.9" customHeight="1">
      <c r="B372" s="283" t="s">
        <v>755</v>
      </c>
      <c r="C372" s="440"/>
      <c r="D372" s="285" t="s">
        <v>225</v>
      </c>
      <c r="E372" s="308"/>
      <c r="F372" s="287" t="s">
        <v>539</v>
      </c>
      <c r="G372" s="288" t="s">
        <v>1345</v>
      </c>
      <c r="H372" s="289"/>
      <c r="I372" s="290" t="str">
        <f t="shared" si="50"/>
        <v/>
      </c>
      <c r="J372" s="290"/>
      <c r="K372" s="290"/>
      <c r="L372" s="290"/>
      <c r="M372" s="290"/>
      <c r="N372" s="291"/>
      <c r="O372" s="441"/>
      <c r="P372" s="442"/>
      <c r="Q372" s="442"/>
      <c r="R372" s="442"/>
      <c r="S372" s="442"/>
      <c r="T372" s="442"/>
      <c r="U372" s="442"/>
      <c r="V372" s="443"/>
      <c r="W372" s="444"/>
      <c r="X372" s="444"/>
      <c r="Y372" s="444"/>
      <c r="Z372" s="444"/>
      <c r="AA372" s="444"/>
      <c r="AB372" s="444"/>
      <c r="AC372" s="444"/>
      <c r="AD372" s="444"/>
      <c r="AE372" s="444"/>
      <c r="AF372" s="423"/>
      <c r="AG372" s="424"/>
      <c r="AH372" s="424"/>
      <c r="AI372" s="424"/>
      <c r="AJ372" s="333"/>
    </row>
    <row r="373" spans="2:36" ht="34.9" customHeight="1">
      <c r="B373" s="299" t="str">
        <f>$B372</f>
        <v>표준</v>
      </c>
      <c r="C373" s="349"/>
      <c r="D373" s="420"/>
      <c r="E373" s="420"/>
      <c r="F373" s="420"/>
      <c r="G373" s="420" t="s">
        <v>1347</v>
      </c>
      <c r="H373" s="420"/>
      <c r="I373" s="350" t="str">
        <f t="shared" si="50"/>
        <v/>
      </c>
      <c r="J373" s="351"/>
      <c r="K373" s="333"/>
      <c r="L373" s="333"/>
      <c r="M373" s="333"/>
      <c r="N373" s="333"/>
      <c r="O373" s="333"/>
      <c r="P373" s="333"/>
      <c r="Q373" s="333"/>
      <c r="R373" s="333"/>
      <c r="S373" s="333"/>
      <c r="T373" s="333"/>
      <c r="U373" s="333"/>
      <c r="V373" s="333"/>
      <c r="W373" s="333"/>
      <c r="X373" s="333"/>
      <c r="Y373" s="333"/>
      <c r="Z373" s="333"/>
      <c r="AA373" s="333"/>
      <c r="AB373" s="333"/>
      <c r="AC373" s="333"/>
      <c r="AD373" s="333"/>
      <c r="AE373" s="333"/>
      <c r="AF373" s="427" t="s">
        <v>1006</v>
      </c>
      <c r="AG373" s="472"/>
      <c r="AH373" s="472"/>
      <c r="AI373" s="472"/>
      <c r="AJ373" s="333"/>
    </row>
    <row r="374" spans="2:36">
      <c r="B374" s="317" t="str">
        <f>$B373</f>
        <v>표준</v>
      </c>
      <c r="C374" s="318"/>
      <c r="D374" s="318"/>
      <c r="E374" s="318"/>
      <c r="F374" s="318"/>
      <c r="G374" s="318"/>
      <c r="H374" s="318"/>
      <c r="I374" s="318"/>
      <c r="J374" s="318"/>
      <c r="K374" s="318"/>
      <c r="L374" s="318"/>
      <c r="M374" s="318"/>
      <c r="N374" s="318"/>
      <c r="O374" s="318"/>
      <c r="P374" s="318"/>
      <c r="Q374" s="318"/>
      <c r="R374" s="318"/>
      <c r="S374" s="318"/>
      <c r="T374" s="318"/>
      <c r="U374" s="318"/>
      <c r="V374" s="318"/>
      <c r="W374" s="318"/>
      <c r="X374" s="318"/>
      <c r="Y374" s="318"/>
      <c r="Z374" s="318"/>
      <c r="AA374" s="318"/>
      <c r="AB374" s="318"/>
      <c r="AC374" s="318"/>
      <c r="AD374" s="318"/>
      <c r="AE374" s="318"/>
      <c r="AF374" s="318"/>
      <c r="AG374" s="318"/>
      <c r="AH374" s="318"/>
      <c r="AI374" s="318"/>
      <c r="AJ374" s="318"/>
    </row>
    <row r="375" spans="2:36" ht="34.9" customHeight="1">
      <c r="B375" s="283" t="s">
        <v>755</v>
      </c>
      <c r="C375" s="440"/>
      <c r="D375" s="285" t="s">
        <v>225</v>
      </c>
      <c r="E375" s="308"/>
      <c r="F375" s="287" t="s">
        <v>539</v>
      </c>
      <c r="G375" s="288" t="s">
        <v>1345</v>
      </c>
      <c r="H375" s="289"/>
      <c r="I375" s="290" t="str">
        <f t="shared" si="50"/>
        <v/>
      </c>
      <c r="J375" s="290"/>
      <c r="K375" s="290"/>
      <c r="L375" s="290"/>
      <c r="M375" s="290"/>
      <c r="N375" s="291"/>
      <c r="O375" s="441"/>
      <c r="P375" s="442"/>
      <c r="Q375" s="442"/>
      <c r="R375" s="442"/>
      <c r="S375" s="442"/>
      <c r="T375" s="442"/>
      <c r="U375" s="442"/>
      <c r="V375" s="443"/>
      <c r="W375" s="444"/>
      <c r="X375" s="444"/>
      <c r="Y375" s="444"/>
      <c r="Z375" s="444"/>
      <c r="AA375" s="444"/>
      <c r="AB375" s="444"/>
      <c r="AC375" s="444"/>
      <c r="AD375" s="444"/>
      <c r="AE375" s="444"/>
      <c r="AF375" s="423"/>
      <c r="AG375" s="424"/>
      <c r="AH375" s="424"/>
      <c r="AI375" s="424"/>
      <c r="AJ375" s="333"/>
    </row>
    <row r="376" spans="2:36" ht="34.9" customHeight="1">
      <c r="B376" s="299" t="str">
        <f>$B375</f>
        <v>표준</v>
      </c>
      <c r="C376" s="349"/>
      <c r="D376" s="420"/>
      <c r="E376" s="420"/>
      <c r="F376" s="420"/>
      <c r="G376" s="420" t="s">
        <v>1348</v>
      </c>
      <c r="H376" s="420"/>
      <c r="I376" s="350" t="str">
        <f t="shared" si="50"/>
        <v/>
      </c>
      <c r="J376" s="351"/>
      <c r="K376" s="333"/>
      <c r="L376" s="333"/>
      <c r="M376" s="333"/>
      <c r="N376" s="333"/>
      <c r="O376" s="333"/>
      <c r="P376" s="333"/>
      <c r="Q376" s="333"/>
      <c r="R376" s="333"/>
      <c r="S376" s="333"/>
      <c r="T376" s="333"/>
      <c r="U376" s="333"/>
      <c r="V376" s="333"/>
      <c r="W376" s="333"/>
      <c r="X376" s="333"/>
      <c r="Y376" s="333"/>
      <c r="Z376" s="333"/>
      <c r="AA376" s="333"/>
      <c r="AB376" s="333"/>
      <c r="AC376" s="333"/>
      <c r="AD376" s="333"/>
      <c r="AE376" s="333"/>
      <c r="AF376" s="427" t="s">
        <v>1006</v>
      </c>
      <c r="AG376" s="472"/>
      <c r="AH376" s="472"/>
      <c r="AI376" s="472"/>
      <c r="AJ376" s="333"/>
    </row>
    <row r="377" spans="2:36">
      <c r="B377" s="317" t="str">
        <f>$B376</f>
        <v>표준</v>
      </c>
      <c r="C377" s="318"/>
      <c r="D377" s="318"/>
      <c r="E377" s="318"/>
      <c r="F377" s="318"/>
      <c r="G377" s="318"/>
      <c r="H377" s="318"/>
      <c r="I377" s="318"/>
      <c r="J377" s="318"/>
      <c r="K377" s="318"/>
      <c r="L377" s="318"/>
      <c r="M377" s="318"/>
      <c r="N377" s="318"/>
      <c r="O377" s="318"/>
      <c r="P377" s="318"/>
      <c r="Q377" s="318"/>
      <c r="R377" s="318"/>
      <c r="S377" s="318"/>
      <c r="T377" s="318"/>
      <c r="U377" s="318"/>
      <c r="V377" s="318"/>
      <c r="W377" s="318"/>
      <c r="X377" s="318"/>
      <c r="Y377" s="318"/>
      <c r="Z377" s="318"/>
      <c r="AA377" s="318"/>
      <c r="AB377" s="318"/>
      <c r="AC377" s="318"/>
      <c r="AD377" s="318"/>
      <c r="AE377" s="318"/>
      <c r="AF377" s="318"/>
      <c r="AG377" s="318"/>
      <c r="AH377" s="318"/>
      <c r="AI377" s="318"/>
      <c r="AJ377" s="318"/>
    </row>
    <row r="378" spans="2:36" ht="34.9" customHeight="1">
      <c r="B378" s="379"/>
      <c r="C378" s="356">
        <v>3.3</v>
      </c>
      <c r="D378" s="357" t="s">
        <v>1349</v>
      </c>
      <c r="E378" s="357"/>
      <c r="F378" s="357"/>
      <c r="G378" s="459"/>
      <c r="H378" s="459"/>
      <c r="I378" s="359" t="str">
        <f t="shared" si="50"/>
        <v/>
      </c>
      <c r="J378" s="359"/>
      <c r="K378" s="360"/>
      <c r="L378" s="360"/>
      <c r="M378" s="360"/>
      <c r="N378" s="360"/>
      <c r="O378" s="360"/>
      <c r="P378" s="360"/>
      <c r="Q378" s="360"/>
      <c r="R378" s="360"/>
      <c r="S378" s="360"/>
      <c r="T378" s="360"/>
      <c r="U378" s="360"/>
      <c r="V378" s="360"/>
      <c r="W378" s="360"/>
      <c r="X378" s="360"/>
      <c r="Y378" s="360"/>
      <c r="Z378" s="360"/>
      <c r="AA378" s="360"/>
      <c r="AB378" s="360"/>
      <c r="AC378" s="360"/>
      <c r="AD378" s="360"/>
      <c r="AE378" s="360"/>
      <c r="AF378" s="361"/>
      <c r="AG378" s="361"/>
      <c r="AH378" s="361"/>
      <c r="AI378" s="361"/>
      <c r="AJ378" s="361"/>
    </row>
    <row r="379" spans="2:36" ht="34.9" customHeight="1">
      <c r="B379" s="283" t="s">
        <v>755</v>
      </c>
      <c r="C379" s="440"/>
      <c r="D379" s="285" t="s">
        <v>225</v>
      </c>
      <c r="E379" s="308"/>
      <c r="F379" s="287" t="s">
        <v>539</v>
      </c>
      <c r="G379" s="288" t="s">
        <v>1345</v>
      </c>
      <c r="H379" s="289"/>
      <c r="I379" s="290" t="str">
        <f t="shared" si="50"/>
        <v/>
      </c>
      <c r="J379" s="290"/>
      <c r="K379" s="290"/>
      <c r="L379" s="290"/>
      <c r="M379" s="290"/>
      <c r="N379" s="291"/>
      <c r="O379" s="441"/>
      <c r="P379" s="442"/>
      <c r="Q379" s="442"/>
      <c r="R379" s="442"/>
      <c r="S379" s="442"/>
      <c r="T379" s="442"/>
      <c r="U379" s="442"/>
      <c r="V379" s="443"/>
      <c r="W379" s="444"/>
      <c r="X379" s="444"/>
      <c r="Y379" s="444"/>
      <c r="Z379" s="444"/>
      <c r="AA379" s="444"/>
      <c r="AB379" s="444"/>
      <c r="AC379" s="444"/>
      <c r="AD379" s="444"/>
      <c r="AE379" s="444"/>
      <c r="AF379" s="423"/>
      <c r="AG379" s="424"/>
      <c r="AH379" s="424"/>
      <c r="AI379" s="424"/>
      <c r="AJ379" s="333"/>
    </row>
    <row r="380" spans="2:36" ht="34.9" customHeight="1">
      <c r="B380" s="299" t="str">
        <f>$B379</f>
        <v>표준</v>
      </c>
      <c r="C380" s="349"/>
      <c r="D380" s="287"/>
      <c r="E380" s="287"/>
      <c r="F380" s="287"/>
      <c r="G380" s="420" t="s">
        <v>1350</v>
      </c>
      <c r="H380" s="420"/>
      <c r="I380" s="350" t="str">
        <f t="shared" si="50"/>
        <v/>
      </c>
      <c r="J380" s="351"/>
      <c r="K380" s="333"/>
      <c r="L380" s="333"/>
      <c r="M380" s="333"/>
      <c r="N380" s="333"/>
      <c r="O380" s="333"/>
      <c r="P380" s="333"/>
      <c r="Q380" s="333"/>
      <c r="R380" s="333"/>
      <c r="S380" s="333"/>
      <c r="T380" s="333"/>
      <c r="U380" s="333"/>
      <c r="V380" s="333"/>
      <c r="W380" s="333"/>
      <c r="X380" s="333"/>
      <c r="Y380" s="333"/>
      <c r="Z380" s="333"/>
      <c r="AA380" s="333"/>
      <c r="AB380" s="333"/>
      <c r="AC380" s="333"/>
      <c r="AD380" s="333"/>
      <c r="AE380" s="333"/>
      <c r="AF380" s="427" t="s">
        <v>1006</v>
      </c>
      <c r="AG380" s="472"/>
      <c r="AH380" s="472"/>
      <c r="AI380" s="472"/>
      <c r="AJ380" s="333"/>
    </row>
    <row r="381" spans="2:36">
      <c r="B381" s="317" t="str">
        <f>$B380</f>
        <v>표준</v>
      </c>
      <c r="C381" s="318"/>
      <c r="D381" s="318"/>
      <c r="E381" s="318"/>
      <c r="F381" s="318"/>
      <c r="G381" s="318"/>
      <c r="H381" s="318"/>
      <c r="I381" s="318"/>
      <c r="J381" s="318"/>
      <c r="K381" s="318"/>
      <c r="L381" s="318"/>
      <c r="M381" s="318"/>
      <c r="N381" s="318"/>
      <c r="O381" s="318"/>
      <c r="P381" s="318"/>
      <c r="Q381" s="318"/>
      <c r="R381" s="318"/>
      <c r="S381" s="318"/>
      <c r="T381" s="318"/>
      <c r="U381" s="318"/>
      <c r="V381" s="318"/>
      <c r="W381" s="318"/>
      <c r="X381" s="318"/>
      <c r="Y381" s="318"/>
      <c r="Z381" s="318"/>
      <c r="AA381" s="318"/>
      <c r="AB381" s="318"/>
      <c r="AC381" s="318"/>
      <c r="AD381" s="318"/>
      <c r="AE381" s="318"/>
      <c r="AF381" s="318"/>
      <c r="AG381" s="318"/>
      <c r="AH381" s="318"/>
      <c r="AI381" s="318"/>
      <c r="AJ381" s="318"/>
    </row>
    <row r="382" spans="2:36" ht="34.9" customHeight="1">
      <c r="B382" s="379"/>
      <c r="C382" s="349"/>
      <c r="D382" s="287"/>
      <c r="E382" s="352"/>
      <c r="F382" s="352"/>
      <c r="G382" s="426"/>
      <c r="H382" s="426"/>
      <c r="I382" s="350" t="str">
        <f t="shared" si="50"/>
        <v/>
      </c>
      <c r="J382" s="351"/>
      <c r="K382" s="333"/>
      <c r="L382" s="333"/>
      <c r="M382" s="333"/>
      <c r="N382" s="333"/>
      <c r="O382" s="333"/>
      <c r="P382" s="333"/>
      <c r="Q382" s="333"/>
      <c r="R382" s="333"/>
      <c r="S382" s="333"/>
      <c r="T382" s="333"/>
      <c r="U382" s="333"/>
      <c r="V382" s="333"/>
      <c r="W382" s="333"/>
      <c r="X382" s="333"/>
      <c r="Y382" s="333"/>
      <c r="Z382" s="333"/>
      <c r="AA382" s="333"/>
      <c r="AB382" s="333"/>
      <c r="AC382" s="333"/>
      <c r="AD382" s="333"/>
      <c r="AE382" s="333"/>
      <c r="AF382" s="427"/>
      <c r="AG382" s="472"/>
      <c r="AH382" s="472"/>
      <c r="AI382" s="472"/>
      <c r="AJ382" s="333"/>
    </row>
    <row r="383" spans="2:36" ht="34.9" customHeight="1">
      <c r="B383" s="379"/>
      <c r="C383" s="349"/>
      <c r="D383" s="420"/>
      <c r="E383" s="426"/>
      <c r="F383" s="426"/>
      <c r="G383" s="429"/>
      <c r="H383" s="429"/>
      <c r="I383" s="350" t="str">
        <f t="shared" si="50"/>
        <v/>
      </c>
      <c r="J383" s="351"/>
      <c r="K383" s="333"/>
      <c r="L383" s="333"/>
      <c r="M383" s="333"/>
      <c r="N383" s="333"/>
      <c r="O383" s="333"/>
      <c r="P383" s="333"/>
      <c r="Q383" s="333"/>
      <c r="R383" s="333"/>
      <c r="S383" s="333"/>
      <c r="T383" s="333"/>
      <c r="U383" s="333"/>
      <c r="V383" s="333"/>
      <c r="W383" s="333"/>
      <c r="X383" s="333"/>
      <c r="Y383" s="333"/>
      <c r="Z383" s="333"/>
      <c r="AA383" s="333"/>
      <c r="AB383" s="333"/>
      <c r="AC383" s="333"/>
      <c r="AD383" s="333"/>
      <c r="AE383" s="333"/>
      <c r="AF383" s="349"/>
      <c r="AG383" s="428"/>
      <c r="AH383" s="428"/>
      <c r="AI383" s="428"/>
      <c r="AJ383" s="333"/>
    </row>
    <row r="384" spans="2:36" ht="34.9" customHeight="1">
      <c r="B384" s="379"/>
      <c r="C384" s="349"/>
      <c r="D384" s="287"/>
      <c r="E384" s="287"/>
      <c r="F384" s="287"/>
      <c r="G384" s="287"/>
      <c r="H384" s="287"/>
      <c r="I384" s="350" t="str">
        <f t="shared" si="50"/>
        <v/>
      </c>
      <c r="J384" s="351"/>
      <c r="K384" s="333"/>
      <c r="L384" s="333"/>
      <c r="M384" s="333"/>
      <c r="N384" s="333"/>
      <c r="O384" s="333"/>
      <c r="P384" s="333"/>
      <c r="Q384" s="333"/>
      <c r="R384" s="333"/>
      <c r="S384" s="333"/>
      <c r="T384" s="333"/>
      <c r="U384" s="333"/>
      <c r="V384" s="333"/>
      <c r="W384" s="333"/>
      <c r="X384" s="333"/>
      <c r="Y384" s="333"/>
      <c r="Z384" s="333"/>
      <c r="AA384" s="333"/>
      <c r="AB384" s="333"/>
      <c r="AC384" s="333"/>
      <c r="AD384" s="333"/>
      <c r="AE384" s="333"/>
      <c r="AF384" s="349"/>
      <c r="AG384" s="428"/>
      <c r="AH384" s="428"/>
      <c r="AI384" s="428"/>
      <c r="AJ384" s="333"/>
    </row>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sheetData>
  <mergeCells count="39">
    <mergeCell ref="F39:F41"/>
    <mergeCell ref="AH2:AI2"/>
    <mergeCell ref="F25:F27"/>
    <mergeCell ref="F28:F29"/>
    <mergeCell ref="F32:F34"/>
    <mergeCell ref="F35:F36"/>
    <mergeCell ref="F81:F83"/>
    <mergeCell ref="F42:F43"/>
    <mergeCell ref="F46:F48"/>
    <mergeCell ref="F49:F50"/>
    <mergeCell ref="F53:F55"/>
    <mergeCell ref="F56:F57"/>
    <mergeCell ref="F60:F62"/>
    <mergeCell ref="F63:F64"/>
    <mergeCell ref="F67:F69"/>
    <mergeCell ref="F70:F71"/>
    <mergeCell ref="F74:F76"/>
    <mergeCell ref="F77:F78"/>
    <mergeCell ref="F129:F132"/>
    <mergeCell ref="F84:F85"/>
    <mergeCell ref="F89:F92"/>
    <mergeCell ref="F93:F94"/>
    <mergeCell ref="F97:F100"/>
    <mergeCell ref="F101:F102"/>
    <mergeCell ref="F105:F108"/>
    <mergeCell ref="F109:F110"/>
    <mergeCell ref="F113:F116"/>
    <mergeCell ref="F117:F118"/>
    <mergeCell ref="F121:F124"/>
    <mergeCell ref="F125:F126"/>
    <mergeCell ref="F157:F158"/>
    <mergeCell ref="F235:F236"/>
    <mergeCell ref="F240:F241"/>
    <mergeCell ref="F133:F134"/>
    <mergeCell ref="F137:F140"/>
    <mergeCell ref="F141:F142"/>
    <mergeCell ref="F145:F148"/>
    <mergeCell ref="F149:F150"/>
    <mergeCell ref="F153:F156"/>
  </mergeCells>
  <phoneticPr fontId="4" type="noConversion"/>
  <conditionalFormatting sqref="B6:B22">
    <cfRule type="expression" dxfId="601" priority="1">
      <formula>LEFT(B6,2)="실행"</formula>
    </cfRule>
    <cfRule type="expression" dxfId="600" priority="2">
      <formula>LEFT(B6,2)="입찰"</formula>
    </cfRule>
  </conditionalFormatting>
  <conditionalFormatting sqref="B24:B86">
    <cfRule type="expression" dxfId="599" priority="29">
      <formula>LEFT(B24,2)="실행"</formula>
    </cfRule>
    <cfRule type="expression" dxfId="598" priority="30">
      <formula>LEFT(B24,2)="입찰"</formula>
    </cfRule>
  </conditionalFormatting>
  <conditionalFormatting sqref="B88:B159">
    <cfRule type="expression" dxfId="597" priority="27">
      <formula>LEFT(B88,2)="실행"</formula>
    </cfRule>
    <cfRule type="expression" dxfId="596" priority="28">
      <formula>LEFT(B88,2)="입찰"</formula>
    </cfRule>
  </conditionalFormatting>
  <conditionalFormatting sqref="B161:B190">
    <cfRule type="expression" dxfId="595" priority="25">
      <formula>LEFT(B161,2)="실행"</formula>
    </cfRule>
    <cfRule type="expression" dxfId="594" priority="26">
      <formula>LEFT(B161,2)="입찰"</formula>
    </cfRule>
  </conditionalFormatting>
  <conditionalFormatting sqref="B192:B248">
    <cfRule type="expression" dxfId="593" priority="23">
      <formula>LEFT(B192,2)="실행"</formula>
    </cfRule>
    <cfRule type="expression" dxfId="592" priority="24">
      <formula>LEFT(B192,2)="입찰"</formula>
    </cfRule>
  </conditionalFormatting>
  <conditionalFormatting sqref="B250:B264">
    <cfRule type="expression" dxfId="591" priority="21">
      <formula>LEFT(B250,2)="실행"</formula>
    </cfRule>
    <cfRule type="expression" dxfId="590" priority="22">
      <formula>LEFT(B250,2)="입찰"</formula>
    </cfRule>
  </conditionalFormatting>
  <conditionalFormatting sqref="B266:B277">
    <cfRule type="expression" dxfId="589" priority="19">
      <formula>LEFT(B266,2)="실행"</formula>
    </cfRule>
    <cfRule type="expression" dxfId="588" priority="20">
      <formula>LEFT(B266,2)="입찰"</formula>
    </cfRule>
  </conditionalFormatting>
  <conditionalFormatting sqref="B279:B283">
    <cfRule type="expression" dxfId="587" priority="17">
      <formula>LEFT(B279,2)="실행"</formula>
    </cfRule>
    <cfRule type="expression" dxfId="586" priority="18">
      <formula>LEFT(B279,2)="입찰"</formula>
    </cfRule>
  </conditionalFormatting>
  <conditionalFormatting sqref="B285:B302">
    <cfRule type="expression" dxfId="585" priority="15">
      <formula>LEFT(B285,2)="실행"</formula>
    </cfRule>
    <cfRule type="expression" dxfId="584" priority="16">
      <formula>LEFT(B285,2)="입찰"</formula>
    </cfRule>
  </conditionalFormatting>
  <conditionalFormatting sqref="B304:B309">
    <cfRule type="expression" dxfId="583" priority="13">
      <formula>LEFT(B304,2)="실행"</formula>
    </cfRule>
    <cfRule type="expression" dxfId="582" priority="14">
      <formula>LEFT(B304,2)="입찰"</formula>
    </cfRule>
  </conditionalFormatting>
  <conditionalFormatting sqref="B311:B315">
    <cfRule type="expression" dxfId="581" priority="11">
      <formula>LEFT(B311,2)="실행"</formula>
    </cfRule>
    <cfRule type="expression" dxfId="580" priority="12">
      <formula>LEFT(B311,2)="입찰"</formula>
    </cfRule>
  </conditionalFormatting>
  <conditionalFormatting sqref="B317:B336">
    <cfRule type="expression" dxfId="579" priority="9">
      <formula>LEFT(B317,2)="실행"</formula>
    </cfRule>
    <cfRule type="expression" dxfId="578" priority="10">
      <formula>LEFT(B317,2)="입찰"</formula>
    </cfRule>
  </conditionalFormatting>
  <conditionalFormatting sqref="B338:B364">
    <cfRule type="expression" dxfId="577" priority="7">
      <formula>LEFT(B338,2)="실행"</formula>
    </cfRule>
    <cfRule type="expression" dxfId="576" priority="8">
      <formula>LEFT(B338,2)="입찰"</formula>
    </cfRule>
  </conditionalFormatting>
  <conditionalFormatting sqref="B369:B377">
    <cfRule type="expression" dxfId="575" priority="5">
      <formula>LEFT(B369,2)="실행"</formula>
    </cfRule>
    <cfRule type="expression" dxfId="574" priority="6">
      <formula>LEFT(B369,2)="입찰"</formula>
    </cfRule>
  </conditionalFormatting>
  <conditionalFormatting sqref="B379:B381">
    <cfRule type="expression" dxfId="573" priority="3">
      <formula>LEFT(B379,2)="실행"</formula>
    </cfRule>
    <cfRule type="expression" dxfId="572" priority="4">
      <formula>LEFT(B379,2)="입찰"</formula>
    </cfRule>
  </conditionalFormatting>
  <conditionalFormatting sqref="C9:AJ9">
    <cfRule type="expression" dxfId="571" priority="175">
      <formula>LEFT($B9,2)="실행"</formula>
    </cfRule>
    <cfRule type="expression" dxfId="570" priority="176">
      <formula>LEFT($B9,2)="입찰"</formula>
    </cfRule>
  </conditionalFormatting>
  <conditionalFormatting sqref="C13:AJ13">
    <cfRule type="expression" dxfId="569" priority="173">
      <formula>LEFT($B13,2)="실행"</formula>
    </cfRule>
    <cfRule type="expression" dxfId="568" priority="174">
      <formula>LEFT($B13,2)="입찰"</formula>
    </cfRule>
  </conditionalFormatting>
  <conditionalFormatting sqref="C18:AJ18">
    <cfRule type="expression" dxfId="567" priority="171">
      <formula>LEFT($B18,2)="실행"</formula>
    </cfRule>
    <cfRule type="expression" dxfId="566" priority="172">
      <formula>LEFT($B18,2)="입찰"</formula>
    </cfRule>
  </conditionalFormatting>
  <conditionalFormatting sqref="C22:AJ22">
    <cfRule type="expression" dxfId="565" priority="169">
      <formula>LEFT($B22,2)="실행"</formula>
    </cfRule>
    <cfRule type="expression" dxfId="564" priority="170">
      <formula>LEFT($B22,2)="입찰"</formula>
    </cfRule>
  </conditionalFormatting>
  <conditionalFormatting sqref="C30:AJ30">
    <cfRule type="expression" dxfId="563" priority="167">
      <formula>LEFT($B30,2)="실행"</formula>
    </cfRule>
    <cfRule type="expression" dxfId="562" priority="168">
      <formula>LEFT($B30,2)="입찰"</formula>
    </cfRule>
  </conditionalFormatting>
  <conditionalFormatting sqref="C37:AJ37">
    <cfRule type="expression" dxfId="561" priority="165">
      <formula>LEFT($B37,2)="실행"</formula>
    </cfRule>
    <cfRule type="expression" dxfId="560" priority="166">
      <formula>LEFT($B37,2)="입찰"</formula>
    </cfRule>
  </conditionalFormatting>
  <conditionalFormatting sqref="C44:AJ44">
    <cfRule type="expression" dxfId="559" priority="163">
      <formula>LEFT($B44,2)="실행"</formula>
    </cfRule>
    <cfRule type="expression" dxfId="558" priority="164">
      <formula>LEFT($B44,2)="입찰"</formula>
    </cfRule>
  </conditionalFormatting>
  <conditionalFormatting sqref="C51:AJ51">
    <cfRule type="expression" dxfId="557" priority="161">
      <formula>LEFT($B51,2)="실행"</formula>
    </cfRule>
    <cfRule type="expression" dxfId="556" priority="162">
      <formula>LEFT($B51,2)="입찰"</formula>
    </cfRule>
  </conditionalFormatting>
  <conditionalFormatting sqref="C58:AJ58">
    <cfRule type="expression" dxfId="555" priority="159">
      <formula>LEFT($B58,2)="실행"</formula>
    </cfRule>
    <cfRule type="expression" dxfId="554" priority="160">
      <formula>LEFT($B58,2)="입찰"</formula>
    </cfRule>
  </conditionalFormatting>
  <conditionalFormatting sqref="C65:AJ65">
    <cfRule type="expression" dxfId="553" priority="157">
      <formula>LEFT($B65,2)="실행"</formula>
    </cfRule>
    <cfRule type="expression" dxfId="552" priority="158">
      <formula>LEFT($B65,2)="입찰"</formula>
    </cfRule>
  </conditionalFormatting>
  <conditionalFormatting sqref="C72:AJ72">
    <cfRule type="expression" dxfId="551" priority="155">
      <formula>LEFT($B72,2)="실행"</formula>
    </cfRule>
    <cfRule type="expression" dxfId="550" priority="156">
      <formula>LEFT($B72,2)="입찰"</formula>
    </cfRule>
  </conditionalFormatting>
  <conditionalFormatting sqref="C79:AJ79">
    <cfRule type="expression" dxfId="549" priority="153">
      <formula>LEFT($B79,2)="실행"</formula>
    </cfRule>
    <cfRule type="expression" dxfId="548" priority="154">
      <formula>LEFT($B79,2)="입찰"</formula>
    </cfRule>
  </conditionalFormatting>
  <conditionalFormatting sqref="C86:AJ86">
    <cfRule type="expression" dxfId="547" priority="151">
      <formula>LEFT($B86,2)="실행"</formula>
    </cfRule>
    <cfRule type="expression" dxfId="546" priority="152">
      <formula>LEFT($B86,2)="입찰"</formula>
    </cfRule>
  </conditionalFormatting>
  <conditionalFormatting sqref="C95:AJ95">
    <cfRule type="expression" dxfId="545" priority="149">
      <formula>LEFT($B95,2)="실행"</formula>
    </cfRule>
    <cfRule type="expression" dxfId="544" priority="150">
      <formula>LEFT($B95,2)="입찰"</formula>
    </cfRule>
  </conditionalFormatting>
  <conditionalFormatting sqref="C103:AJ103">
    <cfRule type="expression" dxfId="543" priority="147">
      <formula>LEFT($B103,2)="실행"</formula>
    </cfRule>
    <cfRule type="expression" dxfId="542" priority="148">
      <formula>LEFT($B103,2)="입찰"</formula>
    </cfRule>
  </conditionalFormatting>
  <conditionalFormatting sqref="C111:AJ111">
    <cfRule type="expression" dxfId="541" priority="145">
      <formula>LEFT($B111,2)="실행"</formula>
    </cfRule>
    <cfRule type="expression" dxfId="540" priority="146">
      <formula>LEFT($B111,2)="입찰"</formula>
    </cfRule>
  </conditionalFormatting>
  <conditionalFormatting sqref="C119:AJ119">
    <cfRule type="expression" dxfId="539" priority="143">
      <formula>LEFT($B119,2)="실행"</formula>
    </cfRule>
    <cfRule type="expression" dxfId="538" priority="144">
      <formula>LEFT($B119,2)="입찰"</formula>
    </cfRule>
  </conditionalFormatting>
  <conditionalFormatting sqref="C127:AJ127">
    <cfRule type="expression" dxfId="537" priority="141">
      <formula>LEFT($B127,2)="실행"</formula>
    </cfRule>
    <cfRule type="expression" dxfId="536" priority="142">
      <formula>LEFT($B127,2)="입찰"</formula>
    </cfRule>
  </conditionalFormatting>
  <conditionalFormatting sqref="C135:AJ135">
    <cfRule type="expression" dxfId="535" priority="139">
      <formula>LEFT($B135,2)="실행"</formula>
    </cfRule>
    <cfRule type="expression" dxfId="534" priority="140">
      <formula>LEFT($B135,2)="입찰"</formula>
    </cfRule>
  </conditionalFormatting>
  <conditionalFormatting sqref="C143:AJ143">
    <cfRule type="expression" dxfId="533" priority="137">
      <formula>LEFT($B143,2)="실행"</formula>
    </cfRule>
    <cfRule type="expression" dxfId="532" priority="138">
      <formula>LEFT($B143,2)="입찰"</formula>
    </cfRule>
  </conditionalFormatting>
  <conditionalFormatting sqref="C151:AJ151">
    <cfRule type="expression" dxfId="531" priority="135">
      <formula>LEFT($B151,2)="실행"</formula>
    </cfRule>
    <cfRule type="expression" dxfId="530" priority="136">
      <formula>LEFT($B151,2)="입찰"</formula>
    </cfRule>
  </conditionalFormatting>
  <conditionalFormatting sqref="C159:AJ159">
    <cfRule type="expression" dxfId="529" priority="133">
      <formula>LEFT($B159,2)="실행"</formula>
    </cfRule>
    <cfRule type="expression" dxfId="528" priority="134">
      <formula>LEFT($B159,2)="입찰"</formula>
    </cfRule>
  </conditionalFormatting>
  <conditionalFormatting sqref="C165:AJ165">
    <cfRule type="expression" dxfId="527" priority="131">
      <formula>LEFT($B165,2)="실행"</formula>
    </cfRule>
    <cfRule type="expression" dxfId="526" priority="132">
      <formula>LEFT($B165,2)="입찰"</formula>
    </cfRule>
  </conditionalFormatting>
  <conditionalFormatting sqref="C170:AJ170">
    <cfRule type="expression" dxfId="525" priority="129">
      <formula>LEFT($B170,2)="실행"</formula>
    </cfRule>
    <cfRule type="expression" dxfId="524" priority="130">
      <formula>LEFT($B170,2)="입찰"</formula>
    </cfRule>
  </conditionalFormatting>
  <conditionalFormatting sqref="C175:AJ175">
    <cfRule type="expression" dxfId="523" priority="127">
      <formula>LEFT($B175,2)="실행"</formula>
    </cfRule>
    <cfRule type="expression" dxfId="522" priority="128">
      <formula>LEFT($B175,2)="입찰"</formula>
    </cfRule>
  </conditionalFormatting>
  <conditionalFormatting sqref="C180:AJ180">
    <cfRule type="expression" dxfId="521" priority="125">
      <formula>LEFT($B180,2)="실행"</formula>
    </cfRule>
    <cfRule type="expression" dxfId="520" priority="126">
      <formula>LEFT($B180,2)="입찰"</formula>
    </cfRule>
  </conditionalFormatting>
  <conditionalFormatting sqref="C185:AJ185">
    <cfRule type="expression" dxfId="519" priority="123">
      <formula>LEFT($B185,2)="실행"</formula>
    </cfRule>
    <cfRule type="expression" dxfId="518" priority="124">
      <formula>LEFT($B185,2)="입찰"</formula>
    </cfRule>
  </conditionalFormatting>
  <conditionalFormatting sqref="C190:AJ190">
    <cfRule type="expression" dxfId="517" priority="121">
      <formula>LEFT($B190,2)="실행"</formula>
    </cfRule>
    <cfRule type="expression" dxfId="516" priority="122">
      <formula>LEFT($B190,2)="입찰"</formula>
    </cfRule>
  </conditionalFormatting>
  <conditionalFormatting sqref="C196:AJ196">
    <cfRule type="expression" dxfId="515" priority="119">
      <formula>LEFT($B196,2)="실행"</formula>
    </cfRule>
    <cfRule type="expression" dxfId="514" priority="120">
      <formula>LEFT($B196,2)="입찰"</formula>
    </cfRule>
  </conditionalFormatting>
  <conditionalFormatting sqref="C201:AJ201">
    <cfRule type="expression" dxfId="513" priority="117">
      <formula>LEFT($B201,2)="실행"</formula>
    </cfRule>
    <cfRule type="expression" dxfId="512" priority="118">
      <formula>LEFT($B201,2)="입찰"</formula>
    </cfRule>
  </conditionalFormatting>
  <conditionalFormatting sqref="C206:AJ206">
    <cfRule type="expression" dxfId="511" priority="115">
      <formula>LEFT($B206,2)="실행"</formula>
    </cfRule>
    <cfRule type="expression" dxfId="510" priority="116">
      <formula>LEFT($B206,2)="입찰"</formula>
    </cfRule>
  </conditionalFormatting>
  <conditionalFormatting sqref="C212:AJ212">
    <cfRule type="expression" dxfId="509" priority="113">
      <formula>LEFT($B212,2)="실행"</formula>
    </cfRule>
    <cfRule type="expression" dxfId="508" priority="114">
      <formula>LEFT($B212,2)="입찰"</formula>
    </cfRule>
  </conditionalFormatting>
  <conditionalFormatting sqref="C218:AJ218">
    <cfRule type="expression" dxfId="507" priority="111">
      <formula>LEFT($B218,2)="실행"</formula>
    </cfRule>
    <cfRule type="expression" dxfId="506" priority="112">
      <formula>LEFT($B218,2)="입찰"</formula>
    </cfRule>
  </conditionalFormatting>
  <conditionalFormatting sqref="C225:AJ225">
    <cfRule type="expression" dxfId="505" priority="109">
      <formula>LEFT($B225,2)="실행"</formula>
    </cfRule>
    <cfRule type="expression" dxfId="504" priority="110">
      <formula>LEFT($B225,2)="입찰"</formula>
    </cfRule>
  </conditionalFormatting>
  <conditionalFormatting sqref="C232:AJ232">
    <cfRule type="expression" dxfId="503" priority="107">
      <formula>LEFT($B232,2)="실행"</formula>
    </cfRule>
    <cfRule type="expression" dxfId="502" priority="108">
      <formula>LEFT($B232,2)="입찰"</formula>
    </cfRule>
  </conditionalFormatting>
  <conditionalFormatting sqref="C237:AJ237">
    <cfRule type="expression" dxfId="501" priority="105">
      <formula>LEFT($B237,2)="실행"</formula>
    </cfRule>
    <cfRule type="expression" dxfId="500" priority="106">
      <formula>LEFT($B237,2)="입찰"</formula>
    </cfRule>
  </conditionalFormatting>
  <conditionalFormatting sqref="C242:AJ242">
    <cfRule type="expression" dxfId="499" priority="103">
      <formula>LEFT($B242,2)="실행"</formula>
    </cfRule>
    <cfRule type="expression" dxfId="498" priority="104">
      <formula>LEFT($B242,2)="입찰"</formula>
    </cfRule>
  </conditionalFormatting>
  <conditionalFormatting sqref="C245:AJ245">
    <cfRule type="expression" dxfId="497" priority="101">
      <formula>LEFT($B245,2)="실행"</formula>
    </cfRule>
    <cfRule type="expression" dxfId="496" priority="102">
      <formula>LEFT($B245,2)="입찰"</formula>
    </cfRule>
  </conditionalFormatting>
  <conditionalFormatting sqref="C248:AJ248">
    <cfRule type="expression" dxfId="495" priority="99">
      <formula>LEFT($B248,2)="실행"</formula>
    </cfRule>
    <cfRule type="expression" dxfId="494" priority="100">
      <formula>LEFT($B248,2)="입찰"</formula>
    </cfRule>
  </conditionalFormatting>
  <conditionalFormatting sqref="C252:AJ252">
    <cfRule type="expression" dxfId="493" priority="97">
      <formula>LEFT($B252,2)="실행"</formula>
    </cfRule>
    <cfRule type="expression" dxfId="492" priority="98">
      <formula>LEFT($B252,2)="입찰"</formula>
    </cfRule>
  </conditionalFormatting>
  <conditionalFormatting sqref="C255:AJ255">
    <cfRule type="expression" dxfId="491" priority="95">
      <formula>LEFT($B255,2)="실행"</formula>
    </cfRule>
    <cfRule type="expression" dxfId="490" priority="96">
      <formula>LEFT($B255,2)="입찰"</formula>
    </cfRule>
  </conditionalFormatting>
  <conditionalFormatting sqref="C258:AJ258">
    <cfRule type="expression" dxfId="489" priority="93">
      <formula>LEFT($B258,2)="실행"</formula>
    </cfRule>
    <cfRule type="expression" dxfId="488" priority="94">
      <formula>LEFT($B258,2)="입찰"</formula>
    </cfRule>
  </conditionalFormatting>
  <conditionalFormatting sqref="C261:AJ261">
    <cfRule type="expression" dxfId="487" priority="91">
      <formula>LEFT($B261,2)="실행"</formula>
    </cfRule>
    <cfRule type="expression" dxfId="486" priority="92">
      <formula>LEFT($B261,2)="입찰"</formula>
    </cfRule>
  </conditionalFormatting>
  <conditionalFormatting sqref="C264:AJ264">
    <cfRule type="expression" dxfId="485" priority="89">
      <formula>LEFT($B264,2)="실행"</formula>
    </cfRule>
    <cfRule type="expression" dxfId="484" priority="90">
      <formula>LEFT($B264,2)="입찰"</formula>
    </cfRule>
  </conditionalFormatting>
  <conditionalFormatting sqref="C269:AJ269">
    <cfRule type="expression" dxfId="483" priority="87">
      <formula>LEFT($B269,2)="실행"</formula>
    </cfRule>
    <cfRule type="expression" dxfId="482" priority="88">
      <formula>LEFT($B269,2)="입찰"</formula>
    </cfRule>
  </conditionalFormatting>
  <conditionalFormatting sqref="C273:AJ273">
    <cfRule type="expression" dxfId="481" priority="85">
      <formula>LEFT($B273,2)="실행"</formula>
    </cfRule>
    <cfRule type="expression" dxfId="480" priority="86">
      <formula>LEFT($B273,2)="입찰"</formula>
    </cfRule>
  </conditionalFormatting>
  <conditionalFormatting sqref="C277:AJ277">
    <cfRule type="expression" dxfId="479" priority="83">
      <formula>LEFT($B277,2)="실행"</formula>
    </cfRule>
    <cfRule type="expression" dxfId="478" priority="84">
      <formula>LEFT($B277,2)="입찰"</formula>
    </cfRule>
  </conditionalFormatting>
  <conditionalFormatting sqref="C283:AJ283">
    <cfRule type="expression" dxfId="477" priority="81">
      <formula>LEFT($B283,2)="실행"</formula>
    </cfRule>
    <cfRule type="expression" dxfId="476" priority="82">
      <formula>LEFT($B283,2)="입찰"</formula>
    </cfRule>
  </conditionalFormatting>
  <conditionalFormatting sqref="C287:AJ287">
    <cfRule type="expression" dxfId="475" priority="79">
      <formula>LEFT($B287,2)="실행"</formula>
    </cfRule>
    <cfRule type="expression" dxfId="474" priority="80">
      <formula>LEFT($B287,2)="입찰"</formula>
    </cfRule>
  </conditionalFormatting>
  <conditionalFormatting sqref="C290:AJ290">
    <cfRule type="expression" dxfId="473" priority="77">
      <formula>LEFT($B290,2)="실행"</formula>
    </cfRule>
    <cfRule type="expression" dxfId="472" priority="78">
      <formula>LEFT($B290,2)="입찰"</formula>
    </cfRule>
  </conditionalFormatting>
  <conditionalFormatting sqref="C293:AJ293">
    <cfRule type="expression" dxfId="471" priority="75">
      <formula>LEFT($B293,2)="실행"</formula>
    </cfRule>
    <cfRule type="expression" dxfId="470" priority="76">
      <formula>LEFT($B293,2)="입찰"</formula>
    </cfRule>
  </conditionalFormatting>
  <conditionalFormatting sqref="C296:AJ296">
    <cfRule type="expression" dxfId="469" priority="73">
      <formula>LEFT($B296,2)="실행"</formula>
    </cfRule>
    <cfRule type="expression" dxfId="468" priority="74">
      <formula>LEFT($B296,2)="입찰"</formula>
    </cfRule>
  </conditionalFormatting>
  <conditionalFormatting sqref="C299:AJ299">
    <cfRule type="expression" dxfId="467" priority="71">
      <formula>LEFT($B299,2)="실행"</formula>
    </cfRule>
    <cfRule type="expression" dxfId="466" priority="72">
      <formula>LEFT($B299,2)="입찰"</formula>
    </cfRule>
  </conditionalFormatting>
  <conditionalFormatting sqref="C302:AJ302">
    <cfRule type="expression" dxfId="465" priority="69">
      <formula>LEFT($B302,2)="실행"</formula>
    </cfRule>
    <cfRule type="expression" dxfId="464" priority="70">
      <formula>LEFT($B302,2)="입찰"</formula>
    </cfRule>
  </conditionalFormatting>
  <conditionalFormatting sqref="C306:AJ306">
    <cfRule type="expression" dxfId="463" priority="67">
      <formula>LEFT($B306,2)="실행"</formula>
    </cfRule>
    <cfRule type="expression" dxfId="462" priority="68">
      <formula>LEFT($B306,2)="입찰"</formula>
    </cfRule>
  </conditionalFormatting>
  <conditionalFormatting sqref="C309:AJ309">
    <cfRule type="expression" dxfId="461" priority="65">
      <formula>LEFT($B309,2)="실행"</formula>
    </cfRule>
    <cfRule type="expression" dxfId="460" priority="66">
      <formula>LEFT($B309,2)="입찰"</formula>
    </cfRule>
  </conditionalFormatting>
  <conditionalFormatting sqref="C315:AJ315">
    <cfRule type="expression" dxfId="459" priority="63">
      <formula>LEFT($B315,2)="실행"</formula>
    </cfRule>
    <cfRule type="expression" dxfId="458" priority="64">
      <formula>LEFT($B315,2)="입찰"</formula>
    </cfRule>
  </conditionalFormatting>
  <conditionalFormatting sqref="C321:AJ321">
    <cfRule type="expression" dxfId="457" priority="61">
      <formula>LEFT($B321,2)="실행"</formula>
    </cfRule>
    <cfRule type="expression" dxfId="456" priority="62">
      <formula>LEFT($B321,2)="입찰"</formula>
    </cfRule>
  </conditionalFormatting>
  <conditionalFormatting sqref="C326:AJ326">
    <cfRule type="expression" dxfId="455" priority="59">
      <formula>LEFT($B326,2)="실행"</formula>
    </cfRule>
    <cfRule type="expression" dxfId="454" priority="60">
      <formula>LEFT($B326,2)="입찰"</formula>
    </cfRule>
  </conditionalFormatting>
  <conditionalFormatting sqref="C331:AJ331">
    <cfRule type="expression" dxfId="453" priority="57">
      <formula>LEFT($B331,2)="실행"</formula>
    </cfRule>
    <cfRule type="expression" dxfId="452" priority="58">
      <formula>LEFT($B331,2)="입찰"</formula>
    </cfRule>
  </conditionalFormatting>
  <conditionalFormatting sqref="C336:AJ336">
    <cfRule type="expression" dxfId="451" priority="55">
      <formula>LEFT($B336,2)="실행"</formula>
    </cfRule>
    <cfRule type="expression" dxfId="450" priority="56">
      <formula>LEFT($B336,2)="입찰"</formula>
    </cfRule>
  </conditionalFormatting>
  <conditionalFormatting sqref="C340:AJ340">
    <cfRule type="expression" dxfId="449" priority="53">
      <formula>LEFT($B340,2)="실행"</formula>
    </cfRule>
    <cfRule type="expression" dxfId="448" priority="54">
      <formula>LEFT($B340,2)="입찰"</formula>
    </cfRule>
  </conditionalFormatting>
  <conditionalFormatting sqref="C343:AJ343">
    <cfRule type="expression" dxfId="447" priority="51">
      <formula>LEFT($B343,2)="실행"</formula>
    </cfRule>
    <cfRule type="expression" dxfId="446" priority="52">
      <formula>LEFT($B343,2)="입찰"</formula>
    </cfRule>
  </conditionalFormatting>
  <conditionalFormatting sqref="C347:AJ347">
    <cfRule type="expression" dxfId="445" priority="49">
      <formula>LEFT($B347,2)="실행"</formula>
    </cfRule>
    <cfRule type="expression" dxfId="444" priority="50">
      <formula>LEFT($B347,2)="입찰"</formula>
    </cfRule>
  </conditionalFormatting>
  <conditionalFormatting sqref="C351:AJ351">
    <cfRule type="expression" dxfId="443" priority="47">
      <formula>LEFT($B351,2)="실행"</formula>
    </cfRule>
    <cfRule type="expression" dxfId="442" priority="48">
      <formula>LEFT($B351,2)="입찰"</formula>
    </cfRule>
  </conditionalFormatting>
  <conditionalFormatting sqref="C354:AJ354">
    <cfRule type="expression" dxfId="441" priority="45">
      <formula>LEFT($B354,2)="실행"</formula>
    </cfRule>
    <cfRule type="expression" dxfId="440" priority="46">
      <formula>LEFT($B354,2)="입찰"</formula>
    </cfRule>
  </conditionalFormatting>
  <conditionalFormatting sqref="C358:AJ358">
    <cfRule type="expression" dxfId="439" priority="43">
      <formula>LEFT($B358,2)="실행"</formula>
    </cfRule>
    <cfRule type="expression" dxfId="438" priority="44">
      <formula>LEFT($B358,2)="입찰"</formula>
    </cfRule>
  </conditionalFormatting>
  <conditionalFormatting sqref="C361:AJ361">
    <cfRule type="expression" dxfId="437" priority="41">
      <formula>LEFT($B361,2)="실행"</formula>
    </cfRule>
    <cfRule type="expression" dxfId="436" priority="42">
      <formula>LEFT($B361,2)="입찰"</formula>
    </cfRule>
  </conditionalFormatting>
  <conditionalFormatting sqref="C364:AJ364">
    <cfRule type="expression" dxfId="435" priority="39">
      <formula>LEFT($B364,2)="실행"</formula>
    </cfRule>
    <cfRule type="expression" dxfId="434" priority="40">
      <formula>LEFT($B364,2)="입찰"</formula>
    </cfRule>
  </conditionalFormatting>
  <conditionalFormatting sqref="C371:AJ371">
    <cfRule type="expression" dxfId="433" priority="37">
      <formula>LEFT($B371,2)="실행"</formula>
    </cfRule>
    <cfRule type="expression" dxfId="432" priority="38">
      <formula>LEFT($B371,2)="입찰"</formula>
    </cfRule>
  </conditionalFormatting>
  <conditionalFormatting sqref="C374:AJ374">
    <cfRule type="expression" dxfId="431" priority="35">
      <formula>LEFT($B374,2)="실행"</formula>
    </cfRule>
    <cfRule type="expression" dxfId="430" priority="36">
      <formula>LEFT($B374,2)="입찰"</formula>
    </cfRule>
  </conditionalFormatting>
  <conditionalFormatting sqref="C377:AJ377">
    <cfRule type="expression" dxfId="429" priority="33">
      <formula>LEFT($B377,2)="실행"</formula>
    </cfRule>
    <cfRule type="expression" dxfId="428" priority="34">
      <formula>LEFT($B377,2)="입찰"</formula>
    </cfRule>
  </conditionalFormatting>
  <conditionalFormatting sqref="C381:AJ381">
    <cfRule type="expression" dxfId="427" priority="31">
      <formula>LEFT($B381,2)="실행"</formula>
    </cfRule>
    <cfRule type="expression" dxfId="426" priority="32">
      <formula>LEFT($B381,2)="입찰"</formula>
    </cfRule>
  </conditionalFormatting>
  <dataValidations count="1">
    <dataValidation type="list" allowBlank="1" showInputMessage="1" showErrorMessage="1" sqref="B6 B10 B14 B19 B24 B31 B38 B45 B52 B59 B66 B73 B80 B88 B96 B104 B112 B120 B128 B136 B144 B152 B161 B166 B171 B176 B181 B186 B192 B197 B202 B207 B213 B219 B226 B233 B238 B243 B246 B250 B253 B256 B259 B262 B266 B270 B274 B279 B285 B288 B291 B294 B297 B300 B304 B307 B311 B317 B322 B327 B332 B338 B341 B344 B348 B352 B355 B359 B362 B369 B372 B375 B379" xr:uid="{664BA80C-7A49-4594-A198-3CCD72686168}">
      <formula1>"입찰,실행,표준"</formula1>
    </dataValidation>
  </dataValidations>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56E485DB-979D-4BB2-B89B-F37866F086B4}">
          <x14:formula1>
            <xm:f>'WM-AR'!$A$7:$A$2292</xm:f>
          </x14:formula1>
          <xm:sqref>H7:H8 H10:H12 H14:H17 H23:H29 H31:H36 H38:H43 H45:H50 H52:H57 H59:H64 H66:H71 H73:H78 H80:H85 H87:H94 H96:H102 H104:H110 H112:H118 H120:H126 H128:H134 H136:H142 H144:H150 H152:H158 H160:H164 H166:H169 H171:H174 H176:H179 H181:H184 H186:H189 H191:H195 H197:H200 H202:H205 H207:H211 H213:H217 H219:H224 H226:H231 H233:H236 H238:H241 H243:H244 H246:H247 H249:H251 H253:H254 H256:H257 H259:H260 H262:H263 H265:H268 H270:H272 H274:H276 H278:H282 H284:H286 H288:H289 H291:H292 H294:H295 H297:H298 H300:H301 H303:H305 H307:H308 H310:H314 H316:H320 H322:H325 H327:H330 H332:H335 H337:H339 H341:H342 H344:H346 H348:H350 H352:H353 H355:H357 H359:H360 H362:H363 H365:H370 H382:H384 H372:H373 H375:H376 H378:H380 H19:H21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39A1A-C633-4BBC-988E-774B374F045C}">
  <sheetPr>
    <tabColor theme="7" tint="0.79998168889431442"/>
  </sheetPr>
  <dimension ref="B1:AK398"/>
  <sheetViews>
    <sheetView view="pageBreakPreview" zoomScale="70" zoomScaleNormal="100" zoomScaleSheetLayoutView="70" workbookViewId="0">
      <pane xSplit="14" ySplit="3" topLeftCell="Q4" activePane="bottomRight" state="frozen"/>
      <selection activeCell="C4" sqref="C4"/>
      <selection pane="topRight" activeCell="C4" sqref="C4"/>
      <selection pane="bottomLeft" activeCell="C4" sqref="C4"/>
      <selection pane="bottomRight" activeCell="G14" sqref="G14"/>
    </sheetView>
  </sheetViews>
  <sheetFormatPr defaultColWidth="9" defaultRowHeight="16.5"/>
  <cols>
    <col min="1" max="1" width="1.75" style="78" customWidth="1"/>
    <col min="2" max="2" width="3.625" style="78" customWidth="1"/>
    <col min="3" max="3" width="4.75" style="78" customWidth="1"/>
    <col min="4" max="6" width="7.75" style="266" customWidth="1"/>
    <col min="7" max="7" width="19.75" style="78" customWidth="1"/>
    <col min="8" max="8" width="55.5" style="78" customWidth="1"/>
    <col min="9" max="9" width="12.25" style="267" customWidth="1"/>
    <col min="10" max="10" width="5.75" style="267" customWidth="1"/>
    <col min="11" max="11" width="4.75" style="79" customWidth="1"/>
    <col min="12" max="12" width="8.75" style="79" customWidth="1"/>
    <col min="13" max="14" width="9.75" style="79" customWidth="1"/>
    <col min="15" max="16" width="7.75" style="79" customWidth="1"/>
    <col min="17" max="17" width="8.75" style="79" customWidth="1"/>
    <col min="18" max="22" width="7.75" style="79" customWidth="1"/>
    <col min="23" max="31" width="5.75" style="79" customWidth="1"/>
    <col min="32" max="32" width="22.75" style="78" customWidth="1"/>
    <col min="33" max="33" width="15.75" style="78" customWidth="1"/>
    <col min="34" max="34" width="7.75" style="78" customWidth="1"/>
    <col min="35" max="35" width="4.75" style="78" customWidth="1"/>
    <col min="36" max="36" width="18.75" style="79" customWidth="1"/>
    <col min="37" max="37" width="19.625" style="78" customWidth="1"/>
    <col min="38" max="16384" width="9" style="78"/>
  </cols>
  <sheetData>
    <row r="1" spans="2:36" ht="34.9" customHeight="1">
      <c r="B1" s="379"/>
      <c r="C1" s="265" t="s">
        <v>1103</v>
      </c>
    </row>
    <row r="2" spans="2:36" ht="49.9" customHeight="1">
      <c r="B2" s="379"/>
      <c r="C2" s="268" t="s">
        <v>1104</v>
      </c>
      <c r="D2" s="268" t="s">
        <v>723</v>
      </c>
      <c r="E2" s="268" t="s">
        <v>724</v>
      </c>
      <c r="F2" s="268" t="s">
        <v>481</v>
      </c>
      <c r="G2" s="268" t="s">
        <v>725</v>
      </c>
      <c r="H2" s="268" t="s">
        <v>726</v>
      </c>
      <c r="I2" s="268" t="s">
        <v>870</v>
      </c>
      <c r="J2" s="268" t="s">
        <v>728</v>
      </c>
      <c r="K2" s="269" t="s">
        <v>729</v>
      </c>
      <c r="L2" s="269" t="s">
        <v>730</v>
      </c>
      <c r="M2" s="269" t="s">
        <v>731</v>
      </c>
      <c r="N2" s="269" t="s">
        <v>732</v>
      </c>
      <c r="O2" s="269" t="s">
        <v>733</v>
      </c>
      <c r="P2" s="269" t="s">
        <v>734</v>
      </c>
      <c r="Q2" s="269" t="s">
        <v>735</v>
      </c>
      <c r="R2" s="269" t="s">
        <v>736</v>
      </c>
      <c r="S2" s="269" t="s">
        <v>737</v>
      </c>
      <c r="T2" s="269" t="s">
        <v>738</v>
      </c>
      <c r="U2" s="269" t="s">
        <v>739</v>
      </c>
      <c r="V2" s="269" t="s">
        <v>740</v>
      </c>
      <c r="W2" s="269" t="s">
        <v>741</v>
      </c>
      <c r="X2" s="269" t="s">
        <v>742</v>
      </c>
      <c r="Y2" s="269" t="s">
        <v>743</v>
      </c>
      <c r="Z2" s="269" t="s">
        <v>744</v>
      </c>
      <c r="AA2" s="269" t="s">
        <v>745</v>
      </c>
      <c r="AB2" s="269" t="s">
        <v>746</v>
      </c>
      <c r="AC2" s="269" t="s">
        <v>747</v>
      </c>
      <c r="AD2" s="269" t="s">
        <v>748</v>
      </c>
      <c r="AE2" s="269" t="s">
        <v>749</v>
      </c>
      <c r="AF2" s="268" t="s">
        <v>480</v>
      </c>
      <c r="AG2" s="270" t="s">
        <v>750</v>
      </c>
      <c r="AH2" s="744" t="s">
        <v>751</v>
      </c>
      <c r="AI2" s="745"/>
      <c r="AJ2" s="268"/>
    </row>
    <row r="3" spans="2:36" ht="34.9" customHeight="1">
      <c r="B3" s="379"/>
      <c r="C3" s="271">
        <v>3</v>
      </c>
      <c r="D3" s="272" t="s">
        <v>1105</v>
      </c>
      <c r="E3" s="272"/>
      <c r="F3" s="272"/>
      <c r="G3" s="435"/>
      <c r="H3" s="435"/>
      <c r="I3" s="274"/>
      <c r="J3" s="274"/>
      <c r="K3" s="275"/>
      <c r="L3" s="275"/>
      <c r="M3" s="275"/>
      <c r="N3" s="275"/>
      <c r="O3" s="275"/>
      <c r="P3" s="275"/>
      <c r="Q3" s="275"/>
      <c r="R3" s="275"/>
      <c r="S3" s="275"/>
      <c r="T3" s="275"/>
      <c r="U3" s="275"/>
      <c r="V3" s="275"/>
      <c r="W3" s="275"/>
      <c r="X3" s="275"/>
      <c r="Y3" s="275"/>
      <c r="Z3" s="275"/>
      <c r="AA3" s="275"/>
      <c r="AB3" s="275"/>
      <c r="AC3" s="275"/>
      <c r="AD3" s="275"/>
      <c r="AE3" s="275"/>
      <c r="AF3" s="276"/>
      <c r="AG3" s="276"/>
      <c r="AH3" s="276"/>
      <c r="AI3" s="276"/>
      <c r="AJ3" s="275"/>
    </row>
    <row r="4" spans="2:36" ht="34.9" customHeight="1">
      <c r="B4" s="379"/>
      <c r="C4" s="356">
        <v>3.1</v>
      </c>
      <c r="D4" s="357" t="s">
        <v>1106</v>
      </c>
      <c r="E4" s="357"/>
      <c r="F4" s="357"/>
      <c r="G4" s="459"/>
      <c r="H4" s="459"/>
      <c r="I4" s="359"/>
      <c r="J4" s="359"/>
      <c r="K4" s="360"/>
      <c r="L4" s="360"/>
      <c r="M4" s="360"/>
      <c r="N4" s="360"/>
      <c r="O4" s="360"/>
      <c r="P4" s="360"/>
      <c r="Q4" s="360"/>
      <c r="R4" s="360"/>
      <c r="S4" s="360"/>
      <c r="T4" s="360"/>
      <c r="U4" s="360"/>
      <c r="V4" s="360"/>
      <c r="W4" s="360"/>
      <c r="X4" s="360"/>
      <c r="Y4" s="360"/>
      <c r="Z4" s="360"/>
      <c r="AA4" s="360"/>
      <c r="AB4" s="360"/>
      <c r="AC4" s="360"/>
      <c r="AD4" s="360"/>
      <c r="AE4" s="360"/>
      <c r="AF4" s="361"/>
      <c r="AG4" s="361"/>
      <c r="AH4" s="361"/>
      <c r="AI4" s="361"/>
      <c r="AJ4" s="361"/>
    </row>
    <row r="5" spans="2:36" ht="33" customHeight="1">
      <c r="B5" s="379"/>
      <c r="C5" s="438"/>
      <c r="D5" s="451" t="s">
        <v>1107</v>
      </c>
      <c r="E5" s="321"/>
      <c r="F5" s="321"/>
      <c r="G5" s="412" t="s">
        <v>1108</v>
      </c>
      <c r="H5" s="412"/>
      <c r="I5" s="415"/>
      <c r="J5" s="415"/>
      <c r="K5" s="416"/>
      <c r="L5" s="416"/>
      <c r="M5" s="416"/>
      <c r="N5" s="416"/>
      <c r="O5" s="416"/>
      <c r="P5" s="416"/>
      <c r="Q5" s="416"/>
      <c r="R5" s="416"/>
      <c r="S5" s="416"/>
      <c r="T5" s="416"/>
      <c r="U5" s="416"/>
      <c r="V5" s="416"/>
      <c r="W5" s="416"/>
      <c r="X5" s="416"/>
      <c r="Y5" s="416"/>
      <c r="Z5" s="416"/>
      <c r="AA5" s="416"/>
      <c r="AB5" s="416"/>
      <c r="AC5" s="416"/>
      <c r="AD5" s="416"/>
      <c r="AE5" s="416"/>
      <c r="AF5" s="305"/>
      <c r="AG5" s="305"/>
      <c r="AH5" s="305"/>
      <c r="AI5" s="305"/>
      <c r="AJ5" s="306"/>
    </row>
    <row r="6" spans="2:36" ht="34.9" customHeight="1">
      <c r="B6" s="283" t="s">
        <v>755</v>
      </c>
      <c r="C6" s="440"/>
      <c r="D6" s="285" t="s">
        <v>225</v>
      </c>
      <c r="E6" s="308"/>
      <c r="F6" s="287" t="s">
        <v>539</v>
      </c>
      <c r="G6" s="288" t="s">
        <v>1109</v>
      </c>
      <c r="H6" s="289"/>
      <c r="I6" s="290"/>
      <c r="J6" s="290"/>
      <c r="K6" s="290"/>
      <c r="L6" s="290"/>
      <c r="M6" s="290"/>
      <c r="N6" s="291"/>
      <c r="O6" s="441" t="s">
        <v>1110</v>
      </c>
      <c r="P6" s="442"/>
      <c r="Q6" s="442"/>
      <c r="R6" s="442"/>
      <c r="S6" s="442"/>
      <c r="T6" s="442"/>
      <c r="U6" s="442"/>
      <c r="V6" s="443"/>
      <c r="W6" s="444"/>
      <c r="X6" s="444"/>
      <c r="Y6" s="444"/>
      <c r="Z6" s="444"/>
      <c r="AA6" s="444"/>
      <c r="AB6" s="444"/>
      <c r="AC6" s="444"/>
      <c r="AD6" s="444"/>
      <c r="AE6" s="444"/>
      <c r="AF6" s="394" t="s">
        <v>1111</v>
      </c>
      <c r="AG6" s="297"/>
      <c r="AH6" s="297"/>
      <c r="AI6" s="297"/>
      <c r="AJ6" s="333"/>
    </row>
    <row r="7" spans="2:36" ht="49.9" customHeight="1">
      <c r="B7" s="299" t="str">
        <f>$B6</f>
        <v>표준</v>
      </c>
      <c r="C7" s="314"/>
      <c r="D7" s="285"/>
      <c r="E7" s="285"/>
      <c r="F7" s="460"/>
      <c r="G7" s="286" t="str">
        <f t="shared" ref="G7" si="0">N7&amp;" "&amp;Q7</f>
        <v xml:space="preserve">Plasterboard Dry Liner System </v>
      </c>
      <c r="H7" s="308" t="s">
        <v>1112</v>
      </c>
      <c r="I7" s="309" t="str">
        <f>LEFT(H7,14)</f>
        <v>A04AS176-00002</v>
      </c>
      <c r="J7" s="310"/>
      <c r="K7" s="310" t="str">
        <f>VLOOKUP($I7,'WM-AR'!$B$7:$AL$2292,34,FALSE)</f>
        <v>M2</v>
      </c>
      <c r="L7" s="310" t="str">
        <f>VLOOKUP($I7,'WM-AR'!$B$7:$AL$2292,4,FALSE)</f>
        <v>Finishing Work</v>
      </c>
      <c r="M7" s="310" t="str">
        <f>VLOOKUP($I7,'WM-AR'!$B$7:$AL$2292,6,FALSE)</f>
        <v>Exterior/Interior Finish Work</v>
      </c>
      <c r="N7" s="310" t="str">
        <f>VLOOKUP($I7,'WM-AR'!$B$7:$AL$2292,8,FALSE)</f>
        <v>Plasterboard Dry Liner System</v>
      </c>
      <c r="O7" s="310">
        <f>VLOOKUP($I7,'WM-AR'!$B$7:$AL$2292,10,FALSE)</f>
        <v>0</v>
      </c>
      <c r="P7" s="310">
        <f>VLOOKUP($I7,'WM-AR'!$B$7:$AL$2292,12,FALSE)</f>
        <v>0</v>
      </c>
      <c r="Q7" s="310" t="str">
        <f>IF(VLOOKUP($I7,'WM-AR'!$B$7:$AL$2292,14,FALSE)=0,"",VLOOKUP($I7,'WM-AR'!$B$7:$AL$2292,14,FALSE))</f>
        <v/>
      </c>
      <c r="R7" s="310" t="str">
        <f>VLOOKUP($I7,'WM-AR'!$B$7:$AL$2292,16,FALSE)</f>
        <v>Mineral Wool (Rock Wool)</v>
      </c>
      <c r="S7" s="310" t="str">
        <f>VLOOKUP($I7,'WM-AR'!$B$7:$AL$2292,18,FALSE)</f>
        <v>for Wall To External Side</v>
      </c>
      <c r="T7" s="310" t="str">
        <f>VLOOKUP($I7,'WM-AR'!$B$7:$AL$2292,20,FALSE)</f>
        <v>w/ 1-Layer Gypsum Board, Supporting Frame(Stud), Accessories</v>
      </c>
      <c r="U7" s="310">
        <f>VLOOKUP($I7,'WM-AR'!$B$7:$AL$2292,22,FALSE)</f>
        <v>0</v>
      </c>
      <c r="V7" s="310" t="str">
        <f>VLOOKUP($I7,'WM-AR'!$B$7:$AL$2292,24,FALSE)</f>
        <v>1-Layer Gypsumboard THK=12.5mm</v>
      </c>
      <c r="W7" s="310">
        <f>VLOOKUP($I7,'WM-AR'!$B$7:$AL$2292,25,FALSE)</f>
        <v>0</v>
      </c>
      <c r="X7" s="310" t="str">
        <f>VLOOKUP($I7,'WM-AR'!$B$7:$AL$2292,26,FALSE)</f>
        <v>Insulation THK=(  )mm</v>
      </c>
      <c r="Y7" s="310">
        <f>VLOOKUP($I7,'WM-AR'!$B$7:$AL$2292,27,FALSE)</f>
        <v>0</v>
      </c>
      <c r="Z7" s="310">
        <f>VLOOKUP($I7,'WM-AR'!$B$7:$AL$2292,28,FALSE)</f>
        <v>0</v>
      </c>
      <c r="AA7" s="310">
        <f>VLOOKUP($I7,'WM-AR'!$B$7:$AL$2292,29,FALSE)</f>
        <v>0</v>
      </c>
      <c r="AB7" s="310">
        <f>VLOOKUP($I7,'WM-AR'!$B$7:$AL$2292,30,FALSE)</f>
        <v>0</v>
      </c>
      <c r="AC7" s="310">
        <f>VLOOKUP($I7,'WM-AR'!$B$7:$AL$2292,31,FALSE)</f>
        <v>0</v>
      </c>
      <c r="AD7" s="310">
        <f>VLOOKUP($I7,'WM-AR'!$B$7:$AL$2292,32,FALSE)</f>
        <v>0</v>
      </c>
      <c r="AE7" s="310">
        <f>VLOOKUP($I7,'WM-AR'!$B$7:$AL$2292,33,FALSE)</f>
        <v>0</v>
      </c>
      <c r="AF7" s="287" t="s">
        <v>1113</v>
      </c>
      <c r="AG7" s="316" t="s">
        <v>779</v>
      </c>
      <c r="AH7" s="312"/>
      <c r="AI7" s="312" t="s">
        <v>763</v>
      </c>
      <c r="AJ7" s="334"/>
    </row>
    <row r="8" spans="2:36" ht="40.15" customHeight="1">
      <c r="B8" s="299" t="str">
        <f>$B7</f>
        <v>표준</v>
      </c>
      <c r="C8" s="314"/>
      <c r="D8" s="455"/>
      <c r="E8" s="461"/>
      <c r="F8" s="460"/>
      <c r="G8" s="462" t="s">
        <v>1114</v>
      </c>
      <c r="H8" s="352"/>
      <c r="I8" s="463" t="str">
        <f t="shared" ref="I8:I87" si="1">LEFT(H8,14)</f>
        <v/>
      </c>
      <c r="J8" s="444"/>
      <c r="K8" s="444"/>
      <c r="L8" s="444"/>
      <c r="M8" s="444"/>
      <c r="N8" s="444"/>
      <c r="O8" s="444"/>
      <c r="P8" s="444"/>
      <c r="Q8" s="444"/>
      <c r="R8" s="444"/>
      <c r="S8" s="444"/>
      <c r="T8" s="444"/>
      <c r="U8" s="444"/>
      <c r="V8" s="444"/>
      <c r="W8" s="444"/>
      <c r="X8" s="444"/>
      <c r="Y8" s="444"/>
      <c r="Z8" s="444"/>
      <c r="AA8" s="444"/>
      <c r="AB8" s="444"/>
      <c r="AC8" s="444"/>
      <c r="AD8" s="444"/>
      <c r="AE8" s="444"/>
      <c r="AF8" s="394"/>
      <c r="AG8" s="297"/>
      <c r="AH8" s="297"/>
      <c r="AI8" s="297"/>
      <c r="AJ8" s="333"/>
    </row>
    <row r="9" spans="2:36">
      <c r="B9" s="317" t="str">
        <f>$B8</f>
        <v>표준</v>
      </c>
      <c r="C9" s="318"/>
      <c r="D9" s="318"/>
      <c r="E9" s="318"/>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row>
    <row r="10" spans="2:36" ht="34.9" customHeight="1">
      <c r="B10" s="283" t="s">
        <v>787</v>
      </c>
      <c r="C10" s="440"/>
      <c r="D10" s="285" t="s">
        <v>225</v>
      </c>
      <c r="E10" s="308"/>
      <c r="F10" s="287" t="s">
        <v>539</v>
      </c>
      <c r="G10" s="288" t="s">
        <v>1109</v>
      </c>
      <c r="H10" s="289"/>
      <c r="I10" s="290"/>
      <c r="J10" s="290"/>
      <c r="K10" s="290"/>
      <c r="L10" s="290"/>
      <c r="M10" s="290"/>
      <c r="N10" s="291"/>
      <c r="O10" s="441" t="s">
        <v>1110</v>
      </c>
      <c r="P10" s="442"/>
      <c r="Q10" s="442"/>
      <c r="R10" s="442"/>
      <c r="S10" s="442"/>
      <c r="T10" s="442"/>
      <c r="U10" s="442"/>
      <c r="V10" s="443"/>
      <c r="W10" s="444"/>
      <c r="X10" s="444"/>
      <c r="Y10" s="444"/>
      <c r="Z10" s="444"/>
      <c r="AA10" s="444"/>
      <c r="AB10" s="444"/>
      <c r="AC10" s="444"/>
      <c r="AD10" s="444"/>
      <c r="AE10" s="444"/>
      <c r="AF10" s="394" t="s">
        <v>1111</v>
      </c>
      <c r="AG10" s="297"/>
      <c r="AH10" s="297"/>
      <c r="AI10" s="297"/>
      <c r="AJ10" s="333"/>
    </row>
    <row r="11" spans="2:36" ht="49.9" customHeight="1">
      <c r="B11" s="299" t="str">
        <f>$B10</f>
        <v>입찰</v>
      </c>
      <c r="C11" s="314"/>
      <c r="D11" s="285"/>
      <c r="E11" s="285"/>
      <c r="F11" s="460"/>
      <c r="G11" s="286" t="str">
        <f t="shared" ref="G11" si="2">N11&amp;" "&amp;Q11</f>
        <v xml:space="preserve">Plasterboard Dry Liner System </v>
      </c>
      <c r="H11" s="308" t="s">
        <v>1115</v>
      </c>
      <c r="I11" s="309" t="str">
        <f>LEFT(H11,14)</f>
        <v>A04AS176-00002</v>
      </c>
      <c r="J11" s="310"/>
      <c r="K11" s="310" t="str">
        <f>VLOOKUP($I11,'WM-AR'!$B$7:$AL$2292,34,FALSE)</f>
        <v>M2</v>
      </c>
      <c r="L11" s="310" t="str">
        <f>VLOOKUP($I11,'WM-AR'!$B$7:$AL$2292,4,FALSE)</f>
        <v>Finishing Work</v>
      </c>
      <c r="M11" s="310" t="str">
        <f>VLOOKUP($I11,'WM-AR'!$B$7:$AL$2292,6,FALSE)</f>
        <v>Exterior/Interior Finish Work</v>
      </c>
      <c r="N11" s="310" t="str">
        <f>VLOOKUP($I11,'WM-AR'!$B$7:$AL$2292,8,FALSE)</f>
        <v>Plasterboard Dry Liner System</v>
      </c>
      <c r="O11" s="310">
        <f>VLOOKUP($I11,'WM-AR'!$B$7:$AL$2292,10,FALSE)</f>
        <v>0</v>
      </c>
      <c r="P11" s="310">
        <f>VLOOKUP($I11,'WM-AR'!$B$7:$AL$2292,12,FALSE)</f>
        <v>0</v>
      </c>
      <c r="Q11" s="310" t="str">
        <f>IF(VLOOKUP($I11,'WM-AR'!$B$7:$AL$2292,14,FALSE)=0,"",VLOOKUP($I11,'WM-AR'!$B$7:$AL$2292,14,FALSE))</f>
        <v/>
      </c>
      <c r="R11" s="310" t="str">
        <f>VLOOKUP($I11,'WM-AR'!$B$7:$AL$2292,16,FALSE)</f>
        <v>Mineral Wool (Rock Wool)</v>
      </c>
      <c r="S11" s="310" t="str">
        <f>VLOOKUP($I11,'WM-AR'!$B$7:$AL$2292,18,FALSE)</f>
        <v>for Wall To External Side</v>
      </c>
      <c r="T11" s="310" t="str">
        <f>VLOOKUP($I11,'WM-AR'!$B$7:$AL$2292,20,FALSE)</f>
        <v>w/ 1-Layer Gypsum Board, Supporting Frame(Stud), Accessories</v>
      </c>
      <c r="U11" s="310">
        <f>VLOOKUP($I11,'WM-AR'!$B$7:$AL$2292,22,FALSE)</f>
        <v>0</v>
      </c>
      <c r="V11" s="310" t="str">
        <f>VLOOKUP($I11,'WM-AR'!$B$7:$AL$2292,24,FALSE)</f>
        <v>1-Layer Gypsumboard THK=12.5mm</v>
      </c>
      <c r="W11" s="310">
        <f>VLOOKUP($I11,'WM-AR'!$B$7:$AL$2292,25,FALSE)</f>
        <v>0</v>
      </c>
      <c r="X11" s="310" t="str">
        <f>VLOOKUP($I11,'WM-AR'!$B$7:$AL$2292,26,FALSE)</f>
        <v>Insulation THK=(  )mm</v>
      </c>
      <c r="Y11" s="310">
        <f>VLOOKUP($I11,'WM-AR'!$B$7:$AL$2292,27,FALSE)</f>
        <v>0</v>
      </c>
      <c r="Z11" s="310">
        <f>VLOOKUP($I11,'WM-AR'!$B$7:$AL$2292,28,FALSE)</f>
        <v>0</v>
      </c>
      <c r="AA11" s="310">
        <f>VLOOKUP($I11,'WM-AR'!$B$7:$AL$2292,29,FALSE)</f>
        <v>0</v>
      </c>
      <c r="AB11" s="310">
        <f>VLOOKUP($I11,'WM-AR'!$B$7:$AL$2292,30,FALSE)</f>
        <v>0</v>
      </c>
      <c r="AC11" s="310">
        <f>VLOOKUP($I11,'WM-AR'!$B$7:$AL$2292,31,FALSE)</f>
        <v>0</v>
      </c>
      <c r="AD11" s="310">
        <f>VLOOKUP($I11,'WM-AR'!$B$7:$AL$2292,32,FALSE)</f>
        <v>0</v>
      </c>
      <c r="AE11" s="310">
        <f>VLOOKUP($I11,'WM-AR'!$B$7:$AL$2292,33,FALSE)</f>
        <v>0</v>
      </c>
      <c r="AF11" s="287" t="s">
        <v>1113</v>
      </c>
      <c r="AG11" s="316" t="s">
        <v>779</v>
      </c>
      <c r="AH11" s="312"/>
      <c r="AI11" s="312" t="s">
        <v>763</v>
      </c>
      <c r="AJ11" s="334"/>
    </row>
    <row r="12" spans="2:36" ht="40.15" customHeight="1">
      <c r="B12" s="299" t="str">
        <f>$B11</f>
        <v>입찰</v>
      </c>
      <c r="C12" s="314"/>
      <c r="D12" s="455"/>
      <c r="E12" s="461"/>
      <c r="F12" s="460"/>
      <c r="G12" s="462" t="s">
        <v>1114</v>
      </c>
      <c r="H12" s="352"/>
      <c r="I12" s="463" t="str">
        <f t="shared" ref="I12" si="3">LEFT(H12,14)</f>
        <v/>
      </c>
      <c r="J12" s="444"/>
      <c r="K12" s="444"/>
      <c r="L12" s="444"/>
      <c r="M12" s="444"/>
      <c r="N12" s="444"/>
      <c r="O12" s="444"/>
      <c r="P12" s="444"/>
      <c r="Q12" s="444"/>
      <c r="R12" s="444"/>
      <c r="S12" s="444"/>
      <c r="T12" s="444"/>
      <c r="U12" s="444"/>
      <c r="V12" s="444"/>
      <c r="W12" s="444"/>
      <c r="X12" s="444"/>
      <c r="Y12" s="444"/>
      <c r="Z12" s="444"/>
      <c r="AA12" s="444"/>
      <c r="AB12" s="444"/>
      <c r="AC12" s="444"/>
      <c r="AD12" s="444"/>
      <c r="AE12" s="444"/>
      <c r="AF12" s="394"/>
      <c r="AG12" s="297"/>
      <c r="AH12" s="297"/>
      <c r="AI12" s="297"/>
      <c r="AJ12" s="333"/>
    </row>
    <row r="13" spans="2:36">
      <c r="B13" s="317" t="str">
        <f>$B12</f>
        <v>입찰</v>
      </c>
      <c r="C13" s="318"/>
      <c r="D13" s="318"/>
      <c r="E13" s="318"/>
      <c r="F13" s="318"/>
      <c r="G13" s="318"/>
      <c r="H13" s="318"/>
      <c r="I13" s="318"/>
      <c r="J13" s="318"/>
      <c r="K13" s="318"/>
      <c r="L13" s="318"/>
      <c r="M13" s="318"/>
      <c r="N13" s="318"/>
      <c r="O13" s="318"/>
      <c r="P13" s="318"/>
      <c r="Q13" s="318"/>
      <c r="R13" s="318"/>
      <c r="S13" s="318"/>
      <c r="T13" s="318"/>
      <c r="U13" s="318"/>
      <c r="V13" s="318"/>
      <c r="W13" s="318"/>
      <c r="X13" s="318"/>
      <c r="Y13" s="318"/>
      <c r="Z13" s="318"/>
      <c r="AA13" s="318"/>
      <c r="AB13" s="318"/>
      <c r="AC13" s="318"/>
      <c r="AD13" s="318"/>
      <c r="AE13" s="318"/>
      <c r="AF13" s="318"/>
      <c r="AG13" s="318"/>
      <c r="AH13" s="318"/>
      <c r="AI13" s="318"/>
      <c r="AJ13" s="318"/>
    </row>
    <row r="14" spans="2:36" ht="34.9" customHeight="1">
      <c r="B14" s="283" t="s">
        <v>755</v>
      </c>
      <c r="C14" s="440"/>
      <c r="D14" s="285" t="s">
        <v>225</v>
      </c>
      <c r="E14" s="308"/>
      <c r="F14" s="287" t="s">
        <v>539</v>
      </c>
      <c r="G14" s="288" t="s">
        <v>1116</v>
      </c>
      <c r="H14" s="289"/>
      <c r="I14" s="290" t="str">
        <f t="shared" si="1"/>
        <v/>
      </c>
      <c r="J14" s="290"/>
      <c r="K14" s="290"/>
      <c r="L14" s="290"/>
      <c r="M14" s="290"/>
      <c r="N14" s="291"/>
      <c r="O14" s="441" t="s">
        <v>1117</v>
      </c>
      <c r="P14" s="442"/>
      <c r="Q14" s="442"/>
      <c r="R14" s="442"/>
      <c r="S14" s="442"/>
      <c r="T14" s="442"/>
      <c r="U14" s="442"/>
      <c r="V14" s="443"/>
      <c r="W14" s="444"/>
      <c r="X14" s="444"/>
      <c r="Y14" s="444"/>
      <c r="Z14" s="444"/>
      <c r="AA14" s="444"/>
      <c r="AB14" s="444"/>
      <c r="AC14" s="444"/>
      <c r="AD14" s="444"/>
      <c r="AE14" s="444"/>
      <c r="AF14" s="394" t="s">
        <v>1111</v>
      </c>
      <c r="AG14" s="297"/>
      <c r="AH14" s="297"/>
      <c r="AI14" s="297"/>
      <c r="AJ14" s="333"/>
    </row>
    <row r="15" spans="2:36" ht="49.9" customHeight="1">
      <c r="B15" s="299" t="str">
        <f>$B14</f>
        <v>표준</v>
      </c>
      <c r="C15" s="314"/>
      <c r="D15" s="285"/>
      <c r="E15" s="285"/>
      <c r="F15" s="460"/>
      <c r="G15" s="286" t="str">
        <f t="shared" ref="G15" si="4">N15&amp;" "&amp;Q15</f>
        <v xml:space="preserve">Plasterboard Dry Liner System </v>
      </c>
      <c r="H15" s="308" t="s">
        <v>1118</v>
      </c>
      <c r="I15" s="309" t="str">
        <f t="shared" si="1"/>
        <v>A04AS176-00005</v>
      </c>
      <c r="J15" s="310"/>
      <c r="K15" s="310" t="str">
        <f>VLOOKUP($I15,'WM-AR'!$B$7:$AL$2292,34,FALSE)</f>
        <v>M2</v>
      </c>
      <c r="L15" s="310" t="str">
        <f>VLOOKUP($I15,'WM-AR'!$B$7:$AL$2292,4,FALSE)</f>
        <v>Finishing Work</v>
      </c>
      <c r="M15" s="310" t="str">
        <f>VLOOKUP($I15,'WM-AR'!$B$7:$AL$2292,6,FALSE)</f>
        <v>Exterior/Interior Finish Work</v>
      </c>
      <c r="N15" s="310" t="str">
        <f>VLOOKUP($I15,'WM-AR'!$B$7:$AL$2292,8,FALSE)</f>
        <v>Plasterboard Dry Liner System</v>
      </c>
      <c r="O15" s="310">
        <f>VLOOKUP($I15,'WM-AR'!$B$7:$AL$2292,10,FALSE)</f>
        <v>0</v>
      </c>
      <c r="P15" s="310">
        <f>VLOOKUP($I15,'WM-AR'!$B$7:$AL$2292,12,FALSE)</f>
        <v>0</v>
      </c>
      <c r="Q15" s="310" t="str">
        <f>IF(VLOOKUP($I15,'WM-AR'!$B$7:$AL$2292,14,FALSE)=0,"",VLOOKUP($I15,'WM-AR'!$B$7:$AL$2292,14,FALSE))</f>
        <v/>
      </c>
      <c r="R15" s="310" t="str">
        <f>VLOOKUP($I15,'WM-AR'!$B$7:$AL$2292,16,FALSE)</f>
        <v>Glass Wool (Fiberglass)</v>
      </c>
      <c r="S15" s="310" t="str">
        <f>VLOOKUP($I15,'WM-AR'!$B$7:$AL$2292,18,FALSE)</f>
        <v>for Wall To External Side</v>
      </c>
      <c r="T15" s="310" t="str">
        <f>VLOOKUP($I15,'WM-AR'!$B$7:$AL$2292,20,FALSE)</f>
        <v>w/ 1-Layer Gypsum Board, Supporting Frame(Stud), Accessories</v>
      </c>
      <c r="U15" s="310">
        <f>VLOOKUP($I15,'WM-AR'!$B$7:$AL$2292,22,FALSE)</f>
        <v>0</v>
      </c>
      <c r="V15" s="310" t="str">
        <f>VLOOKUP($I15,'WM-AR'!$B$7:$AL$2292,24,FALSE)</f>
        <v>1-Layer Gypsumboard THK=12.5mm</v>
      </c>
      <c r="W15" s="310">
        <f>VLOOKUP($I15,'WM-AR'!$B$7:$AL$2292,25,FALSE)</f>
        <v>0</v>
      </c>
      <c r="X15" s="310" t="str">
        <f>VLOOKUP($I15,'WM-AR'!$B$7:$AL$2292,26,FALSE)</f>
        <v>Insulation THK=(  )mm</v>
      </c>
      <c r="Y15" s="310">
        <f>VLOOKUP($I15,'WM-AR'!$B$7:$AL$2292,27,FALSE)</f>
        <v>0</v>
      </c>
      <c r="Z15" s="310">
        <f>VLOOKUP($I15,'WM-AR'!$B$7:$AL$2292,28,FALSE)</f>
        <v>0</v>
      </c>
      <c r="AA15" s="310">
        <f>VLOOKUP($I15,'WM-AR'!$B$7:$AL$2292,29,FALSE)</f>
        <v>0</v>
      </c>
      <c r="AB15" s="310">
        <f>VLOOKUP($I15,'WM-AR'!$B$7:$AL$2292,30,FALSE)</f>
        <v>0</v>
      </c>
      <c r="AC15" s="310">
        <f>VLOOKUP($I15,'WM-AR'!$B$7:$AL$2292,31,FALSE)</f>
        <v>0</v>
      </c>
      <c r="AD15" s="310">
        <f>VLOOKUP($I15,'WM-AR'!$B$7:$AL$2292,32,FALSE)</f>
        <v>0</v>
      </c>
      <c r="AE15" s="310">
        <f>VLOOKUP($I15,'WM-AR'!$B$7:$AL$2292,33,FALSE)</f>
        <v>0</v>
      </c>
      <c r="AF15" s="287" t="s">
        <v>1119</v>
      </c>
      <c r="AG15" s="316" t="s">
        <v>779</v>
      </c>
      <c r="AH15" s="312"/>
      <c r="AI15" s="312" t="s">
        <v>763</v>
      </c>
      <c r="AJ15" s="334"/>
    </row>
    <row r="16" spans="2:36" ht="40.15" customHeight="1">
      <c r="B16" s="299" t="str">
        <f>$B15</f>
        <v>표준</v>
      </c>
      <c r="C16" s="314"/>
      <c r="D16" s="455"/>
      <c r="E16" s="461"/>
      <c r="F16" s="460"/>
      <c r="G16" s="462" t="s">
        <v>1114</v>
      </c>
      <c r="H16" s="352"/>
      <c r="I16" s="463" t="str">
        <f t="shared" si="1"/>
        <v/>
      </c>
      <c r="J16" s="444"/>
      <c r="K16" s="444"/>
      <c r="L16" s="444"/>
      <c r="M16" s="444"/>
      <c r="N16" s="444"/>
      <c r="O16" s="444"/>
      <c r="P16" s="444"/>
      <c r="Q16" s="444"/>
      <c r="R16" s="444"/>
      <c r="S16" s="444"/>
      <c r="T16" s="444"/>
      <c r="U16" s="444"/>
      <c r="V16" s="444"/>
      <c r="W16" s="444"/>
      <c r="X16" s="444"/>
      <c r="Y16" s="444"/>
      <c r="Z16" s="444"/>
      <c r="AA16" s="444"/>
      <c r="AB16" s="444"/>
      <c r="AC16" s="444"/>
      <c r="AD16" s="444"/>
      <c r="AE16" s="444"/>
      <c r="AF16" s="394"/>
      <c r="AG16" s="297"/>
      <c r="AH16" s="297"/>
      <c r="AI16" s="297"/>
      <c r="AJ16" s="333"/>
    </row>
    <row r="17" spans="2:36">
      <c r="B17" s="317" t="str">
        <f>$B16</f>
        <v>표준</v>
      </c>
      <c r="C17" s="318"/>
      <c r="D17" s="318"/>
      <c r="E17" s="318"/>
      <c r="F17" s="318"/>
      <c r="G17" s="318"/>
      <c r="H17" s="318"/>
      <c r="I17" s="318"/>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row>
    <row r="18" spans="2:36" ht="34.9" customHeight="1">
      <c r="B18" s="283" t="s">
        <v>755</v>
      </c>
      <c r="C18" s="440"/>
      <c r="D18" s="285" t="s">
        <v>225</v>
      </c>
      <c r="E18" s="308"/>
      <c r="F18" s="287" t="s">
        <v>539</v>
      </c>
      <c r="G18" s="288" t="s">
        <v>1120</v>
      </c>
      <c r="H18" s="289"/>
      <c r="I18" s="290" t="str">
        <f t="shared" si="1"/>
        <v/>
      </c>
      <c r="J18" s="290"/>
      <c r="K18" s="290"/>
      <c r="L18" s="290"/>
      <c r="M18" s="290"/>
      <c r="N18" s="291"/>
      <c r="O18" s="441" t="s">
        <v>1121</v>
      </c>
      <c r="P18" s="442"/>
      <c r="Q18" s="442"/>
      <c r="R18" s="442"/>
      <c r="S18" s="442"/>
      <c r="T18" s="442"/>
      <c r="U18" s="442"/>
      <c r="V18" s="443"/>
      <c r="W18" s="444"/>
      <c r="X18" s="444"/>
      <c r="Y18" s="444"/>
      <c r="Z18" s="444"/>
      <c r="AA18" s="444"/>
      <c r="AB18" s="444"/>
      <c r="AC18" s="444"/>
      <c r="AD18" s="444"/>
      <c r="AE18" s="444"/>
      <c r="AF18" s="394" t="s">
        <v>1111</v>
      </c>
      <c r="AG18" s="297"/>
      <c r="AH18" s="297"/>
      <c r="AI18" s="297"/>
      <c r="AJ18" s="333"/>
    </row>
    <row r="19" spans="2:36" ht="49.9" customHeight="1">
      <c r="B19" s="299" t="str">
        <f>$B18</f>
        <v>표준</v>
      </c>
      <c r="C19" s="314"/>
      <c r="D19" s="285"/>
      <c r="E19" s="285"/>
      <c r="F19" s="460"/>
      <c r="G19" s="286" t="str">
        <f t="shared" ref="G19:G20" si="5">N19&amp;" "&amp;Q19</f>
        <v xml:space="preserve">Gypsumboard Partition Wall (Fixed Type) </v>
      </c>
      <c r="H19" s="308" t="s">
        <v>1122</v>
      </c>
      <c r="I19" s="309" t="str">
        <f t="shared" si="1"/>
        <v>A04AS177-00004</v>
      </c>
      <c r="J19" s="310"/>
      <c r="K19" s="310" t="str">
        <f>VLOOKUP($I19,'WM-AR'!$B$7:$AL$2292,34,FALSE)</f>
        <v>M2</v>
      </c>
      <c r="L19" s="310" t="str">
        <f>VLOOKUP($I19,'WM-AR'!$B$7:$AL$2292,4,FALSE)</f>
        <v>Finishing Work</v>
      </c>
      <c r="M19" s="310" t="str">
        <f>VLOOKUP($I19,'WM-AR'!$B$7:$AL$2292,6,FALSE)</f>
        <v>Exterior/Interior Finish Work</v>
      </c>
      <c r="N19" s="310" t="str">
        <f>VLOOKUP($I19,'WM-AR'!$B$7:$AL$2292,8,FALSE)</f>
        <v>Gypsumboard Partition Wall (Fixed Type)</v>
      </c>
      <c r="O19" s="310" t="str">
        <f>VLOOKUP($I19,'WM-AR'!$B$7:$AL$2292,10,FALSE)</f>
        <v>Fire Protective Rating: N/A, 2-Layer Gypsum Boards to One Side</v>
      </c>
      <c r="P19" s="310">
        <f>VLOOKUP($I19,'WM-AR'!$B$7:$AL$2292,12,FALSE)</f>
        <v>0</v>
      </c>
      <c r="Q19" s="310" t="str">
        <f>IF(VLOOKUP($I19,'WM-AR'!$B$7:$AL$2292,14,FALSE)=0,"",VLOOKUP($I19,'WM-AR'!$B$7:$AL$2292,14,FALSE))</f>
        <v/>
      </c>
      <c r="R19" s="310" t="str">
        <f>VLOOKUP($I19,'WM-AR'!$B$7:$AL$2292,16,FALSE)</f>
        <v>w/o Insulation</v>
      </c>
      <c r="S19" s="310">
        <f>VLOOKUP($I19,'WM-AR'!$B$7:$AL$2292,18,FALSE)</f>
        <v>0</v>
      </c>
      <c r="T19" s="310" t="str">
        <f>VLOOKUP($I19,'WM-AR'!$B$7:$AL$2292,20,FALSE)</f>
        <v>Including Supporting Frame(Stud) &amp; Accessories</v>
      </c>
      <c r="U19" s="310">
        <f>VLOOKUP($I19,'WM-AR'!$B$7:$AL$2292,22,FALSE)</f>
        <v>0</v>
      </c>
      <c r="V19" s="310" t="str">
        <f>VLOOKUP($I19,'WM-AR'!$B$7:$AL$2292,24,FALSE)</f>
        <v>1-Layer Gypsumboard THK=9.5mm</v>
      </c>
      <c r="W19" s="310">
        <f>VLOOKUP($I19,'WM-AR'!$B$7:$AL$2292,25,FALSE)</f>
        <v>0</v>
      </c>
      <c r="X19" s="310" t="str">
        <f>VLOOKUP($I19,'WM-AR'!$B$7:$AL$2292,26,FALSE)</f>
        <v/>
      </c>
      <c r="Y19" s="310">
        <f>VLOOKUP($I19,'WM-AR'!$B$7:$AL$2292,27,FALSE)</f>
        <v>0</v>
      </c>
      <c r="Z19" s="310">
        <f>VLOOKUP($I19,'WM-AR'!$B$7:$AL$2292,28,FALSE)</f>
        <v>0</v>
      </c>
      <c r="AA19" s="310">
        <f>VLOOKUP($I19,'WM-AR'!$B$7:$AL$2292,29,FALSE)</f>
        <v>0</v>
      </c>
      <c r="AB19" s="310">
        <f>VLOOKUP($I19,'WM-AR'!$B$7:$AL$2292,30,FALSE)</f>
        <v>0</v>
      </c>
      <c r="AC19" s="310">
        <f>VLOOKUP($I19,'WM-AR'!$B$7:$AL$2292,31,FALSE)</f>
        <v>0</v>
      </c>
      <c r="AD19" s="310">
        <f>VLOOKUP($I19,'WM-AR'!$B$7:$AL$2292,32,FALSE)</f>
        <v>0</v>
      </c>
      <c r="AE19" s="310">
        <f>VLOOKUP($I19,'WM-AR'!$B$7:$AL$2292,33,FALSE)</f>
        <v>0</v>
      </c>
      <c r="AF19" s="287" t="s">
        <v>1123</v>
      </c>
      <c r="AG19" s="316" t="s">
        <v>779</v>
      </c>
      <c r="AH19" s="312"/>
      <c r="AI19" s="312" t="s">
        <v>763</v>
      </c>
      <c r="AJ19" s="334"/>
    </row>
    <row r="20" spans="2:36" ht="49.9" customHeight="1">
      <c r="B20" s="299" t="str">
        <f t="shared" ref="B20:B21" si="6">$B19</f>
        <v>표준</v>
      </c>
      <c r="C20" s="314"/>
      <c r="D20" s="285"/>
      <c r="E20" s="285"/>
      <c r="F20" s="460"/>
      <c r="G20" s="286" t="str">
        <f t="shared" si="5"/>
        <v xml:space="preserve">Insulation </v>
      </c>
      <c r="H20" s="308" t="s">
        <v>1124</v>
      </c>
      <c r="I20" s="309" t="str">
        <f t="shared" si="1"/>
        <v>A04AL076-00008</v>
      </c>
      <c r="J20" s="310"/>
      <c r="K20" s="310" t="str">
        <f>VLOOKUP($I20,'WM-AR'!$B$7:$AL$2292,34,FALSE)</f>
        <v>M2</v>
      </c>
      <c r="L20" s="310" t="str">
        <f>VLOOKUP($I20,'WM-AR'!$B$7:$AL$2292,4,FALSE)</f>
        <v>Finishing Work</v>
      </c>
      <c r="M20" s="310" t="str">
        <f>VLOOKUP($I20,'WM-AR'!$B$7:$AL$2292,6,FALSE)</f>
        <v>Masonry Work</v>
      </c>
      <c r="N20" s="310" t="str">
        <f>VLOOKUP($I20,'WM-AR'!$B$7:$AL$2292,8,FALSE)</f>
        <v>Insulation</v>
      </c>
      <c r="O20" s="310" t="str">
        <f>VLOOKUP($I20,'WM-AR'!$B$7:$AL$2292,10,FALSE)</f>
        <v>Glass Wool (Fiberglass)</v>
      </c>
      <c r="P20" s="310">
        <f>VLOOKUP($I20,'WM-AR'!$B$7:$AL$2292,12,FALSE)</f>
        <v>0</v>
      </c>
      <c r="Q20" s="310" t="str">
        <f>IF(VLOOKUP($I20,'WM-AR'!$B$7:$AL$2292,14,FALSE)=0,"",VLOOKUP($I20,'WM-AR'!$B$7:$AL$2292,14,FALSE))</f>
        <v/>
      </c>
      <c r="R20" s="310">
        <f>VLOOKUP($I20,'WM-AR'!$B$7:$AL$2292,16,FALSE)</f>
        <v>0</v>
      </c>
      <c r="S20" s="310">
        <f>VLOOKUP($I20,'WM-AR'!$B$7:$AL$2292,18,FALSE)</f>
        <v>0</v>
      </c>
      <c r="T20" s="310" t="str">
        <f>VLOOKUP($I20,'WM-AR'!$B$7:$AL$2292,20,FALSE)</f>
        <v>Minimum Density of 50 kg/m3</v>
      </c>
      <c r="U20" s="310">
        <f>VLOOKUP($I20,'WM-AR'!$B$7:$AL$2292,22,FALSE)</f>
        <v>0</v>
      </c>
      <c r="V20" s="310" t="str">
        <f>VLOOKUP($I20,'WM-AR'!$B$7:$AL$2292,24,FALSE)</f>
        <v>100mm≤THK</v>
      </c>
      <c r="W20" s="310">
        <f>VLOOKUP($I20,'WM-AR'!$B$7:$AL$2292,25,FALSE)</f>
        <v>0</v>
      </c>
      <c r="X20" s="310" t="str">
        <f>VLOOKUP($I20,'WM-AR'!$B$7:$AL$2292,26,FALSE)</f>
        <v>THK=(  )mm</v>
      </c>
      <c r="Y20" s="310">
        <f>VLOOKUP($I20,'WM-AR'!$B$7:$AL$2292,27,FALSE)</f>
        <v>0</v>
      </c>
      <c r="Z20" s="310">
        <f>VLOOKUP($I20,'WM-AR'!$B$7:$AL$2292,28,FALSE)</f>
        <v>0</v>
      </c>
      <c r="AA20" s="310">
        <f>VLOOKUP($I20,'WM-AR'!$B$7:$AL$2292,29,FALSE)</f>
        <v>0</v>
      </c>
      <c r="AB20" s="310">
        <f>VLOOKUP($I20,'WM-AR'!$B$7:$AL$2292,30,FALSE)</f>
        <v>0</v>
      </c>
      <c r="AC20" s="310">
        <f>VLOOKUP($I20,'WM-AR'!$B$7:$AL$2292,31,FALSE)</f>
        <v>0</v>
      </c>
      <c r="AD20" s="310">
        <f>VLOOKUP($I20,'WM-AR'!$B$7:$AL$2292,32,FALSE)</f>
        <v>0</v>
      </c>
      <c r="AE20" s="310">
        <f>VLOOKUP($I20,'WM-AR'!$B$7:$AL$2292,33,FALSE)</f>
        <v>0</v>
      </c>
      <c r="AF20" s="287" t="s">
        <v>1119</v>
      </c>
      <c r="AG20" s="316" t="s">
        <v>779</v>
      </c>
      <c r="AH20" s="312"/>
      <c r="AI20" s="312" t="s">
        <v>763</v>
      </c>
      <c r="AJ20" s="334"/>
    </row>
    <row r="21" spans="2:36" ht="40.15" customHeight="1">
      <c r="B21" s="299" t="str">
        <f t="shared" si="6"/>
        <v>표준</v>
      </c>
      <c r="C21" s="314"/>
      <c r="D21" s="455"/>
      <c r="E21" s="461"/>
      <c r="F21" s="460"/>
      <c r="G21" s="462" t="s">
        <v>1114</v>
      </c>
      <c r="H21" s="352"/>
      <c r="I21" s="463" t="str">
        <f t="shared" si="1"/>
        <v/>
      </c>
      <c r="J21" s="444"/>
      <c r="K21" s="444"/>
      <c r="L21" s="444"/>
      <c r="M21" s="444"/>
      <c r="N21" s="444"/>
      <c r="O21" s="444"/>
      <c r="P21" s="444"/>
      <c r="Q21" s="444"/>
      <c r="R21" s="444"/>
      <c r="S21" s="444"/>
      <c r="T21" s="444"/>
      <c r="U21" s="444"/>
      <c r="V21" s="444"/>
      <c r="W21" s="444"/>
      <c r="X21" s="444"/>
      <c r="Y21" s="444"/>
      <c r="Z21" s="444"/>
      <c r="AA21" s="444"/>
      <c r="AB21" s="444"/>
      <c r="AC21" s="444"/>
      <c r="AD21" s="444"/>
      <c r="AE21" s="444"/>
      <c r="AF21" s="394"/>
      <c r="AG21" s="297"/>
      <c r="AH21" s="297"/>
      <c r="AI21" s="297"/>
      <c r="AJ21" s="333"/>
    </row>
    <row r="22" spans="2:36">
      <c r="B22" s="317" t="str">
        <f>$B21</f>
        <v>표준</v>
      </c>
      <c r="C22" s="318"/>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row>
    <row r="23" spans="2:36" ht="34.9" customHeight="1">
      <c r="B23" s="283" t="s">
        <v>755</v>
      </c>
      <c r="C23" s="440"/>
      <c r="D23" s="285" t="s">
        <v>225</v>
      </c>
      <c r="E23" s="308"/>
      <c r="F23" s="287" t="s">
        <v>539</v>
      </c>
      <c r="G23" s="288" t="s">
        <v>1125</v>
      </c>
      <c r="H23" s="289"/>
      <c r="I23" s="290" t="str">
        <f t="shared" si="1"/>
        <v/>
      </c>
      <c r="J23" s="290"/>
      <c r="K23" s="290"/>
      <c r="L23" s="290"/>
      <c r="M23" s="290"/>
      <c r="N23" s="291"/>
      <c r="O23" s="441" t="s">
        <v>1126</v>
      </c>
      <c r="P23" s="442"/>
      <c r="Q23" s="442"/>
      <c r="R23" s="442"/>
      <c r="S23" s="442"/>
      <c r="T23" s="442"/>
      <c r="U23" s="442"/>
      <c r="V23" s="443"/>
      <c r="W23" s="444"/>
      <c r="X23" s="444"/>
      <c r="Y23" s="444"/>
      <c r="Z23" s="444"/>
      <c r="AA23" s="444"/>
      <c r="AB23" s="444"/>
      <c r="AC23" s="444"/>
      <c r="AD23" s="444"/>
      <c r="AE23" s="444"/>
      <c r="AF23" s="394" t="s">
        <v>1111</v>
      </c>
      <c r="AG23" s="297"/>
      <c r="AH23" s="297"/>
      <c r="AI23" s="297"/>
      <c r="AJ23" s="333"/>
    </row>
    <row r="24" spans="2:36" ht="49.9" customHeight="1">
      <c r="B24" s="299" t="str">
        <f>$B23</f>
        <v>표준</v>
      </c>
      <c r="C24" s="314"/>
      <c r="D24" s="285"/>
      <c r="E24" s="285"/>
      <c r="F24" s="460"/>
      <c r="G24" s="286" t="str">
        <f t="shared" ref="G24" si="7">N24&amp;" "&amp;Q24</f>
        <v xml:space="preserve">Plasterboard Dry Liner System </v>
      </c>
      <c r="H24" s="308" t="s">
        <v>1127</v>
      </c>
      <c r="I24" s="309" t="str">
        <f t="shared" si="1"/>
        <v>A04AS176-00008</v>
      </c>
      <c r="J24" s="310"/>
      <c r="K24" s="310" t="str">
        <f>VLOOKUP($I24,'WM-AR'!$B$7:$AL$2292,34,FALSE)</f>
        <v>M2</v>
      </c>
      <c r="L24" s="310" t="str">
        <f>VLOOKUP($I24,'WM-AR'!$B$7:$AL$2292,4,FALSE)</f>
        <v>Finishing Work</v>
      </c>
      <c r="M24" s="310" t="str">
        <f>VLOOKUP($I24,'WM-AR'!$B$7:$AL$2292,6,FALSE)</f>
        <v>Exterior/Interior Finish Work</v>
      </c>
      <c r="N24" s="310" t="str">
        <f>VLOOKUP($I24,'WM-AR'!$B$7:$AL$2292,8,FALSE)</f>
        <v>Plasterboard Dry Liner System</v>
      </c>
      <c r="O24" s="310">
        <f>VLOOKUP($I24,'WM-AR'!$B$7:$AL$2292,10,FALSE)</f>
        <v>0</v>
      </c>
      <c r="P24" s="310">
        <f>VLOOKUP($I24,'WM-AR'!$B$7:$AL$2292,12,FALSE)</f>
        <v>0</v>
      </c>
      <c r="Q24" s="310" t="str">
        <f>IF(VLOOKUP($I24,'WM-AR'!$B$7:$AL$2292,14,FALSE)=0,"",VLOOKUP($I24,'WM-AR'!$B$7:$AL$2292,14,FALSE))</f>
        <v/>
      </c>
      <c r="R24" s="310" t="str">
        <f>VLOOKUP($I24,'WM-AR'!$B$7:$AL$2292,16,FALSE)</f>
        <v>Rigid Insulation</v>
      </c>
      <c r="S24" s="310" t="str">
        <f>VLOOKUP($I24,'WM-AR'!$B$7:$AL$2292,18,FALSE)</f>
        <v>for Wall To External Side</v>
      </c>
      <c r="T24" s="310" t="str">
        <f>VLOOKUP($I24,'WM-AR'!$B$7:$AL$2292,20,FALSE)</f>
        <v>w/ 1-Layer Gypsum Board, Supporting Frame(Stud), Accessories</v>
      </c>
      <c r="U24" s="310">
        <f>VLOOKUP($I24,'WM-AR'!$B$7:$AL$2292,22,FALSE)</f>
        <v>0</v>
      </c>
      <c r="V24" s="310" t="str">
        <f>VLOOKUP($I24,'WM-AR'!$B$7:$AL$2292,24,FALSE)</f>
        <v>1-Layer Gypsumboard THK=12.5mm</v>
      </c>
      <c r="W24" s="310">
        <f>VLOOKUP($I24,'WM-AR'!$B$7:$AL$2292,25,FALSE)</f>
        <v>0</v>
      </c>
      <c r="X24" s="310" t="str">
        <f>VLOOKUP($I24,'WM-AR'!$B$7:$AL$2292,26,FALSE)</f>
        <v>Insulation THK=(  )mm</v>
      </c>
      <c r="Y24" s="310">
        <f>VLOOKUP($I24,'WM-AR'!$B$7:$AL$2292,27,FALSE)</f>
        <v>0</v>
      </c>
      <c r="Z24" s="310">
        <f>VLOOKUP($I24,'WM-AR'!$B$7:$AL$2292,28,FALSE)</f>
        <v>0</v>
      </c>
      <c r="AA24" s="310">
        <f>VLOOKUP($I24,'WM-AR'!$B$7:$AL$2292,29,FALSE)</f>
        <v>0</v>
      </c>
      <c r="AB24" s="310">
        <f>VLOOKUP($I24,'WM-AR'!$B$7:$AL$2292,30,FALSE)</f>
        <v>0</v>
      </c>
      <c r="AC24" s="310">
        <f>VLOOKUP($I24,'WM-AR'!$B$7:$AL$2292,31,FALSE)</f>
        <v>0</v>
      </c>
      <c r="AD24" s="310">
        <f>VLOOKUP($I24,'WM-AR'!$B$7:$AL$2292,32,FALSE)</f>
        <v>0</v>
      </c>
      <c r="AE24" s="310">
        <f>VLOOKUP($I24,'WM-AR'!$B$7:$AL$2292,33,FALSE)</f>
        <v>0</v>
      </c>
      <c r="AF24" s="287" t="s">
        <v>1128</v>
      </c>
      <c r="AG24" s="316" t="s">
        <v>779</v>
      </c>
      <c r="AH24" s="312"/>
      <c r="AI24" s="312" t="s">
        <v>763</v>
      </c>
      <c r="AJ24" s="334"/>
    </row>
    <row r="25" spans="2:36" ht="40.15" customHeight="1">
      <c r="B25" s="299" t="str">
        <f>$B24</f>
        <v>표준</v>
      </c>
      <c r="C25" s="314"/>
      <c r="D25" s="455"/>
      <c r="E25" s="461"/>
      <c r="F25" s="460"/>
      <c r="G25" s="462" t="s">
        <v>1114</v>
      </c>
      <c r="H25" s="352"/>
      <c r="I25" s="463" t="str">
        <f t="shared" si="1"/>
        <v/>
      </c>
      <c r="J25" s="444"/>
      <c r="K25" s="444"/>
      <c r="L25" s="444"/>
      <c r="M25" s="444"/>
      <c r="N25" s="444"/>
      <c r="O25" s="444"/>
      <c r="P25" s="444"/>
      <c r="Q25" s="444"/>
      <c r="R25" s="444"/>
      <c r="S25" s="444"/>
      <c r="T25" s="444"/>
      <c r="U25" s="444"/>
      <c r="V25" s="444"/>
      <c r="W25" s="444"/>
      <c r="X25" s="444"/>
      <c r="Y25" s="444"/>
      <c r="Z25" s="444"/>
      <c r="AA25" s="444"/>
      <c r="AB25" s="444"/>
      <c r="AC25" s="444"/>
      <c r="AD25" s="444"/>
      <c r="AE25" s="444"/>
      <c r="AF25" s="394"/>
      <c r="AG25" s="297"/>
      <c r="AH25" s="297"/>
      <c r="AI25" s="297"/>
      <c r="AJ25" s="333"/>
    </row>
    <row r="26" spans="2:36">
      <c r="B26" s="317" t="str">
        <f>$B25</f>
        <v>표준</v>
      </c>
      <c r="C26" s="318"/>
      <c r="D26" s="318"/>
      <c r="E26" s="318"/>
      <c r="F26" s="318"/>
      <c r="G26" s="318"/>
      <c r="H26" s="318"/>
      <c r="I26" s="318"/>
      <c r="J26" s="318"/>
      <c r="K26" s="318"/>
      <c r="L26" s="318"/>
      <c r="M26" s="318"/>
      <c r="N26" s="318"/>
      <c r="O26" s="318"/>
      <c r="P26" s="318"/>
      <c r="Q26" s="318"/>
      <c r="R26" s="318"/>
      <c r="S26" s="318"/>
      <c r="T26" s="318"/>
      <c r="U26" s="318"/>
      <c r="V26" s="318"/>
      <c r="W26" s="318"/>
      <c r="X26" s="318"/>
      <c r="Y26" s="318"/>
      <c r="Z26" s="318"/>
      <c r="AA26" s="318"/>
      <c r="AB26" s="318"/>
      <c r="AC26" s="318"/>
      <c r="AD26" s="318"/>
      <c r="AE26" s="318"/>
      <c r="AF26" s="318"/>
      <c r="AG26" s="318"/>
      <c r="AH26" s="318"/>
      <c r="AI26" s="318"/>
      <c r="AJ26" s="318"/>
    </row>
    <row r="27" spans="2:36" ht="33" customHeight="1">
      <c r="B27" s="379"/>
      <c r="C27" s="438"/>
      <c r="D27" s="451" t="s">
        <v>1107</v>
      </c>
      <c r="E27" s="321"/>
      <c r="F27" s="321"/>
      <c r="G27" s="412" t="s">
        <v>1129</v>
      </c>
      <c r="H27" s="412"/>
      <c r="I27" s="415" t="str">
        <f t="shared" si="1"/>
        <v/>
      </c>
      <c r="J27" s="415"/>
      <c r="K27" s="416"/>
      <c r="L27" s="416"/>
      <c r="M27" s="416"/>
      <c r="N27" s="416"/>
      <c r="O27" s="416"/>
      <c r="P27" s="416"/>
      <c r="Q27" s="416"/>
      <c r="R27" s="416"/>
      <c r="S27" s="416"/>
      <c r="T27" s="416"/>
      <c r="U27" s="416"/>
      <c r="V27" s="416"/>
      <c r="W27" s="416"/>
      <c r="X27" s="416"/>
      <c r="Y27" s="416"/>
      <c r="Z27" s="416"/>
      <c r="AA27" s="416"/>
      <c r="AB27" s="416"/>
      <c r="AC27" s="416"/>
      <c r="AD27" s="416"/>
      <c r="AE27" s="416"/>
      <c r="AF27" s="305"/>
      <c r="AG27" s="305"/>
      <c r="AH27" s="305"/>
      <c r="AI27" s="305"/>
      <c r="AJ27" s="306"/>
    </row>
    <row r="28" spans="2:36" ht="34.9" customHeight="1">
      <c r="B28" s="283" t="s">
        <v>755</v>
      </c>
      <c r="C28" s="440"/>
      <c r="D28" s="285" t="s">
        <v>225</v>
      </c>
      <c r="E28" s="308"/>
      <c r="F28" s="287" t="s">
        <v>539</v>
      </c>
      <c r="G28" s="288" t="s">
        <v>1130</v>
      </c>
      <c r="H28" s="289"/>
      <c r="I28" s="290" t="str">
        <f t="shared" si="1"/>
        <v/>
      </c>
      <c r="J28" s="290"/>
      <c r="K28" s="290"/>
      <c r="L28" s="290"/>
      <c r="M28" s="290"/>
      <c r="N28" s="291"/>
      <c r="O28" s="441" t="s">
        <v>1131</v>
      </c>
      <c r="P28" s="442"/>
      <c r="Q28" s="442"/>
      <c r="R28" s="442"/>
      <c r="S28" s="442"/>
      <c r="T28" s="442"/>
      <c r="U28" s="442"/>
      <c r="V28" s="443"/>
      <c r="W28" s="444"/>
      <c r="X28" s="444"/>
      <c r="Y28" s="444"/>
      <c r="Z28" s="444"/>
      <c r="AA28" s="444"/>
      <c r="AB28" s="444"/>
      <c r="AC28" s="444"/>
      <c r="AD28" s="444"/>
      <c r="AE28" s="444"/>
      <c r="AF28" s="394"/>
      <c r="AG28" s="297"/>
      <c r="AH28" s="297"/>
      <c r="AI28" s="297"/>
      <c r="AJ28" s="333"/>
    </row>
    <row r="29" spans="2:36" ht="49.9" customHeight="1">
      <c r="B29" s="299" t="str">
        <f>$B28</f>
        <v>표준</v>
      </c>
      <c r="C29" s="307"/>
      <c r="D29" s="286"/>
      <c r="E29" s="286"/>
      <c r="F29" s="746"/>
      <c r="G29" s="286" t="str">
        <f t="shared" ref="G29" si="8">N29&amp;" "&amp;Q29</f>
        <v xml:space="preserve">Plasterboard Dry Liner System </v>
      </c>
      <c r="H29" s="308" t="s">
        <v>1115</v>
      </c>
      <c r="I29" s="309" t="str">
        <f t="shared" si="1"/>
        <v>A04AS176-00002</v>
      </c>
      <c r="J29" s="310"/>
      <c r="K29" s="310" t="str">
        <f>VLOOKUP($I29,'WM-AR'!$B$7:$AL$2292,34,FALSE)</f>
        <v>M2</v>
      </c>
      <c r="L29" s="310" t="str">
        <f>VLOOKUP($I29,'WM-AR'!$B$7:$AL$2292,4,FALSE)</f>
        <v>Finishing Work</v>
      </c>
      <c r="M29" s="310" t="str">
        <f>VLOOKUP($I29,'WM-AR'!$B$7:$AL$2292,6,FALSE)</f>
        <v>Exterior/Interior Finish Work</v>
      </c>
      <c r="N29" s="310" t="str">
        <f>VLOOKUP($I29,'WM-AR'!$B$7:$AL$2292,8,FALSE)</f>
        <v>Plasterboard Dry Liner System</v>
      </c>
      <c r="O29" s="310">
        <f>VLOOKUP($I29,'WM-AR'!$B$7:$AL$2292,10,FALSE)</f>
        <v>0</v>
      </c>
      <c r="P29" s="310">
        <f>VLOOKUP($I29,'WM-AR'!$B$7:$AL$2292,12,FALSE)</f>
        <v>0</v>
      </c>
      <c r="Q29" s="310" t="str">
        <f>IF(VLOOKUP($I29,'WM-AR'!$B$7:$AL$2292,14,FALSE)=0,"",VLOOKUP($I29,'WM-AR'!$B$7:$AL$2292,14,FALSE))</f>
        <v/>
      </c>
      <c r="R29" s="310" t="str">
        <f>VLOOKUP($I29,'WM-AR'!$B$7:$AL$2292,16,FALSE)</f>
        <v>Mineral Wool (Rock Wool)</v>
      </c>
      <c r="S29" s="310" t="str">
        <f>VLOOKUP($I29,'WM-AR'!$B$7:$AL$2292,18,FALSE)</f>
        <v>for Wall To External Side</v>
      </c>
      <c r="T29" s="310" t="str">
        <f>VLOOKUP($I29,'WM-AR'!$B$7:$AL$2292,20,FALSE)</f>
        <v>w/ 1-Layer Gypsum Board, Supporting Frame(Stud), Accessories</v>
      </c>
      <c r="U29" s="310">
        <f>VLOOKUP($I29,'WM-AR'!$B$7:$AL$2292,22,FALSE)</f>
        <v>0</v>
      </c>
      <c r="V29" s="310" t="str">
        <f>VLOOKUP($I29,'WM-AR'!$B$7:$AL$2292,24,FALSE)</f>
        <v>1-Layer Gypsumboard THK=12.5mm</v>
      </c>
      <c r="W29" s="310">
        <f>VLOOKUP($I29,'WM-AR'!$B$7:$AL$2292,25,FALSE)</f>
        <v>0</v>
      </c>
      <c r="X29" s="310" t="str">
        <f>VLOOKUP($I29,'WM-AR'!$B$7:$AL$2292,26,FALSE)</f>
        <v>Insulation THK=(  )mm</v>
      </c>
      <c r="Y29" s="310">
        <f>VLOOKUP($I29,'WM-AR'!$B$7:$AL$2292,27,FALSE)</f>
        <v>0</v>
      </c>
      <c r="Z29" s="310">
        <f>VLOOKUP($I29,'WM-AR'!$B$7:$AL$2292,28,FALSE)</f>
        <v>0</v>
      </c>
      <c r="AA29" s="310">
        <f>VLOOKUP($I29,'WM-AR'!$B$7:$AL$2292,29,FALSE)</f>
        <v>0</v>
      </c>
      <c r="AB29" s="310">
        <f>VLOOKUP($I29,'WM-AR'!$B$7:$AL$2292,30,FALSE)</f>
        <v>0</v>
      </c>
      <c r="AC29" s="310">
        <f>VLOOKUP($I29,'WM-AR'!$B$7:$AL$2292,31,FALSE)</f>
        <v>0</v>
      </c>
      <c r="AD29" s="310">
        <f>VLOOKUP($I29,'WM-AR'!$B$7:$AL$2292,32,FALSE)</f>
        <v>0</v>
      </c>
      <c r="AE29" s="310">
        <f>VLOOKUP($I29,'WM-AR'!$B$7:$AL$2292,33,FALSE)</f>
        <v>0</v>
      </c>
      <c r="AF29" s="287" t="s">
        <v>1132</v>
      </c>
      <c r="AG29" s="316" t="s">
        <v>779</v>
      </c>
      <c r="AH29" s="312"/>
      <c r="AI29" s="312" t="s">
        <v>763</v>
      </c>
      <c r="AJ29" s="334"/>
    </row>
    <row r="30" spans="2:36" ht="49.9" customHeight="1">
      <c r="B30" s="299" t="str">
        <f t="shared" ref="B30:B33" si="9">$B29</f>
        <v>표준</v>
      </c>
      <c r="C30" s="314"/>
      <c r="D30" s="285"/>
      <c r="E30" s="285"/>
      <c r="F30" s="748"/>
      <c r="G30" s="286" t="s">
        <v>1133</v>
      </c>
      <c r="H30" s="308"/>
      <c r="I30" s="309" t="str">
        <f t="shared" si="1"/>
        <v/>
      </c>
      <c r="J30" s="310"/>
      <c r="K30" s="310"/>
      <c r="L30" s="310"/>
      <c r="M30" s="310"/>
      <c r="N30" s="310"/>
      <c r="O30" s="310"/>
      <c r="P30" s="310"/>
      <c r="Q30" s="310"/>
      <c r="R30" s="310"/>
      <c r="S30" s="310"/>
      <c r="T30" s="310"/>
      <c r="U30" s="310"/>
      <c r="V30" s="310"/>
      <c r="W30" s="310"/>
      <c r="X30" s="310"/>
      <c r="Y30" s="310"/>
      <c r="Z30" s="310"/>
      <c r="AA30" s="310"/>
      <c r="AB30" s="310"/>
      <c r="AC30" s="310"/>
      <c r="AD30" s="310"/>
      <c r="AE30" s="310"/>
      <c r="AF30" s="287"/>
      <c r="AG30" s="352"/>
      <c r="AH30" s="352"/>
      <c r="AI30" s="352"/>
      <c r="AJ30" s="334"/>
    </row>
    <row r="31" spans="2:36" ht="49.9" customHeight="1">
      <c r="B31" s="299" t="str">
        <f t="shared" si="9"/>
        <v>표준</v>
      </c>
      <c r="C31" s="307"/>
      <c r="D31" s="286"/>
      <c r="E31" s="286"/>
      <c r="F31" s="747"/>
      <c r="G31" s="286" t="str">
        <f t="shared" ref="G31:G33" si="10">N31&amp;" "&amp;Q31</f>
        <v xml:space="preserve">Reinforced Concrete Block </v>
      </c>
      <c r="H31" s="308" t="s">
        <v>1134</v>
      </c>
      <c r="I31" s="309" t="str">
        <f t="shared" si="1"/>
        <v>A04AL069-00002</v>
      </c>
      <c r="J31" s="310"/>
      <c r="K31" s="310" t="str">
        <f>VLOOKUP($I31,'WM-AR'!$B$7:$AL$2292,34,FALSE)</f>
        <v>M2</v>
      </c>
      <c r="L31" s="310" t="str">
        <f>VLOOKUP($I31,'WM-AR'!$B$7:$AL$2292,4,FALSE)</f>
        <v>Finishing Work</v>
      </c>
      <c r="M31" s="310" t="str">
        <f>VLOOKUP($I31,'WM-AR'!$B$7:$AL$2292,6,FALSE)</f>
        <v>Masonry Work</v>
      </c>
      <c r="N31" s="310" t="str">
        <f>VLOOKUP($I31,'WM-AR'!$B$7:$AL$2292,8,FALSE)</f>
        <v>Reinforced Concrete Block</v>
      </c>
      <c r="O31" s="310">
        <f>VLOOKUP($I31,'WM-AR'!$B$7:$AL$2292,10,FALSE)</f>
        <v>0</v>
      </c>
      <c r="P31" s="310">
        <f>VLOOKUP($I31,'WM-AR'!$B$7:$AL$2292,12,FALSE)</f>
        <v>0</v>
      </c>
      <c r="Q31" s="310" t="str">
        <f>IF(VLOOKUP($I31,'WM-AR'!$B$7:$AL$2292,14,FALSE)=0,"",VLOOKUP($I31,'WM-AR'!$B$7:$AL$2292,14,FALSE))</f>
        <v/>
      </c>
      <c r="R31" s="310">
        <f>VLOOKUP($I31,'WM-AR'!$B$7:$AL$2292,16,FALSE)</f>
        <v>0</v>
      </c>
      <c r="S31" s="310">
        <f>VLOOKUP($I31,'WM-AR'!$B$7:$AL$2292,18,FALSE)</f>
        <v>0</v>
      </c>
      <c r="T31" s="310" t="str">
        <f>VLOOKUP($I31,'WM-AR'!$B$7:$AL$2292,20,FALSE)</f>
        <v>w/ All Reinf.(Lath, Steel Tie, Anchor Bar, Mortar, ETC.), Filler, Sealant, Lintel/Sill for Opening, ETC.</v>
      </c>
      <c r="U31" s="310">
        <f>VLOOKUP($I31,'WM-AR'!$B$7:$AL$2292,22,FALSE)</f>
        <v>0</v>
      </c>
      <c r="V31" s="310" t="str">
        <f>VLOOKUP($I31,'WM-AR'!$B$7:$AL$2292,24,FALSE)</f>
        <v>100mm&lt;THK≤200mm</v>
      </c>
      <c r="W31" s="310">
        <f>VLOOKUP($I31,'WM-AR'!$B$7:$AL$2292,25,FALSE)</f>
        <v>0</v>
      </c>
      <c r="X31" s="310" t="str">
        <f>VLOOKUP($I31,'WM-AR'!$B$7:$AL$2292,26,FALSE)</f>
        <v>THK=(  )mm</v>
      </c>
      <c r="Y31" s="310">
        <f>VLOOKUP($I31,'WM-AR'!$B$7:$AL$2292,27,FALSE)</f>
        <v>0</v>
      </c>
      <c r="Z31" s="310">
        <f>VLOOKUP($I31,'WM-AR'!$B$7:$AL$2292,28,FALSE)</f>
        <v>0</v>
      </c>
      <c r="AA31" s="310">
        <f>VLOOKUP($I31,'WM-AR'!$B$7:$AL$2292,29,FALSE)</f>
        <v>0</v>
      </c>
      <c r="AB31" s="310">
        <f>VLOOKUP($I31,'WM-AR'!$B$7:$AL$2292,30,FALSE)</f>
        <v>0</v>
      </c>
      <c r="AC31" s="310">
        <f>VLOOKUP($I31,'WM-AR'!$B$7:$AL$2292,31,FALSE)</f>
        <v>0</v>
      </c>
      <c r="AD31" s="310">
        <f>VLOOKUP($I31,'WM-AR'!$B$7:$AL$2292,32,FALSE)</f>
        <v>0</v>
      </c>
      <c r="AE31" s="310">
        <f>VLOOKUP($I31,'WM-AR'!$B$7:$AL$2292,33,FALSE)</f>
        <v>0</v>
      </c>
      <c r="AF31" s="287" t="s">
        <v>1135</v>
      </c>
      <c r="AG31" s="316" t="s">
        <v>779</v>
      </c>
      <c r="AH31" s="312"/>
      <c r="AI31" s="312" t="s">
        <v>763</v>
      </c>
      <c r="AJ31" s="334"/>
    </row>
    <row r="32" spans="2:36" ht="49.9" customHeight="1">
      <c r="B32" s="299" t="str">
        <f t="shared" si="9"/>
        <v>표준</v>
      </c>
      <c r="C32" s="314"/>
      <c r="D32" s="285"/>
      <c r="E32" s="309"/>
      <c r="F32" s="746"/>
      <c r="G32" s="286" t="str">
        <f t="shared" si="10"/>
        <v xml:space="preserve">Plastering </v>
      </c>
      <c r="H32" s="308" t="s">
        <v>1136</v>
      </c>
      <c r="I32" s="309" t="str">
        <f t="shared" si="1"/>
        <v>A04AT198-00001</v>
      </c>
      <c r="J32" s="310"/>
      <c r="K32" s="310" t="str">
        <f>VLOOKUP($I32,'WM-AR'!$B$7:$AL$2292,34,FALSE)</f>
        <v>M2</v>
      </c>
      <c r="L32" s="310" t="str">
        <f>VLOOKUP($I32,'WM-AR'!$B$7:$AL$2292,4,FALSE)</f>
        <v>Finishing Work</v>
      </c>
      <c r="M32" s="310" t="str">
        <f>VLOOKUP($I32,'WM-AR'!$B$7:$AL$2292,6,FALSE)</f>
        <v>Plastering Work</v>
      </c>
      <c r="N32" s="310" t="str">
        <f>VLOOKUP($I32,'WM-AR'!$B$7:$AL$2292,8,FALSE)</f>
        <v>Plastering</v>
      </c>
      <c r="O32" s="310">
        <f>VLOOKUP($I32,'WM-AR'!$B$7:$AL$2292,10,FALSE)</f>
        <v>0</v>
      </c>
      <c r="P32" s="310">
        <f>VLOOKUP($I32,'WM-AR'!$B$7:$AL$2292,12,FALSE)</f>
        <v>0</v>
      </c>
      <c r="Q32" s="310" t="str">
        <f>IF(VLOOKUP($I32,'WM-AR'!$B$7:$AL$2292,14,FALSE)=0,"",VLOOKUP($I32,'WM-AR'!$B$7:$AL$2292,14,FALSE))</f>
        <v/>
      </c>
      <c r="R32" s="310">
        <f>VLOOKUP($I32,'WM-AR'!$B$7:$AL$2292,16,FALSE)</f>
        <v>0</v>
      </c>
      <c r="S32" s="310" t="str">
        <f>VLOOKUP($I32,'WM-AR'!$B$7:$AL$2292,18,FALSE)</f>
        <v>for External Masonry Wall</v>
      </c>
      <c r="T32" s="310" t="str">
        <f>VLOOKUP($I32,'WM-AR'!$B$7:$AL$2292,20,FALSE)</f>
        <v/>
      </c>
      <c r="U32" s="310">
        <f>VLOOKUP($I32,'WM-AR'!$B$7:$AL$2292,22,FALSE)</f>
        <v>0</v>
      </c>
      <c r="V32" s="310">
        <f>VLOOKUP($I32,'WM-AR'!$B$7:$AL$2292,24,FALSE)</f>
        <v>0</v>
      </c>
      <c r="W32" s="310">
        <f>VLOOKUP($I32,'WM-AR'!$B$7:$AL$2292,25,FALSE)</f>
        <v>0</v>
      </c>
      <c r="X32" s="310" t="str">
        <f>VLOOKUP($I32,'WM-AR'!$B$7:$AL$2292,26,FALSE)</f>
        <v>THK=(  )mm</v>
      </c>
      <c r="Y32" s="310">
        <f>VLOOKUP($I32,'WM-AR'!$B$7:$AL$2292,27,FALSE)</f>
        <v>0</v>
      </c>
      <c r="Z32" s="310">
        <f>VLOOKUP($I32,'WM-AR'!$B$7:$AL$2292,28,FALSE)</f>
        <v>0</v>
      </c>
      <c r="AA32" s="310">
        <f>VLOOKUP($I32,'WM-AR'!$B$7:$AL$2292,29,FALSE)</f>
        <v>0</v>
      </c>
      <c r="AB32" s="310">
        <f>VLOOKUP($I32,'WM-AR'!$B$7:$AL$2292,30,FALSE)</f>
        <v>0</v>
      </c>
      <c r="AC32" s="310">
        <f>VLOOKUP($I32,'WM-AR'!$B$7:$AL$2292,31,FALSE)</f>
        <v>0</v>
      </c>
      <c r="AD32" s="310">
        <f>VLOOKUP($I32,'WM-AR'!$B$7:$AL$2292,32,FALSE)</f>
        <v>0</v>
      </c>
      <c r="AE32" s="310">
        <f>VLOOKUP($I32,'WM-AR'!$B$7:$AL$2292,33,FALSE)</f>
        <v>0</v>
      </c>
      <c r="AF32" s="287" t="s">
        <v>1137</v>
      </c>
      <c r="AG32" s="316" t="s">
        <v>779</v>
      </c>
      <c r="AH32" s="312"/>
      <c r="AI32" s="312" t="s">
        <v>763</v>
      </c>
      <c r="AJ32" s="334"/>
    </row>
    <row r="33" spans="2:36" ht="49.9" customHeight="1">
      <c r="B33" s="299" t="str">
        <f t="shared" si="9"/>
        <v>표준</v>
      </c>
      <c r="C33" s="314"/>
      <c r="D33" s="285"/>
      <c r="E33" s="309"/>
      <c r="F33" s="747"/>
      <c r="G33" s="286" t="str">
        <f t="shared" si="10"/>
        <v xml:space="preserve">External Wall Painting </v>
      </c>
      <c r="H33" s="308" t="s">
        <v>1138</v>
      </c>
      <c r="I33" s="309" t="str">
        <f t="shared" si="1"/>
        <v>A04AM077-00001</v>
      </c>
      <c r="J33" s="310"/>
      <c r="K33" s="310" t="str">
        <f>VLOOKUP($I33,'WM-AR'!$B$7:$AL$2292,34,FALSE)</f>
        <v>M2</v>
      </c>
      <c r="L33" s="310" t="str">
        <f>VLOOKUP($I33,'WM-AR'!$B$7:$AL$2292,4,FALSE)</f>
        <v>Finishing Work</v>
      </c>
      <c r="M33" s="310" t="str">
        <f>VLOOKUP($I33,'WM-AR'!$B$7:$AL$2292,6,FALSE)</f>
        <v>Painting Work</v>
      </c>
      <c r="N33" s="310" t="str">
        <f>VLOOKUP($I33,'WM-AR'!$B$7:$AL$2292,8,FALSE)</f>
        <v>External Wall Painting</v>
      </c>
      <c r="O33" s="310" t="str">
        <f>VLOOKUP($I33,'WM-AR'!$B$7:$AL$2292,10,FALSE)</f>
        <v>Acrylic Emulsion Paint</v>
      </c>
      <c r="P33" s="310">
        <f>VLOOKUP($I33,'WM-AR'!$B$7:$AL$2292,12,FALSE)</f>
        <v>0</v>
      </c>
      <c r="Q33" s="310" t="str">
        <f>IF(VLOOKUP($I33,'WM-AR'!$B$7:$AL$2292,14,FALSE)=0,"",VLOOKUP($I33,'WM-AR'!$B$7:$AL$2292,14,FALSE))</f>
        <v/>
      </c>
      <c r="R33" s="310">
        <f>VLOOKUP($I33,'WM-AR'!$B$7:$AL$2292,16,FALSE)</f>
        <v>0</v>
      </c>
      <c r="S33" s="310">
        <f>VLOOKUP($I33,'WM-AR'!$B$7:$AL$2292,18,FALSE)</f>
        <v>0</v>
      </c>
      <c r="T33" s="310" t="str">
        <f>VLOOKUP($I33,'WM-AR'!$B$7:$AL$2292,20,FALSE)</f>
        <v/>
      </c>
      <c r="U33" s="310">
        <f>VLOOKUP($I33,'WM-AR'!$B$7:$AL$2292,22,FALSE)</f>
        <v>0</v>
      </c>
      <c r="V33" s="310" t="str">
        <f>VLOOKUP($I33,'WM-AR'!$B$7:$AL$2292,24,FALSE)</f>
        <v/>
      </c>
      <c r="W33" s="310">
        <f>VLOOKUP($I33,'WM-AR'!$B$7:$AL$2292,25,FALSE)</f>
        <v>0</v>
      </c>
      <c r="X33" s="310" t="str">
        <f>VLOOKUP($I33,'WM-AR'!$B$7:$AL$2292,26,FALSE)</f>
        <v/>
      </c>
      <c r="Y33" s="310">
        <f>VLOOKUP($I33,'WM-AR'!$B$7:$AL$2292,27,FALSE)</f>
        <v>0</v>
      </c>
      <c r="Z33" s="310">
        <f>VLOOKUP($I33,'WM-AR'!$B$7:$AL$2292,28,FALSE)</f>
        <v>0</v>
      </c>
      <c r="AA33" s="310">
        <f>VLOOKUP($I33,'WM-AR'!$B$7:$AL$2292,29,FALSE)</f>
        <v>0</v>
      </c>
      <c r="AB33" s="310">
        <f>VLOOKUP($I33,'WM-AR'!$B$7:$AL$2292,30,FALSE)</f>
        <v>0</v>
      </c>
      <c r="AC33" s="310">
        <f>VLOOKUP($I33,'WM-AR'!$B$7:$AL$2292,31,FALSE)</f>
        <v>0</v>
      </c>
      <c r="AD33" s="310">
        <f>VLOOKUP($I33,'WM-AR'!$B$7:$AL$2292,32,FALSE)</f>
        <v>0</v>
      </c>
      <c r="AE33" s="310">
        <f>VLOOKUP($I33,'WM-AR'!$B$7:$AL$2292,33,FALSE)</f>
        <v>0</v>
      </c>
      <c r="AF33" s="287" t="s">
        <v>1139</v>
      </c>
      <c r="AG33" s="316" t="s">
        <v>779</v>
      </c>
      <c r="AH33" s="312"/>
      <c r="AI33" s="312" t="s">
        <v>763</v>
      </c>
      <c r="AJ33" s="334"/>
    </row>
    <row r="34" spans="2:36">
      <c r="B34" s="317" t="str">
        <f>$B33</f>
        <v>표준</v>
      </c>
      <c r="C34" s="318"/>
      <c r="D34" s="318"/>
      <c r="E34" s="318"/>
      <c r="F34" s="318"/>
      <c r="G34" s="318"/>
      <c r="H34" s="318"/>
      <c r="I34" s="318"/>
      <c r="J34" s="318"/>
      <c r="K34" s="318"/>
      <c r="L34" s="318"/>
      <c r="M34" s="318"/>
      <c r="N34" s="318"/>
      <c r="O34" s="318"/>
      <c r="P34" s="318"/>
      <c r="Q34" s="318"/>
      <c r="R34" s="318"/>
      <c r="S34" s="318"/>
      <c r="T34" s="318"/>
      <c r="U34" s="318"/>
      <c r="V34" s="318"/>
      <c r="W34" s="318"/>
      <c r="X34" s="318"/>
      <c r="Y34" s="318"/>
      <c r="Z34" s="318"/>
      <c r="AA34" s="318"/>
      <c r="AB34" s="318"/>
      <c r="AC34" s="318"/>
      <c r="AD34" s="318"/>
      <c r="AE34" s="318"/>
      <c r="AF34" s="318"/>
      <c r="AG34" s="318"/>
      <c r="AH34" s="318"/>
      <c r="AI34" s="318"/>
      <c r="AJ34" s="318"/>
    </row>
    <row r="35" spans="2:36" ht="34.9" customHeight="1">
      <c r="B35" s="283" t="s">
        <v>755</v>
      </c>
      <c r="C35" s="440"/>
      <c r="D35" s="285" t="s">
        <v>225</v>
      </c>
      <c r="E35" s="308"/>
      <c r="F35" s="287" t="s">
        <v>539</v>
      </c>
      <c r="G35" s="288" t="s">
        <v>1140</v>
      </c>
      <c r="H35" s="289"/>
      <c r="I35" s="290" t="str">
        <f t="shared" si="1"/>
        <v/>
      </c>
      <c r="J35" s="290"/>
      <c r="K35" s="290"/>
      <c r="L35" s="290"/>
      <c r="M35" s="290"/>
      <c r="N35" s="291"/>
      <c r="O35" s="441" t="s">
        <v>1141</v>
      </c>
      <c r="P35" s="442"/>
      <c r="Q35" s="442"/>
      <c r="R35" s="442"/>
      <c r="S35" s="442"/>
      <c r="T35" s="442"/>
      <c r="U35" s="442"/>
      <c r="V35" s="443"/>
      <c r="W35" s="444"/>
      <c r="X35" s="444"/>
      <c r="Y35" s="444"/>
      <c r="Z35" s="444"/>
      <c r="AA35" s="444"/>
      <c r="AB35" s="444"/>
      <c r="AC35" s="444"/>
      <c r="AD35" s="444"/>
      <c r="AE35" s="444"/>
      <c r="AF35" s="394"/>
      <c r="AG35" s="297"/>
      <c r="AH35" s="297"/>
      <c r="AI35" s="297"/>
      <c r="AJ35" s="333"/>
    </row>
    <row r="36" spans="2:36" ht="49.9" customHeight="1">
      <c r="B36" s="299" t="str">
        <f>$B35</f>
        <v>표준</v>
      </c>
      <c r="C36" s="307"/>
      <c r="D36" s="286"/>
      <c r="E36" s="286"/>
      <c r="F36" s="746"/>
      <c r="G36" s="286" t="str">
        <f>N36</f>
        <v>Plasterboard Dry Liner System</v>
      </c>
      <c r="H36" s="308" t="s">
        <v>1118</v>
      </c>
      <c r="I36" s="309" t="str">
        <f t="shared" si="1"/>
        <v>A04AS176-00005</v>
      </c>
      <c r="J36" s="310"/>
      <c r="K36" s="310" t="str">
        <f>VLOOKUP($I36,'WM-AR'!$B$7:$AL$2292,34,FALSE)</f>
        <v>M2</v>
      </c>
      <c r="L36" s="310" t="str">
        <f>VLOOKUP($I36,'WM-AR'!$B$7:$AL$2292,4,FALSE)</f>
        <v>Finishing Work</v>
      </c>
      <c r="M36" s="310" t="str">
        <f>VLOOKUP($I36,'WM-AR'!$B$7:$AL$2292,6,FALSE)</f>
        <v>Exterior/Interior Finish Work</v>
      </c>
      <c r="N36" s="310" t="str">
        <f>VLOOKUP($I36,'WM-AR'!$B$7:$AL$2292,8,FALSE)</f>
        <v>Plasterboard Dry Liner System</v>
      </c>
      <c r="O36" s="310">
        <f>VLOOKUP($I36,'WM-AR'!$B$7:$AL$2292,10,FALSE)</f>
        <v>0</v>
      </c>
      <c r="P36" s="310">
        <f>VLOOKUP($I36,'WM-AR'!$B$7:$AL$2292,12,FALSE)</f>
        <v>0</v>
      </c>
      <c r="Q36" s="310" t="str">
        <f>IF(VLOOKUP($I36,'WM-AR'!$B$7:$AL$2292,14,FALSE)=0,"",VLOOKUP($I36,'WM-AR'!$B$7:$AL$2292,14,FALSE))</f>
        <v/>
      </c>
      <c r="R36" s="310" t="str">
        <f>VLOOKUP($I36,'WM-AR'!$B$7:$AL$2292,16,FALSE)</f>
        <v>Glass Wool (Fiberglass)</v>
      </c>
      <c r="S36" s="310" t="str">
        <f>VLOOKUP($I36,'WM-AR'!$B$7:$AL$2292,18,FALSE)</f>
        <v>for Wall To External Side</v>
      </c>
      <c r="T36" s="310" t="str">
        <f>VLOOKUP($I36,'WM-AR'!$B$7:$AL$2292,20,FALSE)</f>
        <v>w/ 1-Layer Gypsum Board, Supporting Frame(Stud), Accessories</v>
      </c>
      <c r="U36" s="310">
        <f>VLOOKUP($I36,'WM-AR'!$B$7:$AL$2292,22,FALSE)</f>
        <v>0</v>
      </c>
      <c r="V36" s="310" t="str">
        <f>VLOOKUP($I36,'WM-AR'!$B$7:$AL$2292,24,FALSE)</f>
        <v>1-Layer Gypsumboard THK=12.5mm</v>
      </c>
      <c r="W36" s="310">
        <f>VLOOKUP($I36,'WM-AR'!$B$7:$AL$2292,25,FALSE)</f>
        <v>0</v>
      </c>
      <c r="X36" s="310" t="str">
        <f>VLOOKUP($I36,'WM-AR'!$B$7:$AL$2292,26,FALSE)</f>
        <v>Insulation THK=(  )mm</v>
      </c>
      <c r="Y36" s="310">
        <f>VLOOKUP($I36,'WM-AR'!$B$7:$AL$2292,27,FALSE)</f>
        <v>0</v>
      </c>
      <c r="Z36" s="310">
        <f>VLOOKUP($I36,'WM-AR'!$B$7:$AL$2292,28,FALSE)</f>
        <v>0</v>
      </c>
      <c r="AA36" s="310">
        <f>VLOOKUP($I36,'WM-AR'!$B$7:$AL$2292,29,FALSE)</f>
        <v>0</v>
      </c>
      <c r="AB36" s="310">
        <f>VLOOKUP($I36,'WM-AR'!$B$7:$AL$2292,30,FALSE)</f>
        <v>0</v>
      </c>
      <c r="AC36" s="310">
        <f>VLOOKUP($I36,'WM-AR'!$B$7:$AL$2292,31,FALSE)</f>
        <v>0</v>
      </c>
      <c r="AD36" s="310">
        <f>VLOOKUP($I36,'WM-AR'!$B$7:$AL$2292,32,FALSE)</f>
        <v>0</v>
      </c>
      <c r="AE36" s="310">
        <f>VLOOKUP($I36,'WM-AR'!$B$7:$AL$2292,33,FALSE)</f>
        <v>0</v>
      </c>
      <c r="AF36" s="287" t="s">
        <v>1142</v>
      </c>
      <c r="AG36" s="316" t="s">
        <v>779</v>
      </c>
      <c r="AH36" s="312"/>
      <c r="AI36" s="312" t="s">
        <v>763</v>
      </c>
      <c r="AJ36" s="334"/>
    </row>
    <row r="37" spans="2:36" ht="49.9" customHeight="1">
      <c r="B37" s="299" t="str">
        <f t="shared" ref="B37:B40" si="11">$B36</f>
        <v>표준</v>
      </c>
      <c r="C37" s="314"/>
      <c r="D37" s="285"/>
      <c r="E37" s="285"/>
      <c r="F37" s="748"/>
      <c r="G37" s="286" t="s">
        <v>1133</v>
      </c>
      <c r="H37" s="308"/>
      <c r="I37" s="309" t="str">
        <f t="shared" si="1"/>
        <v/>
      </c>
      <c r="J37" s="310"/>
      <c r="K37" s="310"/>
      <c r="L37" s="310"/>
      <c r="M37" s="310"/>
      <c r="N37" s="310"/>
      <c r="O37" s="310"/>
      <c r="P37" s="310"/>
      <c r="Q37" s="310"/>
      <c r="R37" s="310"/>
      <c r="S37" s="310"/>
      <c r="T37" s="310"/>
      <c r="U37" s="310"/>
      <c r="V37" s="310"/>
      <c r="W37" s="310"/>
      <c r="X37" s="310"/>
      <c r="Y37" s="310"/>
      <c r="Z37" s="310"/>
      <c r="AA37" s="310"/>
      <c r="AB37" s="310"/>
      <c r="AC37" s="310"/>
      <c r="AD37" s="310"/>
      <c r="AE37" s="310"/>
      <c r="AF37" s="287"/>
      <c r="AG37" s="352"/>
      <c r="AH37" s="352"/>
      <c r="AI37" s="352"/>
      <c r="AJ37" s="334"/>
    </row>
    <row r="38" spans="2:36" ht="49.9" customHeight="1">
      <c r="B38" s="299" t="str">
        <f t="shared" si="11"/>
        <v>표준</v>
      </c>
      <c r="C38" s="307"/>
      <c r="D38" s="286"/>
      <c r="E38" s="286"/>
      <c r="F38" s="747"/>
      <c r="G38" s="286" t="str">
        <f>N38</f>
        <v>Reinforced Concrete Block</v>
      </c>
      <c r="H38" s="308" t="s">
        <v>1134</v>
      </c>
      <c r="I38" s="309" t="str">
        <f t="shared" si="1"/>
        <v>A04AL069-00002</v>
      </c>
      <c r="J38" s="310"/>
      <c r="K38" s="310" t="str">
        <f>VLOOKUP($I38,'WM-AR'!$B$7:$AL$2292,34,FALSE)</f>
        <v>M2</v>
      </c>
      <c r="L38" s="310" t="str">
        <f>VLOOKUP($I38,'WM-AR'!$B$7:$AL$2292,4,FALSE)</f>
        <v>Finishing Work</v>
      </c>
      <c r="M38" s="310" t="str">
        <f>VLOOKUP($I38,'WM-AR'!$B$7:$AL$2292,6,FALSE)</f>
        <v>Masonry Work</v>
      </c>
      <c r="N38" s="310" t="str">
        <f>VLOOKUP($I38,'WM-AR'!$B$7:$AL$2292,8,FALSE)</f>
        <v>Reinforced Concrete Block</v>
      </c>
      <c r="O38" s="310">
        <f>VLOOKUP($I38,'WM-AR'!$B$7:$AL$2292,10,FALSE)</f>
        <v>0</v>
      </c>
      <c r="P38" s="310">
        <f>VLOOKUP($I38,'WM-AR'!$B$7:$AL$2292,12,FALSE)</f>
        <v>0</v>
      </c>
      <c r="Q38" s="310" t="str">
        <f>IF(VLOOKUP($I38,'WM-AR'!$B$7:$AL$2292,14,FALSE)=0,"",VLOOKUP($I38,'WM-AR'!$B$7:$AL$2292,14,FALSE))</f>
        <v/>
      </c>
      <c r="R38" s="310">
        <f>VLOOKUP($I38,'WM-AR'!$B$7:$AL$2292,16,FALSE)</f>
        <v>0</v>
      </c>
      <c r="S38" s="310">
        <f>VLOOKUP($I38,'WM-AR'!$B$7:$AL$2292,18,FALSE)</f>
        <v>0</v>
      </c>
      <c r="T38" s="310" t="str">
        <f>VLOOKUP($I38,'WM-AR'!$B$7:$AL$2292,20,FALSE)</f>
        <v>w/ All Reinf.(Lath, Steel Tie, Anchor Bar, Mortar, ETC.), Filler, Sealant, Lintel/Sill for Opening, ETC.</v>
      </c>
      <c r="U38" s="310">
        <f>VLOOKUP($I38,'WM-AR'!$B$7:$AL$2292,22,FALSE)</f>
        <v>0</v>
      </c>
      <c r="V38" s="310" t="str">
        <f>VLOOKUP($I38,'WM-AR'!$B$7:$AL$2292,24,FALSE)</f>
        <v>100mm&lt;THK≤200mm</v>
      </c>
      <c r="W38" s="310">
        <f>VLOOKUP($I38,'WM-AR'!$B$7:$AL$2292,25,FALSE)</f>
        <v>0</v>
      </c>
      <c r="X38" s="310" t="str">
        <f>VLOOKUP($I38,'WM-AR'!$B$7:$AL$2292,26,FALSE)</f>
        <v>THK=(  )mm</v>
      </c>
      <c r="Y38" s="310">
        <f>VLOOKUP($I38,'WM-AR'!$B$7:$AL$2292,27,FALSE)</f>
        <v>0</v>
      </c>
      <c r="Z38" s="310">
        <f>VLOOKUP($I38,'WM-AR'!$B$7:$AL$2292,28,FALSE)</f>
        <v>0</v>
      </c>
      <c r="AA38" s="310">
        <f>VLOOKUP($I38,'WM-AR'!$B$7:$AL$2292,29,FALSE)</f>
        <v>0</v>
      </c>
      <c r="AB38" s="310">
        <f>VLOOKUP($I38,'WM-AR'!$B$7:$AL$2292,30,FALSE)</f>
        <v>0</v>
      </c>
      <c r="AC38" s="310">
        <f>VLOOKUP($I38,'WM-AR'!$B$7:$AL$2292,31,FALSE)</f>
        <v>0</v>
      </c>
      <c r="AD38" s="310">
        <f>VLOOKUP($I38,'WM-AR'!$B$7:$AL$2292,32,FALSE)</f>
        <v>0</v>
      </c>
      <c r="AE38" s="310">
        <f>VLOOKUP($I38,'WM-AR'!$B$7:$AL$2292,33,FALSE)</f>
        <v>0</v>
      </c>
      <c r="AF38" s="287" t="s">
        <v>1135</v>
      </c>
      <c r="AG38" s="316" t="s">
        <v>779</v>
      </c>
      <c r="AH38" s="312"/>
      <c r="AI38" s="312" t="s">
        <v>763</v>
      </c>
      <c r="AJ38" s="334"/>
    </row>
    <row r="39" spans="2:36" ht="49.9" customHeight="1">
      <c r="B39" s="299" t="str">
        <f t="shared" si="11"/>
        <v>표준</v>
      </c>
      <c r="C39" s="314"/>
      <c r="D39" s="285"/>
      <c r="E39" s="309"/>
      <c r="F39" s="746"/>
      <c r="G39" s="286" t="str">
        <f>N39</f>
        <v>Plastering</v>
      </c>
      <c r="H39" s="308" t="s">
        <v>1136</v>
      </c>
      <c r="I39" s="309" t="str">
        <f t="shared" si="1"/>
        <v>A04AT198-00001</v>
      </c>
      <c r="J39" s="310"/>
      <c r="K39" s="310" t="str">
        <f>VLOOKUP($I39,'WM-AR'!$B$7:$AL$2292,34,FALSE)</f>
        <v>M2</v>
      </c>
      <c r="L39" s="310" t="str">
        <f>VLOOKUP($I39,'WM-AR'!$B$7:$AL$2292,4,FALSE)</f>
        <v>Finishing Work</v>
      </c>
      <c r="M39" s="310" t="str">
        <f>VLOOKUP($I39,'WM-AR'!$B$7:$AL$2292,6,FALSE)</f>
        <v>Plastering Work</v>
      </c>
      <c r="N39" s="310" t="str">
        <f>VLOOKUP($I39,'WM-AR'!$B$7:$AL$2292,8,FALSE)</f>
        <v>Plastering</v>
      </c>
      <c r="O39" s="310">
        <f>VLOOKUP($I39,'WM-AR'!$B$7:$AL$2292,10,FALSE)</f>
        <v>0</v>
      </c>
      <c r="P39" s="310">
        <f>VLOOKUP($I39,'WM-AR'!$B$7:$AL$2292,12,FALSE)</f>
        <v>0</v>
      </c>
      <c r="Q39" s="310" t="str">
        <f>IF(VLOOKUP($I39,'WM-AR'!$B$7:$AL$2292,14,FALSE)=0,"",VLOOKUP($I39,'WM-AR'!$B$7:$AL$2292,14,FALSE))</f>
        <v/>
      </c>
      <c r="R39" s="310">
        <f>VLOOKUP($I39,'WM-AR'!$B$7:$AL$2292,16,FALSE)</f>
        <v>0</v>
      </c>
      <c r="S39" s="310" t="str">
        <f>VLOOKUP($I39,'WM-AR'!$B$7:$AL$2292,18,FALSE)</f>
        <v>for External Masonry Wall</v>
      </c>
      <c r="T39" s="310" t="str">
        <f>VLOOKUP($I39,'WM-AR'!$B$7:$AL$2292,20,FALSE)</f>
        <v/>
      </c>
      <c r="U39" s="310">
        <f>VLOOKUP($I39,'WM-AR'!$B$7:$AL$2292,22,FALSE)</f>
        <v>0</v>
      </c>
      <c r="V39" s="310">
        <f>VLOOKUP($I39,'WM-AR'!$B$7:$AL$2292,24,FALSE)</f>
        <v>0</v>
      </c>
      <c r="W39" s="310">
        <f>VLOOKUP($I39,'WM-AR'!$B$7:$AL$2292,25,FALSE)</f>
        <v>0</v>
      </c>
      <c r="X39" s="310" t="str">
        <f>VLOOKUP($I39,'WM-AR'!$B$7:$AL$2292,26,FALSE)</f>
        <v>THK=(  )mm</v>
      </c>
      <c r="Y39" s="310">
        <f>VLOOKUP($I39,'WM-AR'!$B$7:$AL$2292,27,FALSE)</f>
        <v>0</v>
      </c>
      <c r="Z39" s="310">
        <f>VLOOKUP($I39,'WM-AR'!$B$7:$AL$2292,28,FALSE)</f>
        <v>0</v>
      </c>
      <c r="AA39" s="310">
        <f>VLOOKUP($I39,'WM-AR'!$B$7:$AL$2292,29,FALSE)</f>
        <v>0</v>
      </c>
      <c r="AB39" s="310">
        <f>VLOOKUP($I39,'WM-AR'!$B$7:$AL$2292,30,FALSE)</f>
        <v>0</v>
      </c>
      <c r="AC39" s="310">
        <f>VLOOKUP($I39,'WM-AR'!$B$7:$AL$2292,31,FALSE)</f>
        <v>0</v>
      </c>
      <c r="AD39" s="310">
        <f>VLOOKUP($I39,'WM-AR'!$B$7:$AL$2292,32,FALSE)</f>
        <v>0</v>
      </c>
      <c r="AE39" s="310">
        <f>VLOOKUP($I39,'WM-AR'!$B$7:$AL$2292,33,FALSE)</f>
        <v>0</v>
      </c>
      <c r="AF39" s="287" t="s">
        <v>1137</v>
      </c>
      <c r="AG39" s="316" t="s">
        <v>779</v>
      </c>
      <c r="AH39" s="312"/>
      <c r="AI39" s="312" t="s">
        <v>763</v>
      </c>
      <c r="AJ39" s="334"/>
    </row>
    <row r="40" spans="2:36" ht="49.9" customHeight="1">
      <c r="B40" s="299" t="str">
        <f t="shared" si="11"/>
        <v>표준</v>
      </c>
      <c r="C40" s="314"/>
      <c r="D40" s="285"/>
      <c r="E40" s="309"/>
      <c r="F40" s="747"/>
      <c r="G40" s="286" t="str">
        <f>O40</f>
        <v>Acrylic Emulsion Paint</v>
      </c>
      <c r="H40" s="308" t="s">
        <v>1138</v>
      </c>
      <c r="I40" s="309" t="str">
        <f t="shared" si="1"/>
        <v>A04AM077-00001</v>
      </c>
      <c r="J40" s="310"/>
      <c r="K40" s="310" t="str">
        <f>VLOOKUP($I40,'WM-AR'!$B$7:$AL$2292,34,FALSE)</f>
        <v>M2</v>
      </c>
      <c r="L40" s="310" t="str">
        <f>VLOOKUP($I40,'WM-AR'!$B$7:$AL$2292,4,FALSE)</f>
        <v>Finishing Work</v>
      </c>
      <c r="M40" s="310" t="str">
        <f>VLOOKUP($I40,'WM-AR'!$B$7:$AL$2292,6,FALSE)</f>
        <v>Painting Work</v>
      </c>
      <c r="N40" s="310" t="str">
        <f>VLOOKUP($I40,'WM-AR'!$B$7:$AL$2292,8,FALSE)</f>
        <v>External Wall Painting</v>
      </c>
      <c r="O40" s="310" t="str">
        <f>VLOOKUP($I40,'WM-AR'!$B$7:$AL$2292,10,FALSE)</f>
        <v>Acrylic Emulsion Paint</v>
      </c>
      <c r="P40" s="310">
        <f>VLOOKUP($I40,'WM-AR'!$B$7:$AL$2292,12,FALSE)</f>
        <v>0</v>
      </c>
      <c r="Q40" s="310" t="str">
        <f>IF(VLOOKUP($I40,'WM-AR'!$B$7:$AL$2292,14,FALSE)=0,"",VLOOKUP($I40,'WM-AR'!$B$7:$AL$2292,14,FALSE))</f>
        <v/>
      </c>
      <c r="R40" s="310">
        <f>VLOOKUP($I40,'WM-AR'!$B$7:$AL$2292,16,FALSE)</f>
        <v>0</v>
      </c>
      <c r="S40" s="310">
        <f>VLOOKUP($I40,'WM-AR'!$B$7:$AL$2292,18,FALSE)</f>
        <v>0</v>
      </c>
      <c r="T40" s="310" t="str">
        <f>VLOOKUP($I40,'WM-AR'!$B$7:$AL$2292,20,FALSE)</f>
        <v/>
      </c>
      <c r="U40" s="310">
        <f>VLOOKUP($I40,'WM-AR'!$B$7:$AL$2292,22,FALSE)</f>
        <v>0</v>
      </c>
      <c r="V40" s="310" t="str">
        <f>VLOOKUP($I40,'WM-AR'!$B$7:$AL$2292,24,FALSE)</f>
        <v/>
      </c>
      <c r="W40" s="310">
        <f>VLOOKUP($I40,'WM-AR'!$B$7:$AL$2292,25,FALSE)</f>
        <v>0</v>
      </c>
      <c r="X40" s="310" t="str">
        <f>VLOOKUP($I40,'WM-AR'!$B$7:$AL$2292,26,FALSE)</f>
        <v/>
      </c>
      <c r="Y40" s="310">
        <f>VLOOKUP($I40,'WM-AR'!$B$7:$AL$2292,27,FALSE)</f>
        <v>0</v>
      </c>
      <c r="Z40" s="310">
        <f>VLOOKUP($I40,'WM-AR'!$B$7:$AL$2292,28,FALSE)</f>
        <v>0</v>
      </c>
      <c r="AA40" s="310">
        <f>VLOOKUP($I40,'WM-AR'!$B$7:$AL$2292,29,FALSE)</f>
        <v>0</v>
      </c>
      <c r="AB40" s="310">
        <f>VLOOKUP($I40,'WM-AR'!$B$7:$AL$2292,30,FALSE)</f>
        <v>0</v>
      </c>
      <c r="AC40" s="310">
        <f>VLOOKUP($I40,'WM-AR'!$B$7:$AL$2292,31,FALSE)</f>
        <v>0</v>
      </c>
      <c r="AD40" s="310">
        <f>VLOOKUP($I40,'WM-AR'!$B$7:$AL$2292,32,FALSE)</f>
        <v>0</v>
      </c>
      <c r="AE40" s="310">
        <f>VLOOKUP($I40,'WM-AR'!$B$7:$AL$2292,33,FALSE)</f>
        <v>0</v>
      </c>
      <c r="AF40" s="287" t="s">
        <v>1139</v>
      </c>
      <c r="AG40" s="316" t="s">
        <v>779</v>
      </c>
      <c r="AH40" s="312"/>
      <c r="AI40" s="312" t="s">
        <v>763</v>
      </c>
      <c r="AJ40" s="334"/>
    </row>
    <row r="41" spans="2:36">
      <c r="B41" s="317" t="str">
        <f>$B40</f>
        <v>표준</v>
      </c>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18"/>
    </row>
    <row r="42" spans="2:36" ht="34.9" customHeight="1">
      <c r="B42" s="283" t="s">
        <v>755</v>
      </c>
      <c r="C42" s="440"/>
      <c r="D42" s="285" t="s">
        <v>225</v>
      </c>
      <c r="E42" s="308"/>
      <c r="F42" s="287" t="s">
        <v>539</v>
      </c>
      <c r="G42" s="288" t="s">
        <v>1143</v>
      </c>
      <c r="H42" s="289"/>
      <c r="I42" s="290" t="str">
        <f t="shared" si="1"/>
        <v/>
      </c>
      <c r="J42" s="290"/>
      <c r="K42" s="290"/>
      <c r="L42" s="290"/>
      <c r="M42" s="290"/>
      <c r="N42" s="291"/>
      <c r="O42" s="441" t="s">
        <v>1144</v>
      </c>
      <c r="P42" s="442"/>
      <c r="Q42" s="442"/>
      <c r="R42" s="442"/>
      <c r="S42" s="442"/>
      <c r="T42" s="442"/>
      <c r="U42" s="442"/>
      <c r="V42" s="443"/>
      <c r="W42" s="444"/>
      <c r="X42" s="444"/>
      <c r="Y42" s="444"/>
      <c r="Z42" s="444"/>
      <c r="AA42" s="444"/>
      <c r="AB42" s="444"/>
      <c r="AC42" s="444"/>
      <c r="AD42" s="444"/>
      <c r="AE42" s="444"/>
      <c r="AF42" s="394"/>
      <c r="AG42" s="297"/>
      <c r="AH42" s="297"/>
      <c r="AI42" s="297"/>
      <c r="AJ42" s="333"/>
    </row>
    <row r="43" spans="2:36" ht="49.9" customHeight="1">
      <c r="B43" s="299" t="str">
        <f>$B42</f>
        <v>표준</v>
      </c>
      <c r="C43" s="307"/>
      <c r="D43" s="286"/>
      <c r="E43" s="286"/>
      <c r="F43" s="746"/>
      <c r="G43" s="286" t="str">
        <f>N43</f>
        <v>Plasterboard Dry Liner System</v>
      </c>
      <c r="H43" s="308" t="s">
        <v>1127</v>
      </c>
      <c r="I43" s="309" t="str">
        <f t="shared" si="1"/>
        <v>A04AS176-00008</v>
      </c>
      <c r="J43" s="310"/>
      <c r="K43" s="310" t="str">
        <f>VLOOKUP($I43,'WM-AR'!$B$7:$AL$2292,34,FALSE)</f>
        <v>M2</v>
      </c>
      <c r="L43" s="310" t="str">
        <f>VLOOKUP($I43,'WM-AR'!$B$7:$AL$2292,4,FALSE)</f>
        <v>Finishing Work</v>
      </c>
      <c r="M43" s="310" t="str">
        <f>VLOOKUP($I43,'WM-AR'!$B$7:$AL$2292,6,FALSE)</f>
        <v>Exterior/Interior Finish Work</v>
      </c>
      <c r="N43" s="310" t="str">
        <f>VLOOKUP($I43,'WM-AR'!$B$7:$AL$2292,8,FALSE)</f>
        <v>Plasterboard Dry Liner System</v>
      </c>
      <c r="O43" s="310">
        <f>VLOOKUP($I43,'WM-AR'!$B$7:$AL$2292,10,FALSE)</f>
        <v>0</v>
      </c>
      <c r="P43" s="310">
        <f>VLOOKUP($I43,'WM-AR'!$B$7:$AL$2292,12,FALSE)</f>
        <v>0</v>
      </c>
      <c r="Q43" s="310" t="str">
        <f>IF(VLOOKUP($I43,'WM-AR'!$B$7:$AL$2292,14,FALSE)=0,"",VLOOKUP($I43,'WM-AR'!$B$7:$AL$2292,14,FALSE))</f>
        <v/>
      </c>
      <c r="R43" s="310" t="str">
        <f>VLOOKUP($I43,'WM-AR'!$B$7:$AL$2292,16,FALSE)</f>
        <v>Rigid Insulation</v>
      </c>
      <c r="S43" s="310" t="str">
        <f>VLOOKUP($I43,'WM-AR'!$B$7:$AL$2292,18,FALSE)</f>
        <v>for Wall To External Side</v>
      </c>
      <c r="T43" s="310" t="str">
        <f>VLOOKUP($I43,'WM-AR'!$B$7:$AL$2292,20,FALSE)</f>
        <v>w/ 1-Layer Gypsum Board, Supporting Frame(Stud), Accessories</v>
      </c>
      <c r="U43" s="310">
        <f>VLOOKUP($I43,'WM-AR'!$B$7:$AL$2292,22,FALSE)</f>
        <v>0</v>
      </c>
      <c r="V43" s="310" t="str">
        <f>VLOOKUP($I43,'WM-AR'!$B$7:$AL$2292,24,FALSE)</f>
        <v>1-Layer Gypsumboard THK=12.5mm</v>
      </c>
      <c r="W43" s="310">
        <f>VLOOKUP($I43,'WM-AR'!$B$7:$AL$2292,25,FALSE)</f>
        <v>0</v>
      </c>
      <c r="X43" s="310" t="str">
        <f>VLOOKUP($I43,'WM-AR'!$B$7:$AL$2292,26,FALSE)</f>
        <v>Insulation THK=(  )mm</v>
      </c>
      <c r="Y43" s="310">
        <f>VLOOKUP($I43,'WM-AR'!$B$7:$AL$2292,27,FALSE)</f>
        <v>0</v>
      </c>
      <c r="Z43" s="310">
        <f>VLOOKUP($I43,'WM-AR'!$B$7:$AL$2292,28,FALSE)</f>
        <v>0</v>
      </c>
      <c r="AA43" s="310">
        <f>VLOOKUP($I43,'WM-AR'!$B$7:$AL$2292,29,FALSE)</f>
        <v>0</v>
      </c>
      <c r="AB43" s="310">
        <f>VLOOKUP($I43,'WM-AR'!$B$7:$AL$2292,30,FALSE)</f>
        <v>0</v>
      </c>
      <c r="AC43" s="310">
        <f>VLOOKUP($I43,'WM-AR'!$B$7:$AL$2292,31,FALSE)</f>
        <v>0</v>
      </c>
      <c r="AD43" s="310">
        <f>VLOOKUP($I43,'WM-AR'!$B$7:$AL$2292,32,FALSE)</f>
        <v>0</v>
      </c>
      <c r="AE43" s="310">
        <f>VLOOKUP($I43,'WM-AR'!$B$7:$AL$2292,33,FALSE)</f>
        <v>0</v>
      </c>
      <c r="AF43" s="287" t="s">
        <v>1145</v>
      </c>
      <c r="AG43" s="316" t="s">
        <v>779</v>
      </c>
      <c r="AH43" s="312"/>
      <c r="AI43" s="312" t="s">
        <v>763</v>
      </c>
      <c r="AJ43" s="334"/>
    </row>
    <row r="44" spans="2:36" ht="49.9" customHeight="1">
      <c r="B44" s="299" t="str">
        <f t="shared" ref="B44:B47" si="12">$B43</f>
        <v>표준</v>
      </c>
      <c r="C44" s="314"/>
      <c r="D44" s="285"/>
      <c r="E44" s="285"/>
      <c r="F44" s="748"/>
      <c r="G44" s="286" t="s">
        <v>1133</v>
      </c>
      <c r="H44" s="308"/>
      <c r="I44" s="309" t="str">
        <f t="shared" si="1"/>
        <v/>
      </c>
      <c r="J44" s="310"/>
      <c r="K44" s="310"/>
      <c r="L44" s="310"/>
      <c r="M44" s="310"/>
      <c r="N44" s="310"/>
      <c r="O44" s="310"/>
      <c r="P44" s="310"/>
      <c r="Q44" s="310"/>
      <c r="R44" s="310"/>
      <c r="S44" s="310"/>
      <c r="T44" s="310"/>
      <c r="U44" s="310"/>
      <c r="V44" s="310"/>
      <c r="W44" s="310"/>
      <c r="X44" s="310"/>
      <c r="Y44" s="310"/>
      <c r="Z44" s="310"/>
      <c r="AA44" s="310"/>
      <c r="AB44" s="310"/>
      <c r="AC44" s="310"/>
      <c r="AD44" s="310"/>
      <c r="AE44" s="310"/>
      <c r="AF44" s="287"/>
      <c r="AG44" s="352"/>
      <c r="AH44" s="352"/>
      <c r="AI44" s="352"/>
      <c r="AJ44" s="334"/>
    </row>
    <row r="45" spans="2:36" ht="49.9" customHeight="1">
      <c r="B45" s="299" t="str">
        <f t="shared" si="12"/>
        <v>표준</v>
      </c>
      <c r="C45" s="307"/>
      <c r="D45" s="286"/>
      <c r="E45" s="286"/>
      <c r="F45" s="747"/>
      <c r="G45" s="286" t="str">
        <f>N45</f>
        <v>Reinforced Concrete Block</v>
      </c>
      <c r="H45" s="308" t="s">
        <v>1134</v>
      </c>
      <c r="I45" s="309" t="str">
        <f t="shared" si="1"/>
        <v>A04AL069-00002</v>
      </c>
      <c r="J45" s="310"/>
      <c r="K45" s="310" t="str">
        <f>VLOOKUP($I45,'WM-AR'!$B$7:$AL$2292,34,FALSE)</f>
        <v>M2</v>
      </c>
      <c r="L45" s="310" t="str">
        <f>VLOOKUP($I45,'WM-AR'!$B$7:$AL$2292,4,FALSE)</f>
        <v>Finishing Work</v>
      </c>
      <c r="M45" s="310" t="str">
        <f>VLOOKUP($I45,'WM-AR'!$B$7:$AL$2292,6,FALSE)</f>
        <v>Masonry Work</v>
      </c>
      <c r="N45" s="310" t="str">
        <f>VLOOKUP($I45,'WM-AR'!$B$7:$AL$2292,8,FALSE)</f>
        <v>Reinforced Concrete Block</v>
      </c>
      <c r="O45" s="310">
        <f>VLOOKUP($I45,'WM-AR'!$B$7:$AL$2292,10,FALSE)</f>
        <v>0</v>
      </c>
      <c r="P45" s="310">
        <f>VLOOKUP($I45,'WM-AR'!$B$7:$AL$2292,12,FALSE)</f>
        <v>0</v>
      </c>
      <c r="Q45" s="310" t="str">
        <f>IF(VLOOKUP($I45,'WM-AR'!$B$7:$AL$2292,14,FALSE)=0,"",VLOOKUP($I45,'WM-AR'!$B$7:$AL$2292,14,FALSE))</f>
        <v/>
      </c>
      <c r="R45" s="310">
        <f>VLOOKUP($I45,'WM-AR'!$B$7:$AL$2292,16,FALSE)</f>
        <v>0</v>
      </c>
      <c r="S45" s="310">
        <f>VLOOKUP($I45,'WM-AR'!$B$7:$AL$2292,18,FALSE)</f>
        <v>0</v>
      </c>
      <c r="T45" s="310" t="str">
        <f>VLOOKUP($I45,'WM-AR'!$B$7:$AL$2292,20,FALSE)</f>
        <v>w/ All Reinf.(Lath, Steel Tie, Anchor Bar, Mortar, ETC.), Filler, Sealant, Lintel/Sill for Opening, ETC.</v>
      </c>
      <c r="U45" s="310">
        <f>VLOOKUP($I45,'WM-AR'!$B$7:$AL$2292,22,FALSE)</f>
        <v>0</v>
      </c>
      <c r="V45" s="310" t="str">
        <f>VLOOKUP($I45,'WM-AR'!$B$7:$AL$2292,24,FALSE)</f>
        <v>100mm&lt;THK≤200mm</v>
      </c>
      <c r="W45" s="310">
        <f>VLOOKUP($I45,'WM-AR'!$B$7:$AL$2292,25,FALSE)</f>
        <v>0</v>
      </c>
      <c r="X45" s="310" t="str">
        <f>VLOOKUP($I45,'WM-AR'!$B$7:$AL$2292,26,FALSE)</f>
        <v>THK=(  )mm</v>
      </c>
      <c r="Y45" s="310">
        <f>VLOOKUP($I45,'WM-AR'!$B$7:$AL$2292,27,FALSE)</f>
        <v>0</v>
      </c>
      <c r="Z45" s="310">
        <f>VLOOKUP($I45,'WM-AR'!$B$7:$AL$2292,28,FALSE)</f>
        <v>0</v>
      </c>
      <c r="AA45" s="310">
        <f>VLOOKUP($I45,'WM-AR'!$B$7:$AL$2292,29,FALSE)</f>
        <v>0</v>
      </c>
      <c r="AB45" s="310">
        <f>VLOOKUP($I45,'WM-AR'!$B$7:$AL$2292,30,FALSE)</f>
        <v>0</v>
      </c>
      <c r="AC45" s="310">
        <f>VLOOKUP($I45,'WM-AR'!$B$7:$AL$2292,31,FALSE)</f>
        <v>0</v>
      </c>
      <c r="AD45" s="310">
        <f>VLOOKUP($I45,'WM-AR'!$B$7:$AL$2292,32,FALSE)</f>
        <v>0</v>
      </c>
      <c r="AE45" s="310">
        <f>VLOOKUP($I45,'WM-AR'!$B$7:$AL$2292,33,FALSE)</f>
        <v>0</v>
      </c>
      <c r="AF45" s="287" t="s">
        <v>1135</v>
      </c>
      <c r="AG45" s="316" t="s">
        <v>779</v>
      </c>
      <c r="AH45" s="312"/>
      <c r="AI45" s="312" t="s">
        <v>763</v>
      </c>
      <c r="AJ45" s="334"/>
    </row>
    <row r="46" spans="2:36" ht="49.9" customHeight="1">
      <c r="B46" s="299" t="str">
        <f t="shared" si="12"/>
        <v>표준</v>
      </c>
      <c r="C46" s="314"/>
      <c r="D46" s="285"/>
      <c r="E46" s="309"/>
      <c r="F46" s="746"/>
      <c r="G46" s="286" t="str">
        <f>N46</f>
        <v>Plastering</v>
      </c>
      <c r="H46" s="308" t="s">
        <v>1136</v>
      </c>
      <c r="I46" s="309" t="str">
        <f t="shared" si="1"/>
        <v>A04AT198-00001</v>
      </c>
      <c r="J46" s="310"/>
      <c r="K46" s="310" t="str">
        <f>VLOOKUP($I46,'WM-AR'!$B$7:$AL$2292,34,FALSE)</f>
        <v>M2</v>
      </c>
      <c r="L46" s="310" t="str">
        <f>VLOOKUP($I46,'WM-AR'!$B$7:$AL$2292,4,FALSE)</f>
        <v>Finishing Work</v>
      </c>
      <c r="M46" s="310" t="str">
        <f>VLOOKUP($I46,'WM-AR'!$B$7:$AL$2292,6,FALSE)</f>
        <v>Plastering Work</v>
      </c>
      <c r="N46" s="310" t="str">
        <f>VLOOKUP($I46,'WM-AR'!$B$7:$AL$2292,8,FALSE)</f>
        <v>Plastering</v>
      </c>
      <c r="O46" s="310">
        <f>VLOOKUP($I46,'WM-AR'!$B$7:$AL$2292,10,FALSE)</f>
        <v>0</v>
      </c>
      <c r="P46" s="310">
        <f>VLOOKUP($I46,'WM-AR'!$B$7:$AL$2292,12,FALSE)</f>
        <v>0</v>
      </c>
      <c r="Q46" s="310" t="str">
        <f>IF(VLOOKUP($I46,'WM-AR'!$B$7:$AL$2292,14,FALSE)=0,"",VLOOKUP($I46,'WM-AR'!$B$7:$AL$2292,14,FALSE))</f>
        <v/>
      </c>
      <c r="R46" s="310">
        <f>VLOOKUP($I46,'WM-AR'!$B$7:$AL$2292,16,FALSE)</f>
        <v>0</v>
      </c>
      <c r="S46" s="310" t="str">
        <f>VLOOKUP($I46,'WM-AR'!$B$7:$AL$2292,18,FALSE)</f>
        <v>for External Masonry Wall</v>
      </c>
      <c r="T46" s="310" t="str">
        <f>VLOOKUP($I46,'WM-AR'!$B$7:$AL$2292,20,FALSE)</f>
        <v/>
      </c>
      <c r="U46" s="310">
        <f>VLOOKUP($I46,'WM-AR'!$B$7:$AL$2292,22,FALSE)</f>
        <v>0</v>
      </c>
      <c r="V46" s="310">
        <f>VLOOKUP($I46,'WM-AR'!$B$7:$AL$2292,24,FALSE)</f>
        <v>0</v>
      </c>
      <c r="W46" s="310">
        <f>VLOOKUP($I46,'WM-AR'!$B$7:$AL$2292,25,FALSE)</f>
        <v>0</v>
      </c>
      <c r="X46" s="310" t="str">
        <f>VLOOKUP($I46,'WM-AR'!$B$7:$AL$2292,26,FALSE)</f>
        <v>THK=(  )mm</v>
      </c>
      <c r="Y46" s="310">
        <f>VLOOKUP($I46,'WM-AR'!$B$7:$AL$2292,27,FALSE)</f>
        <v>0</v>
      </c>
      <c r="Z46" s="310">
        <f>VLOOKUP($I46,'WM-AR'!$B$7:$AL$2292,28,FALSE)</f>
        <v>0</v>
      </c>
      <c r="AA46" s="310">
        <f>VLOOKUP($I46,'WM-AR'!$B$7:$AL$2292,29,FALSE)</f>
        <v>0</v>
      </c>
      <c r="AB46" s="310">
        <f>VLOOKUP($I46,'WM-AR'!$B$7:$AL$2292,30,FALSE)</f>
        <v>0</v>
      </c>
      <c r="AC46" s="310">
        <f>VLOOKUP($I46,'WM-AR'!$B$7:$AL$2292,31,FALSE)</f>
        <v>0</v>
      </c>
      <c r="AD46" s="310">
        <f>VLOOKUP($I46,'WM-AR'!$B$7:$AL$2292,32,FALSE)</f>
        <v>0</v>
      </c>
      <c r="AE46" s="310">
        <f>VLOOKUP($I46,'WM-AR'!$B$7:$AL$2292,33,FALSE)</f>
        <v>0</v>
      </c>
      <c r="AF46" s="287" t="s">
        <v>1146</v>
      </c>
      <c r="AG46" s="316" t="s">
        <v>779</v>
      </c>
      <c r="AH46" s="312"/>
      <c r="AI46" s="312" t="s">
        <v>763</v>
      </c>
      <c r="AJ46" s="334"/>
    </row>
    <row r="47" spans="2:36" ht="49.9" customHeight="1">
      <c r="B47" s="299" t="str">
        <f t="shared" si="12"/>
        <v>표준</v>
      </c>
      <c r="C47" s="314"/>
      <c r="D47" s="285"/>
      <c r="E47" s="309"/>
      <c r="F47" s="747"/>
      <c r="G47" s="286" t="str">
        <f>O47</f>
        <v>Acrylic Emulsion Paint</v>
      </c>
      <c r="H47" s="308" t="s">
        <v>1138</v>
      </c>
      <c r="I47" s="309" t="str">
        <f t="shared" si="1"/>
        <v>A04AM077-00001</v>
      </c>
      <c r="J47" s="310"/>
      <c r="K47" s="310" t="str">
        <f>VLOOKUP($I47,'WM-AR'!$B$7:$AL$2292,34,FALSE)</f>
        <v>M2</v>
      </c>
      <c r="L47" s="310" t="str">
        <f>VLOOKUP($I47,'WM-AR'!$B$7:$AL$2292,4,FALSE)</f>
        <v>Finishing Work</v>
      </c>
      <c r="M47" s="310" t="str">
        <f>VLOOKUP($I47,'WM-AR'!$B$7:$AL$2292,6,FALSE)</f>
        <v>Painting Work</v>
      </c>
      <c r="N47" s="310" t="str">
        <f>VLOOKUP($I47,'WM-AR'!$B$7:$AL$2292,8,FALSE)</f>
        <v>External Wall Painting</v>
      </c>
      <c r="O47" s="310" t="str">
        <f>VLOOKUP($I47,'WM-AR'!$B$7:$AL$2292,10,FALSE)</f>
        <v>Acrylic Emulsion Paint</v>
      </c>
      <c r="P47" s="310">
        <f>VLOOKUP($I47,'WM-AR'!$B$7:$AL$2292,12,FALSE)</f>
        <v>0</v>
      </c>
      <c r="Q47" s="310" t="str">
        <f>IF(VLOOKUP($I47,'WM-AR'!$B$7:$AL$2292,14,FALSE)=0,"",VLOOKUP($I47,'WM-AR'!$B$7:$AL$2292,14,FALSE))</f>
        <v/>
      </c>
      <c r="R47" s="310">
        <f>VLOOKUP($I47,'WM-AR'!$B$7:$AL$2292,16,FALSE)</f>
        <v>0</v>
      </c>
      <c r="S47" s="310">
        <f>VLOOKUP($I47,'WM-AR'!$B$7:$AL$2292,18,FALSE)</f>
        <v>0</v>
      </c>
      <c r="T47" s="310" t="str">
        <f>VLOOKUP($I47,'WM-AR'!$B$7:$AL$2292,20,FALSE)</f>
        <v/>
      </c>
      <c r="U47" s="310">
        <f>VLOOKUP($I47,'WM-AR'!$B$7:$AL$2292,22,FALSE)</f>
        <v>0</v>
      </c>
      <c r="V47" s="310" t="str">
        <f>VLOOKUP($I47,'WM-AR'!$B$7:$AL$2292,24,FALSE)</f>
        <v/>
      </c>
      <c r="W47" s="310">
        <f>VLOOKUP($I47,'WM-AR'!$B$7:$AL$2292,25,FALSE)</f>
        <v>0</v>
      </c>
      <c r="X47" s="310" t="str">
        <f>VLOOKUP($I47,'WM-AR'!$B$7:$AL$2292,26,FALSE)</f>
        <v/>
      </c>
      <c r="Y47" s="310">
        <f>VLOOKUP($I47,'WM-AR'!$B$7:$AL$2292,27,FALSE)</f>
        <v>0</v>
      </c>
      <c r="Z47" s="310">
        <f>VLOOKUP($I47,'WM-AR'!$B$7:$AL$2292,28,FALSE)</f>
        <v>0</v>
      </c>
      <c r="AA47" s="310">
        <f>VLOOKUP($I47,'WM-AR'!$B$7:$AL$2292,29,FALSE)</f>
        <v>0</v>
      </c>
      <c r="AB47" s="310">
        <f>VLOOKUP($I47,'WM-AR'!$B$7:$AL$2292,30,FALSE)</f>
        <v>0</v>
      </c>
      <c r="AC47" s="310">
        <f>VLOOKUP($I47,'WM-AR'!$B$7:$AL$2292,31,FALSE)</f>
        <v>0</v>
      </c>
      <c r="AD47" s="310">
        <f>VLOOKUP($I47,'WM-AR'!$B$7:$AL$2292,32,FALSE)</f>
        <v>0</v>
      </c>
      <c r="AE47" s="310">
        <f>VLOOKUP($I47,'WM-AR'!$B$7:$AL$2292,33,FALSE)</f>
        <v>0</v>
      </c>
      <c r="AF47" s="287"/>
      <c r="AG47" s="316" t="s">
        <v>779</v>
      </c>
      <c r="AH47" s="312"/>
      <c r="AI47" s="312" t="s">
        <v>763</v>
      </c>
      <c r="AJ47" s="334"/>
    </row>
    <row r="48" spans="2:36">
      <c r="B48" s="317" t="str">
        <f>$B47</f>
        <v>표준</v>
      </c>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row>
    <row r="49" spans="2:36" ht="34.9" customHeight="1">
      <c r="B49" s="283" t="s">
        <v>755</v>
      </c>
      <c r="C49" s="440"/>
      <c r="D49" s="285" t="s">
        <v>225</v>
      </c>
      <c r="E49" s="308"/>
      <c r="F49" s="287" t="s">
        <v>539</v>
      </c>
      <c r="G49" s="288" t="s">
        <v>1147</v>
      </c>
      <c r="H49" s="289"/>
      <c r="I49" s="290" t="str">
        <f t="shared" si="1"/>
        <v/>
      </c>
      <c r="J49" s="290"/>
      <c r="K49" s="290"/>
      <c r="L49" s="290"/>
      <c r="M49" s="290"/>
      <c r="N49" s="291"/>
      <c r="O49" s="441" t="s">
        <v>1148</v>
      </c>
      <c r="P49" s="442"/>
      <c r="Q49" s="442"/>
      <c r="R49" s="442"/>
      <c r="S49" s="442"/>
      <c r="T49" s="442"/>
      <c r="U49" s="442"/>
      <c r="V49" s="443"/>
      <c r="W49" s="444"/>
      <c r="X49" s="444"/>
      <c r="Y49" s="444"/>
      <c r="Z49" s="444"/>
      <c r="AA49" s="444"/>
      <c r="AB49" s="444"/>
      <c r="AC49" s="444"/>
      <c r="AD49" s="444"/>
      <c r="AE49" s="444"/>
      <c r="AF49" s="394"/>
      <c r="AG49" s="297"/>
      <c r="AH49" s="297"/>
      <c r="AI49" s="297"/>
      <c r="AJ49" s="333"/>
    </row>
    <row r="50" spans="2:36" ht="49.9" customHeight="1">
      <c r="B50" s="299" t="str">
        <f>$B49</f>
        <v>표준</v>
      </c>
      <c r="C50" s="307"/>
      <c r="D50" s="286"/>
      <c r="E50" s="286"/>
      <c r="F50" s="746"/>
      <c r="G50" s="286" t="str">
        <f>N50</f>
        <v>Plasterboard Dry Liner System</v>
      </c>
      <c r="H50" s="308" t="s">
        <v>1115</v>
      </c>
      <c r="I50" s="309" t="str">
        <f t="shared" si="1"/>
        <v>A04AS176-00002</v>
      </c>
      <c r="J50" s="310"/>
      <c r="K50" s="310" t="str">
        <f>VLOOKUP($I50,'WM-AR'!$B$7:$AL$2292,34,FALSE)</f>
        <v>M2</v>
      </c>
      <c r="L50" s="310" t="str">
        <f>VLOOKUP($I50,'WM-AR'!$B$7:$AL$2292,4,FALSE)</f>
        <v>Finishing Work</v>
      </c>
      <c r="M50" s="310" t="str">
        <f>VLOOKUP($I50,'WM-AR'!$B$7:$AL$2292,6,FALSE)</f>
        <v>Exterior/Interior Finish Work</v>
      </c>
      <c r="N50" s="310" t="str">
        <f>VLOOKUP($I50,'WM-AR'!$B$7:$AL$2292,8,FALSE)</f>
        <v>Plasterboard Dry Liner System</v>
      </c>
      <c r="O50" s="310">
        <f>VLOOKUP($I50,'WM-AR'!$B$7:$AL$2292,10,FALSE)</f>
        <v>0</v>
      </c>
      <c r="P50" s="310">
        <f>VLOOKUP($I50,'WM-AR'!$B$7:$AL$2292,12,FALSE)</f>
        <v>0</v>
      </c>
      <c r="Q50" s="310" t="str">
        <f>IF(VLOOKUP($I50,'WM-AR'!$B$7:$AL$2292,14,FALSE)=0,"",VLOOKUP($I50,'WM-AR'!$B$7:$AL$2292,14,FALSE))</f>
        <v/>
      </c>
      <c r="R50" s="310" t="str">
        <f>VLOOKUP($I50,'WM-AR'!$B$7:$AL$2292,16,FALSE)</f>
        <v>Mineral Wool (Rock Wool)</v>
      </c>
      <c r="S50" s="310" t="str">
        <f>VLOOKUP($I50,'WM-AR'!$B$7:$AL$2292,18,FALSE)</f>
        <v>for Wall To External Side</v>
      </c>
      <c r="T50" s="310" t="str">
        <f>VLOOKUP($I50,'WM-AR'!$B$7:$AL$2292,20,FALSE)</f>
        <v>w/ 1-Layer Gypsum Board, Supporting Frame(Stud), Accessories</v>
      </c>
      <c r="U50" s="310">
        <f>VLOOKUP($I50,'WM-AR'!$B$7:$AL$2292,22,FALSE)</f>
        <v>0</v>
      </c>
      <c r="V50" s="310" t="str">
        <f>VLOOKUP($I50,'WM-AR'!$B$7:$AL$2292,24,FALSE)</f>
        <v>1-Layer Gypsumboard THK=12.5mm</v>
      </c>
      <c r="W50" s="310">
        <f>VLOOKUP($I50,'WM-AR'!$B$7:$AL$2292,25,FALSE)</f>
        <v>0</v>
      </c>
      <c r="X50" s="310" t="str">
        <f>VLOOKUP($I50,'WM-AR'!$B$7:$AL$2292,26,FALSE)</f>
        <v>Insulation THK=(  )mm</v>
      </c>
      <c r="Y50" s="310">
        <f>VLOOKUP($I50,'WM-AR'!$B$7:$AL$2292,27,FALSE)</f>
        <v>0</v>
      </c>
      <c r="Z50" s="310">
        <f>VLOOKUP($I50,'WM-AR'!$B$7:$AL$2292,28,FALSE)</f>
        <v>0</v>
      </c>
      <c r="AA50" s="310">
        <f>VLOOKUP($I50,'WM-AR'!$B$7:$AL$2292,29,FALSE)</f>
        <v>0</v>
      </c>
      <c r="AB50" s="310">
        <f>VLOOKUP($I50,'WM-AR'!$B$7:$AL$2292,30,FALSE)</f>
        <v>0</v>
      </c>
      <c r="AC50" s="310">
        <f>VLOOKUP($I50,'WM-AR'!$B$7:$AL$2292,31,FALSE)</f>
        <v>0</v>
      </c>
      <c r="AD50" s="310">
        <f>VLOOKUP($I50,'WM-AR'!$B$7:$AL$2292,32,FALSE)</f>
        <v>0</v>
      </c>
      <c r="AE50" s="310">
        <f>VLOOKUP($I50,'WM-AR'!$B$7:$AL$2292,33,FALSE)</f>
        <v>0</v>
      </c>
      <c r="AF50" s="287" t="s">
        <v>1132</v>
      </c>
      <c r="AG50" s="316" t="s">
        <v>779</v>
      </c>
      <c r="AH50" s="312"/>
      <c r="AI50" s="312" t="s">
        <v>763</v>
      </c>
      <c r="AJ50" s="334"/>
    </row>
    <row r="51" spans="2:36" ht="49.9" customHeight="1">
      <c r="B51" s="299" t="str">
        <f t="shared" ref="B51:B54" si="13">$B50</f>
        <v>표준</v>
      </c>
      <c r="C51" s="314"/>
      <c r="D51" s="285"/>
      <c r="E51" s="285"/>
      <c r="F51" s="748"/>
      <c r="G51" s="286" t="s">
        <v>1133</v>
      </c>
      <c r="H51" s="308"/>
      <c r="I51" s="309" t="str">
        <f t="shared" si="1"/>
        <v/>
      </c>
      <c r="J51" s="310"/>
      <c r="K51" s="310"/>
      <c r="L51" s="310"/>
      <c r="M51" s="310"/>
      <c r="N51" s="310"/>
      <c r="O51" s="310"/>
      <c r="P51" s="310"/>
      <c r="Q51" s="310"/>
      <c r="R51" s="310"/>
      <c r="S51" s="310"/>
      <c r="T51" s="310"/>
      <c r="U51" s="310"/>
      <c r="V51" s="310"/>
      <c r="W51" s="310"/>
      <c r="X51" s="310"/>
      <c r="Y51" s="310"/>
      <c r="Z51" s="310"/>
      <c r="AA51" s="310"/>
      <c r="AB51" s="310"/>
      <c r="AC51" s="310"/>
      <c r="AD51" s="310"/>
      <c r="AE51" s="310"/>
      <c r="AF51" s="287"/>
      <c r="AG51" s="352"/>
      <c r="AH51" s="352"/>
      <c r="AI51" s="352"/>
      <c r="AJ51" s="334"/>
    </row>
    <row r="52" spans="2:36" ht="49.9" customHeight="1">
      <c r="B52" s="299" t="str">
        <f t="shared" si="13"/>
        <v>표준</v>
      </c>
      <c r="C52" s="307"/>
      <c r="D52" s="286"/>
      <c r="E52" s="286"/>
      <c r="F52" s="747"/>
      <c r="G52" s="286" t="str">
        <f>N52</f>
        <v>Concrete Brick</v>
      </c>
      <c r="H52" s="308" t="s">
        <v>1149</v>
      </c>
      <c r="I52" s="309" t="str">
        <f t="shared" si="1"/>
        <v>A04AL073-00002</v>
      </c>
      <c r="J52" s="310"/>
      <c r="K52" s="310" t="str">
        <f>VLOOKUP($I52,'WM-AR'!$B$7:$AL$2292,34,FALSE)</f>
        <v>M2</v>
      </c>
      <c r="L52" s="310" t="str">
        <f>VLOOKUP($I52,'WM-AR'!$B$7:$AL$2292,4,FALSE)</f>
        <v>Finishing Work</v>
      </c>
      <c r="M52" s="310" t="str">
        <f>VLOOKUP($I52,'WM-AR'!$B$7:$AL$2292,6,FALSE)</f>
        <v>Masonry Work</v>
      </c>
      <c r="N52" s="310" t="str">
        <f>VLOOKUP($I52,'WM-AR'!$B$7:$AL$2292,8,FALSE)</f>
        <v>Concrete Brick</v>
      </c>
      <c r="O52" s="310">
        <f>VLOOKUP($I52,'WM-AR'!$B$7:$AL$2292,10,FALSE)</f>
        <v>0</v>
      </c>
      <c r="P52" s="310">
        <f>VLOOKUP($I52,'WM-AR'!$B$7:$AL$2292,12,FALSE)</f>
        <v>0</v>
      </c>
      <c r="Q52" s="310" t="str">
        <f>IF(VLOOKUP($I52,'WM-AR'!$B$7:$AL$2292,14,FALSE)=0,"",VLOOKUP($I52,'WM-AR'!$B$7:$AL$2292,14,FALSE))</f>
        <v/>
      </c>
      <c r="R52" s="310">
        <f>VLOOKUP($I52,'WM-AR'!$B$7:$AL$2292,16,FALSE)</f>
        <v>0</v>
      </c>
      <c r="S52" s="310">
        <f>VLOOKUP($I52,'WM-AR'!$B$7:$AL$2292,18,FALSE)</f>
        <v>0</v>
      </c>
      <c r="T52" s="310" t="str">
        <f>VLOOKUP($I52,'WM-AR'!$B$7:$AL$2292,20,FALSE)</f>
        <v>[1.0B] w/ All Reinf.(Lath, Steel Tie, Anchor Bar, Mortar, ETC.), Filler, Sealant, Lintel/Sill for Opening, ETC.</v>
      </c>
      <c r="U52" s="310">
        <f>VLOOKUP($I52,'WM-AR'!$B$7:$AL$2292,22,FALSE)</f>
        <v>0</v>
      </c>
      <c r="V52" s="310" t="str">
        <f>VLOOKUP($I52,'WM-AR'!$B$7:$AL$2292,24,FALSE)</f>
        <v>90mm&lt;THK≤190mm</v>
      </c>
      <c r="W52" s="310">
        <f>VLOOKUP($I52,'WM-AR'!$B$7:$AL$2292,25,FALSE)</f>
        <v>0</v>
      </c>
      <c r="X52" s="310" t="str">
        <f>VLOOKUP($I52,'WM-AR'!$B$7:$AL$2292,26,FALSE)</f>
        <v>THK=(  )mm</v>
      </c>
      <c r="Y52" s="310">
        <f>VLOOKUP($I52,'WM-AR'!$B$7:$AL$2292,27,FALSE)</f>
        <v>0</v>
      </c>
      <c r="Z52" s="310">
        <f>VLOOKUP($I52,'WM-AR'!$B$7:$AL$2292,28,FALSE)</f>
        <v>0</v>
      </c>
      <c r="AA52" s="310">
        <f>VLOOKUP($I52,'WM-AR'!$B$7:$AL$2292,29,FALSE)</f>
        <v>0</v>
      </c>
      <c r="AB52" s="310">
        <f>VLOOKUP($I52,'WM-AR'!$B$7:$AL$2292,30,FALSE)</f>
        <v>0</v>
      </c>
      <c r="AC52" s="310">
        <f>VLOOKUP($I52,'WM-AR'!$B$7:$AL$2292,31,FALSE)</f>
        <v>0</v>
      </c>
      <c r="AD52" s="310">
        <f>VLOOKUP($I52,'WM-AR'!$B$7:$AL$2292,32,FALSE)</f>
        <v>0</v>
      </c>
      <c r="AE52" s="310">
        <f>VLOOKUP($I52,'WM-AR'!$B$7:$AL$2292,33,FALSE)</f>
        <v>0</v>
      </c>
      <c r="AF52" s="287" t="s">
        <v>1150</v>
      </c>
      <c r="AG52" s="316" t="s">
        <v>779</v>
      </c>
      <c r="AH52" s="312"/>
      <c r="AI52" s="312" t="s">
        <v>763</v>
      </c>
      <c r="AJ52" s="334"/>
    </row>
    <row r="53" spans="2:36" ht="49.9" customHeight="1">
      <c r="B53" s="299" t="str">
        <f t="shared" si="13"/>
        <v>표준</v>
      </c>
      <c r="C53" s="314"/>
      <c r="D53" s="285"/>
      <c r="E53" s="309"/>
      <c r="F53" s="746"/>
      <c r="G53" s="286" t="str">
        <f>N53</f>
        <v>Plastering</v>
      </c>
      <c r="H53" s="308" t="s">
        <v>1136</v>
      </c>
      <c r="I53" s="309" t="str">
        <f t="shared" si="1"/>
        <v>A04AT198-00001</v>
      </c>
      <c r="J53" s="310"/>
      <c r="K53" s="310" t="str">
        <f>VLOOKUP($I53,'WM-AR'!$B$7:$AL$2292,34,FALSE)</f>
        <v>M2</v>
      </c>
      <c r="L53" s="310" t="str">
        <f>VLOOKUP($I53,'WM-AR'!$B$7:$AL$2292,4,FALSE)</f>
        <v>Finishing Work</v>
      </c>
      <c r="M53" s="310" t="str">
        <f>VLOOKUP($I53,'WM-AR'!$B$7:$AL$2292,6,FALSE)</f>
        <v>Plastering Work</v>
      </c>
      <c r="N53" s="310" t="str">
        <f>VLOOKUP($I53,'WM-AR'!$B$7:$AL$2292,8,FALSE)</f>
        <v>Plastering</v>
      </c>
      <c r="O53" s="310">
        <f>VLOOKUP($I53,'WM-AR'!$B$7:$AL$2292,10,FALSE)</f>
        <v>0</v>
      </c>
      <c r="P53" s="310">
        <f>VLOOKUP($I53,'WM-AR'!$B$7:$AL$2292,12,FALSE)</f>
        <v>0</v>
      </c>
      <c r="Q53" s="310" t="str">
        <f>IF(VLOOKUP($I53,'WM-AR'!$B$7:$AL$2292,14,FALSE)=0,"",VLOOKUP($I53,'WM-AR'!$B$7:$AL$2292,14,FALSE))</f>
        <v/>
      </c>
      <c r="R53" s="310">
        <f>VLOOKUP($I53,'WM-AR'!$B$7:$AL$2292,16,FALSE)</f>
        <v>0</v>
      </c>
      <c r="S53" s="310" t="str">
        <f>VLOOKUP($I53,'WM-AR'!$B$7:$AL$2292,18,FALSE)</f>
        <v>for External Masonry Wall</v>
      </c>
      <c r="T53" s="310" t="str">
        <f>VLOOKUP($I53,'WM-AR'!$B$7:$AL$2292,20,FALSE)</f>
        <v/>
      </c>
      <c r="U53" s="310">
        <f>VLOOKUP($I53,'WM-AR'!$B$7:$AL$2292,22,FALSE)</f>
        <v>0</v>
      </c>
      <c r="V53" s="310">
        <f>VLOOKUP($I53,'WM-AR'!$B$7:$AL$2292,24,FALSE)</f>
        <v>0</v>
      </c>
      <c r="W53" s="310">
        <f>VLOOKUP($I53,'WM-AR'!$B$7:$AL$2292,25,FALSE)</f>
        <v>0</v>
      </c>
      <c r="X53" s="310" t="str">
        <f>VLOOKUP($I53,'WM-AR'!$B$7:$AL$2292,26,FALSE)</f>
        <v>THK=(  )mm</v>
      </c>
      <c r="Y53" s="310">
        <f>VLOOKUP($I53,'WM-AR'!$B$7:$AL$2292,27,FALSE)</f>
        <v>0</v>
      </c>
      <c r="Z53" s="310">
        <f>VLOOKUP($I53,'WM-AR'!$B$7:$AL$2292,28,FALSE)</f>
        <v>0</v>
      </c>
      <c r="AA53" s="310">
        <f>VLOOKUP($I53,'WM-AR'!$B$7:$AL$2292,29,FALSE)</f>
        <v>0</v>
      </c>
      <c r="AB53" s="310">
        <f>VLOOKUP($I53,'WM-AR'!$B$7:$AL$2292,30,FALSE)</f>
        <v>0</v>
      </c>
      <c r="AC53" s="310">
        <f>VLOOKUP($I53,'WM-AR'!$B$7:$AL$2292,31,FALSE)</f>
        <v>0</v>
      </c>
      <c r="AD53" s="310">
        <f>VLOOKUP($I53,'WM-AR'!$B$7:$AL$2292,32,FALSE)</f>
        <v>0</v>
      </c>
      <c r="AE53" s="310">
        <f>VLOOKUP($I53,'WM-AR'!$B$7:$AL$2292,33,FALSE)</f>
        <v>0</v>
      </c>
      <c r="AF53" s="287" t="s">
        <v>1146</v>
      </c>
      <c r="AG53" s="316" t="s">
        <v>779</v>
      </c>
      <c r="AH53" s="312"/>
      <c r="AI53" s="312" t="s">
        <v>763</v>
      </c>
      <c r="AJ53" s="334"/>
    </row>
    <row r="54" spans="2:36" ht="49.9" customHeight="1">
      <c r="B54" s="299" t="str">
        <f t="shared" si="13"/>
        <v>표준</v>
      </c>
      <c r="C54" s="314"/>
      <c r="D54" s="285"/>
      <c r="E54" s="309"/>
      <c r="F54" s="747"/>
      <c r="G54" s="286" t="str">
        <f>O54</f>
        <v>Acrylic Emulsion Paint</v>
      </c>
      <c r="H54" s="308" t="s">
        <v>1138</v>
      </c>
      <c r="I54" s="309" t="str">
        <f t="shared" si="1"/>
        <v>A04AM077-00001</v>
      </c>
      <c r="J54" s="310"/>
      <c r="K54" s="310" t="str">
        <f>VLOOKUP($I54,'WM-AR'!$B$7:$AL$2292,34,FALSE)</f>
        <v>M2</v>
      </c>
      <c r="L54" s="310" t="str">
        <f>VLOOKUP($I54,'WM-AR'!$B$7:$AL$2292,4,FALSE)</f>
        <v>Finishing Work</v>
      </c>
      <c r="M54" s="310" t="str">
        <f>VLOOKUP($I54,'WM-AR'!$B$7:$AL$2292,6,FALSE)</f>
        <v>Painting Work</v>
      </c>
      <c r="N54" s="310" t="str">
        <f>VLOOKUP($I54,'WM-AR'!$B$7:$AL$2292,8,FALSE)</f>
        <v>External Wall Painting</v>
      </c>
      <c r="O54" s="310" t="str">
        <f>VLOOKUP($I54,'WM-AR'!$B$7:$AL$2292,10,FALSE)</f>
        <v>Acrylic Emulsion Paint</v>
      </c>
      <c r="P54" s="310">
        <f>VLOOKUP($I54,'WM-AR'!$B$7:$AL$2292,12,FALSE)</f>
        <v>0</v>
      </c>
      <c r="Q54" s="310" t="str">
        <f>IF(VLOOKUP($I54,'WM-AR'!$B$7:$AL$2292,14,FALSE)=0,"",VLOOKUP($I54,'WM-AR'!$B$7:$AL$2292,14,FALSE))</f>
        <v/>
      </c>
      <c r="R54" s="310">
        <f>VLOOKUP($I54,'WM-AR'!$B$7:$AL$2292,16,FALSE)</f>
        <v>0</v>
      </c>
      <c r="S54" s="310">
        <f>VLOOKUP($I54,'WM-AR'!$B$7:$AL$2292,18,FALSE)</f>
        <v>0</v>
      </c>
      <c r="T54" s="310" t="str">
        <f>VLOOKUP($I54,'WM-AR'!$B$7:$AL$2292,20,FALSE)</f>
        <v/>
      </c>
      <c r="U54" s="310">
        <f>VLOOKUP($I54,'WM-AR'!$B$7:$AL$2292,22,FALSE)</f>
        <v>0</v>
      </c>
      <c r="V54" s="310" t="str">
        <f>VLOOKUP($I54,'WM-AR'!$B$7:$AL$2292,24,FALSE)</f>
        <v/>
      </c>
      <c r="W54" s="310">
        <f>VLOOKUP($I54,'WM-AR'!$B$7:$AL$2292,25,FALSE)</f>
        <v>0</v>
      </c>
      <c r="X54" s="310" t="str">
        <f>VLOOKUP($I54,'WM-AR'!$B$7:$AL$2292,26,FALSE)</f>
        <v/>
      </c>
      <c r="Y54" s="310">
        <f>VLOOKUP($I54,'WM-AR'!$B$7:$AL$2292,27,FALSE)</f>
        <v>0</v>
      </c>
      <c r="Z54" s="310">
        <f>VLOOKUP($I54,'WM-AR'!$B$7:$AL$2292,28,FALSE)</f>
        <v>0</v>
      </c>
      <c r="AA54" s="310">
        <f>VLOOKUP($I54,'WM-AR'!$B$7:$AL$2292,29,FALSE)</f>
        <v>0</v>
      </c>
      <c r="AB54" s="310">
        <f>VLOOKUP($I54,'WM-AR'!$B$7:$AL$2292,30,FALSE)</f>
        <v>0</v>
      </c>
      <c r="AC54" s="310">
        <f>VLOOKUP($I54,'WM-AR'!$B$7:$AL$2292,31,FALSE)</f>
        <v>0</v>
      </c>
      <c r="AD54" s="310">
        <f>VLOOKUP($I54,'WM-AR'!$B$7:$AL$2292,32,FALSE)</f>
        <v>0</v>
      </c>
      <c r="AE54" s="310">
        <f>VLOOKUP($I54,'WM-AR'!$B$7:$AL$2292,33,FALSE)</f>
        <v>0</v>
      </c>
      <c r="AF54" s="287"/>
      <c r="AG54" s="316" t="s">
        <v>779</v>
      </c>
      <c r="AH54" s="312"/>
      <c r="AI54" s="312" t="s">
        <v>763</v>
      </c>
      <c r="AJ54" s="334"/>
    </row>
    <row r="55" spans="2:36">
      <c r="B55" s="317" t="str">
        <f>$B54</f>
        <v>표준</v>
      </c>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318"/>
      <c r="AF55" s="318"/>
      <c r="AG55" s="318"/>
      <c r="AH55" s="318"/>
      <c r="AI55" s="318"/>
      <c r="AJ55" s="318"/>
    </row>
    <row r="56" spans="2:36" ht="34.9" customHeight="1">
      <c r="B56" s="283" t="s">
        <v>755</v>
      </c>
      <c r="C56" s="440"/>
      <c r="D56" s="285" t="s">
        <v>225</v>
      </c>
      <c r="E56" s="308"/>
      <c r="F56" s="287" t="s">
        <v>539</v>
      </c>
      <c r="G56" s="288" t="s">
        <v>1151</v>
      </c>
      <c r="H56" s="289"/>
      <c r="I56" s="290" t="str">
        <f t="shared" si="1"/>
        <v/>
      </c>
      <c r="J56" s="290"/>
      <c r="K56" s="290"/>
      <c r="L56" s="290"/>
      <c r="M56" s="290"/>
      <c r="N56" s="291"/>
      <c r="O56" s="441" t="s">
        <v>1152</v>
      </c>
      <c r="P56" s="442"/>
      <c r="Q56" s="442"/>
      <c r="R56" s="442"/>
      <c r="S56" s="442"/>
      <c r="T56" s="442"/>
      <c r="U56" s="442"/>
      <c r="V56" s="443"/>
      <c r="W56" s="444"/>
      <c r="X56" s="444"/>
      <c r="Y56" s="444"/>
      <c r="Z56" s="444"/>
      <c r="AA56" s="444"/>
      <c r="AB56" s="444"/>
      <c r="AC56" s="444"/>
      <c r="AD56" s="444"/>
      <c r="AE56" s="444"/>
      <c r="AF56" s="394"/>
      <c r="AG56" s="297"/>
      <c r="AH56" s="297"/>
      <c r="AI56" s="297"/>
      <c r="AJ56" s="333"/>
    </row>
    <row r="57" spans="2:36" ht="49.9" customHeight="1">
      <c r="B57" s="299" t="str">
        <f>$B56</f>
        <v>표준</v>
      </c>
      <c r="C57" s="307"/>
      <c r="D57" s="286"/>
      <c r="E57" s="286"/>
      <c r="F57" s="746"/>
      <c r="G57" s="286" t="str">
        <f>N57</f>
        <v>Plasterboard Dry Liner System</v>
      </c>
      <c r="H57" s="308" t="s">
        <v>1118</v>
      </c>
      <c r="I57" s="309" t="str">
        <f t="shared" si="1"/>
        <v>A04AS176-00005</v>
      </c>
      <c r="J57" s="310"/>
      <c r="K57" s="310" t="str">
        <f>VLOOKUP($I57,'WM-AR'!$B$7:$AL$2292,34,FALSE)</f>
        <v>M2</v>
      </c>
      <c r="L57" s="310" t="str">
        <f>VLOOKUP($I57,'WM-AR'!$B$7:$AL$2292,4,FALSE)</f>
        <v>Finishing Work</v>
      </c>
      <c r="M57" s="310" t="str">
        <f>VLOOKUP($I57,'WM-AR'!$B$7:$AL$2292,6,FALSE)</f>
        <v>Exterior/Interior Finish Work</v>
      </c>
      <c r="N57" s="310" t="str">
        <f>VLOOKUP($I57,'WM-AR'!$B$7:$AL$2292,8,FALSE)</f>
        <v>Plasterboard Dry Liner System</v>
      </c>
      <c r="O57" s="310">
        <f>VLOOKUP($I57,'WM-AR'!$B$7:$AL$2292,10,FALSE)</f>
        <v>0</v>
      </c>
      <c r="P57" s="310">
        <f>VLOOKUP($I57,'WM-AR'!$B$7:$AL$2292,12,FALSE)</f>
        <v>0</v>
      </c>
      <c r="Q57" s="310" t="str">
        <f>IF(VLOOKUP($I57,'WM-AR'!$B$7:$AL$2292,14,FALSE)=0,"",VLOOKUP($I57,'WM-AR'!$B$7:$AL$2292,14,FALSE))</f>
        <v/>
      </c>
      <c r="R57" s="310" t="str">
        <f>VLOOKUP($I57,'WM-AR'!$B$7:$AL$2292,16,FALSE)</f>
        <v>Glass Wool (Fiberglass)</v>
      </c>
      <c r="S57" s="310" t="str">
        <f>VLOOKUP($I57,'WM-AR'!$B$7:$AL$2292,18,FALSE)</f>
        <v>for Wall To External Side</v>
      </c>
      <c r="T57" s="310" t="str">
        <f>VLOOKUP($I57,'WM-AR'!$B$7:$AL$2292,20,FALSE)</f>
        <v>w/ 1-Layer Gypsum Board, Supporting Frame(Stud), Accessories</v>
      </c>
      <c r="U57" s="310">
        <f>VLOOKUP($I57,'WM-AR'!$B$7:$AL$2292,22,FALSE)</f>
        <v>0</v>
      </c>
      <c r="V57" s="310" t="str">
        <f>VLOOKUP($I57,'WM-AR'!$B$7:$AL$2292,24,FALSE)</f>
        <v>1-Layer Gypsumboard THK=12.5mm</v>
      </c>
      <c r="W57" s="310">
        <f>VLOOKUP($I57,'WM-AR'!$B$7:$AL$2292,25,FALSE)</f>
        <v>0</v>
      </c>
      <c r="X57" s="310" t="str">
        <f>VLOOKUP($I57,'WM-AR'!$B$7:$AL$2292,26,FALSE)</f>
        <v>Insulation THK=(  )mm</v>
      </c>
      <c r="Y57" s="310">
        <f>VLOOKUP($I57,'WM-AR'!$B$7:$AL$2292,27,FALSE)</f>
        <v>0</v>
      </c>
      <c r="Z57" s="310">
        <f>VLOOKUP($I57,'WM-AR'!$B$7:$AL$2292,28,FALSE)</f>
        <v>0</v>
      </c>
      <c r="AA57" s="310">
        <f>VLOOKUP($I57,'WM-AR'!$B$7:$AL$2292,29,FALSE)</f>
        <v>0</v>
      </c>
      <c r="AB57" s="310">
        <f>VLOOKUP($I57,'WM-AR'!$B$7:$AL$2292,30,FALSE)</f>
        <v>0</v>
      </c>
      <c r="AC57" s="310">
        <f>VLOOKUP($I57,'WM-AR'!$B$7:$AL$2292,31,FALSE)</f>
        <v>0</v>
      </c>
      <c r="AD57" s="310">
        <f>VLOOKUP($I57,'WM-AR'!$B$7:$AL$2292,32,FALSE)</f>
        <v>0</v>
      </c>
      <c r="AE57" s="310">
        <f>VLOOKUP($I57,'WM-AR'!$B$7:$AL$2292,33,FALSE)</f>
        <v>0</v>
      </c>
      <c r="AF57" s="287" t="s">
        <v>1142</v>
      </c>
      <c r="AG57" s="316" t="s">
        <v>779</v>
      </c>
      <c r="AH57" s="312"/>
      <c r="AI57" s="312" t="s">
        <v>763</v>
      </c>
      <c r="AJ57" s="334"/>
    </row>
    <row r="58" spans="2:36" ht="49.9" customHeight="1">
      <c r="B58" s="299" t="str">
        <f t="shared" ref="B58:B61" si="14">$B57</f>
        <v>표준</v>
      </c>
      <c r="C58" s="314"/>
      <c r="D58" s="285"/>
      <c r="E58" s="285"/>
      <c r="F58" s="748"/>
      <c r="G58" s="286" t="s">
        <v>1133</v>
      </c>
      <c r="H58" s="308"/>
      <c r="I58" s="309" t="str">
        <f t="shared" si="1"/>
        <v/>
      </c>
      <c r="J58" s="310"/>
      <c r="K58" s="310"/>
      <c r="L58" s="310"/>
      <c r="M58" s="310"/>
      <c r="N58" s="310"/>
      <c r="O58" s="310"/>
      <c r="P58" s="310"/>
      <c r="Q58" s="310"/>
      <c r="R58" s="310"/>
      <c r="S58" s="310"/>
      <c r="T58" s="310"/>
      <c r="U58" s="310"/>
      <c r="V58" s="310"/>
      <c r="W58" s="310"/>
      <c r="X58" s="310"/>
      <c r="Y58" s="310"/>
      <c r="Z58" s="310"/>
      <c r="AA58" s="310"/>
      <c r="AB58" s="310"/>
      <c r="AC58" s="310"/>
      <c r="AD58" s="310"/>
      <c r="AE58" s="310"/>
      <c r="AF58" s="287"/>
      <c r="AG58" s="352"/>
      <c r="AH58" s="352"/>
      <c r="AI58" s="352"/>
      <c r="AJ58" s="334"/>
    </row>
    <row r="59" spans="2:36" ht="49.9" customHeight="1">
      <c r="B59" s="299" t="str">
        <f t="shared" si="14"/>
        <v>표준</v>
      </c>
      <c r="C59" s="307"/>
      <c r="D59" s="286"/>
      <c r="E59" s="286"/>
      <c r="F59" s="747"/>
      <c r="G59" s="286" t="str">
        <f>N59</f>
        <v>Concrete Brick</v>
      </c>
      <c r="H59" s="308" t="s">
        <v>1149</v>
      </c>
      <c r="I59" s="309" t="str">
        <f t="shared" si="1"/>
        <v>A04AL073-00002</v>
      </c>
      <c r="J59" s="310"/>
      <c r="K59" s="310" t="str">
        <f>VLOOKUP($I59,'WM-AR'!$B$7:$AL$2292,34,FALSE)</f>
        <v>M2</v>
      </c>
      <c r="L59" s="310" t="str">
        <f>VLOOKUP($I59,'WM-AR'!$B$7:$AL$2292,4,FALSE)</f>
        <v>Finishing Work</v>
      </c>
      <c r="M59" s="310" t="str">
        <f>VLOOKUP($I59,'WM-AR'!$B$7:$AL$2292,6,FALSE)</f>
        <v>Masonry Work</v>
      </c>
      <c r="N59" s="310" t="str">
        <f>VLOOKUP($I59,'WM-AR'!$B$7:$AL$2292,8,FALSE)</f>
        <v>Concrete Brick</v>
      </c>
      <c r="O59" s="310">
        <f>VLOOKUP($I59,'WM-AR'!$B$7:$AL$2292,10,FALSE)</f>
        <v>0</v>
      </c>
      <c r="P59" s="310">
        <f>VLOOKUP($I59,'WM-AR'!$B$7:$AL$2292,12,FALSE)</f>
        <v>0</v>
      </c>
      <c r="Q59" s="310" t="str">
        <f>IF(VLOOKUP($I59,'WM-AR'!$B$7:$AL$2292,14,FALSE)=0,"",VLOOKUP($I59,'WM-AR'!$B$7:$AL$2292,14,FALSE))</f>
        <v/>
      </c>
      <c r="R59" s="310">
        <f>VLOOKUP($I59,'WM-AR'!$B$7:$AL$2292,16,FALSE)</f>
        <v>0</v>
      </c>
      <c r="S59" s="310">
        <f>VLOOKUP($I59,'WM-AR'!$B$7:$AL$2292,18,FALSE)</f>
        <v>0</v>
      </c>
      <c r="T59" s="310" t="str">
        <f>VLOOKUP($I59,'WM-AR'!$B$7:$AL$2292,20,FALSE)</f>
        <v>[1.0B] w/ All Reinf.(Lath, Steel Tie, Anchor Bar, Mortar, ETC.), Filler, Sealant, Lintel/Sill for Opening, ETC.</v>
      </c>
      <c r="U59" s="310">
        <f>VLOOKUP($I59,'WM-AR'!$B$7:$AL$2292,22,FALSE)</f>
        <v>0</v>
      </c>
      <c r="V59" s="310" t="str">
        <f>VLOOKUP($I59,'WM-AR'!$B$7:$AL$2292,24,FALSE)</f>
        <v>90mm&lt;THK≤190mm</v>
      </c>
      <c r="W59" s="310">
        <f>VLOOKUP($I59,'WM-AR'!$B$7:$AL$2292,25,FALSE)</f>
        <v>0</v>
      </c>
      <c r="X59" s="310" t="str">
        <f>VLOOKUP($I59,'WM-AR'!$B$7:$AL$2292,26,FALSE)</f>
        <v>THK=(  )mm</v>
      </c>
      <c r="Y59" s="310">
        <f>VLOOKUP($I59,'WM-AR'!$B$7:$AL$2292,27,FALSE)</f>
        <v>0</v>
      </c>
      <c r="Z59" s="310">
        <f>VLOOKUP($I59,'WM-AR'!$B$7:$AL$2292,28,FALSE)</f>
        <v>0</v>
      </c>
      <c r="AA59" s="310">
        <f>VLOOKUP($I59,'WM-AR'!$B$7:$AL$2292,29,FALSE)</f>
        <v>0</v>
      </c>
      <c r="AB59" s="310">
        <f>VLOOKUP($I59,'WM-AR'!$B$7:$AL$2292,30,FALSE)</f>
        <v>0</v>
      </c>
      <c r="AC59" s="310">
        <f>VLOOKUP($I59,'WM-AR'!$B$7:$AL$2292,31,FALSE)</f>
        <v>0</v>
      </c>
      <c r="AD59" s="310">
        <f>VLOOKUP($I59,'WM-AR'!$B$7:$AL$2292,32,FALSE)</f>
        <v>0</v>
      </c>
      <c r="AE59" s="310">
        <f>VLOOKUP($I59,'WM-AR'!$B$7:$AL$2292,33,FALSE)</f>
        <v>0</v>
      </c>
      <c r="AF59" s="287" t="s">
        <v>1150</v>
      </c>
      <c r="AG59" s="316" t="s">
        <v>779</v>
      </c>
      <c r="AH59" s="312"/>
      <c r="AI59" s="312" t="s">
        <v>763</v>
      </c>
      <c r="AJ59" s="334"/>
    </row>
    <row r="60" spans="2:36" ht="49.9" customHeight="1">
      <c r="B60" s="299" t="str">
        <f t="shared" si="14"/>
        <v>표준</v>
      </c>
      <c r="C60" s="314"/>
      <c r="D60" s="285"/>
      <c r="E60" s="309"/>
      <c r="F60" s="746"/>
      <c r="G60" s="286" t="str">
        <f>N60</f>
        <v>Plastering</v>
      </c>
      <c r="H60" s="308" t="s">
        <v>1136</v>
      </c>
      <c r="I60" s="309" t="str">
        <f t="shared" si="1"/>
        <v>A04AT198-00001</v>
      </c>
      <c r="J60" s="310"/>
      <c r="K60" s="310" t="str">
        <f>VLOOKUP($I60,'WM-AR'!$B$7:$AL$2292,34,FALSE)</f>
        <v>M2</v>
      </c>
      <c r="L60" s="310" t="str">
        <f>VLOOKUP($I60,'WM-AR'!$B$7:$AL$2292,4,FALSE)</f>
        <v>Finishing Work</v>
      </c>
      <c r="M60" s="310" t="str">
        <f>VLOOKUP($I60,'WM-AR'!$B$7:$AL$2292,6,FALSE)</f>
        <v>Plastering Work</v>
      </c>
      <c r="N60" s="310" t="str">
        <f>VLOOKUP($I60,'WM-AR'!$B$7:$AL$2292,8,FALSE)</f>
        <v>Plastering</v>
      </c>
      <c r="O60" s="310">
        <f>VLOOKUP($I60,'WM-AR'!$B$7:$AL$2292,10,FALSE)</f>
        <v>0</v>
      </c>
      <c r="P60" s="310">
        <f>VLOOKUP($I60,'WM-AR'!$B$7:$AL$2292,12,FALSE)</f>
        <v>0</v>
      </c>
      <c r="Q60" s="310" t="str">
        <f>IF(VLOOKUP($I60,'WM-AR'!$B$7:$AL$2292,14,FALSE)=0,"",VLOOKUP($I60,'WM-AR'!$B$7:$AL$2292,14,FALSE))</f>
        <v/>
      </c>
      <c r="R60" s="310">
        <f>VLOOKUP($I60,'WM-AR'!$B$7:$AL$2292,16,FALSE)</f>
        <v>0</v>
      </c>
      <c r="S60" s="310" t="str">
        <f>VLOOKUP($I60,'WM-AR'!$B$7:$AL$2292,18,FALSE)</f>
        <v>for External Masonry Wall</v>
      </c>
      <c r="T60" s="310" t="str">
        <f>VLOOKUP($I60,'WM-AR'!$B$7:$AL$2292,20,FALSE)</f>
        <v/>
      </c>
      <c r="U60" s="310">
        <f>VLOOKUP($I60,'WM-AR'!$B$7:$AL$2292,22,FALSE)</f>
        <v>0</v>
      </c>
      <c r="V60" s="310">
        <f>VLOOKUP($I60,'WM-AR'!$B$7:$AL$2292,24,FALSE)</f>
        <v>0</v>
      </c>
      <c r="W60" s="310">
        <f>VLOOKUP($I60,'WM-AR'!$B$7:$AL$2292,25,FALSE)</f>
        <v>0</v>
      </c>
      <c r="X60" s="310" t="str">
        <f>VLOOKUP($I60,'WM-AR'!$B$7:$AL$2292,26,FALSE)</f>
        <v>THK=(  )mm</v>
      </c>
      <c r="Y60" s="310">
        <f>VLOOKUP($I60,'WM-AR'!$B$7:$AL$2292,27,FALSE)</f>
        <v>0</v>
      </c>
      <c r="Z60" s="310">
        <f>VLOOKUP($I60,'WM-AR'!$B$7:$AL$2292,28,FALSE)</f>
        <v>0</v>
      </c>
      <c r="AA60" s="310">
        <f>VLOOKUP($I60,'WM-AR'!$B$7:$AL$2292,29,FALSE)</f>
        <v>0</v>
      </c>
      <c r="AB60" s="310">
        <f>VLOOKUP($I60,'WM-AR'!$B$7:$AL$2292,30,FALSE)</f>
        <v>0</v>
      </c>
      <c r="AC60" s="310">
        <f>VLOOKUP($I60,'WM-AR'!$B$7:$AL$2292,31,FALSE)</f>
        <v>0</v>
      </c>
      <c r="AD60" s="310">
        <f>VLOOKUP($I60,'WM-AR'!$B$7:$AL$2292,32,FALSE)</f>
        <v>0</v>
      </c>
      <c r="AE60" s="310">
        <f>VLOOKUP($I60,'WM-AR'!$B$7:$AL$2292,33,FALSE)</f>
        <v>0</v>
      </c>
      <c r="AF60" s="287" t="s">
        <v>1146</v>
      </c>
      <c r="AG60" s="316" t="s">
        <v>779</v>
      </c>
      <c r="AH60" s="312"/>
      <c r="AI60" s="312" t="s">
        <v>763</v>
      </c>
      <c r="AJ60" s="334"/>
    </row>
    <row r="61" spans="2:36" ht="49.9" customHeight="1">
      <c r="B61" s="299" t="str">
        <f t="shared" si="14"/>
        <v>표준</v>
      </c>
      <c r="C61" s="314"/>
      <c r="D61" s="285"/>
      <c r="E61" s="309"/>
      <c r="F61" s="747"/>
      <c r="G61" s="286" t="str">
        <f>O61</f>
        <v>Acrylic Emulsion Paint</v>
      </c>
      <c r="H61" s="308" t="s">
        <v>1138</v>
      </c>
      <c r="I61" s="309" t="str">
        <f t="shared" si="1"/>
        <v>A04AM077-00001</v>
      </c>
      <c r="J61" s="310"/>
      <c r="K61" s="310" t="str">
        <f>VLOOKUP($I61,'WM-AR'!$B$7:$AL$2292,34,FALSE)</f>
        <v>M2</v>
      </c>
      <c r="L61" s="310" t="str">
        <f>VLOOKUP($I61,'WM-AR'!$B$7:$AL$2292,4,FALSE)</f>
        <v>Finishing Work</v>
      </c>
      <c r="M61" s="310" t="str">
        <f>VLOOKUP($I61,'WM-AR'!$B$7:$AL$2292,6,FALSE)</f>
        <v>Painting Work</v>
      </c>
      <c r="N61" s="310" t="str">
        <f>VLOOKUP($I61,'WM-AR'!$B$7:$AL$2292,8,FALSE)</f>
        <v>External Wall Painting</v>
      </c>
      <c r="O61" s="310" t="str">
        <f>VLOOKUP($I61,'WM-AR'!$B$7:$AL$2292,10,FALSE)</f>
        <v>Acrylic Emulsion Paint</v>
      </c>
      <c r="P61" s="310">
        <f>VLOOKUP($I61,'WM-AR'!$B$7:$AL$2292,12,FALSE)</f>
        <v>0</v>
      </c>
      <c r="Q61" s="310" t="str">
        <f>IF(VLOOKUP($I61,'WM-AR'!$B$7:$AL$2292,14,FALSE)=0,"",VLOOKUP($I61,'WM-AR'!$B$7:$AL$2292,14,FALSE))</f>
        <v/>
      </c>
      <c r="R61" s="310">
        <f>VLOOKUP($I61,'WM-AR'!$B$7:$AL$2292,16,FALSE)</f>
        <v>0</v>
      </c>
      <c r="S61" s="310">
        <f>VLOOKUP($I61,'WM-AR'!$B$7:$AL$2292,18,FALSE)</f>
        <v>0</v>
      </c>
      <c r="T61" s="310" t="str">
        <f>VLOOKUP($I61,'WM-AR'!$B$7:$AL$2292,20,FALSE)</f>
        <v/>
      </c>
      <c r="U61" s="310">
        <f>VLOOKUP($I61,'WM-AR'!$B$7:$AL$2292,22,FALSE)</f>
        <v>0</v>
      </c>
      <c r="V61" s="310" t="str">
        <f>VLOOKUP($I61,'WM-AR'!$B$7:$AL$2292,24,FALSE)</f>
        <v/>
      </c>
      <c r="W61" s="310">
        <f>VLOOKUP($I61,'WM-AR'!$B$7:$AL$2292,25,FALSE)</f>
        <v>0</v>
      </c>
      <c r="X61" s="310" t="str">
        <f>VLOOKUP($I61,'WM-AR'!$B$7:$AL$2292,26,FALSE)</f>
        <v/>
      </c>
      <c r="Y61" s="310">
        <f>VLOOKUP($I61,'WM-AR'!$B$7:$AL$2292,27,FALSE)</f>
        <v>0</v>
      </c>
      <c r="Z61" s="310">
        <f>VLOOKUP($I61,'WM-AR'!$B$7:$AL$2292,28,FALSE)</f>
        <v>0</v>
      </c>
      <c r="AA61" s="310">
        <f>VLOOKUP($I61,'WM-AR'!$B$7:$AL$2292,29,FALSE)</f>
        <v>0</v>
      </c>
      <c r="AB61" s="310">
        <f>VLOOKUP($I61,'WM-AR'!$B$7:$AL$2292,30,FALSE)</f>
        <v>0</v>
      </c>
      <c r="AC61" s="310">
        <f>VLOOKUP($I61,'WM-AR'!$B$7:$AL$2292,31,FALSE)</f>
        <v>0</v>
      </c>
      <c r="AD61" s="310">
        <f>VLOOKUP($I61,'WM-AR'!$B$7:$AL$2292,32,FALSE)</f>
        <v>0</v>
      </c>
      <c r="AE61" s="310">
        <f>VLOOKUP($I61,'WM-AR'!$B$7:$AL$2292,33,FALSE)</f>
        <v>0</v>
      </c>
      <c r="AF61" s="287"/>
      <c r="AG61" s="316" t="s">
        <v>779</v>
      </c>
      <c r="AH61" s="312"/>
      <c r="AI61" s="312" t="s">
        <v>763</v>
      </c>
      <c r="AJ61" s="334"/>
    </row>
    <row r="62" spans="2:36">
      <c r="B62" s="317" t="str">
        <f>$B61</f>
        <v>표준</v>
      </c>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row>
    <row r="63" spans="2:36" ht="34.9" customHeight="1">
      <c r="B63" s="283" t="s">
        <v>755</v>
      </c>
      <c r="C63" s="440"/>
      <c r="D63" s="285" t="s">
        <v>225</v>
      </c>
      <c r="E63" s="308"/>
      <c r="F63" s="287" t="s">
        <v>539</v>
      </c>
      <c r="G63" s="288" t="s">
        <v>1153</v>
      </c>
      <c r="H63" s="289"/>
      <c r="I63" s="290" t="str">
        <f t="shared" si="1"/>
        <v/>
      </c>
      <c r="J63" s="290"/>
      <c r="K63" s="290"/>
      <c r="L63" s="290"/>
      <c r="M63" s="290"/>
      <c r="N63" s="291"/>
      <c r="O63" s="441" t="s">
        <v>1154</v>
      </c>
      <c r="P63" s="442"/>
      <c r="Q63" s="442"/>
      <c r="R63" s="442"/>
      <c r="S63" s="442"/>
      <c r="T63" s="442"/>
      <c r="U63" s="442"/>
      <c r="V63" s="443"/>
      <c r="W63" s="444"/>
      <c r="X63" s="444"/>
      <c r="Y63" s="444"/>
      <c r="Z63" s="444"/>
      <c r="AA63" s="444"/>
      <c r="AB63" s="444"/>
      <c r="AC63" s="444"/>
      <c r="AD63" s="444"/>
      <c r="AE63" s="444"/>
      <c r="AF63" s="394"/>
      <c r="AG63" s="297"/>
      <c r="AH63" s="297"/>
      <c r="AI63" s="297"/>
      <c r="AJ63" s="333"/>
    </row>
    <row r="64" spans="2:36" ht="49.9" customHeight="1">
      <c r="B64" s="299" t="str">
        <f>$B63</f>
        <v>표준</v>
      </c>
      <c r="C64" s="307"/>
      <c r="D64" s="286"/>
      <c r="E64" s="286"/>
      <c r="F64" s="746"/>
      <c r="G64" s="286" t="str">
        <f>N64</f>
        <v>Plasterboard Dry Liner System</v>
      </c>
      <c r="H64" s="308" t="s">
        <v>1127</v>
      </c>
      <c r="I64" s="309" t="str">
        <f t="shared" si="1"/>
        <v>A04AS176-00008</v>
      </c>
      <c r="J64" s="310"/>
      <c r="K64" s="310" t="str">
        <f>VLOOKUP($I64,'WM-AR'!$B$7:$AL$2292,34,FALSE)</f>
        <v>M2</v>
      </c>
      <c r="L64" s="310" t="str">
        <f>VLOOKUP($I64,'WM-AR'!$B$7:$AL$2292,4,FALSE)</f>
        <v>Finishing Work</v>
      </c>
      <c r="M64" s="310" t="str">
        <f>VLOOKUP($I64,'WM-AR'!$B$7:$AL$2292,6,FALSE)</f>
        <v>Exterior/Interior Finish Work</v>
      </c>
      <c r="N64" s="310" t="str">
        <f>VLOOKUP($I64,'WM-AR'!$B$7:$AL$2292,8,FALSE)</f>
        <v>Plasterboard Dry Liner System</v>
      </c>
      <c r="O64" s="310">
        <f>VLOOKUP($I64,'WM-AR'!$B$7:$AL$2292,10,FALSE)</f>
        <v>0</v>
      </c>
      <c r="P64" s="310">
        <f>VLOOKUP($I64,'WM-AR'!$B$7:$AL$2292,12,FALSE)</f>
        <v>0</v>
      </c>
      <c r="Q64" s="310" t="str">
        <f>IF(VLOOKUP($I64,'WM-AR'!$B$7:$AL$2292,14,FALSE)=0,"",VLOOKUP($I64,'WM-AR'!$B$7:$AL$2292,14,FALSE))</f>
        <v/>
      </c>
      <c r="R64" s="310" t="str">
        <f>VLOOKUP($I64,'WM-AR'!$B$7:$AL$2292,16,FALSE)</f>
        <v>Rigid Insulation</v>
      </c>
      <c r="S64" s="310" t="str">
        <f>VLOOKUP($I64,'WM-AR'!$B$7:$AL$2292,18,FALSE)</f>
        <v>for Wall To External Side</v>
      </c>
      <c r="T64" s="310" t="str">
        <f>VLOOKUP($I64,'WM-AR'!$B$7:$AL$2292,20,FALSE)</f>
        <v>w/ 1-Layer Gypsum Board, Supporting Frame(Stud), Accessories</v>
      </c>
      <c r="U64" s="310">
        <f>VLOOKUP($I64,'WM-AR'!$B$7:$AL$2292,22,FALSE)</f>
        <v>0</v>
      </c>
      <c r="V64" s="310" t="str">
        <f>VLOOKUP($I64,'WM-AR'!$B$7:$AL$2292,24,FALSE)</f>
        <v>1-Layer Gypsumboard THK=12.5mm</v>
      </c>
      <c r="W64" s="310">
        <f>VLOOKUP($I64,'WM-AR'!$B$7:$AL$2292,25,FALSE)</f>
        <v>0</v>
      </c>
      <c r="X64" s="310" t="str">
        <f>VLOOKUP($I64,'WM-AR'!$B$7:$AL$2292,26,FALSE)</f>
        <v>Insulation THK=(  )mm</v>
      </c>
      <c r="Y64" s="310">
        <f>VLOOKUP($I64,'WM-AR'!$B$7:$AL$2292,27,FALSE)</f>
        <v>0</v>
      </c>
      <c r="Z64" s="310">
        <f>VLOOKUP($I64,'WM-AR'!$B$7:$AL$2292,28,FALSE)</f>
        <v>0</v>
      </c>
      <c r="AA64" s="310">
        <f>VLOOKUP($I64,'WM-AR'!$B$7:$AL$2292,29,FALSE)</f>
        <v>0</v>
      </c>
      <c r="AB64" s="310">
        <f>VLOOKUP($I64,'WM-AR'!$B$7:$AL$2292,30,FALSE)</f>
        <v>0</v>
      </c>
      <c r="AC64" s="310">
        <f>VLOOKUP($I64,'WM-AR'!$B$7:$AL$2292,31,FALSE)</f>
        <v>0</v>
      </c>
      <c r="AD64" s="310">
        <f>VLOOKUP($I64,'WM-AR'!$B$7:$AL$2292,32,FALSE)</f>
        <v>0</v>
      </c>
      <c r="AE64" s="310">
        <f>VLOOKUP($I64,'WM-AR'!$B$7:$AL$2292,33,FALSE)</f>
        <v>0</v>
      </c>
      <c r="AF64" s="287" t="s">
        <v>1145</v>
      </c>
      <c r="AG64" s="316" t="s">
        <v>779</v>
      </c>
      <c r="AH64" s="312"/>
      <c r="AI64" s="312" t="s">
        <v>763</v>
      </c>
      <c r="AJ64" s="334"/>
    </row>
    <row r="65" spans="2:36" ht="49.9" customHeight="1">
      <c r="B65" s="299" t="str">
        <f t="shared" ref="B65:B68" si="15">$B64</f>
        <v>표준</v>
      </c>
      <c r="C65" s="314"/>
      <c r="D65" s="285"/>
      <c r="E65" s="285"/>
      <c r="F65" s="748"/>
      <c r="G65" s="286" t="s">
        <v>1133</v>
      </c>
      <c r="H65" s="308"/>
      <c r="I65" s="309" t="str">
        <f t="shared" si="1"/>
        <v/>
      </c>
      <c r="J65" s="310"/>
      <c r="K65" s="310"/>
      <c r="L65" s="310"/>
      <c r="M65" s="310"/>
      <c r="N65" s="310"/>
      <c r="O65" s="310"/>
      <c r="P65" s="310"/>
      <c r="Q65" s="310"/>
      <c r="R65" s="310"/>
      <c r="S65" s="310"/>
      <c r="T65" s="310"/>
      <c r="U65" s="310"/>
      <c r="V65" s="310"/>
      <c r="W65" s="310"/>
      <c r="X65" s="310"/>
      <c r="Y65" s="310"/>
      <c r="Z65" s="310"/>
      <c r="AA65" s="310"/>
      <c r="AB65" s="310"/>
      <c r="AC65" s="310"/>
      <c r="AD65" s="310"/>
      <c r="AE65" s="310"/>
      <c r="AF65" s="287"/>
      <c r="AG65" s="352"/>
      <c r="AH65" s="352"/>
      <c r="AI65" s="352"/>
      <c r="AJ65" s="334"/>
    </row>
    <row r="66" spans="2:36" ht="49.9" customHeight="1">
      <c r="B66" s="299" t="str">
        <f t="shared" si="15"/>
        <v>표준</v>
      </c>
      <c r="C66" s="307"/>
      <c r="D66" s="286"/>
      <c r="E66" s="286"/>
      <c r="F66" s="747"/>
      <c r="G66" s="286" t="str">
        <f>N66</f>
        <v>Concrete Brick</v>
      </c>
      <c r="H66" s="308" t="s">
        <v>1149</v>
      </c>
      <c r="I66" s="309" t="str">
        <f t="shared" si="1"/>
        <v>A04AL073-00002</v>
      </c>
      <c r="J66" s="310"/>
      <c r="K66" s="310" t="str">
        <f>VLOOKUP($I66,'WM-AR'!$B$7:$AL$2292,34,FALSE)</f>
        <v>M2</v>
      </c>
      <c r="L66" s="310" t="str">
        <f>VLOOKUP($I66,'WM-AR'!$B$7:$AL$2292,4,FALSE)</f>
        <v>Finishing Work</v>
      </c>
      <c r="M66" s="310" t="str">
        <f>VLOOKUP($I66,'WM-AR'!$B$7:$AL$2292,6,FALSE)</f>
        <v>Masonry Work</v>
      </c>
      <c r="N66" s="310" t="str">
        <f>VLOOKUP($I66,'WM-AR'!$B$7:$AL$2292,8,FALSE)</f>
        <v>Concrete Brick</v>
      </c>
      <c r="O66" s="310">
        <f>VLOOKUP($I66,'WM-AR'!$B$7:$AL$2292,10,FALSE)</f>
        <v>0</v>
      </c>
      <c r="P66" s="310">
        <f>VLOOKUP($I66,'WM-AR'!$B$7:$AL$2292,12,FALSE)</f>
        <v>0</v>
      </c>
      <c r="Q66" s="310" t="str">
        <f>IF(VLOOKUP($I66,'WM-AR'!$B$7:$AL$2292,14,FALSE)=0,"",VLOOKUP($I66,'WM-AR'!$B$7:$AL$2292,14,FALSE))</f>
        <v/>
      </c>
      <c r="R66" s="310">
        <f>VLOOKUP($I66,'WM-AR'!$B$7:$AL$2292,16,FALSE)</f>
        <v>0</v>
      </c>
      <c r="S66" s="310">
        <f>VLOOKUP($I66,'WM-AR'!$B$7:$AL$2292,18,FALSE)</f>
        <v>0</v>
      </c>
      <c r="T66" s="310" t="str">
        <f>VLOOKUP($I66,'WM-AR'!$B$7:$AL$2292,20,FALSE)</f>
        <v>[1.0B] w/ All Reinf.(Lath, Steel Tie, Anchor Bar, Mortar, ETC.), Filler, Sealant, Lintel/Sill for Opening, ETC.</v>
      </c>
      <c r="U66" s="310">
        <f>VLOOKUP($I66,'WM-AR'!$B$7:$AL$2292,22,FALSE)</f>
        <v>0</v>
      </c>
      <c r="V66" s="310" t="str">
        <f>VLOOKUP($I66,'WM-AR'!$B$7:$AL$2292,24,FALSE)</f>
        <v>90mm&lt;THK≤190mm</v>
      </c>
      <c r="W66" s="310">
        <f>VLOOKUP($I66,'WM-AR'!$B$7:$AL$2292,25,FALSE)</f>
        <v>0</v>
      </c>
      <c r="X66" s="310" t="str">
        <f>VLOOKUP($I66,'WM-AR'!$B$7:$AL$2292,26,FALSE)</f>
        <v>THK=(  )mm</v>
      </c>
      <c r="Y66" s="310">
        <f>VLOOKUP($I66,'WM-AR'!$B$7:$AL$2292,27,FALSE)</f>
        <v>0</v>
      </c>
      <c r="Z66" s="310">
        <f>VLOOKUP($I66,'WM-AR'!$B$7:$AL$2292,28,FALSE)</f>
        <v>0</v>
      </c>
      <c r="AA66" s="310">
        <f>VLOOKUP($I66,'WM-AR'!$B$7:$AL$2292,29,FALSE)</f>
        <v>0</v>
      </c>
      <c r="AB66" s="310">
        <f>VLOOKUP($I66,'WM-AR'!$B$7:$AL$2292,30,FALSE)</f>
        <v>0</v>
      </c>
      <c r="AC66" s="310">
        <f>VLOOKUP($I66,'WM-AR'!$B$7:$AL$2292,31,FALSE)</f>
        <v>0</v>
      </c>
      <c r="AD66" s="310">
        <f>VLOOKUP($I66,'WM-AR'!$B$7:$AL$2292,32,FALSE)</f>
        <v>0</v>
      </c>
      <c r="AE66" s="310">
        <f>VLOOKUP($I66,'WM-AR'!$B$7:$AL$2292,33,FALSE)</f>
        <v>0</v>
      </c>
      <c r="AF66" s="287" t="s">
        <v>1150</v>
      </c>
      <c r="AG66" s="316" t="s">
        <v>779</v>
      </c>
      <c r="AH66" s="312"/>
      <c r="AI66" s="312" t="s">
        <v>763</v>
      </c>
      <c r="AJ66" s="334"/>
    </row>
    <row r="67" spans="2:36" ht="49.9" customHeight="1">
      <c r="B67" s="299" t="str">
        <f t="shared" si="15"/>
        <v>표준</v>
      </c>
      <c r="C67" s="314"/>
      <c r="D67" s="285"/>
      <c r="E67" s="309"/>
      <c r="F67" s="746"/>
      <c r="G67" s="286" t="str">
        <f>N67</f>
        <v>Plastering</v>
      </c>
      <c r="H67" s="308" t="s">
        <v>1136</v>
      </c>
      <c r="I67" s="309" t="str">
        <f t="shared" si="1"/>
        <v>A04AT198-00001</v>
      </c>
      <c r="J67" s="310"/>
      <c r="K67" s="310" t="str">
        <f>VLOOKUP($I67,'WM-AR'!$B$7:$AL$2292,34,FALSE)</f>
        <v>M2</v>
      </c>
      <c r="L67" s="310" t="str">
        <f>VLOOKUP($I67,'WM-AR'!$B$7:$AL$2292,4,FALSE)</f>
        <v>Finishing Work</v>
      </c>
      <c r="M67" s="310" t="str">
        <f>VLOOKUP($I67,'WM-AR'!$B$7:$AL$2292,6,FALSE)</f>
        <v>Plastering Work</v>
      </c>
      <c r="N67" s="310" t="str">
        <f>VLOOKUP($I67,'WM-AR'!$B$7:$AL$2292,8,FALSE)</f>
        <v>Plastering</v>
      </c>
      <c r="O67" s="310">
        <f>VLOOKUP($I67,'WM-AR'!$B$7:$AL$2292,10,FALSE)</f>
        <v>0</v>
      </c>
      <c r="P67" s="310">
        <f>VLOOKUP($I67,'WM-AR'!$B$7:$AL$2292,12,FALSE)</f>
        <v>0</v>
      </c>
      <c r="Q67" s="310" t="str">
        <f>IF(VLOOKUP($I67,'WM-AR'!$B$7:$AL$2292,14,FALSE)=0,"",VLOOKUP($I67,'WM-AR'!$B$7:$AL$2292,14,FALSE))</f>
        <v/>
      </c>
      <c r="R67" s="310">
        <f>VLOOKUP($I67,'WM-AR'!$B$7:$AL$2292,16,FALSE)</f>
        <v>0</v>
      </c>
      <c r="S67" s="310" t="str">
        <f>VLOOKUP($I67,'WM-AR'!$B$7:$AL$2292,18,FALSE)</f>
        <v>for External Masonry Wall</v>
      </c>
      <c r="T67" s="310" t="str">
        <f>VLOOKUP($I67,'WM-AR'!$B$7:$AL$2292,20,FALSE)</f>
        <v/>
      </c>
      <c r="U67" s="310">
        <f>VLOOKUP($I67,'WM-AR'!$B$7:$AL$2292,22,FALSE)</f>
        <v>0</v>
      </c>
      <c r="V67" s="310">
        <f>VLOOKUP($I67,'WM-AR'!$B$7:$AL$2292,24,FALSE)</f>
        <v>0</v>
      </c>
      <c r="W67" s="310">
        <f>VLOOKUP($I67,'WM-AR'!$B$7:$AL$2292,25,FALSE)</f>
        <v>0</v>
      </c>
      <c r="X67" s="310" t="str">
        <f>VLOOKUP($I67,'WM-AR'!$B$7:$AL$2292,26,FALSE)</f>
        <v>THK=(  )mm</v>
      </c>
      <c r="Y67" s="310">
        <f>VLOOKUP($I67,'WM-AR'!$B$7:$AL$2292,27,FALSE)</f>
        <v>0</v>
      </c>
      <c r="Z67" s="310">
        <f>VLOOKUP($I67,'WM-AR'!$B$7:$AL$2292,28,FALSE)</f>
        <v>0</v>
      </c>
      <c r="AA67" s="310">
        <f>VLOOKUP($I67,'WM-AR'!$B$7:$AL$2292,29,FALSE)</f>
        <v>0</v>
      </c>
      <c r="AB67" s="310">
        <f>VLOOKUP($I67,'WM-AR'!$B$7:$AL$2292,30,FALSE)</f>
        <v>0</v>
      </c>
      <c r="AC67" s="310">
        <f>VLOOKUP($I67,'WM-AR'!$B$7:$AL$2292,31,FALSE)</f>
        <v>0</v>
      </c>
      <c r="AD67" s="310">
        <f>VLOOKUP($I67,'WM-AR'!$B$7:$AL$2292,32,FALSE)</f>
        <v>0</v>
      </c>
      <c r="AE67" s="310">
        <f>VLOOKUP($I67,'WM-AR'!$B$7:$AL$2292,33,FALSE)</f>
        <v>0</v>
      </c>
      <c r="AF67" s="287" t="s">
        <v>1146</v>
      </c>
      <c r="AG67" s="316" t="s">
        <v>779</v>
      </c>
      <c r="AH67" s="312"/>
      <c r="AI67" s="312" t="s">
        <v>763</v>
      </c>
      <c r="AJ67" s="334"/>
    </row>
    <row r="68" spans="2:36" ht="49.9" customHeight="1">
      <c r="B68" s="299" t="str">
        <f t="shared" si="15"/>
        <v>표준</v>
      </c>
      <c r="C68" s="314"/>
      <c r="D68" s="285"/>
      <c r="E68" s="309"/>
      <c r="F68" s="747"/>
      <c r="G68" s="286" t="str">
        <f>O68</f>
        <v>Acrylic Emulsion Paint</v>
      </c>
      <c r="H68" s="308" t="s">
        <v>1138</v>
      </c>
      <c r="I68" s="309" t="str">
        <f t="shared" si="1"/>
        <v>A04AM077-00001</v>
      </c>
      <c r="J68" s="310"/>
      <c r="K68" s="310" t="str">
        <f>VLOOKUP($I68,'WM-AR'!$B$7:$AL$2292,34,FALSE)</f>
        <v>M2</v>
      </c>
      <c r="L68" s="310" t="str">
        <f>VLOOKUP($I68,'WM-AR'!$B$7:$AL$2292,4,FALSE)</f>
        <v>Finishing Work</v>
      </c>
      <c r="M68" s="310" t="str">
        <f>VLOOKUP($I68,'WM-AR'!$B$7:$AL$2292,6,FALSE)</f>
        <v>Painting Work</v>
      </c>
      <c r="N68" s="310" t="str">
        <f>VLOOKUP($I68,'WM-AR'!$B$7:$AL$2292,8,FALSE)</f>
        <v>External Wall Painting</v>
      </c>
      <c r="O68" s="310" t="str">
        <f>VLOOKUP($I68,'WM-AR'!$B$7:$AL$2292,10,FALSE)</f>
        <v>Acrylic Emulsion Paint</v>
      </c>
      <c r="P68" s="310">
        <f>VLOOKUP($I68,'WM-AR'!$B$7:$AL$2292,12,FALSE)</f>
        <v>0</v>
      </c>
      <c r="Q68" s="310" t="str">
        <f>IF(VLOOKUP($I68,'WM-AR'!$B$7:$AL$2292,14,FALSE)=0,"",VLOOKUP($I68,'WM-AR'!$B$7:$AL$2292,14,FALSE))</f>
        <v/>
      </c>
      <c r="R68" s="310">
        <f>VLOOKUP($I68,'WM-AR'!$B$7:$AL$2292,16,FALSE)</f>
        <v>0</v>
      </c>
      <c r="S68" s="310">
        <f>VLOOKUP($I68,'WM-AR'!$B$7:$AL$2292,18,FALSE)</f>
        <v>0</v>
      </c>
      <c r="T68" s="310" t="str">
        <f>VLOOKUP($I68,'WM-AR'!$B$7:$AL$2292,20,FALSE)</f>
        <v/>
      </c>
      <c r="U68" s="310">
        <f>VLOOKUP($I68,'WM-AR'!$B$7:$AL$2292,22,FALSE)</f>
        <v>0</v>
      </c>
      <c r="V68" s="310" t="str">
        <f>VLOOKUP($I68,'WM-AR'!$B$7:$AL$2292,24,FALSE)</f>
        <v/>
      </c>
      <c r="W68" s="310">
        <f>VLOOKUP($I68,'WM-AR'!$B$7:$AL$2292,25,FALSE)</f>
        <v>0</v>
      </c>
      <c r="X68" s="310" t="str">
        <f>VLOOKUP($I68,'WM-AR'!$B$7:$AL$2292,26,FALSE)</f>
        <v/>
      </c>
      <c r="Y68" s="310">
        <f>VLOOKUP($I68,'WM-AR'!$B$7:$AL$2292,27,FALSE)</f>
        <v>0</v>
      </c>
      <c r="Z68" s="310">
        <f>VLOOKUP($I68,'WM-AR'!$B$7:$AL$2292,28,FALSE)</f>
        <v>0</v>
      </c>
      <c r="AA68" s="310">
        <f>VLOOKUP($I68,'WM-AR'!$B$7:$AL$2292,29,FALSE)</f>
        <v>0</v>
      </c>
      <c r="AB68" s="310">
        <f>VLOOKUP($I68,'WM-AR'!$B$7:$AL$2292,30,FALSE)</f>
        <v>0</v>
      </c>
      <c r="AC68" s="310">
        <f>VLOOKUP($I68,'WM-AR'!$B$7:$AL$2292,31,FALSE)</f>
        <v>0</v>
      </c>
      <c r="AD68" s="310">
        <f>VLOOKUP($I68,'WM-AR'!$B$7:$AL$2292,32,FALSE)</f>
        <v>0</v>
      </c>
      <c r="AE68" s="310">
        <f>VLOOKUP($I68,'WM-AR'!$B$7:$AL$2292,33,FALSE)</f>
        <v>0</v>
      </c>
      <c r="AF68" s="287"/>
      <c r="AG68" s="316" t="s">
        <v>779</v>
      </c>
      <c r="AH68" s="312"/>
      <c r="AI68" s="312" t="s">
        <v>763</v>
      </c>
      <c r="AJ68" s="334"/>
    </row>
    <row r="69" spans="2:36">
      <c r="B69" s="317" t="str">
        <f>$B68</f>
        <v>표준</v>
      </c>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row>
    <row r="70" spans="2:36" ht="34.9" customHeight="1">
      <c r="B70" s="283" t="s">
        <v>755</v>
      </c>
      <c r="C70" s="440"/>
      <c r="D70" s="285" t="s">
        <v>225</v>
      </c>
      <c r="E70" s="308"/>
      <c r="F70" s="287" t="s">
        <v>539</v>
      </c>
      <c r="G70" s="288" t="s">
        <v>1155</v>
      </c>
      <c r="H70" s="289"/>
      <c r="I70" s="290" t="str">
        <f t="shared" si="1"/>
        <v/>
      </c>
      <c r="J70" s="290"/>
      <c r="K70" s="290"/>
      <c r="L70" s="290"/>
      <c r="M70" s="290"/>
      <c r="N70" s="291"/>
      <c r="O70" s="441" t="s">
        <v>1156</v>
      </c>
      <c r="P70" s="442"/>
      <c r="Q70" s="442"/>
      <c r="R70" s="442"/>
      <c r="S70" s="442"/>
      <c r="T70" s="442"/>
      <c r="U70" s="442"/>
      <c r="V70" s="443"/>
      <c r="W70" s="444"/>
      <c r="X70" s="444"/>
      <c r="Y70" s="444"/>
      <c r="Z70" s="444"/>
      <c r="AA70" s="444"/>
      <c r="AB70" s="444"/>
      <c r="AC70" s="444"/>
      <c r="AD70" s="444"/>
      <c r="AE70" s="444"/>
      <c r="AF70" s="394"/>
      <c r="AG70" s="297"/>
      <c r="AH70" s="297"/>
      <c r="AI70" s="297"/>
      <c r="AJ70" s="333"/>
    </row>
    <row r="71" spans="2:36" ht="49.9" customHeight="1">
      <c r="B71" s="299" t="str">
        <f>$B70</f>
        <v>표준</v>
      </c>
      <c r="C71" s="307"/>
      <c r="D71" s="286"/>
      <c r="E71" s="286"/>
      <c r="F71" s="746"/>
      <c r="G71" s="286" t="str">
        <f>N71</f>
        <v>Plasterboard Dry Liner System</v>
      </c>
      <c r="H71" s="308" t="s">
        <v>1115</v>
      </c>
      <c r="I71" s="309" t="str">
        <f t="shared" si="1"/>
        <v>A04AS176-00002</v>
      </c>
      <c r="J71" s="310"/>
      <c r="K71" s="310" t="str">
        <f>VLOOKUP($I71,'WM-AR'!$B$7:$AL$2292,34,FALSE)</f>
        <v>M2</v>
      </c>
      <c r="L71" s="310" t="str">
        <f>VLOOKUP($I71,'WM-AR'!$B$7:$AL$2292,4,FALSE)</f>
        <v>Finishing Work</v>
      </c>
      <c r="M71" s="310" t="str">
        <f>VLOOKUP($I71,'WM-AR'!$B$7:$AL$2292,6,FALSE)</f>
        <v>Exterior/Interior Finish Work</v>
      </c>
      <c r="N71" s="310" t="str">
        <f>VLOOKUP($I71,'WM-AR'!$B$7:$AL$2292,8,FALSE)</f>
        <v>Plasterboard Dry Liner System</v>
      </c>
      <c r="O71" s="310">
        <f>VLOOKUP($I71,'WM-AR'!$B$7:$AL$2292,10,FALSE)</f>
        <v>0</v>
      </c>
      <c r="P71" s="310">
        <f>VLOOKUP($I71,'WM-AR'!$B$7:$AL$2292,12,FALSE)</f>
        <v>0</v>
      </c>
      <c r="Q71" s="310" t="str">
        <f>IF(VLOOKUP($I71,'WM-AR'!$B$7:$AL$2292,14,FALSE)=0,"",VLOOKUP($I71,'WM-AR'!$B$7:$AL$2292,14,FALSE))</f>
        <v/>
      </c>
      <c r="R71" s="310" t="str">
        <f>VLOOKUP($I71,'WM-AR'!$B$7:$AL$2292,16,FALSE)</f>
        <v>Mineral Wool (Rock Wool)</v>
      </c>
      <c r="S71" s="310" t="str">
        <f>VLOOKUP($I71,'WM-AR'!$B$7:$AL$2292,18,FALSE)</f>
        <v>for Wall To External Side</v>
      </c>
      <c r="T71" s="310" t="str">
        <f>VLOOKUP($I71,'WM-AR'!$B$7:$AL$2292,20,FALSE)</f>
        <v>w/ 1-Layer Gypsum Board, Supporting Frame(Stud), Accessories</v>
      </c>
      <c r="U71" s="310">
        <f>VLOOKUP($I71,'WM-AR'!$B$7:$AL$2292,22,FALSE)</f>
        <v>0</v>
      </c>
      <c r="V71" s="310" t="str">
        <f>VLOOKUP($I71,'WM-AR'!$B$7:$AL$2292,24,FALSE)</f>
        <v>1-Layer Gypsumboard THK=12.5mm</v>
      </c>
      <c r="W71" s="310">
        <f>VLOOKUP($I71,'WM-AR'!$B$7:$AL$2292,25,FALSE)</f>
        <v>0</v>
      </c>
      <c r="X71" s="310" t="str">
        <f>VLOOKUP($I71,'WM-AR'!$B$7:$AL$2292,26,FALSE)</f>
        <v>Insulation THK=(  )mm</v>
      </c>
      <c r="Y71" s="310">
        <f>VLOOKUP($I71,'WM-AR'!$B$7:$AL$2292,27,FALSE)</f>
        <v>0</v>
      </c>
      <c r="Z71" s="310">
        <f>VLOOKUP($I71,'WM-AR'!$B$7:$AL$2292,28,FALSE)</f>
        <v>0</v>
      </c>
      <c r="AA71" s="310">
        <f>VLOOKUP($I71,'WM-AR'!$B$7:$AL$2292,29,FALSE)</f>
        <v>0</v>
      </c>
      <c r="AB71" s="310">
        <f>VLOOKUP($I71,'WM-AR'!$B$7:$AL$2292,30,FALSE)</f>
        <v>0</v>
      </c>
      <c r="AC71" s="310">
        <f>VLOOKUP($I71,'WM-AR'!$B$7:$AL$2292,31,FALSE)</f>
        <v>0</v>
      </c>
      <c r="AD71" s="310">
        <f>VLOOKUP($I71,'WM-AR'!$B$7:$AL$2292,32,FALSE)</f>
        <v>0</v>
      </c>
      <c r="AE71" s="310">
        <f>VLOOKUP($I71,'WM-AR'!$B$7:$AL$2292,33,FALSE)</f>
        <v>0</v>
      </c>
      <c r="AF71" s="287" t="s">
        <v>1132</v>
      </c>
      <c r="AG71" s="316" t="s">
        <v>779</v>
      </c>
      <c r="AH71" s="312"/>
      <c r="AI71" s="312" t="s">
        <v>763</v>
      </c>
      <c r="AJ71" s="334"/>
    </row>
    <row r="72" spans="2:36" ht="49.9" customHeight="1">
      <c r="B72" s="299" t="str">
        <f t="shared" ref="B72:B75" si="16">$B71</f>
        <v>표준</v>
      </c>
      <c r="C72" s="314"/>
      <c r="D72" s="285"/>
      <c r="E72" s="285"/>
      <c r="F72" s="748"/>
      <c r="G72" s="286" t="s">
        <v>1133</v>
      </c>
      <c r="H72" s="308"/>
      <c r="I72" s="309" t="str">
        <f t="shared" si="1"/>
        <v/>
      </c>
      <c r="J72" s="310"/>
      <c r="K72" s="310"/>
      <c r="L72" s="310"/>
      <c r="M72" s="310"/>
      <c r="N72" s="310"/>
      <c r="O72" s="310"/>
      <c r="P72" s="310"/>
      <c r="Q72" s="310"/>
      <c r="R72" s="310"/>
      <c r="S72" s="310"/>
      <c r="T72" s="310"/>
      <c r="U72" s="310"/>
      <c r="V72" s="310"/>
      <c r="W72" s="310"/>
      <c r="X72" s="310"/>
      <c r="Y72" s="310"/>
      <c r="Z72" s="310"/>
      <c r="AA72" s="310"/>
      <c r="AB72" s="310"/>
      <c r="AC72" s="310"/>
      <c r="AD72" s="310"/>
      <c r="AE72" s="310"/>
      <c r="AF72" s="287"/>
      <c r="AG72" s="352"/>
      <c r="AH72" s="352"/>
      <c r="AI72" s="352"/>
      <c r="AJ72" s="334"/>
    </row>
    <row r="73" spans="2:36" ht="49.9" customHeight="1">
      <c r="B73" s="299" t="str">
        <f t="shared" si="16"/>
        <v>표준</v>
      </c>
      <c r="C73" s="307"/>
      <c r="D73" s="286"/>
      <c r="E73" s="286"/>
      <c r="F73" s="747"/>
      <c r="G73" s="286" t="str">
        <f>N73</f>
        <v>Burnt Clay Brick</v>
      </c>
      <c r="H73" s="308" t="s">
        <v>1157</v>
      </c>
      <c r="I73" s="309" t="str">
        <f t="shared" si="1"/>
        <v>A04AL074-00002</v>
      </c>
      <c r="J73" s="310"/>
      <c r="K73" s="310" t="str">
        <f>VLOOKUP($I73,'WM-AR'!$B$7:$AL$2292,34,FALSE)</f>
        <v>M2</v>
      </c>
      <c r="L73" s="310" t="str">
        <f>VLOOKUP($I73,'WM-AR'!$B$7:$AL$2292,4,FALSE)</f>
        <v>Finishing Work</v>
      </c>
      <c r="M73" s="310" t="str">
        <f>VLOOKUP($I73,'WM-AR'!$B$7:$AL$2292,6,FALSE)</f>
        <v>Masonry Work</v>
      </c>
      <c r="N73" s="310" t="str">
        <f>VLOOKUP($I73,'WM-AR'!$B$7:$AL$2292,8,FALSE)</f>
        <v>Burnt Clay Brick</v>
      </c>
      <c r="O73" s="310">
        <f>VLOOKUP($I73,'WM-AR'!$B$7:$AL$2292,10,FALSE)</f>
        <v>0</v>
      </c>
      <c r="P73" s="310">
        <f>VLOOKUP($I73,'WM-AR'!$B$7:$AL$2292,12,FALSE)</f>
        <v>0</v>
      </c>
      <c r="Q73" s="310" t="str">
        <f>IF(VLOOKUP($I73,'WM-AR'!$B$7:$AL$2292,14,FALSE)=0,"",VLOOKUP($I73,'WM-AR'!$B$7:$AL$2292,14,FALSE))</f>
        <v/>
      </c>
      <c r="R73" s="310">
        <f>VLOOKUP($I73,'WM-AR'!$B$7:$AL$2292,16,FALSE)</f>
        <v>0</v>
      </c>
      <c r="S73" s="310">
        <f>VLOOKUP($I73,'WM-AR'!$B$7:$AL$2292,18,FALSE)</f>
        <v>0</v>
      </c>
      <c r="T73" s="310" t="str">
        <f>VLOOKUP($I73,'WM-AR'!$B$7:$AL$2292,20,FALSE)</f>
        <v>[1.0B] w/ All Reinf.(Lath, Steel Tie, Anchor Bar, Mortar, ETC.), Filler, Sealant, Lintel/Sill for Opening, ETC.</v>
      </c>
      <c r="U73" s="310">
        <f>VLOOKUP($I73,'WM-AR'!$B$7:$AL$2292,22,FALSE)</f>
        <v>0</v>
      </c>
      <c r="V73" s="310" t="str">
        <f>VLOOKUP($I73,'WM-AR'!$B$7:$AL$2292,24,FALSE)</f>
        <v>90mm&lt;THK≤190mm</v>
      </c>
      <c r="W73" s="310">
        <f>VLOOKUP($I73,'WM-AR'!$B$7:$AL$2292,25,FALSE)</f>
        <v>0</v>
      </c>
      <c r="X73" s="310" t="str">
        <f>VLOOKUP($I73,'WM-AR'!$B$7:$AL$2292,26,FALSE)</f>
        <v>THK=(  )mm</v>
      </c>
      <c r="Y73" s="310">
        <f>VLOOKUP($I73,'WM-AR'!$B$7:$AL$2292,27,FALSE)</f>
        <v>0</v>
      </c>
      <c r="Z73" s="310">
        <f>VLOOKUP($I73,'WM-AR'!$B$7:$AL$2292,28,FALSE)</f>
        <v>0</v>
      </c>
      <c r="AA73" s="310">
        <f>VLOOKUP($I73,'WM-AR'!$B$7:$AL$2292,29,FALSE)</f>
        <v>0</v>
      </c>
      <c r="AB73" s="310">
        <f>VLOOKUP($I73,'WM-AR'!$B$7:$AL$2292,30,FALSE)</f>
        <v>0</v>
      </c>
      <c r="AC73" s="310">
        <f>VLOOKUP($I73,'WM-AR'!$B$7:$AL$2292,31,FALSE)</f>
        <v>0</v>
      </c>
      <c r="AD73" s="310">
        <f>VLOOKUP($I73,'WM-AR'!$B$7:$AL$2292,32,FALSE)</f>
        <v>0</v>
      </c>
      <c r="AE73" s="310">
        <f>VLOOKUP($I73,'WM-AR'!$B$7:$AL$2292,33,FALSE)</f>
        <v>0</v>
      </c>
      <c r="AF73" s="287" t="s">
        <v>1150</v>
      </c>
      <c r="AG73" s="316" t="s">
        <v>779</v>
      </c>
      <c r="AH73" s="312"/>
      <c r="AI73" s="312" t="s">
        <v>763</v>
      </c>
      <c r="AJ73" s="334"/>
    </row>
    <row r="74" spans="2:36" ht="49.9" customHeight="1">
      <c r="B74" s="299" t="str">
        <f t="shared" si="16"/>
        <v>표준</v>
      </c>
      <c r="C74" s="314"/>
      <c r="D74" s="285"/>
      <c r="E74" s="309"/>
      <c r="F74" s="746"/>
      <c r="G74" s="286" t="str">
        <f>N74</f>
        <v>Plastering</v>
      </c>
      <c r="H74" s="308" t="s">
        <v>1136</v>
      </c>
      <c r="I74" s="309" t="str">
        <f t="shared" si="1"/>
        <v>A04AT198-00001</v>
      </c>
      <c r="J74" s="310"/>
      <c r="K74" s="310" t="str">
        <f>VLOOKUP($I74,'WM-AR'!$B$7:$AL$2292,34,FALSE)</f>
        <v>M2</v>
      </c>
      <c r="L74" s="310" t="str">
        <f>VLOOKUP($I74,'WM-AR'!$B$7:$AL$2292,4,FALSE)</f>
        <v>Finishing Work</v>
      </c>
      <c r="M74" s="310" t="str">
        <f>VLOOKUP($I74,'WM-AR'!$B$7:$AL$2292,6,FALSE)</f>
        <v>Plastering Work</v>
      </c>
      <c r="N74" s="310" t="str">
        <f>VLOOKUP($I74,'WM-AR'!$B$7:$AL$2292,8,FALSE)</f>
        <v>Plastering</v>
      </c>
      <c r="O74" s="310">
        <f>VLOOKUP($I74,'WM-AR'!$B$7:$AL$2292,10,FALSE)</f>
        <v>0</v>
      </c>
      <c r="P74" s="310">
        <f>VLOOKUP($I74,'WM-AR'!$B$7:$AL$2292,12,FALSE)</f>
        <v>0</v>
      </c>
      <c r="Q74" s="310" t="str">
        <f>IF(VLOOKUP($I74,'WM-AR'!$B$7:$AL$2292,14,FALSE)=0,"",VLOOKUP($I74,'WM-AR'!$B$7:$AL$2292,14,FALSE))</f>
        <v/>
      </c>
      <c r="R74" s="310">
        <f>VLOOKUP($I74,'WM-AR'!$B$7:$AL$2292,16,FALSE)</f>
        <v>0</v>
      </c>
      <c r="S74" s="310" t="str">
        <f>VLOOKUP($I74,'WM-AR'!$B$7:$AL$2292,18,FALSE)</f>
        <v>for External Masonry Wall</v>
      </c>
      <c r="T74" s="310" t="str">
        <f>VLOOKUP($I74,'WM-AR'!$B$7:$AL$2292,20,FALSE)</f>
        <v/>
      </c>
      <c r="U74" s="310">
        <f>VLOOKUP($I74,'WM-AR'!$B$7:$AL$2292,22,FALSE)</f>
        <v>0</v>
      </c>
      <c r="V74" s="310">
        <f>VLOOKUP($I74,'WM-AR'!$B$7:$AL$2292,24,FALSE)</f>
        <v>0</v>
      </c>
      <c r="W74" s="310">
        <f>VLOOKUP($I74,'WM-AR'!$B$7:$AL$2292,25,FALSE)</f>
        <v>0</v>
      </c>
      <c r="X74" s="310" t="str">
        <f>VLOOKUP($I74,'WM-AR'!$B$7:$AL$2292,26,FALSE)</f>
        <v>THK=(  )mm</v>
      </c>
      <c r="Y74" s="310">
        <f>VLOOKUP($I74,'WM-AR'!$B$7:$AL$2292,27,FALSE)</f>
        <v>0</v>
      </c>
      <c r="Z74" s="310">
        <f>VLOOKUP($I74,'WM-AR'!$B$7:$AL$2292,28,FALSE)</f>
        <v>0</v>
      </c>
      <c r="AA74" s="310">
        <f>VLOOKUP($I74,'WM-AR'!$B$7:$AL$2292,29,FALSE)</f>
        <v>0</v>
      </c>
      <c r="AB74" s="310">
        <f>VLOOKUP($I74,'WM-AR'!$B$7:$AL$2292,30,FALSE)</f>
        <v>0</v>
      </c>
      <c r="AC74" s="310">
        <f>VLOOKUP($I74,'WM-AR'!$B$7:$AL$2292,31,FALSE)</f>
        <v>0</v>
      </c>
      <c r="AD74" s="310">
        <f>VLOOKUP($I74,'WM-AR'!$B$7:$AL$2292,32,FALSE)</f>
        <v>0</v>
      </c>
      <c r="AE74" s="310">
        <f>VLOOKUP($I74,'WM-AR'!$B$7:$AL$2292,33,FALSE)</f>
        <v>0</v>
      </c>
      <c r="AF74" s="287" t="s">
        <v>1146</v>
      </c>
      <c r="AG74" s="316" t="s">
        <v>779</v>
      </c>
      <c r="AH74" s="312"/>
      <c r="AI74" s="312" t="s">
        <v>763</v>
      </c>
      <c r="AJ74" s="334"/>
    </row>
    <row r="75" spans="2:36" ht="49.9" customHeight="1">
      <c r="B75" s="299" t="str">
        <f t="shared" si="16"/>
        <v>표준</v>
      </c>
      <c r="C75" s="314"/>
      <c r="D75" s="285"/>
      <c r="E75" s="309"/>
      <c r="F75" s="747"/>
      <c r="G75" s="286" t="str">
        <f>O75</f>
        <v>Acrylic Emulsion Paint</v>
      </c>
      <c r="H75" s="308" t="s">
        <v>1138</v>
      </c>
      <c r="I75" s="309" t="str">
        <f t="shared" si="1"/>
        <v>A04AM077-00001</v>
      </c>
      <c r="J75" s="310"/>
      <c r="K75" s="310" t="str">
        <f>VLOOKUP($I75,'WM-AR'!$B$7:$AL$2292,34,FALSE)</f>
        <v>M2</v>
      </c>
      <c r="L75" s="310" t="str">
        <f>VLOOKUP($I75,'WM-AR'!$B$7:$AL$2292,4,FALSE)</f>
        <v>Finishing Work</v>
      </c>
      <c r="M75" s="310" t="str">
        <f>VLOOKUP($I75,'WM-AR'!$B$7:$AL$2292,6,FALSE)</f>
        <v>Painting Work</v>
      </c>
      <c r="N75" s="310" t="str">
        <f>VLOOKUP($I75,'WM-AR'!$B$7:$AL$2292,8,FALSE)</f>
        <v>External Wall Painting</v>
      </c>
      <c r="O75" s="310" t="str">
        <f>VLOOKUP($I75,'WM-AR'!$B$7:$AL$2292,10,FALSE)</f>
        <v>Acrylic Emulsion Paint</v>
      </c>
      <c r="P75" s="310">
        <f>VLOOKUP($I75,'WM-AR'!$B$7:$AL$2292,12,FALSE)</f>
        <v>0</v>
      </c>
      <c r="Q75" s="310" t="str">
        <f>IF(VLOOKUP($I75,'WM-AR'!$B$7:$AL$2292,14,FALSE)=0,"",VLOOKUP($I75,'WM-AR'!$B$7:$AL$2292,14,FALSE))</f>
        <v/>
      </c>
      <c r="R75" s="310">
        <f>VLOOKUP($I75,'WM-AR'!$B$7:$AL$2292,16,FALSE)</f>
        <v>0</v>
      </c>
      <c r="S75" s="310">
        <f>VLOOKUP($I75,'WM-AR'!$B$7:$AL$2292,18,FALSE)</f>
        <v>0</v>
      </c>
      <c r="T75" s="310" t="str">
        <f>VLOOKUP($I75,'WM-AR'!$B$7:$AL$2292,20,FALSE)</f>
        <v/>
      </c>
      <c r="U75" s="310">
        <f>VLOOKUP($I75,'WM-AR'!$B$7:$AL$2292,22,FALSE)</f>
        <v>0</v>
      </c>
      <c r="V75" s="310" t="str">
        <f>VLOOKUP($I75,'WM-AR'!$B$7:$AL$2292,24,FALSE)</f>
        <v/>
      </c>
      <c r="W75" s="310">
        <f>VLOOKUP($I75,'WM-AR'!$B$7:$AL$2292,25,FALSE)</f>
        <v>0</v>
      </c>
      <c r="X75" s="310" t="str">
        <f>VLOOKUP($I75,'WM-AR'!$B$7:$AL$2292,26,FALSE)</f>
        <v/>
      </c>
      <c r="Y75" s="310">
        <f>VLOOKUP($I75,'WM-AR'!$B$7:$AL$2292,27,FALSE)</f>
        <v>0</v>
      </c>
      <c r="Z75" s="310">
        <f>VLOOKUP($I75,'WM-AR'!$B$7:$AL$2292,28,FALSE)</f>
        <v>0</v>
      </c>
      <c r="AA75" s="310">
        <f>VLOOKUP($I75,'WM-AR'!$B$7:$AL$2292,29,FALSE)</f>
        <v>0</v>
      </c>
      <c r="AB75" s="310">
        <f>VLOOKUP($I75,'WM-AR'!$B$7:$AL$2292,30,FALSE)</f>
        <v>0</v>
      </c>
      <c r="AC75" s="310">
        <f>VLOOKUP($I75,'WM-AR'!$B$7:$AL$2292,31,FALSE)</f>
        <v>0</v>
      </c>
      <c r="AD75" s="310">
        <f>VLOOKUP($I75,'WM-AR'!$B$7:$AL$2292,32,FALSE)</f>
        <v>0</v>
      </c>
      <c r="AE75" s="310">
        <f>VLOOKUP($I75,'WM-AR'!$B$7:$AL$2292,33,FALSE)</f>
        <v>0</v>
      </c>
      <c r="AF75" s="287"/>
      <c r="AG75" s="316" t="s">
        <v>779</v>
      </c>
      <c r="AH75" s="312"/>
      <c r="AI75" s="312" t="s">
        <v>763</v>
      </c>
      <c r="AJ75" s="334"/>
    </row>
    <row r="76" spans="2:36">
      <c r="B76" s="317" t="str">
        <f>$B75</f>
        <v>표준</v>
      </c>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row>
    <row r="77" spans="2:36" ht="34.9" customHeight="1">
      <c r="B77" s="283" t="s">
        <v>755</v>
      </c>
      <c r="C77" s="440"/>
      <c r="D77" s="285" t="s">
        <v>225</v>
      </c>
      <c r="E77" s="308"/>
      <c r="F77" s="287" t="s">
        <v>539</v>
      </c>
      <c r="G77" s="288" t="s">
        <v>1158</v>
      </c>
      <c r="H77" s="289"/>
      <c r="I77" s="290" t="str">
        <f t="shared" si="1"/>
        <v/>
      </c>
      <c r="J77" s="290"/>
      <c r="K77" s="290"/>
      <c r="L77" s="290"/>
      <c r="M77" s="290"/>
      <c r="N77" s="291"/>
      <c r="O77" s="441" t="s">
        <v>1159</v>
      </c>
      <c r="P77" s="442"/>
      <c r="Q77" s="442"/>
      <c r="R77" s="442"/>
      <c r="S77" s="442"/>
      <c r="T77" s="442"/>
      <c r="U77" s="442"/>
      <c r="V77" s="443"/>
      <c r="W77" s="444"/>
      <c r="X77" s="444"/>
      <c r="Y77" s="444"/>
      <c r="Z77" s="444"/>
      <c r="AA77" s="444"/>
      <c r="AB77" s="444"/>
      <c r="AC77" s="444"/>
      <c r="AD77" s="444"/>
      <c r="AE77" s="444"/>
      <c r="AF77" s="394"/>
      <c r="AG77" s="297"/>
      <c r="AH77" s="297"/>
      <c r="AI77" s="297"/>
      <c r="AJ77" s="333"/>
    </row>
    <row r="78" spans="2:36" ht="49.9" customHeight="1">
      <c r="B78" s="299" t="str">
        <f>$B77</f>
        <v>표준</v>
      </c>
      <c r="C78" s="307"/>
      <c r="D78" s="286"/>
      <c r="E78" s="286"/>
      <c r="F78" s="746"/>
      <c r="G78" s="286" t="str">
        <f>N78</f>
        <v>Plasterboard Dry Liner System</v>
      </c>
      <c r="H78" s="308" t="s">
        <v>1118</v>
      </c>
      <c r="I78" s="309" t="str">
        <f t="shared" si="1"/>
        <v>A04AS176-00005</v>
      </c>
      <c r="J78" s="310"/>
      <c r="K78" s="310" t="str">
        <f>VLOOKUP($I78,'WM-AR'!$B$7:$AL$2292,34,FALSE)</f>
        <v>M2</v>
      </c>
      <c r="L78" s="310" t="str">
        <f>VLOOKUP($I78,'WM-AR'!$B$7:$AL$2292,4,FALSE)</f>
        <v>Finishing Work</v>
      </c>
      <c r="M78" s="310" t="str">
        <f>VLOOKUP($I78,'WM-AR'!$B$7:$AL$2292,6,FALSE)</f>
        <v>Exterior/Interior Finish Work</v>
      </c>
      <c r="N78" s="310" t="str">
        <f>VLOOKUP($I78,'WM-AR'!$B$7:$AL$2292,8,FALSE)</f>
        <v>Plasterboard Dry Liner System</v>
      </c>
      <c r="O78" s="310">
        <f>VLOOKUP($I78,'WM-AR'!$B$7:$AL$2292,10,FALSE)</f>
        <v>0</v>
      </c>
      <c r="P78" s="310">
        <f>VLOOKUP($I78,'WM-AR'!$B$7:$AL$2292,12,FALSE)</f>
        <v>0</v>
      </c>
      <c r="Q78" s="310" t="str">
        <f>IF(VLOOKUP($I78,'WM-AR'!$B$7:$AL$2292,14,FALSE)=0,"",VLOOKUP($I78,'WM-AR'!$B$7:$AL$2292,14,FALSE))</f>
        <v/>
      </c>
      <c r="R78" s="310" t="str">
        <f>VLOOKUP($I78,'WM-AR'!$B$7:$AL$2292,16,FALSE)</f>
        <v>Glass Wool (Fiberglass)</v>
      </c>
      <c r="S78" s="310" t="str">
        <f>VLOOKUP($I78,'WM-AR'!$B$7:$AL$2292,18,FALSE)</f>
        <v>for Wall To External Side</v>
      </c>
      <c r="T78" s="310" t="str">
        <f>VLOOKUP($I78,'WM-AR'!$B$7:$AL$2292,20,FALSE)</f>
        <v>w/ 1-Layer Gypsum Board, Supporting Frame(Stud), Accessories</v>
      </c>
      <c r="U78" s="310">
        <f>VLOOKUP($I78,'WM-AR'!$B$7:$AL$2292,22,FALSE)</f>
        <v>0</v>
      </c>
      <c r="V78" s="310" t="str">
        <f>VLOOKUP($I78,'WM-AR'!$B$7:$AL$2292,24,FALSE)</f>
        <v>1-Layer Gypsumboard THK=12.5mm</v>
      </c>
      <c r="W78" s="310">
        <f>VLOOKUP($I78,'WM-AR'!$B$7:$AL$2292,25,FALSE)</f>
        <v>0</v>
      </c>
      <c r="X78" s="310" t="str">
        <f>VLOOKUP($I78,'WM-AR'!$B$7:$AL$2292,26,FALSE)</f>
        <v>Insulation THK=(  )mm</v>
      </c>
      <c r="Y78" s="310">
        <f>VLOOKUP($I78,'WM-AR'!$B$7:$AL$2292,27,FALSE)</f>
        <v>0</v>
      </c>
      <c r="Z78" s="310">
        <f>VLOOKUP($I78,'WM-AR'!$B$7:$AL$2292,28,FALSE)</f>
        <v>0</v>
      </c>
      <c r="AA78" s="310">
        <f>VLOOKUP($I78,'WM-AR'!$B$7:$AL$2292,29,FALSE)</f>
        <v>0</v>
      </c>
      <c r="AB78" s="310">
        <f>VLOOKUP($I78,'WM-AR'!$B$7:$AL$2292,30,FALSE)</f>
        <v>0</v>
      </c>
      <c r="AC78" s="310">
        <f>VLOOKUP($I78,'WM-AR'!$B$7:$AL$2292,31,FALSE)</f>
        <v>0</v>
      </c>
      <c r="AD78" s="310">
        <f>VLOOKUP($I78,'WM-AR'!$B$7:$AL$2292,32,FALSE)</f>
        <v>0</v>
      </c>
      <c r="AE78" s="310">
        <f>VLOOKUP($I78,'WM-AR'!$B$7:$AL$2292,33,FALSE)</f>
        <v>0</v>
      </c>
      <c r="AF78" s="287" t="s">
        <v>1142</v>
      </c>
      <c r="AG78" s="316" t="s">
        <v>779</v>
      </c>
      <c r="AH78" s="312"/>
      <c r="AI78" s="312" t="s">
        <v>763</v>
      </c>
      <c r="AJ78" s="334"/>
    </row>
    <row r="79" spans="2:36" ht="49.9" customHeight="1">
      <c r="B79" s="299" t="str">
        <f t="shared" ref="B79:B82" si="17">$B78</f>
        <v>표준</v>
      </c>
      <c r="C79" s="314"/>
      <c r="D79" s="285"/>
      <c r="E79" s="285"/>
      <c r="F79" s="748"/>
      <c r="G79" s="286" t="s">
        <v>1133</v>
      </c>
      <c r="H79" s="308"/>
      <c r="I79" s="309" t="str">
        <f t="shared" si="1"/>
        <v/>
      </c>
      <c r="J79" s="310"/>
      <c r="K79" s="310"/>
      <c r="L79" s="310"/>
      <c r="M79" s="310"/>
      <c r="N79" s="310"/>
      <c r="O79" s="310"/>
      <c r="P79" s="310"/>
      <c r="Q79" s="310"/>
      <c r="R79" s="310"/>
      <c r="S79" s="310"/>
      <c r="T79" s="310"/>
      <c r="U79" s="310"/>
      <c r="V79" s="310"/>
      <c r="W79" s="310"/>
      <c r="X79" s="310"/>
      <c r="Y79" s="310"/>
      <c r="Z79" s="310"/>
      <c r="AA79" s="310"/>
      <c r="AB79" s="310"/>
      <c r="AC79" s="310"/>
      <c r="AD79" s="310"/>
      <c r="AE79" s="310"/>
      <c r="AF79" s="287"/>
      <c r="AG79" s="352"/>
      <c r="AH79" s="352"/>
      <c r="AI79" s="352"/>
      <c r="AJ79" s="334"/>
    </row>
    <row r="80" spans="2:36" ht="49.9" customHeight="1">
      <c r="B80" s="299" t="str">
        <f t="shared" si="17"/>
        <v>표준</v>
      </c>
      <c r="C80" s="307"/>
      <c r="D80" s="286"/>
      <c r="E80" s="286"/>
      <c r="F80" s="747"/>
      <c r="G80" s="286" t="str">
        <f>N80</f>
        <v>Burnt Clay Brick</v>
      </c>
      <c r="H80" s="308" t="s">
        <v>1157</v>
      </c>
      <c r="I80" s="309" t="str">
        <f t="shared" si="1"/>
        <v>A04AL074-00002</v>
      </c>
      <c r="J80" s="310"/>
      <c r="K80" s="310" t="str">
        <f>VLOOKUP($I80,'WM-AR'!$B$7:$AL$2292,34,FALSE)</f>
        <v>M2</v>
      </c>
      <c r="L80" s="310" t="str">
        <f>VLOOKUP($I80,'WM-AR'!$B$7:$AL$2292,4,FALSE)</f>
        <v>Finishing Work</v>
      </c>
      <c r="M80" s="310" t="str">
        <f>VLOOKUP($I80,'WM-AR'!$B$7:$AL$2292,6,FALSE)</f>
        <v>Masonry Work</v>
      </c>
      <c r="N80" s="310" t="str">
        <f>VLOOKUP($I80,'WM-AR'!$B$7:$AL$2292,8,FALSE)</f>
        <v>Burnt Clay Brick</v>
      </c>
      <c r="O80" s="310">
        <f>VLOOKUP($I80,'WM-AR'!$B$7:$AL$2292,10,FALSE)</f>
        <v>0</v>
      </c>
      <c r="P80" s="310">
        <f>VLOOKUP($I80,'WM-AR'!$B$7:$AL$2292,12,FALSE)</f>
        <v>0</v>
      </c>
      <c r="Q80" s="310" t="str">
        <f>IF(VLOOKUP($I80,'WM-AR'!$B$7:$AL$2292,14,FALSE)=0,"",VLOOKUP($I80,'WM-AR'!$B$7:$AL$2292,14,FALSE))</f>
        <v/>
      </c>
      <c r="R80" s="310">
        <f>VLOOKUP($I80,'WM-AR'!$B$7:$AL$2292,16,FALSE)</f>
        <v>0</v>
      </c>
      <c r="S80" s="310">
        <f>VLOOKUP($I80,'WM-AR'!$B$7:$AL$2292,18,FALSE)</f>
        <v>0</v>
      </c>
      <c r="T80" s="310" t="str">
        <f>VLOOKUP($I80,'WM-AR'!$B$7:$AL$2292,20,FALSE)</f>
        <v>[1.0B] w/ All Reinf.(Lath, Steel Tie, Anchor Bar, Mortar, ETC.), Filler, Sealant, Lintel/Sill for Opening, ETC.</v>
      </c>
      <c r="U80" s="310">
        <f>VLOOKUP($I80,'WM-AR'!$B$7:$AL$2292,22,FALSE)</f>
        <v>0</v>
      </c>
      <c r="V80" s="310" t="str">
        <f>VLOOKUP($I80,'WM-AR'!$B$7:$AL$2292,24,FALSE)</f>
        <v>90mm&lt;THK≤190mm</v>
      </c>
      <c r="W80" s="310">
        <f>VLOOKUP($I80,'WM-AR'!$B$7:$AL$2292,25,FALSE)</f>
        <v>0</v>
      </c>
      <c r="X80" s="310" t="str">
        <f>VLOOKUP($I80,'WM-AR'!$B$7:$AL$2292,26,FALSE)</f>
        <v>THK=(  )mm</v>
      </c>
      <c r="Y80" s="310">
        <f>VLOOKUP($I80,'WM-AR'!$B$7:$AL$2292,27,FALSE)</f>
        <v>0</v>
      </c>
      <c r="Z80" s="310">
        <f>VLOOKUP($I80,'WM-AR'!$B$7:$AL$2292,28,FALSE)</f>
        <v>0</v>
      </c>
      <c r="AA80" s="310">
        <f>VLOOKUP($I80,'WM-AR'!$B$7:$AL$2292,29,FALSE)</f>
        <v>0</v>
      </c>
      <c r="AB80" s="310">
        <f>VLOOKUP($I80,'WM-AR'!$B$7:$AL$2292,30,FALSE)</f>
        <v>0</v>
      </c>
      <c r="AC80" s="310">
        <f>VLOOKUP($I80,'WM-AR'!$B$7:$AL$2292,31,FALSE)</f>
        <v>0</v>
      </c>
      <c r="AD80" s="310">
        <f>VLOOKUP($I80,'WM-AR'!$B$7:$AL$2292,32,FALSE)</f>
        <v>0</v>
      </c>
      <c r="AE80" s="310">
        <f>VLOOKUP($I80,'WM-AR'!$B$7:$AL$2292,33,FALSE)</f>
        <v>0</v>
      </c>
      <c r="AF80" s="287" t="s">
        <v>1150</v>
      </c>
      <c r="AG80" s="316" t="s">
        <v>779</v>
      </c>
      <c r="AH80" s="312"/>
      <c r="AI80" s="312" t="s">
        <v>763</v>
      </c>
      <c r="AJ80" s="334"/>
    </row>
    <row r="81" spans="2:36" ht="49.9" customHeight="1">
      <c r="B81" s="299" t="str">
        <f t="shared" si="17"/>
        <v>표준</v>
      </c>
      <c r="C81" s="314"/>
      <c r="D81" s="285"/>
      <c r="E81" s="309"/>
      <c r="F81" s="746"/>
      <c r="G81" s="286" t="str">
        <f>N81</f>
        <v>Plastering</v>
      </c>
      <c r="H81" s="308" t="s">
        <v>1136</v>
      </c>
      <c r="I81" s="309" t="str">
        <f t="shared" si="1"/>
        <v>A04AT198-00001</v>
      </c>
      <c r="J81" s="310"/>
      <c r="K81" s="310" t="str">
        <f>VLOOKUP($I81,'WM-AR'!$B$7:$AL$2292,34,FALSE)</f>
        <v>M2</v>
      </c>
      <c r="L81" s="310" t="str">
        <f>VLOOKUP($I81,'WM-AR'!$B$7:$AL$2292,4,FALSE)</f>
        <v>Finishing Work</v>
      </c>
      <c r="M81" s="310" t="str">
        <f>VLOOKUP($I81,'WM-AR'!$B$7:$AL$2292,6,FALSE)</f>
        <v>Plastering Work</v>
      </c>
      <c r="N81" s="310" t="str">
        <f>VLOOKUP($I81,'WM-AR'!$B$7:$AL$2292,8,FALSE)</f>
        <v>Plastering</v>
      </c>
      <c r="O81" s="310">
        <f>VLOOKUP($I81,'WM-AR'!$B$7:$AL$2292,10,FALSE)</f>
        <v>0</v>
      </c>
      <c r="P81" s="310">
        <f>VLOOKUP($I81,'WM-AR'!$B$7:$AL$2292,12,FALSE)</f>
        <v>0</v>
      </c>
      <c r="Q81" s="310" t="str">
        <f>IF(VLOOKUP($I81,'WM-AR'!$B$7:$AL$2292,14,FALSE)=0,"",VLOOKUP($I81,'WM-AR'!$B$7:$AL$2292,14,FALSE))</f>
        <v/>
      </c>
      <c r="R81" s="310">
        <f>VLOOKUP($I81,'WM-AR'!$B$7:$AL$2292,16,FALSE)</f>
        <v>0</v>
      </c>
      <c r="S81" s="310" t="str">
        <f>VLOOKUP($I81,'WM-AR'!$B$7:$AL$2292,18,FALSE)</f>
        <v>for External Masonry Wall</v>
      </c>
      <c r="T81" s="310" t="str">
        <f>VLOOKUP($I81,'WM-AR'!$B$7:$AL$2292,20,FALSE)</f>
        <v/>
      </c>
      <c r="U81" s="310">
        <f>VLOOKUP($I81,'WM-AR'!$B$7:$AL$2292,22,FALSE)</f>
        <v>0</v>
      </c>
      <c r="V81" s="310">
        <f>VLOOKUP($I81,'WM-AR'!$B$7:$AL$2292,24,FALSE)</f>
        <v>0</v>
      </c>
      <c r="W81" s="310">
        <f>VLOOKUP($I81,'WM-AR'!$B$7:$AL$2292,25,FALSE)</f>
        <v>0</v>
      </c>
      <c r="X81" s="310" t="str">
        <f>VLOOKUP($I81,'WM-AR'!$B$7:$AL$2292,26,FALSE)</f>
        <v>THK=(  )mm</v>
      </c>
      <c r="Y81" s="310">
        <f>VLOOKUP($I81,'WM-AR'!$B$7:$AL$2292,27,FALSE)</f>
        <v>0</v>
      </c>
      <c r="Z81" s="310">
        <f>VLOOKUP($I81,'WM-AR'!$B$7:$AL$2292,28,FALSE)</f>
        <v>0</v>
      </c>
      <c r="AA81" s="310">
        <f>VLOOKUP($I81,'WM-AR'!$B$7:$AL$2292,29,FALSE)</f>
        <v>0</v>
      </c>
      <c r="AB81" s="310">
        <f>VLOOKUP($I81,'WM-AR'!$B$7:$AL$2292,30,FALSE)</f>
        <v>0</v>
      </c>
      <c r="AC81" s="310">
        <f>VLOOKUP($I81,'WM-AR'!$B$7:$AL$2292,31,FALSE)</f>
        <v>0</v>
      </c>
      <c r="AD81" s="310">
        <f>VLOOKUP($I81,'WM-AR'!$B$7:$AL$2292,32,FALSE)</f>
        <v>0</v>
      </c>
      <c r="AE81" s="310">
        <f>VLOOKUP($I81,'WM-AR'!$B$7:$AL$2292,33,FALSE)</f>
        <v>0</v>
      </c>
      <c r="AF81" s="287" t="s">
        <v>1146</v>
      </c>
      <c r="AG81" s="316" t="s">
        <v>779</v>
      </c>
      <c r="AH81" s="312"/>
      <c r="AI81" s="312" t="s">
        <v>763</v>
      </c>
      <c r="AJ81" s="334"/>
    </row>
    <row r="82" spans="2:36" ht="49.9" customHeight="1">
      <c r="B82" s="299" t="str">
        <f t="shared" si="17"/>
        <v>표준</v>
      </c>
      <c r="C82" s="314"/>
      <c r="D82" s="285"/>
      <c r="E82" s="309"/>
      <c r="F82" s="747"/>
      <c r="G82" s="286" t="str">
        <f>O82</f>
        <v>Acrylic Emulsion Paint</v>
      </c>
      <c r="H82" s="308" t="s">
        <v>1138</v>
      </c>
      <c r="I82" s="309" t="str">
        <f t="shared" si="1"/>
        <v>A04AM077-00001</v>
      </c>
      <c r="J82" s="310"/>
      <c r="K82" s="310" t="str">
        <f>VLOOKUP($I82,'WM-AR'!$B$7:$AL$2292,34,FALSE)</f>
        <v>M2</v>
      </c>
      <c r="L82" s="310" t="str">
        <f>VLOOKUP($I82,'WM-AR'!$B$7:$AL$2292,4,FALSE)</f>
        <v>Finishing Work</v>
      </c>
      <c r="M82" s="310" t="str">
        <f>VLOOKUP($I82,'WM-AR'!$B$7:$AL$2292,6,FALSE)</f>
        <v>Painting Work</v>
      </c>
      <c r="N82" s="310" t="str">
        <f>VLOOKUP($I82,'WM-AR'!$B$7:$AL$2292,8,FALSE)</f>
        <v>External Wall Painting</v>
      </c>
      <c r="O82" s="310" t="str">
        <f>VLOOKUP($I82,'WM-AR'!$B$7:$AL$2292,10,FALSE)</f>
        <v>Acrylic Emulsion Paint</v>
      </c>
      <c r="P82" s="310">
        <f>VLOOKUP($I82,'WM-AR'!$B$7:$AL$2292,12,FALSE)</f>
        <v>0</v>
      </c>
      <c r="Q82" s="310" t="str">
        <f>IF(VLOOKUP($I82,'WM-AR'!$B$7:$AL$2292,14,FALSE)=0,"",VLOOKUP($I82,'WM-AR'!$B$7:$AL$2292,14,FALSE))</f>
        <v/>
      </c>
      <c r="R82" s="310">
        <f>VLOOKUP($I82,'WM-AR'!$B$7:$AL$2292,16,FALSE)</f>
        <v>0</v>
      </c>
      <c r="S82" s="310">
        <f>VLOOKUP($I82,'WM-AR'!$B$7:$AL$2292,18,FALSE)</f>
        <v>0</v>
      </c>
      <c r="T82" s="310" t="str">
        <f>VLOOKUP($I82,'WM-AR'!$B$7:$AL$2292,20,FALSE)</f>
        <v/>
      </c>
      <c r="U82" s="310">
        <f>VLOOKUP($I82,'WM-AR'!$B$7:$AL$2292,22,FALSE)</f>
        <v>0</v>
      </c>
      <c r="V82" s="310" t="str">
        <f>VLOOKUP($I82,'WM-AR'!$B$7:$AL$2292,24,FALSE)</f>
        <v/>
      </c>
      <c r="W82" s="310">
        <f>VLOOKUP($I82,'WM-AR'!$B$7:$AL$2292,25,FALSE)</f>
        <v>0</v>
      </c>
      <c r="X82" s="310" t="str">
        <f>VLOOKUP($I82,'WM-AR'!$B$7:$AL$2292,26,FALSE)</f>
        <v/>
      </c>
      <c r="Y82" s="310">
        <f>VLOOKUP($I82,'WM-AR'!$B$7:$AL$2292,27,FALSE)</f>
        <v>0</v>
      </c>
      <c r="Z82" s="310">
        <f>VLOOKUP($I82,'WM-AR'!$B$7:$AL$2292,28,FALSE)</f>
        <v>0</v>
      </c>
      <c r="AA82" s="310">
        <f>VLOOKUP($I82,'WM-AR'!$B$7:$AL$2292,29,FALSE)</f>
        <v>0</v>
      </c>
      <c r="AB82" s="310">
        <f>VLOOKUP($I82,'WM-AR'!$B$7:$AL$2292,30,FALSE)</f>
        <v>0</v>
      </c>
      <c r="AC82" s="310">
        <f>VLOOKUP($I82,'WM-AR'!$B$7:$AL$2292,31,FALSE)</f>
        <v>0</v>
      </c>
      <c r="AD82" s="310">
        <f>VLOOKUP($I82,'WM-AR'!$B$7:$AL$2292,32,FALSE)</f>
        <v>0</v>
      </c>
      <c r="AE82" s="310">
        <f>VLOOKUP($I82,'WM-AR'!$B$7:$AL$2292,33,FALSE)</f>
        <v>0</v>
      </c>
      <c r="AF82" s="287"/>
      <c r="AG82" s="316" t="s">
        <v>779</v>
      </c>
      <c r="AH82" s="312"/>
      <c r="AI82" s="312" t="s">
        <v>763</v>
      </c>
      <c r="AJ82" s="334"/>
    </row>
    <row r="83" spans="2:36">
      <c r="B83" s="317" t="str">
        <f>$B82</f>
        <v>표준</v>
      </c>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318"/>
      <c r="AG83" s="318"/>
      <c r="AH83" s="318"/>
      <c r="AI83" s="318"/>
      <c r="AJ83" s="318"/>
    </row>
    <row r="84" spans="2:36" ht="34.9" customHeight="1">
      <c r="B84" s="283" t="s">
        <v>755</v>
      </c>
      <c r="C84" s="440"/>
      <c r="D84" s="285" t="s">
        <v>225</v>
      </c>
      <c r="E84" s="308"/>
      <c r="F84" s="287" t="s">
        <v>539</v>
      </c>
      <c r="G84" s="288" t="s">
        <v>1160</v>
      </c>
      <c r="H84" s="289"/>
      <c r="I84" s="290" t="str">
        <f t="shared" si="1"/>
        <v/>
      </c>
      <c r="J84" s="290"/>
      <c r="K84" s="290"/>
      <c r="L84" s="290"/>
      <c r="M84" s="290"/>
      <c r="N84" s="291"/>
      <c r="O84" s="441" t="s">
        <v>1161</v>
      </c>
      <c r="P84" s="442"/>
      <c r="Q84" s="442"/>
      <c r="R84" s="442"/>
      <c r="S84" s="442"/>
      <c r="T84" s="442"/>
      <c r="U84" s="442"/>
      <c r="V84" s="443"/>
      <c r="W84" s="444"/>
      <c r="X84" s="444"/>
      <c r="Y84" s="444"/>
      <c r="Z84" s="444"/>
      <c r="AA84" s="444"/>
      <c r="AB84" s="444"/>
      <c r="AC84" s="444"/>
      <c r="AD84" s="444"/>
      <c r="AE84" s="444"/>
      <c r="AF84" s="394"/>
      <c r="AG84" s="297"/>
      <c r="AH84" s="297"/>
      <c r="AI84" s="297"/>
      <c r="AJ84" s="333"/>
    </row>
    <row r="85" spans="2:36" ht="49.9" customHeight="1">
      <c r="B85" s="299" t="str">
        <f>$B84</f>
        <v>표준</v>
      </c>
      <c r="C85" s="307"/>
      <c r="D85" s="286"/>
      <c r="E85" s="286"/>
      <c r="F85" s="746"/>
      <c r="G85" s="286" t="str">
        <f>N85</f>
        <v>Plasterboard Dry Liner System</v>
      </c>
      <c r="H85" s="308" t="s">
        <v>1127</v>
      </c>
      <c r="I85" s="309" t="str">
        <f t="shared" si="1"/>
        <v>A04AS176-00008</v>
      </c>
      <c r="J85" s="310"/>
      <c r="K85" s="310" t="str">
        <f>VLOOKUP($I85,'WM-AR'!$B$7:$AL$2292,34,FALSE)</f>
        <v>M2</v>
      </c>
      <c r="L85" s="310" t="str">
        <f>VLOOKUP($I85,'WM-AR'!$B$7:$AL$2292,4,FALSE)</f>
        <v>Finishing Work</v>
      </c>
      <c r="M85" s="310" t="str">
        <f>VLOOKUP($I85,'WM-AR'!$B$7:$AL$2292,6,FALSE)</f>
        <v>Exterior/Interior Finish Work</v>
      </c>
      <c r="N85" s="310" t="str">
        <f>VLOOKUP($I85,'WM-AR'!$B$7:$AL$2292,8,FALSE)</f>
        <v>Plasterboard Dry Liner System</v>
      </c>
      <c r="O85" s="310">
        <f>VLOOKUP($I85,'WM-AR'!$B$7:$AL$2292,10,FALSE)</f>
        <v>0</v>
      </c>
      <c r="P85" s="310">
        <f>VLOOKUP($I85,'WM-AR'!$B$7:$AL$2292,12,FALSE)</f>
        <v>0</v>
      </c>
      <c r="Q85" s="310" t="str">
        <f>IF(VLOOKUP($I85,'WM-AR'!$B$7:$AL$2292,14,FALSE)=0,"",VLOOKUP($I85,'WM-AR'!$B$7:$AL$2292,14,FALSE))</f>
        <v/>
      </c>
      <c r="R85" s="310" t="str">
        <f>VLOOKUP($I85,'WM-AR'!$B$7:$AL$2292,16,FALSE)</f>
        <v>Rigid Insulation</v>
      </c>
      <c r="S85" s="310" t="str">
        <f>VLOOKUP($I85,'WM-AR'!$B$7:$AL$2292,18,FALSE)</f>
        <v>for Wall To External Side</v>
      </c>
      <c r="T85" s="310" t="str">
        <f>VLOOKUP($I85,'WM-AR'!$B$7:$AL$2292,20,FALSE)</f>
        <v>w/ 1-Layer Gypsum Board, Supporting Frame(Stud), Accessories</v>
      </c>
      <c r="U85" s="310">
        <f>VLOOKUP($I85,'WM-AR'!$B$7:$AL$2292,22,FALSE)</f>
        <v>0</v>
      </c>
      <c r="V85" s="310" t="str">
        <f>VLOOKUP($I85,'WM-AR'!$B$7:$AL$2292,24,FALSE)</f>
        <v>1-Layer Gypsumboard THK=12.5mm</v>
      </c>
      <c r="W85" s="310">
        <f>VLOOKUP($I85,'WM-AR'!$B$7:$AL$2292,25,FALSE)</f>
        <v>0</v>
      </c>
      <c r="X85" s="310" t="str">
        <f>VLOOKUP($I85,'WM-AR'!$B$7:$AL$2292,26,FALSE)</f>
        <v>Insulation THK=(  )mm</v>
      </c>
      <c r="Y85" s="310">
        <f>VLOOKUP($I85,'WM-AR'!$B$7:$AL$2292,27,FALSE)</f>
        <v>0</v>
      </c>
      <c r="Z85" s="310">
        <f>VLOOKUP($I85,'WM-AR'!$B$7:$AL$2292,28,FALSE)</f>
        <v>0</v>
      </c>
      <c r="AA85" s="310">
        <f>VLOOKUP($I85,'WM-AR'!$B$7:$AL$2292,29,FALSE)</f>
        <v>0</v>
      </c>
      <c r="AB85" s="310">
        <f>VLOOKUP($I85,'WM-AR'!$B$7:$AL$2292,30,FALSE)</f>
        <v>0</v>
      </c>
      <c r="AC85" s="310">
        <f>VLOOKUP($I85,'WM-AR'!$B$7:$AL$2292,31,FALSE)</f>
        <v>0</v>
      </c>
      <c r="AD85" s="310">
        <f>VLOOKUP($I85,'WM-AR'!$B$7:$AL$2292,32,FALSE)</f>
        <v>0</v>
      </c>
      <c r="AE85" s="310">
        <f>VLOOKUP($I85,'WM-AR'!$B$7:$AL$2292,33,FALSE)</f>
        <v>0</v>
      </c>
      <c r="AF85" s="287" t="s">
        <v>1145</v>
      </c>
      <c r="AG85" s="316" t="s">
        <v>779</v>
      </c>
      <c r="AH85" s="312"/>
      <c r="AI85" s="312" t="s">
        <v>763</v>
      </c>
      <c r="AJ85" s="334"/>
    </row>
    <row r="86" spans="2:36" ht="49.9" customHeight="1">
      <c r="B86" s="299" t="str">
        <f t="shared" ref="B86:B89" si="18">$B85</f>
        <v>표준</v>
      </c>
      <c r="C86" s="314"/>
      <c r="D86" s="285"/>
      <c r="E86" s="285"/>
      <c r="F86" s="748"/>
      <c r="G86" s="286" t="s">
        <v>1133</v>
      </c>
      <c r="H86" s="308"/>
      <c r="I86" s="309" t="str">
        <f t="shared" si="1"/>
        <v/>
      </c>
      <c r="J86" s="310"/>
      <c r="K86" s="310"/>
      <c r="L86" s="310"/>
      <c r="M86" s="310"/>
      <c r="N86" s="310"/>
      <c r="O86" s="310"/>
      <c r="P86" s="310"/>
      <c r="Q86" s="310"/>
      <c r="R86" s="310"/>
      <c r="S86" s="310"/>
      <c r="T86" s="310"/>
      <c r="U86" s="310"/>
      <c r="V86" s="310"/>
      <c r="W86" s="310"/>
      <c r="X86" s="310"/>
      <c r="Y86" s="310"/>
      <c r="Z86" s="310"/>
      <c r="AA86" s="310"/>
      <c r="AB86" s="310"/>
      <c r="AC86" s="310"/>
      <c r="AD86" s="310"/>
      <c r="AE86" s="310"/>
      <c r="AF86" s="287"/>
      <c r="AG86" s="352"/>
      <c r="AH86" s="352"/>
      <c r="AI86" s="352"/>
      <c r="AJ86" s="334"/>
    </row>
    <row r="87" spans="2:36" ht="49.9" customHeight="1">
      <c r="B87" s="299" t="str">
        <f t="shared" si="18"/>
        <v>표준</v>
      </c>
      <c r="C87" s="307"/>
      <c r="D87" s="286"/>
      <c r="E87" s="286"/>
      <c r="F87" s="747"/>
      <c r="G87" s="286" t="str">
        <f>N87</f>
        <v>Burnt Clay Brick</v>
      </c>
      <c r="H87" s="308" t="s">
        <v>1157</v>
      </c>
      <c r="I87" s="309" t="str">
        <f t="shared" si="1"/>
        <v>A04AL074-00002</v>
      </c>
      <c r="J87" s="310"/>
      <c r="K87" s="310" t="str">
        <f>VLOOKUP($I87,'WM-AR'!$B$7:$AL$2292,34,FALSE)</f>
        <v>M2</v>
      </c>
      <c r="L87" s="310" t="str">
        <f>VLOOKUP($I87,'WM-AR'!$B$7:$AL$2292,4,FALSE)</f>
        <v>Finishing Work</v>
      </c>
      <c r="M87" s="310" t="str">
        <f>VLOOKUP($I87,'WM-AR'!$B$7:$AL$2292,6,FALSE)</f>
        <v>Masonry Work</v>
      </c>
      <c r="N87" s="310" t="str">
        <f>VLOOKUP($I87,'WM-AR'!$B$7:$AL$2292,8,FALSE)</f>
        <v>Burnt Clay Brick</v>
      </c>
      <c r="O87" s="310">
        <f>VLOOKUP($I87,'WM-AR'!$B$7:$AL$2292,10,FALSE)</f>
        <v>0</v>
      </c>
      <c r="P87" s="310">
        <f>VLOOKUP($I87,'WM-AR'!$B$7:$AL$2292,12,FALSE)</f>
        <v>0</v>
      </c>
      <c r="Q87" s="310" t="str">
        <f>IF(VLOOKUP($I87,'WM-AR'!$B$7:$AL$2292,14,FALSE)=0,"",VLOOKUP($I87,'WM-AR'!$B$7:$AL$2292,14,FALSE))</f>
        <v/>
      </c>
      <c r="R87" s="310">
        <f>VLOOKUP($I87,'WM-AR'!$B$7:$AL$2292,16,FALSE)</f>
        <v>0</v>
      </c>
      <c r="S87" s="310">
        <f>VLOOKUP($I87,'WM-AR'!$B$7:$AL$2292,18,FALSE)</f>
        <v>0</v>
      </c>
      <c r="T87" s="310" t="str">
        <f>VLOOKUP($I87,'WM-AR'!$B$7:$AL$2292,20,FALSE)</f>
        <v>[1.0B] w/ All Reinf.(Lath, Steel Tie, Anchor Bar, Mortar, ETC.), Filler, Sealant, Lintel/Sill for Opening, ETC.</v>
      </c>
      <c r="U87" s="310">
        <f>VLOOKUP($I87,'WM-AR'!$B$7:$AL$2292,22,FALSE)</f>
        <v>0</v>
      </c>
      <c r="V87" s="310" t="str">
        <f>VLOOKUP($I87,'WM-AR'!$B$7:$AL$2292,24,FALSE)</f>
        <v>90mm&lt;THK≤190mm</v>
      </c>
      <c r="W87" s="310">
        <f>VLOOKUP($I87,'WM-AR'!$B$7:$AL$2292,25,FALSE)</f>
        <v>0</v>
      </c>
      <c r="X87" s="310" t="str">
        <f>VLOOKUP($I87,'WM-AR'!$B$7:$AL$2292,26,FALSE)</f>
        <v>THK=(  )mm</v>
      </c>
      <c r="Y87" s="310">
        <f>VLOOKUP($I87,'WM-AR'!$B$7:$AL$2292,27,FALSE)</f>
        <v>0</v>
      </c>
      <c r="Z87" s="310">
        <f>VLOOKUP($I87,'WM-AR'!$B$7:$AL$2292,28,FALSE)</f>
        <v>0</v>
      </c>
      <c r="AA87" s="310">
        <f>VLOOKUP($I87,'WM-AR'!$B$7:$AL$2292,29,FALSE)</f>
        <v>0</v>
      </c>
      <c r="AB87" s="310">
        <f>VLOOKUP($I87,'WM-AR'!$B$7:$AL$2292,30,FALSE)</f>
        <v>0</v>
      </c>
      <c r="AC87" s="310">
        <f>VLOOKUP($I87,'WM-AR'!$B$7:$AL$2292,31,FALSE)</f>
        <v>0</v>
      </c>
      <c r="AD87" s="310">
        <f>VLOOKUP($I87,'WM-AR'!$B$7:$AL$2292,32,FALSE)</f>
        <v>0</v>
      </c>
      <c r="AE87" s="310">
        <f>VLOOKUP($I87,'WM-AR'!$B$7:$AL$2292,33,FALSE)</f>
        <v>0</v>
      </c>
      <c r="AF87" s="287" t="s">
        <v>1150</v>
      </c>
      <c r="AG87" s="316" t="s">
        <v>779</v>
      </c>
      <c r="AH87" s="312"/>
      <c r="AI87" s="312" t="s">
        <v>763</v>
      </c>
      <c r="AJ87" s="334"/>
    </row>
    <row r="88" spans="2:36" ht="49.9" customHeight="1">
      <c r="B88" s="299" t="str">
        <f t="shared" si="18"/>
        <v>표준</v>
      </c>
      <c r="C88" s="314"/>
      <c r="D88" s="285"/>
      <c r="E88" s="309"/>
      <c r="F88" s="746"/>
      <c r="G88" s="286" t="str">
        <f>N88</f>
        <v>Plastering</v>
      </c>
      <c r="H88" s="308" t="s">
        <v>1136</v>
      </c>
      <c r="I88" s="309" t="str">
        <f t="shared" ref="I88:I160" si="19">LEFT(H88,14)</f>
        <v>A04AT198-00001</v>
      </c>
      <c r="J88" s="310"/>
      <c r="K88" s="310" t="str">
        <f>VLOOKUP($I88,'WM-AR'!$B$7:$AL$2292,34,FALSE)</f>
        <v>M2</v>
      </c>
      <c r="L88" s="310" t="str">
        <f>VLOOKUP($I88,'WM-AR'!$B$7:$AL$2292,4,FALSE)</f>
        <v>Finishing Work</v>
      </c>
      <c r="M88" s="310" t="str">
        <f>VLOOKUP($I88,'WM-AR'!$B$7:$AL$2292,6,FALSE)</f>
        <v>Plastering Work</v>
      </c>
      <c r="N88" s="310" t="str">
        <f>VLOOKUP($I88,'WM-AR'!$B$7:$AL$2292,8,FALSE)</f>
        <v>Plastering</v>
      </c>
      <c r="O88" s="310">
        <f>VLOOKUP($I88,'WM-AR'!$B$7:$AL$2292,10,FALSE)</f>
        <v>0</v>
      </c>
      <c r="P88" s="310">
        <f>VLOOKUP($I88,'WM-AR'!$B$7:$AL$2292,12,FALSE)</f>
        <v>0</v>
      </c>
      <c r="Q88" s="310" t="str">
        <f>IF(VLOOKUP($I88,'WM-AR'!$B$7:$AL$2292,14,FALSE)=0,"",VLOOKUP($I88,'WM-AR'!$B$7:$AL$2292,14,FALSE))</f>
        <v/>
      </c>
      <c r="R88" s="310">
        <f>VLOOKUP($I88,'WM-AR'!$B$7:$AL$2292,16,FALSE)</f>
        <v>0</v>
      </c>
      <c r="S88" s="310" t="str">
        <f>VLOOKUP($I88,'WM-AR'!$B$7:$AL$2292,18,FALSE)</f>
        <v>for External Masonry Wall</v>
      </c>
      <c r="T88" s="310" t="str">
        <f>VLOOKUP($I88,'WM-AR'!$B$7:$AL$2292,20,FALSE)</f>
        <v/>
      </c>
      <c r="U88" s="310">
        <f>VLOOKUP($I88,'WM-AR'!$B$7:$AL$2292,22,FALSE)</f>
        <v>0</v>
      </c>
      <c r="V88" s="310">
        <f>VLOOKUP($I88,'WM-AR'!$B$7:$AL$2292,24,FALSE)</f>
        <v>0</v>
      </c>
      <c r="W88" s="310">
        <f>VLOOKUP($I88,'WM-AR'!$B$7:$AL$2292,25,FALSE)</f>
        <v>0</v>
      </c>
      <c r="X88" s="310" t="str">
        <f>VLOOKUP($I88,'WM-AR'!$B$7:$AL$2292,26,FALSE)</f>
        <v>THK=(  )mm</v>
      </c>
      <c r="Y88" s="310">
        <f>VLOOKUP($I88,'WM-AR'!$B$7:$AL$2292,27,FALSE)</f>
        <v>0</v>
      </c>
      <c r="Z88" s="310">
        <f>VLOOKUP($I88,'WM-AR'!$B$7:$AL$2292,28,FALSE)</f>
        <v>0</v>
      </c>
      <c r="AA88" s="310">
        <f>VLOOKUP($I88,'WM-AR'!$B$7:$AL$2292,29,FALSE)</f>
        <v>0</v>
      </c>
      <c r="AB88" s="310">
        <f>VLOOKUP($I88,'WM-AR'!$B$7:$AL$2292,30,FALSE)</f>
        <v>0</v>
      </c>
      <c r="AC88" s="310">
        <f>VLOOKUP($I88,'WM-AR'!$B$7:$AL$2292,31,FALSE)</f>
        <v>0</v>
      </c>
      <c r="AD88" s="310">
        <f>VLOOKUP($I88,'WM-AR'!$B$7:$AL$2292,32,FALSE)</f>
        <v>0</v>
      </c>
      <c r="AE88" s="310">
        <f>VLOOKUP($I88,'WM-AR'!$B$7:$AL$2292,33,FALSE)</f>
        <v>0</v>
      </c>
      <c r="AF88" s="287" t="s">
        <v>1146</v>
      </c>
      <c r="AG88" s="316" t="s">
        <v>779</v>
      </c>
      <c r="AH88" s="312"/>
      <c r="AI88" s="312" t="s">
        <v>763</v>
      </c>
      <c r="AJ88" s="334"/>
    </row>
    <row r="89" spans="2:36" ht="49.9" customHeight="1">
      <c r="B89" s="299" t="str">
        <f t="shared" si="18"/>
        <v>표준</v>
      </c>
      <c r="C89" s="314"/>
      <c r="D89" s="285"/>
      <c r="E89" s="309"/>
      <c r="F89" s="747"/>
      <c r="G89" s="286" t="str">
        <f>O89</f>
        <v>Acrylic Emulsion Paint</v>
      </c>
      <c r="H89" s="308" t="s">
        <v>1138</v>
      </c>
      <c r="I89" s="309" t="str">
        <f t="shared" si="19"/>
        <v>A04AM077-00001</v>
      </c>
      <c r="J89" s="310"/>
      <c r="K89" s="310" t="str">
        <f>VLOOKUP($I89,'WM-AR'!$B$7:$AL$2292,34,FALSE)</f>
        <v>M2</v>
      </c>
      <c r="L89" s="310" t="str">
        <f>VLOOKUP($I89,'WM-AR'!$B$7:$AL$2292,4,FALSE)</f>
        <v>Finishing Work</v>
      </c>
      <c r="M89" s="310" t="str">
        <f>VLOOKUP($I89,'WM-AR'!$B$7:$AL$2292,6,FALSE)</f>
        <v>Painting Work</v>
      </c>
      <c r="N89" s="310" t="str">
        <f>VLOOKUP($I89,'WM-AR'!$B$7:$AL$2292,8,FALSE)</f>
        <v>External Wall Painting</v>
      </c>
      <c r="O89" s="310" t="str">
        <f>VLOOKUP($I89,'WM-AR'!$B$7:$AL$2292,10,FALSE)</f>
        <v>Acrylic Emulsion Paint</v>
      </c>
      <c r="P89" s="310">
        <f>VLOOKUP($I89,'WM-AR'!$B$7:$AL$2292,12,FALSE)</f>
        <v>0</v>
      </c>
      <c r="Q89" s="310" t="str">
        <f>IF(VLOOKUP($I89,'WM-AR'!$B$7:$AL$2292,14,FALSE)=0,"",VLOOKUP($I89,'WM-AR'!$B$7:$AL$2292,14,FALSE))</f>
        <v/>
      </c>
      <c r="R89" s="310">
        <f>VLOOKUP($I89,'WM-AR'!$B$7:$AL$2292,16,FALSE)</f>
        <v>0</v>
      </c>
      <c r="S89" s="310">
        <f>VLOOKUP($I89,'WM-AR'!$B$7:$AL$2292,18,FALSE)</f>
        <v>0</v>
      </c>
      <c r="T89" s="310" t="str">
        <f>VLOOKUP($I89,'WM-AR'!$B$7:$AL$2292,20,FALSE)</f>
        <v/>
      </c>
      <c r="U89" s="310">
        <f>VLOOKUP($I89,'WM-AR'!$B$7:$AL$2292,22,FALSE)</f>
        <v>0</v>
      </c>
      <c r="V89" s="310" t="str">
        <f>VLOOKUP($I89,'WM-AR'!$B$7:$AL$2292,24,FALSE)</f>
        <v/>
      </c>
      <c r="W89" s="310">
        <f>VLOOKUP($I89,'WM-AR'!$B$7:$AL$2292,25,FALSE)</f>
        <v>0</v>
      </c>
      <c r="X89" s="310" t="str">
        <f>VLOOKUP($I89,'WM-AR'!$B$7:$AL$2292,26,FALSE)</f>
        <v/>
      </c>
      <c r="Y89" s="310">
        <f>VLOOKUP($I89,'WM-AR'!$B$7:$AL$2292,27,FALSE)</f>
        <v>0</v>
      </c>
      <c r="Z89" s="310">
        <f>VLOOKUP($I89,'WM-AR'!$B$7:$AL$2292,28,FALSE)</f>
        <v>0</v>
      </c>
      <c r="AA89" s="310">
        <f>VLOOKUP($I89,'WM-AR'!$B$7:$AL$2292,29,FALSE)</f>
        <v>0</v>
      </c>
      <c r="AB89" s="310">
        <f>VLOOKUP($I89,'WM-AR'!$B$7:$AL$2292,30,FALSE)</f>
        <v>0</v>
      </c>
      <c r="AC89" s="310">
        <f>VLOOKUP($I89,'WM-AR'!$B$7:$AL$2292,31,FALSE)</f>
        <v>0</v>
      </c>
      <c r="AD89" s="310">
        <f>VLOOKUP($I89,'WM-AR'!$B$7:$AL$2292,32,FALSE)</f>
        <v>0</v>
      </c>
      <c r="AE89" s="310">
        <f>VLOOKUP($I89,'WM-AR'!$B$7:$AL$2292,33,FALSE)</f>
        <v>0</v>
      </c>
      <c r="AF89" s="287"/>
      <c r="AG89" s="316" t="s">
        <v>779</v>
      </c>
      <c r="AH89" s="312"/>
      <c r="AI89" s="312" t="s">
        <v>763</v>
      </c>
      <c r="AJ89" s="334"/>
    </row>
    <row r="90" spans="2:36">
      <c r="B90" s="317" t="str">
        <f>$B89</f>
        <v>표준</v>
      </c>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row>
    <row r="91" spans="2:36" ht="33" customHeight="1">
      <c r="B91" s="379"/>
      <c r="C91" s="438"/>
      <c r="D91" s="451" t="s">
        <v>1107</v>
      </c>
      <c r="E91" s="321"/>
      <c r="F91" s="321"/>
      <c r="G91" s="412" t="s">
        <v>1162</v>
      </c>
      <c r="H91" s="412"/>
      <c r="I91" s="415" t="str">
        <f t="shared" si="19"/>
        <v/>
      </c>
      <c r="J91" s="415"/>
      <c r="K91" s="416"/>
      <c r="L91" s="416"/>
      <c r="M91" s="416"/>
      <c r="N91" s="416"/>
      <c r="O91" s="416"/>
      <c r="P91" s="416"/>
      <c r="Q91" s="416"/>
      <c r="R91" s="416"/>
      <c r="S91" s="416"/>
      <c r="T91" s="416"/>
      <c r="U91" s="416"/>
      <c r="V91" s="416"/>
      <c r="W91" s="416"/>
      <c r="X91" s="416"/>
      <c r="Y91" s="416"/>
      <c r="Z91" s="416"/>
      <c r="AA91" s="416"/>
      <c r="AB91" s="416"/>
      <c r="AC91" s="416"/>
      <c r="AD91" s="416"/>
      <c r="AE91" s="416"/>
      <c r="AF91" s="305"/>
      <c r="AG91" s="305"/>
      <c r="AH91" s="305"/>
      <c r="AI91" s="305"/>
      <c r="AJ91" s="306"/>
    </row>
    <row r="92" spans="2:36" ht="34.9" customHeight="1">
      <c r="B92" s="283" t="s">
        <v>755</v>
      </c>
      <c r="C92" s="440"/>
      <c r="D92" s="285" t="s">
        <v>225</v>
      </c>
      <c r="E92" s="308"/>
      <c r="F92" s="287" t="s">
        <v>539</v>
      </c>
      <c r="G92" s="288" t="s">
        <v>1163</v>
      </c>
      <c r="H92" s="289"/>
      <c r="I92" s="290" t="str">
        <f t="shared" si="19"/>
        <v/>
      </c>
      <c r="J92" s="290"/>
      <c r="K92" s="290"/>
      <c r="L92" s="290"/>
      <c r="M92" s="290"/>
      <c r="N92" s="291"/>
      <c r="O92" s="441" t="s">
        <v>1164</v>
      </c>
      <c r="P92" s="442"/>
      <c r="Q92" s="442"/>
      <c r="R92" s="442"/>
      <c r="S92" s="442"/>
      <c r="T92" s="442"/>
      <c r="U92" s="442"/>
      <c r="V92" s="443"/>
      <c r="W92" s="444"/>
      <c r="X92" s="444"/>
      <c r="Y92" s="444"/>
      <c r="Z92" s="444"/>
      <c r="AA92" s="444"/>
      <c r="AB92" s="444"/>
      <c r="AC92" s="444"/>
      <c r="AD92" s="444"/>
      <c r="AE92" s="444"/>
      <c r="AF92" s="394"/>
      <c r="AG92" s="297"/>
      <c r="AH92" s="297"/>
      <c r="AI92" s="297"/>
      <c r="AJ92" s="333"/>
    </row>
    <row r="93" spans="2:36" ht="49.9" customHeight="1">
      <c r="B93" s="299" t="str">
        <f>$B92</f>
        <v>표준</v>
      </c>
      <c r="C93" s="307"/>
      <c r="D93" s="286"/>
      <c r="E93" s="286"/>
      <c r="F93" s="746"/>
      <c r="G93" s="286" t="str">
        <f>N93</f>
        <v>Reinforced Concrete Block</v>
      </c>
      <c r="H93" s="308" t="s">
        <v>1165</v>
      </c>
      <c r="I93" s="309" t="str">
        <f t="shared" si="19"/>
        <v>A04AL069-00001</v>
      </c>
      <c r="J93" s="310"/>
      <c r="K93" s="310" t="str">
        <f>VLOOKUP($I93,'WM-AR'!$B$7:$AL$2292,34,FALSE)</f>
        <v>M2</v>
      </c>
      <c r="L93" s="310" t="str">
        <f>VLOOKUP($I93,'WM-AR'!$B$7:$AL$2292,4,FALSE)</f>
        <v>Finishing Work</v>
      </c>
      <c r="M93" s="310" t="str">
        <f>VLOOKUP($I93,'WM-AR'!$B$7:$AL$2292,6,FALSE)</f>
        <v>Masonry Work</v>
      </c>
      <c r="N93" s="310" t="str">
        <f>VLOOKUP($I93,'WM-AR'!$B$7:$AL$2292,8,FALSE)</f>
        <v>Reinforced Concrete Block</v>
      </c>
      <c r="O93" s="310">
        <f>VLOOKUP($I93,'WM-AR'!$B$7:$AL$2292,10,FALSE)</f>
        <v>0</v>
      </c>
      <c r="P93" s="310">
        <f>VLOOKUP($I93,'WM-AR'!$B$7:$AL$2292,12,FALSE)</f>
        <v>0</v>
      </c>
      <c r="Q93" s="310" t="str">
        <f>IF(VLOOKUP($I93,'WM-AR'!$B$7:$AL$2292,14,FALSE)=0,"",VLOOKUP($I93,'WM-AR'!$B$7:$AL$2292,14,FALSE))</f>
        <v/>
      </c>
      <c r="R93" s="310">
        <f>VLOOKUP($I93,'WM-AR'!$B$7:$AL$2292,16,FALSE)</f>
        <v>0</v>
      </c>
      <c r="S93" s="310">
        <f>VLOOKUP($I93,'WM-AR'!$B$7:$AL$2292,18,FALSE)</f>
        <v>0</v>
      </c>
      <c r="T93" s="310" t="str">
        <f>VLOOKUP($I93,'WM-AR'!$B$7:$AL$2292,20,FALSE)</f>
        <v>w/ All Reinf.(Lath, Steel Tie, Anchor Bar, Mortar, ETC.), Filler, Sealant, Lintel/Sill for Opening, ETC.</v>
      </c>
      <c r="U93" s="310">
        <f>VLOOKUP($I93,'WM-AR'!$B$7:$AL$2292,22,FALSE)</f>
        <v>0</v>
      </c>
      <c r="V93" s="310" t="str">
        <f>VLOOKUP($I93,'WM-AR'!$B$7:$AL$2292,24,FALSE)</f>
        <v>50mm&lt;THK≤100mm</v>
      </c>
      <c r="W93" s="310">
        <f>VLOOKUP($I93,'WM-AR'!$B$7:$AL$2292,25,FALSE)</f>
        <v>0</v>
      </c>
      <c r="X93" s="310" t="str">
        <f>VLOOKUP($I93,'WM-AR'!$B$7:$AL$2292,26,FALSE)</f>
        <v>THK=(  )mm</v>
      </c>
      <c r="Y93" s="310">
        <f>VLOOKUP($I93,'WM-AR'!$B$7:$AL$2292,27,FALSE)</f>
        <v>0</v>
      </c>
      <c r="Z93" s="310">
        <f>VLOOKUP($I93,'WM-AR'!$B$7:$AL$2292,28,FALSE)</f>
        <v>0</v>
      </c>
      <c r="AA93" s="310">
        <f>VLOOKUP($I93,'WM-AR'!$B$7:$AL$2292,29,FALSE)</f>
        <v>0</v>
      </c>
      <c r="AB93" s="310">
        <f>VLOOKUP($I93,'WM-AR'!$B$7:$AL$2292,30,FALSE)</f>
        <v>0</v>
      </c>
      <c r="AC93" s="310">
        <f>VLOOKUP($I93,'WM-AR'!$B$7:$AL$2292,31,FALSE)</f>
        <v>0</v>
      </c>
      <c r="AD93" s="310">
        <f>VLOOKUP($I93,'WM-AR'!$B$7:$AL$2292,32,FALSE)</f>
        <v>0</v>
      </c>
      <c r="AE93" s="310">
        <f>VLOOKUP($I93,'WM-AR'!$B$7:$AL$2292,33,FALSE)</f>
        <v>0</v>
      </c>
      <c r="AF93" s="287" t="s">
        <v>1166</v>
      </c>
      <c r="AG93" s="316" t="s">
        <v>779</v>
      </c>
      <c r="AH93" s="312"/>
      <c r="AI93" s="312" t="s">
        <v>763</v>
      </c>
      <c r="AJ93" s="334"/>
    </row>
    <row r="94" spans="2:36" ht="49.9" customHeight="1">
      <c r="B94" s="299" t="str">
        <f t="shared" ref="B94:B98" si="20">$B93</f>
        <v>표준</v>
      </c>
      <c r="C94" s="314"/>
      <c r="D94" s="285"/>
      <c r="E94" s="285"/>
      <c r="F94" s="748"/>
      <c r="G94" s="286" t="s">
        <v>1133</v>
      </c>
      <c r="H94" s="308"/>
      <c r="I94" s="309" t="str">
        <f t="shared" si="19"/>
        <v/>
      </c>
      <c r="J94" s="310"/>
      <c r="K94" s="310"/>
      <c r="L94" s="310"/>
      <c r="M94" s="310"/>
      <c r="N94" s="310"/>
      <c r="O94" s="310"/>
      <c r="P94" s="310"/>
      <c r="Q94" s="310"/>
      <c r="R94" s="310"/>
      <c r="S94" s="310"/>
      <c r="T94" s="310"/>
      <c r="U94" s="310"/>
      <c r="V94" s="310"/>
      <c r="W94" s="310"/>
      <c r="X94" s="310"/>
      <c r="Y94" s="310"/>
      <c r="Z94" s="310"/>
      <c r="AA94" s="310"/>
      <c r="AB94" s="310"/>
      <c r="AC94" s="310"/>
      <c r="AD94" s="310"/>
      <c r="AE94" s="310"/>
      <c r="AF94" s="287"/>
      <c r="AG94" s="352"/>
      <c r="AH94" s="352"/>
      <c r="AI94" s="352"/>
      <c r="AJ94" s="334"/>
    </row>
    <row r="95" spans="2:36" ht="49.9" customHeight="1">
      <c r="B95" s="299" t="str">
        <f t="shared" si="20"/>
        <v>표준</v>
      </c>
      <c r="C95" s="314"/>
      <c r="D95" s="285"/>
      <c r="E95" s="285"/>
      <c r="F95" s="748"/>
      <c r="G95" s="286" t="str">
        <f>O95</f>
        <v>Mineral Wool (Rock Wool)</v>
      </c>
      <c r="H95" s="308" t="s">
        <v>1167</v>
      </c>
      <c r="I95" s="309" t="str">
        <f t="shared" si="19"/>
        <v>A04AL076-00004</v>
      </c>
      <c r="J95" s="310"/>
      <c r="K95" s="310" t="str">
        <f>VLOOKUP($I95,'WM-AR'!$B$7:$AL$2292,34,FALSE)</f>
        <v>M2</v>
      </c>
      <c r="L95" s="310" t="str">
        <f>VLOOKUP($I95,'WM-AR'!$B$7:$AL$2292,4,FALSE)</f>
        <v>Finishing Work</v>
      </c>
      <c r="M95" s="310" t="str">
        <f>VLOOKUP($I95,'WM-AR'!$B$7:$AL$2292,6,FALSE)</f>
        <v>Masonry Work</v>
      </c>
      <c r="N95" s="310" t="str">
        <f>VLOOKUP($I95,'WM-AR'!$B$7:$AL$2292,8,FALSE)</f>
        <v>Insulation</v>
      </c>
      <c r="O95" s="310" t="str">
        <f>VLOOKUP($I95,'WM-AR'!$B$7:$AL$2292,10,FALSE)</f>
        <v>Mineral Wool (Rock Wool)</v>
      </c>
      <c r="P95" s="310">
        <f>VLOOKUP($I95,'WM-AR'!$B$7:$AL$2292,12,FALSE)</f>
        <v>0</v>
      </c>
      <c r="Q95" s="310" t="str">
        <f>IF(VLOOKUP($I95,'WM-AR'!$B$7:$AL$2292,14,FALSE)=0,"",VLOOKUP($I95,'WM-AR'!$B$7:$AL$2292,14,FALSE))</f>
        <v/>
      </c>
      <c r="R95" s="310">
        <f>VLOOKUP($I95,'WM-AR'!$B$7:$AL$2292,16,FALSE)</f>
        <v>0</v>
      </c>
      <c r="S95" s="310">
        <f>VLOOKUP($I95,'WM-AR'!$B$7:$AL$2292,18,FALSE)</f>
        <v>0</v>
      </c>
      <c r="T95" s="310" t="str">
        <f>VLOOKUP($I95,'WM-AR'!$B$7:$AL$2292,20,FALSE)</f>
        <v>Minimum Density of 50 kg/m3</v>
      </c>
      <c r="U95" s="310">
        <f>VLOOKUP($I95,'WM-AR'!$B$7:$AL$2292,22,FALSE)</f>
        <v>0</v>
      </c>
      <c r="V95" s="310" t="str">
        <f>VLOOKUP($I95,'WM-AR'!$B$7:$AL$2292,24,FALSE)</f>
        <v>100mm≤THK</v>
      </c>
      <c r="W95" s="310">
        <f>VLOOKUP($I95,'WM-AR'!$B$7:$AL$2292,25,FALSE)</f>
        <v>0</v>
      </c>
      <c r="X95" s="310" t="str">
        <f>VLOOKUP($I95,'WM-AR'!$B$7:$AL$2292,26,FALSE)</f>
        <v>THK=(  )mm</v>
      </c>
      <c r="Y95" s="310">
        <f>VLOOKUP($I95,'WM-AR'!$B$7:$AL$2292,27,FALSE)</f>
        <v>0</v>
      </c>
      <c r="Z95" s="310">
        <f>VLOOKUP($I95,'WM-AR'!$B$7:$AL$2292,28,FALSE)</f>
        <v>0</v>
      </c>
      <c r="AA95" s="310">
        <f>VLOOKUP($I95,'WM-AR'!$B$7:$AL$2292,29,FALSE)</f>
        <v>0</v>
      </c>
      <c r="AB95" s="310">
        <f>VLOOKUP($I95,'WM-AR'!$B$7:$AL$2292,30,FALSE)</f>
        <v>0</v>
      </c>
      <c r="AC95" s="310">
        <f>VLOOKUP($I95,'WM-AR'!$B$7:$AL$2292,31,FALSE)</f>
        <v>0</v>
      </c>
      <c r="AD95" s="310">
        <f>VLOOKUP($I95,'WM-AR'!$B$7:$AL$2292,32,FALSE)</f>
        <v>0</v>
      </c>
      <c r="AE95" s="310">
        <f>VLOOKUP($I95,'WM-AR'!$B$7:$AL$2292,33,FALSE)</f>
        <v>0</v>
      </c>
      <c r="AF95" s="287" t="s">
        <v>1166</v>
      </c>
      <c r="AG95" s="316" t="s">
        <v>779</v>
      </c>
      <c r="AH95" s="312"/>
      <c r="AI95" s="312" t="s">
        <v>763</v>
      </c>
      <c r="AJ95" s="334"/>
    </row>
    <row r="96" spans="2:36" ht="49.9" customHeight="1">
      <c r="B96" s="299" t="str">
        <f t="shared" si="20"/>
        <v>표준</v>
      </c>
      <c r="C96" s="314"/>
      <c r="D96" s="285"/>
      <c r="E96" s="285"/>
      <c r="F96" s="747"/>
      <c r="G96" s="286" t="str">
        <f>N96</f>
        <v>Reinforced Concrete Block</v>
      </c>
      <c r="H96" s="308" t="s">
        <v>1134</v>
      </c>
      <c r="I96" s="309" t="str">
        <f t="shared" si="19"/>
        <v>A04AL069-00002</v>
      </c>
      <c r="J96" s="310"/>
      <c r="K96" s="310" t="str">
        <f>VLOOKUP($I96,'WM-AR'!$B$7:$AL$2292,34,FALSE)</f>
        <v>M2</v>
      </c>
      <c r="L96" s="310" t="str">
        <f>VLOOKUP($I96,'WM-AR'!$B$7:$AL$2292,4,FALSE)</f>
        <v>Finishing Work</v>
      </c>
      <c r="M96" s="310" t="str">
        <f>VLOOKUP($I96,'WM-AR'!$B$7:$AL$2292,6,FALSE)</f>
        <v>Masonry Work</v>
      </c>
      <c r="N96" s="310" t="str">
        <f>VLOOKUP($I96,'WM-AR'!$B$7:$AL$2292,8,FALSE)</f>
        <v>Reinforced Concrete Block</v>
      </c>
      <c r="O96" s="310">
        <f>VLOOKUP($I96,'WM-AR'!$B$7:$AL$2292,10,FALSE)</f>
        <v>0</v>
      </c>
      <c r="P96" s="310">
        <f>VLOOKUP($I96,'WM-AR'!$B$7:$AL$2292,12,FALSE)</f>
        <v>0</v>
      </c>
      <c r="Q96" s="310" t="str">
        <f>IF(VLOOKUP($I96,'WM-AR'!$B$7:$AL$2292,14,FALSE)=0,"",VLOOKUP($I96,'WM-AR'!$B$7:$AL$2292,14,FALSE))</f>
        <v/>
      </c>
      <c r="R96" s="310">
        <f>VLOOKUP($I96,'WM-AR'!$B$7:$AL$2292,16,FALSE)</f>
        <v>0</v>
      </c>
      <c r="S96" s="310">
        <f>VLOOKUP($I96,'WM-AR'!$B$7:$AL$2292,18,FALSE)</f>
        <v>0</v>
      </c>
      <c r="T96" s="310" t="str">
        <f>VLOOKUP($I96,'WM-AR'!$B$7:$AL$2292,20,FALSE)</f>
        <v>w/ All Reinf.(Lath, Steel Tie, Anchor Bar, Mortar, ETC.), Filler, Sealant, Lintel/Sill for Opening, ETC.</v>
      </c>
      <c r="U96" s="310">
        <f>VLOOKUP($I96,'WM-AR'!$B$7:$AL$2292,22,FALSE)</f>
        <v>0</v>
      </c>
      <c r="V96" s="310" t="str">
        <f>VLOOKUP($I96,'WM-AR'!$B$7:$AL$2292,24,FALSE)</f>
        <v>100mm&lt;THK≤200mm</v>
      </c>
      <c r="W96" s="310">
        <f>VLOOKUP($I96,'WM-AR'!$B$7:$AL$2292,25,FALSE)</f>
        <v>0</v>
      </c>
      <c r="X96" s="310" t="str">
        <f>VLOOKUP($I96,'WM-AR'!$B$7:$AL$2292,26,FALSE)</f>
        <v>THK=(  )mm</v>
      </c>
      <c r="Y96" s="310">
        <f>VLOOKUP($I96,'WM-AR'!$B$7:$AL$2292,27,FALSE)</f>
        <v>0</v>
      </c>
      <c r="Z96" s="310">
        <f>VLOOKUP($I96,'WM-AR'!$B$7:$AL$2292,28,FALSE)</f>
        <v>0</v>
      </c>
      <c r="AA96" s="310">
        <f>VLOOKUP($I96,'WM-AR'!$B$7:$AL$2292,29,FALSE)</f>
        <v>0</v>
      </c>
      <c r="AB96" s="310">
        <f>VLOOKUP($I96,'WM-AR'!$B$7:$AL$2292,30,FALSE)</f>
        <v>0</v>
      </c>
      <c r="AC96" s="310">
        <f>VLOOKUP($I96,'WM-AR'!$B$7:$AL$2292,31,FALSE)</f>
        <v>0</v>
      </c>
      <c r="AD96" s="310">
        <f>VLOOKUP($I96,'WM-AR'!$B$7:$AL$2292,32,FALSE)</f>
        <v>0</v>
      </c>
      <c r="AE96" s="310">
        <f>VLOOKUP($I96,'WM-AR'!$B$7:$AL$2292,33,FALSE)</f>
        <v>0</v>
      </c>
      <c r="AF96" s="287" t="s">
        <v>1135</v>
      </c>
      <c r="AG96" s="316" t="s">
        <v>779</v>
      </c>
      <c r="AH96" s="312"/>
      <c r="AI96" s="312" t="s">
        <v>763</v>
      </c>
      <c r="AJ96" s="334"/>
    </row>
    <row r="97" spans="2:36" ht="49.9" customHeight="1">
      <c r="B97" s="299" t="str">
        <f t="shared" si="20"/>
        <v>표준</v>
      </c>
      <c r="C97" s="314"/>
      <c r="D97" s="285"/>
      <c r="E97" s="309"/>
      <c r="F97" s="746"/>
      <c r="G97" s="286" t="str">
        <f>N97</f>
        <v>Plastering</v>
      </c>
      <c r="H97" s="308" t="s">
        <v>1136</v>
      </c>
      <c r="I97" s="309" t="str">
        <f t="shared" si="19"/>
        <v>A04AT198-00001</v>
      </c>
      <c r="J97" s="310"/>
      <c r="K97" s="310" t="str">
        <f>VLOOKUP($I97,'WM-AR'!$B$7:$AL$2292,34,FALSE)</f>
        <v>M2</v>
      </c>
      <c r="L97" s="310" t="str">
        <f>VLOOKUP($I97,'WM-AR'!$B$7:$AL$2292,4,FALSE)</f>
        <v>Finishing Work</v>
      </c>
      <c r="M97" s="310" t="str">
        <f>VLOOKUP($I97,'WM-AR'!$B$7:$AL$2292,6,FALSE)</f>
        <v>Plastering Work</v>
      </c>
      <c r="N97" s="310" t="str">
        <f>VLOOKUP($I97,'WM-AR'!$B$7:$AL$2292,8,FALSE)</f>
        <v>Plastering</v>
      </c>
      <c r="O97" s="310">
        <f>VLOOKUP($I97,'WM-AR'!$B$7:$AL$2292,10,FALSE)</f>
        <v>0</v>
      </c>
      <c r="P97" s="310">
        <f>VLOOKUP($I97,'WM-AR'!$B$7:$AL$2292,12,FALSE)</f>
        <v>0</v>
      </c>
      <c r="Q97" s="310" t="str">
        <f>IF(VLOOKUP($I97,'WM-AR'!$B$7:$AL$2292,14,FALSE)=0,"",VLOOKUP($I97,'WM-AR'!$B$7:$AL$2292,14,FALSE))</f>
        <v/>
      </c>
      <c r="R97" s="310">
        <f>VLOOKUP($I97,'WM-AR'!$B$7:$AL$2292,16,FALSE)</f>
        <v>0</v>
      </c>
      <c r="S97" s="310" t="str">
        <f>VLOOKUP($I97,'WM-AR'!$B$7:$AL$2292,18,FALSE)</f>
        <v>for External Masonry Wall</v>
      </c>
      <c r="T97" s="310" t="str">
        <f>VLOOKUP($I97,'WM-AR'!$B$7:$AL$2292,20,FALSE)</f>
        <v/>
      </c>
      <c r="U97" s="310">
        <f>VLOOKUP($I97,'WM-AR'!$B$7:$AL$2292,22,FALSE)</f>
        <v>0</v>
      </c>
      <c r="V97" s="310">
        <f>VLOOKUP($I97,'WM-AR'!$B$7:$AL$2292,24,FALSE)</f>
        <v>0</v>
      </c>
      <c r="W97" s="310">
        <f>VLOOKUP($I97,'WM-AR'!$B$7:$AL$2292,25,FALSE)</f>
        <v>0</v>
      </c>
      <c r="X97" s="310" t="str">
        <f>VLOOKUP($I97,'WM-AR'!$B$7:$AL$2292,26,FALSE)</f>
        <v>THK=(  )mm</v>
      </c>
      <c r="Y97" s="310">
        <f>VLOOKUP($I97,'WM-AR'!$B$7:$AL$2292,27,FALSE)</f>
        <v>0</v>
      </c>
      <c r="Z97" s="310">
        <f>VLOOKUP($I97,'WM-AR'!$B$7:$AL$2292,28,FALSE)</f>
        <v>0</v>
      </c>
      <c r="AA97" s="310">
        <f>VLOOKUP($I97,'WM-AR'!$B$7:$AL$2292,29,FALSE)</f>
        <v>0</v>
      </c>
      <c r="AB97" s="310">
        <f>VLOOKUP($I97,'WM-AR'!$B$7:$AL$2292,30,FALSE)</f>
        <v>0</v>
      </c>
      <c r="AC97" s="310">
        <f>VLOOKUP($I97,'WM-AR'!$B$7:$AL$2292,31,FALSE)</f>
        <v>0</v>
      </c>
      <c r="AD97" s="310">
        <f>VLOOKUP($I97,'WM-AR'!$B$7:$AL$2292,32,FALSE)</f>
        <v>0</v>
      </c>
      <c r="AE97" s="310">
        <f>VLOOKUP($I97,'WM-AR'!$B$7:$AL$2292,33,FALSE)</f>
        <v>0</v>
      </c>
      <c r="AF97" s="287" t="s">
        <v>1146</v>
      </c>
      <c r="AG97" s="316" t="s">
        <v>779</v>
      </c>
      <c r="AH97" s="312"/>
      <c r="AI97" s="312" t="s">
        <v>763</v>
      </c>
      <c r="AJ97" s="334"/>
    </row>
    <row r="98" spans="2:36" ht="49.9" customHeight="1">
      <c r="B98" s="299" t="str">
        <f t="shared" si="20"/>
        <v>표준</v>
      </c>
      <c r="C98" s="314"/>
      <c r="D98" s="285"/>
      <c r="E98" s="309"/>
      <c r="F98" s="747"/>
      <c r="G98" s="286" t="str">
        <f>O98</f>
        <v>Acrylic Emulsion Paint</v>
      </c>
      <c r="H98" s="308" t="s">
        <v>1138</v>
      </c>
      <c r="I98" s="309" t="str">
        <f t="shared" si="19"/>
        <v>A04AM077-00001</v>
      </c>
      <c r="J98" s="310"/>
      <c r="K98" s="310" t="str">
        <f>VLOOKUP($I98,'WM-AR'!$B$7:$AL$2292,34,FALSE)</f>
        <v>M2</v>
      </c>
      <c r="L98" s="310" t="str">
        <f>VLOOKUP($I98,'WM-AR'!$B$7:$AL$2292,4,FALSE)</f>
        <v>Finishing Work</v>
      </c>
      <c r="M98" s="310" t="str">
        <f>VLOOKUP($I98,'WM-AR'!$B$7:$AL$2292,6,FALSE)</f>
        <v>Painting Work</v>
      </c>
      <c r="N98" s="310" t="str">
        <f>VLOOKUP($I98,'WM-AR'!$B$7:$AL$2292,8,FALSE)</f>
        <v>External Wall Painting</v>
      </c>
      <c r="O98" s="310" t="str">
        <f>VLOOKUP($I98,'WM-AR'!$B$7:$AL$2292,10,FALSE)</f>
        <v>Acrylic Emulsion Paint</v>
      </c>
      <c r="P98" s="310">
        <f>VLOOKUP($I98,'WM-AR'!$B$7:$AL$2292,12,FALSE)</f>
        <v>0</v>
      </c>
      <c r="Q98" s="310" t="str">
        <f>IF(VLOOKUP($I98,'WM-AR'!$B$7:$AL$2292,14,FALSE)=0,"",VLOOKUP($I98,'WM-AR'!$B$7:$AL$2292,14,FALSE))</f>
        <v/>
      </c>
      <c r="R98" s="310">
        <f>VLOOKUP($I98,'WM-AR'!$B$7:$AL$2292,16,FALSE)</f>
        <v>0</v>
      </c>
      <c r="S98" s="310">
        <f>VLOOKUP($I98,'WM-AR'!$B$7:$AL$2292,18,FALSE)</f>
        <v>0</v>
      </c>
      <c r="T98" s="310" t="str">
        <f>VLOOKUP($I98,'WM-AR'!$B$7:$AL$2292,20,FALSE)</f>
        <v/>
      </c>
      <c r="U98" s="310">
        <f>VLOOKUP($I98,'WM-AR'!$B$7:$AL$2292,22,FALSE)</f>
        <v>0</v>
      </c>
      <c r="V98" s="310" t="str">
        <f>VLOOKUP($I98,'WM-AR'!$B$7:$AL$2292,24,FALSE)</f>
        <v/>
      </c>
      <c r="W98" s="310">
        <f>VLOOKUP($I98,'WM-AR'!$B$7:$AL$2292,25,FALSE)</f>
        <v>0</v>
      </c>
      <c r="X98" s="310" t="str">
        <f>VLOOKUP($I98,'WM-AR'!$B$7:$AL$2292,26,FALSE)</f>
        <v/>
      </c>
      <c r="Y98" s="310">
        <f>VLOOKUP($I98,'WM-AR'!$B$7:$AL$2292,27,FALSE)</f>
        <v>0</v>
      </c>
      <c r="Z98" s="310">
        <f>VLOOKUP($I98,'WM-AR'!$B$7:$AL$2292,28,FALSE)</f>
        <v>0</v>
      </c>
      <c r="AA98" s="310">
        <f>VLOOKUP($I98,'WM-AR'!$B$7:$AL$2292,29,FALSE)</f>
        <v>0</v>
      </c>
      <c r="AB98" s="310">
        <f>VLOOKUP($I98,'WM-AR'!$B$7:$AL$2292,30,FALSE)</f>
        <v>0</v>
      </c>
      <c r="AC98" s="310">
        <f>VLOOKUP($I98,'WM-AR'!$B$7:$AL$2292,31,FALSE)</f>
        <v>0</v>
      </c>
      <c r="AD98" s="310">
        <f>VLOOKUP($I98,'WM-AR'!$B$7:$AL$2292,32,FALSE)</f>
        <v>0</v>
      </c>
      <c r="AE98" s="310">
        <f>VLOOKUP($I98,'WM-AR'!$B$7:$AL$2292,33,FALSE)</f>
        <v>0</v>
      </c>
      <c r="AF98" s="287"/>
      <c r="AG98" s="316" t="s">
        <v>779</v>
      </c>
      <c r="AH98" s="312"/>
      <c r="AI98" s="312" t="s">
        <v>763</v>
      </c>
      <c r="AJ98" s="334"/>
    </row>
    <row r="99" spans="2:36">
      <c r="B99" s="317" t="str">
        <f>$B98</f>
        <v>표준</v>
      </c>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row>
    <row r="100" spans="2:36" ht="34.9" customHeight="1">
      <c r="B100" s="283" t="s">
        <v>755</v>
      </c>
      <c r="C100" s="440"/>
      <c r="D100" s="285" t="s">
        <v>225</v>
      </c>
      <c r="E100" s="308"/>
      <c r="F100" s="287" t="s">
        <v>539</v>
      </c>
      <c r="G100" s="288" t="s">
        <v>1168</v>
      </c>
      <c r="H100" s="289"/>
      <c r="I100" s="290" t="str">
        <f t="shared" si="19"/>
        <v/>
      </c>
      <c r="J100" s="290"/>
      <c r="K100" s="290"/>
      <c r="L100" s="290"/>
      <c r="M100" s="290"/>
      <c r="N100" s="291"/>
      <c r="O100" s="441" t="s">
        <v>1169</v>
      </c>
      <c r="P100" s="442"/>
      <c r="Q100" s="442"/>
      <c r="R100" s="442"/>
      <c r="S100" s="442"/>
      <c r="T100" s="442"/>
      <c r="U100" s="442"/>
      <c r="V100" s="443"/>
      <c r="W100" s="444"/>
      <c r="X100" s="444"/>
      <c r="Y100" s="444"/>
      <c r="Z100" s="444"/>
      <c r="AA100" s="444"/>
      <c r="AB100" s="444"/>
      <c r="AC100" s="444"/>
      <c r="AD100" s="444"/>
      <c r="AE100" s="444"/>
      <c r="AF100" s="394"/>
      <c r="AG100" s="297"/>
      <c r="AH100" s="297"/>
      <c r="AI100" s="297"/>
      <c r="AJ100" s="333"/>
    </row>
    <row r="101" spans="2:36" ht="49.9" customHeight="1">
      <c r="B101" s="299" t="str">
        <f>$B100</f>
        <v>표준</v>
      </c>
      <c r="C101" s="307"/>
      <c r="D101" s="286"/>
      <c r="E101" s="286"/>
      <c r="F101" s="746"/>
      <c r="G101" s="286" t="str">
        <f>N101</f>
        <v>Reinforced Concrete Block</v>
      </c>
      <c r="H101" s="308" t="s">
        <v>1165</v>
      </c>
      <c r="I101" s="309" t="str">
        <f t="shared" si="19"/>
        <v>A04AL069-00001</v>
      </c>
      <c r="J101" s="310"/>
      <c r="K101" s="310" t="str">
        <f>VLOOKUP($I101,'WM-AR'!$B$7:$AL$2292,34,FALSE)</f>
        <v>M2</v>
      </c>
      <c r="L101" s="310" t="str">
        <f>VLOOKUP($I101,'WM-AR'!$B$7:$AL$2292,4,FALSE)</f>
        <v>Finishing Work</v>
      </c>
      <c r="M101" s="310" t="str">
        <f>VLOOKUP($I101,'WM-AR'!$B$7:$AL$2292,6,FALSE)</f>
        <v>Masonry Work</v>
      </c>
      <c r="N101" s="310" t="str">
        <f>VLOOKUP($I101,'WM-AR'!$B$7:$AL$2292,8,FALSE)</f>
        <v>Reinforced Concrete Block</v>
      </c>
      <c r="O101" s="310">
        <f>VLOOKUP($I101,'WM-AR'!$B$7:$AL$2292,10,FALSE)</f>
        <v>0</v>
      </c>
      <c r="P101" s="310">
        <f>VLOOKUP($I101,'WM-AR'!$B$7:$AL$2292,12,FALSE)</f>
        <v>0</v>
      </c>
      <c r="Q101" s="310" t="str">
        <f>IF(VLOOKUP($I101,'WM-AR'!$B$7:$AL$2292,14,FALSE)=0,"",VLOOKUP($I101,'WM-AR'!$B$7:$AL$2292,14,FALSE))</f>
        <v/>
      </c>
      <c r="R101" s="310">
        <f>VLOOKUP($I101,'WM-AR'!$B$7:$AL$2292,16,FALSE)</f>
        <v>0</v>
      </c>
      <c r="S101" s="310">
        <f>VLOOKUP($I101,'WM-AR'!$B$7:$AL$2292,18,FALSE)</f>
        <v>0</v>
      </c>
      <c r="T101" s="310" t="str">
        <f>VLOOKUP($I101,'WM-AR'!$B$7:$AL$2292,20,FALSE)</f>
        <v>w/ All Reinf.(Lath, Steel Tie, Anchor Bar, Mortar, ETC.), Filler, Sealant, Lintel/Sill for Opening, ETC.</v>
      </c>
      <c r="U101" s="310">
        <f>VLOOKUP($I101,'WM-AR'!$B$7:$AL$2292,22,FALSE)</f>
        <v>0</v>
      </c>
      <c r="V101" s="310" t="str">
        <f>VLOOKUP($I101,'WM-AR'!$B$7:$AL$2292,24,FALSE)</f>
        <v>50mm&lt;THK≤100mm</v>
      </c>
      <c r="W101" s="310">
        <f>VLOOKUP($I101,'WM-AR'!$B$7:$AL$2292,25,FALSE)</f>
        <v>0</v>
      </c>
      <c r="X101" s="310" t="str">
        <f>VLOOKUP($I101,'WM-AR'!$B$7:$AL$2292,26,FALSE)</f>
        <v>THK=(  )mm</v>
      </c>
      <c r="Y101" s="310">
        <f>VLOOKUP($I101,'WM-AR'!$B$7:$AL$2292,27,FALSE)</f>
        <v>0</v>
      </c>
      <c r="Z101" s="310">
        <f>VLOOKUP($I101,'WM-AR'!$B$7:$AL$2292,28,FALSE)</f>
        <v>0</v>
      </c>
      <c r="AA101" s="310">
        <f>VLOOKUP($I101,'WM-AR'!$B$7:$AL$2292,29,FALSE)</f>
        <v>0</v>
      </c>
      <c r="AB101" s="310">
        <f>VLOOKUP($I101,'WM-AR'!$B$7:$AL$2292,30,FALSE)</f>
        <v>0</v>
      </c>
      <c r="AC101" s="310">
        <f>VLOOKUP($I101,'WM-AR'!$B$7:$AL$2292,31,FALSE)</f>
        <v>0</v>
      </c>
      <c r="AD101" s="310">
        <f>VLOOKUP($I101,'WM-AR'!$B$7:$AL$2292,32,FALSE)</f>
        <v>0</v>
      </c>
      <c r="AE101" s="310">
        <f>VLOOKUP($I101,'WM-AR'!$B$7:$AL$2292,33,FALSE)</f>
        <v>0</v>
      </c>
      <c r="AF101" s="287" t="s">
        <v>1170</v>
      </c>
      <c r="AG101" s="316" t="s">
        <v>779</v>
      </c>
      <c r="AH101" s="312"/>
      <c r="AI101" s="312" t="s">
        <v>763</v>
      </c>
      <c r="AJ101" s="334"/>
    </row>
    <row r="102" spans="2:36" ht="49.9" customHeight="1">
      <c r="B102" s="299" t="str">
        <f t="shared" ref="B102:B106" si="21">$B101</f>
        <v>표준</v>
      </c>
      <c r="C102" s="314"/>
      <c r="D102" s="285"/>
      <c r="E102" s="285"/>
      <c r="F102" s="748"/>
      <c r="G102" s="286" t="s">
        <v>1133</v>
      </c>
      <c r="H102" s="308"/>
      <c r="I102" s="309" t="str">
        <f t="shared" si="19"/>
        <v/>
      </c>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287"/>
      <c r="AG102" s="352"/>
      <c r="AH102" s="352"/>
      <c r="AI102" s="352"/>
      <c r="AJ102" s="334"/>
    </row>
    <row r="103" spans="2:36" ht="49.9" customHeight="1">
      <c r="B103" s="299" t="str">
        <f t="shared" si="21"/>
        <v>표준</v>
      </c>
      <c r="C103" s="314"/>
      <c r="D103" s="285"/>
      <c r="E103" s="285"/>
      <c r="F103" s="748"/>
      <c r="G103" s="286" t="str">
        <f>O103</f>
        <v>Glass Wool (Fiberglass)</v>
      </c>
      <c r="H103" s="308" t="s">
        <v>1124</v>
      </c>
      <c r="I103" s="309" t="str">
        <f t="shared" si="19"/>
        <v>A04AL076-00008</v>
      </c>
      <c r="J103" s="310"/>
      <c r="K103" s="310" t="str">
        <f>VLOOKUP($I103,'WM-AR'!$B$7:$AL$2292,34,FALSE)</f>
        <v>M2</v>
      </c>
      <c r="L103" s="310" t="str">
        <f>VLOOKUP($I103,'WM-AR'!$B$7:$AL$2292,4,FALSE)</f>
        <v>Finishing Work</v>
      </c>
      <c r="M103" s="310" t="str">
        <f>VLOOKUP($I103,'WM-AR'!$B$7:$AL$2292,6,FALSE)</f>
        <v>Masonry Work</v>
      </c>
      <c r="N103" s="310" t="str">
        <f>VLOOKUP($I103,'WM-AR'!$B$7:$AL$2292,8,FALSE)</f>
        <v>Insulation</v>
      </c>
      <c r="O103" s="310" t="str">
        <f>VLOOKUP($I103,'WM-AR'!$B$7:$AL$2292,10,FALSE)</f>
        <v>Glass Wool (Fiberglass)</v>
      </c>
      <c r="P103" s="310">
        <f>VLOOKUP($I103,'WM-AR'!$B$7:$AL$2292,12,FALSE)</f>
        <v>0</v>
      </c>
      <c r="Q103" s="310" t="str">
        <f>IF(VLOOKUP($I103,'WM-AR'!$B$7:$AL$2292,14,FALSE)=0,"",VLOOKUP($I103,'WM-AR'!$B$7:$AL$2292,14,FALSE))</f>
        <v/>
      </c>
      <c r="R103" s="310">
        <f>VLOOKUP($I103,'WM-AR'!$B$7:$AL$2292,16,FALSE)</f>
        <v>0</v>
      </c>
      <c r="S103" s="310">
        <f>VLOOKUP($I103,'WM-AR'!$B$7:$AL$2292,18,FALSE)</f>
        <v>0</v>
      </c>
      <c r="T103" s="310" t="str">
        <f>VLOOKUP($I103,'WM-AR'!$B$7:$AL$2292,20,FALSE)</f>
        <v>Minimum Density of 50 kg/m3</v>
      </c>
      <c r="U103" s="310">
        <f>VLOOKUP($I103,'WM-AR'!$B$7:$AL$2292,22,FALSE)</f>
        <v>0</v>
      </c>
      <c r="V103" s="310" t="str">
        <f>VLOOKUP($I103,'WM-AR'!$B$7:$AL$2292,24,FALSE)</f>
        <v>100mm≤THK</v>
      </c>
      <c r="W103" s="310">
        <f>VLOOKUP($I103,'WM-AR'!$B$7:$AL$2292,25,FALSE)</f>
        <v>0</v>
      </c>
      <c r="X103" s="310" t="str">
        <f>VLOOKUP($I103,'WM-AR'!$B$7:$AL$2292,26,FALSE)</f>
        <v>THK=(  )mm</v>
      </c>
      <c r="Y103" s="310">
        <f>VLOOKUP($I103,'WM-AR'!$B$7:$AL$2292,27,FALSE)</f>
        <v>0</v>
      </c>
      <c r="Z103" s="310">
        <f>VLOOKUP($I103,'WM-AR'!$B$7:$AL$2292,28,FALSE)</f>
        <v>0</v>
      </c>
      <c r="AA103" s="310">
        <f>VLOOKUP($I103,'WM-AR'!$B$7:$AL$2292,29,FALSE)</f>
        <v>0</v>
      </c>
      <c r="AB103" s="310">
        <f>VLOOKUP($I103,'WM-AR'!$B$7:$AL$2292,30,FALSE)</f>
        <v>0</v>
      </c>
      <c r="AC103" s="310">
        <f>VLOOKUP($I103,'WM-AR'!$B$7:$AL$2292,31,FALSE)</f>
        <v>0</v>
      </c>
      <c r="AD103" s="310">
        <f>VLOOKUP($I103,'WM-AR'!$B$7:$AL$2292,32,FALSE)</f>
        <v>0</v>
      </c>
      <c r="AE103" s="310">
        <f>VLOOKUP($I103,'WM-AR'!$B$7:$AL$2292,33,FALSE)</f>
        <v>0</v>
      </c>
      <c r="AF103" s="287" t="s">
        <v>1170</v>
      </c>
      <c r="AG103" s="316" t="s">
        <v>779</v>
      </c>
      <c r="AH103" s="312"/>
      <c r="AI103" s="312" t="s">
        <v>763</v>
      </c>
      <c r="AJ103" s="334"/>
    </row>
    <row r="104" spans="2:36" ht="49.9" customHeight="1">
      <c r="B104" s="299" t="str">
        <f t="shared" si="21"/>
        <v>표준</v>
      </c>
      <c r="C104" s="314"/>
      <c r="D104" s="285"/>
      <c r="E104" s="285"/>
      <c r="F104" s="747"/>
      <c r="G104" s="286" t="str">
        <f>N104</f>
        <v>Reinforced Concrete Block</v>
      </c>
      <c r="H104" s="308" t="s">
        <v>1134</v>
      </c>
      <c r="I104" s="309" t="str">
        <f t="shared" si="19"/>
        <v>A04AL069-00002</v>
      </c>
      <c r="J104" s="310"/>
      <c r="K104" s="310" t="str">
        <f>VLOOKUP($I104,'WM-AR'!$B$7:$AL$2292,34,FALSE)</f>
        <v>M2</v>
      </c>
      <c r="L104" s="310" t="str">
        <f>VLOOKUP($I104,'WM-AR'!$B$7:$AL$2292,4,FALSE)</f>
        <v>Finishing Work</v>
      </c>
      <c r="M104" s="310" t="str">
        <f>VLOOKUP($I104,'WM-AR'!$B$7:$AL$2292,6,FALSE)</f>
        <v>Masonry Work</v>
      </c>
      <c r="N104" s="310" t="str">
        <f>VLOOKUP($I104,'WM-AR'!$B$7:$AL$2292,8,FALSE)</f>
        <v>Reinforced Concrete Block</v>
      </c>
      <c r="O104" s="310">
        <f>VLOOKUP($I104,'WM-AR'!$B$7:$AL$2292,10,FALSE)</f>
        <v>0</v>
      </c>
      <c r="P104" s="310">
        <f>VLOOKUP($I104,'WM-AR'!$B$7:$AL$2292,12,FALSE)</f>
        <v>0</v>
      </c>
      <c r="Q104" s="310" t="str">
        <f>IF(VLOOKUP($I104,'WM-AR'!$B$7:$AL$2292,14,FALSE)=0,"",VLOOKUP($I104,'WM-AR'!$B$7:$AL$2292,14,FALSE))</f>
        <v/>
      </c>
      <c r="R104" s="310">
        <f>VLOOKUP($I104,'WM-AR'!$B$7:$AL$2292,16,FALSE)</f>
        <v>0</v>
      </c>
      <c r="S104" s="310">
        <f>VLOOKUP($I104,'WM-AR'!$B$7:$AL$2292,18,FALSE)</f>
        <v>0</v>
      </c>
      <c r="T104" s="310" t="str">
        <f>VLOOKUP($I104,'WM-AR'!$B$7:$AL$2292,20,FALSE)</f>
        <v>w/ All Reinf.(Lath, Steel Tie, Anchor Bar, Mortar, ETC.), Filler, Sealant, Lintel/Sill for Opening, ETC.</v>
      </c>
      <c r="U104" s="310">
        <f>VLOOKUP($I104,'WM-AR'!$B$7:$AL$2292,22,FALSE)</f>
        <v>0</v>
      </c>
      <c r="V104" s="310" t="str">
        <f>VLOOKUP($I104,'WM-AR'!$B$7:$AL$2292,24,FALSE)</f>
        <v>100mm&lt;THK≤200mm</v>
      </c>
      <c r="W104" s="310">
        <f>VLOOKUP($I104,'WM-AR'!$B$7:$AL$2292,25,FALSE)</f>
        <v>0</v>
      </c>
      <c r="X104" s="310" t="str">
        <f>VLOOKUP($I104,'WM-AR'!$B$7:$AL$2292,26,FALSE)</f>
        <v>THK=(  )mm</v>
      </c>
      <c r="Y104" s="310">
        <f>VLOOKUP($I104,'WM-AR'!$B$7:$AL$2292,27,FALSE)</f>
        <v>0</v>
      </c>
      <c r="Z104" s="310">
        <f>VLOOKUP($I104,'WM-AR'!$B$7:$AL$2292,28,FALSE)</f>
        <v>0</v>
      </c>
      <c r="AA104" s="310">
        <f>VLOOKUP($I104,'WM-AR'!$B$7:$AL$2292,29,FALSE)</f>
        <v>0</v>
      </c>
      <c r="AB104" s="310">
        <f>VLOOKUP($I104,'WM-AR'!$B$7:$AL$2292,30,FALSE)</f>
        <v>0</v>
      </c>
      <c r="AC104" s="310">
        <f>VLOOKUP($I104,'WM-AR'!$B$7:$AL$2292,31,FALSE)</f>
        <v>0</v>
      </c>
      <c r="AD104" s="310">
        <f>VLOOKUP($I104,'WM-AR'!$B$7:$AL$2292,32,FALSE)</f>
        <v>0</v>
      </c>
      <c r="AE104" s="310">
        <f>VLOOKUP($I104,'WM-AR'!$B$7:$AL$2292,33,FALSE)</f>
        <v>0</v>
      </c>
      <c r="AF104" s="287" t="s">
        <v>1063</v>
      </c>
      <c r="AG104" s="316" t="s">
        <v>779</v>
      </c>
      <c r="AH104" s="312"/>
      <c r="AI104" s="312" t="s">
        <v>763</v>
      </c>
      <c r="AJ104" s="334"/>
    </row>
    <row r="105" spans="2:36" ht="49.9" customHeight="1">
      <c r="B105" s="299" t="str">
        <f t="shared" si="21"/>
        <v>표준</v>
      </c>
      <c r="C105" s="314"/>
      <c r="D105" s="285"/>
      <c r="E105" s="309"/>
      <c r="F105" s="746"/>
      <c r="G105" s="286" t="str">
        <f>N105</f>
        <v>Plastering</v>
      </c>
      <c r="H105" s="308" t="s">
        <v>1136</v>
      </c>
      <c r="I105" s="309" t="str">
        <f t="shared" si="19"/>
        <v>A04AT198-00001</v>
      </c>
      <c r="J105" s="310"/>
      <c r="K105" s="310" t="str">
        <f>VLOOKUP($I105,'WM-AR'!$B$7:$AL$2292,34,FALSE)</f>
        <v>M2</v>
      </c>
      <c r="L105" s="310" t="str">
        <f>VLOOKUP($I105,'WM-AR'!$B$7:$AL$2292,4,FALSE)</f>
        <v>Finishing Work</v>
      </c>
      <c r="M105" s="310" t="str">
        <f>VLOOKUP($I105,'WM-AR'!$B$7:$AL$2292,6,FALSE)</f>
        <v>Plastering Work</v>
      </c>
      <c r="N105" s="310" t="str">
        <f>VLOOKUP($I105,'WM-AR'!$B$7:$AL$2292,8,FALSE)</f>
        <v>Plastering</v>
      </c>
      <c r="O105" s="310">
        <f>VLOOKUP($I105,'WM-AR'!$B$7:$AL$2292,10,FALSE)</f>
        <v>0</v>
      </c>
      <c r="P105" s="310">
        <f>VLOOKUP($I105,'WM-AR'!$B$7:$AL$2292,12,FALSE)</f>
        <v>0</v>
      </c>
      <c r="Q105" s="310" t="str">
        <f>IF(VLOOKUP($I105,'WM-AR'!$B$7:$AL$2292,14,FALSE)=0,"",VLOOKUP($I105,'WM-AR'!$B$7:$AL$2292,14,FALSE))</f>
        <v/>
      </c>
      <c r="R105" s="310">
        <f>VLOOKUP($I105,'WM-AR'!$B$7:$AL$2292,16,FALSE)</f>
        <v>0</v>
      </c>
      <c r="S105" s="310" t="str">
        <f>VLOOKUP($I105,'WM-AR'!$B$7:$AL$2292,18,FALSE)</f>
        <v>for External Masonry Wall</v>
      </c>
      <c r="T105" s="310" t="str">
        <f>VLOOKUP($I105,'WM-AR'!$B$7:$AL$2292,20,FALSE)</f>
        <v/>
      </c>
      <c r="U105" s="310">
        <f>VLOOKUP($I105,'WM-AR'!$B$7:$AL$2292,22,FALSE)</f>
        <v>0</v>
      </c>
      <c r="V105" s="310">
        <f>VLOOKUP($I105,'WM-AR'!$B$7:$AL$2292,24,FALSE)</f>
        <v>0</v>
      </c>
      <c r="W105" s="310">
        <f>VLOOKUP($I105,'WM-AR'!$B$7:$AL$2292,25,FALSE)</f>
        <v>0</v>
      </c>
      <c r="X105" s="310" t="str">
        <f>VLOOKUP($I105,'WM-AR'!$B$7:$AL$2292,26,FALSE)</f>
        <v>THK=(  )mm</v>
      </c>
      <c r="Y105" s="310">
        <f>VLOOKUP($I105,'WM-AR'!$B$7:$AL$2292,27,FALSE)</f>
        <v>0</v>
      </c>
      <c r="Z105" s="310">
        <f>VLOOKUP($I105,'WM-AR'!$B$7:$AL$2292,28,FALSE)</f>
        <v>0</v>
      </c>
      <c r="AA105" s="310">
        <f>VLOOKUP($I105,'WM-AR'!$B$7:$AL$2292,29,FALSE)</f>
        <v>0</v>
      </c>
      <c r="AB105" s="310">
        <f>VLOOKUP($I105,'WM-AR'!$B$7:$AL$2292,30,FALSE)</f>
        <v>0</v>
      </c>
      <c r="AC105" s="310">
        <f>VLOOKUP($I105,'WM-AR'!$B$7:$AL$2292,31,FALSE)</f>
        <v>0</v>
      </c>
      <c r="AD105" s="310">
        <f>VLOOKUP($I105,'WM-AR'!$B$7:$AL$2292,32,FALSE)</f>
        <v>0</v>
      </c>
      <c r="AE105" s="310">
        <f>VLOOKUP($I105,'WM-AR'!$B$7:$AL$2292,33,FALSE)</f>
        <v>0</v>
      </c>
      <c r="AF105" s="287" t="s">
        <v>1146</v>
      </c>
      <c r="AG105" s="316" t="s">
        <v>779</v>
      </c>
      <c r="AH105" s="312"/>
      <c r="AI105" s="312" t="s">
        <v>763</v>
      </c>
      <c r="AJ105" s="334"/>
    </row>
    <row r="106" spans="2:36" ht="49.9" customHeight="1">
      <c r="B106" s="299" t="str">
        <f t="shared" si="21"/>
        <v>표준</v>
      </c>
      <c r="C106" s="314"/>
      <c r="D106" s="285"/>
      <c r="E106" s="309"/>
      <c r="F106" s="747"/>
      <c r="G106" s="286" t="str">
        <f>O106</f>
        <v>Acrylic Emulsion Paint</v>
      </c>
      <c r="H106" s="308" t="s">
        <v>1138</v>
      </c>
      <c r="I106" s="309" t="str">
        <f t="shared" si="19"/>
        <v>A04AM077-00001</v>
      </c>
      <c r="J106" s="310"/>
      <c r="K106" s="310" t="str">
        <f>VLOOKUP($I106,'WM-AR'!$B$7:$AL$2292,34,FALSE)</f>
        <v>M2</v>
      </c>
      <c r="L106" s="310" t="str">
        <f>VLOOKUP($I106,'WM-AR'!$B$7:$AL$2292,4,FALSE)</f>
        <v>Finishing Work</v>
      </c>
      <c r="M106" s="310" t="str">
        <f>VLOOKUP($I106,'WM-AR'!$B$7:$AL$2292,6,FALSE)</f>
        <v>Painting Work</v>
      </c>
      <c r="N106" s="310" t="str">
        <f>VLOOKUP($I106,'WM-AR'!$B$7:$AL$2292,8,FALSE)</f>
        <v>External Wall Painting</v>
      </c>
      <c r="O106" s="310" t="str">
        <f>VLOOKUP($I106,'WM-AR'!$B$7:$AL$2292,10,FALSE)</f>
        <v>Acrylic Emulsion Paint</v>
      </c>
      <c r="P106" s="310">
        <f>VLOOKUP($I106,'WM-AR'!$B$7:$AL$2292,12,FALSE)</f>
        <v>0</v>
      </c>
      <c r="Q106" s="310" t="str">
        <f>IF(VLOOKUP($I106,'WM-AR'!$B$7:$AL$2292,14,FALSE)=0,"",VLOOKUP($I106,'WM-AR'!$B$7:$AL$2292,14,FALSE))</f>
        <v/>
      </c>
      <c r="R106" s="310">
        <f>VLOOKUP($I106,'WM-AR'!$B$7:$AL$2292,16,FALSE)</f>
        <v>0</v>
      </c>
      <c r="S106" s="310">
        <f>VLOOKUP($I106,'WM-AR'!$B$7:$AL$2292,18,FALSE)</f>
        <v>0</v>
      </c>
      <c r="T106" s="310" t="str">
        <f>VLOOKUP($I106,'WM-AR'!$B$7:$AL$2292,20,FALSE)</f>
        <v/>
      </c>
      <c r="U106" s="310">
        <f>VLOOKUP($I106,'WM-AR'!$B$7:$AL$2292,22,FALSE)</f>
        <v>0</v>
      </c>
      <c r="V106" s="310" t="str">
        <f>VLOOKUP($I106,'WM-AR'!$B$7:$AL$2292,24,FALSE)</f>
        <v/>
      </c>
      <c r="W106" s="310">
        <f>VLOOKUP($I106,'WM-AR'!$B$7:$AL$2292,25,FALSE)</f>
        <v>0</v>
      </c>
      <c r="X106" s="310" t="str">
        <f>VLOOKUP($I106,'WM-AR'!$B$7:$AL$2292,26,FALSE)</f>
        <v/>
      </c>
      <c r="Y106" s="310">
        <f>VLOOKUP($I106,'WM-AR'!$B$7:$AL$2292,27,FALSE)</f>
        <v>0</v>
      </c>
      <c r="Z106" s="310">
        <f>VLOOKUP($I106,'WM-AR'!$B$7:$AL$2292,28,FALSE)</f>
        <v>0</v>
      </c>
      <c r="AA106" s="310">
        <f>VLOOKUP($I106,'WM-AR'!$B$7:$AL$2292,29,FALSE)</f>
        <v>0</v>
      </c>
      <c r="AB106" s="310">
        <f>VLOOKUP($I106,'WM-AR'!$B$7:$AL$2292,30,FALSE)</f>
        <v>0</v>
      </c>
      <c r="AC106" s="310">
        <f>VLOOKUP($I106,'WM-AR'!$B$7:$AL$2292,31,FALSE)</f>
        <v>0</v>
      </c>
      <c r="AD106" s="310">
        <f>VLOOKUP($I106,'WM-AR'!$B$7:$AL$2292,32,FALSE)</f>
        <v>0</v>
      </c>
      <c r="AE106" s="310">
        <f>VLOOKUP($I106,'WM-AR'!$B$7:$AL$2292,33,FALSE)</f>
        <v>0</v>
      </c>
      <c r="AF106" s="287"/>
      <c r="AG106" s="316" t="s">
        <v>779</v>
      </c>
      <c r="AH106" s="312"/>
      <c r="AI106" s="312" t="s">
        <v>763</v>
      </c>
      <c r="AJ106" s="334"/>
    </row>
    <row r="107" spans="2:36">
      <c r="B107" s="317" t="str">
        <f>$B106</f>
        <v>표준</v>
      </c>
      <c r="C107" s="318"/>
      <c r="D107" s="318"/>
      <c r="E107" s="318"/>
      <c r="F107" s="318"/>
      <c r="G107" s="318"/>
      <c r="H107" s="318"/>
      <c r="I107" s="318"/>
      <c r="J107" s="318"/>
      <c r="K107" s="318"/>
      <c r="L107" s="318"/>
      <c r="M107" s="318"/>
      <c r="N107" s="318"/>
      <c r="O107" s="318"/>
      <c r="P107" s="318"/>
      <c r="Q107" s="318"/>
      <c r="R107" s="318"/>
      <c r="S107" s="318"/>
      <c r="T107" s="318"/>
      <c r="U107" s="318"/>
      <c r="V107" s="318"/>
      <c r="W107" s="318"/>
      <c r="X107" s="318"/>
      <c r="Y107" s="318"/>
      <c r="Z107" s="318"/>
      <c r="AA107" s="318"/>
      <c r="AB107" s="318"/>
      <c r="AC107" s="318"/>
      <c r="AD107" s="318"/>
      <c r="AE107" s="318"/>
      <c r="AF107" s="318"/>
      <c r="AG107" s="318"/>
      <c r="AH107" s="318"/>
      <c r="AI107" s="318"/>
      <c r="AJ107" s="318"/>
    </row>
    <row r="108" spans="2:36" ht="34.9" customHeight="1">
      <c r="B108" s="283" t="s">
        <v>755</v>
      </c>
      <c r="C108" s="440"/>
      <c r="D108" s="285" t="s">
        <v>225</v>
      </c>
      <c r="E108" s="308"/>
      <c r="F108" s="287" t="s">
        <v>539</v>
      </c>
      <c r="G108" s="288" t="s">
        <v>1171</v>
      </c>
      <c r="H108" s="289"/>
      <c r="I108" s="290" t="str">
        <f t="shared" si="19"/>
        <v/>
      </c>
      <c r="J108" s="290"/>
      <c r="K108" s="290"/>
      <c r="L108" s="290"/>
      <c r="M108" s="290"/>
      <c r="N108" s="291"/>
      <c r="O108" s="441" t="s">
        <v>1172</v>
      </c>
      <c r="P108" s="442"/>
      <c r="Q108" s="442"/>
      <c r="R108" s="442"/>
      <c r="S108" s="442"/>
      <c r="T108" s="442"/>
      <c r="U108" s="442"/>
      <c r="V108" s="443"/>
      <c r="W108" s="444"/>
      <c r="X108" s="444"/>
      <c r="Y108" s="444"/>
      <c r="Z108" s="444"/>
      <c r="AA108" s="444"/>
      <c r="AB108" s="444"/>
      <c r="AC108" s="444"/>
      <c r="AD108" s="444"/>
      <c r="AE108" s="444"/>
      <c r="AF108" s="394"/>
      <c r="AG108" s="297"/>
      <c r="AH108" s="297"/>
      <c r="AI108" s="297"/>
      <c r="AJ108" s="333"/>
    </row>
    <row r="109" spans="2:36" ht="49.9" customHeight="1">
      <c r="B109" s="299" t="str">
        <f>$B108</f>
        <v>표준</v>
      </c>
      <c r="C109" s="307"/>
      <c r="D109" s="286"/>
      <c r="E109" s="286"/>
      <c r="F109" s="746"/>
      <c r="G109" s="286" t="str">
        <f>N109</f>
        <v>Reinforced Concrete Block</v>
      </c>
      <c r="H109" s="308" t="s">
        <v>1165</v>
      </c>
      <c r="I109" s="309" t="str">
        <f t="shared" si="19"/>
        <v>A04AL069-00001</v>
      </c>
      <c r="J109" s="310"/>
      <c r="K109" s="310" t="str">
        <f>VLOOKUP($I109,'WM-AR'!$B$7:$AL$2292,34,FALSE)</f>
        <v>M2</v>
      </c>
      <c r="L109" s="310" t="str">
        <f>VLOOKUP($I109,'WM-AR'!$B$7:$AL$2292,4,FALSE)</f>
        <v>Finishing Work</v>
      </c>
      <c r="M109" s="310" t="str">
        <f>VLOOKUP($I109,'WM-AR'!$B$7:$AL$2292,6,FALSE)</f>
        <v>Masonry Work</v>
      </c>
      <c r="N109" s="310" t="str">
        <f>VLOOKUP($I109,'WM-AR'!$B$7:$AL$2292,8,FALSE)</f>
        <v>Reinforced Concrete Block</v>
      </c>
      <c r="O109" s="310">
        <f>VLOOKUP($I109,'WM-AR'!$B$7:$AL$2292,10,FALSE)</f>
        <v>0</v>
      </c>
      <c r="P109" s="310">
        <f>VLOOKUP($I109,'WM-AR'!$B$7:$AL$2292,12,FALSE)</f>
        <v>0</v>
      </c>
      <c r="Q109" s="310" t="str">
        <f>IF(VLOOKUP($I109,'WM-AR'!$B$7:$AL$2292,14,FALSE)=0,"",VLOOKUP($I109,'WM-AR'!$B$7:$AL$2292,14,FALSE))</f>
        <v/>
      </c>
      <c r="R109" s="310">
        <f>VLOOKUP($I109,'WM-AR'!$B$7:$AL$2292,16,FALSE)</f>
        <v>0</v>
      </c>
      <c r="S109" s="310">
        <f>VLOOKUP($I109,'WM-AR'!$B$7:$AL$2292,18,FALSE)</f>
        <v>0</v>
      </c>
      <c r="T109" s="310" t="str">
        <f>VLOOKUP($I109,'WM-AR'!$B$7:$AL$2292,20,FALSE)</f>
        <v>w/ All Reinf.(Lath, Steel Tie, Anchor Bar, Mortar, ETC.), Filler, Sealant, Lintel/Sill for Opening, ETC.</v>
      </c>
      <c r="U109" s="310">
        <f>VLOOKUP($I109,'WM-AR'!$B$7:$AL$2292,22,FALSE)</f>
        <v>0</v>
      </c>
      <c r="V109" s="310" t="str">
        <f>VLOOKUP($I109,'WM-AR'!$B$7:$AL$2292,24,FALSE)</f>
        <v>50mm&lt;THK≤100mm</v>
      </c>
      <c r="W109" s="310">
        <f>VLOOKUP($I109,'WM-AR'!$B$7:$AL$2292,25,FALSE)</f>
        <v>0</v>
      </c>
      <c r="X109" s="310" t="str">
        <f>VLOOKUP($I109,'WM-AR'!$B$7:$AL$2292,26,FALSE)</f>
        <v>THK=(  )mm</v>
      </c>
      <c r="Y109" s="310">
        <f>VLOOKUP($I109,'WM-AR'!$B$7:$AL$2292,27,FALSE)</f>
        <v>0</v>
      </c>
      <c r="Z109" s="310">
        <f>VLOOKUP($I109,'WM-AR'!$B$7:$AL$2292,28,FALSE)</f>
        <v>0</v>
      </c>
      <c r="AA109" s="310">
        <f>VLOOKUP($I109,'WM-AR'!$B$7:$AL$2292,29,FALSE)</f>
        <v>0</v>
      </c>
      <c r="AB109" s="310">
        <f>VLOOKUP($I109,'WM-AR'!$B$7:$AL$2292,30,FALSE)</f>
        <v>0</v>
      </c>
      <c r="AC109" s="310">
        <f>VLOOKUP($I109,'WM-AR'!$B$7:$AL$2292,31,FALSE)</f>
        <v>0</v>
      </c>
      <c r="AD109" s="310">
        <f>VLOOKUP($I109,'WM-AR'!$B$7:$AL$2292,32,FALSE)</f>
        <v>0</v>
      </c>
      <c r="AE109" s="310">
        <f>VLOOKUP($I109,'WM-AR'!$B$7:$AL$2292,33,FALSE)</f>
        <v>0</v>
      </c>
      <c r="AF109" s="287" t="s">
        <v>1170</v>
      </c>
      <c r="AG109" s="316" t="s">
        <v>779</v>
      </c>
      <c r="AH109" s="312"/>
      <c r="AI109" s="312" t="s">
        <v>763</v>
      </c>
      <c r="AJ109" s="334"/>
    </row>
    <row r="110" spans="2:36" ht="49.9" customHeight="1">
      <c r="B110" s="299" t="str">
        <f t="shared" ref="B110:B114" si="22">$B109</f>
        <v>표준</v>
      </c>
      <c r="C110" s="314"/>
      <c r="D110" s="285"/>
      <c r="E110" s="285"/>
      <c r="F110" s="748"/>
      <c r="G110" s="286" t="s">
        <v>1133</v>
      </c>
      <c r="H110" s="308"/>
      <c r="I110" s="309" t="str">
        <f t="shared" si="19"/>
        <v/>
      </c>
      <c r="J110" s="310"/>
      <c r="K110" s="310"/>
      <c r="L110" s="310"/>
      <c r="M110" s="310"/>
      <c r="N110" s="310"/>
      <c r="O110" s="310"/>
      <c r="P110" s="310"/>
      <c r="Q110" s="310"/>
      <c r="R110" s="310"/>
      <c r="S110" s="310"/>
      <c r="T110" s="310"/>
      <c r="U110" s="310"/>
      <c r="V110" s="310"/>
      <c r="W110" s="310"/>
      <c r="X110" s="310"/>
      <c r="Y110" s="310"/>
      <c r="Z110" s="310"/>
      <c r="AA110" s="310"/>
      <c r="AB110" s="310"/>
      <c r="AC110" s="310"/>
      <c r="AD110" s="310"/>
      <c r="AE110" s="310"/>
      <c r="AF110" s="287"/>
      <c r="AG110" s="352"/>
      <c r="AH110" s="352"/>
      <c r="AI110" s="352"/>
      <c r="AJ110" s="334"/>
    </row>
    <row r="111" spans="2:36" ht="49.9" customHeight="1">
      <c r="B111" s="299" t="str">
        <f t="shared" si="22"/>
        <v>표준</v>
      </c>
      <c r="C111" s="314"/>
      <c r="D111" s="285"/>
      <c r="E111" s="285"/>
      <c r="F111" s="748"/>
      <c r="G111" s="286" t="str">
        <f>O111</f>
        <v>Polystyrene (Extruded Polystyrene(XPS) or Expanded Polystyrene(EPS))</v>
      </c>
      <c r="H111" s="308" t="s">
        <v>1173</v>
      </c>
      <c r="I111" s="309" t="str">
        <f t="shared" si="19"/>
        <v>A04AL076-00012</v>
      </c>
      <c r="J111" s="310"/>
      <c r="K111" s="310" t="str">
        <f>VLOOKUP($I111,'WM-AR'!$B$7:$AL$2292,34,FALSE)</f>
        <v>M2</v>
      </c>
      <c r="L111" s="310" t="str">
        <f>VLOOKUP($I111,'WM-AR'!$B$7:$AL$2292,4,FALSE)</f>
        <v>Finishing Work</v>
      </c>
      <c r="M111" s="310" t="str">
        <f>VLOOKUP($I111,'WM-AR'!$B$7:$AL$2292,6,FALSE)</f>
        <v>Masonry Work</v>
      </c>
      <c r="N111" s="310" t="str">
        <f>VLOOKUP($I111,'WM-AR'!$B$7:$AL$2292,8,FALSE)</f>
        <v>Insulation</v>
      </c>
      <c r="O111" s="310" t="str">
        <f>VLOOKUP($I111,'WM-AR'!$B$7:$AL$2292,10,FALSE)</f>
        <v>Polystyrene (Extruded Polystyrene(XPS) or Expanded Polystyrene(EPS))</v>
      </c>
      <c r="P111" s="310">
        <f>VLOOKUP($I111,'WM-AR'!$B$7:$AL$2292,12,FALSE)</f>
        <v>0</v>
      </c>
      <c r="Q111" s="310" t="str">
        <f>IF(VLOOKUP($I111,'WM-AR'!$B$7:$AL$2292,14,FALSE)=0,"",VLOOKUP($I111,'WM-AR'!$B$7:$AL$2292,14,FALSE))</f>
        <v/>
      </c>
      <c r="R111" s="310">
        <f>VLOOKUP($I111,'WM-AR'!$B$7:$AL$2292,16,FALSE)</f>
        <v>0</v>
      </c>
      <c r="S111" s="310">
        <f>VLOOKUP($I111,'WM-AR'!$B$7:$AL$2292,18,FALSE)</f>
        <v>0</v>
      </c>
      <c r="T111" s="310" t="str">
        <f>VLOOKUP($I111,'WM-AR'!$B$7:$AL$2292,20,FALSE)</f>
        <v>Minimum Density of 25 kg/m3</v>
      </c>
      <c r="U111" s="310">
        <f>VLOOKUP($I111,'WM-AR'!$B$7:$AL$2292,22,FALSE)</f>
        <v>0</v>
      </c>
      <c r="V111" s="310" t="str">
        <f>VLOOKUP($I111,'WM-AR'!$B$7:$AL$2292,24,FALSE)</f>
        <v>100mm≤THK</v>
      </c>
      <c r="W111" s="310">
        <f>VLOOKUP($I111,'WM-AR'!$B$7:$AL$2292,25,FALSE)</f>
        <v>0</v>
      </c>
      <c r="X111" s="310" t="str">
        <f>VLOOKUP($I111,'WM-AR'!$B$7:$AL$2292,26,FALSE)</f>
        <v>THK=(  )mm</v>
      </c>
      <c r="Y111" s="310">
        <f>VLOOKUP($I111,'WM-AR'!$B$7:$AL$2292,27,FALSE)</f>
        <v>0</v>
      </c>
      <c r="Z111" s="310">
        <f>VLOOKUP($I111,'WM-AR'!$B$7:$AL$2292,28,FALSE)</f>
        <v>0</v>
      </c>
      <c r="AA111" s="310">
        <f>VLOOKUP($I111,'WM-AR'!$B$7:$AL$2292,29,FALSE)</f>
        <v>0</v>
      </c>
      <c r="AB111" s="310">
        <f>VLOOKUP($I111,'WM-AR'!$B$7:$AL$2292,30,FALSE)</f>
        <v>0</v>
      </c>
      <c r="AC111" s="310">
        <f>VLOOKUP($I111,'WM-AR'!$B$7:$AL$2292,31,FALSE)</f>
        <v>0</v>
      </c>
      <c r="AD111" s="310">
        <f>VLOOKUP($I111,'WM-AR'!$B$7:$AL$2292,32,FALSE)</f>
        <v>0</v>
      </c>
      <c r="AE111" s="310">
        <f>VLOOKUP($I111,'WM-AR'!$B$7:$AL$2292,33,FALSE)</f>
        <v>0</v>
      </c>
      <c r="AF111" s="287" t="s">
        <v>1170</v>
      </c>
      <c r="AG111" s="316" t="s">
        <v>779</v>
      </c>
      <c r="AH111" s="312"/>
      <c r="AI111" s="312" t="s">
        <v>763</v>
      </c>
      <c r="AJ111" s="334"/>
    </row>
    <row r="112" spans="2:36" ht="49.9" customHeight="1">
      <c r="B112" s="299" t="str">
        <f t="shared" si="22"/>
        <v>표준</v>
      </c>
      <c r="C112" s="314"/>
      <c r="D112" s="285"/>
      <c r="E112" s="285"/>
      <c r="F112" s="747"/>
      <c r="G112" s="286" t="str">
        <f>N112</f>
        <v>Reinforced Concrete Block</v>
      </c>
      <c r="H112" s="308" t="s">
        <v>1134</v>
      </c>
      <c r="I112" s="309" t="str">
        <f t="shared" si="19"/>
        <v>A04AL069-00002</v>
      </c>
      <c r="J112" s="310"/>
      <c r="K112" s="310" t="str">
        <f>VLOOKUP($I112,'WM-AR'!$B$7:$AL$2292,34,FALSE)</f>
        <v>M2</v>
      </c>
      <c r="L112" s="310" t="str">
        <f>VLOOKUP($I112,'WM-AR'!$B$7:$AL$2292,4,FALSE)</f>
        <v>Finishing Work</v>
      </c>
      <c r="M112" s="310" t="str">
        <f>VLOOKUP($I112,'WM-AR'!$B$7:$AL$2292,6,FALSE)</f>
        <v>Masonry Work</v>
      </c>
      <c r="N112" s="310" t="str">
        <f>VLOOKUP($I112,'WM-AR'!$B$7:$AL$2292,8,FALSE)</f>
        <v>Reinforced Concrete Block</v>
      </c>
      <c r="O112" s="310">
        <f>VLOOKUP($I112,'WM-AR'!$B$7:$AL$2292,10,FALSE)</f>
        <v>0</v>
      </c>
      <c r="P112" s="310">
        <f>VLOOKUP($I112,'WM-AR'!$B$7:$AL$2292,12,FALSE)</f>
        <v>0</v>
      </c>
      <c r="Q112" s="310" t="str">
        <f>IF(VLOOKUP($I112,'WM-AR'!$B$7:$AL$2292,14,FALSE)=0,"",VLOOKUP($I112,'WM-AR'!$B$7:$AL$2292,14,FALSE))</f>
        <v/>
      </c>
      <c r="R112" s="310">
        <f>VLOOKUP($I112,'WM-AR'!$B$7:$AL$2292,16,FALSE)</f>
        <v>0</v>
      </c>
      <c r="S112" s="310">
        <f>VLOOKUP($I112,'WM-AR'!$B$7:$AL$2292,18,FALSE)</f>
        <v>0</v>
      </c>
      <c r="T112" s="310" t="str">
        <f>VLOOKUP($I112,'WM-AR'!$B$7:$AL$2292,20,FALSE)</f>
        <v>w/ All Reinf.(Lath, Steel Tie, Anchor Bar, Mortar, ETC.), Filler, Sealant, Lintel/Sill for Opening, ETC.</v>
      </c>
      <c r="U112" s="310">
        <f>VLOOKUP($I112,'WM-AR'!$B$7:$AL$2292,22,FALSE)</f>
        <v>0</v>
      </c>
      <c r="V112" s="310" t="str">
        <f>VLOOKUP($I112,'WM-AR'!$B$7:$AL$2292,24,FALSE)</f>
        <v>100mm&lt;THK≤200mm</v>
      </c>
      <c r="W112" s="310">
        <f>VLOOKUP($I112,'WM-AR'!$B$7:$AL$2292,25,FALSE)</f>
        <v>0</v>
      </c>
      <c r="X112" s="310" t="str">
        <f>VLOOKUP($I112,'WM-AR'!$B$7:$AL$2292,26,FALSE)</f>
        <v>THK=(  )mm</v>
      </c>
      <c r="Y112" s="310">
        <f>VLOOKUP($I112,'WM-AR'!$B$7:$AL$2292,27,FALSE)</f>
        <v>0</v>
      </c>
      <c r="Z112" s="310">
        <f>VLOOKUP($I112,'WM-AR'!$B$7:$AL$2292,28,FALSE)</f>
        <v>0</v>
      </c>
      <c r="AA112" s="310">
        <f>VLOOKUP($I112,'WM-AR'!$B$7:$AL$2292,29,FALSE)</f>
        <v>0</v>
      </c>
      <c r="AB112" s="310">
        <f>VLOOKUP($I112,'WM-AR'!$B$7:$AL$2292,30,FALSE)</f>
        <v>0</v>
      </c>
      <c r="AC112" s="310">
        <f>VLOOKUP($I112,'WM-AR'!$B$7:$AL$2292,31,FALSE)</f>
        <v>0</v>
      </c>
      <c r="AD112" s="310">
        <f>VLOOKUP($I112,'WM-AR'!$B$7:$AL$2292,32,FALSE)</f>
        <v>0</v>
      </c>
      <c r="AE112" s="310">
        <f>VLOOKUP($I112,'WM-AR'!$B$7:$AL$2292,33,FALSE)</f>
        <v>0</v>
      </c>
      <c r="AF112" s="287" t="s">
        <v>1063</v>
      </c>
      <c r="AG112" s="316" t="s">
        <v>779</v>
      </c>
      <c r="AH112" s="312"/>
      <c r="AI112" s="312" t="s">
        <v>763</v>
      </c>
      <c r="AJ112" s="334"/>
    </row>
    <row r="113" spans="2:36" ht="49.9" customHeight="1">
      <c r="B113" s="299" t="str">
        <f t="shared" si="22"/>
        <v>표준</v>
      </c>
      <c r="C113" s="314"/>
      <c r="D113" s="285"/>
      <c r="E113" s="309"/>
      <c r="F113" s="746"/>
      <c r="G113" s="286" t="str">
        <f>N113</f>
        <v>Plastering</v>
      </c>
      <c r="H113" s="308" t="s">
        <v>1136</v>
      </c>
      <c r="I113" s="309" t="str">
        <f t="shared" si="19"/>
        <v>A04AT198-00001</v>
      </c>
      <c r="J113" s="310"/>
      <c r="K113" s="310" t="str">
        <f>VLOOKUP($I113,'WM-AR'!$B$7:$AL$2292,34,FALSE)</f>
        <v>M2</v>
      </c>
      <c r="L113" s="310" t="str">
        <f>VLOOKUP($I113,'WM-AR'!$B$7:$AL$2292,4,FALSE)</f>
        <v>Finishing Work</v>
      </c>
      <c r="M113" s="310" t="str">
        <f>VLOOKUP($I113,'WM-AR'!$B$7:$AL$2292,6,FALSE)</f>
        <v>Plastering Work</v>
      </c>
      <c r="N113" s="310" t="str">
        <f>VLOOKUP($I113,'WM-AR'!$B$7:$AL$2292,8,FALSE)</f>
        <v>Plastering</v>
      </c>
      <c r="O113" s="310">
        <f>VLOOKUP($I113,'WM-AR'!$B$7:$AL$2292,10,FALSE)</f>
        <v>0</v>
      </c>
      <c r="P113" s="310">
        <f>VLOOKUP($I113,'WM-AR'!$B$7:$AL$2292,12,FALSE)</f>
        <v>0</v>
      </c>
      <c r="Q113" s="310" t="str">
        <f>IF(VLOOKUP($I113,'WM-AR'!$B$7:$AL$2292,14,FALSE)=0,"",VLOOKUP($I113,'WM-AR'!$B$7:$AL$2292,14,FALSE))</f>
        <v/>
      </c>
      <c r="R113" s="310">
        <f>VLOOKUP($I113,'WM-AR'!$B$7:$AL$2292,16,FALSE)</f>
        <v>0</v>
      </c>
      <c r="S113" s="310" t="str">
        <f>VLOOKUP($I113,'WM-AR'!$B$7:$AL$2292,18,FALSE)</f>
        <v>for External Masonry Wall</v>
      </c>
      <c r="T113" s="310" t="str">
        <f>VLOOKUP($I113,'WM-AR'!$B$7:$AL$2292,20,FALSE)</f>
        <v/>
      </c>
      <c r="U113" s="310">
        <f>VLOOKUP($I113,'WM-AR'!$B$7:$AL$2292,22,FALSE)</f>
        <v>0</v>
      </c>
      <c r="V113" s="310">
        <f>VLOOKUP($I113,'WM-AR'!$B$7:$AL$2292,24,FALSE)</f>
        <v>0</v>
      </c>
      <c r="W113" s="310">
        <f>VLOOKUP($I113,'WM-AR'!$B$7:$AL$2292,25,FALSE)</f>
        <v>0</v>
      </c>
      <c r="X113" s="310" t="str">
        <f>VLOOKUP($I113,'WM-AR'!$B$7:$AL$2292,26,FALSE)</f>
        <v>THK=(  )mm</v>
      </c>
      <c r="Y113" s="310">
        <f>VLOOKUP($I113,'WM-AR'!$B$7:$AL$2292,27,FALSE)</f>
        <v>0</v>
      </c>
      <c r="Z113" s="310">
        <f>VLOOKUP($I113,'WM-AR'!$B$7:$AL$2292,28,FALSE)</f>
        <v>0</v>
      </c>
      <c r="AA113" s="310">
        <f>VLOOKUP($I113,'WM-AR'!$B$7:$AL$2292,29,FALSE)</f>
        <v>0</v>
      </c>
      <c r="AB113" s="310">
        <f>VLOOKUP($I113,'WM-AR'!$B$7:$AL$2292,30,FALSE)</f>
        <v>0</v>
      </c>
      <c r="AC113" s="310">
        <f>VLOOKUP($I113,'WM-AR'!$B$7:$AL$2292,31,FALSE)</f>
        <v>0</v>
      </c>
      <c r="AD113" s="310">
        <f>VLOOKUP($I113,'WM-AR'!$B$7:$AL$2292,32,FALSE)</f>
        <v>0</v>
      </c>
      <c r="AE113" s="310">
        <f>VLOOKUP($I113,'WM-AR'!$B$7:$AL$2292,33,FALSE)</f>
        <v>0</v>
      </c>
      <c r="AF113" s="287" t="s">
        <v>1146</v>
      </c>
      <c r="AG113" s="316" t="s">
        <v>779</v>
      </c>
      <c r="AH113" s="312"/>
      <c r="AI113" s="312" t="s">
        <v>763</v>
      </c>
      <c r="AJ113" s="334"/>
    </row>
    <row r="114" spans="2:36" ht="49.9" customHeight="1">
      <c r="B114" s="299" t="str">
        <f t="shared" si="22"/>
        <v>표준</v>
      </c>
      <c r="C114" s="314"/>
      <c r="D114" s="285"/>
      <c r="E114" s="309"/>
      <c r="F114" s="747"/>
      <c r="G114" s="286" t="str">
        <f>O114</f>
        <v>Acrylic Emulsion Paint</v>
      </c>
      <c r="H114" s="308" t="s">
        <v>1138</v>
      </c>
      <c r="I114" s="309" t="str">
        <f t="shared" si="19"/>
        <v>A04AM077-00001</v>
      </c>
      <c r="J114" s="310"/>
      <c r="K114" s="310" t="str">
        <f>VLOOKUP($I114,'WM-AR'!$B$7:$AL$2292,34,FALSE)</f>
        <v>M2</v>
      </c>
      <c r="L114" s="310" t="str">
        <f>VLOOKUP($I114,'WM-AR'!$B$7:$AL$2292,4,FALSE)</f>
        <v>Finishing Work</v>
      </c>
      <c r="M114" s="310" t="str">
        <f>VLOOKUP($I114,'WM-AR'!$B$7:$AL$2292,6,FALSE)</f>
        <v>Painting Work</v>
      </c>
      <c r="N114" s="310" t="str">
        <f>VLOOKUP($I114,'WM-AR'!$B$7:$AL$2292,8,FALSE)</f>
        <v>External Wall Painting</v>
      </c>
      <c r="O114" s="310" t="str">
        <f>VLOOKUP($I114,'WM-AR'!$B$7:$AL$2292,10,FALSE)</f>
        <v>Acrylic Emulsion Paint</v>
      </c>
      <c r="P114" s="310">
        <f>VLOOKUP($I114,'WM-AR'!$B$7:$AL$2292,12,FALSE)</f>
        <v>0</v>
      </c>
      <c r="Q114" s="310" t="str">
        <f>IF(VLOOKUP($I114,'WM-AR'!$B$7:$AL$2292,14,FALSE)=0,"",VLOOKUP($I114,'WM-AR'!$B$7:$AL$2292,14,FALSE))</f>
        <v/>
      </c>
      <c r="R114" s="310">
        <f>VLOOKUP($I114,'WM-AR'!$B$7:$AL$2292,16,FALSE)</f>
        <v>0</v>
      </c>
      <c r="S114" s="310">
        <f>VLOOKUP($I114,'WM-AR'!$B$7:$AL$2292,18,FALSE)</f>
        <v>0</v>
      </c>
      <c r="T114" s="310" t="str">
        <f>VLOOKUP($I114,'WM-AR'!$B$7:$AL$2292,20,FALSE)</f>
        <v/>
      </c>
      <c r="U114" s="310">
        <f>VLOOKUP($I114,'WM-AR'!$B$7:$AL$2292,22,FALSE)</f>
        <v>0</v>
      </c>
      <c r="V114" s="310" t="str">
        <f>VLOOKUP($I114,'WM-AR'!$B$7:$AL$2292,24,FALSE)</f>
        <v/>
      </c>
      <c r="W114" s="310">
        <f>VLOOKUP($I114,'WM-AR'!$B$7:$AL$2292,25,FALSE)</f>
        <v>0</v>
      </c>
      <c r="X114" s="310" t="str">
        <f>VLOOKUP($I114,'WM-AR'!$B$7:$AL$2292,26,FALSE)</f>
        <v/>
      </c>
      <c r="Y114" s="310">
        <f>VLOOKUP($I114,'WM-AR'!$B$7:$AL$2292,27,FALSE)</f>
        <v>0</v>
      </c>
      <c r="Z114" s="310">
        <f>VLOOKUP($I114,'WM-AR'!$B$7:$AL$2292,28,FALSE)</f>
        <v>0</v>
      </c>
      <c r="AA114" s="310">
        <f>VLOOKUP($I114,'WM-AR'!$B$7:$AL$2292,29,FALSE)</f>
        <v>0</v>
      </c>
      <c r="AB114" s="310">
        <f>VLOOKUP($I114,'WM-AR'!$B$7:$AL$2292,30,FALSE)</f>
        <v>0</v>
      </c>
      <c r="AC114" s="310">
        <f>VLOOKUP($I114,'WM-AR'!$B$7:$AL$2292,31,FALSE)</f>
        <v>0</v>
      </c>
      <c r="AD114" s="310">
        <f>VLOOKUP($I114,'WM-AR'!$B$7:$AL$2292,32,FALSE)</f>
        <v>0</v>
      </c>
      <c r="AE114" s="310">
        <f>VLOOKUP($I114,'WM-AR'!$B$7:$AL$2292,33,FALSE)</f>
        <v>0</v>
      </c>
      <c r="AF114" s="287"/>
      <c r="AG114" s="316" t="s">
        <v>779</v>
      </c>
      <c r="AH114" s="312"/>
      <c r="AI114" s="312" t="s">
        <v>763</v>
      </c>
      <c r="AJ114" s="334"/>
    </row>
    <row r="115" spans="2:36">
      <c r="B115" s="317" t="str">
        <f>$B114</f>
        <v>표준</v>
      </c>
      <c r="C115" s="318"/>
      <c r="D115" s="318"/>
      <c r="E115" s="318"/>
      <c r="F115" s="318"/>
      <c r="G115" s="318"/>
      <c r="H115" s="318"/>
      <c r="I115" s="318"/>
      <c r="J115" s="318"/>
      <c r="K115" s="318"/>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row>
    <row r="116" spans="2:36" ht="34.9" customHeight="1">
      <c r="B116" s="283" t="s">
        <v>755</v>
      </c>
      <c r="C116" s="440"/>
      <c r="D116" s="285" t="s">
        <v>225</v>
      </c>
      <c r="E116" s="308"/>
      <c r="F116" s="287" t="s">
        <v>539</v>
      </c>
      <c r="G116" s="288" t="s">
        <v>1174</v>
      </c>
      <c r="H116" s="289"/>
      <c r="I116" s="290" t="str">
        <f t="shared" si="19"/>
        <v/>
      </c>
      <c r="J116" s="290"/>
      <c r="K116" s="290"/>
      <c r="L116" s="290"/>
      <c r="M116" s="290"/>
      <c r="N116" s="291"/>
      <c r="O116" s="441" t="s">
        <v>1175</v>
      </c>
      <c r="P116" s="442"/>
      <c r="Q116" s="442"/>
      <c r="R116" s="442"/>
      <c r="S116" s="442"/>
      <c r="T116" s="442"/>
      <c r="U116" s="442"/>
      <c r="V116" s="443"/>
      <c r="W116" s="444"/>
      <c r="X116" s="444"/>
      <c r="Y116" s="444"/>
      <c r="Z116" s="444"/>
      <c r="AA116" s="444"/>
      <c r="AB116" s="444"/>
      <c r="AC116" s="444"/>
      <c r="AD116" s="444"/>
      <c r="AE116" s="444"/>
      <c r="AF116" s="394"/>
      <c r="AG116" s="297"/>
      <c r="AH116" s="297"/>
      <c r="AI116" s="297"/>
      <c r="AJ116" s="333"/>
    </row>
    <row r="117" spans="2:36" ht="49.9" customHeight="1">
      <c r="B117" s="299" t="str">
        <f>$B116</f>
        <v>표준</v>
      </c>
      <c r="C117" s="307"/>
      <c r="D117" s="286"/>
      <c r="E117" s="286"/>
      <c r="F117" s="746"/>
      <c r="G117" s="286" t="str">
        <f>N117</f>
        <v>Concrete Brick</v>
      </c>
      <c r="H117" s="308" t="s">
        <v>1176</v>
      </c>
      <c r="I117" s="309" t="str">
        <f t="shared" si="19"/>
        <v>A04AL073-00001</v>
      </c>
      <c r="J117" s="310"/>
      <c r="K117" s="310" t="str">
        <f>VLOOKUP($I117,'WM-AR'!$B$7:$AL$2292,34,FALSE)</f>
        <v>M2</v>
      </c>
      <c r="L117" s="310" t="str">
        <f>VLOOKUP($I117,'WM-AR'!$B$7:$AL$2292,4,FALSE)</f>
        <v>Finishing Work</v>
      </c>
      <c r="M117" s="310" t="str">
        <f>VLOOKUP($I117,'WM-AR'!$B$7:$AL$2292,6,FALSE)</f>
        <v>Masonry Work</v>
      </c>
      <c r="N117" s="310" t="str">
        <f>VLOOKUP($I117,'WM-AR'!$B$7:$AL$2292,8,FALSE)</f>
        <v>Concrete Brick</v>
      </c>
      <c r="O117" s="310">
        <f>VLOOKUP($I117,'WM-AR'!$B$7:$AL$2292,10,FALSE)</f>
        <v>0</v>
      </c>
      <c r="P117" s="310">
        <f>VLOOKUP($I117,'WM-AR'!$B$7:$AL$2292,12,FALSE)</f>
        <v>0</v>
      </c>
      <c r="Q117" s="310" t="str">
        <f>IF(VLOOKUP($I117,'WM-AR'!$B$7:$AL$2292,14,FALSE)=0,"",VLOOKUP($I117,'WM-AR'!$B$7:$AL$2292,14,FALSE))</f>
        <v/>
      </c>
      <c r="R117" s="310">
        <f>VLOOKUP($I117,'WM-AR'!$B$7:$AL$2292,16,FALSE)</f>
        <v>0</v>
      </c>
      <c r="S117" s="310">
        <f>VLOOKUP($I117,'WM-AR'!$B$7:$AL$2292,18,FALSE)</f>
        <v>0</v>
      </c>
      <c r="T117" s="310" t="str">
        <f>VLOOKUP($I117,'WM-AR'!$B$7:$AL$2292,20,FALSE)</f>
        <v>[0.5B] w/ All Reinf.(Lath, Steel Tie, Anchor Bar, Mortar, ETC.), Filler, Sealant, Lintel/Sill for Opening, ETC.</v>
      </c>
      <c r="U117" s="310">
        <f>VLOOKUP($I117,'WM-AR'!$B$7:$AL$2292,22,FALSE)</f>
        <v>0</v>
      </c>
      <c r="V117" s="310" t="str">
        <f>VLOOKUP($I117,'WM-AR'!$B$7:$AL$2292,24,FALSE)</f>
        <v>THK≤90mm</v>
      </c>
      <c r="W117" s="310">
        <f>VLOOKUP($I117,'WM-AR'!$B$7:$AL$2292,25,FALSE)</f>
        <v>0</v>
      </c>
      <c r="X117" s="310" t="str">
        <f>VLOOKUP($I117,'WM-AR'!$B$7:$AL$2292,26,FALSE)</f>
        <v>THK=(  )mm</v>
      </c>
      <c r="Y117" s="310">
        <f>VLOOKUP($I117,'WM-AR'!$B$7:$AL$2292,27,FALSE)</f>
        <v>0</v>
      </c>
      <c r="Z117" s="310">
        <f>VLOOKUP($I117,'WM-AR'!$B$7:$AL$2292,28,FALSE)</f>
        <v>0</v>
      </c>
      <c r="AA117" s="310">
        <f>VLOOKUP($I117,'WM-AR'!$B$7:$AL$2292,29,FALSE)</f>
        <v>0</v>
      </c>
      <c r="AB117" s="310">
        <f>VLOOKUP($I117,'WM-AR'!$B$7:$AL$2292,30,FALSE)</f>
        <v>0</v>
      </c>
      <c r="AC117" s="310">
        <f>VLOOKUP($I117,'WM-AR'!$B$7:$AL$2292,31,FALSE)</f>
        <v>0</v>
      </c>
      <c r="AD117" s="310">
        <f>VLOOKUP($I117,'WM-AR'!$B$7:$AL$2292,32,FALSE)</f>
        <v>0</v>
      </c>
      <c r="AE117" s="310">
        <f>VLOOKUP($I117,'WM-AR'!$B$7:$AL$2292,33,FALSE)</f>
        <v>0</v>
      </c>
      <c r="AF117" s="287"/>
      <c r="AG117" s="316" t="s">
        <v>779</v>
      </c>
      <c r="AH117" s="312"/>
      <c r="AI117" s="312" t="s">
        <v>763</v>
      </c>
      <c r="AJ117" s="334"/>
    </row>
    <row r="118" spans="2:36" ht="49.9" customHeight="1">
      <c r="B118" s="299" t="str">
        <f t="shared" ref="B118:B122" si="23">$B117</f>
        <v>표준</v>
      </c>
      <c r="C118" s="314"/>
      <c r="D118" s="285"/>
      <c r="E118" s="285"/>
      <c r="F118" s="748"/>
      <c r="G118" s="286" t="s">
        <v>1133</v>
      </c>
      <c r="H118" s="308"/>
      <c r="I118" s="309" t="str">
        <f t="shared" si="19"/>
        <v/>
      </c>
      <c r="J118" s="310"/>
      <c r="K118" s="310"/>
      <c r="L118" s="310"/>
      <c r="M118" s="310"/>
      <c r="N118" s="310"/>
      <c r="O118" s="310"/>
      <c r="P118" s="310"/>
      <c r="Q118" s="310"/>
      <c r="R118" s="310"/>
      <c r="S118" s="310"/>
      <c r="T118" s="310"/>
      <c r="U118" s="310"/>
      <c r="V118" s="310"/>
      <c r="W118" s="310"/>
      <c r="X118" s="310"/>
      <c r="Y118" s="310"/>
      <c r="Z118" s="310"/>
      <c r="AA118" s="310"/>
      <c r="AB118" s="310"/>
      <c r="AC118" s="310"/>
      <c r="AD118" s="310"/>
      <c r="AE118" s="310"/>
      <c r="AF118" s="287"/>
      <c r="AG118" s="352"/>
      <c r="AH118" s="352"/>
      <c r="AI118" s="352"/>
      <c r="AJ118" s="334"/>
    </row>
    <row r="119" spans="2:36" ht="49.9" customHeight="1">
      <c r="B119" s="299" t="str">
        <f t="shared" si="23"/>
        <v>표준</v>
      </c>
      <c r="C119" s="314"/>
      <c r="D119" s="285"/>
      <c r="E119" s="285"/>
      <c r="F119" s="748"/>
      <c r="G119" s="286" t="str">
        <f>O119</f>
        <v>Mineral Wool (Rock Wool)</v>
      </c>
      <c r="H119" s="308" t="s">
        <v>1167</v>
      </c>
      <c r="I119" s="309" t="str">
        <f t="shared" si="19"/>
        <v>A04AL076-00004</v>
      </c>
      <c r="J119" s="310"/>
      <c r="K119" s="310" t="str">
        <f>VLOOKUP($I119,'WM-AR'!$B$7:$AL$2292,34,FALSE)</f>
        <v>M2</v>
      </c>
      <c r="L119" s="310" t="str">
        <f>VLOOKUP($I119,'WM-AR'!$B$7:$AL$2292,4,FALSE)</f>
        <v>Finishing Work</v>
      </c>
      <c r="M119" s="310" t="str">
        <f>VLOOKUP($I119,'WM-AR'!$B$7:$AL$2292,6,FALSE)</f>
        <v>Masonry Work</v>
      </c>
      <c r="N119" s="310" t="str">
        <f>VLOOKUP($I119,'WM-AR'!$B$7:$AL$2292,8,FALSE)</f>
        <v>Insulation</v>
      </c>
      <c r="O119" s="310" t="str">
        <f>VLOOKUP($I119,'WM-AR'!$B$7:$AL$2292,10,FALSE)</f>
        <v>Mineral Wool (Rock Wool)</v>
      </c>
      <c r="P119" s="310">
        <f>VLOOKUP($I119,'WM-AR'!$B$7:$AL$2292,12,FALSE)</f>
        <v>0</v>
      </c>
      <c r="Q119" s="310" t="str">
        <f>IF(VLOOKUP($I119,'WM-AR'!$B$7:$AL$2292,14,FALSE)=0,"",VLOOKUP($I119,'WM-AR'!$B$7:$AL$2292,14,FALSE))</f>
        <v/>
      </c>
      <c r="R119" s="310">
        <f>VLOOKUP($I119,'WM-AR'!$B$7:$AL$2292,16,FALSE)</f>
        <v>0</v>
      </c>
      <c r="S119" s="310">
        <f>VLOOKUP($I119,'WM-AR'!$B$7:$AL$2292,18,FALSE)</f>
        <v>0</v>
      </c>
      <c r="T119" s="310" t="str">
        <f>VLOOKUP($I119,'WM-AR'!$B$7:$AL$2292,20,FALSE)</f>
        <v>Minimum Density of 50 kg/m3</v>
      </c>
      <c r="U119" s="310">
        <f>VLOOKUP($I119,'WM-AR'!$B$7:$AL$2292,22,FALSE)</f>
        <v>0</v>
      </c>
      <c r="V119" s="310" t="str">
        <f>VLOOKUP($I119,'WM-AR'!$B$7:$AL$2292,24,FALSE)</f>
        <v>100mm≤THK</v>
      </c>
      <c r="W119" s="310">
        <f>VLOOKUP($I119,'WM-AR'!$B$7:$AL$2292,25,FALSE)</f>
        <v>0</v>
      </c>
      <c r="X119" s="310" t="str">
        <f>VLOOKUP($I119,'WM-AR'!$B$7:$AL$2292,26,FALSE)</f>
        <v>THK=(  )mm</v>
      </c>
      <c r="Y119" s="310">
        <f>VLOOKUP($I119,'WM-AR'!$B$7:$AL$2292,27,FALSE)</f>
        <v>0</v>
      </c>
      <c r="Z119" s="310">
        <f>VLOOKUP($I119,'WM-AR'!$B$7:$AL$2292,28,FALSE)</f>
        <v>0</v>
      </c>
      <c r="AA119" s="310">
        <f>VLOOKUP($I119,'WM-AR'!$B$7:$AL$2292,29,FALSE)</f>
        <v>0</v>
      </c>
      <c r="AB119" s="310">
        <f>VLOOKUP($I119,'WM-AR'!$B$7:$AL$2292,30,FALSE)</f>
        <v>0</v>
      </c>
      <c r="AC119" s="310">
        <f>VLOOKUP($I119,'WM-AR'!$B$7:$AL$2292,31,FALSE)</f>
        <v>0</v>
      </c>
      <c r="AD119" s="310">
        <f>VLOOKUP($I119,'WM-AR'!$B$7:$AL$2292,32,FALSE)</f>
        <v>0</v>
      </c>
      <c r="AE119" s="310">
        <f>VLOOKUP($I119,'WM-AR'!$B$7:$AL$2292,33,FALSE)</f>
        <v>0</v>
      </c>
      <c r="AF119" s="287" t="s">
        <v>1170</v>
      </c>
      <c r="AG119" s="316" t="s">
        <v>779</v>
      </c>
      <c r="AH119" s="312"/>
      <c r="AI119" s="312" t="s">
        <v>763</v>
      </c>
      <c r="AJ119" s="334"/>
    </row>
    <row r="120" spans="2:36" ht="49.9" customHeight="1">
      <c r="B120" s="299" t="str">
        <f t="shared" si="23"/>
        <v>표준</v>
      </c>
      <c r="C120" s="314"/>
      <c r="D120" s="285"/>
      <c r="E120" s="285"/>
      <c r="F120" s="747"/>
      <c r="G120" s="286" t="str">
        <f>N120</f>
        <v>Concrete Brick</v>
      </c>
      <c r="H120" s="308" t="s">
        <v>1149</v>
      </c>
      <c r="I120" s="309" t="str">
        <f t="shared" si="19"/>
        <v>A04AL073-00002</v>
      </c>
      <c r="J120" s="310"/>
      <c r="K120" s="310" t="str">
        <f>VLOOKUP($I120,'WM-AR'!$B$7:$AL$2292,34,FALSE)</f>
        <v>M2</v>
      </c>
      <c r="L120" s="310" t="str">
        <f>VLOOKUP($I120,'WM-AR'!$B$7:$AL$2292,4,FALSE)</f>
        <v>Finishing Work</v>
      </c>
      <c r="M120" s="310" t="str">
        <f>VLOOKUP($I120,'WM-AR'!$B$7:$AL$2292,6,FALSE)</f>
        <v>Masonry Work</v>
      </c>
      <c r="N120" s="310" t="str">
        <f>VLOOKUP($I120,'WM-AR'!$B$7:$AL$2292,8,FALSE)</f>
        <v>Concrete Brick</v>
      </c>
      <c r="O120" s="310">
        <f>VLOOKUP($I120,'WM-AR'!$B$7:$AL$2292,10,FALSE)</f>
        <v>0</v>
      </c>
      <c r="P120" s="310">
        <f>VLOOKUP($I120,'WM-AR'!$B$7:$AL$2292,12,FALSE)</f>
        <v>0</v>
      </c>
      <c r="Q120" s="310" t="str">
        <f>IF(VLOOKUP($I120,'WM-AR'!$B$7:$AL$2292,14,FALSE)=0,"",VLOOKUP($I120,'WM-AR'!$B$7:$AL$2292,14,FALSE))</f>
        <v/>
      </c>
      <c r="R120" s="310">
        <f>VLOOKUP($I120,'WM-AR'!$B$7:$AL$2292,16,FALSE)</f>
        <v>0</v>
      </c>
      <c r="S120" s="310">
        <f>VLOOKUP($I120,'WM-AR'!$B$7:$AL$2292,18,FALSE)</f>
        <v>0</v>
      </c>
      <c r="T120" s="310" t="str">
        <f>VLOOKUP($I120,'WM-AR'!$B$7:$AL$2292,20,FALSE)</f>
        <v>[1.0B] w/ All Reinf.(Lath, Steel Tie, Anchor Bar, Mortar, ETC.), Filler, Sealant, Lintel/Sill for Opening, ETC.</v>
      </c>
      <c r="U120" s="310">
        <f>VLOOKUP($I120,'WM-AR'!$B$7:$AL$2292,22,FALSE)</f>
        <v>0</v>
      </c>
      <c r="V120" s="310" t="str">
        <f>VLOOKUP($I120,'WM-AR'!$B$7:$AL$2292,24,FALSE)</f>
        <v>90mm&lt;THK≤190mm</v>
      </c>
      <c r="W120" s="310">
        <f>VLOOKUP($I120,'WM-AR'!$B$7:$AL$2292,25,FALSE)</f>
        <v>0</v>
      </c>
      <c r="X120" s="310" t="str">
        <f>VLOOKUP($I120,'WM-AR'!$B$7:$AL$2292,26,FALSE)</f>
        <v>THK=(  )mm</v>
      </c>
      <c r="Y120" s="310">
        <f>VLOOKUP($I120,'WM-AR'!$B$7:$AL$2292,27,FALSE)</f>
        <v>0</v>
      </c>
      <c r="Z120" s="310">
        <f>VLOOKUP($I120,'WM-AR'!$B$7:$AL$2292,28,FALSE)</f>
        <v>0</v>
      </c>
      <c r="AA120" s="310">
        <f>VLOOKUP($I120,'WM-AR'!$B$7:$AL$2292,29,FALSE)</f>
        <v>0</v>
      </c>
      <c r="AB120" s="310">
        <f>VLOOKUP($I120,'WM-AR'!$B$7:$AL$2292,30,FALSE)</f>
        <v>0</v>
      </c>
      <c r="AC120" s="310">
        <f>VLOOKUP($I120,'WM-AR'!$B$7:$AL$2292,31,FALSE)</f>
        <v>0</v>
      </c>
      <c r="AD120" s="310">
        <f>VLOOKUP($I120,'WM-AR'!$B$7:$AL$2292,32,FALSE)</f>
        <v>0</v>
      </c>
      <c r="AE120" s="310">
        <f>VLOOKUP($I120,'WM-AR'!$B$7:$AL$2292,33,FALSE)</f>
        <v>0</v>
      </c>
      <c r="AF120" s="287"/>
      <c r="AG120" s="316" t="s">
        <v>779</v>
      </c>
      <c r="AH120" s="312"/>
      <c r="AI120" s="312" t="s">
        <v>763</v>
      </c>
      <c r="AJ120" s="334"/>
    </row>
    <row r="121" spans="2:36" ht="49.9" customHeight="1">
      <c r="B121" s="299" t="str">
        <f t="shared" si="23"/>
        <v>표준</v>
      </c>
      <c r="C121" s="314"/>
      <c r="D121" s="285"/>
      <c r="E121" s="309"/>
      <c r="F121" s="746"/>
      <c r="G121" s="286" t="str">
        <f>N121</f>
        <v>Plastering</v>
      </c>
      <c r="H121" s="308" t="s">
        <v>1136</v>
      </c>
      <c r="I121" s="309" t="str">
        <f t="shared" si="19"/>
        <v>A04AT198-00001</v>
      </c>
      <c r="J121" s="310"/>
      <c r="K121" s="310" t="str">
        <f>VLOOKUP($I121,'WM-AR'!$B$7:$AL$2292,34,FALSE)</f>
        <v>M2</v>
      </c>
      <c r="L121" s="310" t="str">
        <f>VLOOKUP($I121,'WM-AR'!$B$7:$AL$2292,4,FALSE)</f>
        <v>Finishing Work</v>
      </c>
      <c r="M121" s="310" t="str">
        <f>VLOOKUP($I121,'WM-AR'!$B$7:$AL$2292,6,FALSE)</f>
        <v>Plastering Work</v>
      </c>
      <c r="N121" s="310" t="str">
        <f>VLOOKUP($I121,'WM-AR'!$B$7:$AL$2292,8,FALSE)</f>
        <v>Plastering</v>
      </c>
      <c r="O121" s="310">
        <f>VLOOKUP($I121,'WM-AR'!$B$7:$AL$2292,10,FALSE)</f>
        <v>0</v>
      </c>
      <c r="P121" s="310">
        <f>VLOOKUP($I121,'WM-AR'!$B$7:$AL$2292,12,FALSE)</f>
        <v>0</v>
      </c>
      <c r="Q121" s="310" t="str">
        <f>IF(VLOOKUP($I121,'WM-AR'!$B$7:$AL$2292,14,FALSE)=0,"",VLOOKUP($I121,'WM-AR'!$B$7:$AL$2292,14,FALSE))</f>
        <v/>
      </c>
      <c r="R121" s="310">
        <f>VLOOKUP($I121,'WM-AR'!$B$7:$AL$2292,16,FALSE)</f>
        <v>0</v>
      </c>
      <c r="S121" s="310" t="str">
        <f>VLOOKUP($I121,'WM-AR'!$B$7:$AL$2292,18,FALSE)</f>
        <v>for External Masonry Wall</v>
      </c>
      <c r="T121" s="310" t="str">
        <f>VLOOKUP($I121,'WM-AR'!$B$7:$AL$2292,20,FALSE)</f>
        <v/>
      </c>
      <c r="U121" s="310">
        <f>VLOOKUP($I121,'WM-AR'!$B$7:$AL$2292,22,FALSE)</f>
        <v>0</v>
      </c>
      <c r="V121" s="310">
        <f>VLOOKUP($I121,'WM-AR'!$B$7:$AL$2292,24,FALSE)</f>
        <v>0</v>
      </c>
      <c r="W121" s="310">
        <f>VLOOKUP($I121,'WM-AR'!$B$7:$AL$2292,25,FALSE)</f>
        <v>0</v>
      </c>
      <c r="X121" s="310" t="str">
        <f>VLOOKUP($I121,'WM-AR'!$B$7:$AL$2292,26,FALSE)</f>
        <v>THK=(  )mm</v>
      </c>
      <c r="Y121" s="310">
        <f>VLOOKUP($I121,'WM-AR'!$B$7:$AL$2292,27,FALSE)</f>
        <v>0</v>
      </c>
      <c r="Z121" s="310">
        <f>VLOOKUP($I121,'WM-AR'!$B$7:$AL$2292,28,FALSE)</f>
        <v>0</v>
      </c>
      <c r="AA121" s="310">
        <f>VLOOKUP($I121,'WM-AR'!$B$7:$AL$2292,29,FALSE)</f>
        <v>0</v>
      </c>
      <c r="AB121" s="310">
        <f>VLOOKUP($I121,'WM-AR'!$B$7:$AL$2292,30,FALSE)</f>
        <v>0</v>
      </c>
      <c r="AC121" s="310">
        <f>VLOOKUP($I121,'WM-AR'!$B$7:$AL$2292,31,FALSE)</f>
        <v>0</v>
      </c>
      <c r="AD121" s="310">
        <f>VLOOKUP($I121,'WM-AR'!$B$7:$AL$2292,32,FALSE)</f>
        <v>0</v>
      </c>
      <c r="AE121" s="310">
        <f>VLOOKUP($I121,'WM-AR'!$B$7:$AL$2292,33,FALSE)</f>
        <v>0</v>
      </c>
      <c r="AF121" s="287" t="s">
        <v>1146</v>
      </c>
      <c r="AG121" s="316" t="s">
        <v>779</v>
      </c>
      <c r="AH121" s="312"/>
      <c r="AI121" s="312" t="s">
        <v>763</v>
      </c>
      <c r="AJ121" s="334"/>
    </row>
    <row r="122" spans="2:36" ht="49.9" customHeight="1">
      <c r="B122" s="299" t="str">
        <f t="shared" si="23"/>
        <v>표준</v>
      </c>
      <c r="C122" s="314"/>
      <c r="D122" s="285"/>
      <c r="E122" s="309"/>
      <c r="F122" s="747"/>
      <c r="G122" s="286" t="str">
        <f>O122</f>
        <v>Acrylic Emulsion Paint</v>
      </c>
      <c r="H122" s="308" t="s">
        <v>1138</v>
      </c>
      <c r="I122" s="309" t="str">
        <f t="shared" si="19"/>
        <v>A04AM077-00001</v>
      </c>
      <c r="J122" s="310"/>
      <c r="K122" s="310" t="str">
        <f>VLOOKUP($I122,'WM-AR'!$B$7:$AL$2292,34,FALSE)</f>
        <v>M2</v>
      </c>
      <c r="L122" s="310" t="str">
        <f>VLOOKUP($I122,'WM-AR'!$B$7:$AL$2292,4,FALSE)</f>
        <v>Finishing Work</v>
      </c>
      <c r="M122" s="310" t="str">
        <f>VLOOKUP($I122,'WM-AR'!$B$7:$AL$2292,6,FALSE)</f>
        <v>Painting Work</v>
      </c>
      <c r="N122" s="310" t="str">
        <f>VLOOKUP($I122,'WM-AR'!$B$7:$AL$2292,8,FALSE)</f>
        <v>External Wall Painting</v>
      </c>
      <c r="O122" s="310" t="str">
        <f>VLOOKUP($I122,'WM-AR'!$B$7:$AL$2292,10,FALSE)</f>
        <v>Acrylic Emulsion Paint</v>
      </c>
      <c r="P122" s="310">
        <f>VLOOKUP($I122,'WM-AR'!$B$7:$AL$2292,12,FALSE)</f>
        <v>0</v>
      </c>
      <c r="Q122" s="310" t="str">
        <f>IF(VLOOKUP($I122,'WM-AR'!$B$7:$AL$2292,14,FALSE)=0,"",VLOOKUP($I122,'WM-AR'!$B$7:$AL$2292,14,FALSE))</f>
        <v/>
      </c>
      <c r="R122" s="310">
        <f>VLOOKUP($I122,'WM-AR'!$B$7:$AL$2292,16,FALSE)</f>
        <v>0</v>
      </c>
      <c r="S122" s="310">
        <f>VLOOKUP($I122,'WM-AR'!$B$7:$AL$2292,18,FALSE)</f>
        <v>0</v>
      </c>
      <c r="T122" s="310" t="str">
        <f>VLOOKUP($I122,'WM-AR'!$B$7:$AL$2292,20,FALSE)</f>
        <v/>
      </c>
      <c r="U122" s="310">
        <f>VLOOKUP($I122,'WM-AR'!$B$7:$AL$2292,22,FALSE)</f>
        <v>0</v>
      </c>
      <c r="V122" s="310" t="str">
        <f>VLOOKUP($I122,'WM-AR'!$B$7:$AL$2292,24,FALSE)</f>
        <v/>
      </c>
      <c r="W122" s="310">
        <f>VLOOKUP($I122,'WM-AR'!$B$7:$AL$2292,25,FALSE)</f>
        <v>0</v>
      </c>
      <c r="X122" s="310" t="str">
        <f>VLOOKUP($I122,'WM-AR'!$B$7:$AL$2292,26,FALSE)</f>
        <v/>
      </c>
      <c r="Y122" s="310">
        <f>VLOOKUP($I122,'WM-AR'!$B$7:$AL$2292,27,FALSE)</f>
        <v>0</v>
      </c>
      <c r="Z122" s="310">
        <f>VLOOKUP($I122,'WM-AR'!$B$7:$AL$2292,28,FALSE)</f>
        <v>0</v>
      </c>
      <c r="AA122" s="310">
        <f>VLOOKUP($I122,'WM-AR'!$B$7:$AL$2292,29,FALSE)</f>
        <v>0</v>
      </c>
      <c r="AB122" s="310">
        <f>VLOOKUP($I122,'WM-AR'!$B$7:$AL$2292,30,FALSE)</f>
        <v>0</v>
      </c>
      <c r="AC122" s="310">
        <f>VLOOKUP($I122,'WM-AR'!$B$7:$AL$2292,31,FALSE)</f>
        <v>0</v>
      </c>
      <c r="AD122" s="310">
        <f>VLOOKUP($I122,'WM-AR'!$B$7:$AL$2292,32,FALSE)</f>
        <v>0</v>
      </c>
      <c r="AE122" s="310">
        <f>VLOOKUP($I122,'WM-AR'!$B$7:$AL$2292,33,FALSE)</f>
        <v>0</v>
      </c>
      <c r="AF122" s="287"/>
      <c r="AG122" s="316" t="s">
        <v>779</v>
      </c>
      <c r="AH122" s="312"/>
      <c r="AI122" s="312" t="s">
        <v>763</v>
      </c>
      <c r="AJ122" s="334"/>
    </row>
    <row r="123" spans="2:36">
      <c r="B123" s="317" t="str">
        <f>$B122</f>
        <v>표준</v>
      </c>
      <c r="C123" s="318"/>
      <c r="D123" s="318"/>
      <c r="E123" s="318"/>
      <c r="F123" s="318"/>
      <c r="G123" s="318"/>
      <c r="H123" s="318"/>
      <c r="I123" s="318"/>
      <c r="J123" s="318"/>
      <c r="K123" s="318"/>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row>
    <row r="124" spans="2:36" ht="34.9" customHeight="1">
      <c r="B124" s="283" t="s">
        <v>755</v>
      </c>
      <c r="C124" s="440"/>
      <c r="D124" s="285" t="s">
        <v>225</v>
      </c>
      <c r="E124" s="308"/>
      <c r="F124" s="287" t="s">
        <v>539</v>
      </c>
      <c r="G124" s="288" t="s">
        <v>1177</v>
      </c>
      <c r="H124" s="289"/>
      <c r="I124" s="290" t="str">
        <f t="shared" si="19"/>
        <v/>
      </c>
      <c r="J124" s="290"/>
      <c r="K124" s="290"/>
      <c r="L124" s="290"/>
      <c r="M124" s="290"/>
      <c r="N124" s="291"/>
      <c r="O124" s="441" t="s">
        <v>1178</v>
      </c>
      <c r="P124" s="442"/>
      <c r="Q124" s="442"/>
      <c r="R124" s="442"/>
      <c r="S124" s="442"/>
      <c r="T124" s="442"/>
      <c r="U124" s="442"/>
      <c r="V124" s="443"/>
      <c r="W124" s="444"/>
      <c r="X124" s="444"/>
      <c r="Y124" s="444"/>
      <c r="Z124" s="444"/>
      <c r="AA124" s="444"/>
      <c r="AB124" s="444"/>
      <c r="AC124" s="444"/>
      <c r="AD124" s="444"/>
      <c r="AE124" s="444"/>
      <c r="AF124" s="394"/>
      <c r="AG124" s="297"/>
      <c r="AH124" s="297"/>
      <c r="AI124" s="297"/>
      <c r="AJ124" s="333"/>
    </row>
    <row r="125" spans="2:36" ht="49.9" customHeight="1">
      <c r="B125" s="299" t="str">
        <f>$B124</f>
        <v>표준</v>
      </c>
      <c r="C125" s="307"/>
      <c r="D125" s="286"/>
      <c r="E125" s="286"/>
      <c r="F125" s="746"/>
      <c r="G125" s="286" t="str">
        <f>N125</f>
        <v>Concrete Brick</v>
      </c>
      <c r="H125" s="308" t="s">
        <v>1176</v>
      </c>
      <c r="I125" s="309" t="str">
        <f t="shared" si="19"/>
        <v>A04AL073-00001</v>
      </c>
      <c r="J125" s="310"/>
      <c r="K125" s="310" t="str">
        <f>VLOOKUP($I125,'WM-AR'!$B$7:$AL$2292,34,FALSE)</f>
        <v>M2</v>
      </c>
      <c r="L125" s="310" t="str">
        <f>VLOOKUP($I125,'WM-AR'!$B$7:$AL$2292,4,FALSE)</f>
        <v>Finishing Work</v>
      </c>
      <c r="M125" s="310" t="str">
        <f>VLOOKUP($I125,'WM-AR'!$B$7:$AL$2292,6,FALSE)</f>
        <v>Masonry Work</v>
      </c>
      <c r="N125" s="310" t="str">
        <f>VLOOKUP($I125,'WM-AR'!$B$7:$AL$2292,8,FALSE)</f>
        <v>Concrete Brick</v>
      </c>
      <c r="O125" s="310">
        <f>VLOOKUP($I125,'WM-AR'!$B$7:$AL$2292,10,FALSE)</f>
        <v>0</v>
      </c>
      <c r="P125" s="310">
        <f>VLOOKUP($I125,'WM-AR'!$B$7:$AL$2292,12,FALSE)</f>
        <v>0</v>
      </c>
      <c r="Q125" s="310" t="str">
        <f>IF(VLOOKUP($I125,'WM-AR'!$B$7:$AL$2292,14,FALSE)=0,"",VLOOKUP($I125,'WM-AR'!$B$7:$AL$2292,14,FALSE))</f>
        <v/>
      </c>
      <c r="R125" s="310">
        <f>VLOOKUP($I125,'WM-AR'!$B$7:$AL$2292,16,FALSE)</f>
        <v>0</v>
      </c>
      <c r="S125" s="310">
        <f>VLOOKUP($I125,'WM-AR'!$B$7:$AL$2292,18,FALSE)</f>
        <v>0</v>
      </c>
      <c r="T125" s="310" t="str">
        <f>VLOOKUP($I125,'WM-AR'!$B$7:$AL$2292,20,FALSE)</f>
        <v>[0.5B] w/ All Reinf.(Lath, Steel Tie, Anchor Bar, Mortar, ETC.), Filler, Sealant, Lintel/Sill for Opening, ETC.</v>
      </c>
      <c r="U125" s="310">
        <f>VLOOKUP($I125,'WM-AR'!$B$7:$AL$2292,22,FALSE)</f>
        <v>0</v>
      </c>
      <c r="V125" s="310" t="str">
        <f>VLOOKUP($I125,'WM-AR'!$B$7:$AL$2292,24,FALSE)</f>
        <v>THK≤90mm</v>
      </c>
      <c r="W125" s="310">
        <f>VLOOKUP($I125,'WM-AR'!$B$7:$AL$2292,25,FALSE)</f>
        <v>0</v>
      </c>
      <c r="X125" s="310" t="str">
        <f>VLOOKUP($I125,'WM-AR'!$B$7:$AL$2292,26,FALSE)</f>
        <v>THK=(  )mm</v>
      </c>
      <c r="Y125" s="310">
        <f>VLOOKUP($I125,'WM-AR'!$B$7:$AL$2292,27,FALSE)</f>
        <v>0</v>
      </c>
      <c r="Z125" s="310">
        <f>VLOOKUP($I125,'WM-AR'!$B$7:$AL$2292,28,FALSE)</f>
        <v>0</v>
      </c>
      <c r="AA125" s="310">
        <f>VLOOKUP($I125,'WM-AR'!$B$7:$AL$2292,29,FALSE)</f>
        <v>0</v>
      </c>
      <c r="AB125" s="310">
        <f>VLOOKUP($I125,'WM-AR'!$B$7:$AL$2292,30,FALSE)</f>
        <v>0</v>
      </c>
      <c r="AC125" s="310">
        <f>VLOOKUP($I125,'WM-AR'!$B$7:$AL$2292,31,FALSE)</f>
        <v>0</v>
      </c>
      <c r="AD125" s="310">
        <f>VLOOKUP($I125,'WM-AR'!$B$7:$AL$2292,32,FALSE)</f>
        <v>0</v>
      </c>
      <c r="AE125" s="310">
        <f>VLOOKUP($I125,'WM-AR'!$B$7:$AL$2292,33,FALSE)</f>
        <v>0</v>
      </c>
      <c r="AF125" s="287" t="s">
        <v>1179</v>
      </c>
      <c r="AG125" s="316" t="s">
        <v>779</v>
      </c>
      <c r="AH125" s="312"/>
      <c r="AI125" s="312" t="s">
        <v>763</v>
      </c>
      <c r="AJ125" s="334"/>
    </row>
    <row r="126" spans="2:36" ht="49.9" customHeight="1">
      <c r="B126" s="299" t="str">
        <f t="shared" ref="B126:B130" si="24">$B125</f>
        <v>표준</v>
      </c>
      <c r="C126" s="314"/>
      <c r="D126" s="285"/>
      <c r="E126" s="285"/>
      <c r="F126" s="748"/>
      <c r="G126" s="286" t="s">
        <v>1133</v>
      </c>
      <c r="H126" s="308"/>
      <c r="I126" s="309" t="str">
        <f t="shared" si="19"/>
        <v/>
      </c>
      <c r="J126" s="310"/>
      <c r="K126" s="310"/>
      <c r="L126" s="310"/>
      <c r="M126" s="310"/>
      <c r="N126" s="310"/>
      <c r="O126" s="310"/>
      <c r="P126" s="310"/>
      <c r="Q126" s="310"/>
      <c r="R126" s="310"/>
      <c r="S126" s="310"/>
      <c r="T126" s="310"/>
      <c r="U126" s="310"/>
      <c r="V126" s="310"/>
      <c r="W126" s="310"/>
      <c r="X126" s="310"/>
      <c r="Y126" s="310"/>
      <c r="Z126" s="310"/>
      <c r="AA126" s="310"/>
      <c r="AB126" s="310"/>
      <c r="AC126" s="310"/>
      <c r="AD126" s="310"/>
      <c r="AE126" s="310"/>
      <c r="AF126" s="287" t="s">
        <v>1179</v>
      </c>
      <c r="AG126" s="352"/>
      <c r="AH126" s="352"/>
      <c r="AI126" s="352"/>
      <c r="AJ126" s="334"/>
    </row>
    <row r="127" spans="2:36" ht="49.9" customHeight="1">
      <c r="B127" s="299" t="str">
        <f t="shared" si="24"/>
        <v>표준</v>
      </c>
      <c r="C127" s="314"/>
      <c r="D127" s="285"/>
      <c r="E127" s="285"/>
      <c r="F127" s="748"/>
      <c r="G127" s="286" t="str">
        <f>O127</f>
        <v>Glass Wool (Fiberglass)</v>
      </c>
      <c r="H127" s="308" t="s">
        <v>1124</v>
      </c>
      <c r="I127" s="309" t="str">
        <f t="shared" si="19"/>
        <v>A04AL076-00008</v>
      </c>
      <c r="J127" s="310"/>
      <c r="K127" s="310" t="str">
        <f>VLOOKUP($I127,'WM-AR'!$B$7:$AL$2292,34,FALSE)</f>
        <v>M2</v>
      </c>
      <c r="L127" s="310" t="str">
        <f>VLOOKUP($I127,'WM-AR'!$B$7:$AL$2292,4,FALSE)</f>
        <v>Finishing Work</v>
      </c>
      <c r="M127" s="310" t="str">
        <f>VLOOKUP($I127,'WM-AR'!$B$7:$AL$2292,6,FALSE)</f>
        <v>Masonry Work</v>
      </c>
      <c r="N127" s="310" t="str">
        <f>VLOOKUP($I127,'WM-AR'!$B$7:$AL$2292,8,FALSE)</f>
        <v>Insulation</v>
      </c>
      <c r="O127" s="310" t="str">
        <f>VLOOKUP($I127,'WM-AR'!$B$7:$AL$2292,10,FALSE)</f>
        <v>Glass Wool (Fiberglass)</v>
      </c>
      <c r="P127" s="310">
        <f>VLOOKUP($I127,'WM-AR'!$B$7:$AL$2292,12,FALSE)</f>
        <v>0</v>
      </c>
      <c r="Q127" s="310" t="str">
        <f>IF(VLOOKUP($I127,'WM-AR'!$B$7:$AL$2292,14,FALSE)=0,"",VLOOKUP($I127,'WM-AR'!$B$7:$AL$2292,14,FALSE))</f>
        <v/>
      </c>
      <c r="R127" s="310">
        <f>VLOOKUP($I127,'WM-AR'!$B$7:$AL$2292,16,FALSE)</f>
        <v>0</v>
      </c>
      <c r="S127" s="310">
        <f>VLOOKUP($I127,'WM-AR'!$B$7:$AL$2292,18,FALSE)</f>
        <v>0</v>
      </c>
      <c r="T127" s="310" t="str">
        <f>VLOOKUP($I127,'WM-AR'!$B$7:$AL$2292,20,FALSE)</f>
        <v>Minimum Density of 50 kg/m3</v>
      </c>
      <c r="U127" s="310">
        <f>VLOOKUP($I127,'WM-AR'!$B$7:$AL$2292,22,FALSE)</f>
        <v>0</v>
      </c>
      <c r="V127" s="310" t="str">
        <f>VLOOKUP($I127,'WM-AR'!$B$7:$AL$2292,24,FALSE)</f>
        <v>100mm≤THK</v>
      </c>
      <c r="W127" s="310">
        <f>VLOOKUP($I127,'WM-AR'!$B$7:$AL$2292,25,FALSE)</f>
        <v>0</v>
      </c>
      <c r="X127" s="310" t="str">
        <f>VLOOKUP($I127,'WM-AR'!$B$7:$AL$2292,26,FALSE)</f>
        <v>THK=(  )mm</v>
      </c>
      <c r="Y127" s="310">
        <f>VLOOKUP($I127,'WM-AR'!$B$7:$AL$2292,27,FALSE)</f>
        <v>0</v>
      </c>
      <c r="Z127" s="310">
        <f>VLOOKUP($I127,'WM-AR'!$B$7:$AL$2292,28,FALSE)</f>
        <v>0</v>
      </c>
      <c r="AA127" s="310">
        <f>VLOOKUP($I127,'WM-AR'!$B$7:$AL$2292,29,FALSE)</f>
        <v>0</v>
      </c>
      <c r="AB127" s="310">
        <f>VLOOKUP($I127,'WM-AR'!$B$7:$AL$2292,30,FALSE)</f>
        <v>0</v>
      </c>
      <c r="AC127" s="310">
        <f>VLOOKUP($I127,'WM-AR'!$B$7:$AL$2292,31,FALSE)</f>
        <v>0</v>
      </c>
      <c r="AD127" s="310">
        <f>VLOOKUP($I127,'WM-AR'!$B$7:$AL$2292,32,FALSE)</f>
        <v>0</v>
      </c>
      <c r="AE127" s="310">
        <f>VLOOKUP($I127,'WM-AR'!$B$7:$AL$2292,33,FALSE)</f>
        <v>0</v>
      </c>
      <c r="AF127" s="287" t="s">
        <v>1166</v>
      </c>
      <c r="AG127" s="316" t="s">
        <v>779</v>
      </c>
      <c r="AH127" s="312"/>
      <c r="AI127" s="312" t="s">
        <v>763</v>
      </c>
      <c r="AJ127" s="334"/>
    </row>
    <row r="128" spans="2:36" ht="49.9" customHeight="1">
      <c r="B128" s="299" t="str">
        <f t="shared" si="24"/>
        <v>표준</v>
      </c>
      <c r="C128" s="314"/>
      <c r="D128" s="285"/>
      <c r="E128" s="285"/>
      <c r="F128" s="747"/>
      <c r="G128" s="286" t="str">
        <f>N128</f>
        <v>Concrete Brick</v>
      </c>
      <c r="H128" s="308" t="s">
        <v>1149</v>
      </c>
      <c r="I128" s="309" t="str">
        <f t="shared" si="19"/>
        <v>A04AL073-00002</v>
      </c>
      <c r="J128" s="310"/>
      <c r="K128" s="310" t="str">
        <f>VLOOKUP($I128,'WM-AR'!$B$7:$AL$2292,34,FALSE)</f>
        <v>M2</v>
      </c>
      <c r="L128" s="310" t="str">
        <f>VLOOKUP($I128,'WM-AR'!$B$7:$AL$2292,4,FALSE)</f>
        <v>Finishing Work</v>
      </c>
      <c r="M128" s="310" t="str">
        <f>VLOOKUP($I128,'WM-AR'!$B$7:$AL$2292,6,FALSE)</f>
        <v>Masonry Work</v>
      </c>
      <c r="N128" s="310" t="str">
        <f>VLOOKUP($I128,'WM-AR'!$B$7:$AL$2292,8,FALSE)</f>
        <v>Concrete Brick</v>
      </c>
      <c r="O128" s="310">
        <f>VLOOKUP($I128,'WM-AR'!$B$7:$AL$2292,10,FALSE)</f>
        <v>0</v>
      </c>
      <c r="P128" s="310">
        <f>VLOOKUP($I128,'WM-AR'!$B$7:$AL$2292,12,FALSE)</f>
        <v>0</v>
      </c>
      <c r="Q128" s="310" t="str">
        <f>IF(VLOOKUP($I128,'WM-AR'!$B$7:$AL$2292,14,FALSE)=0,"",VLOOKUP($I128,'WM-AR'!$B$7:$AL$2292,14,FALSE))</f>
        <v/>
      </c>
      <c r="R128" s="310">
        <f>VLOOKUP($I128,'WM-AR'!$B$7:$AL$2292,16,FALSE)</f>
        <v>0</v>
      </c>
      <c r="S128" s="310">
        <f>VLOOKUP($I128,'WM-AR'!$B$7:$AL$2292,18,FALSE)</f>
        <v>0</v>
      </c>
      <c r="T128" s="310" t="str">
        <f>VLOOKUP($I128,'WM-AR'!$B$7:$AL$2292,20,FALSE)</f>
        <v>[1.0B] w/ All Reinf.(Lath, Steel Tie, Anchor Bar, Mortar, ETC.), Filler, Sealant, Lintel/Sill for Opening, ETC.</v>
      </c>
      <c r="U128" s="310">
        <f>VLOOKUP($I128,'WM-AR'!$B$7:$AL$2292,22,FALSE)</f>
        <v>0</v>
      </c>
      <c r="V128" s="310" t="str">
        <f>VLOOKUP($I128,'WM-AR'!$B$7:$AL$2292,24,FALSE)</f>
        <v>90mm&lt;THK≤190mm</v>
      </c>
      <c r="W128" s="310">
        <f>VLOOKUP($I128,'WM-AR'!$B$7:$AL$2292,25,FALSE)</f>
        <v>0</v>
      </c>
      <c r="X128" s="310" t="str">
        <f>VLOOKUP($I128,'WM-AR'!$B$7:$AL$2292,26,FALSE)</f>
        <v>THK=(  )mm</v>
      </c>
      <c r="Y128" s="310">
        <f>VLOOKUP($I128,'WM-AR'!$B$7:$AL$2292,27,FALSE)</f>
        <v>0</v>
      </c>
      <c r="Z128" s="310">
        <f>VLOOKUP($I128,'WM-AR'!$B$7:$AL$2292,28,FALSE)</f>
        <v>0</v>
      </c>
      <c r="AA128" s="310">
        <f>VLOOKUP($I128,'WM-AR'!$B$7:$AL$2292,29,FALSE)</f>
        <v>0</v>
      </c>
      <c r="AB128" s="310">
        <f>VLOOKUP($I128,'WM-AR'!$B$7:$AL$2292,30,FALSE)</f>
        <v>0</v>
      </c>
      <c r="AC128" s="310">
        <f>VLOOKUP($I128,'WM-AR'!$B$7:$AL$2292,31,FALSE)</f>
        <v>0</v>
      </c>
      <c r="AD128" s="310">
        <f>VLOOKUP($I128,'WM-AR'!$B$7:$AL$2292,32,FALSE)</f>
        <v>0</v>
      </c>
      <c r="AE128" s="310">
        <f>VLOOKUP($I128,'WM-AR'!$B$7:$AL$2292,33,FALSE)</f>
        <v>0</v>
      </c>
      <c r="AF128" s="287" t="s">
        <v>1179</v>
      </c>
      <c r="AG128" s="316" t="s">
        <v>779</v>
      </c>
      <c r="AH128" s="312"/>
      <c r="AI128" s="312" t="s">
        <v>763</v>
      </c>
      <c r="AJ128" s="334"/>
    </row>
    <row r="129" spans="2:36" ht="49.9" customHeight="1">
      <c r="B129" s="299" t="str">
        <f t="shared" si="24"/>
        <v>표준</v>
      </c>
      <c r="C129" s="314"/>
      <c r="D129" s="285"/>
      <c r="E129" s="309"/>
      <c r="F129" s="746"/>
      <c r="G129" s="286" t="str">
        <f>N129</f>
        <v>Plastering</v>
      </c>
      <c r="H129" s="308" t="s">
        <v>1136</v>
      </c>
      <c r="I129" s="309" t="str">
        <f t="shared" si="19"/>
        <v>A04AT198-00001</v>
      </c>
      <c r="J129" s="310"/>
      <c r="K129" s="310" t="str">
        <f>VLOOKUP($I129,'WM-AR'!$B$7:$AL$2292,34,FALSE)</f>
        <v>M2</v>
      </c>
      <c r="L129" s="310" t="str">
        <f>VLOOKUP($I129,'WM-AR'!$B$7:$AL$2292,4,FALSE)</f>
        <v>Finishing Work</v>
      </c>
      <c r="M129" s="310" t="str">
        <f>VLOOKUP($I129,'WM-AR'!$B$7:$AL$2292,6,FALSE)</f>
        <v>Plastering Work</v>
      </c>
      <c r="N129" s="310" t="str">
        <f>VLOOKUP($I129,'WM-AR'!$B$7:$AL$2292,8,FALSE)</f>
        <v>Plastering</v>
      </c>
      <c r="O129" s="310">
        <f>VLOOKUP($I129,'WM-AR'!$B$7:$AL$2292,10,FALSE)</f>
        <v>0</v>
      </c>
      <c r="P129" s="310">
        <f>VLOOKUP($I129,'WM-AR'!$B$7:$AL$2292,12,FALSE)</f>
        <v>0</v>
      </c>
      <c r="Q129" s="310" t="str">
        <f>IF(VLOOKUP($I129,'WM-AR'!$B$7:$AL$2292,14,FALSE)=0,"",VLOOKUP($I129,'WM-AR'!$B$7:$AL$2292,14,FALSE))</f>
        <v/>
      </c>
      <c r="R129" s="310">
        <f>VLOOKUP($I129,'WM-AR'!$B$7:$AL$2292,16,FALSE)</f>
        <v>0</v>
      </c>
      <c r="S129" s="310" t="str">
        <f>VLOOKUP($I129,'WM-AR'!$B$7:$AL$2292,18,FALSE)</f>
        <v>for External Masonry Wall</v>
      </c>
      <c r="T129" s="310" t="str">
        <f>VLOOKUP($I129,'WM-AR'!$B$7:$AL$2292,20,FALSE)</f>
        <v/>
      </c>
      <c r="U129" s="310">
        <f>VLOOKUP($I129,'WM-AR'!$B$7:$AL$2292,22,FALSE)</f>
        <v>0</v>
      </c>
      <c r="V129" s="310">
        <f>VLOOKUP($I129,'WM-AR'!$B$7:$AL$2292,24,FALSE)</f>
        <v>0</v>
      </c>
      <c r="W129" s="310">
        <f>VLOOKUP($I129,'WM-AR'!$B$7:$AL$2292,25,FALSE)</f>
        <v>0</v>
      </c>
      <c r="X129" s="310" t="str">
        <f>VLOOKUP($I129,'WM-AR'!$B$7:$AL$2292,26,FALSE)</f>
        <v>THK=(  )mm</v>
      </c>
      <c r="Y129" s="310">
        <f>VLOOKUP($I129,'WM-AR'!$B$7:$AL$2292,27,FALSE)</f>
        <v>0</v>
      </c>
      <c r="Z129" s="310">
        <f>VLOOKUP($I129,'WM-AR'!$B$7:$AL$2292,28,FALSE)</f>
        <v>0</v>
      </c>
      <c r="AA129" s="310">
        <f>VLOOKUP($I129,'WM-AR'!$B$7:$AL$2292,29,FALSE)</f>
        <v>0</v>
      </c>
      <c r="AB129" s="310">
        <f>VLOOKUP($I129,'WM-AR'!$B$7:$AL$2292,30,FALSE)</f>
        <v>0</v>
      </c>
      <c r="AC129" s="310">
        <f>VLOOKUP($I129,'WM-AR'!$B$7:$AL$2292,31,FALSE)</f>
        <v>0</v>
      </c>
      <c r="AD129" s="310">
        <f>VLOOKUP($I129,'WM-AR'!$B$7:$AL$2292,32,FALSE)</f>
        <v>0</v>
      </c>
      <c r="AE129" s="310">
        <f>VLOOKUP($I129,'WM-AR'!$B$7:$AL$2292,33,FALSE)</f>
        <v>0</v>
      </c>
      <c r="AF129" s="287" t="s">
        <v>1146</v>
      </c>
      <c r="AG129" s="316" t="s">
        <v>779</v>
      </c>
      <c r="AH129" s="312"/>
      <c r="AI129" s="312" t="s">
        <v>763</v>
      </c>
      <c r="AJ129" s="334"/>
    </row>
    <row r="130" spans="2:36" ht="49.9" customHeight="1">
      <c r="B130" s="299" t="str">
        <f t="shared" si="24"/>
        <v>표준</v>
      </c>
      <c r="C130" s="314"/>
      <c r="D130" s="285"/>
      <c r="E130" s="309"/>
      <c r="F130" s="747"/>
      <c r="G130" s="286" t="str">
        <f>O130</f>
        <v>Acrylic Emulsion Paint</v>
      </c>
      <c r="H130" s="308" t="s">
        <v>1138</v>
      </c>
      <c r="I130" s="309" t="str">
        <f t="shared" si="19"/>
        <v>A04AM077-00001</v>
      </c>
      <c r="J130" s="310"/>
      <c r="K130" s="310" t="str">
        <f>VLOOKUP($I130,'WM-AR'!$B$7:$AL$2292,34,FALSE)</f>
        <v>M2</v>
      </c>
      <c r="L130" s="310" t="str">
        <f>VLOOKUP($I130,'WM-AR'!$B$7:$AL$2292,4,FALSE)</f>
        <v>Finishing Work</v>
      </c>
      <c r="M130" s="310" t="str">
        <f>VLOOKUP($I130,'WM-AR'!$B$7:$AL$2292,6,FALSE)</f>
        <v>Painting Work</v>
      </c>
      <c r="N130" s="310" t="str">
        <f>VLOOKUP($I130,'WM-AR'!$B$7:$AL$2292,8,FALSE)</f>
        <v>External Wall Painting</v>
      </c>
      <c r="O130" s="310" t="str">
        <f>VLOOKUP($I130,'WM-AR'!$B$7:$AL$2292,10,FALSE)</f>
        <v>Acrylic Emulsion Paint</v>
      </c>
      <c r="P130" s="310">
        <f>VLOOKUP($I130,'WM-AR'!$B$7:$AL$2292,12,FALSE)</f>
        <v>0</v>
      </c>
      <c r="Q130" s="310" t="str">
        <f>IF(VLOOKUP($I130,'WM-AR'!$B$7:$AL$2292,14,FALSE)=0,"",VLOOKUP($I130,'WM-AR'!$B$7:$AL$2292,14,FALSE))</f>
        <v/>
      </c>
      <c r="R130" s="310">
        <f>VLOOKUP($I130,'WM-AR'!$B$7:$AL$2292,16,FALSE)</f>
        <v>0</v>
      </c>
      <c r="S130" s="310">
        <f>VLOOKUP($I130,'WM-AR'!$B$7:$AL$2292,18,FALSE)</f>
        <v>0</v>
      </c>
      <c r="T130" s="310" t="str">
        <f>VLOOKUP($I130,'WM-AR'!$B$7:$AL$2292,20,FALSE)</f>
        <v/>
      </c>
      <c r="U130" s="310">
        <f>VLOOKUP($I130,'WM-AR'!$B$7:$AL$2292,22,FALSE)</f>
        <v>0</v>
      </c>
      <c r="V130" s="310" t="str">
        <f>VLOOKUP($I130,'WM-AR'!$B$7:$AL$2292,24,FALSE)</f>
        <v/>
      </c>
      <c r="W130" s="310">
        <f>VLOOKUP($I130,'WM-AR'!$B$7:$AL$2292,25,FALSE)</f>
        <v>0</v>
      </c>
      <c r="X130" s="310" t="str">
        <f>VLOOKUP($I130,'WM-AR'!$B$7:$AL$2292,26,FALSE)</f>
        <v/>
      </c>
      <c r="Y130" s="310">
        <f>VLOOKUP($I130,'WM-AR'!$B$7:$AL$2292,27,FALSE)</f>
        <v>0</v>
      </c>
      <c r="Z130" s="310">
        <f>VLOOKUP($I130,'WM-AR'!$B$7:$AL$2292,28,FALSE)</f>
        <v>0</v>
      </c>
      <c r="AA130" s="310">
        <f>VLOOKUP($I130,'WM-AR'!$B$7:$AL$2292,29,FALSE)</f>
        <v>0</v>
      </c>
      <c r="AB130" s="310">
        <f>VLOOKUP($I130,'WM-AR'!$B$7:$AL$2292,30,FALSE)</f>
        <v>0</v>
      </c>
      <c r="AC130" s="310">
        <f>VLOOKUP($I130,'WM-AR'!$B$7:$AL$2292,31,FALSE)</f>
        <v>0</v>
      </c>
      <c r="AD130" s="310">
        <f>VLOOKUP($I130,'WM-AR'!$B$7:$AL$2292,32,FALSE)</f>
        <v>0</v>
      </c>
      <c r="AE130" s="310">
        <f>VLOOKUP($I130,'WM-AR'!$B$7:$AL$2292,33,FALSE)</f>
        <v>0</v>
      </c>
      <c r="AF130" s="287"/>
      <c r="AG130" s="316" t="s">
        <v>779</v>
      </c>
      <c r="AH130" s="312"/>
      <c r="AI130" s="312" t="s">
        <v>763</v>
      </c>
      <c r="AJ130" s="334"/>
    </row>
    <row r="131" spans="2:36">
      <c r="B131" s="317" t="str">
        <f>$B130</f>
        <v>표준</v>
      </c>
      <c r="C131" s="318"/>
      <c r="D131" s="318"/>
      <c r="E131" s="318"/>
      <c r="F131" s="318"/>
      <c r="G131" s="318"/>
      <c r="H131" s="318"/>
      <c r="I131" s="318"/>
      <c r="J131" s="318"/>
      <c r="K131" s="318"/>
      <c r="L131" s="318"/>
      <c r="M131" s="318"/>
      <c r="N131" s="318"/>
      <c r="O131" s="318"/>
      <c r="P131" s="318"/>
      <c r="Q131" s="318"/>
      <c r="R131" s="318"/>
      <c r="S131" s="318"/>
      <c r="T131" s="318"/>
      <c r="U131" s="318"/>
      <c r="V131" s="318"/>
      <c r="W131" s="318"/>
      <c r="X131" s="318"/>
      <c r="Y131" s="318"/>
      <c r="Z131" s="318"/>
      <c r="AA131" s="318"/>
      <c r="AB131" s="318"/>
      <c r="AC131" s="318"/>
      <c r="AD131" s="318"/>
      <c r="AE131" s="318"/>
      <c r="AF131" s="318"/>
      <c r="AG131" s="318"/>
      <c r="AH131" s="318"/>
      <c r="AI131" s="318"/>
      <c r="AJ131" s="318"/>
    </row>
    <row r="132" spans="2:36" ht="34.9" customHeight="1">
      <c r="B132" s="283" t="s">
        <v>755</v>
      </c>
      <c r="C132" s="440"/>
      <c r="D132" s="285" t="s">
        <v>225</v>
      </c>
      <c r="E132" s="308"/>
      <c r="F132" s="287" t="s">
        <v>539</v>
      </c>
      <c r="G132" s="288" t="s">
        <v>1180</v>
      </c>
      <c r="H132" s="289"/>
      <c r="I132" s="290" t="str">
        <f t="shared" si="19"/>
        <v/>
      </c>
      <c r="J132" s="290"/>
      <c r="K132" s="290"/>
      <c r="L132" s="290"/>
      <c r="M132" s="290"/>
      <c r="N132" s="291"/>
      <c r="O132" s="441" t="s">
        <v>1181</v>
      </c>
      <c r="P132" s="442"/>
      <c r="Q132" s="442"/>
      <c r="R132" s="442"/>
      <c r="S132" s="442"/>
      <c r="T132" s="442"/>
      <c r="U132" s="442"/>
      <c r="V132" s="443"/>
      <c r="W132" s="444"/>
      <c r="X132" s="444"/>
      <c r="Y132" s="444"/>
      <c r="Z132" s="444"/>
      <c r="AA132" s="444"/>
      <c r="AB132" s="444"/>
      <c r="AC132" s="444"/>
      <c r="AD132" s="444"/>
      <c r="AE132" s="444"/>
      <c r="AF132" s="394"/>
      <c r="AG132" s="297"/>
      <c r="AH132" s="297"/>
      <c r="AI132" s="297"/>
      <c r="AJ132" s="333"/>
    </row>
    <row r="133" spans="2:36" ht="49.9" customHeight="1">
      <c r="B133" s="299" t="str">
        <f>$B132</f>
        <v>표준</v>
      </c>
      <c r="C133" s="307"/>
      <c r="D133" s="286"/>
      <c r="E133" s="286"/>
      <c r="F133" s="746"/>
      <c r="G133" s="286" t="str">
        <f>N133</f>
        <v>Concrete Brick</v>
      </c>
      <c r="H133" s="308" t="s">
        <v>1176</v>
      </c>
      <c r="I133" s="309" t="str">
        <f t="shared" si="19"/>
        <v>A04AL073-00001</v>
      </c>
      <c r="J133" s="310"/>
      <c r="K133" s="310" t="str">
        <f>VLOOKUP($I133,'WM-AR'!$B$7:$AL$2292,34,FALSE)</f>
        <v>M2</v>
      </c>
      <c r="L133" s="310" t="str">
        <f>VLOOKUP($I133,'WM-AR'!$B$7:$AL$2292,4,FALSE)</f>
        <v>Finishing Work</v>
      </c>
      <c r="M133" s="310" t="str">
        <f>VLOOKUP($I133,'WM-AR'!$B$7:$AL$2292,6,FALSE)</f>
        <v>Masonry Work</v>
      </c>
      <c r="N133" s="310" t="str">
        <f>VLOOKUP($I133,'WM-AR'!$B$7:$AL$2292,8,FALSE)</f>
        <v>Concrete Brick</v>
      </c>
      <c r="O133" s="310">
        <f>VLOOKUP($I133,'WM-AR'!$B$7:$AL$2292,10,FALSE)</f>
        <v>0</v>
      </c>
      <c r="P133" s="310">
        <f>VLOOKUP($I133,'WM-AR'!$B$7:$AL$2292,12,FALSE)</f>
        <v>0</v>
      </c>
      <c r="Q133" s="310" t="str">
        <f>IF(VLOOKUP($I133,'WM-AR'!$B$7:$AL$2292,14,FALSE)=0,"",VLOOKUP($I133,'WM-AR'!$B$7:$AL$2292,14,FALSE))</f>
        <v/>
      </c>
      <c r="R133" s="310">
        <f>VLOOKUP($I133,'WM-AR'!$B$7:$AL$2292,16,FALSE)</f>
        <v>0</v>
      </c>
      <c r="S133" s="310">
        <f>VLOOKUP($I133,'WM-AR'!$B$7:$AL$2292,18,FALSE)</f>
        <v>0</v>
      </c>
      <c r="T133" s="310" t="str">
        <f>VLOOKUP($I133,'WM-AR'!$B$7:$AL$2292,20,FALSE)</f>
        <v>[0.5B] w/ All Reinf.(Lath, Steel Tie, Anchor Bar, Mortar, ETC.), Filler, Sealant, Lintel/Sill for Opening, ETC.</v>
      </c>
      <c r="U133" s="310">
        <f>VLOOKUP($I133,'WM-AR'!$B$7:$AL$2292,22,FALSE)</f>
        <v>0</v>
      </c>
      <c r="V133" s="310" t="str">
        <f>VLOOKUP($I133,'WM-AR'!$B$7:$AL$2292,24,FALSE)</f>
        <v>THK≤90mm</v>
      </c>
      <c r="W133" s="310">
        <f>VLOOKUP($I133,'WM-AR'!$B$7:$AL$2292,25,FALSE)</f>
        <v>0</v>
      </c>
      <c r="X133" s="310" t="str">
        <f>VLOOKUP($I133,'WM-AR'!$B$7:$AL$2292,26,FALSE)</f>
        <v>THK=(  )mm</v>
      </c>
      <c r="Y133" s="310">
        <f>VLOOKUP($I133,'WM-AR'!$B$7:$AL$2292,27,FALSE)</f>
        <v>0</v>
      </c>
      <c r="Z133" s="310">
        <f>VLOOKUP($I133,'WM-AR'!$B$7:$AL$2292,28,FALSE)</f>
        <v>0</v>
      </c>
      <c r="AA133" s="310">
        <f>VLOOKUP($I133,'WM-AR'!$B$7:$AL$2292,29,FALSE)</f>
        <v>0</v>
      </c>
      <c r="AB133" s="310">
        <f>VLOOKUP($I133,'WM-AR'!$B$7:$AL$2292,30,FALSE)</f>
        <v>0</v>
      </c>
      <c r="AC133" s="310">
        <f>VLOOKUP($I133,'WM-AR'!$B$7:$AL$2292,31,FALSE)</f>
        <v>0</v>
      </c>
      <c r="AD133" s="310">
        <f>VLOOKUP($I133,'WM-AR'!$B$7:$AL$2292,32,FALSE)</f>
        <v>0</v>
      </c>
      <c r="AE133" s="310">
        <f>VLOOKUP($I133,'WM-AR'!$B$7:$AL$2292,33,FALSE)</f>
        <v>0</v>
      </c>
      <c r="AF133" s="287" t="s">
        <v>1179</v>
      </c>
      <c r="AG133" s="316" t="s">
        <v>779</v>
      </c>
      <c r="AH133" s="312"/>
      <c r="AI133" s="312" t="s">
        <v>763</v>
      </c>
      <c r="AJ133" s="334"/>
    </row>
    <row r="134" spans="2:36" ht="49.9" customHeight="1">
      <c r="B134" s="299" t="str">
        <f t="shared" ref="B134:B138" si="25">$B133</f>
        <v>표준</v>
      </c>
      <c r="C134" s="314"/>
      <c r="D134" s="285"/>
      <c r="E134" s="285"/>
      <c r="F134" s="748"/>
      <c r="G134" s="286" t="s">
        <v>1133</v>
      </c>
      <c r="H134" s="308"/>
      <c r="I134" s="309" t="str">
        <f t="shared" si="19"/>
        <v/>
      </c>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287" t="s">
        <v>1179</v>
      </c>
      <c r="AG134" s="352"/>
      <c r="AH134" s="352"/>
      <c r="AI134" s="352"/>
      <c r="AJ134" s="334"/>
    </row>
    <row r="135" spans="2:36" ht="49.9" customHeight="1">
      <c r="B135" s="299" t="str">
        <f t="shared" si="25"/>
        <v>표준</v>
      </c>
      <c r="C135" s="314"/>
      <c r="D135" s="285"/>
      <c r="E135" s="285"/>
      <c r="F135" s="748"/>
      <c r="G135" s="286" t="str">
        <f>O135</f>
        <v>Polystyrene (Extruded Polystyrene(XPS) or Expanded Polystyrene(EPS))</v>
      </c>
      <c r="H135" s="308" t="s">
        <v>1173</v>
      </c>
      <c r="I135" s="309" t="str">
        <f t="shared" si="19"/>
        <v>A04AL076-00012</v>
      </c>
      <c r="J135" s="310"/>
      <c r="K135" s="310" t="str">
        <f>VLOOKUP($I135,'WM-AR'!$B$7:$AL$2292,34,FALSE)</f>
        <v>M2</v>
      </c>
      <c r="L135" s="310" t="str">
        <f>VLOOKUP($I135,'WM-AR'!$B$7:$AL$2292,4,FALSE)</f>
        <v>Finishing Work</v>
      </c>
      <c r="M135" s="310" t="str">
        <f>VLOOKUP($I135,'WM-AR'!$B$7:$AL$2292,6,FALSE)</f>
        <v>Masonry Work</v>
      </c>
      <c r="N135" s="310" t="str">
        <f>VLOOKUP($I135,'WM-AR'!$B$7:$AL$2292,8,FALSE)</f>
        <v>Insulation</v>
      </c>
      <c r="O135" s="310" t="str">
        <f>VLOOKUP($I135,'WM-AR'!$B$7:$AL$2292,10,FALSE)</f>
        <v>Polystyrene (Extruded Polystyrene(XPS) or Expanded Polystyrene(EPS))</v>
      </c>
      <c r="P135" s="310">
        <f>VLOOKUP($I135,'WM-AR'!$B$7:$AL$2292,12,FALSE)</f>
        <v>0</v>
      </c>
      <c r="Q135" s="310" t="str">
        <f>IF(VLOOKUP($I135,'WM-AR'!$B$7:$AL$2292,14,FALSE)=0,"",VLOOKUP($I135,'WM-AR'!$B$7:$AL$2292,14,FALSE))</f>
        <v/>
      </c>
      <c r="R135" s="310">
        <f>VLOOKUP($I135,'WM-AR'!$B$7:$AL$2292,16,FALSE)</f>
        <v>0</v>
      </c>
      <c r="S135" s="310">
        <f>VLOOKUP($I135,'WM-AR'!$B$7:$AL$2292,18,FALSE)</f>
        <v>0</v>
      </c>
      <c r="T135" s="310" t="str">
        <f>VLOOKUP($I135,'WM-AR'!$B$7:$AL$2292,20,FALSE)</f>
        <v>Minimum Density of 25 kg/m3</v>
      </c>
      <c r="U135" s="310">
        <f>VLOOKUP($I135,'WM-AR'!$B$7:$AL$2292,22,FALSE)</f>
        <v>0</v>
      </c>
      <c r="V135" s="310" t="str">
        <f>VLOOKUP($I135,'WM-AR'!$B$7:$AL$2292,24,FALSE)</f>
        <v>100mm≤THK</v>
      </c>
      <c r="W135" s="310">
        <f>VLOOKUP($I135,'WM-AR'!$B$7:$AL$2292,25,FALSE)</f>
        <v>0</v>
      </c>
      <c r="X135" s="310" t="str">
        <f>VLOOKUP($I135,'WM-AR'!$B$7:$AL$2292,26,FALSE)</f>
        <v>THK=(  )mm</v>
      </c>
      <c r="Y135" s="310">
        <f>VLOOKUP($I135,'WM-AR'!$B$7:$AL$2292,27,FALSE)</f>
        <v>0</v>
      </c>
      <c r="Z135" s="310">
        <f>VLOOKUP($I135,'WM-AR'!$B$7:$AL$2292,28,FALSE)</f>
        <v>0</v>
      </c>
      <c r="AA135" s="310">
        <f>VLOOKUP($I135,'WM-AR'!$B$7:$AL$2292,29,FALSE)</f>
        <v>0</v>
      </c>
      <c r="AB135" s="310">
        <f>VLOOKUP($I135,'WM-AR'!$B$7:$AL$2292,30,FALSE)</f>
        <v>0</v>
      </c>
      <c r="AC135" s="310">
        <f>VLOOKUP($I135,'WM-AR'!$B$7:$AL$2292,31,FALSE)</f>
        <v>0</v>
      </c>
      <c r="AD135" s="310">
        <f>VLOOKUP($I135,'WM-AR'!$B$7:$AL$2292,32,FALSE)</f>
        <v>0</v>
      </c>
      <c r="AE135" s="310">
        <f>VLOOKUP($I135,'WM-AR'!$B$7:$AL$2292,33,FALSE)</f>
        <v>0</v>
      </c>
      <c r="AF135" s="287" t="s">
        <v>1166</v>
      </c>
      <c r="AG135" s="316" t="s">
        <v>779</v>
      </c>
      <c r="AH135" s="312"/>
      <c r="AI135" s="312" t="s">
        <v>763</v>
      </c>
      <c r="AJ135" s="334"/>
    </row>
    <row r="136" spans="2:36" ht="49.9" customHeight="1">
      <c r="B136" s="299" t="str">
        <f t="shared" si="25"/>
        <v>표준</v>
      </c>
      <c r="C136" s="314"/>
      <c r="D136" s="285"/>
      <c r="E136" s="285"/>
      <c r="F136" s="747"/>
      <c r="G136" s="286" t="str">
        <f>N136</f>
        <v>Concrete Brick</v>
      </c>
      <c r="H136" s="308" t="s">
        <v>1149</v>
      </c>
      <c r="I136" s="309" t="str">
        <f t="shared" si="19"/>
        <v>A04AL073-00002</v>
      </c>
      <c r="J136" s="310"/>
      <c r="K136" s="310" t="str">
        <f>VLOOKUP($I136,'WM-AR'!$B$7:$AL$2292,34,FALSE)</f>
        <v>M2</v>
      </c>
      <c r="L136" s="310" t="str">
        <f>VLOOKUP($I136,'WM-AR'!$B$7:$AL$2292,4,FALSE)</f>
        <v>Finishing Work</v>
      </c>
      <c r="M136" s="310" t="str">
        <f>VLOOKUP($I136,'WM-AR'!$B$7:$AL$2292,6,FALSE)</f>
        <v>Masonry Work</v>
      </c>
      <c r="N136" s="310" t="str">
        <f>VLOOKUP($I136,'WM-AR'!$B$7:$AL$2292,8,FALSE)</f>
        <v>Concrete Brick</v>
      </c>
      <c r="O136" s="310">
        <f>VLOOKUP($I136,'WM-AR'!$B$7:$AL$2292,10,FALSE)</f>
        <v>0</v>
      </c>
      <c r="P136" s="310">
        <f>VLOOKUP($I136,'WM-AR'!$B$7:$AL$2292,12,FALSE)</f>
        <v>0</v>
      </c>
      <c r="Q136" s="310" t="str">
        <f>IF(VLOOKUP($I136,'WM-AR'!$B$7:$AL$2292,14,FALSE)=0,"",VLOOKUP($I136,'WM-AR'!$B$7:$AL$2292,14,FALSE))</f>
        <v/>
      </c>
      <c r="R136" s="310">
        <f>VLOOKUP($I136,'WM-AR'!$B$7:$AL$2292,16,FALSE)</f>
        <v>0</v>
      </c>
      <c r="S136" s="310">
        <f>VLOOKUP($I136,'WM-AR'!$B$7:$AL$2292,18,FALSE)</f>
        <v>0</v>
      </c>
      <c r="T136" s="310" t="str">
        <f>VLOOKUP($I136,'WM-AR'!$B$7:$AL$2292,20,FALSE)</f>
        <v>[1.0B] w/ All Reinf.(Lath, Steel Tie, Anchor Bar, Mortar, ETC.), Filler, Sealant, Lintel/Sill for Opening, ETC.</v>
      </c>
      <c r="U136" s="310">
        <f>VLOOKUP($I136,'WM-AR'!$B$7:$AL$2292,22,FALSE)</f>
        <v>0</v>
      </c>
      <c r="V136" s="310" t="str">
        <f>VLOOKUP($I136,'WM-AR'!$B$7:$AL$2292,24,FALSE)</f>
        <v>90mm&lt;THK≤190mm</v>
      </c>
      <c r="W136" s="310">
        <f>VLOOKUP($I136,'WM-AR'!$B$7:$AL$2292,25,FALSE)</f>
        <v>0</v>
      </c>
      <c r="X136" s="310" t="str">
        <f>VLOOKUP($I136,'WM-AR'!$B$7:$AL$2292,26,FALSE)</f>
        <v>THK=(  )mm</v>
      </c>
      <c r="Y136" s="310">
        <f>VLOOKUP($I136,'WM-AR'!$B$7:$AL$2292,27,FALSE)</f>
        <v>0</v>
      </c>
      <c r="Z136" s="310">
        <f>VLOOKUP($I136,'WM-AR'!$B$7:$AL$2292,28,FALSE)</f>
        <v>0</v>
      </c>
      <c r="AA136" s="310">
        <f>VLOOKUP($I136,'WM-AR'!$B$7:$AL$2292,29,FALSE)</f>
        <v>0</v>
      </c>
      <c r="AB136" s="310">
        <f>VLOOKUP($I136,'WM-AR'!$B$7:$AL$2292,30,FALSE)</f>
        <v>0</v>
      </c>
      <c r="AC136" s="310">
        <f>VLOOKUP($I136,'WM-AR'!$B$7:$AL$2292,31,FALSE)</f>
        <v>0</v>
      </c>
      <c r="AD136" s="310">
        <f>VLOOKUP($I136,'WM-AR'!$B$7:$AL$2292,32,FALSE)</f>
        <v>0</v>
      </c>
      <c r="AE136" s="310">
        <f>VLOOKUP($I136,'WM-AR'!$B$7:$AL$2292,33,FALSE)</f>
        <v>0</v>
      </c>
      <c r="AF136" s="287" t="s">
        <v>1182</v>
      </c>
      <c r="AG136" s="316" t="s">
        <v>779</v>
      </c>
      <c r="AH136" s="312"/>
      <c r="AI136" s="312" t="s">
        <v>763</v>
      </c>
      <c r="AJ136" s="334"/>
    </row>
    <row r="137" spans="2:36" ht="49.9" customHeight="1">
      <c r="B137" s="299" t="str">
        <f t="shared" si="25"/>
        <v>표준</v>
      </c>
      <c r="C137" s="314"/>
      <c r="D137" s="285"/>
      <c r="E137" s="309"/>
      <c r="F137" s="746"/>
      <c r="G137" s="286" t="str">
        <f>N137</f>
        <v>Plastering</v>
      </c>
      <c r="H137" s="308" t="s">
        <v>1136</v>
      </c>
      <c r="I137" s="309" t="str">
        <f t="shared" si="19"/>
        <v>A04AT198-00001</v>
      </c>
      <c r="J137" s="310"/>
      <c r="K137" s="310" t="str">
        <f>VLOOKUP($I137,'WM-AR'!$B$7:$AL$2292,34,FALSE)</f>
        <v>M2</v>
      </c>
      <c r="L137" s="310" t="str">
        <f>VLOOKUP($I137,'WM-AR'!$B$7:$AL$2292,4,FALSE)</f>
        <v>Finishing Work</v>
      </c>
      <c r="M137" s="310" t="str">
        <f>VLOOKUP($I137,'WM-AR'!$B$7:$AL$2292,6,FALSE)</f>
        <v>Plastering Work</v>
      </c>
      <c r="N137" s="310" t="str">
        <f>VLOOKUP($I137,'WM-AR'!$B$7:$AL$2292,8,FALSE)</f>
        <v>Plastering</v>
      </c>
      <c r="O137" s="310">
        <f>VLOOKUP($I137,'WM-AR'!$B$7:$AL$2292,10,FALSE)</f>
        <v>0</v>
      </c>
      <c r="P137" s="310">
        <f>VLOOKUP($I137,'WM-AR'!$B$7:$AL$2292,12,FALSE)</f>
        <v>0</v>
      </c>
      <c r="Q137" s="310" t="str">
        <f>IF(VLOOKUP($I137,'WM-AR'!$B$7:$AL$2292,14,FALSE)=0,"",VLOOKUP($I137,'WM-AR'!$B$7:$AL$2292,14,FALSE))</f>
        <v/>
      </c>
      <c r="R137" s="310">
        <f>VLOOKUP($I137,'WM-AR'!$B$7:$AL$2292,16,FALSE)</f>
        <v>0</v>
      </c>
      <c r="S137" s="310" t="str">
        <f>VLOOKUP($I137,'WM-AR'!$B$7:$AL$2292,18,FALSE)</f>
        <v>for External Masonry Wall</v>
      </c>
      <c r="T137" s="310" t="str">
        <f>VLOOKUP($I137,'WM-AR'!$B$7:$AL$2292,20,FALSE)</f>
        <v/>
      </c>
      <c r="U137" s="310">
        <f>VLOOKUP($I137,'WM-AR'!$B$7:$AL$2292,22,FALSE)</f>
        <v>0</v>
      </c>
      <c r="V137" s="310">
        <f>VLOOKUP($I137,'WM-AR'!$B$7:$AL$2292,24,FALSE)</f>
        <v>0</v>
      </c>
      <c r="W137" s="310">
        <f>VLOOKUP($I137,'WM-AR'!$B$7:$AL$2292,25,FALSE)</f>
        <v>0</v>
      </c>
      <c r="X137" s="310" t="str">
        <f>VLOOKUP($I137,'WM-AR'!$B$7:$AL$2292,26,FALSE)</f>
        <v>THK=(  )mm</v>
      </c>
      <c r="Y137" s="310">
        <f>VLOOKUP($I137,'WM-AR'!$B$7:$AL$2292,27,FALSE)</f>
        <v>0</v>
      </c>
      <c r="Z137" s="310">
        <f>VLOOKUP($I137,'WM-AR'!$B$7:$AL$2292,28,FALSE)</f>
        <v>0</v>
      </c>
      <c r="AA137" s="310">
        <f>VLOOKUP($I137,'WM-AR'!$B$7:$AL$2292,29,FALSE)</f>
        <v>0</v>
      </c>
      <c r="AB137" s="310">
        <f>VLOOKUP($I137,'WM-AR'!$B$7:$AL$2292,30,FALSE)</f>
        <v>0</v>
      </c>
      <c r="AC137" s="310">
        <f>VLOOKUP($I137,'WM-AR'!$B$7:$AL$2292,31,FALSE)</f>
        <v>0</v>
      </c>
      <c r="AD137" s="310">
        <f>VLOOKUP($I137,'WM-AR'!$B$7:$AL$2292,32,FALSE)</f>
        <v>0</v>
      </c>
      <c r="AE137" s="310">
        <f>VLOOKUP($I137,'WM-AR'!$B$7:$AL$2292,33,FALSE)</f>
        <v>0</v>
      </c>
      <c r="AF137" s="287" t="s">
        <v>1146</v>
      </c>
      <c r="AG137" s="316" t="s">
        <v>779</v>
      </c>
      <c r="AH137" s="312"/>
      <c r="AI137" s="312" t="s">
        <v>763</v>
      </c>
      <c r="AJ137" s="334"/>
    </row>
    <row r="138" spans="2:36" ht="49.9" customHeight="1">
      <c r="B138" s="299" t="str">
        <f t="shared" si="25"/>
        <v>표준</v>
      </c>
      <c r="C138" s="314"/>
      <c r="D138" s="285"/>
      <c r="E138" s="309"/>
      <c r="F138" s="747"/>
      <c r="G138" s="286" t="str">
        <f>O138</f>
        <v>Acrylic Emulsion Paint</v>
      </c>
      <c r="H138" s="308" t="s">
        <v>1138</v>
      </c>
      <c r="I138" s="309" t="str">
        <f t="shared" si="19"/>
        <v>A04AM077-00001</v>
      </c>
      <c r="J138" s="310"/>
      <c r="K138" s="310" t="str">
        <f>VLOOKUP($I138,'WM-AR'!$B$7:$AL$2292,34,FALSE)</f>
        <v>M2</v>
      </c>
      <c r="L138" s="310" t="str">
        <f>VLOOKUP($I138,'WM-AR'!$B$7:$AL$2292,4,FALSE)</f>
        <v>Finishing Work</v>
      </c>
      <c r="M138" s="310" t="str">
        <f>VLOOKUP($I138,'WM-AR'!$B$7:$AL$2292,6,FALSE)</f>
        <v>Painting Work</v>
      </c>
      <c r="N138" s="310" t="str">
        <f>VLOOKUP($I138,'WM-AR'!$B$7:$AL$2292,8,FALSE)</f>
        <v>External Wall Painting</v>
      </c>
      <c r="O138" s="310" t="str">
        <f>VLOOKUP($I138,'WM-AR'!$B$7:$AL$2292,10,FALSE)</f>
        <v>Acrylic Emulsion Paint</v>
      </c>
      <c r="P138" s="310">
        <f>VLOOKUP($I138,'WM-AR'!$B$7:$AL$2292,12,FALSE)</f>
        <v>0</v>
      </c>
      <c r="Q138" s="310" t="str">
        <f>IF(VLOOKUP($I138,'WM-AR'!$B$7:$AL$2292,14,FALSE)=0,"",VLOOKUP($I138,'WM-AR'!$B$7:$AL$2292,14,FALSE))</f>
        <v/>
      </c>
      <c r="R138" s="310">
        <f>VLOOKUP($I138,'WM-AR'!$B$7:$AL$2292,16,FALSE)</f>
        <v>0</v>
      </c>
      <c r="S138" s="310">
        <f>VLOOKUP($I138,'WM-AR'!$B$7:$AL$2292,18,FALSE)</f>
        <v>0</v>
      </c>
      <c r="T138" s="310" t="str">
        <f>VLOOKUP($I138,'WM-AR'!$B$7:$AL$2292,20,FALSE)</f>
        <v/>
      </c>
      <c r="U138" s="310">
        <f>VLOOKUP($I138,'WM-AR'!$B$7:$AL$2292,22,FALSE)</f>
        <v>0</v>
      </c>
      <c r="V138" s="310" t="str">
        <f>VLOOKUP($I138,'WM-AR'!$B$7:$AL$2292,24,FALSE)</f>
        <v/>
      </c>
      <c r="W138" s="310">
        <f>VLOOKUP($I138,'WM-AR'!$B$7:$AL$2292,25,FALSE)</f>
        <v>0</v>
      </c>
      <c r="X138" s="310" t="str">
        <f>VLOOKUP($I138,'WM-AR'!$B$7:$AL$2292,26,FALSE)</f>
        <v/>
      </c>
      <c r="Y138" s="310">
        <f>VLOOKUP($I138,'WM-AR'!$B$7:$AL$2292,27,FALSE)</f>
        <v>0</v>
      </c>
      <c r="Z138" s="310">
        <f>VLOOKUP($I138,'WM-AR'!$B$7:$AL$2292,28,FALSE)</f>
        <v>0</v>
      </c>
      <c r="AA138" s="310">
        <f>VLOOKUP($I138,'WM-AR'!$B$7:$AL$2292,29,FALSE)</f>
        <v>0</v>
      </c>
      <c r="AB138" s="310">
        <f>VLOOKUP($I138,'WM-AR'!$B$7:$AL$2292,30,FALSE)</f>
        <v>0</v>
      </c>
      <c r="AC138" s="310">
        <f>VLOOKUP($I138,'WM-AR'!$B$7:$AL$2292,31,FALSE)</f>
        <v>0</v>
      </c>
      <c r="AD138" s="310">
        <f>VLOOKUP($I138,'WM-AR'!$B$7:$AL$2292,32,FALSE)</f>
        <v>0</v>
      </c>
      <c r="AE138" s="310">
        <f>VLOOKUP($I138,'WM-AR'!$B$7:$AL$2292,33,FALSE)</f>
        <v>0</v>
      </c>
      <c r="AF138" s="287"/>
      <c r="AG138" s="316" t="s">
        <v>779</v>
      </c>
      <c r="AH138" s="312"/>
      <c r="AI138" s="312" t="s">
        <v>763</v>
      </c>
      <c r="AJ138" s="334"/>
    </row>
    <row r="139" spans="2:36">
      <c r="B139" s="317" t="str">
        <f>$B138</f>
        <v>표준</v>
      </c>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row>
    <row r="140" spans="2:36" ht="34.9" customHeight="1">
      <c r="B140" s="283" t="s">
        <v>755</v>
      </c>
      <c r="C140" s="440"/>
      <c r="D140" s="285" t="s">
        <v>225</v>
      </c>
      <c r="E140" s="308"/>
      <c r="F140" s="287" t="s">
        <v>539</v>
      </c>
      <c r="G140" s="288" t="s">
        <v>1183</v>
      </c>
      <c r="H140" s="289"/>
      <c r="I140" s="290" t="str">
        <f t="shared" si="19"/>
        <v/>
      </c>
      <c r="J140" s="290"/>
      <c r="K140" s="290"/>
      <c r="L140" s="290"/>
      <c r="M140" s="290"/>
      <c r="N140" s="291"/>
      <c r="O140" s="441" t="s">
        <v>1184</v>
      </c>
      <c r="P140" s="442"/>
      <c r="Q140" s="442"/>
      <c r="R140" s="442"/>
      <c r="S140" s="442"/>
      <c r="T140" s="442"/>
      <c r="U140" s="442"/>
      <c r="V140" s="443"/>
      <c r="W140" s="444"/>
      <c r="X140" s="444"/>
      <c r="Y140" s="444"/>
      <c r="Z140" s="444"/>
      <c r="AA140" s="444"/>
      <c r="AB140" s="444"/>
      <c r="AC140" s="444"/>
      <c r="AD140" s="444"/>
      <c r="AE140" s="444"/>
      <c r="AF140" s="394"/>
      <c r="AG140" s="297"/>
      <c r="AH140" s="297"/>
      <c r="AI140" s="297"/>
      <c r="AJ140" s="333"/>
    </row>
    <row r="141" spans="2:36" ht="49.9" customHeight="1">
      <c r="B141" s="299" t="str">
        <f>$B140</f>
        <v>표준</v>
      </c>
      <c r="C141" s="307"/>
      <c r="D141" s="286"/>
      <c r="E141" s="286"/>
      <c r="F141" s="746"/>
      <c r="G141" s="286" t="str">
        <f>N141</f>
        <v>Concrete Brick</v>
      </c>
      <c r="H141" s="308" t="s">
        <v>1176</v>
      </c>
      <c r="I141" s="309" t="str">
        <f t="shared" si="19"/>
        <v>A04AL073-00001</v>
      </c>
      <c r="J141" s="310"/>
      <c r="K141" s="310" t="str">
        <f>VLOOKUP($I141,'WM-AR'!$B$7:$AL$2292,34,FALSE)</f>
        <v>M2</v>
      </c>
      <c r="L141" s="310" t="str">
        <f>VLOOKUP($I141,'WM-AR'!$B$7:$AL$2292,4,FALSE)</f>
        <v>Finishing Work</v>
      </c>
      <c r="M141" s="310" t="str">
        <f>VLOOKUP($I141,'WM-AR'!$B$7:$AL$2292,6,FALSE)</f>
        <v>Masonry Work</v>
      </c>
      <c r="N141" s="310" t="str">
        <f>VLOOKUP($I141,'WM-AR'!$B$7:$AL$2292,8,FALSE)</f>
        <v>Concrete Brick</v>
      </c>
      <c r="O141" s="310">
        <f>VLOOKUP($I141,'WM-AR'!$B$7:$AL$2292,10,FALSE)</f>
        <v>0</v>
      </c>
      <c r="P141" s="310">
        <f>VLOOKUP($I141,'WM-AR'!$B$7:$AL$2292,12,FALSE)</f>
        <v>0</v>
      </c>
      <c r="Q141" s="310" t="str">
        <f>IF(VLOOKUP($I141,'WM-AR'!$B$7:$AL$2292,14,FALSE)=0,"",VLOOKUP($I141,'WM-AR'!$B$7:$AL$2292,14,FALSE))</f>
        <v/>
      </c>
      <c r="R141" s="310">
        <f>VLOOKUP($I141,'WM-AR'!$B$7:$AL$2292,16,FALSE)</f>
        <v>0</v>
      </c>
      <c r="S141" s="310">
        <f>VLOOKUP($I141,'WM-AR'!$B$7:$AL$2292,18,FALSE)</f>
        <v>0</v>
      </c>
      <c r="T141" s="310" t="str">
        <f>VLOOKUP($I141,'WM-AR'!$B$7:$AL$2292,20,FALSE)</f>
        <v>[0.5B] w/ All Reinf.(Lath, Steel Tie, Anchor Bar, Mortar, ETC.), Filler, Sealant, Lintel/Sill for Opening, ETC.</v>
      </c>
      <c r="U141" s="310">
        <f>VLOOKUP($I141,'WM-AR'!$B$7:$AL$2292,22,FALSE)</f>
        <v>0</v>
      </c>
      <c r="V141" s="310" t="str">
        <f>VLOOKUP($I141,'WM-AR'!$B$7:$AL$2292,24,FALSE)</f>
        <v>THK≤90mm</v>
      </c>
      <c r="W141" s="310">
        <f>VLOOKUP($I141,'WM-AR'!$B$7:$AL$2292,25,FALSE)</f>
        <v>0</v>
      </c>
      <c r="X141" s="310" t="str">
        <f>VLOOKUP($I141,'WM-AR'!$B$7:$AL$2292,26,FALSE)</f>
        <v>THK=(  )mm</v>
      </c>
      <c r="Y141" s="310">
        <f>VLOOKUP($I141,'WM-AR'!$B$7:$AL$2292,27,FALSE)</f>
        <v>0</v>
      </c>
      <c r="Z141" s="310">
        <f>VLOOKUP($I141,'WM-AR'!$B$7:$AL$2292,28,FALSE)</f>
        <v>0</v>
      </c>
      <c r="AA141" s="310">
        <f>VLOOKUP($I141,'WM-AR'!$B$7:$AL$2292,29,FALSE)</f>
        <v>0</v>
      </c>
      <c r="AB141" s="310">
        <f>VLOOKUP($I141,'WM-AR'!$B$7:$AL$2292,30,FALSE)</f>
        <v>0</v>
      </c>
      <c r="AC141" s="310">
        <f>VLOOKUP($I141,'WM-AR'!$B$7:$AL$2292,31,FALSE)</f>
        <v>0</v>
      </c>
      <c r="AD141" s="310">
        <f>VLOOKUP($I141,'WM-AR'!$B$7:$AL$2292,32,FALSE)</f>
        <v>0</v>
      </c>
      <c r="AE141" s="310">
        <f>VLOOKUP($I141,'WM-AR'!$B$7:$AL$2292,33,FALSE)</f>
        <v>0</v>
      </c>
      <c r="AF141" s="287" t="s">
        <v>1182</v>
      </c>
      <c r="AG141" s="316" t="s">
        <v>779</v>
      </c>
      <c r="AH141" s="312"/>
      <c r="AI141" s="312" t="s">
        <v>763</v>
      </c>
      <c r="AJ141" s="334"/>
    </row>
    <row r="142" spans="2:36" ht="49.9" customHeight="1">
      <c r="B142" s="299" t="str">
        <f t="shared" ref="B142:B146" si="26">$B141</f>
        <v>표준</v>
      </c>
      <c r="C142" s="314"/>
      <c r="D142" s="285"/>
      <c r="E142" s="285"/>
      <c r="F142" s="748"/>
      <c r="G142" s="286" t="s">
        <v>1133</v>
      </c>
      <c r="H142" s="308"/>
      <c r="I142" s="309" t="str">
        <f t="shared" si="19"/>
        <v/>
      </c>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287"/>
      <c r="AG142" s="352"/>
      <c r="AH142" s="352"/>
      <c r="AI142" s="352"/>
      <c r="AJ142" s="334"/>
    </row>
    <row r="143" spans="2:36" ht="49.9" customHeight="1">
      <c r="B143" s="299" t="str">
        <f t="shared" si="26"/>
        <v>표준</v>
      </c>
      <c r="C143" s="314"/>
      <c r="D143" s="285"/>
      <c r="E143" s="285"/>
      <c r="F143" s="748"/>
      <c r="G143" s="286" t="str">
        <f>O143</f>
        <v>Mineral Wool (Rock Wool)</v>
      </c>
      <c r="H143" s="308" t="s">
        <v>1167</v>
      </c>
      <c r="I143" s="309" t="str">
        <f t="shared" si="19"/>
        <v>A04AL076-00004</v>
      </c>
      <c r="J143" s="310"/>
      <c r="K143" s="310" t="str">
        <f>VLOOKUP($I143,'WM-AR'!$B$7:$AL$2292,34,FALSE)</f>
        <v>M2</v>
      </c>
      <c r="L143" s="310" t="str">
        <f>VLOOKUP($I143,'WM-AR'!$B$7:$AL$2292,4,FALSE)</f>
        <v>Finishing Work</v>
      </c>
      <c r="M143" s="310" t="str">
        <f>VLOOKUP($I143,'WM-AR'!$B$7:$AL$2292,6,FALSE)</f>
        <v>Masonry Work</v>
      </c>
      <c r="N143" s="310" t="str">
        <f>VLOOKUP($I143,'WM-AR'!$B$7:$AL$2292,8,FALSE)</f>
        <v>Insulation</v>
      </c>
      <c r="O143" s="310" t="str">
        <f>VLOOKUP($I143,'WM-AR'!$B$7:$AL$2292,10,FALSE)</f>
        <v>Mineral Wool (Rock Wool)</v>
      </c>
      <c r="P143" s="310">
        <f>VLOOKUP($I143,'WM-AR'!$B$7:$AL$2292,12,FALSE)</f>
        <v>0</v>
      </c>
      <c r="Q143" s="310" t="str">
        <f>IF(VLOOKUP($I143,'WM-AR'!$B$7:$AL$2292,14,FALSE)=0,"",VLOOKUP($I143,'WM-AR'!$B$7:$AL$2292,14,FALSE))</f>
        <v/>
      </c>
      <c r="R143" s="310">
        <f>VLOOKUP($I143,'WM-AR'!$B$7:$AL$2292,16,FALSE)</f>
        <v>0</v>
      </c>
      <c r="S143" s="310">
        <f>VLOOKUP($I143,'WM-AR'!$B$7:$AL$2292,18,FALSE)</f>
        <v>0</v>
      </c>
      <c r="T143" s="310" t="str">
        <f>VLOOKUP($I143,'WM-AR'!$B$7:$AL$2292,20,FALSE)</f>
        <v>Minimum Density of 50 kg/m3</v>
      </c>
      <c r="U143" s="310">
        <f>VLOOKUP($I143,'WM-AR'!$B$7:$AL$2292,22,FALSE)</f>
        <v>0</v>
      </c>
      <c r="V143" s="310" t="str">
        <f>VLOOKUP($I143,'WM-AR'!$B$7:$AL$2292,24,FALSE)</f>
        <v>100mm≤THK</v>
      </c>
      <c r="W143" s="310">
        <f>VLOOKUP($I143,'WM-AR'!$B$7:$AL$2292,25,FALSE)</f>
        <v>0</v>
      </c>
      <c r="X143" s="310" t="str">
        <f>VLOOKUP($I143,'WM-AR'!$B$7:$AL$2292,26,FALSE)</f>
        <v>THK=(  )mm</v>
      </c>
      <c r="Y143" s="310">
        <f>VLOOKUP($I143,'WM-AR'!$B$7:$AL$2292,27,FALSE)</f>
        <v>0</v>
      </c>
      <c r="Z143" s="310">
        <f>VLOOKUP($I143,'WM-AR'!$B$7:$AL$2292,28,FALSE)</f>
        <v>0</v>
      </c>
      <c r="AA143" s="310">
        <f>VLOOKUP($I143,'WM-AR'!$B$7:$AL$2292,29,FALSE)</f>
        <v>0</v>
      </c>
      <c r="AB143" s="310">
        <f>VLOOKUP($I143,'WM-AR'!$B$7:$AL$2292,30,FALSE)</f>
        <v>0</v>
      </c>
      <c r="AC143" s="310">
        <f>VLOOKUP($I143,'WM-AR'!$B$7:$AL$2292,31,FALSE)</f>
        <v>0</v>
      </c>
      <c r="AD143" s="310">
        <f>VLOOKUP($I143,'WM-AR'!$B$7:$AL$2292,32,FALSE)</f>
        <v>0</v>
      </c>
      <c r="AE143" s="310">
        <f>VLOOKUP($I143,'WM-AR'!$B$7:$AL$2292,33,FALSE)</f>
        <v>0</v>
      </c>
      <c r="AF143" s="287" t="s">
        <v>1166</v>
      </c>
      <c r="AG143" s="316" t="s">
        <v>779</v>
      </c>
      <c r="AH143" s="312"/>
      <c r="AI143" s="312" t="s">
        <v>763</v>
      </c>
      <c r="AJ143" s="334"/>
    </row>
    <row r="144" spans="2:36" ht="49.9" customHeight="1">
      <c r="B144" s="299" t="str">
        <f t="shared" si="26"/>
        <v>표준</v>
      </c>
      <c r="C144" s="314"/>
      <c r="D144" s="285"/>
      <c r="E144" s="285"/>
      <c r="F144" s="747"/>
      <c r="G144" s="286" t="str">
        <f>N144</f>
        <v>Burnt Clay Brick</v>
      </c>
      <c r="H144" s="308" t="s">
        <v>1157</v>
      </c>
      <c r="I144" s="309" t="str">
        <f t="shared" si="19"/>
        <v>A04AL074-00002</v>
      </c>
      <c r="J144" s="310"/>
      <c r="K144" s="310" t="str">
        <f>VLOOKUP($I144,'WM-AR'!$B$7:$AL$2292,34,FALSE)</f>
        <v>M2</v>
      </c>
      <c r="L144" s="310" t="str">
        <f>VLOOKUP($I144,'WM-AR'!$B$7:$AL$2292,4,FALSE)</f>
        <v>Finishing Work</v>
      </c>
      <c r="M144" s="310" t="str">
        <f>VLOOKUP($I144,'WM-AR'!$B$7:$AL$2292,6,FALSE)</f>
        <v>Masonry Work</v>
      </c>
      <c r="N144" s="310" t="str">
        <f>VLOOKUP($I144,'WM-AR'!$B$7:$AL$2292,8,FALSE)</f>
        <v>Burnt Clay Brick</v>
      </c>
      <c r="O144" s="310">
        <f>VLOOKUP($I144,'WM-AR'!$B$7:$AL$2292,10,FALSE)</f>
        <v>0</v>
      </c>
      <c r="P144" s="310">
        <f>VLOOKUP($I144,'WM-AR'!$B$7:$AL$2292,12,FALSE)</f>
        <v>0</v>
      </c>
      <c r="Q144" s="310" t="str">
        <f>IF(VLOOKUP($I144,'WM-AR'!$B$7:$AL$2292,14,FALSE)=0,"",VLOOKUP($I144,'WM-AR'!$B$7:$AL$2292,14,FALSE))</f>
        <v/>
      </c>
      <c r="R144" s="310">
        <f>VLOOKUP($I144,'WM-AR'!$B$7:$AL$2292,16,FALSE)</f>
        <v>0</v>
      </c>
      <c r="S144" s="310">
        <f>VLOOKUP($I144,'WM-AR'!$B$7:$AL$2292,18,FALSE)</f>
        <v>0</v>
      </c>
      <c r="T144" s="310" t="str">
        <f>VLOOKUP($I144,'WM-AR'!$B$7:$AL$2292,20,FALSE)</f>
        <v>[1.0B] w/ All Reinf.(Lath, Steel Tie, Anchor Bar, Mortar, ETC.), Filler, Sealant, Lintel/Sill for Opening, ETC.</v>
      </c>
      <c r="U144" s="310">
        <f>VLOOKUP($I144,'WM-AR'!$B$7:$AL$2292,22,FALSE)</f>
        <v>0</v>
      </c>
      <c r="V144" s="310" t="str">
        <f>VLOOKUP($I144,'WM-AR'!$B$7:$AL$2292,24,FALSE)</f>
        <v>90mm&lt;THK≤190mm</v>
      </c>
      <c r="W144" s="310">
        <f>VLOOKUP($I144,'WM-AR'!$B$7:$AL$2292,25,FALSE)</f>
        <v>0</v>
      </c>
      <c r="X144" s="310" t="str">
        <f>VLOOKUP($I144,'WM-AR'!$B$7:$AL$2292,26,FALSE)</f>
        <v>THK=(  )mm</v>
      </c>
      <c r="Y144" s="310">
        <f>VLOOKUP($I144,'WM-AR'!$B$7:$AL$2292,27,FALSE)</f>
        <v>0</v>
      </c>
      <c r="Z144" s="310">
        <f>VLOOKUP($I144,'WM-AR'!$B$7:$AL$2292,28,FALSE)</f>
        <v>0</v>
      </c>
      <c r="AA144" s="310">
        <f>VLOOKUP($I144,'WM-AR'!$B$7:$AL$2292,29,FALSE)</f>
        <v>0</v>
      </c>
      <c r="AB144" s="310">
        <f>VLOOKUP($I144,'WM-AR'!$B$7:$AL$2292,30,FALSE)</f>
        <v>0</v>
      </c>
      <c r="AC144" s="310">
        <f>VLOOKUP($I144,'WM-AR'!$B$7:$AL$2292,31,FALSE)</f>
        <v>0</v>
      </c>
      <c r="AD144" s="310">
        <f>VLOOKUP($I144,'WM-AR'!$B$7:$AL$2292,32,FALSE)</f>
        <v>0</v>
      </c>
      <c r="AE144" s="310">
        <f>VLOOKUP($I144,'WM-AR'!$B$7:$AL$2292,33,FALSE)</f>
        <v>0</v>
      </c>
      <c r="AF144" s="287" t="s">
        <v>1182</v>
      </c>
      <c r="AG144" s="316" t="s">
        <v>779</v>
      </c>
      <c r="AH144" s="312"/>
      <c r="AI144" s="312" t="s">
        <v>763</v>
      </c>
      <c r="AJ144" s="334"/>
    </row>
    <row r="145" spans="2:36" ht="49.9" customHeight="1">
      <c r="B145" s="299" t="str">
        <f t="shared" si="26"/>
        <v>표준</v>
      </c>
      <c r="C145" s="314"/>
      <c r="D145" s="285"/>
      <c r="E145" s="309"/>
      <c r="F145" s="746"/>
      <c r="G145" s="286" t="str">
        <f>N145</f>
        <v>Plastering</v>
      </c>
      <c r="H145" s="308" t="s">
        <v>1136</v>
      </c>
      <c r="I145" s="309" t="str">
        <f t="shared" si="19"/>
        <v>A04AT198-00001</v>
      </c>
      <c r="J145" s="310"/>
      <c r="K145" s="310" t="str">
        <f>VLOOKUP($I145,'WM-AR'!$B$7:$AL$2292,34,FALSE)</f>
        <v>M2</v>
      </c>
      <c r="L145" s="310" t="str">
        <f>VLOOKUP($I145,'WM-AR'!$B$7:$AL$2292,4,FALSE)</f>
        <v>Finishing Work</v>
      </c>
      <c r="M145" s="310" t="str">
        <f>VLOOKUP($I145,'WM-AR'!$B$7:$AL$2292,6,FALSE)</f>
        <v>Plastering Work</v>
      </c>
      <c r="N145" s="310" t="str">
        <f>VLOOKUP($I145,'WM-AR'!$B$7:$AL$2292,8,FALSE)</f>
        <v>Plastering</v>
      </c>
      <c r="O145" s="310">
        <f>VLOOKUP($I145,'WM-AR'!$B$7:$AL$2292,10,FALSE)</f>
        <v>0</v>
      </c>
      <c r="P145" s="310">
        <f>VLOOKUP($I145,'WM-AR'!$B$7:$AL$2292,12,FALSE)</f>
        <v>0</v>
      </c>
      <c r="Q145" s="310" t="str">
        <f>IF(VLOOKUP($I145,'WM-AR'!$B$7:$AL$2292,14,FALSE)=0,"",VLOOKUP($I145,'WM-AR'!$B$7:$AL$2292,14,FALSE))</f>
        <v/>
      </c>
      <c r="R145" s="310">
        <f>VLOOKUP($I145,'WM-AR'!$B$7:$AL$2292,16,FALSE)</f>
        <v>0</v>
      </c>
      <c r="S145" s="310" t="str">
        <f>VLOOKUP($I145,'WM-AR'!$B$7:$AL$2292,18,FALSE)</f>
        <v>for External Masonry Wall</v>
      </c>
      <c r="T145" s="310" t="str">
        <f>VLOOKUP($I145,'WM-AR'!$B$7:$AL$2292,20,FALSE)</f>
        <v/>
      </c>
      <c r="U145" s="310">
        <f>VLOOKUP($I145,'WM-AR'!$B$7:$AL$2292,22,FALSE)</f>
        <v>0</v>
      </c>
      <c r="V145" s="310">
        <f>VLOOKUP($I145,'WM-AR'!$B$7:$AL$2292,24,FALSE)</f>
        <v>0</v>
      </c>
      <c r="W145" s="310">
        <f>VLOOKUP($I145,'WM-AR'!$B$7:$AL$2292,25,FALSE)</f>
        <v>0</v>
      </c>
      <c r="X145" s="310" t="str">
        <f>VLOOKUP($I145,'WM-AR'!$B$7:$AL$2292,26,FALSE)</f>
        <v>THK=(  )mm</v>
      </c>
      <c r="Y145" s="310">
        <f>VLOOKUP($I145,'WM-AR'!$B$7:$AL$2292,27,FALSE)</f>
        <v>0</v>
      </c>
      <c r="Z145" s="310">
        <f>VLOOKUP($I145,'WM-AR'!$B$7:$AL$2292,28,FALSE)</f>
        <v>0</v>
      </c>
      <c r="AA145" s="310">
        <f>VLOOKUP($I145,'WM-AR'!$B$7:$AL$2292,29,FALSE)</f>
        <v>0</v>
      </c>
      <c r="AB145" s="310">
        <f>VLOOKUP($I145,'WM-AR'!$B$7:$AL$2292,30,FALSE)</f>
        <v>0</v>
      </c>
      <c r="AC145" s="310">
        <f>VLOOKUP($I145,'WM-AR'!$B$7:$AL$2292,31,FALSE)</f>
        <v>0</v>
      </c>
      <c r="AD145" s="310">
        <f>VLOOKUP($I145,'WM-AR'!$B$7:$AL$2292,32,FALSE)</f>
        <v>0</v>
      </c>
      <c r="AE145" s="310">
        <f>VLOOKUP($I145,'WM-AR'!$B$7:$AL$2292,33,FALSE)</f>
        <v>0</v>
      </c>
      <c r="AF145" s="287" t="s">
        <v>1137</v>
      </c>
      <c r="AG145" s="316" t="s">
        <v>779</v>
      </c>
      <c r="AH145" s="312"/>
      <c r="AI145" s="312" t="s">
        <v>763</v>
      </c>
      <c r="AJ145" s="334"/>
    </row>
    <row r="146" spans="2:36" ht="49.9" customHeight="1">
      <c r="B146" s="299" t="str">
        <f t="shared" si="26"/>
        <v>표준</v>
      </c>
      <c r="C146" s="314"/>
      <c r="D146" s="285"/>
      <c r="E146" s="309"/>
      <c r="F146" s="747"/>
      <c r="G146" s="286" t="str">
        <f>O146</f>
        <v>Acrylic Emulsion Paint</v>
      </c>
      <c r="H146" s="308" t="s">
        <v>1138</v>
      </c>
      <c r="I146" s="309" t="str">
        <f t="shared" si="19"/>
        <v>A04AM077-00001</v>
      </c>
      <c r="J146" s="310"/>
      <c r="K146" s="310" t="str">
        <f>VLOOKUP($I146,'WM-AR'!$B$7:$AL$2292,34,FALSE)</f>
        <v>M2</v>
      </c>
      <c r="L146" s="310" t="str">
        <f>VLOOKUP($I146,'WM-AR'!$B$7:$AL$2292,4,FALSE)</f>
        <v>Finishing Work</v>
      </c>
      <c r="M146" s="310" t="str">
        <f>VLOOKUP($I146,'WM-AR'!$B$7:$AL$2292,6,FALSE)</f>
        <v>Painting Work</v>
      </c>
      <c r="N146" s="310" t="str">
        <f>VLOOKUP($I146,'WM-AR'!$B$7:$AL$2292,8,FALSE)</f>
        <v>External Wall Painting</v>
      </c>
      <c r="O146" s="310" t="str">
        <f>VLOOKUP($I146,'WM-AR'!$B$7:$AL$2292,10,FALSE)</f>
        <v>Acrylic Emulsion Paint</v>
      </c>
      <c r="P146" s="310">
        <f>VLOOKUP($I146,'WM-AR'!$B$7:$AL$2292,12,FALSE)</f>
        <v>0</v>
      </c>
      <c r="Q146" s="310" t="str">
        <f>IF(VLOOKUP($I146,'WM-AR'!$B$7:$AL$2292,14,FALSE)=0,"",VLOOKUP($I146,'WM-AR'!$B$7:$AL$2292,14,FALSE))</f>
        <v/>
      </c>
      <c r="R146" s="310">
        <f>VLOOKUP($I146,'WM-AR'!$B$7:$AL$2292,16,FALSE)</f>
        <v>0</v>
      </c>
      <c r="S146" s="310">
        <f>VLOOKUP($I146,'WM-AR'!$B$7:$AL$2292,18,FALSE)</f>
        <v>0</v>
      </c>
      <c r="T146" s="310" t="str">
        <f>VLOOKUP($I146,'WM-AR'!$B$7:$AL$2292,20,FALSE)</f>
        <v/>
      </c>
      <c r="U146" s="310">
        <f>VLOOKUP($I146,'WM-AR'!$B$7:$AL$2292,22,FALSE)</f>
        <v>0</v>
      </c>
      <c r="V146" s="310" t="str">
        <f>VLOOKUP($I146,'WM-AR'!$B$7:$AL$2292,24,FALSE)</f>
        <v/>
      </c>
      <c r="W146" s="310">
        <f>VLOOKUP($I146,'WM-AR'!$B$7:$AL$2292,25,FALSE)</f>
        <v>0</v>
      </c>
      <c r="X146" s="310" t="str">
        <f>VLOOKUP($I146,'WM-AR'!$B$7:$AL$2292,26,FALSE)</f>
        <v/>
      </c>
      <c r="Y146" s="310">
        <f>VLOOKUP($I146,'WM-AR'!$B$7:$AL$2292,27,FALSE)</f>
        <v>0</v>
      </c>
      <c r="Z146" s="310">
        <f>VLOOKUP($I146,'WM-AR'!$B$7:$AL$2292,28,FALSE)</f>
        <v>0</v>
      </c>
      <c r="AA146" s="310">
        <f>VLOOKUP($I146,'WM-AR'!$B$7:$AL$2292,29,FALSE)</f>
        <v>0</v>
      </c>
      <c r="AB146" s="310">
        <f>VLOOKUP($I146,'WM-AR'!$B$7:$AL$2292,30,FALSE)</f>
        <v>0</v>
      </c>
      <c r="AC146" s="310">
        <f>VLOOKUP($I146,'WM-AR'!$B$7:$AL$2292,31,FALSE)</f>
        <v>0</v>
      </c>
      <c r="AD146" s="310">
        <f>VLOOKUP($I146,'WM-AR'!$B$7:$AL$2292,32,FALSE)</f>
        <v>0</v>
      </c>
      <c r="AE146" s="310">
        <f>VLOOKUP($I146,'WM-AR'!$B$7:$AL$2292,33,FALSE)</f>
        <v>0</v>
      </c>
      <c r="AF146" s="287" t="s">
        <v>1139</v>
      </c>
      <c r="AG146" s="316" t="s">
        <v>779</v>
      </c>
      <c r="AH146" s="312"/>
      <c r="AI146" s="312" t="s">
        <v>763</v>
      </c>
      <c r="AJ146" s="334"/>
    </row>
    <row r="147" spans="2:36">
      <c r="B147" s="317" t="str">
        <f>$B146</f>
        <v>표준</v>
      </c>
      <c r="C147" s="318"/>
      <c r="D147" s="318"/>
      <c r="E147" s="318"/>
      <c r="F147" s="318"/>
      <c r="G147" s="318"/>
      <c r="H147" s="318"/>
      <c r="I147" s="318"/>
      <c r="J147" s="318"/>
      <c r="K147" s="318"/>
      <c r="L147" s="318"/>
      <c r="M147" s="318"/>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row>
    <row r="148" spans="2:36" ht="34.9" customHeight="1">
      <c r="B148" s="283" t="s">
        <v>755</v>
      </c>
      <c r="C148" s="440"/>
      <c r="D148" s="285" t="s">
        <v>225</v>
      </c>
      <c r="E148" s="308"/>
      <c r="F148" s="287" t="s">
        <v>539</v>
      </c>
      <c r="G148" s="288" t="s">
        <v>1185</v>
      </c>
      <c r="H148" s="289"/>
      <c r="I148" s="290" t="str">
        <f t="shared" si="19"/>
        <v/>
      </c>
      <c r="J148" s="290"/>
      <c r="K148" s="290"/>
      <c r="L148" s="290"/>
      <c r="M148" s="290"/>
      <c r="N148" s="291"/>
      <c r="O148" s="441" t="s">
        <v>1186</v>
      </c>
      <c r="P148" s="442"/>
      <c r="Q148" s="442"/>
      <c r="R148" s="442"/>
      <c r="S148" s="442"/>
      <c r="T148" s="442"/>
      <c r="U148" s="442"/>
      <c r="V148" s="443"/>
      <c r="W148" s="444"/>
      <c r="X148" s="444"/>
      <c r="Y148" s="444"/>
      <c r="Z148" s="444"/>
      <c r="AA148" s="444"/>
      <c r="AB148" s="444"/>
      <c r="AC148" s="444"/>
      <c r="AD148" s="444"/>
      <c r="AE148" s="444"/>
      <c r="AF148" s="394"/>
      <c r="AG148" s="297"/>
      <c r="AH148" s="297"/>
      <c r="AI148" s="297"/>
      <c r="AJ148" s="333"/>
    </row>
    <row r="149" spans="2:36" ht="49.9" customHeight="1">
      <c r="B149" s="299" t="str">
        <f>$B148</f>
        <v>표준</v>
      </c>
      <c r="C149" s="307"/>
      <c r="D149" s="286"/>
      <c r="E149" s="286"/>
      <c r="F149" s="746"/>
      <c r="G149" s="286" t="str">
        <f>N149</f>
        <v>Concrete Brick</v>
      </c>
      <c r="H149" s="308" t="s">
        <v>1176</v>
      </c>
      <c r="I149" s="309" t="str">
        <f t="shared" si="19"/>
        <v>A04AL073-00001</v>
      </c>
      <c r="J149" s="310"/>
      <c r="K149" s="310" t="str">
        <f>VLOOKUP($I149,'WM-AR'!$B$7:$AL$2292,34,FALSE)</f>
        <v>M2</v>
      </c>
      <c r="L149" s="310" t="str">
        <f>VLOOKUP($I149,'WM-AR'!$B$7:$AL$2292,4,FALSE)</f>
        <v>Finishing Work</v>
      </c>
      <c r="M149" s="310" t="str">
        <f>VLOOKUP($I149,'WM-AR'!$B$7:$AL$2292,6,FALSE)</f>
        <v>Masonry Work</v>
      </c>
      <c r="N149" s="310" t="str">
        <f>VLOOKUP($I149,'WM-AR'!$B$7:$AL$2292,8,FALSE)</f>
        <v>Concrete Brick</v>
      </c>
      <c r="O149" s="310">
        <f>VLOOKUP($I149,'WM-AR'!$B$7:$AL$2292,10,FALSE)</f>
        <v>0</v>
      </c>
      <c r="P149" s="310">
        <f>VLOOKUP($I149,'WM-AR'!$B$7:$AL$2292,12,FALSE)</f>
        <v>0</v>
      </c>
      <c r="Q149" s="310" t="str">
        <f>IF(VLOOKUP($I149,'WM-AR'!$B$7:$AL$2292,14,FALSE)=0,"",VLOOKUP($I149,'WM-AR'!$B$7:$AL$2292,14,FALSE))</f>
        <v/>
      </c>
      <c r="R149" s="310">
        <f>VLOOKUP($I149,'WM-AR'!$B$7:$AL$2292,16,FALSE)</f>
        <v>0</v>
      </c>
      <c r="S149" s="310">
        <f>VLOOKUP($I149,'WM-AR'!$B$7:$AL$2292,18,FALSE)</f>
        <v>0</v>
      </c>
      <c r="T149" s="310" t="str">
        <f>VLOOKUP($I149,'WM-AR'!$B$7:$AL$2292,20,FALSE)</f>
        <v>[0.5B] w/ All Reinf.(Lath, Steel Tie, Anchor Bar, Mortar, ETC.), Filler, Sealant, Lintel/Sill for Opening, ETC.</v>
      </c>
      <c r="U149" s="310">
        <f>VLOOKUP($I149,'WM-AR'!$B$7:$AL$2292,22,FALSE)</f>
        <v>0</v>
      </c>
      <c r="V149" s="310" t="str">
        <f>VLOOKUP($I149,'WM-AR'!$B$7:$AL$2292,24,FALSE)</f>
        <v>THK≤90mm</v>
      </c>
      <c r="W149" s="310">
        <f>VLOOKUP($I149,'WM-AR'!$B$7:$AL$2292,25,FALSE)</f>
        <v>0</v>
      </c>
      <c r="X149" s="310" t="str">
        <f>VLOOKUP($I149,'WM-AR'!$B$7:$AL$2292,26,FALSE)</f>
        <v>THK=(  )mm</v>
      </c>
      <c r="Y149" s="310">
        <f>VLOOKUP($I149,'WM-AR'!$B$7:$AL$2292,27,FALSE)</f>
        <v>0</v>
      </c>
      <c r="Z149" s="310">
        <f>VLOOKUP($I149,'WM-AR'!$B$7:$AL$2292,28,FALSE)</f>
        <v>0</v>
      </c>
      <c r="AA149" s="310">
        <f>VLOOKUP($I149,'WM-AR'!$B$7:$AL$2292,29,FALSE)</f>
        <v>0</v>
      </c>
      <c r="AB149" s="310">
        <f>VLOOKUP($I149,'WM-AR'!$B$7:$AL$2292,30,FALSE)</f>
        <v>0</v>
      </c>
      <c r="AC149" s="310">
        <f>VLOOKUP($I149,'WM-AR'!$B$7:$AL$2292,31,FALSE)</f>
        <v>0</v>
      </c>
      <c r="AD149" s="310">
        <f>VLOOKUP($I149,'WM-AR'!$B$7:$AL$2292,32,FALSE)</f>
        <v>0</v>
      </c>
      <c r="AE149" s="310">
        <f>VLOOKUP($I149,'WM-AR'!$B$7:$AL$2292,33,FALSE)</f>
        <v>0</v>
      </c>
      <c r="AF149" s="287" t="s">
        <v>1182</v>
      </c>
      <c r="AG149" s="316" t="s">
        <v>779</v>
      </c>
      <c r="AH149" s="312"/>
      <c r="AI149" s="312" t="s">
        <v>763</v>
      </c>
      <c r="AJ149" s="334"/>
    </row>
    <row r="150" spans="2:36" ht="49.9" customHeight="1">
      <c r="B150" s="299" t="str">
        <f t="shared" ref="B150:B154" si="27">$B149</f>
        <v>표준</v>
      </c>
      <c r="C150" s="314"/>
      <c r="D150" s="285"/>
      <c r="E150" s="285"/>
      <c r="F150" s="748"/>
      <c r="G150" s="286" t="s">
        <v>1133</v>
      </c>
      <c r="H150" s="308"/>
      <c r="I150" s="309" t="str">
        <f t="shared" si="19"/>
        <v/>
      </c>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287"/>
      <c r="AG150" s="352"/>
      <c r="AH150" s="352"/>
      <c r="AI150" s="352"/>
      <c r="AJ150" s="334"/>
    </row>
    <row r="151" spans="2:36" ht="49.9" customHeight="1">
      <c r="B151" s="299" t="str">
        <f t="shared" si="27"/>
        <v>표준</v>
      </c>
      <c r="C151" s="314"/>
      <c r="D151" s="285"/>
      <c r="E151" s="285"/>
      <c r="F151" s="748"/>
      <c r="G151" s="286" t="str">
        <f>O151</f>
        <v>Glass Wool (Fiberglass)</v>
      </c>
      <c r="H151" s="308" t="s">
        <v>1124</v>
      </c>
      <c r="I151" s="309" t="str">
        <f t="shared" si="19"/>
        <v>A04AL076-00008</v>
      </c>
      <c r="J151" s="310"/>
      <c r="K151" s="310" t="str">
        <f>VLOOKUP($I151,'WM-AR'!$B$7:$AL$2292,34,FALSE)</f>
        <v>M2</v>
      </c>
      <c r="L151" s="310" t="str">
        <f>VLOOKUP($I151,'WM-AR'!$B$7:$AL$2292,4,FALSE)</f>
        <v>Finishing Work</v>
      </c>
      <c r="M151" s="310" t="str">
        <f>VLOOKUP($I151,'WM-AR'!$B$7:$AL$2292,6,FALSE)</f>
        <v>Masonry Work</v>
      </c>
      <c r="N151" s="310" t="str">
        <f>VLOOKUP($I151,'WM-AR'!$B$7:$AL$2292,8,FALSE)</f>
        <v>Insulation</v>
      </c>
      <c r="O151" s="310" t="str">
        <f>VLOOKUP($I151,'WM-AR'!$B$7:$AL$2292,10,FALSE)</f>
        <v>Glass Wool (Fiberglass)</v>
      </c>
      <c r="P151" s="310">
        <f>VLOOKUP($I151,'WM-AR'!$B$7:$AL$2292,12,FALSE)</f>
        <v>0</v>
      </c>
      <c r="Q151" s="310" t="str">
        <f>IF(VLOOKUP($I151,'WM-AR'!$B$7:$AL$2292,14,FALSE)=0,"",VLOOKUP($I151,'WM-AR'!$B$7:$AL$2292,14,FALSE))</f>
        <v/>
      </c>
      <c r="R151" s="310">
        <f>VLOOKUP($I151,'WM-AR'!$B$7:$AL$2292,16,FALSE)</f>
        <v>0</v>
      </c>
      <c r="S151" s="310">
        <f>VLOOKUP($I151,'WM-AR'!$B$7:$AL$2292,18,FALSE)</f>
        <v>0</v>
      </c>
      <c r="T151" s="310" t="str">
        <f>VLOOKUP($I151,'WM-AR'!$B$7:$AL$2292,20,FALSE)</f>
        <v>Minimum Density of 50 kg/m3</v>
      </c>
      <c r="U151" s="310">
        <f>VLOOKUP($I151,'WM-AR'!$B$7:$AL$2292,22,FALSE)</f>
        <v>0</v>
      </c>
      <c r="V151" s="310" t="str">
        <f>VLOOKUP($I151,'WM-AR'!$B$7:$AL$2292,24,FALSE)</f>
        <v>100mm≤THK</v>
      </c>
      <c r="W151" s="310">
        <f>VLOOKUP($I151,'WM-AR'!$B$7:$AL$2292,25,FALSE)</f>
        <v>0</v>
      </c>
      <c r="X151" s="310" t="str">
        <f>VLOOKUP($I151,'WM-AR'!$B$7:$AL$2292,26,FALSE)</f>
        <v>THK=(  )mm</v>
      </c>
      <c r="Y151" s="310">
        <f>VLOOKUP($I151,'WM-AR'!$B$7:$AL$2292,27,FALSE)</f>
        <v>0</v>
      </c>
      <c r="Z151" s="310">
        <f>VLOOKUP($I151,'WM-AR'!$B$7:$AL$2292,28,FALSE)</f>
        <v>0</v>
      </c>
      <c r="AA151" s="310">
        <f>VLOOKUP($I151,'WM-AR'!$B$7:$AL$2292,29,FALSE)</f>
        <v>0</v>
      </c>
      <c r="AB151" s="310">
        <f>VLOOKUP($I151,'WM-AR'!$B$7:$AL$2292,30,FALSE)</f>
        <v>0</v>
      </c>
      <c r="AC151" s="310">
        <f>VLOOKUP($I151,'WM-AR'!$B$7:$AL$2292,31,FALSE)</f>
        <v>0</v>
      </c>
      <c r="AD151" s="310">
        <f>VLOOKUP($I151,'WM-AR'!$B$7:$AL$2292,32,FALSE)</f>
        <v>0</v>
      </c>
      <c r="AE151" s="310">
        <f>VLOOKUP($I151,'WM-AR'!$B$7:$AL$2292,33,FALSE)</f>
        <v>0</v>
      </c>
      <c r="AF151" s="287" t="s">
        <v>1166</v>
      </c>
      <c r="AG151" s="316" t="s">
        <v>779</v>
      </c>
      <c r="AH151" s="312"/>
      <c r="AI151" s="312" t="s">
        <v>763</v>
      </c>
      <c r="AJ151" s="334"/>
    </row>
    <row r="152" spans="2:36" ht="49.9" customHeight="1">
      <c r="B152" s="299" t="str">
        <f t="shared" si="27"/>
        <v>표준</v>
      </c>
      <c r="C152" s="314"/>
      <c r="D152" s="285"/>
      <c r="E152" s="285"/>
      <c r="F152" s="747"/>
      <c r="G152" s="286" t="str">
        <f>N152</f>
        <v>Burnt Clay Brick</v>
      </c>
      <c r="H152" s="308" t="s">
        <v>1157</v>
      </c>
      <c r="I152" s="309" t="str">
        <f t="shared" si="19"/>
        <v>A04AL074-00002</v>
      </c>
      <c r="J152" s="310"/>
      <c r="K152" s="310" t="str">
        <f>VLOOKUP($I152,'WM-AR'!$B$7:$AL$2292,34,FALSE)</f>
        <v>M2</v>
      </c>
      <c r="L152" s="310" t="str">
        <f>VLOOKUP($I152,'WM-AR'!$B$7:$AL$2292,4,FALSE)</f>
        <v>Finishing Work</v>
      </c>
      <c r="M152" s="310" t="str">
        <f>VLOOKUP($I152,'WM-AR'!$B$7:$AL$2292,6,FALSE)</f>
        <v>Masonry Work</v>
      </c>
      <c r="N152" s="310" t="str">
        <f>VLOOKUP($I152,'WM-AR'!$B$7:$AL$2292,8,FALSE)</f>
        <v>Burnt Clay Brick</v>
      </c>
      <c r="O152" s="310">
        <f>VLOOKUP($I152,'WM-AR'!$B$7:$AL$2292,10,FALSE)</f>
        <v>0</v>
      </c>
      <c r="P152" s="310">
        <f>VLOOKUP($I152,'WM-AR'!$B$7:$AL$2292,12,FALSE)</f>
        <v>0</v>
      </c>
      <c r="Q152" s="310" t="str">
        <f>IF(VLOOKUP($I152,'WM-AR'!$B$7:$AL$2292,14,FALSE)=0,"",VLOOKUP($I152,'WM-AR'!$B$7:$AL$2292,14,FALSE))</f>
        <v/>
      </c>
      <c r="R152" s="310">
        <f>VLOOKUP($I152,'WM-AR'!$B$7:$AL$2292,16,FALSE)</f>
        <v>0</v>
      </c>
      <c r="S152" s="310">
        <f>VLOOKUP($I152,'WM-AR'!$B$7:$AL$2292,18,FALSE)</f>
        <v>0</v>
      </c>
      <c r="T152" s="310" t="str">
        <f>VLOOKUP($I152,'WM-AR'!$B$7:$AL$2292,20,FALSE)</f>
        <v>[1.0B] w/ All Reinf.(Lath, Steel Tie, Anchor Bar, Mortar, ETC.), Filler, Sealant, Lintel/Sill for Opening, ETC.</v>
      </c>
      <c r="U152" s="310">
        <f>VLOOKUP($I152,'WM-AR'!$B$7:$AL$2292,22,FALSE)</f>
        <v>0</v>
      </c>
      <c r="V152" s="310" t="str">
        <f>VLOOKUP($I152,'WM-AR'!$B$7:$AL$2292,24,FALSE)</f>
        <v>90mm&lt;THK≤190mm</v>
      </c>
      <c r="W152" s="310">
        <f>VLOOKUP($I152,'WM-AR'!$B$7:$AL$2292,25,FALSE)</f>
        <v>0</v>
      </c>
      <c r="X152" s="310" t="str">
        <f>VLOOKUP($I152,'WM-AR'!$B$7:$AL$2292,26,FALSE)</f>
        <v>THK=(  )mm</v>
      </c>
      <c r="Y152" s="310">
        <f>VLOOKUP($I152,'WM-AR'!$B$7:$AL$2292,27,FALSE)</f>
        <v>0</v>
      </c>
      <c r="Z152" s="310">
        <f>VLOOKUP($I152,'WM-AR'!$B$7:$AL$2292,28,FALSE)</f>
        <v>0</v>
      </c>
      <c r="AA152" s="310">
        <f>VLOOKUP($I152,'WM-AR'!$B$7:$AL$2292,29,FALSE)</f>
        <v>0</v>
      </c>
      <c r="AB152" s="310">
        <f>VLOOKUP($I152,'WM-AR'!$B$7:$AL$2292,30,FALSE)</f>
        <v>0</v>
      </c>
      <c r="AC152" s="310">
        <f>VLOOKUP($I152,'WM-AR'!$B$7:$AL$2292,31,FALSE)</f>
        <v>0</v>
      </c>
      <c r="AD152" s="310">
        <f>VLOOKUP($I152,'WM-AR'!$B$7:$AL$2292,32,FALSE)</f>
        <v>0</v>
      </c>
      <c r="AE152" s="310">
        <f>VLOOKUP($I152,'WM-AR'!$B$7:$AL$2292,33,FALSE)</f>
        <v>0</v>
      </c>
      <c r="AF152" s="287" t="s">
        <v>1182</v>
      </c>
      <c r="AG152" s="316" t="s">
        <v>779</v>
      </c>
      <c r="AH152" s="312"/>
      <c r="AI152" s="312" t="s">
        <v>763</v>
      </c>
      <c r="AJ152" s="334"/>
    </row>
    <row r="153" spans="2:36" ht="49.9" customHeight="1">
      <c r="B153" s="299" t="str">
        <f t="shared" si="27"/>
        <v>표준</v>
      </c>
      <c r="C153" s="314"/>
      <c r="D153" s="285"/>
      <c r="E153" s="309"/>
      <c r="F153" s="746"/>
      <c r="G153" s="286" t="str">
        <f>N153</f>
        <v>Plastering</v>
      </c>
      <c r="H153" s="308" t="s">
        <v>1136</v>
      </c>
      <c r="I153" s="309" t="str">
        <f t="shared" si="19"/>
        <v>A04AT198-00001</v>
      </c>
      <c r="J153" s="310"/>
      <c r="K153" s="310" t="str">
        <f>VLOOKUP($I153,'WM-AR'!$B$7:$AL$2292,34,FALSE)</f>
        <v>M2</v>
      </c>
      <c r="L153" s="310" t="str">
        <f>VLOOKUP($I153,'WM-AR'!$B$7:$AL$2292,4,FALSE)</f>
        <v>Finishing Work</v>
      </c>
      <c r="M153" s="310" t="str">
        <f>VLOOKUP($I153,'WM-AR'!$B$7:$AL$2292,6,FALSE)</f>
        <v>Plastering Work</v>
      </c>
      <c r="N153" s="310" t="str">
        <f>VLOOKUP($I153,'WM-AR'!$B$7:$AL$2292,8,FALSE)</f>
        <v>Plastering</v>
      </c>
      <c r="O153" s="310">
        <f>VLOOKUP($I153,'WM-AR'!$B$7:$AL$2292,10,FALSE)</f>
        <v>0</v>
      </c>
      <c r="P153" s="310">
        <f>VLOOKUP($I153,'WM-AR'!$B$7:$AL$2292,12,FALSE)</f>
        <v>0</v>
      </c>
      <c r="Q153" s="310" t="str">
        <f>IF(VLOOKUP($I153,'WM-AR'!$B$7:$AL$2292,14,FALSE)=0,"",VLOOKUP($I153,'WM-AR'!$B$7:$AL$2292,14,FALSE))</f>
        <v/>
      </c>
      <c r="R153" s="310">
        <f>VLOOKUP($I153,'WM-AR'!$B$7:$AL$2292,16,FALSE)</f>
        <v>0</v>
      </c>
      <c r="S153" s="310" t="str">
        <f>VLOOKUP($I153,'WM-AR'!$B$7:$AL$2292,18,FALSE)</f>
        <v>for External Masonry Wall</v>
      </c>
      <c r="T153" s="310" t="str">
        <f>VLOOKUP($I153,'WM-AR'!$B$7:$AL$2292,20,FALSE)</f>
        <v/>
      </c>
      <c r="U153" s="310">
        <f>VLOOKUP($I153,'WM-AR'!$B$7:$AL$2292,22,FALSE)</f>
        <v>0</v>
      </c>
      <c r="V153" s="310">
        <f>VLOOKUP($I153,'WM-AR'!$B$7:$AL$2292,24,FALSE)</f>
        <v>0</v>
      </c>
      <c r="W153" s="310">
        <f>VLOOKUP($I153,'WM-AR'!$B$7:$AL$2292,25,FALSE)</f>
        <v>0</v>
      </c>
      <c r="X153" s="310" t="str">
        <f>VLOOKUP($I153,'WM-AR'!$B$7:$AL$2292,26,FALSE)</f>
        <v>THK=(  )mm</v>
      </c>
      <c r="Y153" s="310">
        <f>VLOOKUP($I153,'WM-AR'!$B$7:$AL$2292,27,FALSE)</f>
        <v>0</v>
      </c>
      <c r="Z153" s="310">
        <f>VLOOKUP($I153,'WM-AR'!$B$7:$AL$2292,28,FALSE)</f>
        <v>0</v>
      </c>
      <c r="AA153" s="310">
        <f>VLOOKUP($I153,'WM-AR'!$B$7:$AL$2292,29,FALSE)</f>
        <v>0</v>
      </c>
      <c r="AB153" s="310">
        <f>VLOOKUP($I153,'WM-AR'!$B$7:$AL$2292,30,FALSE)</f>
        <v>0</v>
      </c>
      <c r="AC153" s="310">
        <f>VLOOKUP($I153,'WM-AR'!$B$7:$AL$2292,31,FALSE)</f>
        <v>0</v>
      </c>
      <c r="AD153" s="310">
        <f>VLOOKUP($I153,'WM-AR'!$B$7:$AL$2292,32,FALSE)</f>
        <v>0</v>
      </c>
      <c r="AE153" s="310">
        <f>VLOOKUP($I153,'WM-AR'!$B$7:$AL$2292,33,FALSE)</f>
        <v>0</v>
      </c>
      <c r="AF153" s="287" t="s">
        <v>1137</v>
      </c>
      <c r="AG153" s="316" t="s">
        <v>779</v>
      </c>
      <c r="AH153" s="312"/>
      <c r="AI153" s="312" t="s">
        <v>763</v>
      </c>
      <c r="AJ153" s="334"/>
    </row>
    <row r="154" spans="2:36" ht="49.9" customHeight="1">
      <c r="B154" s="299" t="str">
        <f t="shared" si="27"/>
        <v>표준</v>
      </c>
      <c r="C154" s="314"/>
      <c r="D154" s="285"/>
      <c r="E154" s="309"/>
      <c r="F154" s="747"/>
      <c r="G154" s="286" t="str">
        <f>O154</f>
        <v>Acrylic Emulsion Paint</v>
      </c>
      <c r="H154" s="308" t="s">
        <v>1138</v>
      </c>
      <c r="I154" s="309" t="str">
        <f t="shared" si="19"/>
        <v>A04AM077-00001</v>
      </c>
      <c r="J154" s="310"/>
      <c r="K154" s="310" t="str">
        <f>VLOOKUP($I154,'WM-AR'!$B$7:$AL$2292,34,FALSE)</f>
        <v>M2</v>
      </c>
      <c r="L154" s="310" t="str">
        <f>VLOOKUP($I154,'WM-AR'!$B$7:$AL$2292,4,FALSE)</f>
        <v>Finishing Work</v>
      </c>
      <c r="M154" s="310" t="str">
        <f>VLOOKUP($I154,'WM-AR'!$B$7:$AL$2292,6,FALSE)</f>
        <v>Painting Work</v>
      </c>
      <c r="N154" s="310" t="str">
        <f>VLOOKUP($I154,'WM-AR'!$B$7:$AL$2292,8,FALSE)</f>
        <v>External Wall Painting</v>
      </c>
      <c r="O154" s="310" t="str">
        <f>VLOOKUP($I154,'WM-AR'!$B$7:$AL$2292,10,FALSE)</f>
        <v>Acrylic Emulsion Paint</v>
      </c>
      <c r="P154" s="310">
        <f>VLOOKUP($I154,'WM-AR'!$B$7:$AL$2292,12,FALSE)</f>
        <v>0</v>
      </c>
      <c r="Q154" s="310" t="str">
        <f>IF(VLOOKUP($I154,'WM-AR'!$B$7:$AL$2292,14,FALSE)=0,"",VLOOKUP($I154,'WM-AR'!$B$7:$AL$2292,14,FALSE))</f>
        <v/>
      </c>
      <c r="R154" s="310">
        <f>VLOOKUP($I154,'WM-AR'!$B$7:$AL$2292,16,FALSE)</f>
        <v>0</v>
      </c>
      <c r="S154" s="310">
        <f>VLOOKUP($I154,'WM-AR'!$B$7:$AL$2292,18,FALSE)</f>
        <v>0</v>
      </c>
      <c r="T154" s="310" t="str">
        <f>VLOOKUP($I154,'WM-AR'!$B$7:$AL$2292,20,FALSE)</f>
        <v/>
      </c>
      <c r="U154" s="310">
        <f>VLOOKUP($I154,'WM-AR'!$B$7:$AL$2292,22,FALSE)</f>
        <v>0</v>
      </c>
      <c r="V154" s="310" t="str">
        <f>VLOOKUP($I154,'WM-AR'!$B$7:$AL$2292,24,FALSE)</f>
        <v/>
      </c>
      <c r="W154" s="310">
        <f>VLOOKUP($I154,'WM-AR'!$B$7:$AL$2292,25,FALSE)</f>
        <v>0</v>
      </c>
      <c r="X154" s="310" t="str">
        <f>VLOOKUP($I154,'WM-AR'!$B$7:$AL$2292,26,FALSE)</f>
        <v/>
      </c>
      <c r="Y154" s="310">
        <f>VLOOKUP($I154,'WM-AR'!$B$7:$AL$2292,27,FALSE)</f>
        <v>0</v>
      </c>
      <c r="Z154" s="310">
        <f>VLOOKUP($I154,'WM-AR'!$B$7:$AL$2292,28,FALSE)</f>
        <v>0</v>
      </c>
      <c r="AA154" s="310">
        <f>VLOOKUP($I154,'WM-AR'!$B$7:$AL$2292,29,FALSE)</f>
        <v>0</v>
      </c>
      <c r="AB154" s="310">
        <f>VLOOKUP($I154,'WM-AR'!$B$7:$AL$2292,30,FALSE)</f>
        <v>0</v>
      </c>
      <c r="AC154" s="310">
        <f>VLOOKUP($I154,'WM-AR'!$B$7:$AL$2292,31,FALSE)</f>
        <v>0</v>
      </c>
      <c r="AD154" s="310">
        <f>VLOOKUP($I154,'WM-AR'!$B$7:$AL$2292,32,FALSE)</f>
        <v>0</v>
      </c>
      <c r="AE154" s="310">
        <f>VLOOKUP($I154,'WM-AR'!$B$7:$AL$2292,33,FALSE)</f>
        <v>0</v>
      </c>
      <c r="AF154" s="287" t="s">
        <v>1139</v>
      </c>
      <c r="AG154" s="316" t="s">
        <v>779</v>
      </c>
      <c r="AH154" s="312"/>
      <c r="AI154" s="312" t="s">
        <v>763</v>
      </c>
      <c r="AJ154" s="334"/>
    </row>
    <row r="155" spans="2:36">
      <c r="B155" s="317" t="str">
        <f>$B154</f>
        <v>표준</v>
      </c>
      <c r="C155" s="318"/>
      <c r="D155" s="318"/>
      <c r="E155" s="318"/>
      <c r="F155" s="318"/>
      <c r="G155" s="318"/>
      <c r="H155" s="318"/>
      <c r="I155" s="318"/>
      <c r="J155" s="318"/>
      <c r="K155" s="318"/>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row>
    <row r="156" spans="2:36" ht="34.9" customHeight="1">
      <c r="B156" s="283" t="s">
        <v>755</v>
      </c>
      <c r="C156" s="440"/>
      <c r="D156" s="285" t="s">
        <v>225</v>
      </c>
      <c r="E156" s="308"/>
      <c r="F156" s="287" t="s">
        <v>539</v>
      </c>
      <c r="G156" s="288" t="s">
        <v>1187</v>
      </c>
      <c r="H156" s="289"/>
      <c r="I156" s="290" t="str">
        <f t="shared" si="19"/>
        <v/>
      </c>
      <c r="J156" s="290"/>
      <c r="K156" s="290"/>
      <c r="L156" s="290"/>
      <c r="M156" s="290"/>
      <c r="N156" s="291"/>
      <c r="O156" s="441" t="s">
        <v>1188</v>
      </c>
      <c r="P156" s="442"/>
      <c r="Q156" s="442"/>
      <c r="R156" s="442"/>
      <c r="S156" s="442"/>
      <c r="T156" s="442"/>
      <c r="U156" s="442"/>
      <c r="V156" s="443"/>
      <c r="W156" s="444"/>
      <c r="X156" s="444"/>
      <c r="Y156" s="444"/>
      <c r="Z156" s="444"/>
      <c r="AA156" s="444"/>
      <c r="AB156" s="444"/>
      <c r="AC156" s="444"/>
      <c r="AD156" s="444"/>
      <c r="AE156" s="444"/>
      <c r="AF156" s="394"/>
      <c r="AG156" s="297"/>
      <c r="AH156" s="297"/>
      <c r="AI156" s="297"/>
      <c r="AJ156" s="333"/>
    </row>
    <row r="157" spans="2:36" ht="49.9" customHeight="1">
      <c r="B157" s="299" t="str">
        <f>$B156</f>
        <v>표준</v>
      </c>
      <c r="C157" s="307"/>
      <c r="D157" s="286"/>
      <c r="E157" s="286"/>
      <c r="F157" s="746"/>
      <c r="G157" s="286" t="str">
        <f>N157</f>
        <v>Concrete Brick</v>
      </c>
      <c r="H157" s="308" t="s">
        <v>1176</v>
      </c>
      <c r="I157" s="309" t="str">
        <f t="shared" si="19"/>
        <v>A04AL073-00001</v>
      </c>
      <c r="J157" s="310"/>
      <c r="K157" s="310" t="str">
        <f>VLOOKUP($I157,'WM-AR'!$B$7:$AL$2292,34,FALSE)</f>
        <v>M2</v>
      </c>
      <c r="L157" s="310" t="str">
        <f>VLOOKUP($I157,'WM-AR'!$B$7:$AL$2292,4,FALSE)</f>
        <v>Finishing Work</v>
      </c>
      <c r="M157" s="310" t="str">
        <f>VLOOKUP($I157,'WM-AR'!$B$7:$AL$2292,6,FALSE)</f>
        <v>Masonry Work</v>
      </c>
      <c r="N157" s="310" t="str">
        <f>VLOOKUP($I157,'WM-AR'!$B$7:$AL$2292,8,FALSE)</f>
        <v>Concrete Brick</v>
      </c>
      <c r="O157" s="310">
        <f>VLOOKUP($I157,'WM-AR'!$B$7:$AL$2292,10,FALSE)</f>
        <v>0</v>
      </c>
      <c r="P157" s="310">
        <f>VLOOKUP($I157,'WM-AR'!$B$7:$AL$2292,12,FALSE)</f>
        <v>0</v>
      </c>
      <c r="Q157" s="310" t="str">
        <f>IF(VLOOKUP($I157,'WM-AR'!$B$7:$AL$2292,14,FALSE)=0,"",VLOOKUP($I157,'WM-AR'!$B$7:$AL$2292,14,FALSE))</f>
        <v/>
      </c>
      <c r="R157" s="310">
        <f>VLOOKUP($I157,'WM-AR'!$B$7:$AL$2292,16,FALSE)</f>
        <v>0</v>
      </c>
      <c r="S157" s="310">
        <f>VLOOKUP($I157,'WM-AR'!$B$7:$AL$2292,18,FALSE)</f>
        <v>0</v>
      </c>
      <c r="T157" s="310" t="str">
        <f>VLOOKUP($I157,'WM-AR'!$B$7:$AL$2292,20,FALSE)</f>
        <v>[0.5B] w/ All Reinf.(Lath, Steel Tie, Anchor Bar, Mortar, ETC.), Filler, Sealant, Lintel/Sill for Opening, ETC.</v>
      </c>
      <c r="U157" s="310">
        <f>VLOOKUP($I157,'WM-AR'!$B$7:$AL$2292,22,FALSE)</f>
        <v>0</v>
      </c>
      <c r="V157" s="310" t="str">
        <f>VLOOKUP($I157,'WM-AR'!$B$7:$AL$2292,24,FALSE)</f>
        <v>THK≤90mm</v>
      </c>
      <c r="W157" s="310">
        <f>VLOOKUP($I157,'WM-AR'!$B$7:$AL$2292,25,FALSE)</f>
        <v>0</v>
      </c>
      <c r="X157" s="310" t="str">
        <f>VLOOKUP($I157,'WM-AR'!$B$7:$AL$2292,26,FALSE)</f>
        <v>THK=(  )mm</v>
      </c>
      <c r="Y157" s="310">
        <f>VLOOKUP($I157,'WM-AR'!$B$7:$AL$2292,27,FALSE)</f>
        <v>0</v>
      </c>
      <c r="Z157" s="310">
        <f>VLOOKUP($I157,'WM-AR'!$B$7:$AL$2292,28,FALSE)</f>
        <v>0</v>
      </c>
      <c r="AA157" s="310">
        <f>VLOOKUP($I157,'WM-AR'!$B$7:$AL$2292,29,FALSE)</f>
        <v>0</v>
      </c>
      <c r="AB157" s="310">
        <f>VLOOKUP($I157,'WM-AR'!$B$7:$AL$2292,30,FALSE)</f>
        <v>0</v>
      </c>
      <c r="AC157" s="310">
        <f>VLOOKUP($I157,'WM-AR'!$B$7:$AL$2292,31,FALSE)</f>
        <v>0</v>
      </c>
      <c r="AD157" s="310">
        <f>VLOOKUP($I157,'WM-AR'!$B$7:$AL$2292,32,FALSE)</f>
        <v>0</v>
      </c>
      <c r="AE157" s="310">
        <f>VLOOKUP($I157,'WM-AR'!$B$7:$AL$2292,33,FALSE)</f>
        <v>0</v>
      </c>
      <c r="AF157" s="287" t="s">
        <v>1182</v>
      </c>
      <c r="AG157" s="316" t="s">
        <v>779</v>
      </c>
      <c r="AH157" s="312"/>
      <c r="AI157" s="312" t="s">
        <v>763</v>
      </c>
      <c r="AJ157" s="334"/>
    </row>
    <row r="158" spans="2:36" ht="49.9" customHeight="1">
      <c r="B158" s="299" t="str">
        <f t="shared" ref="B158:B162" si="28">$B157</f>
        <v>표준</v>
      </c>
      <c r="C158" s="314"/>
      <c r="D158" s="285"/>
      <c r="E158" s="285"/>
      <c r="F158" s="748"/>
      <c r="G158" s="286" t="s">
        <v>1133</v>
      </c>
      <c r="H158" s="308"/>
      <c r="I158" s="309" t="str">
        <f t="shared" si="19"/>
        <v/>
      </c>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287"/>
      <c r="AG158" s="352"/>
      <c r="AH158" s="352"/>
      <c r="AI158" s="352"/>
      <c r="AJ158" s="334"/>
    </row>
    <row r="159" spans="2:36" ht="49.9" customHeight="1">
      <c r="B159" s="299" t="str">
        <f t="shared" si="28"/>
        <v>표준</v>
      </c>
      <c r="C159" s="314"/>
      <c r="D159" s="285"/>
      <c r="E159" s="285"/>
      <c r="F159" s="748"/>
      <c r="G159" s="286" t="str">
        <f>O159</f>
        <v>Polystyrene (Extruded Polystyrene(XPS) or Expanded Polystyrene(EPS))</v>
      </c>
      <c r="H159" s="308" t="s">
        <v>1173</v>
      </c>
      <c r="I159" s="309" t="str">
        <f t="shared" si="19"/>
        <v>A04AL076-00012</v>
      </c>
      <c r="J159" s="310"/>
      <c r="K159" s="310" t="str">
        <f>VLOOKUP($I159,'WM-AR'!$B$7:$AL$2292,34,FALSE)</f>
        <v>M2</v>
      </c>
      <c r="L159" s="310" t="str">
        <f>VLOOKUP($I159,'WM-AR'!$B$7:$AL$2292,4,FALSE)</f>
        <v>Finishing Work</v>
      </c>
      <c r="M159" s="310" t="str">
        <f>VLOOKUP($I159,'WM-AR'!$B$7:$AL$2292,6,FALSE)</f>
        <v>Masonry Work</v>
      </c>
      <c r="N159" s="310" t="str">
        <f>VLOOKUP($I159,'WM-AR'!$B$7:$AL$2292,8,FALSE)</f>
        <v>Insulation</v>
      </c>
      <c r="O159" s="310" t="str">
        <f>VLOOKUP($I159,'WM-AR'!$B$7:$AL$2292,10,FALSE)</f>
        <v>Polystyrene (Extruded Polystyrene(XPS) or Expanded Polystyrene(EPS))</v>
      </c>
      <c r="P159" s="310">
        <f>VLOOKUP($I159,'WM-AR'!$B$7:$AL$2292,12,FALSE)</f>
        <v>0</v>
      </c>
      <c r="Q159" s="310" t="str">
        <f>IF(VLOOKUP($I159,'WM-AR'!$B$7:$AL$2292,14,FALSE)=0,"",VLOOKUP($I159,'WM-AR'!$B$7:$AL$2292,14,FALSE))</f>
        <v/>
      </c>
      <c r="R159" s="310">
        <f>VLOOKUP($I159,'WM-AR'!$B$7:$AL$2292,16,FALSE)</f>
        <v>0</v>
      </c>
      <c r="S159" s="310">
        <f>VLOOKUP($I159,'WM-AR'!$B$7:$AL$2292,18,FALSE)</f>
        <v>0</v>
      </c>
      <c r="T159" s="310" t="str">
        <f>VLOOKUP($I159,'WM-AR'!$B$7:$AL$2292,20,FALSE)</f>
        <v>Minimum Density of 25 kg/m3</v>
      </c>
      <c r="U159" s="310">
        <f>VLOOKUP($I159,'WM-AR'!$B$7:$AL$2292,22,FALSE)</f>
        <v>0</v>
      </c>
      <c r="V159" s="310" t="str">
        <f>VLOOKUP($I159,'WM-AR'!$B$7:$AL$2292,24,FALSE)</f>
        <v>100mm≤THK</v>
      </c>
      <c r="W159" s="310">
        <f>VLOOKUP($I159,'WM-AR'!$B$7:$AL$2292,25,FALSE)</f>
        <v>0</v>
      </c>
      <c r="X159" s="310" t="str">
        <f>VLOOKUP($I159,'WM-AR'!$B$7:$AL$2292,26,FALSE)</f>
        <v>THK=(  )mm</v>
      </c>
      <c r="Y159" s="310">
        <f>VLOOKUP($I159,'WM-AR'!$B$7:$AL$2292,27,FALSE)</f>
        <v>0</v>
      </c>
      <c r="Z159" s="310">
        <f>VLOOKUP($I159,'WM-AR'!$B$7:$AL$2292,28,FALSE)</f>
        <v>0</v>
      </c>
      <c r="AA159" s="310">
        <f>VLOOKUP($I159,'WM-AR'!$B$7:$AL$2292,29,FALSE)</f>
        <v>0</v>
      </c>
      <c r="AB159" s="310">
        <f>VLOOKUP($I159,'WM-AR'!$B$7:$AL$2292,30,FALSE)</f>
        <v>0</v>
      </c>
      <c r="AC159" s="310">
        <f>VLOOKUP($I159,'WM-AR'!$B$7:$AL$2292,31,FALSE)</f>
        <v>0</v>
      </c>
      <c r="AD159" s="310">
        <f>VLOOKUP($I159,'WM-AR'!$B$7:$AL$2292,32,FALSE)</f>
        <v>0</v>
      </c>
      <c r="AE159" s="310">
        <f>VLOOKUP($I159,'WM-AR'!$B$7:$AL$2292,33,FALSE)</f>
        <v>0</v>
      </c>
      <c r="AF159" s="287" t="s">
        <v>1166</v>
      </c>
      <c r="AG159" s="316" t="s">
        <v>779</v>
      </c>
      <c r="AH159" s="312"/>
      <c r="AI159" s="312" t="s">
        <v>763</v>
      </c>
      <c r="AJ159" s="334"/>
    </row>
    <row r="160" spans="2:36" ht="49.9" customHeight="1">
      <c r="B160" s="299" t="str">
        <f t="shared" si="28"/>
        <v>표준</v>
      </c>
      <c r="C160" s="314"/>
      <c r="D160" s="285"/>
      <c r="E160" s="285"/>
      <c r="F160" s="747"/>
      <c r="G160" s="286" t="str">
        <f>N160</f>
        <v>Burnt Clay Brick</v>
      </c>
      <c r="H160" s="308" t="s">
        <v>1157</v>
      </c>
      <c r="I160" s="309" t="str">
        <f t="shared" si="19"/>
        <v>A04AL074-00002</v>
      </c>
      <c r="J160" s="310"/>
      <c r="K160" s="310" t="str">
        <f>VLOOKUP($I160,'WM-AR'!$B$7:$AL$2292,34,FALSE)</f>
        <v>M2</v>
      </c>
      <c r="L160" s="310" t="str">
        <f>VLOOKUP($I160,'WM-AR'!$B$7:$AL$2292,4,FALSE)</f>
        <v>Finishing Work</v>
      </c>
      <c r="M160" s="310" t="str">
        <f>VLOOKUP($I160,'WM-AR'!$B$7:$AL$2292,6,FALSE)</f>
        <v>Masonry Work</v>
      </c>
      <c r="N160" s="310" t="str">
        <f>VLOOKUP($I160,'WM-AR'!$B$7:$AL$2292,8,FALSE)</f>
        <v>Burnt Clay Brick</v>
      </c>
      <c r="O160" s="310">
        <f>VLOOKUP($I160,'WM-AR'!$B$7:$AL$2292,10,FALSE)</f>
        <v>0</v>
      </c>
      <c r="P160" s="310">
        <f>VLOOKUP($I160,'WM-AR'!$B$7:$AL$2292,12,FALSE)</f>
        <v>0</v>
      </c>
      <c r="Q160" s="310" t="str">
        <f>IF(VLOOKUP($I160,'WM-AR'!$B$7:$AL$2292,14,FALSE)=0,"",VLOOKUP($I160,'WM-AR'!$B$7:$AL$2292,14,FALSE))</f>
        <v/>
      </c>
      <c r="R160" s="310">
        <f>VLOOKUP($I160,'WM-AR'!$B$7:$AL$2292,16,FALSE)</f>
        <v>0</v>
      </c>
      <c r="S160" s="310">
        <f>VLOOKUP($I160,'WM-AR'!$B$7:$AL$2292,18,FALSE)</f>
        <v>0</v>
      </c>
      <c r="T160" s="310" t="str">
        <f>VLOOKUP($I160,'WM-AR'!$B$7:$AL$2292,20,FALSE)</f>
        <v>[1.0B] w/ All Reinf.(Lath, Steel Tie, Anchor Bar, Mortar, ETC.), Filler, Sealant, Lintel/Sill for Opening, ETC.</v>
      </c>
      <c r="U160" s="310">
        <f>VLOOKUP($I160,'WM-AR'!$B$7:$AL$2292,22,FALSE)</f>
        <v>0</v>
      </c>
      <c r="V160" s="310" t="str">
        <f>VLOOKUP($I160,'WM-AR'!$B$7:$AL$2292,24,FALSE)</f>
        <v>90mm&lt;THK≤190mm</v>
      </c>
      <c r="W160" s="310">
        <f>VLOOKUP($I160,'WM-AR'!$B$7:$AL$2292,25,FALSE)</f>
        <v>0</v>
      </c>
      <c r="X160" s="310" t="str">
        <f>VLOOKUP($I160,'WM-AR'!$B$7:$AL$2292,26,FALSE)</f>
        <v>THK=(  )mm</v>
      </c>
      <c r="Y160" s="310">
        <f>VLOOKUP($I160,'WM-AR'!$B$7:$AL$2292,27,FALSE)</f>
        <v>0</v>
      </c>
      <c r="Z160" s="310">
        <f>VLOOKUP($I160,'WM-AR'!$B$7:$AL$2292,28,FALSE)</f>
        <v>0</v>
      </c>
      <c r="AA160" s="310">
        <f>VLOOKUP($I160,'WM-AR'!$B$7:$AL$2292,29,FALSE)</f>
        <v>0</v>
      </c>
      <c r="AB160" s="310">
        <f>VLOOKUP($I160,'WM-AR'!$B$7:$AL$2292,30,FALSE)</f>
        <v>0</v>
      </c>
      <c r="AC160" s="310">
        <f>VLOOKUP($I160,'WM-AR'!$B$7:$AL$2292,31,FALSE)</f>
        <v>0</v>
      </c>
      <c r="AD160" s="310">
        <f>VLOOKUP($I160,'WM-AR'!$B$7:$AL$2292,32,FALSE)</f>
        <v>0</v>
      </c>
      <c r="AE160" s="310">
        <f>VLOOKUP($I160,'WM-AR'!$B$7:$AL$2292,33,FALSE)</f>
        <v>0</v>
      </c>
      <c r="AF160" s="287" t="s">
        <v>1182</v>
      </c>
      <c r="AG160" s="316" t="s">
        <v>779</v>
      </c>
      <c r="AH160" s="312"/>
      <c r="AI160" s="312" t="s">
        <v>763</v>
      </c>
      <c r="AJ160" s="334"/>
    </row>
    <row r="161" spans="2:36" ht="49.9" customHeight="1">
      <c r="B161" s="299" t="str">
        <f t="shared" si="28"/>
        <v>표준</v>
      </c>
      <c r="C161" s="314"/>
      <c r="D161" s="285"/>
      <c r="E161" s="309"/>
      <c r="F161" s="746"/>
      <c r="G161" s="286" t="str">
        <f>N161</f>
        <v>Plastering</v>
      </c>
      <c r="H161" s="308" t="s">
        <v>1136</v>
      </c>
      <c r="I161" s="309" t="str">
        <f t="shared" ref="I161:I238" si="29">LEFT(H161,14)</f>
        <v>A04AT198-00001</v>
      </c>
      <c r="J161" s="310"/>
      <c r="K161" s="310" t="str">
        <f>VLOOKUP($I161,'WM-AR'!$B$7:$AL$2292,34,FALSE)</f>
        <v>M2</v>
      </c>
      <c r="L161" s="310" t="str">
        <f>VLOOKUP($I161,'WM-AR'!$B$7:$AL$2292,4,FALSE)</f>
        <v>Finishing Work</v>
      </c>
      <c r="M161" s="310" t="str">
        <f>VLOOKUP($I161,'WM-AR'!$B$7:$AL$2292,6,FALSE)</f>
        <v>Plastering Work</v>
      </c>
      <c r="N161" s="310" t="str">
        <f>VLOOKUP($I161,'WM-AR'!$B$7:$AL$2292,8,FALSE)</f>
        <v>Plastering</v>
      </c>
      <c r="O161" s="310">
        <f>VLOOKUP($I161,'WM-AR'!$B$7:$AL$2292,10,FALSE)</f>
        <v>0</v>
      </c>
      <c r="P161" s="310">
        <f>VLOOKUP($I161,'WM-AR'!$B$7:$AL$2292,12,FALSE)</f>
        <v>0</v>
      </c>
      <c r="Q161" s="310" t="str">
        <f>IF(VLOOKUP($I161,'WM-AR'!$B$7:$AL$2292,14,FALSE)=0,"",VLOOKUP($I161,'WM-AR'!$B$7:$AL$2292,14,FALSE))</f>
        <v/>
      </c>
      <c r="R161" s="310">
        <f>VLOOKUP($I161,'WM-AR'!$B$7:$AL$2292,16,FALSE)</f>
        <v>0</v>
      </c>
      <c r="S161" s="310" t="str">
        <f>VLOOKUP($I161,'WM-AR'!$B$7:$AL$2292,18,FALSE)</f>
        <v>for External Masonry Wall</v>
      </c>
      <c r="T161" s="310" t="str">
        <f>VLOOKUP($I161,'WM-AR'!$B$7:$AL$2292,20,FALSE)</f>
        <v/>
      </c>
      <c r="U161" s="310">
        <f>VLOOKUP($I161,'WM-AR'!$B$7:$AL$2292,22,FALSE)</f>
        <v>0</v>
      </c>
      <c r="V161" s="310">
        <f>VLOOKUP($I161,'WM-AR'!$B$7:$AL$2292,24,FALSE)</f>
        <v>0</v>
      </c>
      <c r="W161" s="310">
        <f>VLOOKUP($I161,'WM-AR'!$B$7:$AL$2292,25,FALSE)</f>
        <v>0</v>
      </c>
      <c r="X161" s="310" t="str">
        <f>VLOOKUP($I161,'WM-AR'!$B$7:$AL$2292,26,FALSE)</f>
        <v>THK=(  )mm</v>
      </c>
      <c r="Y161" s="310">
        <f>VLOOKUP($I161,'WM-AR'!$B$7:$AL$2292,27,FALSE)</f>
        <v>0</v>
      </c>
      <c r="Z161" s="310">
        <f>VLOOKUP($I161,'WM-AR'!$B$7:$AL$2292,28,FALSE)</f>
        <v>0</v>
      </c>
      <c r="AA161" s="310">
        <f>VLOOKUP($I161,'WM-AR'!$B$7:$AL$2292,29,FALSE)</f>
        <v>0</v>
      </c>
      <c r="AB161" s="310">
        <f>VLOOKUP($I161,'WM-AR'!$B$7:$AL$2292,30,FALSE)</f>
        <v>0</v>
      </c>
      <c r="AC161" s="310">
        <f>VLOOKUP($I161,'WM-AR'!$B$7:$AL$2292,31,FALSE)</f>
        <v>0</v>
      </c>
      <c r="AD161" s="310">
        <f>VLOOKUP($I161,'WM-AR'!$B$7:$AL$2292,32,FALSE)</f>
        <v>0</v>
      </c>
      <c r="AE161" s="310">
        <f>VLOOKUP($I161,'WM-AR'!$B$7:$AL$2292,33,FALSE)</f>
        <v>0</v>
      </c>
      <c r="AF161" s="287" t="s">
        <v>1137</v>
      </c>
      <c r="AG161" s="316" t="s">
        <v>779</v>
      </c>
      <c r="AH161" s="312"/>
      <c r="AI161" s="312" t="s">
        <v>763</v>
      </c>
      <c r="AJ161" s="334"/>
    </row>
    <row r="162" spans="2:36" ht="49.9" customHeight="1">
      <c r="B162" s="299" t="str">
        <f t="shared" si="28"/>
        <v>표준</v>
      </c>
      <c r="C162" s="314"/>
      <c r="D162" s="285"/>
      <c r="E162" s="309"/>
      <c r="F162" s="747"/>
      <c r="G162" s="286" t="str">
        <f>O162</f>
        <v>Acrylic Emulsion Paint</v>
      </c>
      <c r="H162" s="308" t="s">
        <v>1138</v>
      </c>
      <c r="I162" s="309" t="str">
        <f t="shared" si="29"/>
        <v>A04AM077-00001</v>
      </c>
      <c r="J162" s="310"/>
      <c r="K162" s="310" t="str">
        <f>VLOOKUP($I162,'WM-AR'!$B$7:$AL$2292,34,FALSE)</f>
        <v>M2</v>
      </c>
      <c r="L162" s="310" t="str">
        <f>VLOOKUP($I162,'WM-AR'!$B$7:$AL$2292,4,FALSE)</f>
        <v>Finishing Work</v>
      </c>
      <c r="M162" s="310" t="str">
        <f>VLOOKUP($I162,'WM-AR'!$B$7:$AL$2292,6,FALSE)</f>
        <v>Painting Work</v>
      </c>
      <c r="N162" s="310" t="str">
        <f>VLOOKUP($I162,'WM-AR'!$B$7:$AL$2292,8,FALSE)</f>
        <v>External Wall Painting</v>
      </c>
      <c r="O162" s="310" t="str">
        <f>VLOOKUP($I162,'WM-AR'!$B$7:$AL$2292,10,FALSE)</f>
        <v>Acrylic Emulsion Paint</v>
      </c>
      <c r="P162" s="310">
        <f>VLOOKUP($I162,'WM-AR'!$B$7:$AL$2292,12,FALSE)</f>
        <v>0</v>
      </c>
      <c r="Q162" s="310" t="str">
        <f>IF(VLOOKUP($I162,'WM-AR'!$B$7:$AL$2292,14,FALSE)=0,"",VLOOKUP($I162,'WM-AR'!$B$7:$AL$2292,14,FALSE))</f>
        <v/>
      </c>
      <c r="R162" s="310">
        <f>VLOOKUP($I162,'WM-AR'!$B$7:$AL$2292,16,FALSE)</f>
        <v>0</v>
      </c>
      <c r="S162" s="310">
        <f>VLOOKUP($I162,'WM-AR'!$B$7:$AL$2292,18,FALSE)</f>
        <v>0</v>
      </c>
      <c r="T162" s="310" t="str">
        <f>VLOOKUP($I162,'WM-AR'!$B$7:$AL$2292,20,FALSE)</f>
        <v/>
      </c>
      <c r="U162" s="310">
        <f>VLOOKUP($I162,'WM-AR'!$B$7:$AL$2292,22,FALSE)</f>
        <v>0</v>
      </c>
      <c r="V162" s="310" t="str">
        <f>VLOOKUP($I162,'WM-AR'!$B$7:$AL$2292,24,FALSE)</f>
        <v/>
      </c>
      <c r="W162" s="310">
        <f>VLOOKUP($I162,'WM-AR'!$B$7:$AL$2292,25,FALSE)</f>
        <v>0</v>
      </c>
      <c r="X162" s="310" t="str">
        <f>VLOOKUP($I162,'WM-AR'!$B$7:$AL$2292,26,FALSE)</f>
        <v/>
      </c>
      <c r="Y162" s="310">
        <f>VLOOKUP($I162,'WM-AR'!$B$7:$AL$2292,27,FALSE)</f>
        <v>0</v>
      </c>
      <c r="Z162" s="310">
        <f>VLOOKUP($I162,'WM-AR'!$B$7:$AL$2292,28,FALSE)</f>
        <v>0</v>
      </c>
      <c r="AA162" s="310">
        <f>VLOOKUP($I162,'WM-AR'!$B$7:$AL$2292,29,FALSE)</f>
        <v>0</v>
      </c>
      <c r="AB162" s="310">
        <f>VLOOKUP($I162,'WM-AR'!$B$7:$AL$2292,30,FALSE)</f>
        <v>0</v>
      </c>
      <c r="AC162" s="310">
        <f>VLOOKUP($I162,'WM-AR'!$B$7:$AL$2292,31,FALSE)</f>
        <v>0</v>
      </c>
      <c r="AD162" s="310">
        <f>VLOOKUP($I162,'WM-AR'!$B$7:$AL$2292,32,FALSE)</f>
        <v>0</v>
      </c>
      <c r="AE162" s="310">
        <f>VLOOKUP($I162,'WM-AR'!$B$7:$AL$2292,33,FALSE)</f>
        <v>0</v>
      </c>
      <c r="AF162" s="287" t="s">
        <v>1139</v>
      </c>
      <c r="AG162" s="316" t="s">
        <v>779</v>
      </c>
      <c r="AH162" s="312"/>
      <c r="AI162" s="312" t="s">
        <v>763</v>
      </c>
      <c r="AJ162" s="334"/>
    </row>
    <row r="163" spans="2:36">
      <c r="B163" s="317" t="str">
        <f>$B162</f>
        <v>표준</v>
      </c>
      <c r="C163" s="318"/>
      <c r="D163" s="318"/>
      <c r="E163" s="318"/>
      <c r="F163" s="318"/>
      <c r="G163" s="318"/>
      <c r="H163" s="318"/>
      <c r="I163" s="318"/>
      <c r="J163" s="318"/>
      <c r="K163" s="318"/>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row>
    <row r="164" spans="2:36" ht="33" customHeight="1">
      <c r="B164" s="379"/>
      <c r="C164" s="438"/>
      <c r="D164" s="451" t="s">
        <v>1107</v>
      </c>
      <c r="E164" s="321"/>
      <c r="F164" s="321"/>
      <c r="G164" s="412" t="s">
        <v>1189</v>
      </c>
      <c r="H164" s="412"/>
      <c r="I164" s="415" t="str">
        <f t="shared" si="29"/>
        <v/>
      </c>
      <c r="J164" s="415"/>
      <c r="K164" s="416"/>
      <c r="L164" s="416"/>
      <c r="M164" s="416"/>
      <c r="N164" s="416"/>
      <c r="O164" s="416"/>
      <c r="P164" s="416"/>
      <c r="Q164" s="416"/>
      <c r="R164" s="416"/>
      <c r="S164" s="416"/>
      <c r="T164" s="416"/>
      <c r="U164" s="416"/>
      <c r="V164" s="416"/>
      <c r="W164" s="416"/>
      <c r="X164" s="416"/>
      <c r="Y164" s="416"/>
      <c r="Z164" s="416"/>
      <c r="AA164" s="416"/>
      <c r="AB164" s="416"/>
      <c r="AC164" s="416"/>
      <c r="AD164" s="416"/>
      <c r="AE164" s="416"/>
      <c r="AF164" s="305"/>
      <c r="AG164" s="305"/>
      <c r="AH164" s="305"/>
      <c r="AI164" s="305"/>
      <c r="AJ164" s="306"/>
    </row>
    <row r="165" spans="2:36" ht="34.9" customHeight="1">
      <c r="B165" s="283" t="s">
        <v>755</v>
      </c>
      <c r="C165" s="440"/>
      <c r="D165" s="285" t="s">
        <v>225</v>
      </c>
      <c r="E165" s="308"/>
      <c r="F165" s="287" t="s">
        <v>539</v>
      </c>
      <c r="G165" s="288" t="s">
        <v>1190</v>
      </c>
      <c r="H165" s="289"/>
      <c r="I165" s="290" t="str">
        <f t="shared" si="29"/>
        <v/>
      </c>
      <c r="J165" s="290"/>
      <c r="K165" s="290"/>
      <c r="L165" s="290"/>
      <c r="M165" s="290"/>
      <c r="N165" s="291"/>
      <c r="O165" s="441" t="s">
        <v>1191</v>
      </c>
      <c r="P165" s="442"/>
      <c r="Q165" s="442"/>
      <c r="R165" s="442"/>
      <c r="S165" s="442"/>
      <c r="T165" s="442"/>
      <c r="U165" s="442"/>
      <c r="V165" s="443"/>
      <c r="W165" s="444"/>
      <c r="X165" s="444"/>
      <c r="Y165" s="444"/>
      <c r="Z165" s="444"/>
      <c r="AA165" s="444"/>
      <c r="AB165" s="444"/>
      <c r="AC165" s="444"/>
      <c r="AD165" s="444"/>
      <c r="AE165" s="444"/>
      <c r="AF165" s="394" t="s">
        <v>1192</v>
      </c>
      <c r="AG165" s="297"/>
      <c r="AH165" s="297"/>
      <c r="AI165" s="297"/>
      <c r="AJ165" s="333"/>
    </row>
    <row r="166" spans="2:36" ht="49.9" customHeight="1">
      <c r="B166" s="299" t="str">
        <f>$B165</f>
        <v>표준</v>
      </c>
      <c r="C166" s="307"/>
      <c r="D166" s="286"/>
      <c r="E166" s="286"/>
      <c r="F166" s="285"/>
      <c r="G166" s="286" t="str">
        <f>N166</f>
        <v>Reinforced Concrete Block</v>
      </c>
      <c r="H166" s="308" t="s">
        <v>1165</v>
      </c>
      <c r="I166" s="309" t="str">
        <f t="shared" si="29"/>
        <v>A04AL069-00001</v>
      </c>
      <c r="J166" s="310"/>
      <c r="K166" s="310" t="str">
        <f>VLOOKUP($I166,'WM-AR'!$B$7:$AL$2292,34,FALSE)</f>
        <v>M2</v>
      </c>
      <c r="L166" s="310" t="str">
        <f>VLOOKUP($I166,'WM-AR'!$B$7:$AL$2292,4,FALSE)</f>
        <v>Finishing Work</v>
      </c>
      <c r="M166" s="310" t="str">
        <f>VLOOKUP($I166,'WM-AR'!$B$7:$AL$2292,6,FALSE)</f>
        <v>Masonry Work</v>
      </c>
      <c r="N166" s="310" t="str">
        <f>VLOOKUP($I166,'WM-AR'!$B$7:$AL$2292,8,FALSE)</f>
        <v>Reinforced Concrete Block</v>
      </c>
      <c r="O166" s="310">
        <f>VLOOKUP($I166,'WM-AR'!$B$7:$AL$2292,10,FALSE)</f>
        <v>0</v>
      </c>
      <c r="P166" s="310">
        <f>VLOOKUP($I166,'WM-AR'!$B$7:$AL$2292,12,FALSE)</f>
        <v>0</v>
      </c>
      <c r="Q166" s="310" t="str">
        <f>IF(VLOOKUP($I166,'WM-AR'!$B$7:$AL$2292,14,FALSE)=0,"",VLOOKUP($I166,'WM-AR'!$B$7:$AL$2292,14,FALSE))</f>
        <v/>
      </c>
      <c r="R166" s="310">
        <f>VLOOKUP($I166,'WM-AR'!$B$7:$AL$2292,16,FALSE)</f>
        <v>0</v>
      </c>
      <c r="S166" s="310">
        <f>VLOOKUP($I166,'WM-AR'!$B$7:$AL$2292,18,FALSE)</f>
        <v>0</v>
      </c>
      <c r="T166" s="310" t="str">
        <f>VLOOKUP($I166,'WM-AR'!$B$7:$AL$2292,20,FALSE)</f>
        <v>w/ All Reinf.(Lath, Steel Tie, Anchor Bar, Mortar, ETC.), Filler, Sealant, Lintel/Sill for Opening, ETC.</v>
      </c>
      <c r="U166" s="310">
        <f>VLOOKUP($I166,'WM-AR'!$B$7:$AL$2292,22,FALSE)</f>
        <v>0</v>
      </c>
      <c r="V166" s="310" t="str">
        <f>VLOOKUP($I166,'WM-AR'!$B$7:$AL$2292,24,FALSE)</f>
        <v>50mm&lt;THK≤100mm</v>
      </c>
      <c r="W166" s="310">
        <f>VLOOKUP($I166,'WM-AR'!$B$7:$AL$2292,25,FALSE)</f>
        <v>0</v>
      </c>
      <c r="X166" s="310" t="str">
        <f>VLOOKUP($I166,'WM-AR'!$B$7:$AL$2292,26,FALSE)</f>
        <v>THK=(  )mm</v>
      </c>
      <c r="Y166" s="310">
        <f>VLOOKUP($I166,'WM-AR'!$B$7:$AL$2292,27,FALSE)</f>
        <v>0</v>
      </c>
      <c r="Z166" s="310">
        <f>VLOOKUP($I166,'WM-AR'!$B$7:$AL$2292,28,FALSE)</f>
        <v>0</v>
      </c>
      <c r="AA166" s="310">
        <f>VLOOKUP($I166,'WM-AR'!$B$7:$AL$2292,29,FALSE)</f>
        <v>0</v>
      </c>
      <c r="AB166" s="310">
        <f>VLOOKUP($I166,'WM-AR'!$B$7:$AL$2292,30,FALSE)</f>
        <v>0</v>
      </c>
      <c r="AC166" s="310">
        <f>VLOOKUP($I166,'WM-AR'!$B$7:$AL$2292,31,FALSE)</f>
        <v>0</v>
      </c>
      <c r="AD166" s="310">
        <f>VLOOKUP($I166,'WM-AR'!$B$7:$AL$2292,32,FALSE)</f>
        <v>0</v>
      </c>
      <c r="AE166" s="310">
        <f>VLOOKUP($I166,'WM-AR'!$B$7:$AL$2292,33,FALSE)</f>
        <v>0</v>
      </c>
      <c r="AF166" s="287" t="s">
        <v>1170</v>
      </c>
      <c r="AG166" s="316" t="s">
        <v>779</v>
      </c>
      <c r="AH166" s="312"/>
      <c r="AI166" s="312" t="s">
        <v>763</v>
      </c>
      <c r="AJ166" s="334"/>
    </row>
    <row r="167" spans="2:36" ht="49.9" customHeight="1">
      <c r="B167" s="299" t="str">
        <f t="shared" ref="B167:B168" si="30">$B166</f>
        <v>표준</v>
      </c>
      <c r="C167" s="314"/>
      <c r="D167" s="285"/>
      <c r="E167" s="285"/>
      <c r="F167" s="285"/>
      <c r="G167" s="286" t="s">
        <v>1133</v>
      </c>
      <c r="H167" s="308"/>
      <c r="I167" s="309" t="str">
        <f t="shared" si="29"/>
        <v/>
      </c>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287"/>
      <c r="AG167" s="352"/>
      <c r="AH167" s="352"/>
      <c r="AI167" s="352"/>
      <c r="AJ167" s="334"/>
    </row>
    <row r="168" spans="2:36" ht="49.9" customHeight="1">
      <c r="B168" s="299" t="str">
        <f t="shared" si="30"/>
        <v>표준</v>
      </c>
      <c r="C168" s="314"/>
      <c r="D168" s="285"/>
      <c r="E168" s="285"/>
      <c r="F168" s="285"/>
      <c r="G168" s="286" t="str">
        <f>O168</f>
        <v>Mineral Wool (Rock Wool)</v>
      </c>
      <c r="H168" s="308" t="s">
        <v>1167</v>
      </c>
      <c r="I168" s="309" t="str">
        <f t="shared" si="29"/>
        <v>A04AL076-00004</v>
      </c>
      <c r="J168" s="310"/>
      <c r="K168" s="310" t="str">
        <f>VLOOKUP($I168,'WM-AR'!$B$7:$AL$2292,34,FALSE)</f>
        <v>M2</v>
      </c>
      <c r="L168" s="310" t="str">
        <f>VLOOKUP($I168,'WM-AR'!$B$7:$AL$2292,4,FALSE)</f>
        <v>Finishing Work</v>
      </c>
      <c r="M168" s="310" t="str">
        <f>VLOOKUP($I168,'WM-AR'!$B$7:$AL$2292,6,FALSE)</f>
        <v>Masonry Work</v>
      </c>
      <c r="N168" s="310" t="str">
        <f>VLOOKUP($I168,'WM-AR'!$B$7:$AL$2292,8,FALSE)</f>
        <v>Insulation</v>
      </c>
      <c r="O168" s="310" t="str">
        <f>VLOOKUP($I168,'WM-AR'!$B$7:$AL$2292,10,FALSE)</f>
        <v>Mineral Wool (Rock Wool)</v>
      </c>
      <c r="P168" s="310">
        <f>VLOOKUP($I168,'WM-AR'!$B$7:$AL$2292,12,FALSE)</f>
        <v>0</v>
      </c>
      <c r="Q168" s="310" t="str">
        <f>IF(VLOOKUP($I168,'WM-AR'!$B$7:$AL$2292,14,FALSE)=0,"",VLOOKUP($I168,'WM-AR'!$B$7:$AL$2292,14,FALSE))</f>
        <v/>
      </c>
      <c r="R168" s="310">
        <f>VLOOKUP($I168,'WM-AR'!$B$7:$AL$2292,16,FALSE)</f>
        <v>0</v>
      </c>
      <c r="S168" s="310">
        <f>VLOOKUP($I168,'WM-AR'!$B$7:$AL$2292,18,FALSE)</f>
        <v>0</v>
      </c>
      <c r="T168" s="310" t="str">
        <f>VLOOKUP($I168,'WM-AR'!$B$7:$AL$2292,20,FALSE)</f>
        <v>Minimum Density of 50 kg/m3</v>
      </c>
      <c r="U168" s="310">
        <f>VLOOKUP($I168,'WM-AR'!$B$7:$AL$2292,22,FALSE)</f>
        <v>0</v>
      </c>
      <c r="V168" s="310" t="str">
        <f>VLOOKUP($I168,'WM-AR'!$B$7:$AL$2292,24,FALSE)</f>
        <v>100mm≤THK</v>
      </c>
      <c r="W168" s="310">
        <f>VLOOKUP($I168,'WM-AR'!$B$7:$AL$2292,25,FALSE)</f>
        <v>0</v>
      </c>
      <c r="X168" s="310" t="str">
        <f>VLOOKUP($I168,'WM-AR'!$B$7:$AL$2292,26,FALSE)</f>
        <v>THK=(  )mm</v>
      </c>
      <c r="Y168" s="310">
        <f>VLOOKUP($I168,'WM-AR'!$B$7:$AL$2292,27,FALSE)</f>
        <v>0</v>
      </c>
      <c r="Z168" s="310">
        <f>VLOOKUP($I168,'WM-AR'!$B$7:$AL$2292,28,FALSE)</f>
        <v>0</v>
      </c>
      <c r="AA168" s="310">
        <f>VLOOKUP($I168,'WM-AR'!$B$7:$AL$2292,29,FALSE)</f>
        <v>0</v>
      </c>
      <c r="AB168" s="310">
        <f>VLOOKUP($I168,'WM-AR'!$B$7:$AL$2292,30,FALSE)</f>
        <v>0</v>
      </c>
      <c r="AC168" s="310">
        <f>VLOOKUP($I168,'WM-AR'!$B$7:$AL$2292,31,FALSE)</f>
        <v>0</v>
      </c>
      <c r="AD168" s="310">
        <f>VLOOKUP($I168,'WM-AR'!$B$7:$AL$2292,32,FALSE)</f>
        <v>0</v>
      </c>
      <c r="AE168" s="310">
        <f>VLOOKUP($I168,'WM-AR'!$B$7:$AL$2292,33,FALSE)</f>
        <v>0</v>
      </c>
      <c r="AF168" s="287" t="s">
        <v>1170</v>
      </c>
      <c r="AG168" s="316" t="s">
        <v>779</v>
      </c>
      <c r="AH168" s="312"/>
      <c r="AI168" s="312" t="s">
        <v>763</v>
      </c>
      <c r="AJ168" s="334"/>
    </row>
    <row r="169" spans="2:36">
      <c r="B169" s="317" t="str">
        <f>$B168</f>
        <v>표준</v>
      </c>
      <c r="C169" s="318"/>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row>
    <row r="170" spans="2:36" ht="34.9" customHeight="1">
      <c r="B170" s="283" t="s">
        <v>755</v>
      </c>
      <c r="C170" s="440"/>
      <c r="D170" s="285" t="s">
        <v>225</v>
      </c>
      <c r="E170" s="308"/>
      <c r="F170" s="287" t="s">
        <v>539</v>
      </c>
      <c r="G170" s="288" t="s">
        <v>1193</v>
      </c>
      <c r="H170" s="289"/>
      <c r="I170" s="290" t="str">
        <f t="shared" si="29"/>
        <v/>
      </c>
      <c r="J170" s="290"/>
      <c r="K170" s="290"/>
      <c r="L170" s="290"/>
      <c r="M170" s="290"/>
      <c r="N170" s="291"/>
      <c r="O170" s="441" t="s">
        <v>1194</v>
      </c>
      <c r="P170" s="442"/>
      <c r="Q170" s="442"/>
      <c r="R170" s="442"/>
      <c r="S170" s="442"/>
      <c r="T170" s="442"/>
      <c r="U170" s="442"/>
      <c r="V170" s="443"/>
      <c r="W170" s="444"/>
      <c r="X170" s="444"/>
      <c r="Y170" s="444"/>
      <c r="Z170" s="444"/>
      <c r="AA170" s="444"/>
      <c r="AB170" s="444"/>
      <c r="AC170" s="444"/>
      <c r="AD170" s="444"/>
      <c r="AE170" s="444"/>
      <c r="AF170" s="394" t="s">
        <v>1192</v>
      </c>
      <c r="AG170" s="297"/>
      <c r="AH170" s="297"/>
      <c r="AI170" s="297"/>
      <c r="AJ170" s="333"/>
    </row>
    <row r="171" spans="2:36" ht="49.9" customHeight="1">
      <c r="B171" s="299" t="str">
        <f>$B170</f>
        <v>표준</v>
      </c>
      <c r="C171" s="307"/>
      <c r="D171" s="286"/>
      <c r="E171" s="286"/>
      <c r="F171" s="285"/>
      <c r="G171" s="286" t="str">
        <f>N171</f>
        <v>Reinforced Concrete Block</v>
      </c>
      <c r="H171" s="308" t="s">
        <v>1165</v>
      </c>
      <c r="I171" s="309" t="str">
        <f t="shared" si="29"/>
        <v>A04AL069-00001</v>
      </c>
      <c r="J171" s="310"/>
      <c r="K171" s="310" t="str">
        <f>VLOOKUP($I171,'WM-AR'!$B$7:$AL$2292,34,FALSE)</f>
        <v>M2</v>
      </c>
      <c r="L171" s="310" t="str">
        <f>VLOOKUP($I171,'WM-AR'!$B$7:$AL$2292,4,FALSE)</f>
        <v>Finishing Work</v>
      </c>
      <c r="M171" s="310" t="str">
        <f>VLOOKUP($I171,'WM-AR'!$B$7:$AL$2292,6,FALSE)</f>
        <v>Masonry Work</v>
      </c>
      <c r="N171" s="310" t="str">
        <f>VLOOKUP($I171,'WM-AR'!$B$7:$AL$2292,8,FALSE)</f>
        <v>Reinforced Concrete Block</v>
      </c>
      <c r="O171" s="310">
        <f>VLOOKUP($I171,'WM-AR'!$B$7:$AL$2292,10,FALSE)</f>
        <v>0</v>
      </c>
      <c r="P171" s="310">
        <f>VLOOKUP($I171,'WM-AR'!$B$7:$AL$2292,12,FALSE)</f>
        <v>0</v>
      </c>
      <c r="Q171" s="310" t="str">
        <f>IF(VLOOKUP($I171,'WM-AR'!$B$7:$AL$2292,14,FALSE)=0,"",VLOOKUP($I171,'WM-AR'!$B$7:$AL$2292,14,FALSE))</f>
        <v/>
      </c>
      <c r="R171" s="310">
        <f>VLOOKUP($I171,'WM-AR'!$B$7:$AL$2292,16,FALSE)</f>
        <v>0</v>
      </c>
      <c r="S171" s="310">
        <f>VLOOKUP($I171,'WM-AR'!$B$7:$AL$2292,18,FALSE)</f>
        <v>0</v>
      </c>
      <c r="T171" s="310" t="str">
        <f>VLOOKUP($I171,'WM-AR'!$B$7:$AL$2292,20,FALSE)</f>
        <v>w/ All Reinf.(Lath, Steel Tie, Anchor Bar, Mortar, ETC.), Filler, Sealant, Lintel/Sill for Opening, ETC.</v>
      </c>
      <c r="U171" s="310">
        <f>VLOOKUP($I171,'WM-AR'!$B$7:$AL$2292,22,FALSE)</f>
        <v>0</v>
      </c>
      <c r="V171" s="310" t="str">
        <f>VLOOKUP($I171,'WM-AR'!$B$7:$AL$2292,24,FALSE)</f>
        <v>50mm&lt;THK≤100mm</v>
      </c>
      <c r="W171" s="310">
        <f>VLOOKUP($I171,'WM-AR'!$B$7:$AL$2292,25,FALSE)</f>
        <v>0</v>
      </c>
      <c r="X171" s="310" t="str">
        <f>VLOOKUP($I171,'WM-AR'!$B$7:$AL$2292,26,FALSE)</f>
        <v>THK=(  )mm</v>
      </c>
      <c r="Y171" s="310">
        <f>VLOOKUP($I171,'WM-AR'!$B$7:$AL$2292,27,FALSE)</f>
        <v>0</v>
      </c>
      <c r="Z171" s="310">
        <f>VLOOKUP($I171,'WM-AR'!$B$7:$AL$2292,28,FALSE)</f>
        <v>0</v>
      </c>
      <c r="AA171" s="310">
        <f>VLOOKUP($I171,'WM-AR'!$B$7:$AL$2292,29,FALSE)</f>
        <v>0</v>
      </c>
      <c r="AB171" s="310">
        <f>VLOOKUP($I171,'WM-AR'!$B$7:$AL$2292,30,FALSE)</f>
        <v>0</v>
      </c>
      <c r="AC171" s="310">
        <f>VLOOKUP($I171,'WM-AR'!$B$7:$AL$2292,31,FALSE)</f>
        <v>0</v>
      </c>
      <c r="AD171" s="310">
        <f>VLOOKUP($I171,'WM-AR'!$B$7:$AL$2292,32,FALSE)</f>
        <v>0</v>
      </c>
      <c r="AE171" s="310">
        <f>VLOOKUP($I171,'WM-AR'!$B$7:$AL$2292,33,FALSE)</f>
        <v>0</v>
      </c>
      <c r="AF171" s="287" t="s">
        <v>1170</v>
      </c>
      <c r="AG171" s="316" t="s">
        <v>779</v>
      </c>
      <c r="AH171" s="312"/>
      <c r="AI171" s="312" t="s">
        <v>763</v>
      </c>
      <c r="AJ171" s="334"/>
    </row>
    <row r="172" spans="2:36" ht="49.9" customHeight="1">
      <c r="B172" s="299" t="str">
        <f t="shared" ref="B172:B173" si="31">$B171</f>
        <v>표준</v>
      </c>
      <c r="C172" s="314"/>
      <c r="D172" s="285"/>
      <c r="E172" s="285"/>
      <c r="F172" s="285"/>
      <c r="G172" s="286" t="s">
        <v>1133</v>
      </c>
      <c r="H172" s="308"/>
      <c r="I172" s="309" t="str">
        <f t="shared" si="29"/>
        <v/>
      </c>
      <c r="J172" s="310"/>
      <c r="K172" s="310"/>
      <c r="L172" s="310"/>
      <c r="M172" s="310"/>
      <c r="N172" s="310"/>
      <c r="O172" s="310"/>
      <c r="P172" s="310"/>
      <c r="Q172" s="310"/>
      <c r="R172" s="310"/>
      <c r="S172" s="310"/>
      <c r="T172" s="310"/>
      <c r="U172" s="310"/>
      <c r="V172" s="310"/>
      <c r="W172" s="310"/>
      <c r="X172" s="310"/>
      <c r="Y172" s="310"/>
      <c r="Z172" s="310"/>
      <c r="AA172" s="310"/>
      <c r="AB172" s="310"/>
      <c r="AC172" s="310"/>
      <c r="AD172" s="310"/>
      <c r="AE172" s="310"/>
      <c r="AF172" s="287"/>
      <c r="AG172" s="352"/>
      <c r="AH172" s="352"/>
      <c r="AI172" s="352"/>
      <c r="AJ172" s="334"/>
    </row>
    <row r="173" spans="2:36" ht="49.9" customHeight="1">
      <c r="B173" s="299" t="str">
        <f t="shared" si="31"/>
        <v>표준</v>
      </c>
      <c r="C173" s="314"/>
      <c r="D173" s="285"/>
      <c r="E173" s="285"/>
      <c r="F173" s="285"/>
      <c r="G173" s="286" t="str">
        <f>O173</f>
        <v>Glass Wool (Fiberglass)</v>
      </c>
      <c r="H173" s="308" t="s">
        <v>1124</v>
      </c>
      <c r="I173" s="309" t="str">
        <f t="shared" si="29"/>
        <v>A04AL076-00008</v>
      </c>
      <c r="J173" s="310"/>
      <c r="K173" s="310" t="str">
        <f>VLOOKUP($I173,'WM-AR'!$B$7:$AL$2292,34,FALSE)</f>
        <v>M2</v>
      </c>
      <c r="L173" s="310" t="str">
        <f>VLOOKUP($I173,'WM-AR'!$B$7:$AL$2292,4,FALSE)</f>
        <v>Finishing Work</v>
      </c>
      <c r="M173" s="310" t="str">
        <f>VLOOKUP($I173,'WM-AR'!$B$7:$AL$2292,6,FALSE)</f>
        <v>Masonry Work</v>
      </c>
      <c r="N173" s="310" t="str">
        <f>VLOOKUP($I173,'WM-AR'!$B$7:$AL$2292,8,FALSE)</f>
        <v>Insulation</v>
      </c>
      <c r="O173" s="310" t="str">
        <f>VLOOKUP($I173,'WM-AR'!$B$7:$AL$2292,10,FALSE)</f>
        <v>Glass Wool (Fiberglass)</v>
      </c>
      <c r="P173" s="310">
        <f>VLOOKUP($I173,'WM-AR'!$B$7:$AL$2292,12,FALSE)</f>
        <v>0</v>
      </c>
      <c r="Q173" s="310" t="str">
        <f>IF(VLOOKUP($I173,'WM-AR'!$B$7:$AL$2292,14,FALSE)=0,"",VLOOKUP($I173,'WM-AR'!$B$7:$AL$2292,14,FALSE))</f>
        <v/>
      </c>
      <c r="R173" s="310">
        <f>VLOOKUP($I173,'WM-AR'!$B$7:$AL$2292,16,FALSE)</f>
        <v>0</v>
      </c>
      <c r="S173" s="310">
        <f>VLOOKUP($I173,'WM-AR'!$B$7:$AL$2292,18,FALSE)</f>
        <v>0</v>
      </c>
      <c r="T173" s="310" t="str">
        <f>VLOOKUP($I173,'WM-AR'!$B$7:$AL$2292,20,FALSE)</f>
        <v>Minimum Density of 50 kg/m3</v>
      </c>
      <c r="U173" s="310">
        <f>VLOOKUP($I173,'WM-AR'!$B$7:$AL$2292,22,FALSE)</f>
        <v>0</v>
      </c>
      <c r="V173" s="310" t="str">
        <f>VLOOKUP($I173,'WM-AR'!$B$7:$AL$2292,24,FALSE)</f>
        <v>100mm≤THK</v>
      </c>
      <c r="W173" s="310">
        <f>VLOOKUP($I173,'WM-AR'!$B$7:$AL$2292,25,FALSE)</f>
        <v>0</v>
      </c>
      <c r="X173" s="310" t="str">
        <f>VLOOKUP($I173,'WM-AR'!$B$7:$AL$2292,26,FALSE)</f>
        <v>THK=(  )mm</v>
      </c>
      <c r="Y173" s="310">
        <f>VLOOKUP($I173,'WM-AR'!$B$7:$AL$2292,27,FALSE)</f>
        <v>0</v>
      </c>
      <c r="Z173" s="310">
        <f>VLOOKUP($I173,'WM-AR'!$B$7:$AL$2292,28,FALSE)</f>
        <v>0</v>
      </c>
      <c r="AA173" s="310">
        <f>VLOOKUP($I173,'WM-AR'!$B$7:$AL$2292,29,FALSE)</f>
        <v>0</v>
      </c>
      <c r="AB173" s="310">
        <f>VLOOKUP($I173,'WM-AR'!$B$7:$AL$2292,30,FALSE)</f>
        <v>0</v>
      </c>
      <c r="AC173" s="310">
        <f>VLOOKUP($I173,'WM-AR'!$B$7:$AL$2292,31,FALSE)</f>
        <v>0</v>
      </c>
      <c r="AD173" s="310">
        <f>VLOOKUP($I173,'WM-AR'!$B$7:$AL$2292,32,FALSE)</f>
        <v>0</v>
      </c>
      <c r="AE173" s="310">
        <f>VLOOKUP($I173,'WM-AR'!$B$7:$AL$2292,33,FALSE)</f>
        <v>0</v>
      </c>
      <c r="AF173" s="287" t="s">
        <v>1170</v>
      </c>
      <c r="AG173" s="316" t="s">
        <v>779</v>
      </c>
      <c r="AH173" s="312"/>
      <c r="AI173" s="312" t="s">
        <v>763</v>
      </c>
      <c r="AJ173" s="334"/>
    </row>
    <row r="174" spans="2:36">
      <c r="B174" s="317" t="str">
        <f>$B173</f>
        <v>표준</v>
      </c>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row>
    <row r="175" spans="2:36" ht="34.9" customHeight="1">
      <c r="B175" s="283" t="s">
        <v>755</v>
      </c>
      <c r="C175" s="440"/>
      <c r="D175" s="285" t="s">
        <v>225</v>
      </c>
      <c r="E175" s="308"/>
      <c r="F175" s="287" t="s">
        <v>539</v>
      </c>
      <c r="G175" s="288" t="s">
        <v>1195</v>
      </c>
      <c r="H175" s="289"/>
      <c r="I175" s="290" t="str">
        <f t="shared" si="29"/>
        <v/>
      </c>
      <c r="J175" s="290"/>
      <c r="K175" s="290"/>
      <c r="L175" s="290"/>
      <c r="M175" s="290"/>
      <c r="N175" s="291"/>
      <c r="O175" s="441" t="s">
        <v>1196</v>
      </c>
      <c r="P175" s="442"/>
      <c r="Q175" s="442"/>
      <c r="R175" s="442"/>
      <c r="S175" s="442"/>
      <c r="T175" s="442"/>
      <c r="U175" s="442"/>
      <c r="V175" s="443"/>
      <c r="W175" s="444"/>
      <c r="X175" s="444"/>
      <c r="Y175" s="444"/>
      <c r="Z175" s="444"/>
      <c r="AA175" s="444"/>
      <c r="AB175" s="444"/>
      <c r="AC175" s="444"/>
      <c r="AD175" s="444"/>
      <c r="AE175" s="444"/>
      <c r="AF175" s="394" t="s">
        <v>1192</v>
      </c>
      <c r="AG175" s="297"/>
      <c r="AH175" s="297"/>
      <c r="AI175" s="297"/>
      <c r="AJ175" s="333"/>
    </row>
    <row r="176" spans="2:36" ht="49.9" customHeight="1">
      <c r="B176" s="299" t="str">
        <f>$B175</f>
        <v>표준</v>
      </c>
      <c r="C176" s="307"/>
      <c r="D176" s="286"/>
      <c r="E176" s="286"/>
      <c r="F176" s="285"/>
      <c r="G176" s="286" t="str">
        <f>N176</f>
        <v>Reinforced Concrete Block</v>
      </c>
      <c r="H176" s="308" t="s">
        <v>1165</v>
      </c>
      <c r="I176" s="309" t="str">
        <f t="shared" si="29"/>
        <v>A04AL069-00001</v>
      </c>
      <c r="J176" s="310"/>
      <c r="K176" s="310" t="str">
        <f>VLOOKUP($I176,'WM-AR'!$B$7:$AL$2292,34,FALSE)</f>
        <v>M2</v>
      </c>
      <c r="L176" s="310" t="str">
        <f>VLOOKUP($I176,'WM-AR'!$B$7:$AL$2292,4,FALSE)</f>
        <v>Finishing Work</v>
      </c>
      <c r="M176" s="310" t="str">
        <f>VLOOKUP($I176,'WM-AR'!$B$7:$AL$2292,6,FALSE)</f>
        <v>Masonry Work</v>
      </c>
      <c r="N176" s="310" t="str">
        <f>VLOOKUP($I176,'WM-AR'!$B$7:$AL$2292,8,FALSE)</f>
        <v>Reinforced Concrete Block</v>
      </c>
      <c r="O176" s="310">
        <f>VLOOKUP($I176,'WM-AR'!$B$7:$AL$2292,10,FALSE)</f>
        <v>0</v>
      </c>
      <c r="P176" s="310">
        <f>VLOOKUP($I176,'WM-AR'!$B$7:$AL$2292,12,FALSE)</f>
        <v>0</v>
      </c>
      <c r="Q176" s="310" t="str">
        <f>IF(VLOOKUP($I176,'WM-AR'!$B$7:$AL$2292,14,FALSE)=0,"",VLOOKUP($I176,'WM-AR'!$B$7:$AL$2292,14,FALSE))</f>
        <v/>
      </c>
      <c r="R176" s="310">
        <f>VLOOKUP($I176,'WM-AR'!$B$7:$AL$2292,16,FALSE)</f>
        <v>0</v>
      </c>
      <c r="S176" s="310">
        <f>VLOOKUP($I176,'WM-AR'!$B$7:$AL$2292,18,FALSE)</f>
        <v>0</v>
      </c>
      <c r="T176" s="310" t="str">
        <f>VLOOKUP($I176,'WM-AR'!$B$7:$AL$2292,20,FALSE)</f>
        <v>w/ All Reinf.(Lath, Steel Tie, Anchor Bar, Mortar, ETC.), Filler, Sealant, Lintel/Sill for Opening, ETC.</v>
      </c>
      <c r="U176" s="310">
        <f>VLOOKUP($I176,'WM-AR'!$B$7:$AL$2292,22,FALSE)</f>
        <v>0</v>
      </c>
      <c r="V176" s="310" t="str">
        <f>VLOOKUP($I176,'WM-AR'!$B$7:$AL$2292,24,FALSE)</f>
        <v>50mm&lt;THK≤100mm</v>
      </c>
      <c r="W176" s="310">
        <f>VLOOKUP($I176,'WM-AR'!$B$7:$AL$2292,25,FALSE)</f>
        <v>0</v>
      </c>
      <c r="X176" s="310" t="str">
        <f>VLOOKUP($I176,'WM-AR'!$B$7:$AL$2292,26,FALSE)</f>
        <v>THK=(  )mm</v>
      </c>
      <c r="Y176" s="310">
        <f>VLOOKUP($I176,'WM-AR'!$B$7:$AL$2292,27,FALSE)</f>
        <v>0</v>
      </c>
      <c r="Z176" s="310">
        <f>VLOOKUP($I176,'WM-AR'!$B$7:$AL$2292,28,FALSE)</f>
        <v>0</v>
      </c>
      <c r="AA176" s="310">
        <f>VLOOKUP($I176,'WM-AR'!$B$7:$AL$2292,29,FALSE)</f>
        <v>0</v>
      </c>
      <c r="AB176" s="310">
        <f>VLOOKUP($I176,'WM-AR'!$B$7:$AL$2292,30,FALSE)</f>
        <v>0</v>
      </c>
      <c r="AC176" s="310">
        <f>VLOOKUP($I176,'WM-AR'!$B$7:$AL$2292,31,FALSE)</f>
        <v>0</v>
      </c>
      <c r="AD176" s="310">
        <f>VLOOKUP($I176,'WM-AR'!$B$7:$AL$2292,32,FALSE)</f>
        <v>0</v>
      </c>
      <c r="AE176" s="310">
        <f>VLOOKUP($I176,'WM-AR'!$B$7:$AL$2292,33,FALSE)</f>
        <v>0</v>
      </c>
      <c r="AF176" s="287" t="s">
        <v>1170</v>
      </c>
      <c r="AG176" s="316" t="s">
        <v>779</v>
      </c>
      <c r="AH176" s="312"/>
      <c r="AI176" s="312" t="s">
        <v>763</v>
      </c>
      <c r="AJ176" s="334"/>
    </row>
    <row r="177" spans="2:36" ht="49.9" customHeight="1">
      <c r="B177" s="299" t="str">
        <f t="shared" ref="B177:B178" si="32">$B176</f>
        <v>표준</v>
      </c>
      <c r="C177" s="314"/>
      <c r="D177" s="285"/>
      <c r="E177" s="285"/>
      <c r="F177" s="285"/>
      <c r="G177" s="286" t="s">
        <v>1133</v>
      </c>
      <c r="H177" s="308"/>
      <c r="I177" s="309" t="str">
        <f t="shared" si="29"/>
        <v/>
      </c>
      <c r="J177" s="310"/>
      <c r="K177" s="310"/>
      <c r="L177" s="310"/>
      <c r="M177" s="310"/>
      <c r="N177" s="310"/>
      <c r="O177" s="310"/>
      <c r="P177" s="310"/>
      <c r="Q177" s="310"/>
      <c r="R177" s="310"/>
      <c r="S177" s="310"/>
      <c r="T177" s="310"/>
      <c r="U177" s="310"/>
      <c r="V177" s="310"/>
      <c r="W177" s="310"/>
      <c r="X177" s="310"/>
      <c r="Y177" s="310"/>
      <c r="Z177" s="310"/>
      <c r="AA177" s="310"/>
      <c r="AB177" s="310"/>
      <c r="AC177" s="310"/>
      <c r="AD177" s="310"/>
      <c r="AE177" s="310"/>
      <c r="AF177" s="287"/>
      <c r="AG177" s="352"/>
      <c r="AH177" s="352"/>
      <c r="AI177" s="352"/>
      <c r="AJ177" s="334"/>
    </row>
    <row r="178" spans="2:36" ht="49.9" customHeight="1">
      <c r="B178" s="299" t="str">
        <f t="shared" si="32"/>
        <v>표준</v>
      </c>
      <c r="C178" s="314"/>
      <c r="D178" s="285"/>
      <c r="E178" s="285"/>
      <c r="F178" s="285"/>
      <c r="G178" s="286" t="str">
        <f>O178</f>
        <v>Polystyrene (Extruded Polystyrene(XPS) or Expanded Polystyrene(EPS))</v>
      </c>
      <c r="H178" s="308" t="s">
        <v>1173</v>
      </c>
      <c r="I178" s="309" t="str">
        <f t="shared" si="29"/>
        <v>A04AL076-00012</v>
      </c>
      <c r="J178" s="310"/>
      <c r="K178" s="310" t="str">
        <f>VLOOKUP($I178,'WM-AR'!$B$7:$AL$2292,34,FALSE)</f>
        <v>M2</v>
      </c>
      <c r="L178" s="310" t="str">
        <f>VLOOKUP($I178,'WM-AR'!$B$7:$AL$2292,4,FALSE)</f>
        <v>Finishing Work</v>
      </c>
      <c r="M178" s="310" t="str">
        <f>VLOOKUP($I178,'WM-AR'!$B$7:$AL$2292,6,FALSE)</f>
        <v>Masonry Work</v>
      </c>
      <c r="N178" s="310" t="str">
        <f>VLOOKUP($I178,'WM-AR'!$B$7:$AL$2292,8,FALSE)</f>
        <v>Insulation</v>
      </c>
      <c r="O178" s="310" t="str">
        <f>VLOOKUP($I178,'WM-AR'!$B$7:$AL$2292,10,FALSE)</f>
        <v>Polystyrene (Extruded Polystyrene(XPS) or Expanded Polystyrene(EPS))</v>
      </c>
      <c r="P178" s="310">
        <f>VLOOKUP($I178,'WM-AR'!$B$7:$AL$2292,12,FALSE)</f>
        <v>0</v>
      </c>
      <c r="Q178" s="310" t="str">
        <f>IF(VLOOKUP($I178,'WM-AR'!$B$7:$AL$2292,14,FALSE)=0,"",VLOOKUP($I178,'WM-AR'!$B$7:$AL$2292,14,FALSE))</f>
        <v/>
      </c>
      <c r="R178" s="310">
        <f>VLOOKUP($I178,'WM-AR'!$B$7:$AL$2292,16,FALSE)</f>
        <v>0</v>
      </c>
      <c r="S178" s="310">
        <f>VLOOKUP($I178,'WM-AR'!$B$7:$AL$2292,18,FALSE)</f>
        <v>0</v>
      </c>
      <c r="T178" s="310" t="str">
        <f>VLOOKUP($I178,'WM-AR'!$B$7:$AL$2292,20,FALSE)</f>
        <v>Minimum Density of 25 kg/m3</v>
      </c>
      <c r="U178" s="310">
        <f>VLOOKUP($I178,'WM-AR'!$B$7:$AL$2292,22,FALSE)</f>
        <v>0</v>
      </c>
      <c r="V178" s="310" t="str">
        <f>VLOOKUP($I178,'WM-AR'!$B$7:$AL$2292,24,FALSE)</f>
        <v>100mm≤THK</v>
      </c>
      <c r="W178" s="310">
        <f>VLOOKUP($I178,'WM-AR'!$B$7:$AL$2292,25,FALSE)</f>
        <v>0</v>
      </c>
      <c r="X178" s="310" t="str">
        <f>VLOOKUP($I178,'WM-AR'!$B$7:$AL$2292,26,FALSE)</f>
        <v>THK=(  )mm</v>
      </c>
      <c r="Y178" s="310">
        <f>VLOOKUP($I178,'WM-AR'!$B$7:$AL$2292,27,FALSE)</f>
        <v>0</v>
      </c>
      <c r="Z178" s="310">
        <f>VLOOKUP($I178,'WM-AR'!$B$7:$AL$2292,28,FALSE)</f>
        <v>0</v>
      </c>
      <c r="AA178" s="310">
        <f>VLOOKUP($I178,'WM-AR'!$B$7:$AL$2292,29,FALSE)</f>
        <v>0</v>
      </c>
      <c r="AB178" s="310">
        <f>VLOOKUP($I178,'WM-AR'!$B$7:$AL$2292,30,FALSE)</f>
        <v>0</v>
      </c>
      <c r="AC178" s="310">
        <f>VLOOKUP($I178,'WM-AR'!$B$7:$AL$2292,31,FALSE)</f>
        <v>0</v>
      </c>
      <c r="AD178" s="310">
        <f>VLOOKUP($I178,'WM-AR'!$B$7:$AL$2292,32,FALSE)</f>
        <v>0</v>
      </c>
      <c r="AE178" s="310">
        <f>VLOOKUP($I178,'WM-AR'!$B$7:$AL$2292,33,FALSE)</f>
        <v>0</v>
      </c>
      <c r="AF178" s="287" t="s">
        <v>1170</v>
      </c>
      <c r="AG178" s="316" t="s">
        <v>779</v>
      </c>
      <c r="AH178" s="312"/>
      <c r="AI178" s="312" t="s">
        <v>763</v>
      </c>
      <c r="AJ178" s="334"/>
    </row>
    <row r="179" spans="2:36">
      <c r="B179" s="317" t="str">
        <f>$B178</f>
        <v>표준</v>
      </c>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row>
    <row r="180" spans="2:36" ht="34.9" customHeight="1">
      <c r="B180" s="283" t="s">
        <v>755</v>
      </c>
      <c r="C180" s="440"/>
      <c r="D180" s="285" t="s">
        <v>225</v>
      </c>
      <c r="E180" s="308"/>
      <c r="F180" s="287" t="s">
        <v>539</v>
      </c>
      <c r="G180" s="288" t="s">
        <v>1197</v>
      </c>
      <c r="H180" s="289"/>
      <c r="I180" s="290" t="str">
        <f t="shared" si="29"/>
        <v/>
      </c>
      <c r="J180" s="290"/>
      <c r="K180" s="290"/>
      <c r="L180" s="290"/>
      <c r="M180" s="290"/>
      <c r="N180" s="291"/>
      <c r="O180" s="441" t="s">
        <v>1198</v>
      </c>
      <c r="P180" s="442"/>
      <c r="Q180" s="442"/>
      <c r="R180" s="442"/>
      <c r="S180" s="442"/>
      <c r="T180" s="442"/>
      <c r="U180" s="442"/>
      <c r="V180" s="443"/>
      <c r="W180" s="444"/>
      <c r="X180" s="444"/>
      <c r="Y180" s="444"/>
      <c r="Z180" s="444"/>
      <c r="AA180" s="444"/>
      <c r="AB180" s="444"/>
      <c r="AC180" s="444"/>
      <c r="AD180" s="444"/>
      <c r="AE180" s="444"/>
      <c r="AF180" s="394" t="s">
        <v>1192</v>
      </c>
      <c r="AG180" s="297"/>
      <c r="AH180" s="297"/>
      <c r="AI180" s="297"/>
      <c r="AJ180" s="333"/>
    </row>
    <row r="181" spans="2:36" ht="49.9" customHeight="1">
      <c r="B181" s="299" t="str">
        <f>$B180</f>
        <v>표준</v>
      </c>
      <c r="C181" s="307"/>
      <c r="D181" s="286"/>
      <c r="E181" s="286"/>
      <c r="F181" s="285"/>
      <c r="G181" s="286" t="str">
        <f>N181</f>
        <v>Concrete Brick</v>
      </c>
      <c r="H181" s="308" t="s">
        <v>1176</v>
      </c>
      <c r="I181" s="309" t="str">
        <f t="shared" si="29"/>
        <v>A04AL073-00001</v>
      </c>
      <c r="J181" s="310"/>
      <c r="K181" s="310" t="str">
        <f>VLOOKUP($I181,'WM-AR'!$B$7:$AL$2292,34,FALSE)</f>
        <v>M2</v>
      </c>
      <c r="L181" s="310" t="str">
        <f>VLOOKUP($I181,'WM-AR'!$B$7:$AL$2292,4,FALSE)</f>
        <v>Finishing Work</v>
      </c>
      <c r="M181" s="310" t="str">
        <f>VLOOKUP($I181,'WM-AR'!$B$7:$AL$2292,6,FALSE)</f>
        <v>Masonry Work</v>
      </c>
      <c r="N181" s="310" t="str">
        <f>VLOOKUP($I181,'WM-AR'!$B$7:$AL$2292,8,FALSE)</f>
        <v>Concrete Brick</v>
      </c>
      <c r="O181" s="310">
        <f>VLOOKUP($I181,'WM-AR'!$B$7:$AL$2292,10,FALSE)</f>
        <v>0</v>
      </c>
      <c r="P181" s="310">
        <f>VLOOKUP($I181,'WM-AR'!$B$7:$AL$2292,12,FALSE)</f>
        <v>0</v>
      </c>
      <c r="Q181" s="310" t="str">
        <f>IF(VLOOKUP($I181,'WM-AR'!$B$7:$AL$2292,14,FALSE)=0,"",VLOOKUP($I181,'WM-AR'!$B$7:$AL$2292,14,FALSE))</f>
        <v/>
      </c>
      <c r="R181" s="310">
        <f>VLOOKUP($I181,'WM-AR'!$B$7:$AL$2292,16,FALSE)</f>
        <v>0</v>
      </c>
      <c r="S181" s="310">
        <f>VLOOKUP($I181,'WM-AR'!$B$7:$AL$2292,18,FALSE)</f>
        <v>0</v>
      </c>
      <c r="T181" s="310" t="str">
        <f>VLOOKUP($I181,'WM-AR'!$B$7:$AL$2292,20,FALSE)</f>
        <v>[0.5B] w/ All Reinf.(Lath, Steel Tie, Anchor Bar, Mortar, ETC.), Filler, Sealant, Lintel/Sill for Opening, ETC.</v>
      </c>
      <c r="U181" s="310">
        <f>VLOOKUP($I181,'WM-AR'!$B$7:$AL$2292,22,FALSE)</f>
        <v>0</v>
      </c>
      <c r="V181" s="310" t="str">
        <f>VLOOKUP($I181,'WM-AR'!$B$7:$AL$2292,24,FALSE)</f>
        <v>THK≤90mm</v>
      </c>
      <c r="W181" s="310">
        <f>VLOOKUP($I181,'WM-AR'!$B$7:$AL$2292,25,FALSE)</f>
        <v>0</v>
      </c>
      <c r="X181" s="310" t="str">
        <f>VLOOKUP($I181,'WM-AR'!$B$7:$AL$2292,26,FALSE)</f>
        <v>THK=(  )mm</v>
      </c>
      <c r="Y181" s="310">
        <f>VLOOKUP($I181,'WM-AR'!$B$7:$AL$2292,27,FALSE)</f>
        <v>0</v>
      </c>
      <c r="Z181" s="310">
        <f>VLOOKUP($I181,'WM-AR'!$B$7:$AL$2292,28,FALSE)</f>
        <v>0</v>
      </c>
      <c r="AA181" s="310">
        <f>VLOOKUP($I181,'WM-AR'!$B$7:$AL$2292,29,FALSE)</f>
        <v>0</v>
      </c>
      <c r="AB181" s="310">
        <f>VLOOKUP($I181,'WM-AR'!$B$7:$AL$2292,30,FALSE)</f>
        <v>0</v>
      </c>
      <c r="AC181" s="310">
        <f>VLOOKUP($I181,'WM-AR'!$B$7:$AL$2292,31,FALSE)</f>
        <v>0</v>
      </c>
      <c r="AD181" s="310">
        <f>VLOOKUP($I181,'WM-AR'!$B$7:$AL$2292,32,FALSE)</f>
        <v>0</v>
      </c>
      <c r="AE181" s="310">
        <f>VLOOKUP($I181,'WM-AR'!$B$7:$AL$2292,33,FALSE)</f>
        <v>0</v>
      </c>
      <c r="AF181" s="287" t="s">
        <v>1170</v>
      </c>
      <c r="AG181" s="316" t="s">
        <v>779</v>
      </c>
      <c r="AH181" s="312"/>
      <c r="AI181" s="312" t="s">
        <v>763</v>
      </c>
      <c r="AJ181" s="334"/>
    </row>
    <row r="182" spans="2:36" ht="49.9" customHeight="1">
      <c r="B182" s="299" t="str">
        <f t="shared" ref="B182:B183" si="33">$B181</f>
        <v>표준</v>
      </c>
      <c r="C182" s="314"/>
      <c r="D182" s="285"/>
      <c r="E182" s="285"/>
      <c r="F182" s="285"/>
      <c r="G182" s="286" t="s">
        <v>1133</v>
      </c>
      <c r="H182" s="308"/>
      <c r="I182" s="309" t="str">
        <f t="shared" si="29"/>
        <v/>
      </c>
      <c r="J182" s="310"/>
      <c r="K182" s="310"/>
      <c r="L182" s="310"/>
      <c r="M182" s="310"/>
      <c r="N182" s="310"/>
      <c r="O182" s="310"/>
      <c r="P182" s="310"/>
      <c r="Q182" s="310"/>
      <c r="R182" s="310"/>
      <c r="S182" s="310"/>
      <c r="T182" s="310"/>
      <c r="U182" s="310"/>
      <c r="V182" s="310"/>
      <c r="W182" s="310"/>
      <c r="X182" s="310"/>
      <c r="Y182" s="310"/>
      <c r="Z182" s="310"/>
      <c r="AA182" s="310"/>
      <c r="AB182" s="310"/>
      <c r="AC182" s="310"/>
      <c r="AD182" s="310"/>
      <c r="AE182" s="310"/>
      <c r="AF182" s="287"/>
      <c r="AG182" s="352"/>
      <c r="AH182" s="352"/>
      <c r="AI182" s="352"/>
      <c r="AJ182" s="334"/>
    </row>
    <row r="183" spans="2:36" ht="49.9" customHeight="1">
      <c r="B183" s="299" t="str">
        <f t="shared" si="33"/>
        <v>표준</v>
      </c>
      <c r="C183" s="314"/>
      <c r="D183" s="285"/>
      <c r="E183" s="285"/>
      <c r="F183" s="285"/>
      <c r="G183" s="286" t="str">
        <f>O183</f>
        <v>Mineral Wool (Rock Wool)</v>
      </c>
      <c r="H183" s="308" t="s">
        <v>1167</v>
      </c>
      <c r="I183" s="309" t="str">
        <f t="shared" si="29"/>
        <v>A04AL076-00004</v>
      </c>
      <c r="J183" s="310"/>
      <c r="K183" s="310" t="str">
        <f>VLOOKUP($I183,'WM-AR'!$B$7:$AL$2292,34,FALSE)</f>
        <v>M2</v>
      </c>
      <c r="L183" s="310" t="str">
        <f>VLOOKUP($I183,'WM-AR'!$B$7:$AL$2292,4,FALSE)</f>
        <v>Finishing Work</v>
      </c>
      <c r="M183" s="310" t="str">
        <f>VLOOKUP($I183,'WM-AR'!$B$7:$AL$2292,6,FALSE)</f>
        <v>Masonry Work</v>
      </c>
      <c r="N183" s="310" t="str">
        <f>VLOOKUP($I183,'WM-AR'!$B$7:$AL$2292,8,FALSE)</f>
        <v>Insulation</v>
      </c>
      <c r="O183" s="310" t="str">
        <f>VLOOKUP($I183,'WM-AR'!$B$7:$AL$2292,10,FALSE)</f>
        <v>Mineral Wool (Rock Wool)</v>
      </c>
      <c r="P183" s="310">
        <f>VLOOKUP($I183,'WM-AR'!$B$7:$AL$2292,12,FALSE)</f>
        <v>0</v>
      </c>
      <c r="Q183" s="310" t="str">
        <f>IF(VLOOKUP($I183,'WM-AR'!$B$7:$AL$2292,14,FALSE)=0,"",VLOOKUP($I183,'WM-AR'!$B$7:$AL$2292,14,FALSE))</f>
        <v/>
      </c>
      <c r="R183" s="310">
        <f>VLOOKUP($I183,'WM-AR'!$B$7:$AL$2292,16,FALSE)</f>
        <v>0</v>
      </c>
      <c r="S183" s="310">
        <f>VLOOKUP($I183,'WM-AR'!$B$7:$AL$2292,18,FALSE)</f>
        <v>0</v>
      </c>
      <c r="T183" s="310" t="str">
        <f>VLOOKUP($I183,'WM-AR'!$B$7:$AL$2292,20,FALSE)</f>
        <v>Minimum Density of 50 kg/m3</v>
      </c>
      <c r="U183" s="310">
        <f>VLOOKUP($I183,'WM-AR'!$B$7:$AL$2292,22,FALSE)</f>
        <v>0</v>
      </c>
      <c r="V183" s="310" t="str">
        <f>VLOOKUP($I183,'WM-AR'!$B$7:$AL$2292,24,FALSE)</f>
        <v>100mm≤THK</v>
      </c>
      <c r="W183" s="310">
        <f>VLOOKUP($I183,'WM-AR'!$B$7:$AL$2292,25,FALSE)</f>
        <v>0</v>
      </c>
      <c r="X183" s="310" t="str">
        <f>VLOOKUP($I183,'WM-AR'!$B$7:$AL$2292,26,FALSE)</f>
        <v>THK=(  )mm</v>
      </c>
      <c r="Y183" s="310">
        <f>VLOOKUP($I183,'WM-AR'!$B$7:$AL$2292,27,FALSE)</f>
        <v>0</v>
      </c>
      <c r="Z183" s="310">
        <f>VLOOKUP($I183,'WM-AR'!$B$7:$AL$2292,28,FALSE)</f>
        <v>0</v>
      </c>
      <c r="AA183" s="310">
        <f>VLOOKUP($I183,'WM-AR'!$B$7:$AL$2292,29,FALSE)</f>
        <v>0</v>
      </c>
      <c r="AB183" s="310">
        <f>VLOOKUP($I183,'WM-AR'!$B$7:$AL$2292,30,FALSE)</f>
        <v>0</v>
      </c>
      <c r="AC183" s="310">
        <f>VLOOKUP($I183,'WM-AR'!$B$7:$AL$2292,31,FALSE)</f>
        <v>0</v>
      </c>
      <c r="AD183" s="310">
        <f>VLOOKUP($I183,'WM-AR'!$B$7:$AL$2292,32,FALSE)</f>
        <v>0</v>
      </c>
      <c r="AE183" s="310">
        <f>VLOOKUP($I183,'WM-AR'!$B$7:$AL$2292,33,FALSE)</f>
        <v>0</v>
      </c>
      <c r="AF183" s="287" t="s">
        <v>1170</v>
      </c>
      <c r="AG183" s="316" t="s">
        <v>779</v>
      </c>
      <c r="AH183" s="312"/>
      <c r="AI183" s="312" t="s">
        <v>763</v>
      </c>
      <c r="AJ183" s="334"/>
    </row>
    <row r="184" spans="2:36">
      <c r="B184" s="317" t="str">
        <f>$B183</f>
        <v>표준</v>
      </c>
      <c r="C184" s="318"/>
      <c r="D184" s="318"/>
      <c r="E184" s="318"/>
      <c r="F184" s="318"/>
      <c r="G184" s="318"/>
      <c r="H184" s="318"/>
      <c r="I184" s="318"/>
      <c r="J184" s="318"/>
      <c r="K184" s="318"/>
      <c r="L184" s="318"/>
      <c r="M184" s="318"/>
      <c r="N184" s="318"/>
      <c r="O184" s="318"/>
      <c r="P184" s="318"/>
      <c r="Q184" s="318"/>
      <c r="R184" s="318"/>
      <c r="S184" s="318"/>
      <c r="T184" s="318"/>
      <c r="U184" s="318"/>
      <c r="V184" s="318"/>
      <c r="W184" s="318"/>
      <c r="X184" s="318"/>
      <c r="Y184" s="318"/>
      <c r="Z184" s="318"/>
      <c r="AA184" s="318"/>
      <c r="AB184" s="318"/>
      <c r="AC184" s="318"/>
      <c r="AD184" s="318"/>
      <c r="AE184" s="318"/>
      <c r="AF184" s="318"/>
      <c r="AG184" s="318"/>
      <c r="AH184" s="318"/>
      <c r="AI184" s="318"/>
      <c r="AJ184" s="318"/>
    </row>
    <row r="185" spans="2:36" ht="34.9" customHeight="1">
      <c r="B185" s="283" t="s">
        <v>755</v>
      </c>
      <c r="C185" s="440"/>
      <c r="D185" s="285" t="s">
        <v>225</v>
      </c>
      <c r="E185" s="308"/>
      <c r="F185" s="287" t="s">
        <v>539</v>
      </c>
      <c r="G185" s="288" t="s">
        <v>1199</v>
      </c>
      <c r="H185" s="289"/>
      <c r="I185" s="290" t="str">
        <f t="shared" si="29"/>
        <v/>
      </c>
      <c r="J185" s="290"/>
      <c r="K185" s="290"/>
      <c r="L185" s="290"/>
      <c r="M185" s="290"/>
      <c r="N185" s="291"/>
      <c r="O185" s="441" t="s">
        <v>1200</v>
      </c>
      <c r="P185" s="442"/>
      <c r="Q185" s="442"/>
      <c r="R185" s="442"/>
      <c r="S185" s="442"/>
      <c r="T185" s="442"/>
      <c r="U185" s="442"/>
      <c r="V185" s="443"/>
      <c r="W185" s="444"/>
      <c r="X185" s="444"/>
      <c r="Y185" s="444"/>
      <c r="Z185" s="444"/>
      <c r="AA185" s="444"/>
      <c r="AB185" s="444"/>
      <c r="AC185" s="444"/>
      <c r="AD185" s="444"/>
      <c r="AE185" s="444"/>
      <c r="AF185" s="394" t="s">
        <v>1192</v>
      </c>
      <c r="AG185" s="297"/>
      <c r="AH185" s="297"/>
      <c r="AI185" s="297"/>
      <c r="AJ185" s="333"/>
    </row>
    <row r="186" spans="2:36" ht="49.9" customHeight="1">
      <c r="B186" s="299" t="str">
        <f>$B185</f>
        <v>표준</v>
      </c>
      <c r="C186" s="307"/>
      <c r="D186" s="286"/>
      <c r="E186" s="286"/>
      <c r="F186" s="285"/>
      <c r="G186" s="286" t="str">
        <f>N186</f>
        <v>Concrete Brick</v>
      </c>
      <c r="H186" s="308" t="s">
        <v>1176</v>
      </c>
      <c r="I186" s="309" t="str">
        <f t="shared" si="29"/>
        <v>A04AL073-00001</v>
      </c>
      <c r="J186" s="310"/>
      <c r="K186" s="310" t="str">
        <f>VLOOKUP($I186,'WM-AR'!$B$7:$AL$2292,34,FALSE)</f>
        <v>M2</v>
      </c>
      <c r="L186" s="310" t="str">
        <f>VLOOKUP($I186,'WM-AR'!$B$7:$AL$2292,4,FALSE)</f>
        <v>Finishing Work</v>
      </c>
      <c r="M186" s="310" t="str">
        <f>VLOOKUP($I186,'WM-AR'!$B$7:$AL$2292,6,FALSE)</f>
        <v>Masonry Work</v>
      </c>
      <c r="N186" s="310" t="str">
        <f>VLOOKUP($I186,'WM-AR'!$B$7:$AL$2292,8,FALSE)</f>
        <v>Concrete Brick</v>
      </c>
      <c r="O186" s="310">
        <f>VLOOKUP($I186,'WM-AR'!$B$7:$AL$2292,10,FALSE)</f>
        <v>0</v>
      </c>
      <c r="P186" s="310">
        <f>VLOOKUP($I186,'WM-AR'!$B$7:$AL$2292,12,FALSE)</f>
        <v>0</v>
      </c>
      <c r="Q186" s="310" t="str">
        <f>IF(VLOOKUP($I186,'WM-AR'!$B$7:$AL$2292,14,FALSE)=0,"",VLOOKUP($I186,'WM-AR'!$B$7:$AL$2292,14,FALSE))</f>
        <v/>
      </c>
      <c r="R186" s="310">
        <f>VLOOKUP($I186,'WM-AR'!$B$7:$AL$2292,16,FALSE)</f>
        <v>0</v>
      </c>
      <c r="S186" s="310">
        <f>VLOOKUP($I186,'WM-AR'!$B$7:$AL$2292,18,FALSE)</f>
        <v>0</v>
      </c>
      <c r="T186" s="310" t="str">
        <f>VLOOKUP($I186,'WM-AR'!$B$7:$AL$2292,20,FALSE)</f>
        <v>[0.5B] w/ All Reinf.(Lath, Steel Tie, Anchor Bar, Mortar, ETC.), Filler, Sealant, Lintel/Sill for Opening, ETC.</v>
      </c>
      <c r="U186" s="310">
        <f>VLOOKUP($I186,'WM-AR'!$B$7:$AL$2292,22,FALSE)</f>
        <v>0</v>
      </c>
      <c r="V186" s="310" t="str">
        <f>VLOOKUP($I186,'WM-AR'!$B$7:$AL$2292,24,FALSE)</f>
        <v>THK≤90mm</v>
      </c>
      <c r="W186" s="310">
        <f>VLOOKUP($I186,'WM-AR'!$B$7:$AL$2292,25,FALSE)</f>
        <v>0</v>
      </c>
      <c r="X186" s="310" t="str">
        <f>VLOOKUP($I186,'WM-AR'!$B$7:$AL$2292,26,FALSE)</f>
        <v>THK=(  )mm</v>
      </c>
      <c r="Y186" s="310">
        <f>VLOOKUP($I186,'WM-AR'!$B$7:$AL$2292,27,FALSE)</f>
        <v>0</v>
      </c>
      <c r="Z186" s="310">
        <f>VLOOKUP($I186,'WM-AR'!$B$7:$AL$2292,28,FALSE)</f>
        <v>0</v>
      </c>
      <c r="AA186" s="310">
        <f>VLOOKUP($I186,'WM-AR'!$B$7:$AL$2292,29,FALSE)</f>
        <v>0</v>
      </c>
      <c r="AB186" s="310">
        <f>VLOOKUP($I186,'WM-AR'!$B$7:$AL$2292,30,FALSE)</f>
        <v>0</v>
      </c>
      <c r="AC186" s="310">
        <f>VLOOKUP($I186,'WM-AR'!$B$7:$AL$2292,31,FALSE)</f>
        <v>0</v>
      </c>
      <c r="AD186" s="310">
        <f>VLOOKUP($I186,'WM-AR'!$B$7:$AL$2292,32,FALSE)</f>
        <v>0</v>
      </c>
      <c r="AE186" s="310">
        <f>VLOOKUP($I186,'WM-AR'!$B$7:$AL$2292,33,FALSE)</f>
        <v>0</v>
      </c>
      <c r="AF186" s="287" t="s">
        <v>1170</v>
      </c>
      <c r="AG186" s="316" t="s">
        <v>779</v>
      </c>
      <c r="AH186" s="312"/>
      <c r="AI186" s="312" t="s">
        <v>763</v>
      </c>
      <c r="AJ186" s="334"/>
    </row>
    <row r="187" spans="2:36" ht="49.9" customHeight="1">
      <c r="B187" s="299" t="str">
        <f t="shared" ref="B187:B188" si="34">$B186</f>
        <v>표준</v>
      </c>
      <c r="C187" s="314"/>
      <c r="D187" s="285"/>
      <c r="E187" s="285"/>
      <c r="F187" s="285"/>
      <c r="G187" s="286" t="s">
        <v>1133</v>
      </c>
      <c r="H187" s="308"/>
      <c r="I187" s="309" t="str">
        <f t="shared" si="29"/>
        <v/>
      </c>
      <c r="J187" s="310"/>
      <c r="K187" s="310"/>
      <c r="L187" s="310"/>
      <c r="M187" s="310"/>
      <c r="N187" s="310"/>
      <c r="O187" s="310"/>
      <c r="P187" s="310"/>
      <c r="Q187" s="310"/>
      <c r="R187" s="310"/>
      <c r="S187" s="310"/>
      <c r="T187" s="310"/>
      <c r="U187" s="310"/>
      <c r="V187" s="310"/>
      <c r="W187" s="310"/>
      <c r="X187" s="310"/>
      <c r="Y187" s="310"/>
      <c r="Z187" s="310"/>
      <c r="AA187" s="310"/>
      <c r="AB187" s="310"/>
      <c r="AC187" s="310"/>
      <c r="AD187" s="310"/>
      <c r="AE187" s="310"/>
      <c r="AF187" s="287"/>
      <c r="AG187" s="352"/>
      <c r="AH187" s="352"/>
      <c r="AI187" s="352"/>
      <c r="AJ187" s="334"/>
    </row>
    <row r="188" spans="2:36" ht="49.9" customHeight="1">
      <c r="B188" s="299" t="str">
        <f t="shared" si="34"/>
        <v>표준</v>
      </c>
      <c r="C188" s="314"/>
      <c r="D188" s="285"/>
      <c r="E188" s="285"/>
      <c r="F188" s="285"/>
      <c r="G188" s="286" t="str">
        <f>O188</f>
        <v>Glass Wool (Fiberglass)</v>
      </c>
      <c r="H188" s="308" t="s">
        <v>1124</v>
      </c>
      <c r="I188" s="309" t="str">
        <f t="shared" si="29"/>
        <v>A04AL076-00008</v>
      </c>
      <c r="J188" s="310"/>
      <c r="K188" s="310" t="str">
        <f>VLOOKUP($I188,'WM-AR'!$B$7:$AL$2292,34,FALSE)</f>
        <v>M2</v>
      </c>
      <c r="L188" s="310" t="str">
        <f>VLOOKUP($I188,'WM-AR'!$B$7:$AL$2292,4,FALSE)</f>
        <v>Finishing Work</v>
      </c>
      <c r="M188" s="310" t="str">
        <f>VLOOKUP($I188,'WM-AR'!$B$7:$AL$2292,6,FALSE)</f>
        <v>Masonry Work</v>
      </c>
      <c r="N188" s="310" t="str">
        <f>VLOOKUP($I188,'WM-AR'!$B$7:$AL$2292,8,FALSE)</f>
        <v>Insulation</v>
      </c>
      <c r="O188" s="310" t="str">
        <f>VLOOKUP($I188,'WM-AR'!$B$7:$AL$2292,10,FALSE)</f>
        <v>Glass Wool (Fiberglass)</v>
      </c>
      <c r="P188" s="310">
        <f>VLOOKUP($I188,'WM-AR'!$B$7:$AL$2292,12,FALSE)</f>
        <v>0</v>
      </c>
      <c r="Q188" s="310" t="str">
        <f>IF(VLOOKUP($I188,'WM-AR'!$B$7:$AL$2292,14,FALSE)=0,"",VLOOKUP($I188,'WM-AR'!$B$7:$AL$2292,14,FALSE))</f>
        <v/>
      </c>
      <c r="R188" s="310">
        <f>VLOOKUP($I188,'WM-AR'!$B$7:$AL$2292,16,FALSE)</f>
        <v>0</v>
      </c>
      <c r="S188" s="310">
        <f>VLOOKUP($I188,'WM-AR'!$B$7:$AL$2292,18,FALSE)</f>
        <v>0</v>
      </c>
      <c r="T188" s="310" t="str">
        <f>VLOOKUP($I188,'WM-AR'!$B$7:$AL$2292,20,FALSE)</f>
        <v>Minimum Density of 50 kg/m3</v>
      </c>
      <c r="U188" s="310">
        <f>VLOOKUP($I188,'WM-AR'!$B$7:$AL$2292,22,FALSE)</f>
        <v>0</v>
      </c>
      <c r="V188" s="310" t="str">
        <f>VLOOKUP($I188,'WM-AR'!$B$7:$AL$2292,24,FALSE)</f>
        <v>100mm≤THK</v>
      </c>
      <c r="W188" s="310">
        <f>VLOOKUP($I188,'WM-AR'!$B$7:$AL$2292,25,FALSE)</f>
        <v>0</v>
      </c>
      <c r="X188" s="310" t="str">
        <f>VLOOKUP($I188,'WM-AR'!$B$7:$AL$2292,26,FALSE)</f>
        <v>THK=(  )mm</v>
      </c>
      <c r="Y188" s="310">
        <f>VLOOKUP($I188,'WM-AR'!$B$7:$AL$2292,27,FALSE)</f>
        <v>0</v>
      </c>
      <c r="Z188" s="310">
        <f>VLOOKUP($I188,'WM-AR'!$B$7:$AL$2292,28,FALSE)</f>
        <v>0</v>
      </c>
      <c r="AA188" s="310">
        <f>VLOOKUP($I188,'WM-AR'!$B$7:$AL$2292,29,FALSE)</f>
        <v>0</v>
      </c>
      <c r="AB188" s="310">
        <f>VLOOKUP($I188,'WM-AR'!$B$7:$AL$2292,30,FALSE)</f>
        <v>0</v>
      </c>
      <c r="AC188" s="310">
        <f>VLOOKUP($I188,'WM-AR'!$B$7:$AL$2292,31,FALSE)</f>
        <v>0</v>
      </c>
      <c r="AD188" s="310">
        <f>VLOOKUP($I188,'WM-AR'!$B$7:$AL$2292,32,FALSE)</f>
        <v>0</v>
      </c>
      <c r="AE188" s="310">
        <f>VLOOKUP($I188,'WM-AR'!$B$7:$AL$2292,33,FALSE)</f>
        <v>0</v>
      </c>
      <c r="AF188" s="287" t="s">
        <v>1170</v>
      </c>
      <c r="AG188" s="316" t="s">
        <v>779</v>
      </c>
      <c r="AH188" s="312"/>
      <c r="AI188" s="312" t="s">
        <v>763</v>
      </c>
      <c r="AJ188" s="334"/>
    </row>
    <row r="189" spans="2:36">
      <c r="B189" s="317" t="str">
        <f>$B188</f>
        <v>표준</v>
      </c>
      <c r="C189" s="318"/>
      <c r="D189" s="318"/>
      <c r="E189" s="318"/>
      <c r="F189" s="318"/>
      <c r="G189" s="318"/>
      <c r="H189" s="318"/>
      <c r="I189" s="318"/>
      <c r="J189" s="318"/>
      <c r="K189" s="318"/>
      <c r="L189" s="318"/>
      <c r="M189" s="318"/>
      <c r="N189" s="318"/>
      <c r="O189" s="318"/>
      <c r="P189" s="318"/>
      <c r="Q189" s="318"/>
      <c r="R189" s="318"/>
      <c r="S189" s="318"/>
      <c r="T189" s="318"/>
      <c r="U189" s="318"/>
      <c r="V189" s="318"/>
      <c r="W189" s="318"/>
      <c r="X189" s="318"/>
      <c r="Y189" s="318"/>
      <c r="Z189" s="318"/>
      <c r="AA189" s="318"/>
      <c r="AB189" s="318"/>
      <c r="AC189" s="318"/>
      <c r="AD189" s="318"/>
      <c r="AE189" s="318"/>
      <c r="AF189" s="318"/>
      <c r="AG189" s="318"/>
      <c r="AH189" s="318"/>
      <c r="AI189" s="318"/>
      <c r="AJ189" s="318"/>
    </row>
    <row r="190" spans="2:36" ht="34.9" customHeight="1">
      <c r="B190" s="283" t="s">
        <v>755</v>
      </c>
      <c r="C190" s="440"/>
      <c r="D190" s="285" t="s">
        <v>225</v>
      </c>
      <c r="E190" s="308"/>
      <c r="F190" s="287" t="s">
        <v>539</v>
      </c>
      <c r="G190" s="288" t="s">
        <v>1201</v>
      </c>
      <c r="H190" s="289"/>
      <c r="I190" s="290" t="str">
        <f t="shared" si="29"/>
        <v/>
      </c>
      <c r="J190" s="290"/>
      <c r="K190" s="290"/>
      <c r="L190" s="290"/>
      <c r="M190" s="290"/>
      <c r="N190" s="291"/>
      <c r="O190" s="441" t="s">
        <v>1202</v>
      </c>
      <c r="P190" s="442"/>
      <c r="Q190" s="442"/>
      <c r="R190" s="442"/>
      <c r="S190" s="442"/>
      <c r="T190" s="442"/>
      <c r="U190" s="442"/>
      <c r="V190" s="443"/>
      <c r="W190" s="444"/>
      <c r="X190" s="444"/>
      <c r="Y190" s="444"/>
      <c r="Z190" s="444"/>
      <c r="AA190" s="444"/>
      <c r="AB190" s="444"/>
      <c r="AC190" s="444"/>
      <c r="AD190" s="444"/>
      <c r="AE190" s="444"/>
      <c r="AF190" s="394" t="s">
        <v>1192</v>
      </c>
      <c r="AG190" s="297"/>
      <c r="AH190" s="297"/>
      <c r="AI190" s="297"/>
      <c r="AJ190" s="333"/>
    </row>
    <row r="191" spans="2:36" ht="49.9" customHeight="1">
      <c r="B191" s="299" t="str">
        <f>$B190</f>
        <v>표준</v>
      </c>
      <c r="C191" s="307"/>
      <c r="D191" s="286"/>
      <c r="E191" s="286"/>
      <c r="F191" s="285"/>
      <c r="G191" s="286" t="str">
        <f>N191</f>
        <v>Concrete Brick</v>
      </c>
      <c r="H191" s="308" t="s">
        <v>1176</v>
      </c>
      <c r="I191" s="309" t="str">
        <f t="shared" si="29"/>
        <v>A04AL073-00001</v>
      </c>
      <c r="J191" s="310"/>
      <c r="K191" s="310" t="str">
        <f>VLOOKUP($I191,'WM-AR'!$B$7:$AL$2292,34,FALSE)</f>
        <v>M2</v>
      </c>
      <c r="L191" s="310" t="str">
        <f>VLOOKUP($I191,'WM-AR'!$B$7:$AL$2292,4,FALSE)</f>
        <v>Finishing Work</v>
      </c>
      <c r="M191" s="310" t="str">
        <f>VLOOKUP($I191,'WM-AR'!$B$7:$AL$2292,6,FALSE)</f>
        <v>Masonry Work</v>
      </c>
      <c r="N191" s="310" t="str">
        <f>VLOOKUP($I191,'WM-AR'!$B$7:$AL$2292,8,FALSE)</f>
        <v>Concrete Brick</v>
      </c>
      <c r="O191" s="310">
        <f>VLOOKUP($I191,'WM-AR'!$B$7:$AL$2292,10,FALSE)</f>
        <v>0</v>
      </c>
      <c r="P191" s="310">
        <f>VLOOKUP($I191,'WM-AR'!$B$7:$AL$2292,12,FALSE)</f>
        <v>0</v>
      </c>
      <c r="Q191" s="310" t="str">
        <f>IF(VLOOKUP($I191,'WM-AR'!$B$7:$AL$2292,14,FALSE)=0,"",VLOOKUP($I191,'WM-AR'!$B$7:$AL$2292,14,FALSE))</f>
        <v/>
      </c>
      <c r="R191" s="310">
        <f>VLOOKUP($I191,'WM-AR'!$B$7:$AL$2292,16,FALSE)</f>
        <v>0</v>
      </c>
      <c r="S191" s="310">
        <f>VLOOKUP($I191,'WM-AR'!$B$7:$AL$2292,18,FALSE)</f>
        <v>0</v>
      </c>
      <c r="T191" s="310" t="str">
        <f>VLOOKUP($I191,'WM-AR'!$B$7:$AL$2292,20,FALSE)</f>
        <v>[0.5B] w/ All Reinf.(Lath, Steel Tie, Anchor Bar, Mortar, ETC.), Filler, Sealant, Lintel/Sill for Opening, ETC.</v>
      </c>
      <c r="U191" s="310">
        <f>VLOOKUP($I191,'WM-AR'!$B$7:$AL$2292,22,FALSE)</f>
        <v>0</v>
      </c>
      <c r="V191" s="310" t="str">
        <f>VLOOKUP($I191,'WM-AR'!$B$7:$AL$2292,24,FALSE)</f>
        <v>THK≤90mm</v>
      </c>
      <c r="W191" s="310">
        <f>VLOOKUP($I191,'WM-AR'!$B$7:$AL$2292,25,FALSE)</f>
        <v>0</v>
      </c>
      <c r="X191" s="310" t="str">
        <f>VLOOKUP($I191,'WM-AR'!$B$7:$AL$2292,26,FALSE)</f>
        <v>THK=(  )mm</v>
      </c>
      <c r="Y191" s="310">
        <f>VLOOKUP($I191,'WM-AR'!$B$7:$AL$2292,27,FALSE)</f>
        <v>0</v>
      </c>
      <c r="Z191" s="310">
        <f>VLOOKUP($I191,'WM-AR'!$B$7:$AL$2292,28,FALSE)</f>
        <v>0</v>
      </c>
      <c r="AA191" s="310">
        <f>VLOOKUP($I191,'WM-AR'!$B$7:$AL$2292,29,FALSE)</f>
        <v>0</v>
      </c>
      <c r="AB191" s="310">
        <f>VLOOKUP($I191,'WM-AR'!$B$7:$AL$2292,30,FALSE)</f>
        <v>0</v>
      </c>
      <c r="AC191" s="310">
        <f>VLOOKUP($I191,'WM-AR'!$B$7:$AL$2292,31,FALSE)</f>
        <v>0</v>
      </c>
      <c r="AD191" s="310">
        <f>VLOOKUP($I191,'WM-AR'!$B$7:$AL$2292,32,FALSE)</f>
        <v>0</v>
      </c>
      <c r="AE191" s="310">
        <f>VLOOKUP($I191,'WM-AR'!$B$7:$AL$2292,33,FALSE)</f>
        <v>0</v>
      </c>
      <c r="AF191" s="287" t="s">
        <v>1170</v>
      </c>
      <c r="AG191" s="316" t="s">
        <v>779</v>
      </c>
      <c r="AH191" s="312"/>
      <c r="AI191" s="312" t="s">
        <v>763</v>
      </c>
      <c r="AJ191" s="334"/>
    </row>
    <row r="192" spans="2:36" ht="49.9" customHeight="1">
      <c r="B192" s="299" t="str">
        <f t="shared" ref="B192:B193" si="35">$B191</f>
        <v>표준</v>
      </c>
      <c r="C192" s="314"/>
      <c r="D192" s="285"/>
      <c r="E192" s="285"/>
      <c r="F192" s="285"/>
      <c r="G192" s="286" t="s">
        <v>1133</v>
      </c>
      <c r="H192" s="308"/>
      <c r="I192" s="309" t="str">
        <f t="shared" si="29"/>
        <v/>
      </c>
      <c r="J192" s="310"/>
      <c r="K192" s="310"/>
      <c r="L192" s="310"/>
      <c r="M192" s="310"/>
      <c r="N192" s="310"/>
      <c r="O192" s="310"/>
      <c r="P192" s="310"/>
      <c r="Q192" s="310"/>
      <c r="R192" s="310"/>
      <c r="S192" s="310"/>
      <c r="T192" s="310"/>
      <c r="U192" s="310"/>
      <c r="V192" s="310"/>
      <c r="W192" s="310"/>
      <c r="X192" s="310"/>
      <c r="Y192" s="310"/>
      <c r="Z192" s="310"/>
      <c r="AA192" s="310"/>
      <c r="AB192" s="310"/>
      <c r="AC192" s="310"/>
      <c r="AD192" s="310"/>
      <c r="AE192" s="310"/>
      <c r="AF192" s="287"/>
      <c r="AG192" s="352"/>
      <c r="AH192" s="352"/>
      <c r="AI192" s="352"/>
      <c r="AJ192" s="334"/>
    </row>
    <row r="193" spans="2:36" ht="49.9" customHeight="1">
      <c r="B193" s="299" t="str">
        <f t="shared" si="35"/>
        <v>표준</v>
      </c>
      <c r="C193" s="314"/>
      <c r="D193" s="285"/>
      <c r="E193" s="285"/>
      <c r="F193" s="285"/>
      <c r="G193" s="286" t="str">
        <f>O193</f>
        <v>Polystyrene (Extruded Polystyrene(XPS) or Expanded Polystyrene(EPS))</v>
      </c>
      <c r="H193" s="308" t="s">
        <v>1173</v>
      </c>
      <c r="I193" s="309" t="str">
        <f t="shared" si="29"/>
        <v>A04AL076-00012</v>
      </c>
      <c r="J193" s="310"/>
      <c r="K193" s="310" t="str">
        <f>VLOOKUP($I193,'WM-AR'!$B$7:$AL$2292,34,FALSE)</f>
        <v>M2</v>
      </c>
      <c r="L193" s="310" t="str">
        <f>VLOOKUP($I193,'WM-AR'!$B$7:$AL$2292,4,FALSE)</f>
        <v>Finishing Work</v>
      </c>
      <c r="M193" s="310" t="str">
        <f>VLOOKUP($I193,'WM-AR'!$B$7:$AL$2292,6,FALSE)</f>
        <v>Masonry Work</v>
      </c>
      <c r="N193" s="310" t="str">
        <f>VLOOKUP($I193,'WM-AR'!$B$7:$AL$2292,8,FALSE)</f>
        <v>Insulation</v>
      </c>
      <c r="O193" s="310" t="str">
        <f>VLOOKUP($I193,'WM-AR'!$B$7:$AL$2292,10,FALSE)</f>
        <v>Polystyrene (Extruded Polystyrene(XPS) or Expanded Polystyrene(EPS))</v>
      </c>
      <c r="P193" s="310">
        <f>VLOOKUP($I193,'WM-AR'!$B$7:$AL$2292,12,FALSE)</f>
        <v>0</v>
      </c>
      <c r="Q193" s="310" t="str">
        <f>IF(VLOOKUP($I193,'WM-AR'!$B$7:$AL$2292,14,FALSE)=0,"",VLOOKUP($I193,'WM-AR'!$B$7:$AL$2292,14,FALSE))</f>
        <v/>
      </c>
      <c r="R193" s="310">
        <f>VLOOKUP($I193,'WM-AR'!$B$7:$AL$2292,16,FALSE)</f>
        <v>0</v>
      </c>
      <c r="S193" s="310">
        <f>VLOOKUP($I193,'WM-AR'!$B$7:$AL$2292,18,FALSE)</f>
        <v>0</v>
      </c>
      <c r="T193" s="310" t="str">
        <f>VLOOKUP($I193,'WM-AR'!$B$7:$AL$2292,20,FALSE)</f>
        <v>Minimum Density of 25 kg/m3</v>
      </c>
      <c r="U193" s="310">
        <f>VLOOKUP($I193,'WM-AR'!$B$7:$AL$2292,22,FALSE)</f>
        <v>0</v>
      </c>
      <c r="V193" s="310" t="str">
        <f>VLOOKUP($I193,'WM-AR'!$B$7:$AL$2292,24,FALSE)</f>
        <v>100mm≤THK</v>
      </c>
      <c r="W193" s="310">
        <f>VLOOKUP($I193,'WM-AR'!$B$7:$AL$2292,25,FALSE)</f>
        <v>0</v>
      </c>
      <c r="X193" s="310" t="str">
        <f>VLOOKUP($I193,'WM-AR'!$B$7:$AL$2292,26,FALSE)</f>
        <v>THK=(  )mm</v>
      </c>
      <c r="Y193" s="310">
        <f>VLOOKUP($I193,'WM-AR'!$B$7:$AL$2292,27,FALSE)</f>
        <v>0</v>
      </c>
      <c r="Z193" s="310">
        <f>VLOOKUP($I193,'WM-AR'!$B$7:$AL$2292,28,FALSE)</f>
        <v>0</v>
      </c>
      <c r="AA193" s="310">
        <f>VLOOKUP($I193,'WM-AR'!$B$7:$AL$2292,29,FALSE)</f>
        <v>0</v>
      </c>
      <c r="AB193" s="310">
        <f>VLOOKUP($I193,'WM-AR'!$B$7:$AL$2292,30,FALSE)</f>
        <v>0</v>
      </c>
      <c r="AC193" s="310">
        <f>VLOOKUP($I193,'WM-AR'!$B$7:$AL$2292,31,FALSE)</f>
        <v>0</v>
      </c>
      <c r="AD193" s="310">
        <f>VLOOKUP($I193,'WM-AR'!$B$7:$AL$2292,32,FALSE)</f>
        <v>0</v>
      </c>
      <c r="AE193" s="310">
        <f>VLOOKUP($I193,'WM-AR'!$B$7:$AL$2292,33,FALSE)</f>
        <v>0</v>
      </c>
      <c r="AF193" s="287" t="s">
        <v>1170</v>
      </c>
      <c r="AG193" s="316" t="s">
        <v>779</v>
      </c>
      <c r="AH193" s="312"/>
      <c r="AI193" s="312" t="s">
        <v>763</v>
      </c>
      <c r="AJ193" s="334"/>
    </row>
    <row r="194" spans="2:36">
      <c r="B194" s="317" t="str">
        <f>$B193</f>
        <v>표준</v>
      </c>
      <c r="C194" s="318"/>
      <c r="D194" s="318"/>
      <c r="E194" s="318"/>
      <c r="F194" s="318"/>
      <c r="G194" s="318"/>
      <c r="H194" s="318"/>
      <c r="I194" s="318"/>
      <c r="J194" s="318"/>
      <c r="K194" s="318"/>
      <c r="L194" s="318"/>
      <c r="M194" s="318"/>
      <c r="N194" s="318"/>
      <c r="O194" s="318"/>
      <c r="P194" s="318"/>
      <c r="Q194" s="318"/>
      <c r="R194" s="318"/>
      <c r="S194" s="318"/>
      <c r="T194" s="318"/>
      <c r="U194" s="318"/>
      <c r="V194" s="318"/>
      <c r="W194" s="318"/>
      <c r="X194" s="318"/>
      <c r="Y194" s="318"/>
      <c r="Z194" s="318"/>
      <c r="AA194" s="318"/>
      <c r="AB194" s="318"/>
      <c r="AC194" s="318"/>
      <c r="AD194" s="318"/>
      <c r="AE194" s="318"/>
      <c r="AF194" s="318"/>
      <c r="AG194" s="318"/>
      <c r="AH194" s="318"/>
      <c r="AI194" s="318"/>
      <c r="AJ194" s="318"/>
    </row>
    <row r="195" spans="2:36" ht="33" customHeight="1">
      <c r="B195" s="379"/>
      <c r="C195" s="438"/>
      <c r="D195" s="451" t="s">
        <v>1107</v>
      </c>
      <c r="E195" s="321"/>
      <c r="F195" s="321"/>
      <c r="G195" s="451" t="s">
        <v>1203</v>
      </c>
      <c r="H195" s="451"/>
      <c r="I195" s="415" t="str">
        <f t="shared" si="29"/>
        <v/>
      </c>
      <c r="J195" s="415"/>
      <c r="K195" s="416"/>
      <c r="L195" s="416"/>
      <c r="M195" s="416"/>
      <c r="N195" s="416"/>
      <c r="O195" s="416"/>
      <c r="P195" s="416"/>
      <c r="Q195" s="416"/>
      <c r="R195" s="416"/>
      <c r="S195" s="416"/>
      <c r="T195" s="416"/>
      <c r="U195" s="416"/>
      <c r="V195" s="416"/>
      <c r="W195" s="416"/>
      <c r="X195" s="416"/>
      <c r="Y195" s="416"/>
      <c r="Z195" s="416"/>
      <c r="AA195" s="416"/>
      <c r="AB195" s="416"/>
      <c r="AC195" s="416"/>
      <c r="AD195" s="416"/>
      <c r="AE195" s="416"/>
      <c r="AF195" s="305"/>
      <c r="AG195" s="305"/>
      <c r="AH195" s="305"/>
      <c r="AI195" s="305"/>
      <c r="AJ195" s="306"/>
    </row>
    <row r="196" spans="2:36" ht="34.9" customHeight="1">
      <c r="B196" s="283" t="s">
        <v>755</v>
      </c>
      <c r="C196" s="440"/>
      <c r="D196" s="285" t="s">
        <v>225</v>
      </c>
      <c r="E196" s="308"/>
      <c r="F196" s="287" t="s">
        <v>539</v>
      </c>
      <c r="G196" s="288" t="s">
        <v>1204</v>
      </c>
      <c r="H196" s="289"/>
      <c r="I196" s="290" t="str">
        <f t="shared" si="29"/>
        <v/>
      </c>
      <c r="J196" s="290"/>
      <c r="K196" s="290"/>
      <c r="L196" s="290"/>
      <c r="M196" s="290"/>
      <c r="N196" s="291"/>
      <c r="O196" s="441" t="s">
        <v>1205</v>
      </c>
      <c r="P196" s="442"/>
      <c r="Q196" s="442"/>
      <c r="R196" s="442"/>
      <c r="S196" s="442"/>
      <c r="T196" s="442"/>
      <c r="U196" s="442"/>
      <c r="V196" s="443"/>
      <c r="W196" s="444"/>
      <c r="X196" s="444"/>
      <c r="Y196" s="444"/>
      <c r="Z196" s="444"/>
      <c r="AA196" s="444"/>
      <c r="AB196" s="444"/>
      <c r="AC196" s="444"/>
      <c r="AD196" s="444"/>
      <c r="AE196" s="444"/>
      <c r="AF196" s="394"/>
      <c r="AG196" s="297"/>
      <c r="AH196" s="297"/>
      <c r="AI196" s="297"/>
      <c r="AJ196" s="333"/>
    </row>
    <row r="197" spans="2:36" ht="49.9" customHeight="1">
      <c r="B197" s="299" t="str">
        <f>$B196</f>
        <v>표준</v>
      </c>
      <c r="C197" s="307"/>
      <c r="D197" s="286"/>
      <c r="E197" s="286"/>
      <c r="F197" s="286"/>
      <c r="G197" s="286" t="str">
        <f>Q197</f>
        <v>20MPa &lt; F'c (Cylinder Strength) ≤ 25MPa</v>
      </c>
      <c r="H197" s="308" t="s">
        <v>1206</v>
      </c>
      <c r="I197" s="309" t="str">
        <f t="shared" si="29"/>
        <v>A03AD032-00010</v>
      </c>
      <c r="J197" s="310"/>
      <c r="K197" s="310" t="str">
        <f>VLOOKUP($I197,'WM-AR'!$B$7:$AL$2292,34,FALSE)</f>
        <v>M3</v>
      </c>
      <c r="L197" s="310" t="str">
        <f>VLOOKUP($I197,'WM-AR'!$B$7:$AL$2292,4,FALSE)</f>
        <v>Concrete Work</v>
      </c>
      <c r="M197" s="310" t="str">
        <f>VLOOKUP($I197,'WM-AR'!$B$7:$AL$2292,6,FALSE)</f>
        <v>Substructure Work</v>
      </c>
      <c r="N197" s="310" t="str">
        <f>VLOOKUP($I197,'WM-AR'!$B$7:$AL$2292,8,FALSE)</f>
        <v>Structural Concrete</v>
      </c>
      <c r="O197" s="310">
        <f>VLOOKUP($I197,'WM-AR'!$B$7:$AL$2292,10,FALSE)</f>
        <v>0</v>
      </c>
      <c r="P197" s="310" t="str">
        <f>VLOOKUP($I197,'WM-AR'!$B$7:$AL$2292,12,FALSE)</f>
        <v>Cement Type-1</v>
      </c>
      <c r="Q197" s="310" t="str">
        <f>IF(VLOOKUP($I197,'WM-AR'!$B$7:$AL$2292,14,FALSE)=0,"",VLOOKUP($I197,'WM-AR'!$B$7:$AL$2292,14,FALSE))</f>
        <v>20MPa &lt; F'c (Cylinder Strength) ≤ 25MPa</v>
      </c>
      <c r="R197" s="310">
        <f>VLOOKUP($I197,'WM-AR'!$B$7:$AL$2292,16,FALSE)</f>
        <v>0</v>
      </c>
      <c r="S197" s="310">
        <f>VLOOKUP($I197,'WM-AR'!$B$7:$AL$2292,18,FALSE)</f>
        <v>0</v>
      </c>
      <c r="T197" s="310" t="str">
        <f>VLOOKUP($I197,'WM-AR'!$B$7:$AL$2292,20,FALSE)</f>
        <v/>
      </c>
      <c r="U197" s="310">
        <f>VLOOKUP($I197,'WM-AR'!$B$7:$AL$2292,22,FALSE)</f>
        <v>0</v>
      </c>
      <c r="V197" s="310" t="str">
        <f>VLOOKUP($I197,'WM-AR'!$B$7:$AL$2292,24,FALSE)</f>
        <v/>
      </c>
      <c r="W197" s="310">
        <f>VLOOKUP($I197,'WM-AR'!$B$7:$AL$2292,25,FALSE)</f>
        <v>0</v>
      </c>
      <c r="X197" s="310" t="str">
        <f>VLOOKUP($I197,'WM-AR'!$B$7:$AL$2292,26,FALSE)</f>
        <v/>
      </c>
      <c r="Y197" s="310">
        <f>VLOOKUP($I197,'WM-AR'!$B$7:$AL$2292,27,FALSE)</f>
        <v>0</v>
      </c>
      <c r="Z197" s="310">
        <f>VLOOKUP($I197,'WM-AR'!$B$7:$AL$2292,28,FALSE)</f>
        <v>0</v>
      </c>
      <c r="AA197" s="310">
        <f>VLOOKUP($I197,'WM-AR'!$B$7:$AL$2292,29,FALSE)</f>
        <v>0</v>
      </c>
      <c r="AB197" s="310">
        <f>VLOOKUP($I197,'WM-AR'!$B$7:$AL$2292,30,FALSE)</f>
        <v>0</v>
      </c>
      <c r="AC197" s="310">
        <f>VLOOKUP($I197,'WM-AR'!$B$7:$AL$2292,31,FALSE)</f>
        <v>0</v>
      </c>
      <c r="AD197" s="310">
        <f>VLOOKUP($I197,'WM-AR'!$B$7:$AL$2292,32,FALSE)</f>
        <v>0</v>
      </c>
      <c r="AE197" s="310">
        <f>VLOOKUP($I197,'WM-AR'!$B$7:$AL$2292,33,FALSE)</f>
        <v>0</v>
      </c>
      <c r="AF197" s="287"/>
      <c r="AG197" s="316" t="s">
        <v>881</v>
      </c>
      <c r="AH197" s="312"/>
      <c r="AI197" s="312" t="s">
        <v>882</v>
      </c>
      <c r="AJ197" s="334"/>
    </row>
    <row r="198" spans="2:36" ht="49.9" customHeight="1">
      <c r="B198" s="299" t="str">
        <f>$B197</f>
        <v>표준</v>
      </c>
      <c r="C198" s="314"/>
      <c r="D198" s="315"/>
      <c r="E198" s="315"/>
      <c r="F198" s="315"/>
      <c r="G198" s="286" t="str">
        <f>O198</f>
        <v>Deformed Bar (Non-Coat.)</v>
      </c>
      <c r="H198" s="308" t="s">
        <v>1207</v>
      </c>
      <c r="I198" s="309" t="str">
        <f t="shared" si="29"/>
        <v>A03AD037-00002</v>
      </c>
      <c r="J198" s="310"/>
      <c r="K198" s="310" t="str">
        <f>VLOOKUP($I198,'WM-AR'!$B$7:$AL$2292,34,FALSE)</f>
        <v>TON</v>
      </c>
      <c r="L198" s="310" t="str">
        <f>VLOOKUP($I198,'WM-AR'!$B$7:$AL$2292,4,FALSE)</f>
        <v>Concrete Work</v>
      </c>
      <c r="M198" s="310" t="str">
        <f>VLOOKUP($I198,'WM-AR'!$B$7:$AL$2292,6,FALSE)</f>
        <v>Substructure Work</v>
      </c>
      <c r="N198" s="310" t="str">
        <f>VLOOKUP($I198,'WM-AR'!$B$7:$AL$2292,8,FALSE)</f>
        <v>Rebar Work</v>
      </c>
      <c r="O198" s="310" t="str">
        <f>VLOOKUP($I198,'WM-AR'!$B$7:$AL$2292,10,FALSE)</f>
        <v>Deformed Bar (Non-Coat.)</v>
      </c>
      <c r="P198" s="310">
        <f>VLOOKUP($I198,'WM-AR'!$B$7:$AL$2292,12,FALSE)</f>
        <v>0</v>
      </c>
      <c r="Q198" s="310" t="str">
        <f>IF(VLOOKUP($I198,'WM-AR'!$B$7:$AL$2292,14,FALSE)=0,"",VLOOKUP($I198,'WM-AR'!$B$7:$AL$2292,14,FALSE))</f>
        <v>400MPa&lt;Fy≤470MPa</v>
      </c>
      <c r="R198" s="310">
        <f>VLOOKUP($I198,'WM-AR'!$B$7:$AL$2292,16,FALSE)</f>
        <v>0</v>
      </c>
      <c r="S198" s="310">
        <f>VLOOKUP($I198,'WM-AR'!$B$7:$AL$2292,18,FALSE)</f>
        <v>0</v>
      </c>
      <c r="T198" s="310" t="str">
        <f>VLOOKUP($I198,'WM-AR'!$B$7:$AL$2292,20,FALSE)</f>
        <v/>
      </c>
      <c r="U198" s="310">
        <f>VLOOKUP($I198,'WM-AR'!$B$7:$AL$2292,22,FALSE)</f>
        <v>0</v>
      </c>
      <c r="V198" s="310" t="str">
        <f>VLOOKUP($I198,'WM-AR'!$B$7:$AL$2292,24,FALSE)</f>
        <v/>
      </c>
      <c r="W198" s="310">
        <f>VLOOKUP($I198,'WM-AR'!$B$7:$AL$2292,25,FALSE)</f>
        <v>0</v>
      </c>
      <c r="X198" s="310" t="str">
        <f>VLOOKUP($I198,'WM-AR'!$B$7:$AL$2292,26,FALSE)</f>
        <v/>
      </c>
      <c r="Y198" s="310">
        <f>VLOOKUP($I198,'WM-AR'!$B$7:$AL$2292,27,FALSE)</f>
        <v>0</v>
      </c>
      <c r="Z198" s="310">
        <f>VLOOKUP($I198,'WM-AR'!$B$7:$AL$2292,28,FALSE)</f>
        <v>0</v>
      </c>
      <c r="AA198" s="310">
        <f>VLOOKUP($I198,'WM-AR'!$B$7:$AL$2292,29,FALSE)</f>
        <v>0</v>
      </c>
      <c r="AB198" s="310">
        <f>VLOOKUP($I198,'WM-AR'!$B$7:$AL$2292,30,FALSE)</f>
        <v>0</v>
      </c>
      <c r="AC198" s="310">
        <f>VLOOKUP($I198,'WM-AR'!$B$7:$AL$2292,31,FALSE)</f>
        <v>0</v>
      </c>
      <c r="AD198" s="310">
        <f>VLOOKUP($I198,'WM-AR'!$B$7:$AL$2292,32,FALSE)</f>
        <v>0</v>
      </c>
      <c r="AE198" s="310">
        <f>VLOOKUP($I198,'WM-AR'!$B$7:$AL$2292,33,FALSE)</f>
        <v>0</v>
      </c>
      <c r="AF198" s="287"/>
      <c r="AG198" s="316" t="s">
        <v>885</v>
      </c>
      <c r="AH198" s="312"/>
      <c r="AI198" s="312" t="s">
        <v>886</v>
      </c>
      <c r="AJ198" s="334" t="s">
        <v>1208</v>
      </c>
    </row>
    <row r="199" spans="2:36" ht="49.9" customHeight="1">
      <c r="B199" s="299" t="str">
        <f>$B198</f>
        <v>표준</v>
      </c>
      <c r="C199" s="314"/>
      <c r="D199" s="315"/>
      <c r="E199" s="315"/>
      <c r="F199" s="315"/>
      <c r="G199" s="286" t="str">
        <f>N199</f>
        <v>Form Work (1 time in use)</v>
      </c>
      <c r="H199" s="308" t="s">
        <v>1209</v>
      </c>
      <c r="I199" s="309" t="str">
        <f t="shared" si="29"/>
        <v>A03AD036-00001</v>
      </c>
      <c r="J199" s="310"/>
      <c r="K199" s="310" t="str">
        <f>VLOOKUP($I199,'WM-AR'!$B$7:$AL$2292,34,FALSE)</f>
        <v>M2</v>
      </c>
      <c r="L199" s="310" t="str">
        <f>VLOOKUP($I199,'WM-AR'!$B$7:$AL$2292,4,FALSE)</f>
        <v>Concrete Work</v>
      </c>
      <c r="M199" s="310" t="str">
        <f>VLOOKUP($I199,'WM-AR'!$B$7:$AL$2292,6,FALSE)</f>
        <v>Substructure Work</v>
      </c>
      <c r="N199" s="310" t="str">
        <f>VLOOKUP($I199,'WM-AR'!$B$7:$AL$2292,8,FALSE)</f>
        <v>Form Work (1 time in use)</v>
      </c>
      <c r="O199" s="310" t="str">
        <f>VLOOKUP($I199,'WM-AR'!$B$7:$AL$2292,10,FALSE)</f>
        <v>Flat Form</v>
      </c>
      <c r="P199" s="310">
        <f>VLOOKUP($I199,'WM-AR'!$B$7:$AL$2292,12,FALSE)</f>
        <v>0</v>
      </c>
      <c r="Q199" s="310" t="str">
        <f>IF(VLOOKUP($I199,'WM-AR'!$B$7:$AL$2292,14,FALSE)=0,"",VLOOKUP($I199,'WM-AR'!$B$7:$AL$2292,14,FALSE))</f>
        <v/>
      </c>
      <c r="R199" s="310">
        <f>VLOOKUP($I199,'WM-AR'!$B$7:$AL$2292,16,FALSE)</f>
        <v>0</v>
      </c>
      <c r="S199" s="310">
        <f>VLOOKUP($I199,'WM-AR'!$B$7:$AL$2292,18,FALSE)</f>
        <v>0</v>
      </c>
      <c r="T199" s="310" t="str">
        <f>VLOOKUP($I199,'WM-AR'!$B$7:$AL$2292,20,FALSE)</f>
        <v>Dressed Lumber, Plywood or Steel Form(Wood Planks are not Allowed) incl. Chamfer</v>
      </c>
      <c r="U199" s="310">
        <f>VLOOKUP($I199,'WM-AR'!$B$7:$AL$2292,22,FALSE)</f>
        <v>0</v>
      </c>
      <c r="V199" s="310" t="str">
        <f>VLOOKUP($I199,'WM-AR'!$B$7:$AL$2292,24,FALSE)</f>
        <v/>
      </c>
      <c r="W199" s="310">
        <f>VLOOKUP($I199,'WM-AR'!$B$7:$AL$2292,25,FALSE)</f>
        <v>0</v>
      </c>
      <c r="X199" s="310" t="str">
        <f>VLOOKUP($I199,'WM-AR'!$B$7:$AL$2292,26,FALSE)</f>
        <v/>
      </c>
      <c r="Y199" s="310">
        <f>VLOOKUP($I199,'WM-AR'!$B$7:$AL$2292,27,FALSE)</f>
        <v>0</v>
      </c>
      <c r="Z199" s="310">
        <f>VLOOKUP($I199,'WM-AR'!$B$7:$AL$2292,28,FALSE)</f>
        <v>0</v>
      </c>
      <c r="AA199" s="310">
        <f>VLOOKUP($I199,'WM-AR'!$B$7:$AL$2292,29,FALSE)</f>
        <v>0</v>
      </c>
      <c r="AB199" s="310">
        <f>VLOOKUP($I199,'WM-AR'!$B$7:$AL$2292,30,FALSE)</f>
        <v>0</v>
      </c>
      <c r="AC199" s="310">
        <f>VLOOKUP($I199,'WM-AR'!$B$7:$AL$2292,31,FALSE)</f>
        <v>0</v>
      </c>
      <c r="AD199" s="310">
        <f>VLOOKUP($I199,'WM-AR'!$B$7:$AL$2292,32,FALSE)</f>
        <v>0</v>
      </c>
      <c r="AE199" s="310">
        <f>VLOOKUP($I199,'WM-AR'!$B$7:$AL$2292,33,FALSE)</f>
        <v>0</v>
      </c>
      <c r="AF199" s="287"/>
      <c r="AG199" s="316" t="s">
        <v>1210</v>
      </c>
      <c r="AH199" s="312"/>
      <c r="AI199" s="312" t="s">
        <v>763</v>
      </c>
      <c r="AJ199" s="334"/>
    </row>
    <row r="200" spans="2:36">
      <c r="B200" s="317" t="str">
        <f>$B199</f>
        <v>표준</v>
      </c>
      <c r="C200" s="318"/>
      <c r="D200" s="318"/>
      <c r="E200" s="318"/>
      <c r="F200" s="318"/>
      <c r="G200" s="318"/>
      <c r="H200" s="318"/>
      <c r="I200" s="318"/>
      <c r="J200" s="318"/>
      <c r="K200" s="318"/>
      <c r="L200" s="318"/>
      <c r="M200" s="318"/>
      <c r="N200" s="318"/>
      <c r="O200" s="318"/>
      <c r="P200" s="318"/>
      <c r="Q200" s="318"/>
      <c r="R200" s="318"/>
      <c r="S200" s="318"/>
      <c r="T200" s="318"/>
      <c r="U200" s="318"/>
      <c r="V200" s="318"/>
      <c r="W200" s="318"/>
      <c r="X200" s="318"/>
      <c r="Y200" s="318"/>
      <c r="Z200" s="318"/>
      <c r="AA200" s="318"/>
      <c r="AB200" s="318"/>
      <c r="AC200" s="318"/>
      <c r="AD200" s="318"/>
      <c r="AE200" s="318"/>
      <c r="AF200" s="318"/>
      <c r="AG200" s="318"/>
      <c r="AH200" s="318"/>
      <c r="AI200" s="318"/>
      <c r="AJ200" s="318"/>
    </row>
    <row r="201" spans="2:36" ht="34.9" customHeight="1">
      <c r="B201" s="283" t="s">
        <v>755</v>
      </c>
      <c r="C201" s="440"/>
      <c r="D201" s="285" t="s">
        <v>225</v>
      </c>
      <c r="E201" s="308"/>
      <c r="F201" s="287" t="s">
        <v>539</v>
      </c>
      <c r="G201" s="288" t="s">
        <v>1211</v>
      </c>
      <c r="H201" s="289"/>
      <c r="I201" s="290" t="str">
        <f t="shared" si="29"/>
        <v/>
      </c>
      <c r="J201" s="290"/>
      <c r="K201" s="290"/>
      <c r="L201" s="290"/>
      <c r="M201" s="290"/>
      <c r="N201" s="291"/>
      <c r="O201" s="441" t="s">
        <v>1205</v>
      </c>
      <c r="P201" s="442"/>
      <c r="Q201" s="442"/>
      <c r="R201" s="442"/>
      <c r="S201" s="442"/>
      <c r="T201" s="442"/>
      <c r="U201" s="442"/>
      <c r="V201" s="443"/>
      <c r="W201" s="444"/>
      <c r="X201" s="444"/>
      <c r="Y201" s="444"/>
      <c r="Z201" s="444"/>
      <c r="AA201" s="444"/>
      <c r="AB201" s="444"/>
      <c r="AC201" s="444"/>
      <c r="AD201" s="444"/>
      <c r="AE201" s="444"/>
      <c r="AF201" s="394"/>
      <c r="AG201" s="297"/>
      <c r="AH201" s="297"/>
      <c r="AI201" s="297"/>
      <c r="AJ201" s="333"/>
    </row>
    <row r="202" spans="2:36" ht="49.9" customHeight="1">
      <c r="B202" s="299" t="str">
        <f>$B201</f>
        <v>표준</v>
      </c>
      <c r="C202" s="307"/>
      <c r="D202" s="286"/>
      <c r="E202" s="286"/>
      <c r="F202" s="286"/>
      <c r="G202" s="286" t="str">
        <f>Q202</f>
        <v>25MPa &lt; F'c (Cylinder Strength) ≤ 30MPa</v>
      </c>
      <c r="H202" s="308" t="s">
        <v>1212</v>
      </c>
      <c r="I202" s="309" t="str">
        <f t="shared" si="29"/>
        <v>A03AD032-00007</v>
      </c>
      <c r="J202" s="310"/>
      <c r="K202" s="310" t="str">
        <f>VLOOKUP($I202,'WM-AR'!$B$7:$AL$2292,34,FALSE)</f>
        <v>M3</v>
      </c>
      <c r="L202" s="310" t="str">
        <f>VLOOKUP($I202,'WM-AR'!$B$7:$AL$2292,4,FALSE)</f>
        <v>Concrete Work</v>
      </c>
      <c r="M202" s="310" t="str">
        <f>VLOOKUP($I202,'WM-AR'!$B$7:$AL$2292,6,FALSE)</f>
        <v>Substructure Work</v>
      </c>
      <c r="N202" s="310" t="str">
        <f>VLOOKUP($I202,'WM-AR'!$B$7:$AL$2292,8,FALSE)</f>
        <v>Structural Concrete</v>
      </c>
      <c r="O202" s="310">
        <f>VLOOKUP($I202,'WM-AR'!$B$7:$AL$2292,10,FALSE)</f>
        <v>0</v>
      </c>
      <c r="P202" s="310" t="str">
        <f>VLOOKUP($I202,'WM-AR'!$B$7:$AL$2292,12,FALSE)</f>
        <v>Cement Type-1</v>
      </c>
      <c r="Q202" s="310" t="str">
        <f>IF(VLOOKUP($I202,'WM-AR'!$B$7:$AL$2292,14,FALSE)=0,"",VLOOKUP($I202,'WM-AR'!$B$7:$AL$2292,14,FALSE))</f>
        <v>25MPa &lt; F'c (Cylinder Strength) ≤ 30MPa</v>
      </c>
      <c r="R202" s="310">
        <f>VLOOKUP($I202,'WM-AR'!$B$7:$AL$2292,16,FALSE)</f>
        <v>0</v>
      </c>
      <c r="S202" s="310">
        <f>VLOOKUP($I202,'WM-AR'!$B$7:$AL$2292,18,FALSE)</f>
        <v>0</v>
      </c>
      <c r="T202" s="310" t="str">
        <f>VLOOKUP($I202,'WM-AR'!$B$7:$AL$2292,20,FALSE)</f>
        <v/>
      </c>
      <c r="U202" s="310">
        <f>VLOOKUP($I202,'WM-AR'!$B$7:$AL$2292,22,FALSE)</f>
        <v>0</v>
      </c>
      <c r="V202" s="310" t="str">
        <f>VLOOKUP($I202,'WM-AR'!$B$7:$AL$2292,24,FALSE)</f>
        <v/>
      </c>
      <c r="W202" s="310">
        <f>VLOOKUP($I202,'WM-AR'!$B$7:$AL$2292,25,FALSE)</f>
        <v>0</v>
      </c>
      <c r="X202" s="310" t="str">
        <f>VLOOKUP($I202,'WM-AR'!$B$7:$AL$2292,26,FALSE)</f>
        <v/>
      </c>
      <c r="Y202" s="310">
        <f>VLOOKUP($I202,'WM-AR'!$B$7:$AL$2292,27,FALSE)</f>
        <v>0</v>
      </c>
      <c r="Z202" s="310">
        <f>VLOOKUP($I202,'WM-AR'!$B$7:$AL$2292,28,FALSE)</f>
        <v>0</v>
      </c>
      <c r="AA202" s="310">
        <f>VLOOKUP($I202,'WM-AR'!$B$7:$AL$2292,29,FALSE)</f>
        <v>0</v>
      </c>
      <c r="AB202" s="310">
        <f>VLOOKUP($I202,'WM-AR'!$B$7:$AL$2292,30,FALSE)</f>
        <v>0</v>
      </c>
      <c r="AC202" s="310">
        <f>VLOOKUP($I202,'WM-AR'!$B$7:$AL$2292,31,FALSE)</f>
        <v>0</v>
      </c>
      <c r="AD202" s="310">
        <f>VLOOKUP($I202,'WM-AR'!$B$7:$AL$2292,32,FALSE)</f>
        <v>0</v>
      </c>
      <c r="AE202" s="310">
        <f>VLOOKUP($I202,'WM-AR'!$B$7:$AL$2292,33,FALSE)</f>
        <v>0</v>
      </c>
      <c r="AF202" s="287" t="s">
        <v>880</v>
      </c>
      <c r="AG202" s="316" t="s">
        <v>881</v>
      </c>
      <c r="AH202" s="312"/>
      <c r="AI202" s="312" t="s">
        <v>882</v>
      </c>
      <c r="AJ202" s="334"/>
    </row>
    <row r="203" spans="2:36" ht="49.9" customHeight="1">
      <c r="B203" s="299" t="str">
        <f t="shared" ref="B203:B204" si="36">$B202</f>
        <v>표준</v>
      </c>
      <c r="C203" s="314"/>
      <c r="D203" s="315"/>
      <c r="E203" s="315"/>
      <c r="F203" s="315"/>
      <c r="G203" s="286" t="str">
        <f>O203</f>
        <v>Deformed Bar (Non-Coat.)</v>
      </c>
      <c r="H203" s="308" t="s">
        <v>1207</v>
      </c>
      <c r="I203" s="309" t="str">
        <f t="shared" si="29"/>
        <v>A03AD037-00002</v>
      </c>
      <c r="J203" s="310"/>
      <c r="K203" s="310" t="str">
        <f>VLOOKUP($I203,'WM-AR'!$B$7:$AL$2292,34,FALSE)</f>
        <v>TON</v>
      </c>
      <c r="L203" s="310" t="str">
        <f>VLOOKUP($I203,'WM-AR'!$B$7:$AL$2292,4,FALSE)</f>
        <v>Concrete Work</v>
      </c>
      <c r="M203" s="310" t="str">
        <f>VLOOKUP($I203,'WM-AR'!$B$7:$AL$2292,6,FALSE)</f>
        <v>Substructure Work</v>
      </c>
      <c r="N203" s="310" t="str">
        <f>VLOOKUP($I203,'WM-AR'!$B$7:$AL$2292,8,FALSE)</f>
        <v>Rebar Work</v>
      </c>
      <c r="O203" s="310" t="str">
        <f>VLOOKUP($I203,'WM-AR'!$B$7:$AL$2292,10,FALSE)</f>
        <v>Deformed Bar (Non-Coat.)</v>
      </c>
      <c r="P203" s="310">
        <f>VLOOKUP($I203,'WM-AR'!$B$7:$AL$2292,12,FALSE)</f>
        <v>0</v>
      </c>
      <c r="Q203" s="310" t="str">
        <f>IF(VLOOKUP($I203,'WM-AR'!$B$7:$AL$2292,14,FALSE)=0,"",VLOOKUP($I203,'WM-AR'!$B$7:$AL$2292,14,FALSE))</f>
        <v>400MPa&lt;Fy≤470MPa</v>
      </c>
      <c r="R203" s="310">
        <f>VLOOKUP($I203,'WM-AR'!$B$7:$AL$2292,16,FALSE)</f>
        <v>0</v>
      </c>
      <c r="S203" s="310">
        <f>VLOOKUP($I203,'WM-AR'!$B$7:$AL$2292,18,FALSE)</f>
        <v>0</v>
      </c>
      <c r="T203" s="310" t="str">
        <f>VLOOKUP($I203,'WM-AR'!$B$7:$AL$2292,20,FALSE)</f>
        <v/>
      </c>
      <c r="U203" s="310">
        <f>VLOOKUP($I203,'WM-AR'!$B$7:$AL$2292,22,FALSE)</f>
        <v>0</v>
      </c>
      <c r="V203" s="310" t="str">
        <f>VLOOKUP($I203,'WM-AR'!$B$7:$AL$2292,24,FALSE)</f>
        <v/>
      </c>
      <c r="W203" s="310">
        <f>VLOOKUP($I203,'WM-AR'!$B$7:$AL$2292,25,FALSE)</f>
        <v>0</v>
      </c>
      <c r="X203" s="310" t="str">
        <f>VLOOKUP($I203,'WM-AR'!$B$7:$AL$2292,26,FALSE)</f>
        <v/>
      </c>
      <c r="Y203" s="310">
        <f>VLOOKUP($I203,'WM-AR'!$B$7:$AL$2292,27,FALSE)</f>
        <v>0</v>
      </c>
      <c r="Z203" s="310">
        <f>VLOOKUP($I203,'WM-AR'!$B$7:$AL$2292,28,FALSE)</f>
        <v>0</v>
      </c>
      <c r="AA203" s="310">
        <f>VLOOKUP($I203,'WM-AR'!$B$7:$AL$2292,29,FALSE)</f>
        <v>0</v>
      </c>
      <c r="AB203" s="310">
        <f>VLOOKUP($I203,'WM-AR'!$B$7:$AL$2292,30,FALSE)</f>
        <v>0</v>
      </c>
      <c r="AC203" s="310">
        <f>VLOOKUP($I203,'WM-AR'!$B$7:$AL$2292,31,FALSE)</f>
        <v>0</v>
      </c>
      <c r="AD203" s="310">
        <f>VLOOKUP($I203,'WM-AR'!$B$7:$AL$2292,32,FALSE)</f>
        <v>0</v>
      </c>
      <c r="AE203" s="310">
        <f>VLOOKUP($I203,'WM-AR'!$B$7:$AL$2292,33,FALSE)</f>
        <v>0</v>
      </c>
      <c r="AF203" s="287"/>
      <c r="AG203" s="316" t="s">
        <v>885</v>
      </c>
      <c r="AH203" s="312"/>
      <c r="AI203" s="312" t="s">
        <v>886</v>
      </c>
      <c r="AJ203" s="334" t="s">
        <v>1208</v>
      </c>
    </row>
    <row r="204" spans="2:36" ht="49.9" customHeight="1">
      <c r="B204" s="299" t="str">
        <f t="shared" si="36"/>
        <v>표준</v>
      </c>
      <c r="C204" s="314"/>
      <c r="D204" s="315"/>
      <c r="E204" s="315"/>
      <c r="F204" s="315"/>
      <c r="G204" s="286" t="str">
        <f>N204</f>
        <v>Form Work (1 time in use)</v>
      </c>
      <c r="H204" s="308" t="s">
        <v>1209</v>
      </c>
      <c r="I204" s="309" t="str">
        <f t="shared" si="29"/>
        <v>A03AD036-00001</v>
      </c>
      <c r="J204" s="310"/>
      <c r="K204" s="310" t="str">
        <f>VLOOKUP($I204,'WM-AR'!$B$7:$AL$2292,34,FALSE)</f>
        <v>M2</v>
      </c>
      <c r="L204" s="310" t="str">
        <f>VLOOKUP($I204,'WM-AR'!$B$7:$AL$2292,4,FALSE)</f>
        <v>Concrete Work</v>
      </c>
      <c r="M204" s="310" t="str">
        <f>VLOOKUP($I204,'WM-AR'!$B$7:$AL$2292,6,FALSE)</f>
        <v>Substructure Work</v>
      </c>
      <c r="N204" s="310" t="str">
        <f>VLOOKUP($I204,'WM-AR'!$B$7:$AL$2292,8,FALSE)</f>
        <v>Form Work (1 time in use)</v>
      </c>
      <c r="O204" s="310" t="str">
        <f>VLOOKUP($I204,'WM-AR'!$B$7:$AL$2292,10,FALSE)</f>
        <v>Flat Form</v>
      </c>
      <c r="P204" s="310">
        <f>VLOOKUP($I204,'WM-AR'!$B$7:$AL$2292,12,FALSE)</f>
        <v>0</v>
      </c>
      <c r="Q204" s="310" t="str">
        <f>IF(VLOOKUP($I204,'WM-AR'!$B$7:$AL$2292,14,FALSE)=0,"",VLOOKUP($I204,'WM-AR'!$B$7:$AL$2292,14,FALSE))</f>
        <v/>
      </c>
      <c r="R204" s="310">
        <f>VLOOKUP($I204,'WM-AR'!$B$7:$AL$2292,16,FALSE)</f>
        <v>0</v>
      </c>
      <c r="S204" s="310">
        <f>VLOOKUP($I204,'WM-AR'!$B$7:$AL$2292,18,FALSE)</f>
        <v>0</v>
      </c>
      <c r="T204" s="310" t="str">
        <f>VLOOKUP($I204,'WM-AR'!$B$7:$AL$2292,20,FALSE)</f>
        <v>Dressed Lumber, Plywood or Steel Form(Wood Planks are not Allowed) incl. Chamfer</v>
      </c>
      <c r="U204" s="310">
        <f>VLOOKUP($I204,'WM-AR'!$B$7:$AL$2292,22,FALSE)</f>
        <v>0</v>
      </c>
      <c r="V204" s="310" t="str">
        <f>VLOOKUP($I204,'WM-AR'!$B$7:$AL$2292,24,FALSE)</f>
        <v/>
      </c>
      <c r="W204" s="310">
        <f>VLOOKUP($I204,'WM-AR'!$B$7:$AL$2292,25,FALSE)</f>
        <v>0</v>
      </c>
      <c r="X204" s="310" t="str">
        <f>VLOOKUP($I204,'WM-AR'!$B$7:$AL$2292,26,FALSE)</f>
        <v/>
      </c>
      <c r="Y204" s="310">
        <f>VLOOKUP($I204,'WM-AR'!$B$7:$AL$2292,27,FALSE)</f>
        <v>0</v>
      </c>
      <c r="Z204" s="310">
        <f>VLOOKUP($I204,'WM-AR'!$B$7:$AL$2292,28,FALSE)</f>
        <v>0</v>
      </c>
      <c r="AA204" s="310">
        <f>VLOOKUP($I204,'WM-AR'!$B$7:$AL$2292,29,FALSE)</f>
        <v>0</v>
      </c>
      <c r="AB204" s="310">
        <f>VLOOKUP($I204,'WM-AR'!$B$7:$AL$2292,30,FALSE)</f>
        <v>0</v>
      </c>
      <c r="AC204" s="310">
        <f>VLOOKUP($I204,'WM-AR'!$B$7:$AL$2292,31,FALSE)</f>
        <v>0</v>
      </c>
      <c r="AD204" s="310">
        <f>VLOOKUP($I204,'WM-AR'!$B$7:$AL$2292,32,FALSE)</f>
        <v>0</v>
      </c>
      <c r="AE204" s="310">
        <f>VLOOKUP($I204,'WM-AR'!$B$7:$AL$2292,33,FALSE)</f>
        <v>0</v>
      </c>
      <c r="AF204" s="465" t="s">
        <v>1213</v>
      </c>
      <c r="AG204" s="316" t="s">
        <v>1210</v>
      </c>
      <c r="AH204" s="312"/>
      <c r="AI204" s="312" t="s">
        <v>763</v>
      </c>
      <c r="AJ204" s="334"/>
    </row>
    <row r="205" spans="2:36">
      <c r="B205" s="317" t="str">
        <f>$B204</f>
        <v>표준</v>
      </c>
      <c r="C205" s="318"/>
      <c r="D205" s="318"/>
      <c r="E205" s="318"/>
      <c r="F205" s="318"/>
      <c r="G205" s="318"/>
      <c r="H205" s="318"/>
      <c r="I205" s="318"/>
      <c r="J205" s="318"/>
      <c r="K205" s="318"/>
      <c r="L205" s="318"/>
      <c r="M205" s="318"/>
      <c r="N205" s="318"/>
      <c r="O205" s="318"/>
      <c r="P205" s="318"/>
      <c r="Q205" s="318"/>
      <c r="R205" s="318"/>
      <c r="S205" s="318"/>
      <c r="T205" s="318"/>
      <c r="U205" s="318"/>
      <c r="V205" s="318"/>
      <c r="W205" s="318"/>
      <c r="X205" s="318"/>
      <c r="Y205" s="318"/>
      <c r="Z205" s="318"/>
      <c r="AA205" s="318"/>
      <c r="AB205" s="318"/>
      <c r="AC205" s="318"/>
      <c r="AD205" s="318"/>
      <c r="AE205" s="318"/>
      <c r="AF205" s="318"/>
      <c r="AG205" s="318"/>
      <c r="AH205" s="318"/>
      <c r="AI205" s="318"/>
      <c r="AJ205" s="318"/>
    </row>
    <row r="206" spans="2:36" ht="34.9" customHeight="1">
      <c r="B206" s="283" t="s">
        <v>755</v>
      </c>
      <c r="C206" s="440"/>
      <c r="D206" s="285" t="s">
        <v>225</v>
      </c>
      <c r="E206" s="308"/>
      <c r="F206" s="287" t="s">
        <v>539</v>
      </c>
      <c r="G206" s="288" t="s">
        <v>1214</v>
      </c>
      <c r="H206" s="289"/>
      <c r="I206" s="290" t="str">
        <f t="shared" si="29"/>
        <v/>
      </c>
      <c r="J206" s="290"/>
      <c r="K206" s="290"/>
      <c r="L206" s="290"/>
      <c r="M206" s="290"/>
      <c r="N206" s="291"/>
      <c r="O206" s="441" t="s">
        <v>1205</v>
      </c>
      <c r="P206" s="442"/>
      <c r="Q206" s="442"/>
      <c r="R206" s="442"/>
      <c r="S206" s="442"/>
      <c r="T206" s="442"/>
      <c r="U206" s="442"/>
      <c r="V206" s="443"/>
      <c r="W206" s="444"/>
      <c r="X206" s="444"/>
      <c r="Y206" s="444"/>
      <c r="Z206" s="444"/>
      <c r="AA206" s="444"/>
      <c r="AB206" s="444"/>
      <c r="AC206" s="444"/>
      <c r="AD206" s="444"/>
      <c r="AE206" s="444"/>
      <c r="AF206" s="394" t="s">
        <v>1215</v>
      </c>
      <c r="AG206" s="297"/>
      <c r="AH206" s="297"/>
      <c r="AI206" s="297"/>
      <c r="AJ206" s="333"/>
    </row>
    <row r="207" spans="2:36" ht="49.9" customHeight="1">
      <c r="B207" s="299" t="str">
        <f>$B206</f>
        <v>표준</v>
      </c>
      <c r="C207" s="307"/>
      <c r="D207" s="286"/>
      <c r="E207" s="286"/>
      <c r="F207" s="286"/>
      <c r="G207" s="286" t="str">
        <f>Q207</f>
        <v>20MPa &lt; F'c (Cylinder Strength) ≤ 25MPa</v>
      </c>
      <c r="H207" s="308" t="s">
        <v>1206</v>
      </c>
      <c r="I207" s="309" t="str">
        <f t="shared" si="29"/>
        <v>A03AD032-00010</v>
      </c>
      <c r="J207" s="310"/>
      <c r="K207" s="310" t="str">
        <f>VLOOKUP($I207,'WM-AR'!$B$7:$AL$2292,34,FALSE)</f>
        <v>M3</v>
      </c>
      <c r="L207" s="310" t="str">
        <f>VLOOKUP($I207,'WM-AR'!$B$7:$AL$2292,4,FALSE)</f>
        <v>Concrete Work</v>
      </c>
      <c r="M207" s="310" t="str">
        <f>VLOOKUP($I207,'WM-AR'!$B$7:$AL$2292,6,FALSE)</f>
        <v>Substructure Work</v>
      </c>
      <c r="N207" s="310" t="str">
        <f>VLOOKUP($I207,'WM-AR'!$B$7:$AL$2292,8,FALSE)</f>
        <v>Structural Concrete</v>
      </c>
      <c r="O207" s="310">
        <f>VLOOKUP($I207,'WM-AR'!$B$7:$AL$2292,10,FALSE)</f>
        <v>0</v>
      </c>
      <c r="P207" s="310" t="str">
        <f>VLOOKUP($I207,'WM-AR'!$B$7:$AL$2292,12,FALSE)</f>
        <v>Cement Type-1</v>
      </c>
      <c r="Q207" s="310" t="str">
        <f>IF(VLOOKUP($I207,'WM-AR'!$B$7:$AL$2292,14,FALSE)=0,"",VLOOKUP($I207,'WM-AR'!$B$7:$AL$2292,14,FALSE))</f>
        <v>20MPa &lt; F'c (Cylinder Strength) ≤ 25MPa</v>
      </c>
      <c r="R207" s="310">
        <f>VLOOKUP($I207,'WM-AR'!$B$7:$AL$2292,16,FALSE)</f>
        <v>0</v>
      </c>
      <c r="S207" s="310">
        <f>VLOOKUP($I207,'WM-AR'!$B$7:$AL$2292,18,FALSE)</f>
        <v>0</v>
      </c>
      <c r="T207" s="310" t="str">
        <f>VLOOKUP($I207,'WM-AR'!$B$7:$AL$2292,20,FALSE)</f>
        <v/>
      </c>
      <c r="U207" s="310">
        <f>VLOOKUP($I207,'WM-AR'!$B$7:$AL$2292,22,FALSE)</f>
        <v>0</v>
      </c>
      <c r="V207" s="310" t="str">
        <f>VLOOKUP($I207,'WM-AR'!$B$7:$AL$2292,24,FALSE)</f>
        <v/>
      </c>
      <c r="W207" s="310">
        <f>VLOOKUP($I207,'WM-AR'!$B$7:$AL$2292,25,FALSE)</f>
        <v>0</v>
      </c>
      <c r="X207" s="310" t="str">
        <f>VLOOKUP($I207,'WM-AR'!$B$7:$AL$2292,26,FALSE)</f>
        <v/>
      </c>
      <c r="Y207" s="310">
        <f>VLOOKUP($I207,'WM-AR'!$B$7:$AL$2292,27,FALSE)</f>
        <v>0</v>
      </c>
      <c r="Z207" s="310">
        <f>VLOOKUP($I207,'WM-AR'!$B$7:$AL$2292,28,FALSE)</f>
        <v>0</v>
      </c>
      <c r="AA207" s="310">
        <f>VLOOKUP($I207,'WM-AR'!$B$7:$AL$2292,29,FALSE)</f>
        <v>0</v>
      </c>
      <c r="AB207" s="310">
        <f>VLOOKUP($I207,'WM-AR'!$B$7:$AL$2292,30,FALSE)</f>
        <v>0</v>
      </c>
      <c r="AC207" s="310">
        <f>VLOOKUP($I207,'WM-AR'!$B$7:$AL$2292,31,FALSE)</f>
        <v>0</v>
      </c>
      <c r="AD207" s="310">
        <f>VLOOKUP($I207,'WM-AR'!$B$7:$AL$2292,32,FALSE)</f>
        <v>0</v>
      </c>
      <c r="AE207" s="310">
        <f>VLOOKUP($I207,'WM-AR'!$B$7:$AL$2292,33,FALSE)</f>
        <v>0</v>
      </c>
      <c r="AF207" s="287" t="s">
        <v>897</v>
      </c>
      <c r="AG207" s="316" t="s">
        <v>881</v>
      </c>
      <c r="AH207" s="312">
        <v>3.016</v>
      </c>
      <c r="AI207" s="312" t="s">
        <v>882</v>
      </c>
      <c r="AJ207" s="334"/>
    </row>
    <row r="208" spans="2:36" ht="49.9" customHeight="1">
      <c r="B208" s="299" t="str">
        <f t="shared" ref="B208:B209" si="37">$B207</f>
        <v>표준</v>
      </c>
      <c r="C208" s="314"/>
      <c r="D208" s="315"/>
      <c r="E208" s="315"/>
      <c r="F208" s="315"/>
      <c r="G208" s="286" t="str">
        <f>O208</f>
        <v>Deformed Bar (Non-Coat.)</v>
      </c>
      <c r="H208" s="308" t="s">
        <v>1207</v>
      </c>
      <c r="I208" s="309" t="str">
        <f t="shared" si="29"/>
        <v>A03AD037-00002</v>
      </c>
      <c r="J208" s="310"/>
      <c r="K208" s="310" t="str">
        <f>VLOOKUP($I208,'WM-AR'!$B$7:$AL$2292,34,FALSE)</f>
        <v>TON</v>
      </c>
      <c r="L208" s="310" t="str">
        <f>VLOOKUP($I208,'WM-AR'!$B$7:$AL$2292,4,FALSE)</f>
        <v>Concrete Work</v>
      </c>
      <c r="M208" s="310" t="str">
        <f>VLOOKUP($I208,'WM-AR'!$B$7:$AL$2292,6,FALSE)</f>
        <v>Substructure Work</v>
      </c>
      <c r="N208" s="310" t="str">
        <f>VLOOKUP($I208,'WM-AR'!$B$7:$AL$2292,8,FALSE)</f>
        <v>Rebar Work</v>
      </c>
      <c r="O208" s="310" t="str">
        <f>VLOOKUP($I208,'WM-AR'!$B$7:$AL$2292,10,FALSE)</f>
        <v>Deformed Bar (Non-Coat.)</v>
      </c>
      <c r="P208" s="310">
        <f>VLOOKUP($I208,'WM-AR'!$B$7:$AL$2292,12,FALSE)</f>
        <v>0</v>
      </c>
      <c r="Q208" s="310" t="str">
        <f>IF(VLOOKUP($I208,'WM-AR'!$B$7:$AL$2292,14,FALSE)=0,"",VLOOKUP($I208,'WM-AR'!$B$7:$AL$2292,14,FALSE))</f>
        <v>400MPa&lt;Fy≤470MPa</v>
      </c>
      <c r="R208" s="310">
        <f>VLOOKUP($I208,'WM-AR'!$B$7:$AL$2292,16,FALSE)</f>
        <v>0</v>
      </c>
      <c r="S208" s="310">
        <f>VLOOKUP($I208,'WM-AR'!$B$7:$AL$2292,18,FALSE)</f>
        <v>0</v>
      </c>
      <c r="T208" s="310" t="str">
        <f>VLOOKUP($I208,'WM-AR'!$B$7:$AL$2292,20,FALSE)</f>
        <v/>
      </c>
      <c r="U208" s="310">
        <f>VLOOKUP($I208,'WM-AR'!$B$7:$AL$2292,22,FALSE)</f>
        <v>0</v>
      </c>
      <c r="V208" s="310" t="str">
        <f>VLOOKUP($I208,'WM-AR'!$B$7:$AL$2292,24,FALSE)</f>
        <v/>
      </c>
      <c r="W208" s="310">
        <f>VLOOKUP($I208,'WM-AR'!$B$7:$AL$2292,25,FALSE)</f>
        <v>0</v>
      </c>
      <c r="X208" s="310" t="str">
        <f>VLOOKUP($I208,'WM-AR'!$B$7:$AL$2292,26,FALSE)</f>
        <v/>
      </c>
      <c r="Y208" s="310">
        <f>VLOOKUP($I208,'WM-AR'!$B$7:$AL$2292,27,FALSE)</f>
        <v>0</v>
      </c>
      <c r="Z208" s="310">
        <f>VLOOKUP($I208,'WM-AR'!$B$7:$AL$2292,28,FALSE)</f>
        <v>0</v>
      </c>
      <c r="AA208" s="310">
        <f>VLOOKUP($I208,'WM-AR'!$B$7:$AL$2292,29,FALSE)</f>
        <v>0</v>
      </c>
      <c r="AB208" s="310">
        <f>VLOOKUP($I208,'WM-AR'!$B$7:$AL$2292,30,FALSE)</f>
        <v>0</v>
      </c>
      <c r="AC208" s="310">
        <f>VLOOKUP($I208,'WM-AR'!$B$7:$AL$2292,31,FALSE)</f>
        <v>0</v>
      </c>
      <c r="AD208" s="310">
        <f>VLOOKUP($I208,'WM-AR'!$B$7:$AL$2292,32,FALSE)</f>
        <v>0</v>
      </c>
      <c r="AE208" s="310">
        <f>VLOOKUP($I208,'WM-AR'!$B$7:$AL$2292,33,FALSE)</f>
        <v>0</v>
      </c>
      <c r="AF208" s="287" t="s">
        <v>899</v>
      </c>
      <c r="AG208" s="316" t="s">
        <v>885</v>
      </c>
      <c r="AH208" s="312">
        <v>0.30099999999999999</v>
      </c>
      <c r="AI208" s="312" t="s">
        <v>886</v>
      </c>
      <c r="AJ208" s="334" t="s">
        <v>1208</v>
      </c>
    </row>
    <row r="209" spans="2:36" ht="49.9" customHeight="1">
      <c r="B209" s="299" t="str">
        <f t="shared" si="37"/>
        <v>표준</v>
      </c>
      <c r="C209" s="314"/>
      <c r="D209" s="315"/>
      <c r="E209" s="315"/>
      <c r="F209" s="315"/>
      <c r="G209" s="286" t="str">
        <f>N209</f>
        <v>Form Work (1 time in use)</v>
      </c>
      <c r="H209" s="308" t="s">
        <v>888</v>
      </c>
      <c r="I209" s="309" t="str">
        <f t="shared" si="29"/>
        <v>A03AF036-00001</v>
      </c>
      <c r="J209" s="310"/>
      <c r="K209" s="310" t="str">
        <f>VLOOKUP($I209,'WM-AR'!$B$7:$AL$2292,34,FALSE)</f>
        <v>M2</v>
      </c>
      <c r="L209" s="310" t="str">
        <f>VLOOKUP($I209,'WM-AR'!$B$7:$AL$2292,4,FALSE)</f>
        <v>Concrete Work</v>
      </c>
      <c r="M209" s="310" t="str">
        <f>VLOOKUP($I209,'WM-AR'!$B$7:$AL$2292,6,FALSE)</f>
        <v>Superstructure Work</v>
      </c>
      <c r="N209" s="310" t="str">
        <f>VLOOKUP($I209,'WM-AR'!$B$7:$AL$2292,8,FALSE)</f>
        <v>Form Work (1 time in use)</v>
      </c>
      <c r="O209" s="310" t="str">
        <f>VLOOKUP($I209,'WM-AR'!$B$7:$AL$2292,10,FALSE)</f>
        <v>Flat Form</v>
      </c>
      <c r="P209" s="310">
        <f>VLOOKUP($I209,'WM-AR'!$B$7:$AL$2292,12,FALSE)</f>
        <v>0</v>
      </c>
      <c r="Q209" s="310" t="str">
        <f>IF(VLOOKUP($I209,'WM-AR'!$B$7:$AL$2292,14,FALSE)=0,"",VLOOKUP($I209,'WM-AR'!$B$7:$AL$2292,14,FALSE))</f>
        <v/>
      </c>
      <c r="R209" s="310">
        <f>VLOOKUP($I209,'WM-AR'!$B$7:$AL$2292,16,FALSE)</f>
        <v>0</v>
      </c>
      <c r="S209" s="310">
        <f>VLOOKUP($I209,'WM-AR'!$B$7:$AL$2292,18,FALSE)</f>
        <v>0</v>
      </c>
      <c r="T209" s="310" t="str">
        <f>VLOOKUP($I209,'WM-AR'!$B$7:$AL$2292,20,FALSE)</f>
        <v>Dressed Lumber, Plywood or Steel Form(Wood Planks are not Allowed) incl. Chamfer</v>
      </c>
      <c r="U209" s="310">
        <f>VLOOKUP($I209,'WM-AR'!$B$7:$AL$2292,22,FALSE)</f>
        <v>0</v>
      </c>
      <c r="V209" s="310" t="str">
        <f>VLOOKUP($I209,'WM-AR'!$B$7:$AL$2292,24,FALSE)</f>
        <v/>
      </c>
      <c r="W209" s="310">
        <f>VLOOKUP($I209,'WM-AR'!$B$7:$AL$2292,25,FALSE)</f>
        <v>0</v>
      </c>
      <c r="X209" s="310" t="str">
        <f>VLOOKUP($I209,'WM-AR'!$B$7:$AL$2292,26,FALSE)</f>
        <v/>
      </c>
      <c r="Y209" s="310">
        <f>VLOOKUP($I209,'WM-AR'!$B$7:$AL$2292,27,FALSE)</f>
        <v>0</v>
      </c>
      <c r="Z209" s="310">
        <f>VLOOKUP($I209,'WM-AR'!$B$7:$AL$2292,28,FALSE)</f>
        <v>0</v>
      </c>
      <c r="AA209" s="310">
        <f>VLOOKUP($I209,'WM-AR'!$B$7:$AL$2292,29,FALSE)</f>
        <v>0</v>
      </c>
      <c r="AB209" s="310">
        <f>VLOOKUP($I209,'WM-AR'!$B$7:$AL$2292,30,FALSE)</f>
        <v>0</v>
      </c>
      <c r="AC209" s="310">
        <f>VLOOKUP($I209,'WM-AR'!$B$7:$AL$2292,31,FALSE)</f>
        <v>0</v>
      </c>
      <c r="AD209" s="310">
        <f>VLOOKUP($I209,'WM-AR'!$B$7:$AL$2292,32,FALSE)</f>
        <v>0</v>
      </c>
      <c r="AE209" s="310">
        <f>VLOOKUP($I209,'WM-AR'!$B$7:$AL$2292,33,FALSE)</f>
        <v>0</v>
      </c>
      <c r="AF209" s="465" t="s">
        <v>1213</v>
      </c>
      <c r="AG209" s="316" t="s">
        <v>1210</v>
      </c>
      <c r="AH209" s="312"/>
      <c r="AI209" s="312" t="s">
        <v>763</v>
      </c>
      <c r="AJ209" s="334"/>
    </row>
    <row r="210" spans="2:36">
      <c r="B210" s="317" t="str">
        <f>$B209</f>
        <v>표준</v>
      </c>
      <c r="C210" s="318"/>
      <c r="D210" s="318"/>
      <c r="E210" s="318"/>
      <c r="F210" s="318"/>
      <c r="G210" s="318"/>
      <c r="H210" s="318"/>
      <c r="I210" s="318"/>
      <c r="J210" s="318"/>
      <c r="K210" s="318"/>
      <c r="L210" s="318"/>
      <c r="M210" s="318"/>
      <c r="N210" s="318"/>
      <c r="O210" s="318"/>
      <c r="P210" s="318"/>
      <c r="Q210" s="318"/>
      <c r="R210" s="318"/>
      <c r="S210" s="318"/>
      <c r="T210" s="318"/>
      <c r="U210" s="318"/>
      <c r="V210" s="318"/>
      <c r="W210" s="318"/>
      <c r="X210" s="318"/>
      <c r="Y210" s="318"/>
      <c r="Z210" s="318"/>
      <c r="AA210" s="318"/>
      <c r="AB210" s="318"/>
      <c r="AC210" s="318"/>
      <c r="AD210" s="318"/>
      <c r="AE210" s="318"/>
      <c r="AF210" s="318"/>
      <c r="AG210" s="318"/>
      <c r="AH210" s="318"/>
      <c r="AI210" s="318"/>
      <c r="AJ210" s="318"/>
    </row>
    <row r="211" spans="2:36" ht="34.9" customHeight="1">
      <c r="B211" s="283" t="s">
        <v>755</v>
      </c>
      <c r="C211" s="440"/>
      <c r="D211" s="285" t="s">
        <v>225</v>
      </c>
      <c r="E211" s="308"/>
      <c r="F211" s="287" t="s">
        <v>539</v>
      </c>
      <c r="G211" s="288" t="s">
        <v>1216</v>
      </c>
      <c r="H211" s="289"/>
      <c r="I211" s="290" t="str">
        <f t="shared" si="29"/>
        <v/>
      </c>
      <c r="J211" s="290"/>
      <c r="K211" s="290"/>
      <c r="L211" s="290"/>
      <c r="M211" s="290"/>
      <c r="N211" s="291"/>
      <c r="O211" s="441" t="s">
        <v>1217</v>
      </c>
      <c r="P211" s="442"/>
      <c r="Q211" s="442"/>
      <c r="R211" s="442"/>
      <c r="S211" s="442"/>
      <c r="T211" s="442"/>
      <c r="U211" s="442"/>
      <c r="V211" s="443"/>
      <c r="W211" s="444"/>
      <c r="X211" s="444"/>
      <c r="Y211" s="444"/>
      <c r="Z211" s="444"/>
      <c r="AA211" s="444"/>
      <c r="AB211" s="444"/>
      <c r="AC211" s="444"/>
      <c r="AD211" s="444"/>
      <c r="AE211" s="444"/>
      <c r="AF211" s="394"/>
      <c r="AG211" s="297"/>
      <c r="AH211" s="297"/>
      <c r="AI211" s="297"/>
      <c r="AJ211" s="333"/>
    </row>
    <row r="212" spans="2:36" ht="49.9" customHeight="1">
      <c r="B212" s="299" t="str">
        <f>$B211</f>
        <v>표준</v>
      </c>
      <c r="C212" s="307"/>
      <c r="D212" s="286"/>
      <c r="E212" s="286"/>
      <c r="F212" s="286"/>
      <c r="G212" s="286" t="str">
        <f>Q212</f>
        <v>20MPa &lt; F'c (Cylinder Strength) ≤ 25MPa</v>
      </c>
      <c r="H212" s="308" t="s">
        <v>1206</v>
      </c>
      <c r="I212" s="309" t="str">
        <f t="shared" si="29"/>
        <v>A03AD032-00010</v>
      </c>
      <c r="J212" s="310"/>
      <c r="K212" s="310" t="str">
        <f>VLOOKUP($I212,'WM-AR'!$B$7:$AL$2292,34,FALSE)</f>
        <v>M3</v>
      </c>
      <c r="L212" s="310" t="str">
        <f>VLOOKUP($I212,'WM-AR'!$B$7:$AL$2292,4,FALSE)</f>
        <v>Concrete Work</v>
      </c>
      <c r="M212" s="310" t="str">
        <f>VLOOKUP($I212,'WM-AR'!$B$7:$AL$2292,6,FALSE)</f>
        <v>Substructure Work</v>
      </c>
      <c r="N212" s="310" t="str">
        <f>VLOOKUP($I212,'WM-AR'!$B$7:$AL$2292,8,FALSE)</f>
        <v>Structural Concrete</v>
      </c>
      <c r="O212" s="310">
        <f>VLOOKUP($I212,'WM-AR'!$B$7:$AL$2292,10,FALSE)</f>
        <v>0</v>
      </c>
      <c r="P212" s="310" t="str">
        <f>VLOOKUP($I212,'WM-AR'!$B$7:$AL$2292,12,FALSE)</f>
        <v>Cement Type-1</v>
      </c>
      <c r="Q212" s="310" t="str">
        <f>IF(VLOOKUP($I212,'WM-AR'!$B$7:$AL$2292,14,FALSE)=0,"",VLOOKUP($I212,'WM-AR'!$B$7:$AL$2292,14,FALSE))</f>
        <v>20MPa &lt; F'c (Cylinder Strength) ≤ 25MPa</v>
      </c>
      <c r="R212" s="310">
        <f>VLOOKUP($I212,'WM-AR'!$B$7:$AL$2292,16,FALSE)</f>
        <v>0</v>
      </c>
      <c r="S212" s="310">
        <f>VLOOKUP($I212,'WM-AR'!$B$7:$AL$2292,18,FALSE)</f>
        <v>0</v>
      </c>
      <c r="T212" s="310" t="str">
        <f>VLOOKUP($I212,'WM-AR'!$B$7:$AL$2292,20,FALSE)</f>
        <v/>
      </c>
      <c r="U212" s="310">
        <f>VLOOKUP($I212,'WM-AR'!$B$7:$AL$2292,22,FALSE)</f>
        <v>0</v>
      </c>
      <c r="V212" s="310" t="str">
        <f>VLOOKUP($I212,'WM-AR'!$B$7:$AL$2292,24,FALSE)</f>
        <v/>
      </c>
      <c r="W212" s="310">
        <f>VLOOKUP($I212,'WM-AR'!$B$7:$AL$2292,25,FALSE)</f>
        <v>0</v>
      </c>
      <c r="X212" s="310" t="str">
        <f>VLOOKUP($I212,'WM-AR'!$B$7:$AL$2292,26,FALSE)</f>
        <v/>
      </c>
      <c r="Y212" s="310">
        <f>VLOOKUP($I212,'WM-AR'!$B$7:$AL$2292,27,FALSE)</f>
        <v>0</v>
      </c>
      <c r="Z212" s="310">
        <f>VLOOKUP($I212,'WM-AR'!$B$7:$AL$2292,28,FALSE)</f>
        <v>0</v>
      </c>
      <c r="AA212" s="310">
        <f>VLOOKUP($I212,'WM-AR'!$B$7:$AL$2292,29,FALSE)</f>
        <v>0</v>
      </c>
      <c r="AB212" s="310">
        <f>VLOOKUP($I212,'WM-AR'!$B$7:$AL$2292,30,FALSE)</f>
        <v>0</v>
      </c>
      <c r="AC212" s="310">
        <f>VLOOKUP($I212,'WM-AR'!$B$7:$AL$2292,31,FALSE)</f>
        <v>0</v>
      </c>
      <c r="AD212" s="310">
        <f>VLOOKUP($I212,'WM-AR'!$B$7:$AL$2292,32,FALSE)</f>
        <v>0</v>
      </c>
      <c r="AE212" s="310">
        <f>VLOOKUP($I212,'WM-AR'!$B$7:$AL$2292,33,FALSE)</f>
        <v>0</v>
      </c>
      <c r="AF212" s="287"/>
      <c r="AG212" s="316" t="s">
        <v>881</v>
      </c>
      <c r="AH212" s="312"/>
      <c r="AI212" s="312" t="s">
        <v>882</v>
      </c>
      <c r="AJ212" s="334"/>
    </row>
    <row r="213" spans="2:36" ht="49.9" customHeight="1">
      <c r="B213" s="299" t="str">
        <f t="shared" ref="B213:B215" si="38">$B212</f>
        <v>표준</v>
      </c>
      <c r="C213" s="314"/>
      <c r="D213" s="315"/>
      <c r="E213" s="315"/>
      <c r="F213" s="315"/>
      <c r="G213" s="286" t="str">
        <f>O213</f>
        <v>Deformed Bar (Non-Coat.)</v>
      </c>
      <c r="H213" s="308" t="s">
        <v>1207</v>
      </c>
      <c r="I213" s="309" t="str">
        <f t="shared" si="29"/>
        <v>A03AD037-00002</v>
      </c>
      <c r="J213" s="310"/>
      <c r="K213" s="310" t="str">
        <f>VLOOKUP($I213,'WM-AR'!$B$7:$AL$2292,34,FALSE)</f>
        <v>TON</v>
      </c>
      <c r="L213" s="310" t="str">
        <f>VLOOKUP($I213,'WM-AR'!$B$7:$AL$2292,4,FALSE)</f>
        <v>Concrete Work</v>
      </c>
      <c r="M213" s="310" t="str">
        <f>VLOOKUP($I213,'WM-AR'!$B$7:$AL$2292,6,FALSE)</f>
        <v>Substructure Work</v>
      </c>
      <c r="N213" s="310" t="str">
        <f>VLOOKUP($I213,'WM-AR'!$B$7:$AL$2292,8,FALSE)</f>
        <v>Rebar Work</v>
      </c>
      <c r="O213" s="310" t="str">
        <f>VLOOKUP($I213,'WM-AR'!$B$7:$AL$2292,10,FALSE)</f>
        <v>Deformed Bar (Non-Coat.)</v>
      </c>
      <c r="P213" s="310">
        <f>VLOOKUP($I213,'WM-AR'!$B$7:$AL$2292,12,FALSE)</f>
        <v>0</v>
      </c>
      <c r="Q213" s="310" t="str">
        <f>IF(VLOOKUP($I213,'WM-AR'!$B$7:$AL$2292,14,FALSE)=0,"",VLOOKUP($I213,'WM-AR'!$B$7:$AL$2292,14,FALSE))</f>
        <v>400MPa&lt;Fy≤470MPa</v>
      </c>
      <c r="R213" s="310">
        <f>VLOOKUP($I213,'WM-AR'!$B$7:$AL$2292,16,FALSE)</f>
        <v>0</v>
      </c>
      <c r="S213" s="310">
        <f>VLOOKUP($I213,'WM-AR'!$B$7:$AL$2292,18,FALSE)</f>
        <v>0</v>
      </c>
      <c r="T213" s="310" t="str">
        <f>VLOOKUP($I213,'WM-AR'!$B$7:$AL$2292,20,FALSE)</f>
        <v/>
      </c>
      <c r="U213" s="310">
        <f>VLOOKUP($I213,'WM-AR'!$B$7:$AL$2292,22,FALSE)</f>
        <v>0</v>
      </c>
      <c r="V213" s="310" t="str">
        <f>VLOOKUP($I213,'WM-AR'!$B$7:$AL$2292,24,FALSE)</f>
        <v/>
      </c>
      <c r="W213" s="310">
        <f>VLOOKUP($I213,'WM-AR'!$B$7:$AL$2292,25,FALSE)</f>
        <v>0</v>
      </c>
      <c r="X213" s="310" t="str">
        <f>VLOOKUP($I213,'WM-AR'!$B$7:$AL$2292,26,FALSE)</f>
        <v/>
      </c>
      <c r="Y213" s="310">
        <f>VLOOKUP($I213,'WM-AR'!$B$7:$AL$2292,27,FALSE)</f>
        <v>0</v>
      </c>
      <c r="Z213" s="310">
        <f>VLOOKUP($I213,'WM-AR'!$B$7:$AL$2292,28,FALSE)</f>
        <v>0</v>
      </c>
      <c r="AA213" s="310">
        <f>VLOOKUP($I213,'WM-AR'!$B$7:$AL$2292,29,FALSE)</f>
        <v>0</v>
      </c>
      <c r="AB213" s="310">
        <f>VLOOKUP($I213,'WM-AR'!$B$7:$AL$2292,30,FALSE)</f>
        <v>0</v>
      </c>
      <c r="AC213" s="310">
        <f>VLOOKUP($I213,'WM-AR'!$B$7:$AL$2292,31,FALSE)</f>
        <v>0</v>
      </c>
      <c r="AD213" s="310">
        <f>VLOOKUP($I213,'WM-AR'!$B$7:$AL$2292,32,FALSE)</f>
        <v>0</v>
      </c>
      <c r="AE213" s="310">
        <f>VLOOKUP($I213,'WM-AR'!$B$7:$AL$2292,33,FALSE)</f>
        <v>0</v>
      </c>
      <c r="AF213" s="287"/>
      <c r="AG213" s="316" t="s">
        <v>885</v>
      </c>
      <c r="AH213" s="312"/>
      <c r="AI213" s="312" t="s">
        <v>886</v>
      </c>
      <c r="AJ213" s="334" t="s">
        <v>1208</v>
      </c>
    </row>
    <row r="214" spans="2:36" ht="49.9" customHeight="1">
      <c r="B214" s="299" t="str">
        <f t="shared" si="38"/>
        <v>표준</v>
      </c>
      <c r="C214" s="314"/>
      <c r="D214" s="315"/>
      <c r="E214" s="315"/>
      <c r="F214" s="315"/>
      <c r="G214" s="286" t="str">
        <f>N214</f>
        <v>Form Work (1 time in use)</v>
      </c>
      <c r="H214" s="308" t="s">
        <v>1209</v>
      </c>
      <c r="I214" s="309" t="str">
        <f t="shared" si="29"/>
        <v>A03AD036-00001</v>
      </c>
      <c r="J214" s="310"/>
      <c r="K214" s="310" t="str">
        <f>VLOOKUP($I214,'WM-AR'!$B$7:$AL$2292,34,FALSE)</f>
        <v>M2</v>
      </c>
      <c r="L214" s="310" t="str">
        <f>VLOOKUP($I214,'WM-AR'!$B$7:$AL$2292,4,FALSE)</f>
        <v>Concrete Work</v>
      </c>
      <c r="M214" s="310" t="str">
        <f>VLOOKUP($I214,'WM-AR'!$B$7:$AL$2292,6,FALSE)</f>
        <v>Substructure Work</v>
      </c>
      <c r="N214" s="310" t="str">
        <f>VLOOKUP($I214,'WM-AR'!$B$7:$AL$2292,8,FALSE)</f>
        <v>Form Work (1 time in use)</v>
      </c>
      <c r="O214" s="310" t="str">
        <f>VLOOKUP($I214,'WM-AR'!$B$7:$AL$2292,10,FALSE)</f>
        <v>Flat Form</v>
      </c>
      <c r="P214" s="310">
        <f>VLOOKUP($I214,'WM-AR'!$B$7:$AL$2292,12,FALSE)</f>
        <v>0</v>
      </c>
      <c r="Q214" s="310" t="str">
        <f>IF(VLOOKUP($I214,'WM-AR'!$B$7:$AL$2292,14,FALSE)=0,"",VLOOKUP($I214,'WM-AR'!$B$7:$AL$2292,14,FALSE))</f>
        <v/>
      </c>
      <c r="R214" s="310">
        <f>VLOOKUP($I214,'WM-AR'!$B$7:$AL$2292,16,FALSE)</f>
        <v>0</v>
      </c>
      <c r="S214" s="310">
        <f>VLOOKUP($I214,'WM-AR'!$B$7:$AL$2292,18,FALSE)</f>
        <v>0</v>
      </c>
      <c r="T214" s="310" t="str">
        <f>VLOOKUP($I214,'WM-AR'!$B$7:$AL$2292,20,FALSE)</f>
        <v>Dressed Lumber, Plywood or Steel Form(Wood Planks are not Allowed) incl. Chamfer</v>
      </c>
      <c r="U214" s="310">
        <f>VLOOKUP($I214,'WM-AR'!$B$7:$AL$2292,22,FALSE)</f>
        <v>0</v>
      </c>
      <c r="V214" s="310" t="str">
        <f>VLOOKUP($I214,'WM-AR'!$B$7:$AL$2292,24,FALSE)</f>
        <v/>
      </c>
      <c r="W214" s="310">
        <f>VLOOKUP($I214,'WM-AR'!$B$7:$AL$2292,25,FALSE)</f>
        <v>0</v>
      </c>
      <c r="X214" s="310" t="str">
        <f>VLOOKUP($I214,'WM-AR'!$B$7:$AL$2292,26,FALSE)</f>
        <v/>
      </c>
      <c r="Y214" s="310">
        <f>VLOOKUP($I214,'WM-AR'!$B$7:$AL$2292,27,FALSE)</f>
        <v>0</v>
      </c>
      <c r="Z214" s="310">
        <f>VLOOKUP($I214,'WM-AR'!$B$7:$AL$2292,28,FALSE)</f>
        <v>0</v>
      </c>
      <c r="AA214" s="310">
        <f>VLOOKUP($I214,'WM-AR'!$B$7:$AL$2292,29,FALSE)</f>
        <v>0</v>
      </c>
      <c r="AB214" s="310">
        <f>VLOOKUP($I214,'WM-AR'!$B$7:$AL$2292,30,FALSE)</f>
        <v>0</v>
      </c>
      <c r="AC214" s="310">
        <f>VLOOKUP($I214,'WM-AR'!$B$7:$AL$2292,31,FALSE)</f>
        <v>0</v>
      </c>
      <c r="AD214" s="310">
        <f>VLOOKUP($I214,'WM-AR'!$B$7:$AL$2292,32,FALSE)</f>
        <v>0</v>
      </c>
      <c r="AE214" s="310">
        <f>VLOOKUP($I214,'WM-AR'!$B$7:$AL$2292,33,FALSE)</f>
        <v>0</v>
      </c>
      <c r="AF214" s="287"/>
      <c r="AG214" s="316" t="s">
        <v>1210</v>
      </c>
      <c r="AH214" s="312"/>
      <c r="AI214" s="312" t="s">
        <v>763</v>
      </c>
      <c r="AJ214" s="334"/>
    </row>
    <row r="215" spans="2:36" ht="49.9" customHeight="1">
      <c r="B215" s="299" t="str">
        <f t="shared" si="38"/>
        <v>표준</v>
      </c>
      <c r="C215" s="314"/>
      <c r="D215" s="464"/>
      <c r="E215" s="464"/>
      <c r="F215" s="286"/>
      <c r="G215" s="286" t="str">
        <f>O215</f>
        <v>Acrylic Emulsion Paint</v>
      </c>
      <c r="H215" s="308" t="s">
        <v>1138</v>
      </c>
      <c r="I215" s="309" t="str">
        <f t="shared" si="29"/>
        <v>A04AM077-00001</v>
      </c>
      <c r="J215" s="310"/>
      <c r="K215" s="310" t="str">
        <f>VLOOKUP($I215,'WM-AR'!$B$7:$AL$2292,34,FALSE)</f>
        <v>M2</v>
      </c>
      <c r="L215" s="310" t="str">
        <f>VLOOKUP($I215,'WM-AR'!$B$7:$AL$2292,4,FALSE)</f>
        <v>Finishing Work</v>
      </c>
      <c r="M215" s="310" t="str">
        <f>VLOOKUP($I215,'WM-AR'!$B$7:$AL$2292,6,FALSE)</f>
        <v>Painting Work</v>
      </c>
      <c r="N215" s="310" t="str">
        <f>VLOOKUP($I215,'WM-AR'!$B$7:$AL$2292,8,FALSE)</f>
        <v>External Wall Painting</v>
      </c>
      <c r="O215" s="310" t="str">
        <f>VLOOKUP($I215,'WM-AR'!$B$7:$AL$2292,10,FALSE)</f>
        <v>Acrylic Emulsion Paint</v>
      </c>
      <c r="P215" s="310">
        <f>VLOOKUP($I215,'WM-AR'!$B$7:$AL$2292,12,FALSE)</f>
        <v>0</v>
      </c>
      <c r="Q215" s="310" t="str">
        <f>IF(VLOOKUP($I215,'WM-AR'!$B$7:$AL$2292,14,FALSE)=0,"",VLOOKUP($I215,'WM-AR'!$B$7:$AL$2292,14,FALSE))</f>
        <v/>
      </c>
      <c r="R215" s="310">
        <f>VLOOKUP($I215,'WM-AR'!$B$7:$AL$2292,16,FALSE)</f>
        <v>0</v>
      </c>
      <c r="S215" s="310">
        <f>VLOOKUP($I215,'WM-AR'!$B$7:$AL$2292,18,FALSE)</f>
        <v>0</v>
      </c>
      <c r="T215" s="310" t="str">
        <f>VLOOKUP($I215,'WM-AR'!$B$7:$AL$2292,20,FALSE)</f>
        <v/>
      </c>
      <c r="U215" s="310">
        <f>VLOOKUP($I215,'WM-AR'!$B$7:$AL$2292,22,FALSE)</f>
        <v>0</v>
      </c>
      <c r="V215" s="310" t="str">
        <f>VLOOKUP($I215,'WM-AR'!$B$7:$AL$2292,24,FALSE)</f>
        <v/>
      </c>
      <c r="W215" s="310">
        <f>VLOOKUP($I215,'WM-AR'!$B$7:$AL$2292,25,FALSE)</f>
        <v>0</v>
      </c>
      <c r="X215" s="310" t="str">
        <f>VLOOKUP($I215,'WM-AR'!$B$7:$AL$2292,26,FALSE)</f>
        <v/>
      </c>
      <c r="Y215" s="310">
        <f>VLOOKUP($I215,'WM-AR'!$B$7:$AL$2292,27,FALSE)</f>
        <v>0</v>
      </c>
      <c r="Z215" s="310">
        <f>VLOOKUP($I215,'WM-AR'!$B$7:$AL$2292,28,FALSE)</f>
        <v>0</v>
      </c>
      <c r="AA215" s="310">
        <f>VLOOKUP($I215,'WM-AR'!$B$7:$AL$2292,29,FALSE)</f>
        <v>0</v>
      </c>
      <c r="AB215" s="310">
        <f>VLOOKUP($I215,'WM-AR'!$B$7:$AL$2292,30,FALSE)</f>
        <v>0</v>
      </c>
      <c r="AC215" s="310">
        <f>VLOOKUP($I215,'WM-AR'!$B$7:$AL$2292,31,FALSE)</f>
        <v>0</v>
      </c>
      <c r="AD215" s="310">
        <f>VLOOKUP($I215,'WM-AR'!$B$7:$AL$2292,32,FALSE)</f>
        <v>0</v>
      </c>
      <c r="AE215" s="310">
        <f>VLOOKUP($I215,'WM-AR'!$B$7:$AL$2292,33,FALSE)</f>
        <v>0</v>
      </c>
      <c r="AF215" s="287"/>
      <c r="AG215" s="316" t="s">
        <v>779</v>
      </c>
      <c r="AH215" s="312"/>
      <c r="AI215" s="312" t="s">
        <v>763</v>
      </c>
      <c r="AJ215" s="334"/>
    </row>
    <row r="216" spans="2:36">
      <c r="B216" s="317" t="str">
        <f>$B215</f>
        <v>표준</v>
      </c>
      <c r="C216" s="318"/>
      <c r="D216" s="318"/>
      <c r="E216" s="318"/>
      <c r="F216" s="318"/>
      <c r="G216" s="318"/>
      <c r="H216" s="318"/>
      <c r="I216" s="318"/>
      <c r="J216" s="318"/>
      <c r="K216" s="318"/>
      <c r="L216" s="318"/>
      <c r="M216" s="318"/>
      <c r="N216" s="318"/>
      <c r="O216" s="318"/>
      <c r="P216" s="318"/>
      <c r="Q216" s="318"/>
      <c r="R216" s="318"/>
      <c r="S216" s="318"/>
      <c r="T216" s="318"/>
      <c r="U216" s="318"/>
      <c r="V216" s="318"/>
      <c r="W216" s="318"/>
      <c r="X216" s="318"/>
      <c r="Y216" s="318"/>
      <c r="Z216" s="318"/>
      <c r="AA216" s="318"/>
      <c r="AB216" s="318"/>
      <c r="AC216" s="318"/>
      <c r="AD216" s="318"/>
      <c r="AE216" s="318"/>
      <c r="AF216" s="318"/>
      <c r="AG216" s="318"/>
      <c r="AH216" s="318"/>
      <c r="AI216" s="318"/>
      <c r="AJ216" s="318"/>
    </row>
    <row r="217" spans="2:36" ht="34.9" customHeight="1">
      <c r="B217" s="283" t="s">
        <v>755</v>
      </c>
      <c r="C217" s="440"/>
      <c r="D217" s="285" t="s">
        <v>225</v>
      </c>
      <c r="E217" s="308"/>
      <c r="F217" s="287" t="s">
        <v>539</v>
      </c>
      <c r="G217" s="288" t="s">
        <v>1218</v>
      </c>
      <c r="H217" s="289"/>
      <c r="I217" s="290" t="str">
        <f t="shared" si="29"/>
        <v/>
      </c>
      <c r="J217" s="290"/>
      <c r="K217" s="290"/>
      <c r="L217" s="290"/>
      <c r="M217" s="290"/>
      <c r="N217" s="291"/>
      <c r="O217" s="441" t="s">
        <v>1219</v>
      </c>
      <c r="P217" s="442"/>
      <c r="Q217" s="442"/>
      <c r="R217" s="442"/>
      <c r="S217" s="442"/>
      <c r="T217" s="442"/>
      <c r="U217" s="442"/>
      <c r="V217" s="443"/>
      <c r="W217" s="444"/>
      <c r="X217" s="444"/>
      <c r="Y217" s="444"/>
      <c r="Z217" s="444"/>
      <c r="AA217" s="444"/>
      <c r="AB217" s="444"/>
      <c r="AC217" s="444"/>
      <c r="AD217" s="444"/>
      <c r="AE217" s="444"/>
      <c r="AF217" s="394" t="s">
        <v>1220</v>
      </c>
      <c r="AG217" s="297"/>
      <c r="AH217" s="297"/>
      <c r="AI217" s="297"/>
      <c r="AJ217" s="333"/>
    </row>
    <row r="218" spans="2:36" ht="49.9" customHeight="1">
      <c r="B218" s="299" t="str">
        <f>$B217</f>
        <v>표준</v>
      </c>
      <c r="C218" s="307"/>
      <c r="D218" s="286"/>
      <c r="E218" s="286"/>
      <c r="F218" s="286"/>
      <c r="G218" s="286" t="str">
        <f>Q218</f>
        <v>25MPa &lt; F'c (Cylinder Strength) ≤ 30MPa</v>
      </c>
      <c r="H218" s="308" t="s">
        <v>1212</v>
      </c>
      <c r="I218" s="309" t="str">
        <f t="shared" si="29"/>
        <v>A03AD032-00007</v>
      </c>
      <c r="J218" s="310"/>
      <c r="K218" s="310" t="str">
        <f>VLOOKUP($I218,'WM-AR'!$B$7:$AL$2292,34,FALSE)</f>
        <v>M3</v>
      </c>
      <c r="L218" s="310" t="str">
        <f>VLOOKUP($I218,'WM-AR'!$B$7:$AL$2292,4,FALSE)</f>
        <v>Concrete Work</v>
      </c>
      <c r="M218" s="310" t="str">
        <f>VLOOKUP($I218,'WM-AR'!$B$7:$AL$2292,6,FALSE)</f>
        <v>Substructure Work</v>
      </c>
      <c r="N218" s="310" t="str">
        <f>VLOOKUP($I218,'WM-AR'!$B$7:$AL$2292,8,FALSE)</f>
        <v>Structural Concrete</v>
      </c>
      <c r="O218" s="310">
        <f>VLOOKUP($I218,'WM-AR'!$B$7:$AL$2292,10,FALSE)</f>
        <v>0</v>
      </c>
      <c r="P218" s="310" t="str">
        <f>VLOOKUP($I218,'WM-AR'!$B$7:$AL$2292,12,FALSE)</f>
        <v>Cement Type-1</v>
      </c>
      <c r="Q218" s="310" t="str">
        <f>IF(VLOOKUP($I218,'WM-AR'!$B$7:$AL$2292,14,FALSE)=0,"",VLOOKUP($I218,'WM-AR'!$B$7:$AL$2292,14,FALSE))</f>
        <v>25MPa &lt; F'c (Cylinder Strength) ≤ 30MPa</v>
      </c>
      <c r="R218" s="310">
        <f>VLOOKUP($I218,'WM-AR'!$B$7:$AL$2292,16,FALSE)</f>
        <v>0</v>
      </c>
      <c r="S218" s="310">
        <f>VLOOKUP($I218,'WM-AR'!$B$7:$AL$2292,18,FALSE)</f>
        <v>0</v>
      </c>
      <c r="T218" s="310" t="str">
        <f>VLOOKUP($I218,'WM-AR'!$B$7:$AL$2292,20,FALSE)</f>
        <v/>
      </c>
      <c r="U218" s="310">
        <f>VLOOKUP($I218,'WM-AR'!$B$7:$AL$2292,22,FALSE)</f>
        <v>0</v>
      </c>
      <c r="V218" s="310" t="str">
        <f>VLOOKUP($I218,'WM-AR'!$B$7:$AL$2292,24,FALSE)</f>
        <v/>
      </c>
      <c r="W218" s="310">
        <f>VLOOKUP($I218,'WM-AR'!$B$7:$AL$2292,25,FALSE)</f>
        <v>0</v>
      </c>
      <c r="X218" s="310" t="str">
        <f>VLOOKUP($I218,'WM-AR'!$B$7:$AL$2292,26,FALSE)</f>
        <v/>
      </c>
      <c r="Y218" s="310">
        <f>VLOOKUP($I218,'WM-AR'!$B$7:$AL$2292,27,FALSE)</f>
        <v>0</v>
      </c>
      <c r="Z218" s="310">
        <f>VLOOKUP($I218,'WM-AR'!$B$7:$AL$2292,28,FALSE)</f>
        <v>0</v>
      </c>
      <c r="AA218" s="310">
        <f>VLOOKUP($I218,'WM-AR'!$B$7:$AL$2292,29,FALSE)</f>
        <v>0</v>
      </c>
      <c r="AB218" s="310">
        <f>VLOOKUP($I218,'WM-AR'!$B$7:$AL$2292,30,FALSE)</f>
        <v>0</v>
      </c>
      <c r="AC218" s="310">
        <f>VLOOKUP($I218,'WM-AR'!$B$7:$AL$2292,31,FALSE)</f>
        <v>0</v>
      </c>
      <c r="AD218" s="310">
        <f>VLOOKUP($I218,'WM-AR'!$B$7:$AL$2292,32,FALSE)</f>
        <v>0</v>
      </c>
      <c r="AE218" s="310">
        <f>VLOOKUP($I218,'WM-AR'!$B$7:$AL$2292,33,FALSE)</f>
        <v>0</v>
      </c>
      <c r="AF218" s="287"/>
      <c r="AG218" s="316" t="s">
        <v>881</v>
      </c>
      <c r="AH218" s="312"/>
      <c r="AI218" s="312" t="s">
        <v>882</v>
      </c>
      <c r="AJ218" s="334"/>
    </row>
    <row r="219" spans="2:36" ht="49.9" customHeight="1">
      <c r="B219" s="299" t="str">
        <f t="shared" ref="B219:B221" si="39">$B218</f>
        <v>표준</v>
      </c>
      <c r="C219" s="314"/>
      <c r="D219" s="315"/>
      <c r="E219" s="315"/>
      <c r="F219" s="315"/>
      <c r="G219" s="286" t="str">
        <f>O219</f>
        <v>Deformed Bar (Non-Coat.)</v>
      </c>
      <c r="H219" s="308" t="s">
        <v>1221</v>
      </c>
      <c r="I219" s="309" t="str">
        <f t="shared" si="29"/>
        <v>A03AD037-00003</v>
      </c>
      <c r="J219" s="310"/>
      <c r="K219" s="310" t="str">
        <f>VLOOKUP($I219,'WM-AR'!$B$7:$AL$2292,34,FALSE)</f>
        <v>TON</v>
      </c>
      <c r="L219" s="310" t="str">
        <f>VLOOKUP($I219,'WM-AR'!$B$7:$AL$2292,4,FALSE)</f>
        <v>Concrete Work</v>
      </c>
      <c r="M219" s="310" t="str">
        <f>VLOOKUP($I219,'WM-AR'!$B$7:$AL$2292,6,FALSE)</f>
        <v>Substructure Work</v>
      </c>
      <c r="N219" s="310" t="str">
        <f>VLOOKUP($I219,'WM-AR'!$B$7:$AL$2292,8,FALSE)</f>
        <v>Rebar Work</v>
      </c>
      <c r="O219" s="310" t="str">
        <f>VLOOKUP($I219,'WM-AR'!$B$7:$AL$2292,10,FALSE)</f>
        <v>Deformed Bar (Non-Coat.)</v>
      </c>
      <c r="P219" s="310">
        <f>VLOOKUP($I219,'WM-AR'!$B$7:$AL$2292,12,FALSE)</f>
        <v>0</v>
      </c>
      <c r="Q219" s="310" t="str">
        <f>IF(VLOOKUP($I219,'WM-AR'!$B$7:$AL$2292,14,FALSE)=0,"",VLOOKUP($I219,'WM-AR'!$B$7:$AL$2292,14,FALSE))</f>
        <v>300MPa&lt;Fy≤400MPa</v>
      </c>
      <c r="R219" s="310">
        <f>VLOOKUP($I219,'WM-AR'!$B$7:$AL$2292,16,FALSE)</f>
        <v>0</v>
      </c>
      <c r="S219" s="310">
        <f>VLOOKUP($I219,'WM-AR'!$B$7:$AL$2292,18,FALSE)</f>
        <v>0</v>
      </c>
      <c r="T219" s="310" t="str">
        <f>VLOOKUP($I219,'WM-AR'!$B$7:$AL$2292,20,FALSE)</f>
        <v/>
      </c>
      <c r="U219" s="310">
        <f>VLOOKUP($I219,'WM-AR'!$B$7:$AL$2292,22,FALSE)</f>
        <v>0</v>
      </c>
      <c r="V219" s="310" t="str">
        <f>VLOOKUP($I219,'WM-AR'!$B$7:$AL$2292,24,FALSE)</f>
        <v/>
      </c>
      <c r="W219" s="310">
        <f>VLOOKUP($I219,'WM-AR'!$B$7:$AL$2292,25,FALSE)</f>
        <v>0</v>
      </c>
      <c r="X219" s="310" t="str">
        <f>VLOOKUP($I219,'WM-AR'!$B$7:$AL$2292,26,FALSE)</f>
        <v/>
      </c>
      <c r="Y219" s="310">
        <f>VLOOKUP($I219,'WM-AR'!$B$7:$AL$2292,27,FALSE)</f>
        <v>0</v>
      </c>
      <c r="Z219" s="310">
        <f>VLOOKUP($I219,'WM-AR'!$B$7:$AL$2292,28,FALSE)</f>
        <v>0</v>
      </c>
      <c r="AA219" s="310">
        <f>VLOOKUP($I219,'WM-AR'!$B$7:$AL$2292,29,FALSE)</f>
        <v>0</v>
      </c>
      <c r="AB219" s="310">
        <f>VLOOKUP($I219,'WM-AR'!$B$7:$AL$2292,30,FALSE)</f>
        <v>0</v>
      </c>
      <c r="AC219" s="310">
        <f>VLOOKUP($I219,'WM-AR'!$B$7:$AL$2292,31,FALSE)</f>
        <v>0</v>
      </c>
      <c r="AD219" s="310">
        <f>VLOOKUP($I219,'WM-AR'!$B$7:$AL$2292,32,FALSE)</f>
        <v>0</v>
      </c>
      <c r="AE219" s="310">
        <f>VLOOKUP($I219,'WM-AR'!$B$7:$AL$2292,33,FALSE)</f>
        <v>0</v>
      </c>
      <c r="AF219" s="287"/>
      <c r="AG219" s="316" t="s">
        <v>885</v>
      </c>
      <c r="AH219" s="312"/>
      <c r="AI219" s="312" t="s">
        <v>886</v>
      </c>
      <c r="AJ219" s="334" t="s">
        <v>1208</v>
      </c>
    </row>
    <row r="220" spans="2:36" ht="49.9" customHeight="1">
      <c r="B220" s="299" t="str">
        <f t="shared" si="39"/>
        <v>표준</v>
      </c>
      <c r="C220" s="314"/>
      <c r="D220" s="315"/>
      <c r="E220" s="315"/>
      <c r="F220" s="315"/>
      <c r="G220" s="286" t="str">
        <f>N220</f>
        <v>Form Work (3 times in use)</v>
      </c>
      <c r="H220" s="308" t="s">
        <v>1222</v>
      </c>
      <c r="I220" s="309" t="str">
        <f t="shared" si="29"/>
        <v>A03AD035-00001</v>
      </c>
      <c r="J220" s="310"/>
      <c r="K220" s="310" t="str">
        <f>VLOOKUP($I220,'WM-AR'!$B$7:$AL$2292,34,FALSE)</f>
        <v>M2</v>
      </c>
      <c r="L220" s="310" t="str">
        <f>VLOOKUP($I220,'WM-AR'!$B$7:$AL$2292,4,FALSE)</f>
        <v>Concrete Work</v>
      </c>
      <c r="M220" s="310" t="str">
        <f>VLOOKUP($I220,'WM-AR'!$B$7:$AL$2292,6,FALSE)</f>
        <v>Substructure Work</v>
      </c>
      <c r="N220" s="310" t="str">
        <f>VLOOKUP($I220,'WM-AR'!$B$7:$AL$2292,8,FALSE)</f>
        <v>Form Work (3 times in use)</v>
      </c>
      <c r="O220" s="310" t="str">
        <f>VLOOKUP($I220,'WM-AR'!$B$7:$AL$2292,10,FALSE)</f>
        <v>Flat Form</v>
      </c>
      <c r="P220" s="310">
        <f>VLOOKUP($I220,'WM-AR'!$B$7:$AL$2292,12,FALSE)</f>
        <v>0</v>
      </c>
      <c r="Q220" s="310" t="str">
        <f>IF(VLOOKUP($I220,'WM-AR'!$B$7:$AL$2292,14,FALSE)=0,"",VLOOKUP($I220,'WM-AR'!$B$7:$AL$2292,14,FALSE))</f>
        <v/>
      </c>
      <c r="R220" s="310">
        <f>VLOOKUP($I220,'WM-AR'!$B$7:$AL$2292,16,FALSE)</f>
        <v>0</v>
      </c>
      <c r="S220" s="310">
        <f>VLOOKUP($I220,'WM-AR'!$B$7:$AL$2292,18,FALSE)</f>
        <v>0</v>
      </c>
      <c r="T220" s="310" t="str">
        <f>VLOOKUP($I220,'WM-AR'!$B$7:$AL$2292,20,FALSE)</f>
        <v>Dressed Lumber, Plywood or Steel Form(Wood Planks are not Allowed) incl. Chamfer</v>
      </c>
      <c r="U220" s="310">
        <f>VLOOKUP($I220,'WM-AR'!$B$7:$AL$2292,22,FALSE)</f>
        <v>0</v>
      </c>
      <c r="V220" s="310" t="str">
        <f>VLOOKUP($I220,'WM-AR'!$B$7:$AL$2292,24,FALSE)</f>
        <v/>
      </c>
      <c r="W220" s="310">
        <f>VLOOKUP($I220,'WM-AR'!$B$7:$AL$2292,25,FALSE)</f>
        <v>0</v>
      </c>
      <c r="X220" s="310" t="str">
        <f>VLOOKUP($I220,'WM-AR'!$B$7:$AL$2292,26,FALSE)</f>
        <v/>
      </c>
      <c r="Y220" s="310">
        <f>VLOOKUP($I220,'WM-AR'!$B$7:$AL$2292,27,FALSE)</f>
        <v>0</v>
      </c>
      <c r="Z220" s="310">
        <f>VLOOKUP($I220,'WM-AR'!$B$7:$AL$2292,28,FALSE)</f>
        <v>0</v>
      </c>
      <c r="AA220" s="310">
        <f>VLOOKUP($I220,'WM-AR'!$B$7:$AL$2292,29,FALSE)</f>
        <v>0</v>
      </c>
      <c r="AB220" s="310">
        <f>VLOOKUP($I220,'WM-AR'!$B$7:$AL$2292,30,FALSE)</f>
        <v>0</v>
      </c>
      <c r="AC220" s="310">
        <f>VLOOKUP($I220,'WM-AR'!$B$7:$AL$2292,31,FALSE)</f>
        <v>0</v>
      </c>
      <c r="AD220" s="310">
        <f>VLOOKUP($I220,'WM-AR'!$B$7:$AL$2292,32,FALSE)</f>
        <v>0</v>
      </c>
      <c r="AE220" s="310">
        <f>VLOOKUP($I220,'WM-AR'!$B$7:$AL$2292,33,FALSE)</f>
        <v>0</v>
      </c>
      <c r="AF220" s="287"/>
      <c r="AG220" s="316" t="s">
        <v>1210</v>
      </c>
      <c r="AH220" s="312"/>
      <c r="AI220" s="312" t="s">
        <v>763</v>
      </c>
      <c r="AJ220" s="334"/>
    </row>
    <row r="221" spans="2:36" ht="49.9" customHeight="1">
      <c r="B221" s="299" t="str">
        <f t="shared" si="39"/>
        <v>표준</v>
      </c>
      <c r="C221" s="314"/>
      <c r="D221" s="285"/>
      <c r="E221" s="285"/>
      <c r="F221" s="286"/>
      <c r="G221" s="286" t="str">
        <f>N221</f>
        <v>Bitumen/Bituminous/Asphalt Coating</v>
      </c>
      <c r="H221" s="308" t="s">
        <v>906</v>
      </c>
      <c r="I221" s="309" t="str">
        <f t="shared" si="29"/>
        <v>A03AH056-00001</v>
      </c>
      <c r="J221" s="310"/>
      <c r="K221" s="310" t="str">
        <f>VLOOKUP($I221,'WM-AR'!$B$7:$AL$2292,34,FALSE)</f>
        <v>M2</v>
      </c>
      <c r="L221" s="310" t="str">
        <f>VLOOKUP($I221,'WM-AR'!$B$7:$AL$2292,4,FALSE)</f>
        <v>Concrete Work</v>
      </c>
      <c r="M221" s="310" t="str">
        <f>VLOOKUP($I221,'WM-AR'!$B$7:$AL$2292,6,FALSE)</f>
        <v>Concrete Protective Coating (U/G)</v>
      </c>
      <c r="N221" s="310" t="str">
        <f>VLOOKUP($I221,'WM-AR'!$B$7:$AL$2292,8,FALSE)</f>
        <v>Bitumen/Bituminous/Asphalt Coating</v>
      </c>
      <c r="O221" s="310">
        <f>VLOOKUP($I221,'WM-AR'!$B$7:$AL$2292,10,FALSE)</f>
        <v>0</v>
      </c>
      <c r="P221" s="310">
        <f>VLOOKUP($I221,'WM-AR'!$B$7:$AL$2292,12,FALSE)</f>
        <v>0</v>
      </c>
      <c r="Q221" s="310" t="str">
        <f>IF(VLOOKUP($I221,'WM-AR'!$B$7:$AL$2292,14,FALSE)=0,"",VLOOKUP($I221,'WM-AR'!$B$7:$AL$2292,14,FALSE))</f>
        <v/>
      </c>
      <c r="R221" s="310">
        <f>VLOOKUP($I221,'WM-AR'!$B$7:$AL$2292,16,FALSE)</f>
        <v>0</v>
      </c>
      <c r="S221" s="310">
        <f>VLOOKUP($I221,'WM-AR'!$B$7:$AL$2292,18,FALSE)</f>
        <v>0</v>
      </c>
      <c r="T221" s="310">
        <f>VLOOKUP($I221,'WM-AR'!$B$7:$AL$2292,20,FALSE)</f>
        <v>0</v>
      </c>
      <c r="U221" s="310">
        <f>VLOOKUP($I221,'WM-AR'!$B$7:$AL$2292,22,FALSE)</f>
        <v>0</v>
      </c>
      <c r="V221" s="310">
        <f>VLOOKUP($I221,'WM-AR'!$B$7:$AL$2292,24,FALSE)</f>
        <v>0</v>
      </c>
      <c r="W221" s="310">
        <f>VLOOKUP($I221,'WM-AR'!$B$7:$AL$2292,25,FALSE)</f>
        <v>0</v>
      </c>
      <c r="X221" s="310" t="str">
        <f>VLOOKUP($I221,'WM-AR'!$B$7:$AL$2292,26,FALSE)</f>
        <v/>
      </c>
      <c r="Y221" s="310">
        <f>VLOOKUP($I221,'WM-AR'!$B$7:$AL$2292,27,FALSE)</f>
        <v>0</v>
      </c>
      <c r="Z221" s="310">
        <f>VLOOKUP($I221,'WM-AR'!$B$7:$AL$2292,28,FALSE)</f>
        <v>0</v>
      </c>
      <c r="AA221" s="310">
        <f>VLOOKUP($I221,'WM-AR'!$B$7:$AL$2292,29,FALSE)</f>
        <v>0</v>
      </c>
      <c r="AB221" s="310">
        <f>VLOOKUP($I221,'WM-AR'!$B$7:$AL$2292,30,FALSE)</f>
        <v>0</v>
      </c>
      <c r="AC221" s="310">
        <f>VLOOKUP($I221,'WM-AR'!$B$7:$AL$2292,31,FALSE)</f>
        <v>0</v>
      </c>
      <c r="AD221" s="310">
        <f>VLOOKUP($I221,'WM-AR'!$B$7:$AL$2292,32,FALSE)</f>
        <v>0</v>
      </c>
      <c r="AE221" s="310">
        <f>VLOOKUP($I221,'WM-AR'!$B$7:$AL$2292,33,FALSE)</f>
        <v>0</v>
      </c>
      <c r="AF221" s="287" t="s">
        <v>1223</v>
      </c>
      <c r="AG221" s="316" t="s">
        <v>779</v>
      </c>
      <c r="AH221" s="312"/>
      <c r="AI221" s="312" t="s">
        <v>763</v>
      </c>
      <c r="AJ221" s="334"/>
    </row>
    <row r="222" spans="2:36">
      <c r="B222" s="317" t="str">
        <f>$B221</f>
        <v>표준</v>
      </c>
      <c r="C222" s="318"/>
      <c r="D222" s="318"/>
      <c r="E222" s="318"/>
      <c r="F222" s="318"/>
      <c r="G222" s="318"/>
      <c r="H222" s="318"/>
      <c r="I222" s="318"/>
      <c r="J222" s="318"/>
      <c r="K222" s="318"/>
      <c r="L222" s="318"/>
      <c r="M222" s="318"/>
      <c r="N222" s="318"/>
      <c r="O222" s="318"/>
      <c r="P222" s="318"/>
      <c r="Q222" s="318"/>
      <c r="R222" s="318"/>
      <c r="S222" s="318"/>
      <c r="T222" s="318"/>
      <c r="U222" s="318"/>
      <c r="V222" s="318"/>
      <c r="W222" s="318"/>
      <c r="X222" s="318"/>
      <c r="Y222" s="318"/>
      <c r="Z222" s="318"/>
      <c r="AA222" s="318"/>
      <c r="AB222" s="318"/>
      <c r="AC222" s="318"/>
      <c r="AD222" s="318"/>
      <c r="AE222" s="318"/>
      <c r="AF222" s="318"/>
      <c r="AG222" s="318"/>
      <c r="AH222" s="318"/>
      <c r="AI222" s="318"/>
      <c r="AJ222" s="318"/>
    </row>
    <row r="223" spans="2:36" ht="34.9" customHeight="1">
      <c r="B223" s="283" t="s">
        <v>755</v>
      </c>
      <c r="C223" s="440"/>
      <c r="D223" s="285" t="s">
        <v>225</v>
      </c>
      <c r="E223" s="308"/>
      <c r="F223" s="287" t="s">
        <v>539</v>
      </c>
      <c r="G223" s="288" t="s">
        <v>1224</v>
      </c>
      <c r="H223" s="289"/>
      <c r="I223" s="290" t="str">
        <f t="shared" si="29"/>
        <v/>
      </c>
      <c r="J223" s="290"/>
      <c r="K223" s="290"/>
      <c r="L223" s="290"/>
      <c r="M223" s="290"/>
      <c r="N223" s="291"/>
      <c r="O223" s="441" t="s">
        <v>1225</v>
      </c>
      <c r="P223" s="442"/>
      <c r="Q223" s="442"/>
      <c r="R223" s="442"/>
      <c r="S223" s="442"/>
      <c r="T223" s="442"/>
      <c r="U223" s="442"/>
      <c r="V223" s="443"/>
      <c r="W223" s="444"/>
      <c r="X223" s="444"/>
      <c r="Y223" s="444"/>
      <c r="Z223" s="444"/>
      <c r="AA223" s="444"/>
      <c r="AB223" s="444"/>
      <c r="AC223" s="444"/>
      <c r="AD223" s="444"/>
      <c r="AE223" s="444"/>
      <c r="AF223" s="394" t="s">
        <v>1226</v>
      </c>
      <c r="AG223" s="297"/>
      <c r="AH223" s="297"/>
      <c r="AI223" s="297"/>
      <c r="AJ223" s="333" t="s">
        <v>1227</v>
      </c>
    </row>
    <row r="224" spans="2:36" ht="49.9" customHeight="1">
      <c r="B224" s="299" t="str">
        <f>$B223</f>
        <v>표준</v>
      </c>
      <c r="C224" s="307"/>
      <c r="D224" s="286"/>
      <c r="E224" s="286"/>
      <c r="F224" s="286"/>
      <c r="G224" s="286" t="str">
        <f>Q224</f>
        <v>20MPa &lt; F'c (Cylinder Strength) ≤ 25MPa</v>
      </c>
      <c r="H224" s="308" t="s">
        <v>1206</v>
      </c>
      <c r="I224" s="309" t="str">
        <f t="shared" si="29"/>
        <v>A03AD032-00010</v>
      </c>
      <c r="J224" s="310"/>
      <c r="K224" s="310" t="str">
        <f>VLOOKUP($I224,'WM-AR'!$B$7:$AL$2292,34,FALSE)</f>
        <v>M3</v>
      </c>
      <c r="L224" s="310" t="str">
        <f>VLOOKUP($I224,'WM-AR'!$B$7:$AL$2292,4,FALSE)</f>
        <v>Concrete Work</v>
      </c>
      <c r="M224" s="310" t="str">
        <f>VLOOKUP($I224,'WM-AR'!$B$7:$AL$2292,6,FALSE)</f>
        <v>Substructure Work</v>
      </c>
      <c r="N224" s="310" t="str">
        <f>VLOOKUP($I224,'WM-AR'!$B$7:$AL$2292,8,FALSE)</f>
        <v>Structural Concrete</v>
      </c>
      <c r="O224" s="310">
        <f>VLOOKUP($I224,'WM-AR'!$B$7:$AL$2292,10,FALSE)</f>
        <v>0</v>
      </c>
      <c r="P224" s="310" t="str">
        <f>VLOOKUP($I224,'WM-AR'!$B$7:$AL$2292,12,FALSE)</f>
        <v>Cement Type-1</v>
      </c>
      <c r="Q224" s="310" t="str">
        <f>IF(VLOOKUP($I224,'WM-AR'!$B$7:$AL$2292,14,FALSE)=0,"",VLOOKUP($I224,'WM-AR'!$B$7:$AL$2292,14,FALSE))</f>
        <v>20MPa &lt; F'c (Cylinder Strength) ≤ 25MPa</v>
      </c>
      <c r="R224" s="310">
        <f>VLOOKUP($I224,'WM-AR'!$B$7:$AL$2292,16,FALSE)</f>
        <v>0</v>
      </c>
      <c r="S224" s="310">
        <f>VLOOKUP($I224,'WM-AR'!$B$7:$AL$2292,18,FALSE)</f>
        <v>0</v>
      </c>
      <c r="T224" s="310" t="str">
        <f>VLOOKUP($I224,'WM-AR'!$B$7:$AL$2292,20,FALSE)</f>
        <v/>
      </c>
      <c r="U224" s="310">
        <f>VLOOKUP($I224,'WM-AR'!$B$7:$AL$2292,22,FALSE)</f>
        <v>0</v>
      </c>
      <c r="V224" s="310" t="str">
        <f>VLOOKUP($I224,'WM-AR'!$B$7:$AL$2292,24,FALSE)</f>
        <v/>
      </c>
      <c r="W224" s="310">
        <f>VLOOKUP($I224,'WM-AR'!$B$7:$AL$2292,25,FALSE)</f>
        <v>0</v>
      </c>
      <c r="X224" s="310" t="str">
        <f>VLOOKUP($I224,'WM-AR'!$B$7:$AL$2292,26,FALSE)</f>
        <v/>
      </c>
      <c r="Y224" s="310">
        <f>VLOOKUP($I224,'WM-AR'!$B$7:$AL$2292,27,FALSE)</f>
        <v>0</v>
      </c>
      <c r="Z224" s="310">
        <f>VLOOKUP($I224,'WM-AR'!$B$7:$AL$2292,28,FALSE)</f>
        <v>0</v>
      </c>
      <c r="AA224" s="310">
        <f>VLOOKUP($I224,'WM-AR'!$B$7:$AL$2292,29,FALSE)</f>
        <v>0</v>
      </c>
      <c r="AB224" s="310">
        <f>VLOOKUP($I224,'WM-AR'!$B$7:$AL$2292,30,FALSE)</f>
        <v>0</v>
      </c>
      <c r="AC224" s="310">
        <f>VLOOKUP($I224,'WM-AR'!$B$7:$AL$2292,31,FALSE)</f>
        <v>0</v>
      </c>
      <c r="AD224" s="310">
        <f>VLOOKUP($I224,'WM-AR'!$B$7:$AL$2292,32,FALSE)</f>
        <v>0</v>
      </c>
      <c r="AE224" s="310">
        <f>VLOOKUP($I224,'WM-AR'!$B$7:$AL$2292,33,FALSE)</f>
        <v>0</v>
      </c>
      <c r="AF224" s="287"/>
      <c r="AG224" s="316" t="s">
        <v>881</v>
      </c>
      <c r="AH224" s="312"/>
      <c r="AI224" s="312" t="s">
        <v>882</v>
      </c>
      <c r="AJ224" s="334"/>
    </row>
    <row r="225" spans="2:36" ht="49.9" customHeight="1">
      <c r="B225" s="299" t="str">
        <f t="shared" ref="B225:B228" si="40">$B224</f>
        <v>표준</v>
      </c>
      <c r="C225" s="314"/>
      <c r="D225" s="315"/>
      <c r="E225" s="315"/>
      <c r="F225" s="315"/>
      <c r="G225" s="286" t="str">
        <f>O225</f>
        <v>Deformed Bar (Non-Coat.)</v>
      </c>
      <c r="H225" s="308" t="s">
        <v>1207</v>
      </c>
      <c r="I225" s="309" t="str">
        <f t="shared" si="29"/>
        <v>A03AD037-00002</v>
      </c>
      <c r="J225" s="310"/>
      <c r="K225" s="310" t="str">
        <f>VLOOKUP($I225,'WM-AR'!$B$7:$AL$2292,34,FALSE)</f>
        <v>TON</v>
      </c>
      <c r="L225" s="310" t="str">
        <f>VLOOKUP($I225,'WM-AR'!$B$7:$AL$2292,4,FALSE)</f>
        <v>Concrete Work</v>
      </c>
      <c r="M225" s="310" t="str">
        <f>VLOOKUP($I225,'WM-AR'!$B$7:$AL$2292,6,FALSE)</f>
        <v>Substructure Work</v>
      </c>
      <c r="N225" s="310" t="str">
        <f>VLOOKUP($I225,'WM-AR'!$B$7:$AL$2292,8,FALSE)</f>
        <v>Rebar Work</v>
      </c>
      <c r="O225" s="310" t="str">
        <f>VLOOKUP($I225,'WM-AR'!$B$7:$AL$2292,10,FALSE)</f>
        <v>Deformed Bar (Non-Coat.)</v>
      </c>
      <c r="P225" s="310">
        <f>VLOOKUP($I225,'WM-AR'!$B$7:$AL$2292,12,FALSE)</f>
        <v>0</v>
      </c>
      <c r="Q225" s="310" t="str">
        <f>IF(VLOOKUP($I225,'WM-AR'!$B$7:$AL$2292,14,FALSE)=0,"",VLOOKUP($I225,'WM-AR'!$B$7:$AL$2292,14,FALSE))</f>
        <v>400MPa&lt;Fy≤470MPa</v>
      </c>
      <c r="R225" s="310">
        <f>VLOOKUP($I225,'WM-AR'!$B$7:$AL$2292,16,FALSE)</f>
        <v>0</v>
      </c>
      <c r="S225" s="310">
        <f>VLOOKUP($I225,'WM-AR'!$B$7:$AL$2292,18,FALSE)</f>
        <v>0</v>
      </c>
      <c r="T225" s="310" t="str">
        <f>VLOOKUP($I225,'WM-AR'!$B$7:$AL$2292,20,FALSE)</f>
        <v/>
      </c>
      <c r="U225" s="310">
        <f>VLOOKUP($I225,'WM-AR'!$B$7:$AL$2292,22,FALSE)</f>
        <v>0</v>
      </c>
      <c r="V225" s="310" t="str">
        <f>VLOOKUP($I225,'WM-AR'!$B$7:$AL$2292,24,FALSE)</f>
        <v/>
      </c>
      <c r="W225" s="310">
        <f>VLOOKUP($I225,'WM-AR'!$B$7:$AL$2292,25,FALSE)</f>
        <v>0</v>
      </c>
      <c r="X225" s="310" t="str">
        <f>VLOOKUP($I225,'WM-AR'!$B$7:$AL$2292,26,FALSE)</f>
        <v/>
      </c>
      <c r="Y225" s="310">
        <f>VLOOKUP($I225,'WM-AR'!$B$7:$AL$2292,27,FALSE)</f>
        <v>0</v>
      </c>
      <c r="Z225" s="310">
        <f>VLOOKUP($I225,'WM-AR'!$B$7:$AL$2292,28,FALSE)</f>
        <v>0</v>
      </c>
      <c r="AA225" s="310">
        <f>VLOOKUP($I225,'WM-AR'!$B$7:$AL$2292,29,FALSE)</f>
        <v>0</v>
      </c>
      <c r="AB225" s="310">
        <f>VLOOKUP($I225,'WM-AR'!$B$7:$AL$2292,30,FALSE)</f>
        <v>0</v>
      </c>
      <c r="AC225" s="310">
        <f>VLOOKUP($I225,'WM-AR'!$B$7:$AL$2292,31,FALSE)</f>
        <v>0</v>
      </c>
      <c r="AD225" s="310">
        <f>VLOOKUP($I225,'WM-AR'!$B$7:$AL$2292,32,FALSE)</f>
        <v>0</v>
      </c>
      <c r="AE225" s="310">
        <f>VLOOKUP($I225,'WM-AR'!$B$7:$AL$2292,33,FALSE)</f>
        <v>0</v>
      </c>
      <c r="AF225" s="287"/>
      <c r="AG225" s="316" t="s">
        <v>885</v>
      </c>
      <c r="AH225" s="312"/>
      <c r="AI225" s="312" t="s">
        <v>886</v>
      </c>
      <c r="AJ225" s="334" t="s">
        <v>1208</v>
      </c>
    </row>
    <row r="226" spans="2:36" ht="49.9" customHeight="1">
      <c r="B226" s="299" t="str">
        <f t="shared" si="40"/>
        <v>표준</v>
      </c>
      <c r="C226" s="314"/>
      <c r="D226" s="315"/>
      <c r="E226" s="315"/>
      <c r="F226" s="315"/>
      <c r="G226" s="286" t="str">
        <f>N226</f>
        <v>Form Work (3 times in use)</v>
      </c>
      <c r="H226" s="308" t="s">
        <v>1222</v>
      </c>
      <c r="I226" s="309" t="str">
        <f t="shared" si="29"/>
        <v>A03AD035-00001</v>
      </c>
      <c r="J226" s="310"/>
      <c r="K226" s="310" t="str">
        <f>VLOOKUP($I226,'WM-AR'!$B$7:$AL$2292,34,FALSE)</f>
        <v>M2</v>
      </c>
      <c r="L226" s="310" t="str">
        <f>VLOOKUP($I226,'WM-AR'!$B$7:$AL$2292,4,FALSE)</f>
        <v>Concrete Work</v>
      </c>
      <c r="M226" s="310" t="str">
        <f>VLOOKUP($I226,'WM-AR'!$B$7:$AL$2292,6,FALSE)</f>
        <v>Substructure Work</v>
      </c>
      <c r="N226" s="310" t="str">
        <f>VLOOKUP($I226,'WM-AR'!$B$7:$AL$2292,8,FALSE)</f>
        <v>Form Work (3 times in use)</v>
      </c>
      <c r="O226" s="310" t="str">
        <f>VLOOKUP($I226,'WM-AR'!$B$7:$AL$2292,10,FALSE)</f>
        <v>Flat Form</v>
      </c>
      <c r="P226" s="310">
        <f>VLOOKUP($I226,'WM-AR'!$B$7:$AL$2292,12,FALSE)</f>
        <v>0</v>
      </c>
      <c r="Q226" s="310" t="str">
        <f>IF(VLOOKUP($I226,'WM-AR'!$B$7:$AL$2292,14,FALSE)=0,"",VLOOKUP($I226,'WM-AR'!$B$7:$AL$2292,14,FALSE))</f>
        <v/>
      </c>
      <c r="R226" s="310">
        <f>VLOOKUP($I226,'WM-AR'!$B$7:$AL$2292,16,FALSE)</f>
        <v>0</v>
      </c>
      <c r="S226" s="310">
        <f>VLOOKUP($I226,'WM-AR'!$B$7:$AL$2292,18,FALSE)</f>
        <v>0</v>
      </c>
      <c r="T226" s="310" t="str">
        <f>VLOOKUP($I226,'WM-AR'!$B$7:$AL$2292,20,FALSE)</f>
        <v>Dressed Lumber, Plywood or Steel Form(Wood Planks are not Allowed) incl. Chamfer</v>
      </c>
      <c r="U226" s="310">
        <f>VLOOKUP($I226,'WM-AR'!$B$7:$AL$2292,22,FALSE)</f>
        <v>0</v>
      </c>
      <c r="V226" s="310" t="str">
        <f>VLOOKUP($I226,'WM-AR'!$B$7:$AL$2292,24,FALSE)</f>
        <v/>
      </c>
      <c r="W226" s="310">
        <f>VLOOKUP($I226,'WM-AR'!$B$7:$AL$2292,25,FALSE)</f>
        <v>0</v>
      </c>
      <c r="X226" s="310" t="str">
        <f>VLOOKUP($I226,'WM-AR'!$B$7:$AL$2292,26,FALSE)</f>
        <v/>
      </c>
      <c r="Y226" s="310">
        <f>VLOOKUP($I226,'WM-AR'!$B$7:$AL$2292,27,FALSE)</f>
        <v>0</v>
      </c>
      <c r="Z226" s="310">
        <f>VLOOKUP($I226,'WM-AR'!$B$7:$AL$2292,28,FALSE)</f>
        <v>0</v>
      </c>
      <c r="AA226" s="310">
        <f>VLOOKUP($I226,'WM-AR'!$B$7:$AL$2292,29,FALSE)</f>
        <v>0</v>
      </c>
      <c r="AB226" s="310">
        <f>VLOOKUP($I226,'WM-AR'!$B$7:$AL$2292,30,FALSE)</f>
        <v>0</v>
      </c>
      <c r="AC226" s="310">
        <f>VLOOKUP($I226,'WM-AR'!$B$7:$AL$2292,31,FALSE)</f>
        <v>0</v>
      </c>
      <c r="AD226" s="310">
        <f>VLOOKUP($I226,'WM-AR'!$B$7:$AL$2292,32,FALSE)</f>
        <v>0</v>
      </c>
      <c r="AE226" s="310">
        <f>VLOOKUP($I226,'WM-AR'!$B$7:$AL$2292,33,FALSE)</f>
        <v>0</v>
      </c>
      <c r="AF226" s="287"/>
      <c r="AG226" s="316" t="s">
        <v>1210</v>
      </c>
      <c r="AH226" s="312"/>
      <c r="AI226" s="312" t="s">
        <v>763</v>
      </c>
      <c r="AJ226" s="334"/>
    </row>
    <row r="227" spans="2:36" ht="49.9" customHeight="1">
      <c r="B227" s="299" t="str">
        <f t="shared" si="40"/>
        <v>표준</v>
      </c>
      <c r="C227" s="314"/>
      <c r="D227" s="285"/>
      <c r="E227" s="285"/>
      <c r="F227" s="286"/>
      <c r="G227" s="286" t="str">
        <f>N227</f>
        <v>Bitumen/Bituminous/Asphalt Coating</v>
      </c>
      <c r="H227" s="308" t="s">
        <v>906</v>
      </c>
      <c r="I227" s="309" t="str">
        <f t="shared" si="29"/>
        <v>A03AH056-00001</v>
      </c>
      <c r="J227" s="310"/>
      <c r="K227" s="310" t="str">
        <f>VLOOKUP($I227,'WM-AR'!$B$7:$AL$2292,34,FALSE)</f>
        <v>M2</v>
      </c>
      <c r="L227" s="310" t="str">
        <f>VLOOKUP($I227,'WM-AR'!$B$7:$AL$2292,4,FALSE)</f>
        <v>Concrete Work</v>
      </c>
      <c r="M227" s="310" t="str">
        <f>VLOOKUP($I227,'WM-AR'!$B$7:$AL$2292,6,FALSE)</f>
        <v>Concrete Protective Coating (U/G)</v>
      </c>
      <c r="N227" s="310" t="str">
        <f>VLOOKUP($I227,'WM-AR'!$B$7:$AL$2292,8,FALSE)</f>
        <v>Bitumen/Bituminous/Asphalt Coating</v>
      </c>
      <c r="O227" s="310">
        <f>VLOOKUP($I227,'WM-AR'!$B$7:$AL$2292,10,FALSE)</f>
        <v>0</v>
      </c>
      <c r="P227" s="310">
        <f>VLOOKUP($I227,'WM-AR'!$B$7:$AL$2292,12,FALSE)</f>
        <v>0</v>
      </c>
      <c r="Q227" s="310" t="str">
        <f>IF(VLOOKUP($I227,'WM-AR'!$B$7:$AL$2292,14,FALSE)=0,"",VLOOKUP($I227,'WM-AR'!$B$7:$AL$2292,14,FALSE))</f>
        <v/>
      </c>
      <c r="R227" s="310">
        <f>VLOOKUP($I227,'WM-AR'!$B$7:$AL$2292,16,FALSE)</f>
        <v>0</v>
      </c>
      <c r="S227" s="310">
        <f>VLOOKUP($I227,'WM-AR'!$B$7:$AL$2292,18,FALSE)</f>
        <v>0</v>
      </c>
      <c r="T227" s="310">
        <f>VLOOKUP($I227,'WM-AR'!$B$7:$AL$2292,20,FALSE)</f>
        <v>0</v>
      </c>
      <c r="U227" s="310">
        <f>VLOOKUP($I227,'WM-AR'!$B$7:$AL$2292,22,FALSE)</f>
        <v>0</v>
      </c>
      <c r="V227" s="310">
        <f>VLOOKUP($I227,'WM-AR'!$B$7:$AL$2292,24,FALSE)</f>
        <v>0</v>
      </c>
      <c r="W227" s="310">
        <f>VLOOKUP($I227,'WM-AR'!$B$7:$AL$2292,25,FALSE)</f>
        <v>0</v>
      </c>
      <c r="X227" s="310" t="str">
        <f>VLOOKUP($I227,'WM-AR'!$B$7:$AL$2292,26,FALSE)</f>
        <v/>
      </c>
      <c r="Y227" s="310">
        <f>VLOOKUP($I227,'WM-AR'!$B$7:$AL$2292,27,FALSE)</f>
        <v>0</v>
      </c>
      <c r="Z227" s="310">
        <f>VLOOKUP($I227,'WM-AR'!$B$7:$AL$2292,28,FALSE)</f>
        <v>0</v>
      </c>
      <c r="AA227" s="310">
        <f>VLOOKUP($I227,'WM-AR'!$B$7:$AL$2292,29,FALSE)</f>
        <v>0</v>
      </c>
      <c r="AB227" s="310">
        <f>VLOOKUP($I227,'WM-AR'!$B$7:$AL$2292,30,FALSE)</f>
        <v>0</v>
      </c>
      <c r="AC227" s="310">
        <f>VLOOKUP($I227,'WM-AR'!$B$7:$AL$2292,31,FALSE)</f>
        <v>0</v>
      </c>
      <c r="AD227" s="310">
        <f>VLOOKUP($I227,'WM-AR'!$B$7:$AL$2292,32,FALSE)</f>
        <v>0</v>
      </c>
      <c r="AE227" s="310">
        <f>VLOOKUP($I227,'WM-AR'!$B$7:$AL$2292,33,FALSE)</f>
        <v>0</v>
      </c>
      <c r="AF227" s="287" t="s">
        <v>1223</v>
      </c>
      <c r="AG227" s="316" t="s">
        <v>779</v>
      </c>
      <c r="AH227" s="312"/>
      <c r="AI227" s="312" t="s">
        <v>763</v>
      </c>
      <c r="AJ227" s="334"/>
    </row>
    <row r="228" spans="2:36" ht="49.9" customHeight="1">
      <c r="B228" s="299" t="str">
        <f t="shared" si="40"/>
        <v>표준</v>
      </c>
      <c r="C228" s="314"/>
      <c r="D228" s="464"/>
      <c r="E228" s="464"/>
      <c r="F228" s="286"/>
      <c r="G228" s="286" t="str">
        <f>O228</f>
        <v>Epoxy Paint</v>
      </c>
      <c r="H228" s="308" t="s">
        <v>1228</v>
      </c>
      <c r="I228" s="309" t="str">
        <f t="shared" si="29"/>
        <v>A04AM078-00005</v>
      </c>
      <c r="J228" s="310"/>
      <c r="K228" s="310" t="str">
        <f>VLOOKUP($I228,'WM-AR'!$B$7:$AL$2292,34,FALSE)</f>
        <v>M2</v>
      </c>
      <c r="L228" s="310" t="str">
        <f>VLOOKUP($I228,'WM-AR'!$B$7:$AL$2292,4,FALSE)</f>
        <v>Finishing Work</v>
      </c>
      <c r="M228" s="310" t="str">
        <f>VLOOKUP($I228,'WM-AR'!$B$7:$AL$2292,6,FALSE)</f>
        <v>Painting Work</v>
      </c>
      <c r="N228" s="310" t="str">
        <f>VLOOKUP($I228,'WM-AR'!$B$7:$AL$2292,8,FALSE)</f>
        <v>Internal Wall Painting</v>
      </c>
      <c r="O228" s="310" t="str">
        <f>VLOOKUP($I228,'WM-AR'!$B$7:$AL$2292,10,FALSE)</f>
        <v>Epoxy Paint</v>
      </c>
      <c r="P228" s="310">
        <f>VLOOKUP($I228,'WM-AR'!$B$7:$AL$2292,12,FALSE)</f>
        <v>0</v>
      </c>
      <c r="Q228" s="310" t="str">
        <f>IF(VLOOKUP($I228,'WM-AR'!$B$7:$AL$2292,14,FALSE)=0,"",VLOOKUP($I228,'WM-AR'!$B$7:$AL$2292,14,FALSE))</f>
        <v/>
      </c>
      <c r="R228" s="310">
        <f>VLOOKUP($I228,'WM-AR'!$B$7:$AL$2292,16,FALSE)</f>
        <v>0</v>
      </c>
      <c r="S228" s="310">
        <f>VLOOKUP($I228,'WM-AR'!$B$7:$AL$2292,18,FALSE)</f>
        <v>0</v>
      </c>
      <c r="T228" s="310" t="str">
        <f>VLOOKUP($I228,'WM-AR'!$B$7:$AL$2292,20,FALSE)</f>
        <v/>
      </c>
      <c r="U228" s="310">
        <f>VLOOKUP($I228,'WM-AR'!$B$7:$AL$2292,22,FALSE)</f>
        <v>0</v>
      </c>
      <c r="V228" s="310" t="str">
        <f>VLOOKUP($I228,'WM-AR'!$B$7:$AL$2292,24,FALSE)</f>
        <v/>
      </c>
      <c r="W228" s="310">
        <f>VLOOKUP($I228,'WM-AR'!$B$7:$AL$2292,25,FALSE)</f>
        <v>0</v>
      </c>
      <c r="X228" s="310" t="str">
        <f>VLOOKUP($I228,'WM-AR'!$B$7:$AL$2292,26,FALSE)</f>
        <v/>
      </c>
      <c r="Y228" s="310">
        <f>VLOOKUP($I228,'WM-AR'!$B$7:$AL$2292,27,FALSE)</f>
        <v>0</v>
      </c>
      <c r="Z228" s="310">
        <f>VLOOKUP($I228,'WM-AR'!$B$7:$AL$2292,28,FALSE)</f>
        <v>0</v>
      </c>
      <c r="AA228" s="310">
        <f>VLOOKUP($I228,'WM-AR'!$B$7:$AL$2292,29,FALSE)</f>
        <v>0</v>
      </c>
      <c r="AB228" s="310">
        <f>VLOOKUP($I228,'WM-AR'!$B$7:$AL$2292,30,FALSE)</f>
        <v>0</v>
      </c>
      <c r="AC228" s="310">
        <f>VLOOKUP($I228,'WM-AR'!$B$7:$AL$2292,31,FALSE)</f>
        <v>0</v>
      </c>
      <c r="AD228" s="310">
        <f>VLOOKUP($I228,'WM-AR'!$B$7:$AL$2292,32,FALSE)</f>
        <v>0</v>
      </c>
      <c r="AE228" s="310">
        <f>VLOOKUP($I228,'WM-AR'!$B$7:$AL$2292,33,FALSE)</f>
        <v>0</v>
      </c>
      <c r="AF228" s="287" t="s">
        <v>1229</v>
      </c>
      <c r="AG228" s="316" t="s">
        <v>779</v>
      </c>
      <c r="AH228" s="312"/>
      <c r="AI228" s="312" t="s">
        <v>763</v>
      </c>
      <c r="AJ228" s="334"/>
    </row>
    <row r="229" spans="2:36">
      <c r="B229" s="317" t="str">
        <f>$B228</f>
        <v>표준</v>
      </c>
      <c r="C229" s="318"/>
      <c r="D229" s="318"/>
      <c r="E229" s="318"/>
      <c r="F229" s="318"/>
      <c r="G229" s="318"/>
      <c r="H229" s="318"/>
      <c r="I229" s="318"/>
      <c r="J229" s="318"/>
      <c r="K229" s="318"/>
      <c r="L229" s="318"/>
      <c r="M229" s="318"/>
      <c r="N229" s="318"/>
      <c r="O229" s="318"/>
      <c r="P229" s="318"/>
      <c r="Q229" s="318"/>
      <c r="R229" s="318"/>
      <c r="S229" s="318"/>
      <c r="T229" s="318"/>
      <c r="U229" s="318"/>
      <c r="V229" s="318"/>
      <c r="W229" s="318"/>
      <c r="X229" s="318"/>
      <c r="Y229" s="318"/>
      <c r="Z229" s="318"/>
      <c r="AA229" s="318"/>
      <c r="AB229" s="318"/>
      <c r="AC229" s="318"/>
      <c r="AD229" s="318"/>
      <c r="AE229" s="318"/>
      <c r="AF229" s="318"/>
      <c r="AG229" s="318"/>
      <c r="AH229" s="318"/>
      <c r="AI229" s="318"/>
      <c r="AJ229" s="318"/>
    </row>
    <row r="230" spans="2:36" ht="34.9" customHeight="1">
      <c r="B230" s="283" t="s">
        <v>755</v>
      </c>
      <c r="C230" s="440"/>
      <c r="D230" s="285" t="s">
        <v>225</v>
      </c>
      <c r="E230" s="308"/>
      <c r="F230" s="287" t="s">
        <v>539</v>
      </c>
      <c r="G230" s="288" t="s">
        <v>1230</v>
      </c>
      <c r="H230" s="289"/>
      <c r="I230" s="290" t="str">
        <f t="shared" si="29"/>
        <v/>
      </c>
      <c r="J230" s="290"/>
      <c r="K230" s="290"/>
      <c r="L230" s="290"/>
      <c r="M230" s="290"/>
      <c r="N230" s="291"/>
      <c r="O230" s="441" t="s">
        <v>1225</v>
      </c>
      <c r="P230" s="442"/>
      <c r="Q230" s="442"/>
      <c r="R230" s="442"/>
      <c r="S230" s="442"/>
      <c r="T230" s="442"/>
      <c r="U230" s="442"/>
      <c r="V230" s="443"/>
      <c r="W230" s="444"/>
      <c r="X230" s="444"/>
      <c r="Y230" s="444"/>
      <c r="Z230" s="444"/>
      <c r="AA230" s="444"/>
      <c r="AB230" s="444"/>
      <c r="AC230" s="444"/>
      <c r="AD230" s="444"/>
      <c r="AE230" s="444"/>
      <c r="AF230" s="394" t="s">
        <v>1231</v>
      </c>
      <c r="AG230" s="297"/>
      <c r="AH230" s="297"/>
      <c r="AI230" s="297"/>
      <c r="AJ230" s="333" t="s">
        <v>1227</v>
      </c>
    </row>
    <row r="231" spans="2:36" ht="49.9" customHeight="1">
      <c r="B231" s="299" t="str">
        <f>$B230</f>
        <v>표준</v>
      </c>
      <c r="C231" s="307"/>
      <c r="D231" s="286"/>
      <c r="E231" s="286"/>
      <c r="F231" s="286"/>
      <c r="G231" s="286" t="str">
        <f>Q231</f>
        <v>20MPa &lt; F'c (Cylinder Strength) ≤ 25MPa</v>
      </c>
      <c r="H231" s="308" t="s">
        <v>1206</v>
      </c>
      <c r="I231" s="309" t="str">
        <f t="shared" si="29"/>
        <v>A03AD032-00010</v>
      </c>
      <c r="J231" s="310"/>
      <c r="K231" s="310" t="str">
        <f>VLOOKUP($I231,'WM-AR'!$B$7:$AL$2292,34,FALSE)</f>
        <v>M3</v>
      </c>
      <c r="L231" s="310" t="str">
        <f>VLOOKUP($I231,'WM-AR'!$B$7:$AL$2292,4,FALSE)</f>
        <v>Concrete Work</v>
      </c>
      <c r="M231" s="310" t="str">
        <f>VLOOKUP($I231,'WM-AR'!$B$7:$AL$2292,6,FALSE)</f>
        <v>Substructure Work</v>
      </c>
      <c r="N231" s="310" t="str">
        <f>VLOOKUP($I231,'WM-AR'!$B$7:$AL$2292,8,FALSE)</f>
        <v>Structural Concrete</v>
      </c>
      <c r="O231" s="310">
        <f>VLOOKUP($I231,'WM-AR'!$B$7:$AL$2292,10,FALSE)</f>
        <v>0</v>
      </c>
      <c r="P231" s="310" t="str">
        <f>VLOOKUP($I231,'WM-AR'!$B$7:$AL$2292,12,FALSE)</f>
        <v>Cement Type-1</v>
      </c>
      <c r="Q231" s="310" t="str">
        <f>IF(VLOOKUP($I231,'WM-AR'!$B$7:$AL$2292,14,FALSE)=0,"",VLOOKUP($I231,'WM-AR'!$B$7:$AL$2292,14,FALSE))</f>
        <v>20MPa &lt; F'c (Cylinder Strength) ≤ 25MPa</v>
      </c>
      <c r="R231" s="310">
        <f>VLOOKUP($I231,'WM-AR'!$B$7:$AL$2292,16,FALSE)</f>
        <v>0</v>
      </c>
      <c r="S231" s="310">
        <f>VLOOKUP($I231,'WM-AR'!$B$7:$AL$2292,18,FALSE)</f>
        <v>0</v>
      </c>
      <c r="T231" s="310" t="str">
        <f>VLOOKUP($I231,'WM-AR'!$B$7:$AL$2292,20,FALSE)</f>
        <v/>
      </c>
      <c r="U231" s="310">
        <f>VLOOKUP($I231,'WM-AR'!$B$7:$AL$2292,22,FALSE)</f>
        <v>0</v>
      </c>
      <c r="V231" s="310" t="str">
        <f>VLOOKUP($I231,'WM-AR'!$B$7:$AL$2292,24,FALSE)</f>
        <v/>
      </c>
      <c r="W231" s="310">
        <f>VLOOKUP($I231,'WM-AR'!$B$7:$AL$2292,25,FALSE)</f>
        <v>0</v>
      </c>
      <c r="X231" s="310" t="str">
        <f>VLOOKUP($I231,'WM-AR'!$B$7:$AL$2292,26,FALSE)</f>
        <v/>
      </c>
      <c r="Y231" s="310">
        <f>VLOOKUP($I231,'WM-AR'!$B$7:$AL$2292,27,FALSE)</f>
        <v>0</v>
      </c>
      <c r="Z231" s="310">
        <f>VLOOKUP($I231,'WM-AR'!$B$7:$AL$2292,28,FALSE)</f>
        <v>0</v>
      </c>
      <c r="AA231" s="310">
        <f>VLOOKUP($I231,'WM-AR'!$B$7:$AL$2292,29,FALSE)</f>
        <v>0</v>
      </c>
      <c r="AB231" s="310">
        <f>VLOOKUP($I231,'WM-AR'!$B$7:$AL$2292,30,FALSE)</f>
        <v>0</v>
      </c>
      <c r="AC231" s="310">
        <f>VLOOKUP($I231,'WM-AR'!$B$7:$AL$2292,31,FALSE)</f>
        <v>0</v>
      </c>
      <c r="AD231" s="310">
        <f>VLOOKUP($I231,'WM-AR'!$B$7:$AL$2292,32,FALSE)</f>
        <v>0</v>
      </c>
      <c r="AE231" s="310">
        <f>VLOOKUP($I231,'WM-AR'!$B$7:$AL$2292,33,FALSE)</f>
        <v>0</v>
      </c>
      <c r="AF231" s="287"/>
      <c r="AG231" s="316" t="s">
        <v>881</v>
      </c>
      <c r="AH231" s="312"/>
      <c r="AI231" s="312" t="s">
        <v>882</v>
      </c>
      <c r="AJ231" s="334"/>
    </row>
    <row r="232" spans="2:36" ht="49.9" customHeight="1">
      <c r="B232" s="299" t="str">
        <f t="shared" ref="B232:B235" si="41">$B231</f>
        <v>표준</v>
      </c>
      <c r="C232" s="314"/>
      <c r="D232" s="315"/>
      <c r="E232" s="315"/>
      <c r="F232" s="315"/>
      <c r="G232" s="286" t="str">
        <f>O232</f>
        <v>Deformed Bar (Non-Coat.)</v>
      </c>
      <c r="H232" s="308" t="s">
        <v>1207</v>
      </c>
      <c r="I232" s="309" t="str">
        <f t="shared" si="29"/>
        <v>A03AD037-00002</v>
      </c>
      <c r="J232" s="310"/>
      <c r="K232" s="310" t="str">
        <f>VLOOKUP($I232,'WM-AR'!$B$7:$AL$2292,34,FALSE)</f>
        <v>TON</v>
      </c>
      <c r="L232" s="310" t="str">
        <f>VLOOKUP($I232,'WM-AR'!$B$7:$AL$2292,4,FALSE)</f>
        <v>Concrete Work</v>
      </c>
      <c r="M232" s="310" t="str">
        <f>VLOOKUP($I232,'WM-AR'!$B$7:$AL$2292,6,FALSE)</f>
        <v>Substructure Work</v>
      </c>
      <c r="N232" s="310" t="str">
        <f>VLOOKUP($I232,'WM-AR'!$B$7:$AL$2292,8,FALSE)</f>
        <v>Rebar Work</v>
      </c>
      <c r="O232" s="310" t="str">
        <f>VLOOKUP($I232,'WM-AR'!$B$7:$AL$2292,10,FALSE)</f>
        <v>Deformed Bar (Non-Coat.)</v>
      </c>
      <c r="P232" s="310">
        <f>VLOOKUP($I232,'WM-AR'!$B$7:$AL$2292,12,FALSE)</f>
        <v>0</v>
      </c>
      <c r="Q232" s="310" t="str">
        <f>IF(VLOOKUP($I232,'WM-AR'!$B$7:$AL$2292,14,FALSE)=0,"",VLOOKUP($I232,'WM-AR'!$B$7:$AL$2292,14,FALSE))</f>
        <v>400MPa&lt;Fy≤470MPa</v>
      </c>
      <c r="R232" s="310">
        <f>VLOOKUP($I232,'WM-AR'!$B$7:$AL$2292,16,FALSE)</f>
        <v>0</v>
      </c>
      <c r="S232" s="310">
        <f>VLOOKUP($I232,'WM-AR'!$B$7:$AL$2292,18,FALSE)</f>
        <v>0</v>
      </c>
      <c r="T232" s="310" t="str">
        <f>VLOOKUP($I232,'WM-AR'!$B$7:$AL$2292,20,FALSE)</f>
        <v/>
      </c>
      <c r="U232" s="310">
        <f>VLOOKUP($I232,'WM-AR'!$B$7:$AL$2292,22,FALSE)</f>
        <v>0</v>
      </c>
      <c r="V232" s="310" t="str">
        <f>VLOOKUP($I232,'WM-AR'!$B$7:$AL$2292,24,FALSE)</f>
        <v/>
      </c>
      <c r="W232" s="310">
        <f>VLOOKUP($I232,'WM-AR'!$B$7:$AL$2292,25,FALSE)</f>
        <v>0</v>
      </c>
      <c r="X232" s="310" t="str">
        <f>VLOOKUP($I232,'WM-AR'!$B$7:$AL$2292,26,FALSE)</f>
        <v/>
      </c>
      <c r="Y232" s="310">
        <f>VLOOKUP($I232,'WM-AR'!$B$7:$AL$2292,27,FALSE)</f>
        <v>0</v>
      </c>
      <c r="Z232" s="310">
        <f>VLOOKUP($I232,'WM-AR'!$B$7:$AL$2292,28,FALSE)</f>
        <v>0</v>
      </c>
      <c r="AA232" s="310">
        <f>VLOOKUP($I232,'WM-AR'!$B$7:$AL$2292,29,FALSE)</f>
        <v>0</v>
      </c>
      <c r="AB232" s="310">
        <f>VLOOKUP($I232,'WM-AR'!$B$7:$AL$2292,30,FALSE)</f>
        <v>0</v>
      </c>
      <c r="AC232" s="310">
        <f>VLOOKUP($I232,'WM-AR'!$B$7:$AL$2292,31,FALSE)</f>
        <v>0</v>
      </c>
      <c r="AD232" s="310">
        <f>VLOOKUP($I232,'WM-AR'!$B$7:$AL$2292,32,FALSE)</f>
        <v>0</v>
      </c>
      <c r="AE232" s="310">
        <f>VLOOKUP($I232,'WM-AR'!$B$7:$AL$2292,33,FALSE)</f>
        <v>0</v>
      </c>
      <c r="AF232" s="287"/>
      <c r="AG232" s="316" t="s">
        <v>885</v>
      </c>
      <c r="AH232" s="312"/>
      <c r="AI232" s="312" t="s">
        <v>886</v>
      </c>
      <c r="AJ232" s="334" t="s">
        <v>1208</v>
      </c>
    </row>
    <row r="233" spans="2:36" ht="49.9" customHeight="1">
      <c r="B233" s="299" t="str">
        <f t="shared" si="41"/>
        <v>표준</v>
      </c>
      <c r="C233" s="314"/>
      <c r="D233" s="315"/>
      <c r="E233" s="315"/>
      <c r="F233" s="286"/>
      <c r="G233" s="286" t="str">
        <f>N233</f>
        <v>Form Work (3 times in use)</v>
      </c>
      <c r="H233" s="308" t="s">
        <v>1222</v>
      </c>
      <c r="I233" s="309" t="str">
        <f t="shared" si="29"/>
        <v>A03AD035-00001</v>
      </c>
      <c r="J233" s="310"/>
      <c r="K233" s="310" t="str">
        <f>VLOOKUP($I233,'WM-AR'!$B$7:$AL$2292,34,FALSE)</f>
        <v>M2</v>
      </c>
      <c r="L233" s="310" t="str">
        <f>VLOOKUP($I233,'WM-AR'!$B$7:$AL$2292,4,FALSE)</f>
        <v>Concrete Work</v>
      </c>
      <c r="M233" s="310" t="str">
        <f>VLOOKUP($I233,'WM-AR'!$B$7:$AL$2292,6,FALSE)</f>
        <v>Substructure Work</v>
      </c>
      <c r="N233" s="310" t="str">
        <f>VLOOKUP($I233,'WM-AR'!$B$7:$AL$2292,8,FALSE)</f>
        <v>Form Work (3 times in use)</v>
      </c>
      <c r="O233" s="310" t="str">
        <f>VLOOKUP($I233,'WM-AR'!$B$7:$AL$2292,10,FALSE)</f>
        <v>Flat Form</v>
      </c>
      <c r="P233" s="310">
        <f>VLOOKUP($I233,'WM-AR'!$B$7:$AL$2292,12,FALSE)</f>
        <v>0</v>
      </c>
      <c r="Q233" s="310" t="str">
        <f>IF(VLOOKUP($I233,'WM-AR'!$B$7:$AL$2292,14,FALSE)=0,"",VLOOKUP($I233,'WM-AR'!$B$7:$AL$2292,14,FALSE))</f>
        <v/>
      </c>
      <c r="R233" s="310">
        <f>VLOOKUP($I233,'WM-AR'!$B$7:$AL$2292,16,FALSE)</f>
        <v>0</v>
      </c>
      <c r="S233" s="310">
        <f>VLOOKUP($I233,'WM-AR'!$B$7:$AL$2292,18,FALSE)</f>
        <v>0</v>
      </c>
      <c r="T233" s="310" t="str">
        <f>VLOOKUP($I233,'WM-AR'!$B$7:$AL$2292,20,FALSE)</f>
        <v>Dressed Lumber, Plywood or Steel Form(Wood Planks are not Allowed) incl. Chamfer</v>
      </c>
      <c r="U233" s="310">
        <f>VLOOKUP($I233,'WM-AR'!$B$7:$AL$2292,22,FALSE)</f>
        <v>0</v>
      </c>
      <c r="V233" s="310" t="str">
        <f>VLOOKUP($I233,'WM-AR'!$B$7:$AL$2292,24,FALSE)</f>
        <v/>
      </c>
      <c r="W233" s="310">
        <f>VLOOKUP($I233,'WM-AR'!$B$7:$AL$2292,25,FALSE)</f>
        <v>0</v>
      </c>
      <c r="X233" s="310" t="str">
        <f>VLOOKUP($I233,'WM-AR'!$B$7:$AL$2292,26,FALSE)</f>
        <v/>
      </c>
      <c r="Y233" s="310">
        <f>VLOOKUP($I233,'WM-AR'!$B$7:$AL$2292,27,FALSE)</f>
        <v>0</v>
      </c>
      <c r="Z233" s="310">
        <f>VLOOKUP($I233,'WM-AR'!$B$7:$AL$2292,28,FALSE)</f>
        <v>0</v>
      </c>
      <c r="AA233" s="310">
        <f>VLOOKUP($I233,'WM-AR'!$B$7:$AL$2292,29,FALSE)</f>
        <v>0</v>
      </c>
      <c r="AB233" s="310">
        <f>VLOOKUP($I233,'WM-AR'!$B$7:$AL$2292,30,FALSE)</f>
        <v>0</v>
      </c>
      <c r="AC233" s="310">
        <f>VLOOKUP($I233,'WM-AR'!$B$7:$AL$2292,31,FALSE)</f>
        <v>0</v>
      </c>
      <c r="AD233" s="310">
        <f>VLOOKUP($I233,'WM-AR'!$B$7:$AL$2292,32,FALSE)</f>
        <v>0</v>
      </c>
      <c r="AE233" s="310">
        <f>VLOOKUP($I233,'WM-AR'!$B$7:$AL$2292,33,FALSE)</f>
        <v>0</v>
      </c>
      <c r="AF233" s="287"/>
      <c r="AG233" s="316" t="s">
        <v>1210</v>
      </c>
      <c r="AH233" s="312"/>
      <c r="AI233" s="312" t="s">
        <v>763</v>
      </c>
      <c r="AJ233" s="334"/>
    </row>
    <row r="234" spans="2:36" ht="49.9" customHeight="1">
      <c r="B234" s="299" t="str">
        <f t="shared" si="41"/>
        <v>표준</v>
      </c>
      <c r="C234" s="314"/>
      <c r="D234" s="285"/>
      <c r="E234" s="285"/>
      <c r="F234" s="286"/>
      <c r="G234" s="286" t="str">
        <f>N234</f>
        <v>Bitumen/Bituminous/Asphalt Coating</v>
      </c>
      <c r="H234" s="308" t="s">
        <v>906</v>
      </c>
      <c r="I234" s="309" t="str">
        <f t="shared" si="29"/>
        <v>A03AH056-00001</v>
      </c>
      <c r="J234" s="310"/>
      <c r="K234" s="310" t="str">
        <f>VLOOKUP($I234,'WM-AR'!$B$7:$AL$2292,34,FALSE)</f>
        <v>M2</v>
      </c>
      <c r="L234" s="310" t="str">
        <f>VLOOKUP($I234,'WM-AR'!$B$7:$AL$2292,4,FALSE)</f>
        <v>Concrete Work</v>
      </c>
      <c r="M234" s="310" t="str">
        <f>VLOOKUP($I234,'WM-AR'!$B$7:$AL$2292,6,FALSE)</f>
        <v>Concrete Protective Coating (U/G)</v>
      </c>
      <c r="N234" s="310" t="str">
        <f>VLOOKUP($I234,'WM-AR'!$B$7:$AL$2292,8,FALSE)</f>
        <v>Bitumen/Bituminous/Asphalt Coating</v>
      </c>
      <c r="O234" s="310">
        <f>VLOOKUP($I234,'WM-AR'!$B$7:$AL$2292,10,FALSE)</f>
        <v>0</v>
      </c>
      <c r="P234" s="310">
        <f>VLOOKUP($I234,'WM-AR'!$B$7:$AL$2292,12,FALSE)</f>
        <v>0</v>
      </c>
      <c r="Q234" s="310" t="str">
        <f>IF(VLOOKUP($I234,'WM-AR'!$B$7:$AL$2292,14,FALSE)=0,"",VLOOKUP($I234,'WM-AR'!$B$7:$AL$2292,14,FALSE))</f>
        <v/>
      </c>
      <c r="R234" s="310">
        <f>VLOOKUP($I234,'WM-AR'!$B$7:$AL$2292,16,FALSE)</f>
        <v>0</v>
      </c>
      <c r="S234" s="310">
        <f>VLOOKUP($I234,'WM-AR'!$B$7:$AL$2292,18,FALSE)</f>
        <v>0</v>
      </c>
      <c r="T234" s="310">
        <f>VLOOKUP($I234,'WM-AR'!$B$7:$AL$2292,20,FALSE)</f>
        <v>0</v>
      </c>
      <c r="U234" s="310">
        <f>VLOOKUP($I234,'WM-AR'!$B$7:$AL$2292,22,FALSE)</f>
        <v>0</v>
      </c>
      <c r="V234" s="310">
        <f>VLOOKUP($I234,'WM-AR'!$B$7:$AL$2292,24,FALSE)</f>
        <v>0</v>
      </c>
      <c r="W234" s="310">
        <f>VLOOKUP($I234,'WM-AR'!$B$7:$AL$2292,25,FALSE)</f>
        <v>0</v>
      </c>
      <c r="X234" s="310" t="str">
        <f>VLOOKUP($I234,'WM-AR'!$B$7:$AL$2292,26,FALSE)</f>
        <v/>
      </c>
      <c r="Y234" s="310">
        <f>VLOOKUP($I234,'WM-AR'!$B$7:$AL$2292,27,FALSE)</f>
        <v>0</v>
      </c>
      <c r="Z234" s="310">
        <f>VLOOKUP($I234,'WM-AR'!$B$7:$AL$2292,28,FALSE)</f>
        <v>0</v>
      </c>
      <c r="AA234" s="310">
        <f>VLOOKUP($I234,'WM-AR'!$B$7:$AL$2292,29,FALSE)</f>
        <v>0</v>
      </c>
      <c r="AB234" s="310">
        <f>VLOOKUP($I234,'WM-AR'!$B$7:$AL$2292,30,FALSE)</f>
        <v>0</v>
      </c>
      <c r="AC234" s="310">
        <f>VLOOKUP($I234,'WM-AR'!$B$7:$AL$2292,31,FALSE)</f>
        <v>0</v>
      </c>
      <c r="AD234" s="310">
        <f>VLOOKUP($I234,'WM-AR'!$B$7:$AL$2292,32,FALSE)</f>
        <v>0</v>
      </c>
      <c r="AE234" s="310">
        <f>VLOOKUP($I234,'WM-AR'!$B$7:$AL$2292,33,FALSE)</f>
        <v>0</v>
      </c>
      <c r="AF234" s="287" t="s">
        <v>1223</v>
      </c>
      <c r="AG234" s="316" t="s">
        <v>779</v>
      </c>
      <c r="AH234" s="312"/>
      <c r="AI234" s="312" t="s">
        <v>763</v>
      </c>
      <c r="AJ234" s="334"/>
    </row>
    <row r="235" spans="2:36" ht="49.9" customHeight="1">
      <c r="B235" s="299" t="str">
        <f t="shared" si="41"/>
        <v>표준</v>
      </c>
      <c r="C235" s="314"/>
      <c r="D235" s="464"/>
      <c r="E235" s="464"/>
      <c r="F235" s="286"/>
      <c r="G235" s="286" t="str">
        <f>O235</f>
        <v>Epoxy Paint</v>
      </c>
      <c r="H235" s="308" t="s">
        <v>1228</v>
      </c>
      <c r="I235" s="309" t="str">
        <f t="shared" si="29"/>
        <v>A04AM078-00005</v>
      </c>
      <c r="J235" s="310"/>
      <c r="K235" s="310" t="str">
        <f>VLOOKUP($I235,'WM-AR'!$B$7:$AL$2292,34,FALSE)</f>
        <v>M2</v>
      </c>
      <c r="L235" s="310" t="str">
        <f>VLOOKUP($I235,'WM-AR'!$B$7:$AL$2292,4,FALSE)</f>
        <v>Finishing Work</v>
      </c>
      <c r="M235" s="310" t="str">
        <f>VLOOKUP($I235,'WM-AR'!$B$7:$AL$2292,6,FALSE)</f>
        <v>Painting Work</v>
      </c>
      <c r="N235" s="310" t="str">
        <f>VLOOKUP($I235,'WM-AR'!$B$7:$AL$2292,8,FALSE)</f>
        <v>Internal Wall Painting</v>
      </c>
      <c r="O235" s="310" t="str">
        <f>VLOOKUP($I235,'WM-AR'!$B$7:$AL$2292,10,FALSE)</f>
        <v>Epoxy Paint</v>
      </c>
      <c r="P235" s="310">
        <f>VLOOKUP($I235,'WM-AR'!$B$7:$AL$2292,12,FALSE)</f>
        <v>0</v>
      </c>
      <c r="Q235" s="310" t="str">
        <f>IF(VLOOKUP($I235,'WM-AR'!$B$7:$AL$2292,14,FALSE)=0,"",VLOOKUP($I235,'WM-AR'!$B$7:$AL$2292,14,FALSE))</f>
        <v/>
      </c>
      <c r="R235" s="310">
        <f>VLOOKUP($I235,'WM-AR'!$B$7:$AL$2292,16,FALSE)</f>
        <v>0</v>
      </c>
      <c r="S235" s="310">
        <f>VLOOKUP($I235,'WM-AR'!$B$7:$AL$2292,18,FALSE)</f>
        <v>0</v>
      </c>
      <c r="T235" s="310" t="str">
        <f>VLOOKUP($I235,'WM-AR'!$B$7:$AL$2292,20,FALSE)</f>
        <v/>
      </c>
      <c r="U235" s="310">
        <f>VLOOKUP($I235,'WM-AR'!$B$7:$AL$2292,22,FALSE)</f>
        <v>0</v>
      </c>
      <c r="V235" s="310" t="str">
        <f>VLOOKUP($I235,'WM-AR'!$B$7:$AL$2292,24,FALSE)</f>
        <v/>
      </c>
      <c r="W235" s="310">
        <f>VLOOKUP($I235,'WM-AR'!$B$7:$AL$2292,25,FALSE)</f>
        <v>0</v>
      </c>
      <c r="X235" s="310" t="str">
        <f>VLOOKUP($I235,'WM-AR'!$B$7:$AL$2292,26,FALSE)</f>
        <v/>
      </c>
      <c r="Y235" s="310">
        <f>VLOOKUP($I235,'WM-AR'!$B$7:$AL$2292,27,FALSE)</f>
        <v>0</v>
      </c>
      <c r="Z235" s="310">
        <f>VLOOKUP($I235,'WM-AR'!$B$7:$AL$2292,28,FALSE)</f>
        <v>0</v>
      </c>
      <c r="AA235" s="310">
        <f>VLOOKUP($I235,'WM-AR'!$B$7:$AL$2292,29,FALSE)</f>
        <v>0</v>
      </c>
      <c r="AB235" s="310">
        <f>VLOOKUP($I235,'WM-AR'!$B$7:$AL$2292,30,FALSE)</f>
        <v>0</v>
      </c>
      <c r="AC235" s="310">
        <f>VLOOKUP($I235,'WM-AR'!$B$7:$AL$2292,31,FALSE)</f>
        <v>0</v>
      </c>
      <c r="AD235" s="310">
        <f>VLOOKUP($I235,'WM-AR'!$B$7:$AL$2292,32,FALSE)</f>
        <v>0</v>
      </c>
      <c r="AE235" s="310">
        <f>VLOOKUP($I235,'WM-AR'!$B$7:$AL$2292,33,FALSE)</f>
        <v>0</v>
      </c>
      <c r="AF235" s="287" t="s">
        <v>1229</v>
      </c>
      <c r="AG235" s="316" t="s">
        <v>779</v>
      </c>
      <c r="AH235" s="312"/>
      <c r="AI235" s="312" t="s">
        <v>763</v>
      </c>
      <c r="AJ235" s="334"/>
    </row>
    <row r="236" spans="2:36">
      <c r="B236" s="317" t="str">
        <f>$B235</f>
        <v>표준</v>
      </c>
      <c r="C236" s="318"/>
      <c r="D236" s="318"/>
      <c r="E236" s="318"/>
      <c r="F236" s="318"/>
      <c r="G236" s="318"/>
      <c r="H236" s="318"/>
      <c r="I236" s="318"/>
      <c r="J236" s="318"/>
      <c r="K236" s="318"/>
      <c r="L236" s="318"/>
      <c r="M236" s="318"/>
      <c r="N236" s="318"/>
      <c r="O236" s="318"/>
      <c r="P236" s="318"/>
      <c r="Q236" s="318"/>
      <c r="R236" s="318"/>
      <c r="S236" s="318"/>
      <c r="T236" s="318"/>
      <c r="U236" s="318"/>
      <c r="V236" s="318"/>
      <c r="W236" s="318"/>
      <c r="X236" s="318"/>
      <c r="Y236" s="318"/>
      <c r="Z236" s="318"/>
      <c r="AA236" s="318"/>
      <c r="AB236" s="318"/>
      <c r="AC236" s="318"/>
      <c r="AD236" s="318"/>
      <c r="AE236" s="318"/>
      <c r="AF236" s="318"/>
      <c r="AG236" s="318"/>
      <c r="AH236" s="318"/>
      <c r="AI236" s="318"/>
      <c r="AJ236" s="318"/>
    </row>
    <row r="237" spans="2:36" ht="34.9" customHeight="1">
      <c r="B237" s="283" t="s">
        <v>755</v>
      </c>
      <c r="C237" s="440"/>
      <c r="D237" s="285" t="s">
        <v>225</v>
      </c>
      <c r="E237" s="308"/>
      <c r="F237" s="287" t="s">
        <v>539</v>
      </c>
      <c r="G237" s="288" t="s">
        <v>1232</v>
      </c>
      <c r="H237" s="289"/>
      <c r="I237" s="290" t="str">
        <f t="shared" si="29"/>
        <v/>
      </c>
      <c r="J237" s="290"/>
      <c r="K237" s="290"/>
      <c r="L237" s="290"/>
      <c r="M237" s="290"/>
      <c r="N237" s="291"/>
      <c r="O237" s="441" t="s">
        <v>1233</v>
      </c>
      <c r="P237" s="442"/>
      <c r="Q237" s="442"/>
      <c r="R237" s="442"/>
      <c r="S237" s="442"/>
      <c r="T237" s="442"/>
      <c r="U237" s="442"/>
      <c r="V237" s="443"/>
      <c r="W237" s="444"/>
      <c r="X237" s="444"/>
      <c r="Y237" s="444"/>
      <c r="Z237" s="444"/>
      <c r="AA237" s="444"/>
      <c r="AB237" s="444"/>
      <c r="AC237" s="444"/>
      <c r="AD237" s="444"/>
      <c r="AE237" s="444"/>
      <c r="AF237" s="394"/>
      <c r="AG237" s="297"/>
      <c r="AH237" s="297"/>
      <c r="AI237" s="297"/>
      <c r="AJ237" s="333"/>
    </row>
    <row r="238" spans="2:36" ht="49.9" customHeight="1">
      <c r="B238" s="299" t="str">
        <f>$B237</f>
        <v>표준</v>
      </c>
      <c r="C238" s="307"/>
      <c r="D238" s="286"/>
      <c r="E238" s="286"/>
      <c r="F238" s="464"/>
      <c r="G238" s="286" t="str">
        <f>N238</f>
        <v>Reinforced Concrete Block</v>
      </c>
      <c r="H238" s="308" t="s">
        <v>1134</v>
      </c>
      <c r="I238" s="309" t="str">
        <f t="shared" si="29"/>
        <v>A04AL069-00002</v>
      </c>
      <c r="J238" s="310"/>
      <c r="K238" s="310" t="str">
        <f>VLOOKUP($I238,'WM-AR'!$B$7:$AL$2292,34,FALSE)</f>
        <v>M2</v>
      </c>
      <c r="L238" s="310" t="str">
        <f>VLOOKUP($I238,'WM-AR'!$B$7:$AL$2292,4,FALSE)</f>
        <v>Finishing Work</v>
      </c>
      <c r="M238" s="310" t="str">
        <f>VLOOKUP($I238,'WM-AR'!$B$7:$AL$2292,6,FALSE)</f>
        <v>Masonry Work</v>
      </c>
      <c r="N238" s="310" t="str">
        <f>VLOOKUP($I238,'WM-AR'!$B$7:$AL$2292,8,FALSE)</f>
        <v>Reinforced Concrete Block</v>
      </c>
      <c r="O238" s="310">
        <f>VLOOKUP($I238,'WM-AR'!$B$7:$AL$2292,10,FALSE)</f>
        <v>0</v>
      </c>
      <c r="P238" s="310">
        <f>VLOOKUP($I238,'WM-AR'!$B$7:$AL$2292,12,FALSE)</f>
        <v>0</v>
      </c>
      <c r="Q238" s="310" t="str">
        <f>IF(VLOOKUP($I238,'WM-AR'!$B$7:$AL$2292,14,FALSE)=0,"",VLOOKUP($I238,'WM-AR'!$B$7:$AL$2292,14,FALSE))</f>
        <v/>
      </c>
      <c r="R238" s="310">
        <f>VLOOKUP($I238,'WM-AR'!$B$7:$AL$2292,16,FALSE)</f>
        <v>0</v>
      </c>
      <c r="S238" s="310">
        <f>VLOOKUP($I238,'WM-AR'!$B$7:$AL$2292,18,FALSE)</f>
        <v>0</v>
      </c>
      <c r="T238" s="310" t="str">
        <f>VLOOKUP($I238,'WM-AR'!$B$7:$AL$2292,20,FALSE)</f>
        <v>w/ All Reinf.(Lath, Steel Tie, Anchor Bar, Mortar, ETC.), Filler, Sealant, Lintel/Sill for Opening, ETC.</v>
      </c>
      <c r="U238" s="310">
        <f>VLOOKUP($I238,'WM-AR'!$B$7:$AL$2292,22,FALSE)</f>
        <v>0</v>
      </c>
      <c r="V238" s="310" t="str">
        <f>VLOOKUP($I238,'WM-AR'!$B$7:$AL$2292,24,FALSE)</f>
        <v>100mm&lt;THK≤200mm</v>
      </c>
      <c r="W238" s="310">
        <f>VLOOKUP($I238,'WM-AR'!$B$7:$AL$2292,25,FALSE)</f>
        <v>0</v>
      </c>
      <c r="X238" s="310" t="str">
        <f>VLOOKUP($I238,'WM-AR'!$B$7:$AL$2292,26,FALSE)</f>
        <v>THK=(  )mm</v>
      </c>
      <c r="Y238" s="310">
        <f>VLOOKUP($I238,'WM-AR'!$B$7:$AL$2292,27,FALSE)</f>
        <v>0</v>
      </c>
      <c r="Z238" s="310">
        <f>VLOOKUP($I238,'WM-AR'!$B$7:$AL$2292,28,FALSE)</f>
        <v>0</v>
      </c>
      <c r="AA238" s="310">
        <f>VLOOKUP($I238,'WM-AR'!$B$7:$AL$2292,29,FALSE)</f>
        <v>0</v>
      </c>
      <c r="AB238" s="310">
        <f>VLOOKUP($I238,'WM-AR'!$B$7:$AL$2292,30,FALSE)</f>
        <v>0</v>
      </c>
      <c r="AC238" s="310">
        <f>VLOOKUP($I238,'WM-AR'!$B$7:$AL$2292,31,FALSE)</f>
        <v>0</v>
      </c>
      <c r="AD238" s="310">
        <f>VLOOKUP($I238,'WM-AR'!$B$7:$AL$2292,32,FALSE)</f>
        <v>0</v>
      </c>
      <c r="AE238" s="310">
        <f>VLOOKUP($I238,'WM-AR'!$B$7:$AL$2292,33,FALSE)</f>
        <v>0</v>
      </c>
      <c r="AF238" s="287" t="s">
        <v>1135</v>
      </c>
      <c r="AG238" s="316" t="s">
        <v>779</v>
      </c>
      <c r="AH238" s="312"/>
      <c r="AI238" s="312" t="s">
        <v>763</v>
      </c>
      <c r="AJ238" s="334"/>
    </row>
    <row r="239" spans="2:36" ht="49.9" customHeight="1">
      <c r="B239" s="299" t="str">
        <f t="shared" ref="B239:B240" si="42">$B238</f>
        <v>표준</v>
      </c>
      <c r="C239" s="314"/>
      <c r="D239" s="285"/>
      <c r="E239" s="309"/>
      <c r="F239" s="746"/>
      <c r="G239" s="286" t="str">
        <f>N239</f>
        <v>Plastering</v>
      </c>
      <c r="H239" s="308" t="s">
        <v>1136</v>
      </c>
      <c r="I239" s="309" t="str">
        <f t="shared" ref="I239:I324" si="43">LEFT(H239,14)</f>
        <v>A04AT198-00001</v>
      </c>
      <c r="J239" s="310"/>
      <c r="K239" s="310" t="str">
        <f>VLOOKUP($I239,'WM-AR'!$B$7:$AL$2292,34,FALSE)</f>
        <v>M2</v>
      </c>
      <c r="L239" s="310" t="str">
        <f>VLOOKUP($I239,'WM-AR'!$B$7:$AL$2292,4,FALSE)</f>
        <v>Finishing Work</v>
      </c>
      <c r="M239" s="310" t="str">
        <f>VLOOKUP($I239,'WM-AR'!$B$7:$AL$2292,6,FALSE)</f>
        <v>Plastering Work</v>
      </c>
      <c r="N239" s="310" t="str">
        <f>VLOOKUP($I239,'WM-AR'!$B$7:$AL$2292,8,FALSE)</f>
        <v>Plastering</v>
      </c>
      <c r="O239" s="310">
        <f>VLOOKUP($I239,'WM-AR'!$B$7:$AL$2292,10,FALSE)</f>
        <v>0</v>
      </c>
      <c r="P239" s="310">
        <f>VLOOKUP($I239,'WM-AR'!$B$7:$AL$2292,12,FALSE)</f>
        <v>0</v>
      </c>
      <c r="Q239" s="310" t="str">
        <f>IF(VLOOKUP($I239,'WM-AR'!$B$7:$AL$2292,14,FALSE)=0,"",VLOOKUP($I239,'WM-AR'!$B$7:$AL$2292,14,FALSE))</f>
        <v/>
      </c>
      <c r="R239" s="310">
        <f>VLOOKUP($I239,'WM-AR'!$B$7:$AL$2292,16,FALSE)</f>
        <v>0</v>
      </c>
      <c r="S239" s="310" t="str">
        <f>VLOOKUP($I239,'WM-AR'!$B$7:$AL$2292,18,FALSE)</f>
        <v>for External Masonry Wall</v>
      </c>
      <c r="T239" s="310" t="str">
        <f>VLOOKUP($I239,'WM-AR'!$B$7:$AL$2292,20,FALSE)</f>
        <v/>
      </c>
      <c r="U239" s="310">
        <f>VLOOKUP($I239,'WM-AR'!$B$7:$AL$2292,22,FALSE)</f>
        <v>0</v>
      </c>
      <c r="V239" s="310">
        <f>VLOOKUP($I239,'WM-AR'!$B$7:$AL$2292,24,FALSE)</f>
        <v>0</v>
      </c>
      <c r="W239" s="310">
        <f>VLOOKUP($I239,'WM-AR'!$B$7:$AL$2292,25,FALSE)</f>
        <v>0</v>
      </c>
      <c r="X239" s="310" t="str">
        <f>VLOOKUP($I239,'WM-AR'!$B$7:$AL$2292,26,FALSE)</f>
        <v>THK=(  )mm</v>
      </c>
      <c r="Y239" s="310">
        <f>VLOOKUP($I239,'WM-AR'!$B$7:$AL$2292,27,FALSE)</f>
        <v>0</v>
      </c>
      <c r="Z239" s="310">
        <f>VLOOKUP($I239,'WM-AR'!$B$7:$AL$2292,28,FALSE)</f>
        <v>0</v>
      </c>
      <c r="AA239" s="310">
        <f>VLOOKUP($I239,'WM-AR'!$B$7:$AL$2292,29,FALSE)</f>
        <v>0</v>
      </c>
      <c r="AB239" s="310">
        <f>VLOOKUP($I239,'WM-AR'!$B$7:$AL$2292,30,FALSE)</f>
        <v>0</v>
      </c>
      <c r="AC239" s="310">
        <f>VLOOKUP($I239,'WM-AR'!$B$7:$AL$2292,31,FALSE)</f>
        <v>0</v>
      </c>
      <c r="AD239" s="310">
        <f>VLOOKUP($I239,'WM-AR'!$B$7:$AL$2292,32,FALSE)</f>
        <v>0</v>
      </c>
      <c r="AE239" s="310">
        <f>VLOOKUP($I239,'WM-AR'!$B$7:$AL$2292,33,FALSE)</f>
        <v>0</v>
      </c>
      <c r="AF239" s="287" t="s">
        <v>1137</v>
      </c>
      <c r="AG239" s="316" t="s">
        <v>779</v>
      </c>
      <c r="AH239" s="312"/>
      <c r="AI239" s="312" t="s">
        <v>763</v>
      </c>
      <c r="AJ239" s="334"/>
    </row>
    <row r="240" spans="2:36" ht="49.9" customHeight="1">
      <c r="B240" s="299" t="str">
        <f t="shared" si="42"/>
        <v>표준</v>
      </c>
      <c r="C240" s="314"/>
      <c r="D240" s="285"/>
      <c r="E240" s="309"/>
      <c r="F240" s="747"/>
      <c r="G240" s="286" t="str">
        <f>O240</f>
        <v>Acrylic Emulsion Paint</v>
      </c>
      <c r="H240" s="308" t="s">
        <v>1138</v>
      </c>
      <c r="I240" s="309" t="str">
        <f t="shared" si="43"/>
        <v>A04AM077-00001</v>
      </c>
      <c r="J240" s="310"/>
      <c r="K240" s="310" t="str">
        <f>VLOOKUP($I240,'WM-AR'!$B$7:$AL$2292,34,FALSE)</f>
        <v>M2</v>
      </c>
      <c r="L240" s="310" t="str">
        <f>VLOOKUP($I240,'WM-AR'!$B$7:$AL$2292,4,FALSE)</f>
        <v>Finishing Work</v>
      </c>
      <c r="M240" s="310" t="str">
        <f>VLOOKUP($I240,'WM-AR'!$B$7:$AL$2292,6,FALSE)</f>
        <v>Painting Work</v>
      </c>
      <c r="N240" s="310" t="str">
        <f>VLOOKUP($I240,'WM-AR'!$B$7:$AL$2292,8,FALSE)</f>
        <v>External Wall Painting</v>
      </c>
      <c r="O240" s="310" t="str">
        <f>VLOOKUP($I240,'WM-AR'!$B$7:$AL$2292,10,FALSE)</f>
        <v>Acrylic Emulsion Paint</v>
      </c>
      <c r="P240" s="310">
        <f>VLOOKUP($I240,'WM-AR'!$B$7:$AL$2292,12,FALSE)</f>
        <v>0</v>
      </c>
      <c r="Q240" s="310" t="str">
        <f>IF(VLOOKUP($I240,'WM-AR'!$B$7:$AL$2292,14,FALSE)=0,"",VLOOKUP($I240,'WM-AR'!$B$7:$AL$2292,14,FALSE))</f>
        <v/>
      </c>
      <c r="R240" s="310">
        <f>VLOOKUP($I240,'WM-AR'!$B$7:$AL$2292,16,FALSE)</f>
        <v>0</v>
      </c>
      <c r="S240" s="310">
        <f>VLOOKUP($I240,'WM-AR'!$B$7:$AL$2292,18,FALSE)</f>
        <v>0</v>
      </c>
      <c r="T240" s="310" t="str">
        <f>VLOOKUP($I240,'WM-AR'!$B$7:$AL$2292,20,FALSE)</f>
        <v/>
      </c>
      <c r="U240" s="310">
        <f>VLOOKUP($I240,'WM-AR'!$B$7:$AL$2292,22,FALSE)</f>
        <v>0</v>
      </c>
      <c r="V240" s="310" t="str">
        <f>VLOOKUP($I240,'WM-AR'!$B$7:$AL$2292,24,FALSE)</f>
        <v/>
      </c>
      <c r="W240" s="310">
        <f>VLOOKUP($I240,'WM-AR'!$B$7:$AL$2292,25,FALSE)</f>
        <v>0</v>
      </c>
      <c r="X240" s="310" t="str">
        <f>VLOOKUP($I240,'WM-AR'!$B$7:$AL$2292,26,FALSE)</f>
        <v/>
      </c>
      <c r="Y240" s="310">
        <f>VLOOKUP($I240,'WM-AR'!$B$7:$AL$2292,27,FALSE)</f>
        <v>0</v>
      </c>
      <c r="Z240" s="310">
        <f>VLOOKUP($I240,'WM-AR'!$B$7:$AL$2292,28,FALSE)</f>
        <v>0</v>
      </c>
      <c r="AA240" s="310">
        <f>VLOOKUP($I240,'WM-AR'!$B$7:$AL$2292,29,FALSE)</f>
        <v>0</v>
      </c>
      <c r="AB240" s="310">
        <f>VLOOKUP($I240,'WM-AR'!$B$7:$AL$2292,30,FALSE)</f>
        <v>0</v>
      </c>
      <c r="AC240" s="310">
        <f>VLOOKUP($I240,'WM-AR'!$B$7:$AL$2292,31,FALSE)</f>
        <v>0</v>
      </c>
      <c r="AD240" s="310">
        <f>VLOOKUP($I240,'WM-AR'!$B$7:$AL$2292,32,FALSE)</f>
        <v>0</v>
      </c>
      <c r="AE240" s="310">
        <f>VLOOKUP($I240,'WM-AR'!$B$7:$AL$2292,33,FALSE)</f>
        <v>0</v>
      </c>
      <c r="AF240" s="287" t="s">
        <v>1139</v>
      </c>
      <c r="AG240" s="316" t="s">
        <v>779</v>
      </c>
      <c r="AH240" s="312"/>
      <c r="AI240" s="312" t="s">
        <v>763</v>
      </c>
      <c r="AJ240" s="334"/>
    </row>
    <row r="241" spans="2:36">
      <c r="B241" s="317" t="str">
        <f>$B240</f>
        <v>표준</v>
      </c>
      <c r="C241" s="318"/>
      <c r="D241" s="318"/>
      <c r="E241" s="318"/>
      <c r="F241" s="318"/>
      <c r="G241" s="318"/>
      <c r="H241" s="318"/>
      <c r="I241" s="318"/>
      <c r="J241" s="318"/>
      <c r="K241" s="318"/>
      <c r="L241" s="318"/>
      <c r="M241" s="318"/>
      <c r="N241" s="318"/>
      <c r="O241" s="318"/>
      <c r="P241" s="318"/>
      <c r="Q241" s="318"/>
      <c r="R241" s="318"/>
      <c r="S241" s="318"/>
      <c r="T241" s="318"/>
      <c r="U241" s="318"/>
      <c r="V241" s="318"/>
      <c r="W241" s="318"/>
      <c r="X241" s="318"/>
      <c r="Y241" s="318"/>
      <c r="Z241" s="318"/>
      <c r="AA241" s="318"/>
      <c r="AB241" s="318"/>
      <c r="AC241" s="318"/>
      <c r="AD241" s="318"/>
      <c r="AE241" s="318"/>
      <c r="AF241" s="318"/>
      <c r="AG241" s="318"/>
      <c r="AH241" s="318"/>
      <c r="AI241" s="318"/>
      <c r="AJ241" s="318"/>
    </row>
    <row r="242" spans="2:36" ht="34.9" customHeight="1">
      <c r="B242" s="283" t="s">
        <v>755</v>
      </c>
      <c r="C242" s="440"/>
      <c r="D242" s="285" t="s">
        <v>225</v>
      </c>
      <c r="E242" s="308"/>
      <c r="F242" s="287" t="s">
        <v>539</v>
      </c>
      <c r="G242" s="288" t="s">
        <v>1234</v>
      </c>
      <c r="H242" s="289"/>
      <c r="I242" s="290" t="str">
        <f t="shared" si="43"/>
        <v/>
      </c>
      <c r="J242" s="290"/>
      <c r="K242" s="290"/>
      <c r="L242" s="290"/>
      <c r="M242" s="290"/>
      <c r="N242" s="291"/>
      <c r="O242" s="441" t="s">
        <v>1235</v>
      </c>
      <c r="P242" s="442"/>
      <c r="Q242" s="442"/>
      <c r="R242" s="442"/>
      <c r="S242" s="442"/>
      <c r="T242" s="442"/>
      <c r="U242" s="442"/>
      <c r="V242" s="443"/>
      <c r="W242" s="444"/>
      <c r="X242" s="444"/>
      <c r="Y242" s="444"/>
      <c r="Z242" s="444"/>
      <c r="AA242" s="444"/>
      <c r="AB242" s="444"/>
      <c r="AC242" s="444"/>
      <c r="AD242" s="444"/>
      <c r="AE242" s="444"/>
      <c r="AF242" s="394"/>
      <c r="AG242" s="297"/>
      <c r="AH242" s="297"/>
      <c r="AI242" s="297"/>
      <c r="AJ242" s="333"/>
    </row>
    <row r="243" spans="2:36" ht="60" customHeight="1">
      <c r="B243" s="299" t="str">
        <f>$B242</f>
        <v>표준</v>
      </c>
      <c r="C243" s="307"/>
      <c r="D243" s="286"/>
      <c r="E243" s="286"/>
      <c r="F243" s="464"/>
      <c r="G243" s="286" t="str">
        <f>N243</f>
        <v>Concrete Brick</v>
      </c>
      <c r="H243" s="308" t="s">
        <v>1149</v>
      </c>
      <c r="I243" s="309" t="str">
        <f t="shared" si="43"/>
        <v>A04AL073-00002</v>
      </c>
      <c r="J243" s="310"/>
      <c r="K243" s="310" t="str">
        <f>VLOOKUP($I243,'WM-AR'!$B$7:$AL$2292,34,FALSE)</f>
        <v>M2</v>
      </c>
      <c r="L243" s="310" t="str">
        <f>VLOOKUP($I243,'WM-AR'!$B$7:$AL$2292,4,FALSE)</f>
        <v>Finishing Work</v>
      </c>
      <c r="M243" s="310" t="str">
        <f>VLOOKUP($I243,'WM-AR'!$B$7:$AL$2292,6,FALSE)</f>
        <v>Masonry Work</v>
      </c>
      <c r="N243" s="310" t="str">
        <f>VLOOKUP($I243,'WM-AR'!$B$7:$AL$2292,8,FALSE)</f>
        <v>Concrete Brick</v>
      </c>
      <c r="O243" s="310">
        <f>VLOOKUP($I243,'WM-AR'!$B$7:$AL$2292,10,FALSE)</f>
        <v>0</v>
      </c>
      <c r="P243" s="310">
        <f>VLOOKUP($I243,'WM-AR'!$B$7:$AL$2292,12,FALSE)</f>
        <v>0</v>
      </c>
      <c r="Q243" s="310" t="str">
        <f>IF(VLOOKUP($I243,'WM-AR'!$B$7:$AL$2292,14,FALSE)=0,"",VLOOKUP($I243,'WM-AR'!$B$7:$AL$2292,14,FALSE))</f>
        <v/>
      </c>
      <c r="R243" s="310">
        <f>VLOOKUP($I243,'WM-AR'!$B$7:$AL$2292,16,FALSE)</f>
        <v>0</v>
      </c>
      <c r="S243" s="310">
        <f>VLOOKUP($I243,'WM-AR'!$B$7:$AL$2292,18,FALSE)</f>
        <v>0</v>
      </c>
      <c r="T243" s="310" t="str">
        <f>VLOOKUP($I243,'WM-AR'!$B$7:$AL$2292,20,FALSE)</f>
        <v>[1.0B] w/ All Reinf.(Lath, Steel Tie, Anchor Bar, Mortar, ETC.), Filler, Sealant, Lintel/Sill for Opening, ETC.</v>
      </c>
      <c r="U243" s="310">
        <f>VLOOKUP($I243,'WM-AR'!$B$7:$AL$2292,22,FALSE)</f>
        <v>0</v>
      </c>
      <c r="V243" s="310" t="str">
        <f>VLOOKUP($I243,'WM-AR'!$B$7:$AL$2292,24,FALSE)</f>
        <v>90mm&lt;THK≤190mm</v>
      </c>
      <c r="W243" s="310">
        <f>VLOOKUP($I243,'WM-AR'!$B$7:$AL$2292,25,FALSE)</f>
        <v>0</v>
      </c>
      <c r="X243" s="310" t="str">
        <f>VLOOKUP($I243,'WM-AR'!$B$7:$AL$2292,26,FALSE)</f>
        <v>THK=(  )mm</v>
      </c>
      <c r="Y243" s="310">
        <f>VLOOKUP($I243,'WM-AR'!$B$7:$AL$2292,27,FALSE)</f>
        <v>0</v>
      </c>
      <c r="Z243" s="310">
        <f>VLOOKUP($I243,'WM-AR'!$B$7:$AL$2292,28,FALSE)</f>
        <v>0</v>
      </c>
      <c r="AA243" s="310">
        <f>VLOOKUP($I243,'WM-AR'!$B$7:$AL$2292,29,FALSE)</f>
        <v>0</v>
      </c>
      <c r="AB243" s="310">
        <f>VLOOKUP($I243,'WM-AR'!$B$7:$AL$2292,30,FALSE)</f>
        <v>0</v>
      </c>
      <c r="AC243" s="310">
        <f>VLOOKUP($I243,'WM-AR'!$B$7:$AL$2292,31,FALSE)</f>
        <v>0</v>
      </c>
      <c r="AD243" s="310">
        <f>VLOOKUP($I243,'WM-AR'!$B$7:$AL$2292,32,FALSE)</f>
        <v>0</v>
      </c>
      <c r="AE243" s="310">
        <f>VLOOKUP($I243,'WM-AR'!$B$7:$AL$2292,33,FALSE)</f>
        <v>0</v>
      </c>
      <c r="AF243" s="287" t="s">
        <v>1236</v>
      </c>
      <c r="AG243" s="316" t="s">
        <v>779</v>
      </c>
      <c r="AH243" s="312"/>
      <c r="AI243" s="312" t="s">
        <v>763</v>
      </c>
      <c r="AJ243" s="334"/>
    </row>
    <row r="244" spans="2:36" ht="49.9" customHeight="1">
      <c r="B244" s="299" t="str">
        <f t="shared" ref="B244:B245" si="44">$B243</f>
        <v>표준</v>
      </c>
      <c r="C244" s="314"/>
      <c r="D244" s="285"/>
      <c r="E244" s="309"/>
      <c r="F244" s="746"/>
      <c r="G244" s="286" t="str">
        <f>N244</f>
        <v>Plastering</v>
      </c>
      <c r="H244" s="308" t="s">
        <v>1136</v>
      </c>
      <c r="I244" s="309" t="str">
        <f t="shared" si="43"/>
        <v>A04AT198-00001</v>
      </c>
      <c r="J244" s="310"/>
      <c r="K244" s="310" t="str">
        <f>VLOOKUP($I244,'WM-AR'!$B$7:$AL$2292,34,FALSE)</f>
        <v>M2</v>
      </c>
      <c r="L244" s="310" t="str">
        <f>VLOOKUP($I244,'WM-AR'!$B$7:$AL$2292,4,FALSE)</f>
        <v>Finishing Work</v>
      </c>
      <c r="M244" s="310" t="str">
        <f>VLOOKUP($I244,'WM-AR'!$B$7:$AL$2292,6,FALSE)</f>
        <v>Plastering Work</v>
      </c>
      <c r="N244" s="310" t="str">
        <f>VLOOKUP($I244,'WM-AR'!$B$7:$AL$2292,8,FALSE)</f>
        <v>Plastering</v>
      </c>
      <c r="O244" s="310">
        <f>VLOOKUP($I244,'WM-AR'!$B$7:$AL$2292,10,FALSE)</f>
        <v>0</v>
      </c>
      <c r="P244" s="310">
        <f>VLOOKUP($I244,'WM-AR'!$B$7:$AL$2292,12,FALSE)</f>
        <v>0</v>
      </c>
      <c r="Q244" s="310" t="str">
        <f>IF(VLOOKUP($I244,'WM-AR'!$B$7:$AL$2292,14,FALSE)=0,"",VLOOKUP($I244,'WM-AR'!$B$7:$AL$2292,14,FALSE))</f>
        <v/>
      </c>
      <c r="R244" s="310">
        <f>VLOOKUP($I244,'WM-AR'!$B$7:$AL$2292,16,FALSE)</f>
        <v>0</v>
      </c>
      <c r="S244" s="310" t="str">
        <f>VLOOKUP($I244,'WM-AR'!$B$7:$AL$2292,18,FALSE)</f>
        <v>for External Masonry Wall</v>
      </c>
      <c r="T244" s="310" t="str">
        <f>VLOOKUP($I244,'WM-AR'!$B$7:$AL$2292,20,FALSE)</f>
        <v/>
      </c>
      <c r="U244" s="310">
        <f>VLOOKUP($I244,'WM-AR'!$B$7:$AL$2292,22,FALSE)</f>
        <v>0</v>
      </c>
      <c r="V244" s="310">
        <f>VLOOKUP($I244,'WM-AR'!$B$7:$AL$2292,24,FALSE)</f>
        <v>0</v>
      </c>
      <c r="W244" s="310">
        <f>VLOOKUP($I244,'WM-AR'!$B$7:$AL$2292,25,FALSE)</f>
        <v>0</v>
      </c>
      <c r="X244" s="310" t="str">
        <f>VLOOKUP($I244,'WM-AR'!$B$7:$AL$2292,26,FALSE)</f>
        <v>THK=(  )mm</v>
      </c>
      <c r="Y244" s="310">
        <f>VLOOKUP($I244,'WM-AR'!$B$7:$AL$2292,27,FALSE)</f>
        <v>0</v>
      </c>
      <c r="Z244" s="310">
        <f>VLOOKUP($I244,'WM-AR'!$B$7:$AL$2292,28,FALSE)</f>
        <v>0</v>
      </c>
      <c r="AA244" s="310">
        <f>VLOOKUP($I244,'WM-AR'!$B$7:$AL$2292,29,FALSE)</f>
        <v>0</v>
      </c>
      <c r="AB244" s="310">
        <f>VLOOKUP($I244,'WM-AR'!$B$7:$AL$2292,30,FALSE)</f>
        <v>0</v>
      </c>
      <c r="AC244" s="310">
        <f>VLOOKUP($I244,'WM-AR'!$B$7:$AL$2292,31,FALSE)</f>
        <v>0</v>
      </c>
      <c r="AD244" s="310">
        <f>VLOOKUP($I244,'WM-AR'!$B$7:$AL$2292,32,FALSE)</f>
        <v>0</v>
      </c>
      <c r="AE244" s="310">
        <f>VLOOKUP($I244,'WM-AR'!$B$7:$AL$2292,33,FALSE)</f>
        <v>0</v>
      </c>
      <c r="AF244" s="287" t="s">
        <v>1137</v>
      </c>
      <c r="AG244" s="316" t="s">
        <v>779</v>
      </c>
      <c r="AH244" s="312"/>
      <c r="AI244" s="312" t="s">
        <v>763</v>
      </c>
      <c r="AJ244" s="334"/>
    </row>
    <row r="245" spans="2:36" ht="49.9" customHeight="1">
      <c r="B245" s="299" t="str">
        <f t="shared" si="44"/>
        <v>표준</v>
      </c>
      <c r="C245" s="314"/>
      <c r="D245" s="285"/>
      <c r="E245" s="309"/>
      <c r="F245" s="747"/>
      <c r="G245" s="286" t="str">
        <f>O245</f>
        <v>Acrylic Emulsion Paint</v>
      </c>
      <c r="H245" s="308" t="s">
        <v>1138</v>
      </c>
      <c r="I245" s="309" t="str">
        <f t="shared" si="43"/>
        <v>A04AM077-00001</v>
      </c>
      <c r="J245" s="310"/>
      <c r="K245" s="310" t="str">
        <f>VLOOKUP($I245,'WM-AR'!$B$7:$AL$2292,34,FALSE)</f>
        <v>M2</v>
      </c>
      <c r="L245" s="310" t="str">
        <f>VLOOKUP($I245,'WM-AR'!$B$7:$AL$2292,4,FALSE)</f>
        <v>Finishing Work</v>
      </c>
      <c r="M245" s="310" t="str">
        <f>VLOOKUP($I245,'WM-AR'!$B$7:$AL$2292,6,FALSE)</f>
        <v>Painting Work</v>
      </c>
      <c r="N245" s="310" t="str">
        <f>VLOOKUP($I245,'WM-AR'!$B$7:$AL$2292,8,FALSE)</f>
        <v>External Wall Painting</v>
      </c>
      <c r="O245" s="310" t="str">
        <f>VLOOKUP($I245,'WM-AR'!$B$7:$AL$2292,10,FALSE)</f>
        <v>Acrylic Emulsion Paint</v>
      </c>
      <c r="P245" s="310">
        <f>VLOOKUP($I245,'WM-AR'!$B$7:$AL$2292,12,FALSE)</f>
        <v>0</v>
      </c>
      <c r="Q245" s="310" t="str">
        <f>IF(VLOOKUP($I245,'WM-AR'!$B$7:$AL$2292,14,FALSE)=0,"",VLOOKUP($I245,'WM-AR'!$B$7:$AL$2292,14,FALSE))</f>
        <v/>
      </c>
      <c r="R245" s="310">
        <f>VLOOKUP($I245,'WM-AR'!$B$7:$AL$2292,16,FALSE)</f>
        <v>0</v>
      </c>
      <c r="S245" s="310">
        <f>VLOOKUP($I245,'WM-AR'!$B$7:$AL$2292,18,FALSE)</f>
        <v>0</v>
      </c>
      <c r="T245" s="310" t="str">
        <f>VLOOKUP($I245,'WM-AR'!$B$7:$AL$2292,20,FALSE)</f>
        <v/>
      </c>
      <c r="U245" s="310">
        <f>VLOOKUP($I245,'WM-AR'!$B$7:$AL$2292,22,FALSE)</f>
        <v>0</v>
      </c>
      <c r="V245" s="310" t="str">
        <f>VLOOKUP($I245,'WM-AR'!$B$7:$AL$2292,24,FALSE)</f>
        <v/>
      </c>
      <c r="W245" s="310">
        <f>VLOOKUP($I245,'WM-AR'!$B$7:$AL$2292,25,FALSE)</f>
        <v>0</v>
      </c>
      <c r="X245" s="310" t="str">
        <f>VLOOKUP($I245,'WM-AR'!$B$7:$AL$2292,26,FALSE)</f>
        <v/>
      </c>
      <c r="Y245" s="310">
        <f>VLOOKUP($I245,'WM-AR'!$B$7:$AL$2292,27,FALSE)</f>
        <v>0</v>
      </c>
      <c r="Z245" s="310">
        <f>VLOOKUP($I245,'WM-AR'!$B$7:$AL$2292,28,FALSE)</f>
        <v>0</v>
      </c>
      <c r="AA245" s="310">
        <f>VLOOKUP($I245,'WM-AR'!$B$7:$AL$2292,29,FALSE)</f>
        <v>0</v>
      </c>
      <c r="AB245" s="310">
        <f>VLOOKUP($I245,'WM-AR'!$B$7:$AL$2292,30,FALSE)</f>
        <v>0</v>
      </c>
      <c r="AC245" s="310">
        <f>VLOOKUP($I245,'WM-AR'!$B$7:$AL$2292,31,FALSE)</f>
        <v>0</v>
      </c>
      <c r="AD245" s="310">
        <f>VLOOKUP($I245,'WM-AR'!$B$7:$AL$2292,32,FALSE)</f>
        <v>0</v>
      </c>
      <c r="AE245" s="310">
        <f>VLOOKUP($I245,'WM-AR'!$B$7:$AL$2292,33,FALSE)</f>
        <v>0</v>
      </c>
      <c r="AF245" s="287" t="s">
        <v>1139</v>
      </c>
      <c r="AG245" s="316" t="s">
        <v>779</v>
      </c>
      <c r="AH245" s="312"/>
      <c r="AI245" s="312" t="s">
        <v>763</v>
      </c>
      <c r="AJ245" s="334"/>
    </row>
    <row r="246" spans="2:36">
      <c r="B246" s="317" t="str">
        <f>$B245</f>
        <v>표준</v>
      </c>
      <c r="C246" s="318"/>
      <c r="D246" s="318"/>
      <c r="E246" s="318"/>
      <c r="F246" s="318"/>
      <c r="G246" s="318"/>
      <c r="H246" s="318"/>
      <c r="I246" s="318"/>
      <c r="J246" s="318"/>
      <c r="K246" s="318"/>
      <c r="L246" s="318"/>
      <c r="M246" s="318"/>
      <c r="N246" s="318"/>
      <c r="O246" s="318"/>
      <c r="P246" s="318"/>
      <c r="Q246" s="318"/>
      <c r="R246" s="318"/>
      <c r="S246" s="318"/>
      <c r="T246" s="318"/>
      <c r="U246" s="318"/>
      <c r="V246" s="318"/>
      <c r="W246" s="318"/>
      <c r="X246" s="318"/>
      <c r="Y246" s="318"/>
      <c r="Z246" s="318"/>
      <c r="AA246" s="318"/>
      <c r="AB246" s="318"/>
      <c r="AC246" s="318"/>
      <c r="AD246" s="318"/>
      <c r="AE246" s="318"/>
      <c r="AF246" s="318"/>
      <c r="AG246" s="318"/>
      <c r="AH246" s="318"/>
      <c r="AI246" s="318"/>
      <c r="AJ246" s="318"/>
    </row>
    <row r="247" spans="2:36" ht="34.9" customHeight="1">
      <c r="B247" s="283" t="s">
        <v>755</v>
      </c>
      <c r="C247" s="440"/>
      <c r="D247" s="285" t="s">
        <v>225</v>
      </c>
      <c r="E247" s="308"/>
      <c r="F247" s="287" t="s">
        <v>539</v>
      </c>
      <c r="G247" s="288" t="s">
        <v>1237</v>
      </c>
      <c r="H247" s="289"/>
      <c r="I247" s="290" t="str">
        <f t="shared" si="43"/>
        <v/>
      </c>
      <c r="J247" s="290"/>
      <c r="K247" s="290"/>
      <c r="L247" s="290"/>
      <c r="M247" s="290"/>
      <c r="N247" s="291"/>
      <c r="O247" s="441" t="s">
        <v>1238</v>
      </c>
      <c r="P247" s="442"/>
      <c r="Q247" s="442"/>
      <c r="R247" s="442"/>
      <c r="S247" s="442"/>
      <c r="T247" s="442"/>
      <c r="U247" s="442"/>
      <c r="V247" s="443"/>
      <c r="W247" s="444"/>
      <c r="X247" s="444"/>
      <c r="Y247" s="444"/>
      <c r="Z247" s="444"/>
      <c r="AA247" s="444"/>
      <c r="AB247" s="444"/>
      <c r="AC247" s="444"/>
      <c r="AD247" s="444"/>
      <c r="AE247" s="444"/>
      <c r="AF247" s="394"/>
      <c r="AG247" s="297"/>
      <c r="AH247" s="297"/>
      <c r="AI247" s="297"/>
      <c r="AJ247" s="333"/>
    </row>
    <row r="248" spans="2:36" ht="60" customHeight="1">
      <c r="B248" s="299" t="str">
        <f>$B247</f>
        <v>표준</v>
      </c>
      <c r="C248" s="307"/>
      <c r="D248" s="286"/>
      <c r="E248" s="286"/>
      <c r="F248" s="464"/>
      <c r="G248" s="286" t="str">
        <f>N248</f>
        <v>Burnt Clay Brick</v>
      </c>
      <c r="H248" s="308" t="s">
        <v>1157</v>
      </c>
      <c r="I248" s="309" t="str">
        <f t="shared" si="43"/>
        <v>A04AL074-00002</v>
      </c>
      <c r="J248" s="310"/>
      <c r="K248" s="310" t="str">
        <f>VLOOKUP($I248,'WM-AR'!$B$7:$AL$2292,34,FALSE)</f>
        <v>M2</v>
      </c>
      <c r="L248" s="310" t="str">
        <f>VLOOKUP($I248,'WM-AR'!$B$7:$AL$2292,4,FALSE)</f>
        <v>Finishing Work</v>
      </c>
      <c r="M248" s="310" t="str">
        <f>VLOOKUP($I248,'WM-AR'!$B$7:$AL$2292,6,FALSE)</f>
        <v>Masonry Work</v>
      </c>
      <c r="N248" s="310" t="str">
        <f>VLOOKUP($I248,'WM-AR'!$B$7:$AL$2292,8,FALSE)</f>
        <v>Burnt Clay Brick</v>
      </c>
      <c r="O248" s="310">
        <f>VLOOKUP($I248,'WM-AR'!$B$7:$AL$2292,10,FALSE)</f>
        <v>0</v>
      </c>
      <c r="P248" s="310">
        <f>VLOOKUP($I248,'WM-AR'!$B$7:$AL$2292,12,FALSE)</f>
        <v>0</v>
      </c>
      <c r="Q248" s="310" t="str">
        <f>IF(VLOOKUP($I248,'WM-AR'!$B$7:$AL$2292,14,FALSE)=0,"",VLOOKUP($I248,'WM-AR'!$B$7:$AL$2292,14,FALSE))</f>
        <v/>
      </c>
      <c r="R248" s="310">
        <f>VLOOKUP($I248,'WM-AR'!$B$7:$AL$2292,16,FALSE)</f>
        <v>0</v>
      </c>
      <c r="S248" s="310">
        <f>VLOOKUP($I248,'WM-AR'!$B$7:$AL$2292,18,FALSE)</f>
        <v>0</v>
      </c>
      <c r="T248" s="310" t="str">
        <f>VLOOKUP($I248,'WM-AR'!$B$7:$AL$2292,20,FALSE)</f>
        <v>[1.0B] w/ All Reinf.(Lath, Steel Tie, Anchor Bar, Mortar, ETC.), Filler, Sealant, Lintel/Sill for Opening, ETC.</v>
      </c>
      <c r="U248" s="310">
        <f>VLOOKUP($I248,'WM-AR'!$B$7:$AL$2292,22,FALSE)</f>
        <v>0</v>
      </c>
      <c r="V248" s="310" t="str">
        <f>VLOOKUP($I248,'WM-AR'!$B$7:$AL$2292,24,FALSE)</f>
        <v>90mm&lt;THK≤190mm</v>
      </c>
      <c r="W248" s="310">
        <f>VLOOKUP($I248,'WM-AR'!$B$7:$AL$2292,25,FALSE)</f>
        <v>0</v>
      </c>
      <c r="X248" s="310" t="str">
        <f>VLOOKUP($I248,'WM-AR'!$B$7:$AL$2292,26,FALSE)</f>
        <v>THK=(  )mm</v>
      </c>
      <c r="Y248" s="310">
        <f>VLOOKUP($I248,'WM-AR'!$B$7:$AL$2292,27,FALSE)</f>
        <v>0</v>
      </c>
      <c r="Z248" s="310">
        <f>VLOOKUP($I248,'WM-AR'!$B$7:$AL$2292,28,FALSE)</f>
        <v>0</v>
      </c>
      <c r="AA248" s="310">
        <f>VLOOKUP($I248,'WM-AR'!$B$7:$AL$2292,29,FALSE)</f>
        <v>0</v>
      </c>
      <c r="AB248" s="310">
        <f>VLOOKUP($I248,'WM-AR'!$B$7:$AL$2292,30,FALSE)</f>
        <v>0</v>
      </c>
      <c r="AC248" s="310">
        <f>VLOOKUP($I248,'WM-AR'!$B$7:$AL$2292,31,FALSE)</f>
        <v>0</v>
      </c>
      <c r="AD248" s="310">
        <f>VLOOKUP($I248,'WM-AR'!$B$7:$AL$2292,32,FALSE)</f>
        <v>0</v>
      </c>
      <c r="AE248" s="310">
        <f>VLOOKUP($I248,'WM-AR'!$B$7:$AL$2292,33,FALSE)</f>
        <v>0</v>
      </c>
      <c r="AF248" s="287" t="s">
        <v>1236</v>
      </c>
      <c r="AG248" s="316" t="s">
        <v>779</v>
      </c>
      <c r="AH248" s="312"/>
      <c r="AI248" s="312" t="s">
        <v>763</v>
      </c>
      <c r="AJ248" s="334"/>
    </row>
    <row r="249" spans="2:36">
      <c r="B249" s="317" t="str">
        <f>$B248</f>
        <v>표준</v>
      </c>
      <c r="C249" s="318"/>
      <c r="D249" s="318"/>
      <c r="E249" s="318"/>
      <c r="F249" s="318"/>
      <c r="G249" s="318"/>
      <c r="H249" s="318"/>
      <c r="I249" s="318"/>
      <c r="J249" s="318"/>
      <c r="K249" s="318"/>
      <c r="L249" s="318"/>
      <c r="M249" s="318"/>
      <c r="N249" s="318"/>
      <c r="O249" s="318"/>
      <c r="P249" s="318"/>
      <c r="Q249" s="318"/>
      <c r="R249" s="318"/>
      <c r="S249" s="318"/>
      <c r="T249" s="318"/>
      <c r="U249" s="318"/>
      <c r="V249" s="318"/>
      <c r="W249" s="318"/>
      <c r="X249" s="318"/>
      <c r="Y249" s="318"/>
      <c r="Z249" s="318"/>
      <c r="AA249" s="318"/>
      <c r="AB249" s="318"/>
      <c r="AC249" s="318"/>
      <c r="AD249" s="318"/>
      <c r="AE249" s="318"/>
      <c r="AF249" s="318"/>
      <c r="AG249" s="318"/>
      <c r="AH249" s="318"/>
      <c r="AI249" s="318"/>
      <c r="AJ249" s="318"/>
    </row>
    <row r="250" spans="2:36" ht="34.9" customHeight="1">
      <c r="B250" s="283" t="s">
        <v>755</v>
      </c>
      <c r="C250" s="440"/>
      <c r="D250" s="285" t="s">
        <v>225</v>
      </c>
      <c r="E250" s="308"/>
      <c r="F250" s="287" t="s">
        <v>539</v>
      </c>
      <c r="G250" s="288" t="s">
        <v>1239</v>
      </c>
      <c r="H250" s="289"/>
      <c r="I250" s="290" t="str">
        <f t="shared" si="43"/>
        <v/>
      </c>
      <c r="J250" s="290"/>
      <c r="K250" s="290"/>
      <c r="L250" s="290"/>
      <c r="M250" s="290"/>
      <c r="N250" s="291"/>
      <c r="O250" s="441" t="s">
        <v>1240</v>
      </c>
      <c r="P250" s="442"/>
      <c r="Q250" s="442"/>
      <c r="R250" s="442"/>
      <c r="S250" s="442"/>
      <c r="T250" s="442"/>
      <c r="U250" s="442"/>
      <c r="V250" s="443"/>
      <c r="W250" s="444"/>
      <c r="X250" s="444"/>
      <c r="Y250" s="444"/>
      <c r="Z250" s="444"/>
      <c r="AA250" s="444"/>
      <c r="AB250" s="444"/>
      <c r="AC250" s="444"/>
      <c r="AD250" s="444"/>
      <c r="AE250" s="444"/>
      <c r="AF250" s="394"/>
      <c r="AG250" s="297"/>
      <c r="AH250" s="297"/>
      <c r="AI250" s="297"/>
      <c r="AJ250" s="333"/>
    </row>
    <row r="251" spans="2:36" ht="60" customHeight="1">
      <c r="B251" s="299" t="str">
        <f>$B250</f>
        <v>표준</v>
      </c>
      <c r="C251" s="307"/>
      <c r="D251" s="286"/>
      <c r="E251" s="286"/>
      <c r="F251" s="464"/>
      <c r="G251" s="286" t="str">
        <f>N251</f>
        <v>AAC (Autoclaved Aerated Concrete) Block</v>
      </c>
      <c r="H251" s="308" t="s">
        <v>1241</v>
      </c>
      <c r="I251" s="309" t="str">
        <f t="shared" si="43"/>
        <v>A04AL070-00002</v>
      </c>
      <c r="J251" s="310"/>
      <c r="K251" s="310" t="str">
        <f>VLOOKUP($I251,'WM-AR'!$B$7:$AL$2292,34,FALSE)</f>
        <v>M2</v>
      </c>
      <c r="L251" s="310" t="str">
        <f>VLOOKUP($I251,'WM-AR'!$B$7:$AL$2292,4,FALSE)</f>
        <v>Finishing Work</v>
      </c>
      <c r="M251" s="310" t="str">
        <f>VLOOKUP($I251,'WM-AR'!$B$7:$AL$2292,6,FALSE)</f>
        <v>Masonry Work</v>
      </c>
      <c r="N251" s="310" t="str">
        <f>VLOOKUP($I251,'WM-AR'!$B$7:$AL$2292,8,FALSE)</f>
        <v>AAC (Autoclaved Aerated Concrete) Block</v>
      </c>
      <c r="O251" s="310">
        <f>VLOOKUP($I251,'WM-AR'!$B$7:$AL$2292,10,FALSE)</f>
        <v>0</v>
      </c>
      <c r="P251" s="310">
        <f>VLOOKUP($I251,'WM-AR'!$B$7:$AL$2292,12,FALSE)</f>
        <v>0</v>
      </c>
      <c r="Q251" s="310" t="str">
        <f>IF(VLOOKUP($I251,'WM-AR'!$B$7:$AL$2292,14,FALSE)=0,"",VLOOKUP($I251,'WM-AR'!$B$7:$AL$2292,14,FALSE))</f>
        <v/>
      </c>
      <c r="R251" s="310">
        <f>VLOOKUP($I251,'WM-AR'!$B$7:$AL$2292,16,FALSE)</f>
        <v>0</v>
      </c>
      <c r="S251" s="310">
        <f>VLOOKUP($I251,'WM-AR'!$B$7:$AL$2292,18,FALSE)</f>
        <v>0</v>
      </c>
      <c r="T251" s="310" t="str">
        <f>VLOOKUP($I251,'WM-AR'!$B$7:$AL$2292,20,FALSE)</f>
        <v>w/ All Reinf.(Lath, Steel Tie, Anchor Bar, Mortar, ETC.), Filler, Sealant, Lintel/Sill for Opening, ETC.</v>
      </c>
      <c r="U251" s="310">
        <f>VLOOKUP($I251,'WM-AR'!$B$7:$AL$2292,22,FALSE)</f>
        <v>0</v>
      </c>
      <c r="V251" s="310" t="str">
        <f>VLOOKUP($I251,'WM-AR'!$B$7:$AL$2292,24,FALSE)</f>
        <v>100mm&lt;THK≤200mm</v>
      </c>
      <c r="W251" s="310">
        <f>VLOOKUP($I251,'WM-AR'!$B$7:$AL$2292,25,FALSE)</f>
        <v>0</v>
      </c>
      <c r="X251" s="310" t="str">
        <f>VLOOKUP($I251,'WM-AR'!$B$7:$AL$2292,26,FALSE)</f>
        <v>THK=(  )mm</v>
      </c>
      <c r="Y251" s="310">
        <f>VLOOKUP($I251,'WM-AR'!$B$7:$AL$2292,27,FALSE)</f>
        <v>0</v>
      </c>
      <c r="Z251" s="310">
        <f>VLOOKUP($I251,'WM-AR'!$B$7:$AL$2292,28,FALSE)</f>
        <v>0</v>
      </c>
      <c r="AA251" s="310">
        <f>VLOOKUP($I251,'WM-AR'!$B$7:$AL$2292,29,FALSE)</f>
        <v>0</v>
      </c>
      <c r="AB251" s="310">
        <f>VLOOKUP($I251,'WM-AR'!$B$7:$AL$2292,30,FALSE)</f>
        <v>0</v>
      </c>
      <c r="AC251" s="310">
        <f>VLOOKUP($I251,'WM-AR'!$B$7:$AL$2292,31,FALSE)</f>
        <v>0</v>
      </c>
      <c r="AD251" s="310">
        <f>VLOOKUP($I251,'WM-AR'!$B$7:$AL$2292,32,FALSE)</f>
        <v>0</v>
      </c>
      <c r="AE251" s="310">
        <f>VLOOKUP($I251,'WM-AR'!$B$7:$AL$2292,33,FALSE)</f>
        <v>0</v>
      </c>
      <c r="AF251" s="287" t="s">
        <v>1242</v>
      </c>
      <c r="AG251" s="316" t="s">
        <v>779</v>
      </c>
      <c r="AH251" s="312"/>
      <c r="AI251" s="312" t="s">
        <v>763</v>
      </c>
      <c r="AJ251" s="334"/>
    </row>
    <row r="252" spans="2:36">
      <c r="B252" s="317" t="str">
        <f>$B251</f>
        <v>표준</v>
      </c>
      <c r="C252" s="318"/>
      <c r="D252" s="318"/>
      <c r="E252" s="318"/>
      <c r="F252" s="318"/>
      <c r="G252" s="318"/>
      <c r="H252" s="318"/>
      <c r="I252" s="318"/>
      <c r="J252" s="318"/>
      <c r="K252" s="318"/>
      <c r="L252" s="318"/>
      <c r="M252" s="318"/>
      <c r="N252" s="318"/>
      <c r="O252" s="318"/>
      <c r="P252" s="318"/>
      <c r="Q252" s="318"/>
      <c r="R252" s="318"/>
      <c r="S252" s="318"/>
      <c r="T252" s="318"/>
      <c r="U252" s="318"/>
      <c r="V252" s="318"/>
      <c r="W252" s="318"/>
      <c r="X252" s="318"/>
      <c r="Y252" s="318"/>
      <c r="Z252" s="318"/>
      <c r="AA252" s="318"/>
      <c r="AB252" s="318"/>
      <c r="AC252" s="318"/>
      <c r="AD252" s="318"/>
      <c r="AE252" s="318"/>
      <c r="AF252" s="318"/>
      <c r="AG252" s="318"/>
      <c r="AH252" s="318"/>
      <c r="AI252" s="318"/>
      <c r="AJ252" s="318"/>
    </row>
    <row r="253" spans="2:36" ht="33" customHeight="1">
      <c r="B253" s="379"/>
      <c r="C253" s="438"/>
      <c r="D253" s="451" t="s">
        <v>1107</v>
      </c>
      <c r="E253" s="321"/>
      <c r="F253" s="321"/>
      <c r="G253" s="451" t="s">
        <v>1243</v>
      </c>
      <c r="H253" s="451"/>
      <c r="I253" s="415" t="str">
        <f t="shared" si="43"/>
        <v/>
      </c>
      <c r="J253" s="415"/>
      <c r="K253" s="416"/>
      <c r="L253" s="416"/>
      <c r="M253" s="416"/>
      <c r="N253" s="416"/>
      <c r="O253" s="416"/>
      <c r="P253" s="416"/>
      <c r="Q253" s="416"/>
      <c r="R253" s="416"/>
      <c r="S253" s="416"/>
      <c r="T253" s="416"/>
      <c r="U253" s="416"/>
      <c r="V253" s="416"/>
      <c r="W253" s="416"/>
      <c r="X253" s="416"/>
      <c r="Y253" s="416"/>
      <c r="Z253" s="416"/>
      <c r="AA253" s="416"/>
      <c r="AB253" s="416"/>
      <c r="AC253" s="416"/>
      <c r="AD253" s="416"/>
      <c r="AE253" s="416"/>
      <c r="AF253" s="305"/>
      <c r="AG253" s="305"/>
      <c r="AH253" s="305"/>
      <c r="AI253" s="305"/>
      <c r="AJ253" s="306"/>
    </row>
    <row r="254" spans="2:36" ht="34.9" customHeight="1">
      <c r="B254" s="283" t="s">
        <v>755</v>
      </c>
      <c r="C254" s="440"/>
      <c r="D254" s="285" t="s">
        <v>225</v>
      </c>
      <c r="E254" s="308"/>
      <c r="F254" s="287" t="s">
        <v>539</v>
      </c>
      <c r="G254" s="288" t="s">
        <v>1244</v>
      </c>
      <c r="H254" s="289"/>
      <c r="I254" s="290" t="str">
        <f t="shared" si="43"/>
        <v/>
      </c>
      <c r="J254" s="290"/>
      <c r="K254" s="290"/>
      <c r="L254" s="290"/>
      <c r="M254" s="290"/>
      <c r="N254" s="291"/>
      <c r="O254" s="441" t="s">
        <v>1245</v>
      </c>
      <c r="P254" s="442"/>
      <c r="Q254" s="442"/>
      <c r="R254" s="442"/>
      <c r="S254" s="442"/>
      <c r="T254" s="442"/>
      <c r="U254" s="442"/>
      <c r="V254" s="443"/>
      <c r="W254" s="444"/>
      <c r="X254" s="444"/>
      <c r="Y254" s="444"/>
      <c r="Z254" s="444"/>
      <c r="AA254" s="444"/>
      <c r="AB254" s="444"/>
      <c r="AC254" s="444"/>
      <c r="AD254" s="444"/>
      <c r="AE254" s="444"/>
      <c r="AF254" s="394"/>
      <c r="AG254" s="297"/>
      <c r="AH254" s="297"/>
      <c r="AI254" s="297"/>
      <c r="AJ254" s="333"/>
    </row>
    <row r="255" spans="2:36" ht="49.9" customHeight="1">
      <c r="B255" s="299" t="str">
        <f>$B254</f>
        <v>표준</v>
      </c>
      <c r="C255" s="307"/>
      <c r="D255" s="286"/>
      <c r="E255" s="286"/>
      <c r="F255" s="286"/>
      <c r="G255" s="286" t="str">
        <f>N255</f>
        <v>Sandwich Panel</v>
      </c>
      <c r="H255" s="308" t="s">
        <v>1246</v>
      </c>
      <c r="I255" s="309" t="str">
        <f t="shared" si="43"/>
        <v>A05ZZ200-00003</v>
      </c>
      <c r="J255" s="310"/>
      <c r="K255" s="310" t="str">
        <f>VLOOKUP($I255,'WM-AR'!$B$7:$AL$2292,34,FALSE)</f>
        <v>M2</v>
      </c>
      <c r="L255" s="310" t="str">
        <f>VLOOKUP($I255,'WM-AR'!$B$7:$AL$2292,4,FALSE)</f>
        <v>Cladding Work</v>
      </c>
      <c r="M255" s="310" t="str">
        <f>VLOOKUP($I255,'WM-AR'!$B$7:$AL$2292,6,FALSE)</f>
        <v>-</v>
      </c>
      <c r="N255" s="310" t="str">
        <f>VLOOKUP($I255,'WM-AR'!$B$7:$AL$2292,8,FALSE)</f>
        <v>Sandwich Panel</v>
      </c>
      <c r="O255" s="310" t="str">
        <f>VLOOKUP($I255,'WM-AR'!$B$7:$AL$2292,10,FALSE)</f>
        <v>Corrugated Galvanized Steel Sheet Sandwich Panel, Fire Protective Rating: N/A</v>
      </c>
      <c r="P255" s="310">
        <f>VLOOKUP($I255,'WM-AR'!$B$7:$AL$2292,12,FALSE)</f>
        <v>0</v>
      </c>
      <c r="Q255" s="310" t="str">
        <f>IF(VLOOKUP($I255,'WM-AR'!$B$7:$AL$2292,14,FALSE)=0,"",VLOOKUP($I255,'WM-AR'!$B$7:$AL$2292,14,FALSE))</f>
        <v/>
      </c>
      <c r="R255" s="310" t="str">
        <f>VLOOKUP($I255,'WM-AR'!$B$7:$AL$2292,16,FALSE)</f>
        <v>Mineral Wool (Rock Wool)</v>
      </c>
      <c r="S255" s="310" t="str">
        <f>VLOOKUP($I255,'WM-AR'!$B$7:$AL$2292,18,FALSE)</f>
        <v>for Wall</v>
      </c>
      <c r="T255" s="310" t="str">
        <f>VLOOKUP($I255,'WM-AR'!$B$7:$AL$2292,20,FALSE)</f>
        <v>w/ Accessories, Flashing</v>
      </c>
      <c r="U255" s="310">
        <f>VLOOKUP($I255,'WM-AR'!$B$7:$AL$2292,22,FALSE)</f>
        <v>0</v>
      </c>
      <c r="V255" s="310" t="str">
        <f>VLOOKUP($I255,'WM-AR'!$B$7:$AL$2292,24,FALSE)</f>
        <v>100mm≤THK&lt;150mm</v>
      </c>
      <c r="W255" s="310">
        <f>VLOOKUP($I255,'WM-AR'!$B$7:$AL$2292,25,FALSE)</f>
        <v>0</v>
      </c>
      <c r="X255" s="310" t="str">
        <f>VLOOKUP($I255,'WM-AR'!$B$7:$AL$2292,26,FALSE)</f>
        <v>THK=(  )mm</v>
      </c>
      <c r="Y255" s="310">
        <f>VLOOKUP($I255,'WM-AR'!$B$7:$AL$2292,27,FALSE)</f>
        <v>0</v>
      </c>
      <c r="Z255" s="310">
        <f>VLOOKUP($I255,'WM-AR'!$B$7:$AL$2292,28,FALSE)</f>
        <v>0</v>
      </c>
      <c r="AA255" s="310">
        <f>VLOOKUP($I255,'WM-AR'!$B$7:$AL$2292,29,FALSE)</f>
        <v>0</v>
      </c>
      <c r="AB255" s="310">
        <f>VLOOKUP($I255,'WM-AR'!$B$7:$AL$2292,30,FALSE)</f>
        <v>0</v>
      </c>
      <c r="AC255" s="310">
        <f>VLOOKUP($I255,'WM-AR'!$B$7:$AL$2292,31,FALSE)</f>
        <v>0</v>
      </c>
      <c r="AD255" s="310">
        <f>VLOOKUP($I255,'WM-AR'!$B$7:$AL$2292,32,FALSE)</f>
        <v>0</v>
      </c>
      <c r="AE255" s="310">
        <f>VLOOKUP($I255,'WM-AR'!$B$7:$AL$2292,33,FALSE)</f>
        <v>0</v>
      </c>
      <c r="AF255" s="287" t="s">
        <v>1026</v>
      </c>
      <c r="AG255" s="316" t="s">
        <v>779</v>
      </c>
      <c r="AH255" s="312"/>
      <c r="AI255" s="312" t="s">
        <v>763</v>
      </c>
      <c r="AJ255" s="334"/>
    </row>
    <row r="256" spans="2:36">
      <c r="B256" s="317" t="str">
        <f>$B255</f>
        <v>표준</v>
      </c>
      <c r="C256" s="318"/>
      <c r="D256" s="318"/>
      <c r="E256" s="318"/>
      <c r="F256" s="318"/>
      <c r="G256" s="318"/>
      <c r="H256" s="318"/>
      <c r="I256" s="318"/>
      <c r="J256" s="318"/>
      <c r="K256" s="318"/>
      <c r="L256" s="318"/>
      <c r="M256" s="318"/>
      <c r="N256" s="318"/>
      <c r="O256" s="318"/>
      <c r="P256" s="318"/>
      <c r="Q256" s="318"/>
      <c r="R256" s="318"/>
      <c r="S256" s="318"/>
      <c r="T256" s="318"/>
      <c r="U256" s="318"/>
      <c r="V256" s="318"/>
      <c r="W256" s="318"/>
      <c r="X256" s="318"/>
      <c r="Y256" s="318"/>
      <c r="Z256" s="318"/>
      <c r="AA256" s="318"/>
      <c r="AB256" s="318"/>
      <c r="AC256" s="318"/>
      <c r="AD256" s="318"/>
      <c r="AE256" s="318"/>
      <c r="AF256" s="318"/>
      <c r="AG256" s="318"/>
      <c r="AH256" s="318"/>
      <c r="AI256" s="318"/>
      <c r="AJ256" s="318"/>
    </row>
    <row r="257" spans="2:36" ht="34.9" customHeight="1">
      <c r="B257" s="283" t="s">
        <v>755</v>
      </c>
      <c r="C257" s="440"/>
      <c r="D257" s="285" t="s">
        <v>225</v>
      </c>
      <c r="E257" s="308"/>
      <c r="F257" s="287" t="s">
        <v>539</v>
      </c>
      <c r="G257" s="288" t="s">
        <v>1247</v>
      </c>
      <c r="H257" s="289"/>
      <c r="I257" s="290" t="str">
        <f t="shared" si="43"/>
        <v/>
      </c>
      <c r="J257" s="290"/>
      <c r="K257" s="290"/>
      <c r="L257" s="290"/>
      <c r="M257" s="290"/>
      <c r="N257" s="291"/>
      <c r="O257" s="441" t="s">
        <v>1248</v>
      </c>
      <c r="P257" s="442"/>
      <c r="Q257" s="442"/>
      <c r="R257" s="442"/>
      <c r="S257" s="442"/>
      <c r="T257" s="442"/>
      <c r="U257" s="442"/>
      <c r="V257" s="443"/>
      <c r="W257" s="444"/>
      <c r="X257" s="444"/>
      <c r="Y257" s="444"/>
      <c r="Z257" s="444"/>
      <c r="AA257" s="444"/>
      <c r="AB257" s="444"/>
      <c r="AC257" s="444"/>
      <c r="AD257" s="444"/>
      <c r="AE257" s="444"/>
      <c r="AF257" s="394"/>
      <c r="AG257" s="297"/>
      <c r="AH257" s="297"/>
      <c r="AI257" s="297"/>
      <c r="AJ257" s="333"/>
    </row>
    <row r="258" spans="2:36" ht="49.9" customHeight="1">
      <c r="B258" s="299" t="str">
        <f>$B257</f>
        <v>표준</v>
      </c>
      <c r="C258" s="307"/>
      <c r="D258" s="286"/>
      <c r="E258" s="286"/>
      <c r="F258" s="286"/>
      <c r="G258" s="286" t="str">
        <f>N258</f>
        <v>Sandwich Panel</v>
      </c>
      <c r="H258" s="308" t="s">
        <v>1249</v>
      </c>
      <c r="I258" s="309" t="str">
        <f t="shared" si="43"/>
        <v>A05ZZ200-00027</v>
      </c>
      <c r="J258" s="310"/>
      <c r="K258" s="310" t="str">
        <f>VLOOKUP($I258,'WM-AR'!$B$7:$AL$2292,34,FALSE)</f>
        <v>M2</v>
      </c>
      <c r="L258" s="310" t="str">
        <f>VLOOKUP($I258,'WM-AR'!$B$7:$AL$2292,4,FALSE)</f>
        <v>Cladding Work</v>
      </c>
      <c r="M258" s="310" t="str">
        <f>VLOOKUP($I258,'WM-AR'!$B$7:$AL$2292,6,FALSE)</f>
        <v>-</v>
      </c>
      <c r="N258" s="310" t="str">
        <f>VLOOKUP($I258,'WM-AR'!$B$7:$AL$2292,8,FALSE)</f>
        <v>Sandwich Panel</v>
      </c>
      <c r="O258" s="310" t="str">
        <f>VLOOKUP($I258,'WM-AR'!$B$7:$AL$2292,10,FALSE)</f>
        <v>Corrugated Galvanized Steel Sheet Sandwich Panel, Fire Protective Rating: N/A</v>
      </c>
      <c r="P258" s="310">
        <f>VLOOKUP($I258,'WM-AR'!$B$7:$AL$2292,12,FALSE)</f>
        <v>0</v>
      </c>
      <c r="Q258" s="310" t="str">
        <f>IF(VLOOKUP($I258,'WM-AR'!$B$7:$AL$2292,14,FALSE)=0,"",VLOOKUP($I258,'WM-AR'!$B$7:$AL$2292,14,FALSE))</f>
        <v/>
      </c>
      <c r="R258" s="310" t="str">
        <f>VLOOKUP($I258,'WM-AR'!$B$7:$AL$2292,16,FALSE)</f>
        <v>Glass Wool (Fiberglass)</v>
      </c>
      <c r="S258" s="310" t="str">
        <f>VLOOKUP($I258,'WM-AR'!$B$7:$AL$2292,18,FALSE)</f>
        <v>for Wall</v>
      </c>
      <c r="T258" s="310" t="str">
        <f>VLOOKUP($I258,'WM-AR'!$B$7:$AL$2292,20,FALSE)</f>
        <v>w/ Accessories, Flashing</v>
      </c>
      <c r="U258" s="310">
        <f>VLOOKUP($I258,'WM-AR'!$B$7:$AL$2292,22,FALSE)</f>
        <v>0</v>
      </c>
      <c r="V258" s="310" t="str">
        <f>VLOOKUP($I258,'WM-AR'!$B$7:$AL$2292,24,FALSE)</f>
        <v>100mm≤THK&lt;150mm</v>
      </c>
      <c r="W258" s="310">
        <f>VLOOKUP($I258,'WM-AR'!$B$7:$AL$2292,25,FALSE)</f>
        <v>0</v>
      </c>
      <c r="X258" s="310" t="str">
        <f>VLOOKUP($I258,'WM-AR'!$B$7:$AL$2292,26,FALSE)</f>
        <v>THK=(  )mm</v>
      </c>
      <c r="Y258" s="310">
        <f>VLOOKUP($I258,'WM-AR'!$B$7:$AL$2292,27,FALSE)</f>
        <v>0</v>
      </c>
      <c r="Z258" s="310">
        <f>VLOOKUP($I258,'WM-AR'!$B$7:$AL$2292,28,FALSE)</f>
        <v>0</v>
      </c>
      <c r="AA258" s="310">
        <f>VLOOKUP($I258,'WM-AR'!$B$7:$AL$2292,29,FALSE)</f>
        <v>0</v>
      </c>
      <c r="AB258" s="310">
        <f>VLOOKUP($I258,'WM-AR'!$B$7:$AL$2292,30,FALSE)</f>
        <v>0</v>
      </c>
      <c r="AC258" s="310">
        <f>VLOOKUP($I258,'WM-AR'!$B$7:$AL$2292,31,FALSE)</f>
        <v>0</v>
      </c>
      <c r="AD258" s="310">
        <f>VLOOKUP($I258,'WM-AR'!$B$7:$AL$2292,32,FALSE)</f>
        <v>0</v>
      </c>
      <c r="AE258" s="310">
        <f>VLOOKUP($I258,'WM-AR'!$B$7:$AL$2292,33,FALSE)</f>
        <v>0</v>
      </c>
      <c r="AF258" s="287" t="s">
        <v>1250</v>
      </c>
      <c r="AG258" s="316" t="s">
        <v>779</v>
      </c>
      <c r="AH258" s="312"/>
      <c r="AI258" s="312" t="s">
        <v>763</v>
      </c>
      <c r="AJ258" s="334"/>
    </row>
    <row r="259" spans="2:36">
      <c r="B259" s="317" t="str">
        <f>$B258</f>
        <v>표준</v>
      </c>
      <c r="C259" s="318"/>
      <c r="D259" s="318"/>
      <c r="E259" s="318"/>
      <c r="F259" s="318"/>
      <c r="G259" s="318"/>
      <c r="H259" s="318"/>
      <c r="I259" s="318"/>
      <c r="J259" s="318"/>
      <c r="K259" s="318"/>
      <c r="L259" s="318"/>
      <c r="M259" s="318"/>
      <c r="N259" s="318"/>
      <c r="O259" s="318"/>
      <c r="P259" s="318"/>
      <c r="Q259" s="318"/>
      <c r="R259" s="318"/>
      <c r="S259" s="318"/>
      <c r="T259" s="318"/>
      <c r="U259" s="318"/>
      <c r="V259" s="318"/>
      <c r="W259" s="318"/>
      <c r="X259" s="318"/>
      <c r="Y259" s="318"/>
      <c r="Z259" s="318"/>
      <c r="AA259" s="318"/>
      <c r="AB259" s="318"/>
      <c r="AC259" s="318"/>
      <c r="AD259" s="318"/>
      <c r="AE259" s="318"/>
      <c r="AF259" s="318"/>
      <c r="AG259" s="318"/>
      <c r="AH259" s="318"/>
      <c r="AI259" s="318"/>
      <c r="AJ259" s="318"/>
    </row>
    <row r="260" spans="2:36" ht="34.9" customHeight="1">
      <c r="B260" s="283" t="s">
        <v>755</v>
      </c>
      <c r="C260" s="440"/>
      <c r="D260" s="285" t="s">
        <v>225</v>
      </c>
      <c r="E260" s="308"/>
      <c r="F260" s="287" t="s">
        <v>539</v>
      </c>
      <c r="G260" s="288" t="s">
        <v>1251</v>
      </c>
      <c r="H260" s="289"/>
      <c r="I260" s="290" t="str">
        <f t="shared" si="43"/>
        <v/>
      </c>
      <c r="J260" s="290"/>
      <c r="K260" s="290"/>
      <c r="L260" s="290"/>
      <c r="M260" s="290"/>
      <c r="N260" s="291"/>
      <c r="O260" s="441" t="s">
        <v>1252</v>
      </c>
      <c r="P260" s="442"/>
      <c r="Q260" s="442"/>
      <c r="R260" s="442"/>
      <c r="S260" s="442"/>
      <c r="T260" s="442"/>
      <c r="U260" s="442"/>
      <c r="V260" s="443"/>
      <c r="W260" s="444"/>
      <c r="X260" s="444"/>
      <c r="Y260" s="444"/>
      <c r="Z260" s="444"/>
      <c r="AA260" s="444"/>
      <c r="AB260" s="444"/>
      <c r="AC260" s="444"/>
      <c r="AD260" s="444"/>
      <c r="AE260" s="444"/>
      <c r="AF260" s="394"/>
      <c r="AG260" s="297"/>
      <c r="AH260" s="297"/>
      <c r="AI260" s="297"/>
      <c r="AJ260" s="333"/>
    </row>
    <row r="261" spans="2:36" ht="49.9" customHeight="1">
      <c r="B261" s="299" t="str">
        <f>$B260</f>
        <v>표준</v>
      </c>
      <c r="C261" s="307"/>
      <c r="D261" s="286"/>
      <c r="E261" s="286"/>
      <c r="F261" s="286"/>
      <c r="G261" s="286" t="str">
        <f>N261</f>
        <v>Single Metal Sheet</v>
      </c>
      <c r="H261" s="308" t="s">
        <v>1253</v>
      </c>
      <c r="I261" s="309" t="str">
        <f t="shared" si="43"/>
        <v>A05ZZ199-00005</v>
      </c>
      <c r="J261" s="310"/>
      <c r="K261" s="310" t="str">
        <f>VLOOKUP($I261,'WM-AR'!$B$7:$AL$2292,34,FALSE)</f>
        <v>M2</v>
      </c>
      <c r="L261" s="310" t="str">
        <f>VLOOKUP($I261,'WM-AR'!$B$7:$AL$2292,4,FALSE)</f>
        <v>Cladding Work</v>
      </c>
      <c r="M261" s="310" t="str">
        <f>VLOOKUP($I261,'WM-AR'!$B$7:$AL$2292,6,FALSE)</f>
        <v>-</v>
      </c>
      <c r="N261" s="310" t="str">
        <f>VLOOKUP($I261,'WM-AR'!$B$7:$AL$2292,8,FALSE)</f>
        <v>Single Metal Sheet</v>
      </c>
      <c r="O261" s="310" t="str">
        <f>VLOOKUP($I261,'WM-AR'!$B$7:$AL$2292,10,FALSE)</f>
        <v>Corrugated Galvanized Steel Sheet</v>
      </c>
      <c r="P261" s="310">
        <f>VLOOKUP($I261,'WM-AR'!$B$7:$AL$2292,12,FALSE)</f>
        <v>0</v>
      </c>
      <c r="Q261" s="310" t="str">
        <f>IF(VLOOKUP($I261,'WM-AR'!$B$7:$AL$2292,14,FALSE)=0,"",VLOOKUP($I261,'WM-AR'!$B$7:$AL$2292,14,FALSE))</f>
        <v/>
      </c>
      <c r="R261" s="310">
        <f>VLOOKUP($I261,'WM-AR'!$B$7:$AL$2292,16,FALSE)</f>
        <v>0</v>
      </c>
      <c r="S261" s="310" t="str">
        <f>VLOOKUP($I261,'WM-AR'!$B$7:$AL$2292,18,FALSE)</f>
        <v>for Wall</v>
      </c>
      <c r="T261" s="310" t="str">
        <f>VLOOKUP($I261,'WM-AR'!$B$7:$AL$2292,20,FALSE)</f>
        <v>w/ Accessories, Flashing</v>
      </c>
      <c r="U261" s="310">
        <f>VLOOKUP($I261,'WM-AR'!$B$7:$AL$2292,22,FALSE)</f>
        <v>0</v>
      </c>
      <c r="V261" s="310">
        <f>VLOOKUP($I261,'WM-AR'!$B$7:$AL$2292,24,FALSE)</f>
        <v>0</v>
      </c>
      <c r="W261" s="310">
        <f>VLOOKUP($I261,'WM-AR'!$B$7:$AL$2292,25,FALSE)</f>
        <v>0</v>
      </c>
      <c r="X261" s="310" t="str">
        <f>VLOOKUP($I261,'WM-AR'!$B$7:$AL$2292,26,FALSE)</f>
        <v>THK=(  )mm</v>
      </c>
      <c r="Y261" s="310">
        <f>VLOOKUP($I261,'WM-AR'!$B$7:$AL$2292,27,FALSE)</f>
        <v>0</v>
      </c>
      <c r="Z261" s="310">
        <f>VLOOKUP($I261,'WM-AR'!$B$7:$AL$2292,28,FALSE)</f>
        <v>0</v>
      </c>
      <c r="AA261" s="310">
        <f>VLOOKUP($I261,'WM-AR'!$B$7:$AL$2292,29,FALSE)</f>
        <v>0</v>
      </c>
      <c r="AB261" s="310">
        <f>VLOOKUP($I261,'WM-AR'!$B$7:$AL$2292,30,FALSE)</f>
        <v>0</v>
      </c>
      <c r="AC261" s="310">
        <f>VLOOKUP($I261,'WM-AR'!$B$7:$AL$2292,31,FALSE)</f>
        <v>0</v>
      </c>
      <c r="AD261" s="310">
        <f>VLOOKUP($I261,'WM-AR'!$B$7:$AL$2292,32,FALSE)</f>
        <v>0</v>
      </c>
      <c r="AE261" s="310">
        <f>VLOOKUP($I261,'WM-AR'!$B$7:$AL$2292,33,FALSE)</f>
        <v>0</v>
      </c>
      <c r="AF261" s="287" t="s">
        <v>1079</v>
      </c>
      <c r="AG261" s="316" t="s">
        <v>779</v>
      </c>
      <c r="AH261" s="312"/>
      <c r="AI261" s="312" t="s">
        <v>763</v>
      </c>
      <c r="AJ261" s="334"/>
    </row>
    <row r="262" spans="2:36">
      <c r="B262" s="317" t="str">
        <f>$B261</f>
        <v>표준</v>
      </c>
      <c r="C262" s="318"/>
      <c r="D262" s="318"/>
      <c r="E262" s="318"/>
      <c r="F262" s="318"/>
      <c r="G262" s="318"/>
      <c r="H262" s="318"/>
      <c r="I262" s="318"/>
      <c r="J262" s="318"/>
      <c r="K262" s="318"/>
      <c r="L262" s="318"/>
      <c r="M262" s="318"/>
      <c r="N262" s="318"/>
      <c r="O262" s="318"/>
      <c r="P262" s="318"/>
      <c r="Q262" s="318"/>
      <c r="R262" s="318"/>
      <c r="S262" s="318"/>
      <c r="T262" s="318"/>
      <c r="U262" s="318"/>
      <c r="V262" s="318"/>
      <c r="W262" s="318"/>
      <c r="X262" s="318"/>
      <c r="Y262" s="318"/>
      <c r="Z262" s="318"/>
      <c r="AA262" s="318"/>
      <c r="AB262" s="318"/>
      <c r="AC262" s="318"/>
      <c r="AD262" s="318"/>
      <c r="AE262" s="318"/>
      <c r="AF262" s="318"/>
      <c r="AG262" s="318"/>
      <c r="AH262" s="318"/>
      <c r="AI262" s="318"/>
      <c r="AJ262" s="318"/>
    </row>
    <row r="263" spans="2:36" ht="34.9" customHeight="1">
      <c r="B263" s="283" t="s">
        <v>755</v>
      </c>
      <c r="C263" s="440"/>
      <c r="D263" s="285" t="s">
        <v>225</v>
      </c>
      <c r="E263" s="308"/>
      <c r="F263" s="287" t="s">
        <v>539</v>
      </c>
      <c r="G263" s="288" t="s">
        <v>1254</v>
      </c>
      <c r="H263" s="289"/>
      <c r="I263" s="290" t="str">
        <f t="shared" si="43"/>
        <v/>
      </c>
      <c r="J263" s="290"/>
      <c r="K263" s="290"/>
      <c r="L263" s="290"/>
      <c r="M263" s="290"/>
      <c r="N263" s="291"/>
      <c r="O263" s="441" t="s">
        <v>1255</v>
      </c>
      <c r="P263" s="442"/>
      <c r="Q263" s="442"/>
      <c r="R263" s="442"/>
      <c r="S263" s="442"/>
      <c r="T263" s="442"/>
      <c r="U263" s="442"/>
      <c r="V263" s="443"/>
      <c r="W263" s="444"/>
      <c r="X263" s="444"/>
      <c r="Y263" s="444"/>
      <c r="Z263" s="444"/>
      <c r="AA263" s="444"/>
      <c r="AB263" s="444"/>
      <c r="AC263" s="444"/>
      <c r="AD263" s="444"/>
      <c r="AE263" s="444"/>
      <c r="AF263" s="394"/>
      <c r="AG263" s="297"/>
      <c r="AH263" s="297"/>
      <c r="AI263" s="297"/>
      <c r="AJ263" s="333"/>
    </row>
    <row r="264" spans="2:36" ht="49.9" customHeight="1">
      <c r="B264" s="299" t="str">
        <f>$B263</f>
        <v>표준</v>
      </c>
      <c r="C264" s="307"/>
      <c r="D264" s="286"/>
      <c r="E264" s="286"/>
      <c r="F264" s="286"/>
      <c r="G264" s="286" t="str">
        <f>N264</f>
        <v>Sandwich Panel</v>
      </c>
      <c r="H264" s="308" t="s">
        <v>1256</v>
      </c>
      <c r="I264" s="309" t="str">
        <f t="shared" si="43"/>
        <v>A05ZZ200-00051</v>
      </c>
      <c r="J264" s="310"/>
      <c r="K264" s="310" t="str">
        <f>VLOOKUP($I264,'WM-AR'!$B$7:$AL$2292,34,FALSE)</f>
        <v>M2</v>
      </c>
      <c r="L264" s="310" t="str">
        <f>VLOOKUP($I264,'WM-AR'!$B$7:$AL$2292,4,FALSE)</f>
        <v>Cladding Work</v>
      </c>
      <c r="M264" s="310" t="str">
        <f>VLOOKUP($I264,'WM-AR'!$B$7:$AL$2292,6,FALSE)</f>
        <v>-</v>
      </c>
      <c r="N264" s="310" t="str">
        <f>VLOOKUP($I264,'WM-AR'!$B$7:$AL$2292,8,FALSE)</f>
        <v>Sandwich Panel</v>
      </c>
      <c r="O264" s="310" t="str">
        <f>VLOOKUP($I264,'WM-AR'!$B$7:$AL$2292,10,FALSE)</f>
        <v>Corrugated Aluminum Sheet Sandwich Panel, Fire Protective Rating: N/A</v>
      </c>
      <c r="P264" s="310">
        <f>VLOOKUP($I264,'WM-AR'!$B$7:$AL$2292,12,FALSE)</f>
        <v>0</v>
      </c>
      <c r="Q264" s="310" t="str">
        <f>IF(VLOOKUP($I264,'WM-AR'!$B$7:$AL$2292,14,FALSE)=0,"",VLOOKUP($I264,'WM-AR'!$B$7:$AL$2292,14,FALSE))</f>
        <v/>
      </c>
      <c r="R264" s="310" t="str">
        <f>VLOOKUP($I264,'WM-AR'!$B$7:$AL$2292,16,FALSE)</f>
        <v>Mineral Wool (Rock Wool)</v>
      </c>
      <c r="S264" s="310" t="str">
        <f>VLOOKUP($I264,'WM-AR'!$B$7:$AL$2292,18,FALSE)</f>
        <v>for Wall</v>
      </c>
      <c r="T264" s="310" t="str">
        <f>VLOOKUP($I264,'WM-AR'!$B$7:$AL$2292,20,FALSE)</f>
        <v>w/ Accessories, Flashing</v>
      </c>
      <c r="U264" s="310">
        <f>VLOOKUP($I264,'WM-AR'!$B$7:$AL$2292,22,FALSE)</f>
        <v>0</v>
      </c>
      <c r="V264" s="310" t="str">
        <f>VLOOKUP($I264,'WM-AR'!$B$7:$AL$2292,24,FALSE)</f>
        <v>100mm≤THK&lt;150mm</v>
      </c>
      <c r="W264" s="310">
        <f>VLOOKUP($I264,'WM-AR'!$B$7:$AL$2292,25,FALSE)</f>
        <v>0</v>
      </c>
      <c r="X264" s="310" t="str">
        <f>VLOOKUP($I264,'WM-AR'!$B$7:$AL$2292,26,FALSE)</f>
        <v>THK=(  )mm</v>
      </c>
      <c r="Y264" s="310">
        <f>VLOOKUP($I264,'WM-AR'!$B$7:$AL$2292,27,FALSE)</f>
        <v>0</v>
      </c>
      <c r="Z264" s="310">
        <f>VLOOKUP($I264,'WM-AR'!$B$7:$AL$2292,28,FALSE)</f>
        <v>0</v>
      </c>
      <c r="AA264" s="310">
        <f>VLOOKUP($I264,'WM-AR'!$B$7:$AL$2292,29,FALSE)</f>
        <v>0</v>
      </c>
      <c r="AB264" s="310">
        <f>VLOOKUP($I264,'WM-AR'!$B$7:$AL$2292,30,FALSE)</f>
        <v>0</v>
      </c>
      <c r="AC264" s="310">
        <f>VLOOKUP($I264,'WM-AR'!$B$7:$AL$2292,31,FALSE)</f>
        <v>0</v>
      </c>
      <c r="AD264" s="310">
        <f>VLOOKUP($I264,'WM-AR'!$B$7:$AL$2292,32,FALSE)</f>
        <v>0</v>
      </c>
      <c r="AE264" s="310">
        <f>VLOOKUP($I264,'WM-AR'!$B$7:$AL$2292,33,FALSE)</f>
        <v>0</v>
      </c>
      <c r="AF264" s="287" t="s">
        <v>1257</v>
      </c>
      <c r="AG264" s="316" t="s">
        <v>779</v>
      </c>
      <c r="AH264" s="312"/>
      <c r="AI264" s="312" t="s">
        <v>763</v>
      </c>
      <c r="AJ264" s="334"/>
    </row>
    <row r="265" spans="2:36">
      <c r="B265" s="317" t="str">
        <f>$B264</f>
        <v>표준</v>
      </c>
      <c r="C265" s="318"/>
      <c r="D265" s="318"/>
      <c r="E265" s="318"/>
      <c r="F265" s="318"/>
      <c r="G265" s="318"/>
      <c r="H265" s="318"/>
      <c r="I265" s="318"/>
      <c r="J265" s="318"/>
      <c r="K265" s="318"/>
      <c r="L265" s="318"/>
      <c r="M265" s="318"/>
      <c r="N265" s="318"/>
      <c r="O265" s="318"/>
      <c r="P265" s="318"/>
      <c r="Q265" s="318"/>
      <c r="R265" s="318"/>
      <c r="S265" s="318"/>
      <c r="T265" s="318"/>
      <c r="U265" s="318"/>
      <c r="V265" s="318"/>
      <c r="W265" s="318"/>
      <c r="X265" s="318"/>
      <c r="Y265" s="318"/>
      <c r="Z265" s="318"/>
      <c r="AA265" s="318"/>
      <c r="AB265" s="318"/>
      <c r="AC265" s="318"/>
      <c r="AD265" s="318"/>
      <c r="AE265" s="318"/>
      <c r="AF265" s="318"/>
      <c r="AG265" s="318"/>
      <c r="AH265" s="318"/>
      <c r="AI265" s="318"/>
      <c r="AJ265" s="318"/>
    </row>
    <row r="266" spans="2:36" ht="34.9" customHeight="1">
      <c r="B266" s="283" t="s">
        <v>755</v>
      </c>
      <c r="C266" s="440"/>
      <c r="D266" s="285" t="s">
        <v>225</v>
      </c>
      <c r="E266" s="308"/>
      <c r="F266" s="287" t="s">
        <v>539</v>
      </c>
      <c r="G266" s="288" t="s">
        <v>1258</v>
      </c>
      <c r="H266" s="289"/>
      <c r="I266" s="290" t="str">
        <f t="shared" si="43"/>
        <v/>
      </c>
      <c r="J266" s="290"/>
      <c r="K266" s="290"/>
      <c r="L266" s="290"/>
      <c r="M266" s="290"/>
      <c r="N266" s="291"/>
      <c r="O266" s="441" t="s">
        <v>1259</v>
      </c>
      <c r="P266" s="442"/>
      <c r="Q266" s="442"/>
      <c r="R266" s="442"/>
      <c r="S266" s="442"/>
      <c r="T266" s="442"/>
      <c r="U266" s="442"/>
      <c r="V266" s="443"/>
      <c r="W266" s="444"/>
      <c r="X266" s="444"/>
      <c r="Y266" s="444"/>
      <c r="Z266" s="444"/>
      <c r="AA266" s="444"/>
      <c r="AB266" s="444"/>
      <c r="AC266" s="444"/>
      <c r="AD266" s="444"/>
      <c r="AE266" s="444"/>
      <c r="AF266" s="394"/>
      <c r="AG266" s="297"/>
      <c r="AH266" s="297"/>
      <c r="AI266" s="297"/>
      <c r="AJ266" s="333"/>
    </row>
    <row r="267" spans="2:36" ht="49.9" customHeight="1">
      <c r="B267" s="299" t="str">
        <f>$B266</f>
        <v>표준</v>
      </c>
      <c r="C267" s="307"/>
      <c r="D267" s="286"/>
      <c r="E267" s="286"/>
      <c r="F267" s="286"/>
      <c r="G267" s="286" t="str">
        <f>N267</f>
        <v>Sandwich Panel</v>
      </c>
      <c r="H267" s="308" t="s">
        <v>1260</v>
      </c>
      <c r="I267" s="309" t="str">
        <f t="shared" si="43"/>
        <v>A05ZZ200-00075</v>
      </c>
      <c r="J267" s="310"/>
      <c r="K267" s="310" t="str">
        <f>VLOOKUP($I267,'WM-AR'!$B$7:$AL$2292,34,FALSE)</f>
        <v>M2</v>
      </c>
      <c r="L267" s="310" t="str">
        <f>VLOOKUP($I267,'WM-AR'!$B$7:$AL$2292,4,FALSE)</f>
        <v>Cladding Work</v>
      </c>
      <c r="M267" s="310" t="str">
        <f>VLOOKUP($I267,'WM-AR'!$B$7:$AL$2292,6,FALSE)</f>
        <v>-</v>
      </c>
      <c r="N267" s="310" t="str">
        <f>VLOOKUP($I267,'WM-AR'!$B$7:$AL$2292,8,FALSE)</f>
        <v>Sandwich Panel</v>
      </c>
      <c r="O267" s="310" t="str">
        <f>VLOOKUP($I267,'WM-AR'!$B$7:$AL$2292,10,FALSE)</f>
        <v>Corrugated Aluminum Sheet Sandwich Panel, Fire Protective Rating: N/A</v>
      </c>
      <c r="P267" s="310">
        <f>VLOOKUP($I267,'WM-AR'!$B$7:$AL$2292,12,FALSE)</f>
        <v>0</v>
      </c>
      <c r="Q267" s="310" t="str">
        <f>IF(VLOOKUP($I267,'WM-AR'!$B$7:$AL$2292,14,FALSE)=0,"",VLOOKUP($I267,'WM-AR'!$B$7:$AL$2292,14,FALSE))</f>
        <v/>
      </c>
      <c r="R267" s="310" t="str">
        <f>VLOOKUP($I267,'WM-AR'!$B$7:$AL$2292,16,FALSE)</f>
        <v>Glass Wool (Fiberglass)</v>
      </c>
      <c r="S267" s="310" t="str">
        <f>VLOOKUP($I267,'WM-AR'!$B$7:$AL$2292,18,FALSE)</f>
        <v>for Wall</v>
      </c>
      <c r="T267" s="310" t="str">
        <f>VLOOKUP($I267,'WM-AR'!$B$7:$AL$2292,20,FALSE)</f>
        <v>w/ Accessories, Flashing</v>
      </c>
      <c r="U267" s="310">
        <f>VLOOKUP($I267,'WM-AR'!$B$7:$AL$2292,22,FALSE)</f>
        <v>0</v>
      </c>
      <c r="V267" s="310" t="str">
        <f>VLOOKUP($I267,'WM-AR'!$B$7:$AL$2292,24,FALSE)</f>
        <v>100mm≤THK&lt;150mm</v>
      </c>
      <c r="W267" s="310">
        <f>VLOOKUP($I267,'WM-AR'!$B$7:$AL$2292,25,FALSE)</f>
        <v>0</v>
      </c>
      <c r="X267" s="310" t="str">
        <f>VLOOKUP($I267,'WM-AR'!$B$7:$AL$2292,26,FALSE)</f>
        <v>THK=(  )mm</v>
      </c>
      <c r="Y267" s="310">
        <f>VLOOKUP($I267,'WM-AR'!$B$7:$AL$2292,27,FALSE)</f>
        <v>0</v>
      </c>
      <c r="Z267" s="310">
        <f>VLOOKUP($I267,'WM-AR'!$B$7:$AL$2292,28,FALSE)</f>
        <v>0</v>
      </c>
      <c r="AA267" s="310">
        <f>VLOOKUP($I267,'WM-AR'!$B$7:$AL$2292,29,FALSE)</f>
        <v>0</v>
      </c>
      <c r="AB267" s="310">
        <f>VLOOKUP($I267,'WM-AR'!$B$7:$AL$2292,30,FALSE)</f>
        <v>0</v>
      </c>
      <c r="AC267" s="310">
        <f>VLOOKUP($I267,'WM-AR'!$B$7:$AL$2292,31,FALSE)</f>
        <v>0</v>
      </c>
      <c r="AD267" s="310">
        <f>VLOOKUP($I267,'WM-AR'!$B$7:$AL$2292,32,FALSE)</f>
        <v>0</v>
      </c>
      <c r="AE267" s="310">
        <f>VLOOKUP($I267,'WM-AR'!$B$7:$AL$2292,33,FALSE)</f>
        <v>0</v>
      </c>
      <c r="AF267" s="287" t="s">
        <v>1026</v>
      </c>
      <c r="AG267" s="316" t="s">
        <v>779</v>
      </c>
      <c r="AH267" s="312"/>
      <c r="AI267" s="312" t="s">
        <v>763</v>
      </c>
      <c r="AJ267" s="334"/>
    </row>
    <row r="268" spans="2:36">
      <c r="B268" s="317" t="str">
        <f>$B267</f>
        <v>표준</v>
      </c>
      <c r="C268" s="318"/>
      <c r="D268" s="318"/>
      <c r="E268" s="318"/>
      <c r="F268" s="318"/>
      <c r="G268" s="318"/>
      <c r="H268" s="318"/>
      <c r="I268" s="318"/>
      <c r="J268" s="318"/>
      <c r="K268" s="318"/>
      <c r="L268" s="318"/>
      <c r="M268" s="318"/>
      <c r="N268" s="318"/>
      <c r="O268" s="318"/>
      <c r="P268" s="318"/>
      <c r="Q268" s="318"/>
      <c r="R268" s="318"/>
      <c r="S268" s="318"/>
      <c r="T268" s="318"/>
      <c r="U268" s="318"/>
      <c r="V268" s="318"/>
      <c r="W268" s="318"/>
      <c r="X268" s="318"/>
      <c r="Y268" s="318"/>
      <c r="Z268" s="318"/>
      <c r="AA268" s="318"/>
      <c r="AB268" s="318"/>
      <c r="AC268" s="318"/>
      <c r="AD268" s="318"/>
      <c r="AE268" s="318"/>
      <c r="AF268" s="318"/>
      <c r="AG268" s="318"/>
      <c r="AH268" s="318"/>
      <c r="AI268" s="318"/>
      <c r="AJ268" s="318"/>
    </row>
    <row r="269" spans="2:36" ht="33" customHeight="1">
      <c r="B269" s="379"/>
      <c r="C269" s="438"/>
      <c r="D269" s="451" t="s">
        <v>1107</v>
      </c>
      <c r="E269" s="321"/>
      <c r="F269" s="321"/>
      <c r="G269" s="451" t="s">
        <v>1261</v>
      </c>
      <c r="H269" s="451"/>
      <c r="I269" s="415" t="str">
        <f t="shared" si="43"/>
        <v/>
      </c>
      <c r="J269" s="415"/>
      <c r="K269" s="416"/>
      <c r="L269" s="416"/>
      <c r="M269" s="416"/>
      <c r="N269" s="416"/>
      <c r="O269" s="416"/>
      <c r="P269" s="416"/>
      <c r="Q269" s="416"/>
      <c r="R269" s="416"/>
      <c r="S269" s="416"/>
      <c r="T269" s="416"/>
      <c r="U269" s="416"/>
      <c r="V269" s="416"/>
      <c r="W269" s="416"/>
      <c r="X269" s="416"/>
      <c r="Y269" s="416"/>
      <c r="Z269" s="416"/>
      <c r="AA269" s="416"/>
      <c r="AB269" s="416"/>
      <c r="AC269" s="416"/>
      <c r="AD269" s="416"/>
      <c r="AE269" s="416"/>
      <c r="AF269" s="305"/>
      <c r="AG269" s="305"/>
      <c r="AH269" s="305"/>
      <c r="AI269" s="305"/>
      <c r="AJ269" s="306"/>
    </row>
    <row r="270" spans="2:36" ht="34.9" customHeight="1">
      <c r="B270" s="283" t="s">
        <v>755</v>
      </c>
      <c r="C270" s="440"/>
      <c r="D270" s="285" t="s">
        <v>225</v>
      </c>
      <c r="E270" s="308"/>
      <c r="F270" s="287" t="s">
        <v>539</v>
      </c>
      <c r="G270" s="288" t="s">
        <v>1262</v>
      </c>
      <c r="H270" s="289"/>
      <c r="I270" s="290" t="str">
        <f t="shared" si="43"/>
        <v/>
      </c>
      <c r="J270" s="290"/>
      <c r="K270" s="290"/>
      <c r="L270" s="290"/>
      <c r="M270" s="290"/>
      <c r="N270" s="291"/>
      <c r="O270" s="441" t="s">
        <v>1263</v>
      </c>
      <c r="P270" s="442"/>
      <c r="Q270" s="442"/>
      <c r="R270" s="442"/>
      <c r="S270" s="442"/>
      <c r="T270" s="442"/>
      <c r="U270" s="442"/>
      <c r="V270" s="443"/>
      <c r="W270" s="444"/>
      <c r="X270" s="444"/>
      <c r="Y270" s="444"/>
      <c r="Z270" s="444"/>
      <c r="AA270" s="444"/>
      <c r="AB270" s="444"/>
      <c r="AC270" s="444"/>
      <c r="AD270" s="444"/>
      <c r="AE270" s="444"/>
      <c r="AF270" s="394"/>
      <c r="AG270" s="297"/>
      <c r="AH270" s="297"/>
      <c r="AI270" s="297"/>
      <c r="AJ270" s="333"/>
    </row>
    <row r="271" spans="2:36" ht="49.9" customHeight="1">
      <c r="B271" s="299" t="str">
        <f>$B270</f>
        <v>표준</v>
      </c>
      <c r="C271" s="307"/>
      <c r="D271" s="286"/>
      <c r="E271" s="286"/>
      <c r="F271" s="286"/>
      <c r="G271" s="285" t="s">
        <v>1264</v>
      </c>
      <c r="H271" s="287" t="s">
        <v>1265</v>
      </c>
      <c r="I271" s="309" t="str">
        <f t="shared" si="43"/>
        <v>A04AS177-00002</v>
      </c>
      <c r="J271" s="310"/>
      <c r="K271" s="310" t="str">
        <f>VLOOKUP($I271,'WM-AR'!$B$7:$AL$2292,34,FALSE)</f>
        <v>M2</v>
      </c>
      <c r="L271" s="310" t="str">
        <f>VLOOKUP($I271,'WM-AR'!$B$7:$AL$2292,4,FALSE)</f>
        <v>Finishing Work</v>
      </c>
      <c r="M271" s="310" t="str">
        <f>VLOOKUP($I271,'WM-AR'!$B$7:$AL$2292,6,FALSE)</f>
        <v>Exterior/Interior Finish Work</v>
      </c>
      <c r="N271" s="310" t="str">
        <f>VLOOKUP($I271,'WM-AR'!$B$7:$AL$2292,8,FALSE)</f>
        <v>Gypsumboard Partition Wall (Fixed Type)</v>
      </c>
      <c r="O271" s="310" t="str">
        <f>VLOOKUP($I271,'WM-AR'!$B$7:$AL$2292,10,FALSE)</f>
        <v>Fire Protective Rating: N/A, 1-Layer Gypsum Board to One Side</v>
      </c>
      <c r="P271" s="310">
        <f>VLOOKUP($I271,'WM-AR'!$B$7:$AL$2292,12,FALSE)</f>
        <v>0</v>
      </c>
      <c r="Q271" s="310" t="str">
        <f>IF(VLOOKUP($I271,'WM-AR'!$B$7:$AL$2292,14,FALSE)=0,"",VLOOKUP($I271,'WM-AR'!$B$7:$AL$2292,14,FALSE))</f>
        <v/>
      </c>
      <c r="R271" s="310" t="str">
        <f>VLOOKUP($I271,'WM-AR'!$B$7:$AL$2292,16,FALSE)</f>
        <v>w/o Insulation</v>
      </c>
      <c r="S271" s="310">
        <f>VLOOKUP($I271,'WM-AR'!$B$7:$AL$2292,18,FALSE)</f>
        <v>0</v>
      </c>
      <c r="T271" s="310" t="str">
        <f>VLOOKUP($I271,'WM-AR'!$B$7:$AL$2292,20,FALSE)</f>
        <v>Including Supporting Frame(Stud) &amp; Accessories</v>
      </c>
      <c r="U271" s="310">
        <f>VLOOKUP($I271,'WM-AR'!$B$7:$AL$2292,22,FALSE)</f>
        <v>0</v>
      </c>
      <c r="V271" s="310" t="str">
        <f>VLOOKUP($I271,'WM-AR'!$B$7:$AL$2292,24,FALSE)</f>
        <v>1-Layer Gypsumboard THK=12.5mm</v>
      </c>
      <c r="W271" s="310">
        <f>VLOOKUP($I271,'WM-AR'!$B$7:$AL$2292,25,FALSE)</f>
        <v>0</v>
      </c>
      <c r="X271" s="310" t="str">
        <f>VLOOKUP($I271,'WM-AR'!$B$7:$AL$2292,26,FALSE)</f>
        <v/>
      </c>
      <c r="Y271" s="310">
        <f>VLOOKUP($I271,'WM-AR'!$B$7:$AL$2292,27,FALSE)</f>
        <v>0</v>
      </c>
      <c r="Z271" s="310">
        <f>VLOOKUP($I271,'WM-AR'!$B$7:$AL$2292,28,FALSE)</f>
        <v>0</v>
      </c>
      <c r="AA271" s="310">
        <f>VLOOKUP($I271,'WM-AR'!$B$7:$AL$2292,29,FALSE)</f>
        <v>0</v>
      </c>
      <c r="AB271" s="310">
        <f>VLOOKUP($I271,'WM-AR'!$B$7:$AL$2292,30,FALSE)</f>
        <v>0</v>
      </c>
      <c r="AC271" s="310">
        <f>VLOOKUP($I271,'WM-AR'!$B$7:$AL$2292,31,FALSE)</f>
        <v>0</v>
      </c>
      <c r="AD271" s="310">
        <f>VLOOKUP($I271,'WM-AR'!$B$7:$AL$2292,32,FALSE)</f>
        <v>0</v>
      </c>
      <c r="AE271" s="310">
        <f>VLOOKUP($I271,'WM-AR'!$B$7:$AL$2292,33,FALSE)</f>
        <v>0</v>
      </c>
      <c r="AF271" s="287"/>
      <c r="AG271" s="316" t="s">
        <v>779</v>
      </c>
      <c r="AH271" s="312"/>
      <c r="AI271" s="312" t="s">
        <v>763</v>
      </c>
      <c r="AJ271" s="334"/>
    </row>
    <row r="272" spans="2:36" ht="49.9" customHeight="1">
      <c r="B272" s="299" t="str">
        <f>$B271</f>
        <v>표준</v>
      </c>
      <c r="C272" s="307"/>
      <c r="D272" s="286"/>
      <c r="E272" s="286"/>
      <c r="F272" s="286"/>
      <c r="G272" s="286" t="str">
        <f>N272</f>
        <v>Sandwich Panel</v>
      </c>
      <c r="H272" s="308" t="s">
        <v>1246</v>
      </c>
      <c r="I272" s="309" t="str">
        <f t="shared" si="43"/>
        <v>A05ZZ200-00003</v>
      </c>
      <c r="J272" s="310"/>
      <c r="K272" s="310" t="str">
        <f>VLOOKUP($I272,'WM-AR'!$B$7:$AL$2292,34,FALSE)</f>
        <v>M2</v>
      </c>
      <c r="L272" s="310" t="str">
        <f>VLOOKUP($I272,'WM-AR'!$B$7:$AL$2292,4,FALSE)</f>
        <v>Cladding Work</v>
      </c>
      <c r="M272" s="310" t="str">
        <f>VLOOKUP($I272,'WM-AR'!$B$7:$AL$2292,6,FALSE)</f>
        <v>-</v>
      </c>
      <c r="N272" s="310" t="str">
        <f>VLOOKUP($I272,'WM-AR'!$B$7:$AL$2292,8,FALSE)</f>
        <v>Sandwich Panel</v>
      </c>
      <c r="O272" s="310" t="str">
        <f>VLOOKUP($I272,'WM-AR'!$B$7:$AL$2292,10,FALSE)</f>
        <v>Corrugated Galvanized Steel Sheet Sandwich Panel, Fire Protective Rating: N/A</v>
      </c>
      <c r="P272" s="310">
        <f>VLOOKUP($I272,'WM-AR'!$B$7:$AL$2292,12,FALSE)</f>
        <v>0</v>
      </c>
      <c r="Q272" s="310" t="str">
        <f>IF(VLOOKUP($I272,'WM-AR'!$B$7:$AL$2292,14,FALSE)=0,"",VLOOKUP($I272,'WM-AR'!$B$7:$AL$2292,14,FALSE))</f>
        <v/>
      </c>
      <c r="R272" s="310" t="str">
        <f>VLOOKUP($I272,'WM-AR'!$B$7:$AL$2292,16,FALSE)</f>
        <v>Mineral Wool (Rock Wool)</v>
      </c>
      <c r="S272" s="310" t="str">
        <f>VLOOKUP($I272,'WM-AR'!$B$7:$AL$2292,18,FALSE)</f>
        <v>for Wall</v>
      </c>
      <c r="T272" s="310" t="str">
        <f>VLOOKUP($I272,'WM-AR'!$B$7:$AL$2292,20,FALSE)</f>
        <v>w/ Accessories, Flashing</v>
      </c>
      <c r="U272" s="310">
        <f>VLOOKUP($I272,'WM-AR'!$B$7:$AL$2292,22,FALSE)</f>
        <v>0</v>
      </c>
      <c r="V272" s="310" t="str">
        <f>VLOOKUP($I272,'WM-AR'!$B$7:$AL$2292,24,FALSE)</f>
        <v>100mm≤THK&lt;150mm</v>
      </c>
      <c r="W272" s="310">
        <f>VLOOKUP($I272,'WM-AR'!$B$7:$AL$2292,25,FALSE)</f>
        <v>0</v>
      </c>
      <c r="X272" s="310" t="str">
        <f>VLOOKUP($I272,'WM-AR'!$B$7:$AL$2292,26,FALSE)</f>
        <v>THK=(  )mm</v>
      </c>
      <c r="Y272" s="310">
        <f>VLOOKUP($I272,'WM-AR'!$B$7:$AL$2292,27,FALSE)</f>
        <v>0</v>
      </c>
      <c r="Z272" s="310">
        <f>VLOOKUP($I272,'WM-AR'!$B$7:$AL$2292,28,FALSE)</f>
        <v>0</v>
      </c>
      <c r="AA272" s="310">
        <f>VLOOKUP($I272,'WM-AR'!$B$7:$AL$2292,29,FALSE)</f>
        <v>0</v>
      </c>
      <c r="AB272" s="310">
        <f>VLOOKUP($I272,'WM-AR'!$B$7:$AL$2292,30,FALSE)</f>
        <v>0</v>
      </c>
      <c r="AC272" s="310">
        <f>VLOOKUP($I272,'WM-AR'!$B$7:$AL$2292,31,FALSE)</f>
        <v>0</v>
      </c>
      <c r="AD272" s="310">
        <f>VLOOKUP($I272,'WM-AR'!$B$7:$AL$2292,32,FALSE)</f>
        <v>0</v>
      </c>
      <c r="AE272" s="310">
        <f>VLOOKUP($I272,'WM-AR'!$B$7:$AL$2292,33,FALSE)</f>
        <v>0</v>
      </c>
      <c r="AF272" s="287" t="s">
        <v>1026</v>
      </c>
      <c r="AG272" s="316" t="s">
        <v>779</v>
      </c>
      <c r="AH272" s="312"/>
      <c r="AI272" s="312" t="s">
        <v>763</v>
      </c>
      <c r="AJ272" s="334"/>
    </row>
    <row r="273" spans="2:36">
      <c r="B273" s="317" t="str">
        <f>$B272</f>
        <v>표준</v>
      </c>
      <c r="C273" s="318"/>
      <c r="D273" s="318"/>
      <c r="E273" s="318"/>
      <c r="F273" s="318"/>
      <c r="G273" s="318"/>
      <c r="H273" s="318"/>
      <c r="I273" s="318"/>
      <c r="J273" s="318"/>
      <c r="K273" s="318"/>
      <c r="L273" s="318"/>
      <c r="M273" s="318"/>
      <c r="N273" s="318"/>
      <c r="O273" s="318"/>
      <c r="P273" s="318"/>
      <c r="Q273" s="318"/>
      <c r="R273" s="318"/>
      <c r="S273" s="318"/>
      <c r="T273" s="318"/>
      <c r="U273" s="318"/>
      <c r="V273" s="318"/>
      <c r="W273" s="318"/>
      <c r="X273" s="318"/>
      <c r="Y273" s="318"/>
      <c r="Z273" s="318"/>
      <c r="AA273" s="318"/>
      <c r="AB273" s="318"/>
      <c r="AC273" s="318"/>
      <c r="AD273" s="318"/>
      <c r="AE273" s="318"/>
      <c r="AF273" s="318"/>
      <c r="AG273" s="318"/>
      <c r="AH273" s="318"/>
      <c r="AI273" s="318"/>
      <c r="AJ273" s="318"/>
    </row>
    <row r="274" spans="2:36" ht="34.9" customHeight="1">
      <c r="B274" s="283" t="s">
        <v>755</v>
      </c>
      <c r="C274" s="440"/>
      <c r="D274" s="285" t="s">
        <v>225</v>
      </c>
      <c r="E274" s="308"/>
      <c r="F274" s="287" t="s">
        <v>539</v>
      </c>
      <c r="G274" s="288" t="s">
        <v>1266</v>
      </c>
      <c r="H274" s="289"/>
      <c r="I274" s="290" t="str">
        <f t="shared" si="43"/>
        <v/>
      </c>
      <c r="J274" s="290"/>
      <c r="K274" s="290"/>
      <c r="L274" s="290"/>
      <c r="M274" s="290"/>
      <c r="N274" s="291"/>
      <c r="O274" s="441" t="s">
        <v>1267</v>
      </c>
      <c r="P274" s="442"/>
      <c r="Q274" s="442"/>
      <c r="R274" s="442"/>
      <c r="S274" s="442"/>
      <c r="T274" s="442"/>
      <c r="U274" s="442"/>
      <c r="V274" s="443"/>
      <c r="W274" s="444"/>
      <c r="X274" s="444"/>
      <c r="Y274" s="444"/>
      <c r="Z274" s="444"/>
      <c r="AA274" s="444"/>
      <c r="AB274" s="444"/>
      <c r="AC274" s="444"/>
      <c r="AD274" s="444"/>
      <c r="AE274" s="444"/>
      <c r="AF274" s="394"/>
      <c r="AG274" s="297"/>
      <c r="AH274" s="297"/>
      <c r="AI274" s="297"/>
      <c r="AJ274" s="333"/>
    </row>
    <row r="275" spans="2:36" ht="49.9" customHeight="1">
      <c r="B275" s="299" t="str">
        <f>$B274</f>
        <v>표준</v>
      </c>
      <c r="C275" s="307"/>
      <c r="D275" s="286"/>
      <c r="E275" s="286"/>
      <c r="F275" s="286"/>
      <c r="G275" s="285" t="str">
        <f>N275</f>
        <v>Reinforced Concrete Block</v>
      </c>
      <c r="H275" s="287" t="s">
        <v>1165</v>
      </c>
      <c r="I275" s="309" t="str">
        <f t="shared" si="43"/>
        <v>A04AL069-00001</v>
      </c>
      <c r="J275" s="310"/>
      <c r="K275" s="310" t="str">
        <f>VLOOKUP($I275,'WM-AR'!$B$7:$AL$2292,34,FALSE)</f>
        <v>M2</v>
      </c>
      <c r="L275" s="310" t="str">
        <f>VLOOKUP($I275,'WM-AR'!$B$7:$AL$2292,4,FALSE)</f>
        <v>Finishing Work</v>
      </c>
      <c r="M275" s="310" t="str">
        <f>VLOOKUP($I275,'WM-AR'!$B$7:$AL$2292,6,FALSE)</f>
        <v>Masonry Work</v>
      </c>
      <c r="N275" s="310" t="str">
        <f>VLOOKUP($I275,'WM-AR'!$B$7:$AL$2292,8,FALSE)</f>
        <v>Reinforced Concrete Block</v>
      </c>
      <c r="O275" s="310">
        <f>VLOOKUP($I275,'WM-AR'!$B$7:$AL$2292,10,FALSE)</f>
        <v>0</v>
      </c>
      <c r="P275" s="310">
        <f>VLOOKUP($I275,'WM-AR'!$B$7:$AL$2292,12,FALSE)</f>
        <v>0</v>
      </c>
      <c r="Q275" s="310" t="str">
        <f>IF(VLOOKUP($I275,'WM-AR'!$B$7:$AL$2292,14,FALSE)=0,"",VLOOKUP($I275,'WM-AR'!$B$7:$AL$2292,14,FALSE))</f>
        <v/>
      </c>
      <c r="R275" s="310">
        <f>VLOOKUP($I275,'WM-AR'!$B$7:$AL$2292,16,FALSE)</f>
        <v>0</v>
      </c>
      <c r="S275" s="310">
        <f>VLOOKUP($I275,'WM-AR'!$B$7:$AL$2292,18,FALSE)</f>
        <v>0</v>
      </c>
      <c r="T275" s="310" t="str">
        <f>VLOOKUP($I275,'WM-AR'!$B$7:$AL$2292,20,FALSE)</f>
        <v>w/ All Reinf.(Lath, Steel Tie, Anchor Bar, Mortar, ETC.), Filler, Sealant, Lintel/Sill for Opening, ETC.</v>
      </c>
      <c r="U275" s="310">
        <f>VLOOKUP($I275,'WM-AR'!$B$7:$AL$2292,22,FALSE)</f>
        <v>0</v>
      </c>
      <c r="V275" s="310" t="str">
        <f>VLOOKUP($I275,'WM-AR'!$B$7:$AL$2292,24,FALSE)</f>
        <v>50mm&lt;THK≤100mm</v>
      </c>
      <c r="W275" s="310">
        <f>VLOOKUP($I275,'WM-AR'!$B$7:$AL$2292,25,FALSE)</f>
        <v>0</v>
      </c>
      <c r="X275" s="310" t="str">
        <f>VLOOKUP($I275,'WM-AR'!$B$7:$AL$2292,26,FALSE)</f>
        <v>THK=(  )mm</v>
      </c>
      <c r="Y275" s="310">
        <f>VLOOKUP($I275,'WM-AR'!$B$7:$AL$2292,27,FALSE)</f>
        <v>0</v>
      </c>
      <c r="Z275" s="310">
        <f>VLOOKUP($I275,'WM-AR'!$B$7:$AL$2292,28,FALSE)</f>
        <v>0</v>
      </c>
      <c r="AA275" s="310">
        <f>VLOOKUP($I275,'WM-AR'!$B$7:$AL$2292,29,FALSE)</f>
        <v>0</v>
      </c>
      <c r="AB275" s="310">
        <f>VLOOKUP($I275,'WM-AR'!$B$7:$AL$2292,30,FALSE)</f>
        <v>0</v>
      </c>
      <c r="AC275" s="310">
        <f>VLOOKUP($I275,'WM-AR'!$B$7:$AL$2292,31,FALSE)</f>
        <v>0</v>
      </c>
      <c r="AD275" s="310">
        <f>VLOOKUP($I275,'WM-AR'!$B$7:$AL$2292,32,FALSE)</f>
        <v>0</v>
      </c>
      <c r="AE275" s="310">
        <f>VLOOKUP($I275,'WM-AR'!$B$7:$AL$2292,33,FALSE)</f>
        <v>0</v>
      </c>
      <c r="AF275" s="287" t="s">
        <v>1170</v>
      </c>
      <c r="AG275" s="316" t="s">
        <v>779</v>
      </c>
      <c r="AH275" s="312"/>
      <c r="AI275" s="312" t="s">
        <v>763</v>
      </c>
      <c r="AJ275" s="334"/>
    </row>
    <row r="276" spans="2:36" ht="49.9" customHeight="1">
      <c r="B276" s="299" t="str">
        <f>$B275</f>
        <v>표준</v>
      </c>
      <c r="C276" s="307"/>
      <c r="D276" s="286"/>
      <c r="E276" s="286"/>
      <c r="F276" s="286"/>
      <c r="G276" s="286" t="str">
        <f>N276</f>
        <v>Sandwich Panel</v>
      </c>
      <c r="H276" s="308" t="s">
        <v>1246</v>
      </c>
      <c r="I276" s="309" t="str">
        <f t="shared" si="43"/>
        <v>A05ZZ200-00003</v>
      </c>
      <c r="J276" s="310"/>
      <c r="K276" s="310" t="str">
        <f>VLOOKUP($I276,'WM-AR'!$B$7:$AL$2292,34,FALSE)</f>
        <v>M2</v>
      </c>
      <c r="L276" s="310" t="str">
        <f>VLOOKUP($I276,'WM-AR'!$B$7:$AL$2292,4,FALSE)</f>
        <v>Cladding Work</v>
      </c>
      <c r="M276" s="310" t="str">
        <f>VLOOKUP($I276,'WM-AR'!$B$7:$AL$2292,6,FALSE)</f>
        <v>-</v>
      </c>
      <c r="N276" s="310" t="str">
        <f>VLOOKUP($I276,'WM-AR'!$B$7:$AL$2292,8,FALSE)</f>
        <v>Sandwich Panel</v>
      </c>
      <c r="O276" s="310" t="str">
        <f>VLOOKUP($I276,'WM-AR'!$B$7:$AL$2292,10,FALSE)</f>
        <v>Corrugated Galvanized Steel Sheet Sandwich Panel, Fire Protective Rating: N/A</v>
      </c>
      <c r="P276" s="310">
        <f>VLOOKUP($I276,'WM-AR'!$B$7:$AL$2292,12,FALSE)</f>
        <v>0</v>
      </c>
      <c r="Q276" s="310" t="str">
        <f>IF(VLOOKUP($I276,'WM-AR'!$B$7:$AL$2292,14,FALSE)=0,"",VLOOKUP($I276,'WM-AR'!$B$7:$AL$2292,14,FALSE))</f>
        <v/>
      </c>
      <c r="R276" s="310" t="str">
        <f>VLOOKUP($I276,'WM-AR'!$B$7:$AL$2292,16,FALSE)</f>
        <v>Mineral Wool (Rock Wool)</v>
      </c>
      <c r="S276" s="310" t="str">
        <f>VLOOKUP($I276,'WM-AR'!$B$7:$AL$2292,18,FALSE)</f>
        <v>for Wall</v>
      </c>
      <c r="T276" s="310" t="str">
        <f>VLOOKUP($I276,'WM-AR'!$B$7:$AL$2292,20,FALSE)</f>
        <v>w/ Accessories, Flashing</v>
      </c>
      <c r="U276" s="310">
        <f>VLOOKUP($I276,'WM-AR'!$B$7:$AL$2292,22,FALSE)</f>
        <v>0</v>
      </c>
      <c r="V276" s="310" t="str">
        <f>VLOOKUP($I276,'WM-AR'!$B$7:$AL$2292,24,FALSE)</f>
        <v>100mm≤THK&lt;150mm</v>
      </c>
      <c r="W276" s="310">
        <f>VLOOKUP($I276,'WM-AR'!$B$7:$AL$2292,25,FALSE)</f>
        <v>0</v>
      </c>
      <c r="X276" s="310" t="str">
        <f>VLOOKUP($I276,'WM-AR'!$B$7:$AL$2292,26,FALSE)</f>
        <v>THK=(  )mm</v>
      </c>
      <c r="Y276" s="310">
        <f>VLOOKUP($I276,'WM-AR'!$B$7:$AL$2292,27,FALSE)</f>
        <v>0</v>
      </c>
      <c r="Z276" s="310">
        <f>VLOOKUP($I276,'WM-AR'!$B$7:$AL$2292,28,FALSE)</f>
        <v>0</v>
      </c>
      <c r="AA276" s="310">
        <f>VLOOKUP($I276,'WM-AR'!$B$7:$AL$2292,29,FALSE)</f>
        <v>0</v>
      </c>
      <c r="AB276" s="310">
        <f>VLOOKUP($I276,'WM-AR'!$B$7:$AL$2292,30,FALSE)</f>
        <v>0</v>
      </c>
      <c r="AC276" s="310">
        <f>VLOOKUP($I276,'WM-AR'!$B$7:$AL$2292,31,FALSE)</f>
        <v>0</v>
      </c>
      <c r="AD276" s="310">
        <f>VLOOKUP($I276,'WM-AR'!$B$7:$AL$2292,32,FALSE)</f>
        <v>0</v>
      </c>
      <c r="AE276" s="310">
        <f>VLOOKUP($I276,'WM-AR'!$B$7:$AL$2292,33,FALSE)</f>
        <v>0</v>
      </c>
      <c r="AF276" s="287" t="s">
        <v>1026</v>
      </c>
      <c r="AG276" s="316" t="s">
        <v>779</v>
      </c>
      <c r="AH276" s="312"/>
      <c r="AI276" s="312" t="s">
        <v>763</v>
      </c>
      <c r="AJ276" s="334"/>
    </row>
    <row r="277" spans="2:36">
      <c r="B277" s="317" t="str">
        <f>$B276</f>
        <v>표준</v>
      </c>
      <c r="C277" s="318"/>
      <c r="D277" s="318"/>
      <c r="E277" s="318"/>
      <c r="F277" s="318"/>
      <c r="G277" s="318"/>
      <c r="H277" s="318"/>
      <c r="I277" s="318"/>
      <c r="J277" s="318"/>
      <c r="K277" s="318"/>
      <c r="L277" s="318"/>
      <c r="M277" s="318"/>
      <c r="N277" s="318"/>
      <c r="O277" s="318"/>
      <c r="P277" s="318"/>
      <c r="Q277" s="318"/>
      <c r="R277" s="318"/>
      <c r="S277" s="318"/>
      <c r="T277" s="318"/>
      <c r="U277" s="318"/>
      <c r="V277" s="318"/>
      <c r="W277" s="318"/>
      <c r="X277" s="318"/>
      <c r="Y277" s="318"/>
      <c r="Z277" s="318"/>
      <c r="AA277" s="318"/>
      <c r="AB277" s="318"/>
      <c r="AC277" s="318"/>
      <c r="AD277" s="318"/>
      <c r="AE277" s="318"/>
      <c r="AF277" s="318"/>
      <c r="AG277" s="318"/>
      <c r="AH277" s="318"/>
      <c r="AI277" s="318"/>
      <c r="AJ277" s="318"/>
    </row>
    <row r="278" spans="2:36" ht="34.9" customHeight="1">
      <c r="B278" s="283" t="s">
        <v>755</v>
      </c>
      <c r="C278" s="440"/>
      <c r="D278" s="285" t="s">
        <v>225</v>
      </c>
      <c r="E278" s="308"/>
      <c r="F278" s="287" t="s">
        <v>539</v>
      </c>
      <c r="G278" s="288" t="s">
        <v>1268</v>
      </c>
      <c r="H278" s="289"/>
      <c r="I278" s="290" t="str">
        <f t="shared" si="43"/>
        <v/>
      </c>
      <c r="J278" s="290"/>
      <c r="K278" s="290"/>
      <c r="L278" s="290"/>
      <c r="M278" s="290"/>
      <c r="N278" s="291"/>
      <c r="O278" s="441" t="s">
        <v>1269</v>
      </c>
      <c r="P278" s="442"/>
      <c r="Q278" s="442"/>
      <c r="R278" s="442"/>
      <c r="S278" s="442"/>
      <c r="T278" s="442"/>
      <c r="U278" s="442"/>
      <c r="V278" s="443"/>
      <c r="W278" s="444"/>
      <c r="X278" s="444"/>
      <c r="Y278" s="444"/>
      <c r="Z278" s="444"/>
      <c r="AA278" s="444"/>
      <c r="AB278" s="444"/>
      <c r="AC278" s="444"/>
      <c r="AD278" s="444"/>
      <c r="AE278" s="444"/>
      <c r="AF278" s="394"/>
      <c r="AG278" s="297"/>
      <c r="AH278" s="297"/>
      <c r="AI278" s="297"/>
      <c r="AJ278" s="333"/>
    </row>
    <row r="279" spans="2:36" ht="49.9" customHeight="1">
      <c r="B279" s="299" t="str">
        <f>$B278</f>
        <v>표준</v>
      </c>
      <c r="C279" s="307"/>
      <c r="D279" s="286"/>
      <c r="E279" s="286"/>
      <c r="F279" s="286"/>
      <c r="G279" s="285" t="str">
        <f>N279</f>
        <v>Concrete Brick</v>
      </c>
      <c r="H279" s="287" t="s">
        <v>1149</v>
      </c>
      <c r="I279" s="309" t="str">
        <f t="shared" si="43"/>
        <v>A04AL073-00002</v>
      </c>
      <c r="J279" s="310"/>
      <c r="K279" s="310" t="str">
        <f>VLOOKUP($I279,'WM-AR'!$B$7:$AL$2292,34,FALSE)</f>
        <v>M2</v>
      </c>
      <c r="L279" s="310" t="str">
        <f>VLOOKUP($I279,'WM-AR'!$B$7:$AL$2292,4,FALSE)</f>
        <v>Finishing Work</v>
      </c>
      <c r="M279" s="310" t="str">
        <f>VLOOKUP($I279,'WM-AR'!$B$7:$AL$2292,6,FALSE)</f>
        <v>Masonry Work</v>
      </c>
      <c r="N279" s="310" t="str">
        <f>VLOOKUP($I279,'WM-AR'!$B$7:$AL$2292,8,FALSE)</f>
        <v>Concrete Brick</v>
      </c>
      <c r="O279" s="310">
        <f>VLOOKUP($I279,'WM-AR'!$B$7:$AL$2292,10,FALSE)</f>
        <v>0</v>
      </c>
      <c r="P279" s="310">
        <f>VLOOKUP($I279,'WM-AR'!$B$7:$AL$2292,12,FALSE)</f>
        <v>0</v>
      </c>
      <c r="Q279" s="310" t="str">
        <f>IF(VLOOKUP($I279,'WM-AR'!$B$7:$AL$2292,14,FALSE)=0,"",VLOOKUP($I279,'WM-AR'!$B$7:$AL$2292,14,FALSE))</f>
        <v/>
      </c>
      <c r="R279" s="310">
        <f>VLOOKUP($I279,'WM-AR'!$B$7:$AL$2292,16,FALSE)</f>
        <v>0</v>
      </c>
      <c r="S279" s="310">
        <f>VLOOKUP($I279,'WM-AR'!$B$7:$AL$2292,18,FALSE)</f>
        <v>0</v>
      </c>
      <c r="T279" s="310" t="str">
        <f>VLOOKUP($I279,'WM-AR'!$B$7:$AL$2292,20,FALSE)</f>
        <v>[1.0B] w/ All Reinf.(Lath, Steel Tie, Anchor Bar, Mortar, ETC.), Filler, Sealant, Lintel/Sill for Opening, ETC.</v>
      </c>
      <c r="U279" s="310">
        <f>VLOOKUP($I279,'WM-AR'!$B$7:$AL$2292,22,FALSE)</f>
        <v>0</v>
      </c>
      <c r="V279" s="310" t="str">
        <f>VLOOKUP($I279,'WM-AR'!$B$7:$AL$2292,24,FALSE)</f>
        <v>90mm&lt;THK≤190mm</v>
      </c>
      <c r="W279" s="310">
        <f>VLOOKUP($I279,'WM-AR'!$B$7:$AL$2292,25,FALSE)</f>
        <v>0</v>
      </c>
      <c r="X279" s="310" t="str">
        <f>VLOOKUP($I279,'WM-AR'!$B$7:$AL$2292,26,FALSE)</f>
        <v>THK=(  )mm</v>
      </c>
      <c r="Y279" s="310">
        <f>VLOOKUP($I279,'WM-AR'!$B$7:$AL$2292,27,FALSE)</f>
        <v>0</v>
      </c>
      <c r="Z279" s="310">
        <f>VLOOKUP($I279,'WM-AR'!$B$7:$AL$2292,28,FALSE)</f>
        <v>0</v>
      </c>
      <c r="AA279" s="310">
        <f>VLOOKUP($I279,'WM-AR'!$B$7:$AL$2292,29,FALSE)</f>
        <v>0</v>
      </c>
      <c r="AB279" s="310">
        <f>VLOOKUP($I279,'WM-AR'!$B$7:$AL$2292,30,FALSE)</f>
        <v>0</v>
      </c>
      <c r="AC279" s="310">
        <f>VLOOKUP($I279,'WM-AR'!$B$7:$AL$2292,31,FALSE)</f>
        <v>0</v>
      </c>
      <c r="AD279" s="310">
        <f>VLOOKUP($I279,'WM-AR'!$B$7:$AL$2292,32,FALSE)</f>
        <v>0</v>
      </c>
      <c r="AE279" s="310">
        <f>VLOOKUP($I279,'WM-AR'!$B$7:$AL$2292,33,FALSE)</f>
        <v>0</v>
      </c>
      <c r="AF279" s="287" t="s">
        <v>1270</v>
      </c>
      <c r="AG279" s="316" t="s">
        <v>779</v>
      </c>
      <c r="AH279" s="312"/>
      <c r="AI279" s="312" t="s">
        <v>763</v>
      </c>
      <c r="AJ279" s="334"/>
    </row>
    <row r="280" spans="2:36" ht="49.9" customHeight="1">
      <c r="B280" s="299" t="str">
        <f>$B279</f>
        <v>표준</v>
      </c>
      <c r="C280" s="307"/>
      <c r="D280" s="286"/>
      <c r="E280" s="286"/>
      <c r="F280" s="286"/>
      <c r="G280" s="286" t="str">
        <f>N280</f>
        <v>Sandwich Panel</v>
      </c>
      <c r="H280" s="308" t="s">
        <v>1246</v>
      </c>
      <c r="I280" s="309" t="str">
        <f t="shared" si="43"/>
        <v>A05ZZ200-00003</v>
      </c>
      <c r="J280" s="310"/>
      <c r="K280" s="310" t="str">
        <f>VLOOKUP($I280,'WM-AR'!$B$7:$AL$2292,34,FALSE)</f>
        <v>M2</v>
      </c>
      <c r="L280" s="310" t="str">
        <f>VLOOKUP($I280,'WM-AR'!$B$7:$AL$2292,4,FALSE)</f>
        <v>Cladding Work</v>
      </c>
      <c r="M280" s="310" t="str">
        <f>VLOOKUP($I280,'WM-AR'!$B$7:$AL$2292,6,FALSE)</f>
        <v>-</v>
      </c>
      <c r="N280" s="310" t="str">
        <f>VLOOKUP($I280,'WM-AR'!$B$7:$AL$2292,8,FALSE)</f>
        <v>Sandwich Panel</v>
      </c>
      <c r="O280" s="310" t="str">
        <f>VLOOKUP($I280,'WM-AR'!$B$7:$AL$2292,10,FALSE)</f>
        <v>Corrugated Galvanized Steel Sheet Sandwich Panel, Fire Protective Rating: N/A</v>
      </c>
      <c r="P280" s="310">
        <f>VLOOKUP($I280,'WM-AR'!$B$7:$AL$2292,12,FALSE)</f>
        <v>0</v>
      </c>
      <c r="Q280" s="310" t="str">
        <f>IF(VLOOKUP($I280,'WM-AR'!$B$7:$AL$2292,14,FALSE)=0,"",VLOOKUP($I280,'WM-AR'!$B$7:$AL$2292,14,FALSE))</f>
        <v/>
      </c>
      <c r="R280" s="310" t="str">
        <f>VLOOKUP($I280,'WM-AR'!$B$7:$AL$2292,16,FALSE)</f>
        <v>Mineral Wool (Rock Wool)</v>
      </c>
      <c r="S280" s="310" t="str">
        <f>VLOOKUP($I280,'WM-AR'!$B$7:$AL$2292,18,FALSE)</f>
        <v>for Wall</v>
      </c>
      <c r="T280" s="310" t="str">
        <f>VLOOKUP($I280,'WM-AR'!$B$7:$AL$2292,20,FALSE)</f>
        <v>w/ Accessories, Flashing</v>
      </c>
      <c r="U280" s="310">
        <f>VLOOKUP($I280,'WM-AR'!$B$7:$AL$2292,22,FALSE)</f>
        <v>0</v>
      </c>
      <c r="V280" s="310" t="str">
        <f>VLOOKUP($I280,'WM-AR'!$B$7:$AL$2292,24,FALSE)</f>
        <v>100mm≤THK&lt;150mm</v>
      </c>
      <c r="W280" s="310">
        <f>VLOOKUP($I280,'WM-AR'!$B$7:$AL$2292,25,FALSE)</f>
        <v>0</v>
      </c>
      <c r="X280" s="310" t="str">
        <f>VLOOKUP($I280,'WM-AR'!$B$7:$AL$2292,26,FALSE)</f>
        <v>THK=(  )mm</v>
      </c>
      <c r="Y280" s="310">
        <f>VLOOKUP($I280,'WM-AR'!$B$7:$AL$2292,27,FALSE)</f>
        <v>0</v>
      </c>
      <c r="Z280" s="310">
        <f>VLOOKUP($I280,'WM-AR'!$B$7:$AL$2292,28,FALSE)</f>
        <v>0</v>
      </c>
      <c r="AA280" s="310">
        <f>VLOOKUP($I280,'WM-AR'!$B$7:$AL$2292,29,FALSE)</f>
        <v>0</v>
      </c>
      <c r="AB280" s="310">
        <f>VLOOKUP($I280,'WM-AR'!$B$7:$AL$2292,30,FALSE)</f>
        <v>0</v>
      </c>
      <c r="AC280" s="310">
        <f>VLOOKUP($I280,'WM-AR'!$B$7:$AL$2292,31,FALSE)</f>
        <v>0</v>
      </c>
      <c r="AD280" s="310">
        <f>VLOOKUP($I280,'WM-AR'!$B$7:$AL$2292,32,FALSE)</f>
        <v>0</v>
      </c>
      <c r="AE280" s="310">
        <f>VLOOKUP($I280,'WM-AR'!$B$7:$AL$2292,33,FALSE)</f>
        <v>0</v>
      </c>
      <c r="AF280" s="287" t="s">
        <v>1026</v>
      </c>
      <c r="AG280" s="316" t="s">
        <v>779</v>
      </c>
      <c r="AH280" s="312"/>
      <c r="AI280" s="312" t="s">
        <v>763</v>
      </c>
      <c r="AJ280" s="334"/>
    </row>
    <row r="281" spans="2:36">
      <c r="B281" s="317" t="str">
        <f>$B280</f>
        <v>표준</v>
      </c>
      <c r="C281" s="318"/>
      <c r="D281" s="318"/>
      <c r="E281" s="318"/>
      <c r="F281" s="318"/>
      <c r="G281" s="318"/>
      <c r="H281" s="318"/>
      <c r="I281" s="318"/>
      <c r="J281" s="318"/>
      <c r="K281" s="318"/>
      <c r="L281" s="318"/>
      <c r="M281" s="318"/>
      <c r="N281" s="318"/>
      <c r="O281" s="318"/>
      <c r="P281" s="318"/>
      <c r="Q281" s="318"/>
      <c r="R281" s="318"/>
      <c r="S281" s="318"/>
      <c r="T281" s="318"/>
      <c r="U281" s="318"/>
      <c r="V281" s="318"/>
      <c r="W281" s="318"/>
      <c r="X281" s="318"/>
      <c r="Y281" s="318"/>
      <c r="Z281" s="318"/>
      <c r="AA281" s="318"/>
      <c r="AB281" s="318"/>
      <c r="AC281" s="318"/>
      <c r="AD281" s="318"/>
      <c r="AE281" s="318"/>
      <c r="AF281" s="318"/>
      <c r="AG281" s="318"/>
      <c r="AH281" s="318"/>
      <c r="AI281" s="318"/>
      <c r="AJ281" s="318"/>
    </row>
    <row r="282" spans="2:36" ht="33" customHeight="1">
      <c r="B282" s="379"/>
      <c r="C282" s="438"/>
      <c r="D282" s="451" t="s">
        <v>1271</v>
      </c>
      <c r="E282" s="321"/>
      <c r="F282" s="321"/>
      <c r="G282" s="412" t="s">
        <v>1272</v>
      </c>
      <c r="H282" s="412"/>
      <c r="I282" s="415" t="str">
        <f t="shared" si="43"/>
        <v/>
      </c>
      <c r="J282" s="415"/>
      <c r="K282" s="416"/>
      <c r="L282" s="416"/>
      <c r="M282" s="416"/>
      <c r="N282" s="416"/>
      <c r="O282" s="416"/>
      <c r="P282" s="416"/>
      <c r="Q282" s="416"/>
      <c r="R282" s="416"/>
      <c r="S282" s="416"/>
      <c r="T282" s="416"/>
      <c r="U282" s="416"/>
      <c r="V282" s="416"/>
      <c r="W282" s="416"/>
      <c r="X282" s="416"/>
      <c r="Y282" s="416"/>
      <c r="Z282" s="416"/>
      <c r="AA282" s="416"/>
      <c r="AB282" s="416"/>
      <c r="AC282" s="416"/>
      <c r="AD282" s="416"/>
      <c r="AE282" s="416"/>
      <c r="AF282" s="305"/>
      <c r="AG282" s="305"/>
      <c r="AH282" s="305"/>
      <c r="AI282" s="305"/>
      <c r="AJ282" s="306"/>
    </row>
    <row r="283" spans="2:36" ht="34.9" customHeight="1">
      <c r="B283" s="283" t="s">
        <v>755</v>
      </c>
      <c r="C283" s="440"/>
      <c r="D283" s="285" t="s">
        <v>225</v>
      </c>
      <c r="E283" s="308"/>
      <c r="F283" s="287" t="s">
        <v>539</v>
      </c>
      <c r="G283" s="288" t="s">
        <v>1273</v>
      </c>
      <c r="H283" s="289"/>
      <c r="I283" s="290" t="str">
        <f t="shared" si="43"/>
        <v/>
      </c>
      <c r="J283" s="290"/>
      <c r="K283" s="290"/>
      <c r="L283" s="290"/>
      <c r="M283" s="290"/>
      <c r="N283" s="291"/>
      <c r="O283" s="441" t="s">
        <v>1274</v>
      </c>
      <c r="P283" s="442"/>
      <c r="Q283" s="442"/>
      <c r="R283" s="442"/>
      <c r="S283" s="442"/>
      <c r="T283" s="442"/>
      <c r="U283" s="442"/>
      <c r="V283" s="443"/>
      <c r="W283" s="444"/>
      <c r="X283" s="444"/>
      <c r="Y283" s="444"/>
      <c r="Z283" s="444"/>
      <c r="AA283" s="444"/>
      <c r="AB283" s="444"/>
      <c r="AC283" s="444"/>
      <c r="AD283" s="444"/>
      <c r="AE283" s="444"/>
      <c r="AF283" s="394" t="s">
        <v>1275</v>
      </c>
      <c r="AG283" s="297"/>
      <c r="AH283" s="297"/>
      <c r="AI283" s="297"/>
      <c r="AJ283" s="333"/>
    </row>
    <row r="284" spans="2:36" ht="49.9" customHeight="1">
      <c r="B284" s="299" t="str">
        <f>$B283</f>
        <v>표준</v>
      </c>
      <c r="C284" s="314"/>
      <c r="D284" s="285"/>
      <c r="E284" s="285"/>
      <c r="F284" s="286"/>
      <c r="G284" s="286" t="str">
        <f>N284</f>
        <v>Bitumen/Bituminous/Asphalt Coating</v>
      </c>
      <c r="H284" s="308" t="s">
        <v>906</v>
      </c>
      <c r="I284" s="309" t="str">
        <f t="shared" si="43"/>
        <v>A03AH056-00001</v>
      </c>
      <c r="J284" s="310"/>
      <c r="K284" s="310" t="str">
        <f>VLOOKUP($I284,'WM-AR'!$B$7:$AL$2292,34,FALSE)</f>
        <v>M2</v>
      </c>
      <c r="L284" s="310" t="str">
        <f>VLOOKUP($I284,'WM-AR'!$B$7:$AL$2292,4,FALSE)</f>
        <v>Concrete Work</v>
      </c>
      <c r="M284" s="310" t="str">
        <f>VLOOKUP($I284,'WM-AR'!$B$7:$AL$2292,6,FALSE)</f>
        <v>Concrete Protective Coating (U/G)</v>
      </c>
      <c r="N284" s="310" t="str">
        <f>VLOOKUP($I284,'WM-AR'!$B$7:$AL$2292,8,FALSE)</f>
        <v>Bitumen/Bituminous/Asphalt Coating</v>
      </c>
      <c r="O284" s="310">
        <f>VLOOKUP($I284,'WM-AR'!$B$7:$AL$2292,10,FALSE)</f>
        <v>0</v>
      </c>
      <c r="P284" s="310">
        <f>VLOOKUP($I284,'WM-AR'!$B$7:$AL$2292,12,FALSE)</f>
        <v>0</v>
      </c>
      <c r="Q284" s="310" t="str">
        <f>IF(VLOOKUP($I284,'WM-AR'!$B$7:$AL$2292,14,FALSE)=0,"",VLOOKUP($I284,'WM-AR'!$B$7:$AL$2292,14,FALSE))</f>
        <v/>
      </c>
      <c r="R284" s="310">
        <f>VLOOKUP($I284,'WM-AR'!$B$7:$AL$2292,16,FALSE)</f>
        <v>0</v>
      </c>
      <c r="S284" s="310">
        <f>VLOOKUP($I284,'WM-AR'!$B$7:$AL$2292,18,FALSE)</f>
        <v>0</v>
      </c>
      <c r="T284" s="310">
        <f>VLOOKUP($I284,'WM-AR'!$B$7:$AL$2292,20,FALSE)</f>
        <v>0</v>
      </c>
      <c r="U284" s="310">
        <f>VLOOKUP($I284,'WM-AR'!$B$7:$AL$2292,22,FALSE)</f>
        <v>0</v>
      </c>
      <c r="V284" s="310">
        <f>VLOOKUP($I284,'WM-AR'!$B$7:$AL$2292,24,FALSE)</f>
        <v>0</v>
      </c>
      <c r="W284" s="310">
        <f>VLOOKUP($I284,'WM-AR'!$B$7:$AL$2292,25,FALSE)</f>
        <v>0</v>
      </c>
      <c r="X284" s="310" t="str">
        <f>VLOOKUP($I284,'WM-AR'!$B$7:$AL$2292,26,FALSE)</f>
        <v/>
      </c>
      <c r="Y284" s="310">
        <f>VLOOKUP($I284,'WM-AR'!$B$7:$AL$2292,27,FALSE)</f>
        <v>0</v>
      </c>
      <c r="Z284" s="310">
        <f>VLOOKUP($I284,'WM-AR'!$B$7:$AL$2292,28,FALSE)</f>
        <v>0</v>
      </c>
      <c r="AA284" s="310">
        <f>VLOOKUP($I284,'WM-AR'!$B$7:$AL$2292,29,FALSE)</f>
        <v>0</v>
      </c>
      <c r="AB284" s="310">
        <f>VLOOKUP($I284,'WM-AR'!$B$7:$AL$2292,30,FALSE)</f>
        <v>0</v>
      </c>
      <c r="AC284" s="310">
        <f>VLOOKUP($I284,'WM-AR'!$B$7:$AL$2292,31,FALSE)</f>
        <v>0</v>
      </c>
      <c r="AD284" s="310">
        <f>VLOOKUP($I284,'WM-AR'!$B$7:$AL$2292,32,FALSE)</f>
        <v>0</v>
      </c>
      <c r="AE284" s="310">
        <f>VLOOKUP($I284,'WM-AR'!$B$7:$AL$2292,33,FALSE)</f>
        <v>0</v>
      </c>
      <c r="AF284" s="287" t="s">
        <v>1223</v>
      </c>
      <c r="AG284" s="316" t="s">
        <v>779</v>
      </c>
      <c r="AH284" s="312"/>
      <c r="AI284" s="312" t="s">
        <v>763</v>
      </c>
      <c r="AJ284" s="334"/>
    </row>
    <row r="285" spans="2:36" ht="49.9" customHeight="1">
      <c r="B285" s="299" t="str">
        <f t="shared" ref="B285:B286" si="45">$B284</f>
        <v>표준</v>
      </c>
      <c r="C285" s="314"/>
      <c r="D285" s="285"/>
      <c r="E285" s="285"/>
      <c r="F285" s="286"/>
      <c r="G285" s="286" t="str">
        <f>N285</f>
        <v>Sheet Membrane</v>
      </c>
      <c r="H285" s="308" t="s">
        <v>1276</v>
      </c>
      <c r="I285" s="309" t="str">
        <f t="shared" si="43"/>
        <v>A03AH059-00001</v>
      </c>
      <c r="J285" s="310"/>
      <c r="K285" s="310" t="str">
        <f>VLOOKUP($I285,'WM-AR'!$B$7:$AL$2292,34,FALSE)</f>
        <v>M2</v>
      </c>
      <c r="L285" s="310" t="str">
        <f>VLOOKUP($I285,'WM-AR'!$B$7:$AL$2292,4,FALSE)</f>
        <v>Concrete Work</v>
      </c>
      <c r="M285" s="310" t="str">
        <f>VLOOKUP($I285,'WM-AR'!$B$7:$AL$2292,6,FALSE)</f>
        <v>Concrete Protective Coating (U/G)</v>
      </c>
      <c r="N285" s="310" t="str">
        <f>VLOOKUP($I285,'WM-AR'!$B$7:$AL$2292,8,FALSE)</f>
        <v>Sheet Membrane</v>
      </c>
      <c r="O285" s="310" t="str">
        <f>VLOOKUP($I285,'WM-AR'!$B$7:$AL$2292,10,FALSE)</f>
        <v>Adhesive Rubber Sheet or Bitumen Polyethylene Laminated Waterproofing Membrane</v>
      </c>
      <c r="P285" s="310">
        <f>VLOOKUP($I285,'WM-AR'!$B$7:$AL$2292,12,FALSE)</f>
        <v>0</v>
      </c>
      <c r="Q285" s="310" t="str">
        <f>IF(VLOOKUP($I285,'WM-AR'!$B$7:$AL$2292,14,FALSE)=0,"",VLOOKUP($I285,'WM-AR'!$B$7:$AL$2292,14,FALSE))</f>
        <v/>
      </c>
      <c r="R285" s="310">
        <f>VLOOKUP($I285,'WM-AR'!$B$7:$AL$2292,16,FALSE)</f>
        <v>0</v>
      </c>
      <c r="S285" s="310">
        <f>VLOOKUP($I285,'WM-AR'!$B$7:$AL$2292,18,FALSE)</f>
        <v>0</v>
      </c>
      <c r="T285" s="310" t="str">
        <f>VLOOKUP($I285,'WM-AR'!$B$7:$AL$2292,20,FALSE)</f>
        <v/>
      </c>
      <c r="U285" s="310">
        <f>VLOOKUP($I285,'WM-AR'!$B$7:$AL$2292,22,FALSE)</f>
        <v>0</v>
      </c>
      <c r="V285" s="310">
        <f>VLOOKUP($I285,'WM-AR'!$B$7:$AL$2292,24,FALSE)</f>
        <v>0</v>
      </c>
      <c r="W285" s="310">
        <f>VLOOKUP($I285,'WM-AR'!$B$7:$AL$2292,25,FALSE)</f>
        <v>0</v>
      </c>
      <c r="X285" s="310" t="str">
        <f>VLOOKUP($I285,'WM-AR'!$B$7:$AL$2292,26,FALSE)</f>
        <v>THK=(  )mm</v>
      </c>
      <c r="Y285" s="310">
        <f>VLOOKUP($I285,'WM-AR'!$B$7:$AL$2292,27,FALSE)</f>
        <v>0</v>
      </c>
      <c r="Z285" s="310">
        <f>VLOOKUP($I285,'WM-AR'!$B$7:$AL$2292,28,FALSE)</f>
        <v>0</v>
      </c>
      <c r="AA285" s="310">
        <f>VLOOKUP($I285,'WM-AR'!$B$7:$AL$2292,29,FALSE)</f>
        <v>0</v>
      </c>
      <c r="AB285" s="310">
        <f>VLOOKUP($I285,'WM-AR'!$B$7:$AL$2292,30,FALSE)</f>
        <v>0</v>
      </c>
      <c r="AC285" s="310">
        <f>VLOOKUP($I285,'WM-AR'!$B$7:$AL$2292,31,FALSE)</f>
        <v>0</v>
      </c>
      <c r="AD285" s="310">
        <f>VLOOKUP($I285,'WM-AR'!$B$7:$AL$2292,32,FALSE)</f>
        <v>0</v>
      </c>
      <c r="AE285" s="310">
        <f>VLOOKUP($I285,'WM-AR'!$B$7:$AL$2292,33,FALSE)</f>
        <v>0</v>
      </c>
      <c r="AF285" s="287" t="s">
        <v>1277</v>
      </c>
      <c r="AG285" s="316" t="s">
        <v>779</v>
      </c>
      <c r="AH285" s="312"/>
      <c r="AI285" s="312" t="s">
        <v>763</v>
      </c>
      <c r="AJ285" s="334"/>
    </row>
    <row r="286" spans="2:36" ht="49.9" customHeight="1">
      <c r="B286" s="299" t="str">
        <f t="shared" si="45"/>
        <v>표준</v>
      </c>
      <c r="C286" s="314"/>
      <c r="D286" s="285"/>
      <c r="E286" s="285"/>
      <c r="F286" s="286"/>
      <c r="G286" s="286" t="str">
        <f>N286</f>
        <v>Memebrane Protection Board</v>
      </c>
      <c r="H286" s="308" t="s">
        <v>1278</v>
      </c>
      <c r="I286" s="309" t="str">
        <f t="shared" si="43"/>
        <v>A03AH060-00001</v>
      </c>
      <c r="J286" s="310"/>
      <c r="K286" s="310" t="str">
        <f>VLOOKUP($I286,'WM-AR'!$B$7:$AL$2292,34,FALSE)</f>
        <v>M2</v>
      </c>
      <c r="L286" s="310" t="str">
        <f>VLOOKUP($I286,'WM-AR'!$B$7:$AL$2292,4,FALSE)</f>
        <v>Concrete Work</v>
      </c>
      <c r="M286" s="310" t="str">
        <f>VLOOKUP($I286,'WM-AR'!$B$7:$AL$2292,6,FALSE)</f>
        <v>Concrete Protective Coating (U/G)</v>
      </c>
      <c r="N286" s="310" t="str">
        <f>VLOOKUP($I286,'WM-AR'!$B$7:$AL$2292,8,FALSE)</f>
        <v>Memebrane Protection Board</v>
      </c>
      <c r="O286" s="310" t="str">
        <f>VLOOKUP($I286,'WM-AR'!$B$7:$AL$2292,10,FALSE)</f>
        <v>Bitumen Impregnated Fiberboard</v>
      </c>
      <c r="P286" s="310">
        <f>VLOOKUP($I286,'WM-AR'!$B$7:$AL$2292,12,FALSE)</f>
        <v>0</v>
      </c>
      <c r="Q286" s="310" t="str">
        <f>IF(VLOOKUP($I286,'WM-AR'!$B$7:$AL$2292,14,FALSE)=0,"",VLOOKUP($I286,'WM-AR'!$B$7:$AL$2292,14,FALSE))</f>
        <v/>
      </c>
      <c r="R286" s="310">
        <f>VLOOKUP($I286,'WM-AR'!$B$7:$AL$2292,16,FALSE)</f>
        <v>0</v>
      </c>
      <c r="S286" s="310">
        <f>VLOOKUP($I286,'WM-AR'!$B$7:$AL$2292,18,FALSE)</f>
        <v>0</v>
      </c>
      <c r="T286" s="310" t="str">
        <f>VLOOKUP($I286,'WM-AR'!$B$7:$AL$2292,20,FALSE)</f>
        <v/>
      </c>
      <c r="U286" s="310">
        <f>VLOOKUP($I286,'WM-AR'!$B$7:$AL$2292,22,FALSE)</f>
        <v>0</v>
      </c>
      <c r="V286" s="310">
        <f>VLOOKUP($I286,'WM-AR'!$B$7:$AL$2292,24,FALSE)</f>
        <v>0</v>
      </c>
      <c r="W286" s="310">
        <f>VLOOKUP($I286,'WM-AR'!$B$7:$AL$2292,25,FALSE)</f>
        <v>0</v>
      </c>
      <c r="X286" s="310" t="str">
        <f>VLOOKUP($I286,'WM-AR'!$B$7:$AL$2292,26,FALSE)</f>
        <v>THK=(  )mm</v>
      </c>
      <c r="Y286" s="310">
        <f>VLOOKUP($I286,'WM-AR'!$B$7:$AL$2292,27,FALSE)</f>
        <v>0</v>
      </c>
      <c r="Z286" s="310">
        <f>VLOOKUP($I286,'WM-AR'!$B$7:$AL$2292,28,FALSE)</f>
        <v>0</v>
      </c>
      <c r="AA286" s="310">
        <f>VLOOKUP($I286,'WM-AR'!$B$7:$AL$2292,29,FALSE)</f>
        <v>0</v>
      </c>
      <c r="AB286" s="310">
        <f>VLOOKUP($I286,'WM-AR'!$B$7:$AL$2292,30,FALSE)</f>
        <v>0</v>
      </c>
      <c r="AC286" s="310">
        <f>VLOOKUP($I286,'WM-AR'!$B$7:$AL$2292,31,FALSE)</f>
        <v>0</v>
      </c>
      <c r="AD286" s="310">
        <f>VLOOKUP($I286,'WM-AR'!$B$7:$AL$2292,32,FALSE)</f>
        <v>0</v>
      </c>
      <c r="AE286" s="310">
        <f>VLOOKUP($I286,'WM-AR'!$B$7:$AL$2292,33,FALSE)</f>
        <v>0</v>
      </c>
      <c r="AF286" s="287" t="s">
        <v>1279</v>
      </c>
      <c r="AG286" s="316" t="s">
        <v>779</v>
      </c>
      <c r="AH286" s="312"/>
      <c r="AI286" s="312" t="s">
        <v>763</v>
      </c>
      <c r="AJ286" s="334"/>
    </row>
    <row r="287" spans="2:36">
      <c r="B287" s="317" t="str">
        <f>$B286</f>
        <v>표준</v>
      </c>
      <c r="C287" s="318"/>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c r="AA287" s="318"/>
      <c r="AB287" s="318"/>
      <c r="AC287" s="318"/>
      <c r="AD287" s="318"/>
      <c r="AE287" s="318"/>
      <c r="AF287" s="318"/>
      <c r="AG287" s="318"/>
      <c r="AH287" s="318"/>
      <c r="AI287" s="318"/>
      <c r="AJ287" s="318"/>
    </row>
    <row r="288" spans="2:36" ht="33" customHeight="1">
      <c r="B288" s="379"/>
      <c r="C288" s="438"/>
      <c r="D288" s="451" t="s">
        <v>1280</v>
      </c>
      <c r="E288" s="321"/>
      <c r="F288" s="321"/>
      <c r="G288" s="412" t="s">
        <v>1281</v>
      </c>
      <c r="H288" s="412"/>
      <c r="I288" s="415" t="str">
        <f t="shared" si="43"/>
        <v/>
      </c>
      <c r="J288" s="415"/>
      <c r="K288" s="416"/>
      <c r="L288" s="416"/>
      <c r="M288" s="416"/>
      <c r="N288" s="416"/>
      <c r="O288" s="416"/>
      <c r="P288" s="416"/>
      <c r="Q288" s="416"/>
      <c r="R288" s="416"/>
      <c r="S288" s="416"/>
      <c r="T288" s="416"/>
      <c r="U288" s="416"/>
      <c r="V288" s="416"/>
      <c r="W288" s="416"/>
      <c r="X288" s="416"/>
      <c r="Y288" s="416"/>
      <c r="Z288" s="416"/>
      <c r="AA288" s="416"/>
      <c r="AB288" s="416"/>
      <c r="AC288" s="416"/>
      <c r="AD288" s="416"/>
      <c r="AE288" s="416"/>
      <c r="AF288" s="305"/>
      <c r="AG288" s="305"/>
      <c r="AH288" s="305"/>
      <c r="AI288" s="305"/>
      <c r="AJ288" s="306"/>
    </row>
    <row r="289" spans="2:37" ht="34.9" customHeight="1">
      <c r="B289" s="283" t="s">
        <v>755</v>
      </c>
      <c r="C289" s="440"/>
      <c r="D289" s="285" t="s">
        <v>225</v>
      </c>
      <c r="E289" s="308"/>
      <c r="F289" s="287" t="s">
        <v>539</v>
      </c>
      <c r="G289" s="288" t="s">
        <v>1282</v>
      </c>
      <c r="H289" s="289"/>
      <c r="I289" s="290" t="str">
        <f t="shared" si="43"/>
        <v/>
      </c>
      <c r="J289" s="290"/>
      <c r="K289" s="290"/>
      <c r="L289" s="290"/>
      <c r="M289" s="290"/>
      <c r="N289" s="291"/>
      <c r="O289" s="441" t="s">
        <v>1283</v>
      </c>
      <c r="P289" s="442"/>
      <c r="Q289" s="442"/>
      <c r="R289" s="442"/>
      <c r="S289" s="442"/>
      <c r="T289" s="442"/>
      <c r="U289" s="442"/>
      <c r="V289" s="443"/>
      <c r="W289" s="444"/>
      <c r="X289" s="444"/>
      <c r="Y289" s="444"/>
      <c r="Z289" s="444"/>
      <c r="AA289" s="444"/>
      <c r="AB289" s="444"/>
      <c r="AC289" s="444"/>
      <c r="AD289" s="444"/>
      <c r="AE289" s="444"/>
      <c r="AF289" s="394"/>
      <c r="AG289" s="297"/>
      <c r="AH289" s="297"/>
      <c r="AI289" s="297"/>
      <c r="AJ289" s="333"/>
    </row>
    <row r="290" spans="2:37" ht="49.9" customHeight="1">
      <c r="B290" s="299" t="str">
        <f>$B289</f>
        <v>표준</v>
      </c>
      <c r="C290" s="307"/>
      <c r="D290" s="286"/>
      <c r="E290" s="286"/>
      <c r="F290" s="286"/>
      <c r="G290" s="286" t="str">
        <f>O290</f>
        <v>Fire Protective Rating: N/A, 1-Layer Gypsum Board to Both Sides</v>
      </c>
      <c r="H290" s="308" t="s">
        <v>1284</v>
      </c>
      <c r="I290" s="309" t="str">
        <f t="shared" si="43"/>
        <v>A04AS177-00008</v>
      </c>
      <c r="J290" s="310"/>
      <c r="K290" s="310" t="str">
        <f>VLOOKUP($I290,'WM-AR'!$B$7:$AL$2292,34,FALSE)</f>
        <v>M2</v>
      </c>
      <c r="L290" s="310" t="str">
        <f>VLOOKUP($I290,'WM-AR'!$B$7:$AL$2292,4,FALSE)</f>
        <v>Finishing Work</v>
      </c>
      <c r="M290" s="310" t="str">
        <f>VLOOKUP($I290,'WM-AR'!$B$7:$AL$2292,6,FALSE)</f>
        <v>Exterior/Interior Finish Work</v>
      </c>
      <c r="N290" s="310" t="str">
        <f>VLOOKUP($I290,'WM-AR'!$B$7:$AL$2292,8,FALSE)</f>
        <v>Gypsumboard Partition Wall (Fixed Type)</v>
      </c>
      <c r="O290" s="310" t="str">
        <f>VLOOKUP($I290,'WM-AR'!$B$7:$AL$2292,10,FALSE)</f>
        <v>Fire Protective Rating: N/A, 1-Layer Gypsum Board to Both Sides</v>
      </c>
      <c r="P290" s="310">
        <f>VLOOKUP($I290,'WM-AR'!$B$7:$AL$2292,12,FALSE)</f>
        <v>0</v>
      </c>
      <c r="Q290" s="310" t="str">
        <f>IF(VLOOKUP($I290,'WM-AR'!$B$7:$AL$2292,14,FALSE)=0,"",VLOOKUP($I290,'WM-AR'!$B$7:$AL$2292,14,FALSE))</f>
        <v/>
      </c>
      <c r="R290" s="310" t="str">
        <f>VLOOKUP($I290,'WM-AR'!$B$7:$AL$2292,16,FALSE)</f>
        <v>Mineral Wool (Rock Wool)</v>
      </c>
      <c r="S290" s="310">
        <f>VLOOKUP($I290,'WM-AR'!$B$7:$AL$2292,18,FALSE)</f>
        <v>0</v>
      </c>
      <c r="T290" s="310" t="str">
        <f>VLOOKUP($I290,'WM-AR'!$B$7:$AL$2292,20,FALSE)</f>
        <v>Including Supporting Frame(Stud) &amp; Accessories</v>
      </c>
      <c r="U290" s="310">
        <f>VLOOKUP($I290,'WM-AR'!$B$7:$AL$2292,22,FALSE)</f>
        <v>0</v>
      </c>
      <c r="V290" s="310" t="str">
        <f>VLOOKUP($I290,'WM-AR'!$B$7:$AL$2292,24,FALSE)</f>
        <v>1-Layer Gypsumboard THK=12.5mm</v>
      </c>
      <c r="W290" s="310">
        <f>VLOOKUP($I290,'WM-AR'!$B$7:$AL$2292,25,FALSE)</f>
        <v>0</v>
      </c>
      <c r="X290" s="310" t="str">
        <f>VLOOKUP($I290,'WM-AR'!$B$7:$AL$2292,26,FALSE)</f>
        <v>Insulation THK=(  )mm</v>
      </c>
      <c r="Y290" s="310">
        <f>VLOOKUP($I290,'WM-AR'!$B$7:$AL$2292,27,FALSE)</f>
        <v>0</v>
      </c>
      <c r="Z290" s="310">
        <f>VLOOKUP($I290,'WM-AR'!$B$7:$AL$2292,28,FALSE)</f>
        <v>0</v>
      </c>
      <c r="AA290" s="310">
        <f>VLOOKUP($I290,'WM-AR'!$B$7:$AL$2292,29,FALSE)</f>
        <v>0</v>
      </c>
      <c r="AB290" s="310">
        <f>VLOOKUP($I290,'WM-AR'!$B$7:$AL$2292,30,FALSE)</f>
        <v>0</v>
      </c>
      <c r="AC290" s="310">
        <f>VLOOKUP($I290,'WM-AR'!$B$7:$AL$2292,31,FALSE)</f>
        <v>0</v>
      </c>
      <c r="AD290" s="310">
        <f>VLOOKUP($I290,'WM-AR'!$B$7:$AL$2292,32,FALSE)</f>
        <v>0</v>
      </c>
      <c r="AE290" s="310">
        <f>VLOOKUP($I290,'WM-AR'!$B$7:$AL$2292,33,FALSE)</f>
        <v>0</v>
      </c>
      <c r="AF290" s="287" t="s">
        <v>1170</v>
      </c>
      <c r="AG290" s="316" t="s">
        <v>779</v>
      </c>
      <c r="AH290" s="312">
        <v>10.112</v>
      </c>
      <c r="AI290" s="312" t="s">
        <v>763</v>
      </c>
      <c r="AJ290" s="334"/>
    </row>
    <row r="291" spans="2:37">
      <c r="B291" s="317" t="str">
        <f>$B290</f>
        <v>표준</v>
      </c>
      <c r="C291" s="318"/>
      <c r="D291" s="318"/>
      <c r="E291" s="318"/>
      <c r="F291" s="318"/>
      <c r="G291" s="318"/>
      <c r="H291" s="318"/>
      <c r="I291" s="318"/>
      <c r="J291" s="318"/>
      <c r="K291" s="318"/>
      <c r="L291" s="318"/>
      <c r="M291" s="318"/>
      <c r="N291" s="318"/>
      <c r="O291" s="318"/>
      <c r="P291" s="318"/>
      <c r="Q291" s="318"/>
      <c r="R291" s="318"/>
      <c r="S291" s="318"/>
      <c r="T291" s="318"/>
      <c r="U291" s="318"/>
      <c r="V291" s="318"/>
      <c r="W291" s="318"/>
      <c r="X291" s="318"/>
      <c r="Y291" s="318"/>
      <c r="Z291" s="318"/>
      <c r="AA291" s="318"/>
      <c r="AB291" s="318"/>
      <c r="AC291" s="318"/>
      <c r="AD291" s="318"/>
      <c r="AE291" s="318"/>
      <c r="AF291" s="318"/>
      <c r="AG291" s="318"/>
      <c r="AH291" s="318"/>
      <c r="AI291" s="318"/>
      <c r="AJ291" s="318"/>
    </row>
    <row r="292" spans="2:37" ht="34.9" customHeight="1">
      <c r="B292" s="283" t="s">
        <v>755</v>
      </c>
      <c r="C292" s="440"/>
      <c r="D292" s="285" t="s">
        <v>225</v>
      </c>
      <c r="E292" s="308"/>
      <c r="F292" s="287" t="s">
        <v>539</v>
      </c>
      <c r="G292" s="288" t="s">
        <v>1285</v>
      </c>
      <c r="H292" s="289"/>
      <c r="I292" s="290" t="str">
        <f t="shared" si="43"/>
        <v/>
      </c>
      <c r="J292" s="290"/>
      <c r="K292" s="290"/>
      <c r="L292" s="290"/>
      <c r="M292" s="290"/>
      <c r="N292" s="291"/>
      <c r="O292" s="441" t="s">
        <v>1286</v>
      </c>
      <c r="P292" s="442"/>
      <c r="Q292" s="442"/>
      <c r="R292" s="442"/>
      <c r="S292" s="442"/>
      <c r="T292" s="442"/>
      <c r="U292" s="442"/>
      <c r="V292" s="443"/>
      <c r="W292" s="444"/>
      <c r="X292" s="444"/>
      <c r="Y292" s="444"/>
      <c r="Z292" s="444"/>
      <c r="AA292" s="444"/>
      <c r="AB292" s="444"/>
      <c r="AC292" s="444"/>
      <c r="AD292" s="444"/>
      <c r="AE292" s="444"/>
      <c r="AF292" s="394"/>
      <c r="AG292" s="297"/>
      <c r="AH292" s="297"/>
      <c r="AI292" s="297"/>
      <c r="AJ292" s="333"/>
    </row>
    <row r="293" spans="2:37" ht="49.9" customHeight="1">
      <c r="B293" s="299" t="str">
        <f>$B292</f>
        <v>표준</v>
      </c>
      <c r="C293" s="307"/>
      <c r="D293" s="286"/>
      <c r="E293" s="286"/>
      <c r="F293" s="286"/>
      <c r="G293" s="286" t="str">
        <f>O293</f>
        <v>Fire Protective Rating: N/A, 1-Layer Gypsum Board to Both Sides</v>
      </c>
      <c r="H293" s="308" t="s">
        <v>1287</v>
      </c>
      <c r="I293" s="309" t="str">
        <f t="shared" si="43"/>
        <v>A04AS177-00012</v>
      </c>
      <c r="J293" s="310"/>
      <c r="K293" s="310" t="str">
        <f>VLOOKUP($I293,'WM-AR'!$B$7:$AL$2292,34,FALSE)</f>
        <v>M2</v>
      </c>
      <c r="L293" s="310" t="str">
        <f>VLOOKUP($I293,'WM-AR'!$B$7:$AL$2292,4,FALSE)</f>
        <v>Finishing Work</v>
      </c>
      <c r="M293" s="310" t="str">
        <f>VLOOKUP($I293,'WM-AR'!$B$7:$AL$2292,6,FALSE)</f>
        <v>Exterior/Interior Finish Work</v>
      </c>
      <c r="N293" s="310" t="str">
        <f>VLOOKUP($I293,'WM-AR'!$B$7:$AL$2292,8,FALSE)</f>
        <v>Gypsumboard Partition Wall (Fixed Type)</v>
      </c>
      <c r="O293" s="310" t="str">
        <f>VLOOKUP($I293,'WM-AR'!$B$7:$AL$2292,10,FALSE)</f>
        <v>Fire Protective Rating: N/A, 1-Layer Gypsum Board to Both Sides</v>
      </c>
      <c r="P293" s="310">
        <f>VLOOKUP($I293,'WM-AR'!$B$7:$AL$2292,12,FALSE)</f>
        <v>0</v>
      </c>
      <c r="Q293" s="310" t="str">
        <f>IF(VLOOKUP($I293,'WM-AR'!$B$7:$AL$2292,14,FALSE)=0,"",VLOOKUP($I293,'WM-AR'!$B$7:$AL$2292,14,FALSE))</f>
        <v/>
      </c>
      <c r="R293" s="310" t="str">
        <f>VLOOKUP($I293,'WM-AR'!$B$7:$AL$2292,16,FALSE)</f>
        <v>Glass Wool (Fiberglass)</v>
      </c>
      <c r="S293" s="310">
        <f>VLOOKUP($I293,'WM-AR'!$B$7:$AL$2292,18,FALSE)</f>
        <v>0</v>
      </c>
      <c r="T293" s="310" t="str">
        <f>VLOOKUP($I293,'WM-AR'!$B$7:$AL$2292,20,FALSE)</f>
        <v>Including Supporting Frame(Stud) &amp; Accessories</v>
      </c>
      <c r="U293" s="310">
        <f>VLOOKUP($I293,'WM-AR'!$B$7:$AL$2292,22,FALSE)</f>
        <v>0</v>
      </c>
      <c r="V293" s="310" t="str">
        <f>VLOOKUP($I293,'WM-AR'!$B$7:$AL$2292,24,FALSE)</f>
        <v>1-Layer Gypsumboard THK=16mm</v>
      </c>
      <c r="W293" s="310">
        <f>VLOOKUP($I293,'WM-AR'!$B$7:$AL$2292,25,FALSE)</f>
        <v>0</v>
      </c>
      <c r="X293" s="310" t="str">
        <f>VLOOKUP($I293,'WM-AR'!$B$7:$AL$2292,26,FALSE)</f>
        <v>Insulation THK=(  )mm</v>
      </c>
      <c r="Y293" s="310">
        <f>VLOOKUP($I293,'WM-AR'!$B$7:$AL$2292,27,FALSE)</f>
        <v>0</v>
      </c>
      <c r="Z293" s="310">
        <f>VLOOKUP($I293,'WM-AR'!$B$7:$AL$2292,28,FALSE)</f>
        <v>0</v>
      </c>
      <c r="AA293" s="310">
        <f>VLOOKUP($I293,'WM-AR'!$B$7:$AL$2292,29,FALSE)</f>
        <v>0</v>
      </c>
      <c r="AB293" s="310">
        <f>VLOOKUP($I293,'WM-AR'!$B$7:$AL$2292,30,FALSE)</f>
        <v>0</v>
      </c>
      <c r="AC293" s="310">
        <f>VLOOKUP($I293,'WM-AR'!$B$7:$AL$2292,31,FALSE)</f>
        <v>0</v>
      </c>
      <c r="AD293" s="310">
        <f>VLOOKUP($I293,'WM-AR'!$B$7:$AL$2292,32,FALSE)</f>
        <v>0</v>
      </c>
      <c r="AE293" s="310">
        <f>VLOOKUP($I293,'WM-AR'!$B$7:$AL$2292,33,FALSE)</f>
        <v>0</v>
      </c>
      <c r="AF293" s="287" t="s">
        <v>1170</v>
      </c>
      <c r="AG293" s="316" t="s">
        <v>779</v>
      </c>
      <c r="AH293" s="312">
        <v>10.112</v>
      </c>
      <c r="AI293" s="312" t="s">
        <v>763</v>
      </c>
      <c r="AJ293" s="334"/>
    </row>
    <row r="294" spans="2:37">
      <c r="B294" s="317" t="str">
        <f>$B293</f>
        <v>표준</v>
      </c>
      <c r="C294" s="318"/>
      <c r="D294" s="318"/>
      <c r="E294" s="318"/>
      <c r="F294" s="318"/>
      <c r="G294" s="318"/>
      <c r="H294" s="318"/>
      <c r="I294" s="318"/>
      <c r="J294" s="318"/>
      <c r="K294" s="318"/>
      <c r="L294" s="318"/>
      <c r="M294" s="318"/>
      <c r="N294" s="318"/>
      <c r="O294" s="318"/>
      <c r="P294" s="318"/>
      <c r="Q294" s="318"/>
      <c r="R294" s="318"/>
      <c r="S294" s="318"/>
      <c r="T294" s="318"/>
      <c r="U294" s="318"/>
      <c r="V294" s="318"/>
      <c r="W294" s="318"/>
      <c r="X294" s="318"/>
      <c r="Y294" s="318"/>
      <c r="Z294" s="318"/>
      <c r="AA294" s="318"/>
      <c r="AB294" s="318"/>
      <c r="AC294" s="318"/>
      <c r="AD294" s="318"/>
      <c r="AE294" s="318"/>
      <c r="AF294" s="318"/>
      <c r="AG294" s="318"/>
      <c r="AH294" s="318"/>
      <c r="AI294" s="318"/>
      <c r="AJ294" s="318"/>
    </row>
    <row r="295" spans="2:37" ht="34.9" customHeight="1">
      <c r="B295" s="283" t="s">
        <v>755</v>
      </c>
      <c r="C295" s="440"/>
      <c r="D295" s="285" t="s">
        <v>225</v>
      </c>
      <c r="E295" s="308"/>
      <c r="F295" s="287" t="s">
        <v>539</v>
      </c>
      <c r="G295" s="288" t="s">
        <v>1288</v>
      </c>
      <c r="H295" s="289"/>
      <c r="I295" s="290" t="str">
        <f t="shared" si="43"/>
        <v/>
      </c>
      <c r="J295" s="290"/>
      <c r="K295" s="290"/>
      <c r="L295" s="290"/>
      <c r="M295" s="290"/>
      <c r="N295" s="291"/>
      <c r="O295" s="441" t="s">
        <v>1289</v>
      </c>
      <c r="P295" s="442"/>
      <c r="Q295" s="442"/>
      <c r="R295" s="442"/>
      <c r="S295" s="442"/>
      <c r="T295" s="442"/>
      <c r="U295" s="442"/>
      <c r="V295" s="443"/>
      <c r="W295" s="444"/>
      <c r="X295" s="444"/>
      <c r="Y295" s="444"/>
      <c r="Z295" s="444"/>
      <c r="AA295" s="444"/>
      <c r="AB295" s="444"/>
      <c r="AC295" s="444"/>
      <c r="AD295" s="444"/>
      <c r="AE295" s="444"/>
      <c r="AF295" s="394"/>
      <c r="AG295" s="297"/>
      <c r="AH295" s="297"/>
      <c r="AI295" s="297"/>
      <c r="AJ295" s="333"/>
    </row>
    <row r="296" spans="2:37" ht="49.9" customHeight="1">
      <c r="B296" s="299" t="str">
        <f>$B295</f>
        <v>표준</v>
      </c>
      <c r="C296" s="307"/>
      <c r="D296" s="286"/>
      <c r="E296" s="286"/>
      <c r="F296" s="286"/>
      <c r="G296" s="286" t="str">
        <f>O296</f>
        <v>Fire Protective Rating: N/A, 1-Layer Gypsum Board to Both Sides</v>
      </c>
      <c r="H296" s="308" t="s">
        <v>1290</v>
      </c>
      <c r="I296" s="309" t="str">
        <f t="shared" si="43"/>
        <v>A04AS177-00015</v>
      </c>
      <c r="J296" s="310"/>
      <c r="K296" s="310" t="str">
        <f>VLOOKUP($I296,'WM-AR'!$B$7:$AL$2292,34,FALSE)</f>
        <v>M2</v>
      </c>
      <c r="L296" s="310" t="str">
        <f>VLOOKUP($I296,'WM-AR'!$B$7:$AL$2292,4,FALSE)</f>
        <v>Finishing Work</v>
      </c>
      <c r="M296" s="310" t="str">
        <f>VLOOKUP($I296,'WM-AR'!$B$7:$AL$2292,6,FALSE)</f>
        <v>Exterior/Interior Finish Work</v>
      </c>
      <c r="N296" s="310" t="str">
        <f>VLOOKUP($I296,'WM-AR'!$B$7:$AL$2292,8,FALSE)</f>
        <v>Gypsumboard Partition Wall (Fixed Type)</v>
      </c>
      <c r="O296" s="310" t="str">
        <f>VLOOKUP($I296,'WM-AR'!$B$7:$AL$2292,10,FALSE)</f>
        <v>Fire Protective Rating: N/A, 1-Layer Gypsum Board to Both Sides</v>
      </c>
      <c r="P296" s="310">
        <f>VLOOKUP($I296,'WM-AR'!$B$7:$AL$2292,12,FALSE)</f>
        <v>0</v>
      </c>
      <c r="Q296" s="310" t="str">
        <f>IF(VLOOKUP($I296,'WM-AR'!$B$7:$AL$2292,14,FALSE)=0,"",VLOOKUP($I296,'WM-AR'!$B$7:$AL$2292,14,FALSE))</f>
        <v/>
      </c>
      <c r="R296" s="310" t="str">
        <f>VLOOKUP($I296,'WM-AR'!$B$7:$AL$2292,16,FALSE)</f>
        <v>w/o Insulation</v>
      </c>
      <c r="S296" s="310">
        <f>VLOOKUP($I296,'WM-AR'!$B$7:$AL$2292,18,FALSE)</f>
        <v>0</v>
      </c>
      <c r="T296" s="310" t="str">
        <f>VLOOKUP($I296,'WM-AR'!$B$7:$AL$2292,20,FALSE)</f>
        <v>Including Supporting Frame(Stud) &amp; Accessories</v>
      </c>
      <c r="U296" s="310">
        <f>VLOOKUP($I296,'WM-AR'!$B$7:$AL$2292,22,FALSE)</f>
        <v>0</v>
      </c>
      <c r="V296" s="310" t="str">
        <f>VLOOKUP($I296,'WM-AR'!$B$7:$AL$2292,24,FALSE)</f>
        <v>1-Layer Gypsumboard THK=16mm</v>
      </c>
      <c r="W296" s="310">
        <f>VLOOKUP($I296,'WM-AR'!$B$7:$AL$2292,25,FALSE)</f>
        <v>0</v>
      </c>
      <c r="X296" s="310" t="str">
        <f>VLOOKUP($I296,'WM-AR'!$B$7:$AL$2292,26,FALSE)</f>
        <v/>
      </c>
      <c r="Y296" s="310">
        <f>VLOOKUP($I296,'WM-AR'!$B$7:$AL$2292,27,FALSE)</f>
        <v>0</v>
      </c>
      <c r="Z296" s="310">
        <f>VLOOKUP($I296,'WM-AR'!$B$7:$AL$2292,28,FALSE)</f>
        <v>0</v>
      </c>
      <c r="AA296" s="310">
        <f>VLOOKUP($I296,'WM-AR'!$B$7:$AL$2292,29,FALSE)</f>
        <v>0</v>
      </c>
      <c r="AB296" s="310">
        <f>VLOOKUP($I296,'WM-AR'!$B$7:$AL$2292,30,FALSE)</f>
        <v>0</v>
      </c>
      <c r="AC296" s="310">
        <f>VLOOKUP($I296,'WM-AR'!$B$7:$AL$2292,31,FALSE)</f>
        <v>0</v>
      </c>
      <c r="AD296" s="310">
        <f>VLOOKUP($I296,'WM-AR'!$B$7:$AL$2292,32,FALSE)</f>
        <v>0</v>
      </c>
      <c r="AE296" s="310">
        <f>VLOOKUP($I296,'WM-AR'!$B$7:$AL$2292,33,FALSE)</f>
        <v>0</v>
      </c>
      <c r="AF296" s="287"/>
      <c r="AG296" s="316" t="s">
        <v>779</v>
      </c>
      <c r="AH296" s="312">
        <v>10.112</v>
      </c>
      <c r="AI296" s="312" t="s">
        <v>763</v>
      </c>
      <c r="AJ296" s="334"/>
    </row>
    <row r="297" spans="2:37">
      <c r="B297" s="317" t="str">
        <f>$B296</f>
        <v>표준</v>
      </c>
      <c r="C297" s="318"/>
      <c r="D297" s="318"/>
      <c r="E297" s="318"/>
      <c r="F297" s="318"/>
      <c r="G297" s="318"/>
      <c r="H297" s="318"/>
      <c r="I297" s="318"/>
      <c r="J297" s="318"/>
      <c r="K297" s="318"/>
      <c r="L297" s="318"/>
      <c r="M297" s="318"/>
      <c r="N297" s="318"/>
      <c r="O297" s="318"/>
      <c r="P297" s="318"/>
      <c r="Q297" s="318"/>
      <c r="R297" s="318"/>
      <c r="S297" s="318"/>
      <c r="T297" s="318"/>
      <c r="U297" s="318"/>
      <c r="V297" s="318"/>
      <c r="W297" s="318"/>
      <c r="X297" s="318"/>
      <c r="Y297" s="318"/>
      <c r="Z297" s="318"/>
      <c r="AA297" s="318"/>
      <c r="AB297" s="318"/>
      <c r="AC297" s="318"/>
      <c r="AD297" s="318"/>
      <c r="AE297" s="318"/>
      <c r="AF297" s="318"/>
      <c r="AG297" s="318"/>
      <c r="AH297" s="318"/>
      <c r="AI297" s="318"/>
      <c r="AJ297" s="318"/>
    </row>
    <row r="298" spans="2:37" ht="34.9" customHeight="1">
      <c r="B298" s="283" t="s">
        <v>755</v>
      </c>
      <c r="C298" s="440"/>
      <c r="D298" s="285" t="s">
        <v>225</v>
      </c>
      <c r="E298" s="308"/>
      <c r="F298" s="287" t="s">
        <v>539</v>
      </c>
      <c r="G298" s="288" t="s">
        <v>1291</v>
      </c>
      <c r="H298" s="289"/>
      <c r="I298" s="290" t="str">
        <f t="shared" si="43"/>
        <v/>
      </c>
      <c r="J298" s="290"/>
      <c r="K298" s="290"/>
      <c r="L298" s="290"/>
      <c r="M298" s="290"/>
      <c r="N298" s="291"/>
      <c r="O298" s="441" t="s">
        <v>1292</v>
      </c>
      <c r="P298" s="442"/>
      <c r="Q298" s="442"/>
      <c r="R298" s="442"/>
      <c r="S298" s="442"/>
      <c r="T298" s="442"/>
      <c r="U298" s="442"/>
      <c r="V298" s="443"/>
      <c r="W298" s="444"/>
      <c r="X298" s="444"/>
      <c r="Y298" s="444"/>
      <c r="Z298" s="444"/>
      <c r="AA298" s="444"/>
      <c r="AB298" s="444"/>
      <c r="AC298" s="444"/>
      <c r="AD298" s="444"/>
      <c r="AE298" s="444"/>
      <c r="AF298" s="394"/>
      <c r="AG298" s="297"/>
      <c r="AH298" s="297"/>
      <c r="AI298" s="297"/>
      <c r="AJ298" s="333"/>
    </row>
    <row r="299" spans="2:37" ht="49.9" customHeight="1">
      <c r="B299" s="299" t="str">
        <f>$B298</f>
        <v>표준</v>
      </c>
      <c r="C299" s="307"/>
      <c r="D299" s="286"/>
      <c r="E299" s="286"/>
      <c r="F299" s="286"/>
      <c r="G299" s="286" t="str">
        <f>O299</f>
        <v>Fire Protective Rating: 2-hrs, 2-Layer Gypsum Boards to Both Sides</v>
      </c>
      <c r="H299" s="308" t="s">
        <v>1293</v>
      </c>
      <c r="I299" s="309" t="str">
        <f t="shared" si="43"/>
        <v>A04AS177-00032</v>
      </c>
      <c r="J299" s="310"/>
      <c r="K299" s="310" t="str">
        <f>VLOOKUP($I299,'WM-AR'!$B$7:$AL$2292,34,FALSE)</f>
        <v>M2</v>
      </c>
      <c r="L299" s="310" t="str">
        <f>VLOOKUP($I299,'WM-AR'!$B$7:$AL$2292,4,FALSE)</f>
        <v>Finishing Work</v>
      </c>
      <c r="M299" s="310" t="str">
        <f>VLOOKUP($I299,'WM-AR'!$B$7:$AL$2292,6,FALSE)</f>
        <v>Exterior/Interior Finish Work</v>
      </c>
      <c r="N299" s="310" t="str">
        <f>VLOOKUP($I299,'WM-AR'!$B$7:$AL$2292,8,FALSE)</f>
        <v>Gypsumboard Partition Wall (Fixed Type)</v>
      </c>
      <c r="O299" s="310" t="str">
        <f>VLOOKUP($I299,'WM-AR'!$B$7:$AL$2292,10,FALSE)</f>
        <v>Fire Protective Rating: 2-hrs, 2-Layer Gypsum Boards to Both Sides</v>
      </c>
      <c r="P299" s="310">
        <f>VLOOKUP($I299,'WM-AR'!$B$7:$AL$2292,12,FALSE)</f>
        <v>0</v>
      </c>
      <c r="Q299" s="310" t="str">
        <f>IF(VLOOKUP($I299,'WM-AR'!$B$7:$AL$2292,14,FALSE)=0,"",VLOOKUP($I299,'WM-AR'!$B$7:$AL$2292,14,FALSE))</f>
        <v/>
      </c>
      <c r="R299" s="310" t="str">
        <f>VLOOKUP($I299,'WM-AR'!$B$7:$AL$2292,16,FALSE)</f>
        <v>Mineral Wool (Rock Wool)</v>
      </c>
      <c r="S299" s="310">
        <f>VLOOKUP($I299,'WM-AR'!$B$7:$AL$2292,18,FALSE)</f>
        <v>0</v>
      </c>
      <c r="T299" s="310" t="str">
        <f>VLOOKUP($I299,'WM-AR'!$B$7:$AL$2292,20,FALSE)</f>
        <v>Including Supporting Frame(Stud) &amp; Accessories</v>
      </c>
      <c r="U299" s="310">
        <f>VLOOKUP($I299,'WM-AR'!$B$7:$AL$2292,22,FALSE)</f>
        <v>0</v>
      </c>
      <c r="V299" s="310" t="str">
        <f>VLOOKUP($I299,'WM-AR'!$B$7:$AL$2292,24,FALSE)</f>
        <v>1-Layer Gypsumboard THK=12.5mm</v>
      </c>
      <c r="W299" s="310">
        <f>VLOOKUP($I299,'WM-AR'!$B$7:$AL$2292,25,FALSE)</f>
        <v>0</v>
      </c>
      <c r="X299" s="310" t="str">
        <f>VLOOKUP($I299,'WM-AR'!$B$7:$AL$2292,26,FALSE)</f>
        <v>Insulation THK=(  )mm</v>
      </c>
      <c r="Y299" s="310">
        <f>VLOOKUP($I299,'WM-AR'!$B$7:$AL$2292,27,FALSE)</f>
        <v>0</v>
      </c>
      <c r="Z299" s="310">
        <f>VLOOKUP($I299,'WM-AR'!$B$7:$AL$2292,28,FALSE)</f>
        <v>0</v>
      </c>
      <c r="AA299" s="310">
        <f>VLOOKUP($I299,'WM-AR'!$B$7:$AL$2292,29,FALSE)</f>
        <v>0</v>
      </c>
      <c r="AB299" s="310">
        <f>VLOOKUP($I299,'WM-AR'!$B$7:$AL$2292,30,FALSE)</f>
        <v>0</v>
      </c>
      <c r="AC299" s="310">
        <f>VLOOKUP($I299,'WM-AR'!$B$7:$AL$2292,31,FALSE)</f>
        <v>0</v>
      </c>
      <c r="AD299" s="310">
        <f>VLOOKUP($I299,'WM-AR'!$B$7:$AL$2292,32,FALSE)</f>
        <v>0</v>
      </c>
      <c r="AE299" s="310">
        <f>VLOOKUP($I299,'WM-AR'!$B$7:$AL$2292,33,FALSE)</f>
        <v>0</v>
      </c>
      <c r="AF299" s="287" t="s">
        <v>1170</v>
      </c>
      <c r="AG299" s="316" t="s">
        <v>779</v>
      </c>
      <c r="AH299" s="312">
        <v>10.112</v>
      </c>
      <c r="AI299" s="312" t="s">
        <v>763</v>
      </c>
      <c r="AJ299" s="334"/>
    </row>
    <row r="300" spans="2:37">
      <c r="B300" s="317" t="str">
        <f>$B299</f>
        <v>표준</v>
      </c>
      <c r="C300" s="318"/>
      <c r="D300" s="318"/>
      <c r="E300" s="318"/>
      <c r="F300" s="318"/>
      <c r="G300" s="318"/>
      <c r="H300" s="318"/>
      <c r="I300" s="318"/>
      <c r="J300" s="318"/>
      <c r="K300" s="318"/>
      <c r="L300" s="318"/>
      <c r="M300" s="318"/>
      <c r="N300" s="318"/>
      <c r="O300" s="318"/>
      <c r="P300" s="318"/>
      <c r="Q300" s="318"/>
      <c r="R300" s="318"/>
      <c r="S300" s="318"/>
      <c r="T300" s="318"/>
      <c r="U300" s="318"/>
      <c r="V300" s="318"/>
      <c r="W300" s="318"/>
      <c r="X300" s="318"/>
      <c r="Y300" s="318"/>
      <c r="Z300" s="318"/>
      <c r="AA300" s="318"/>
      <c r="AB300" s="318"/>
      <c r="AC300" s="318"/>
      <c r="AD300" s="318"/>
      <c r="AE300" s="318"/>
      <c r="AF300" s="318"/>
      <c r="AG300" s="318"/>
      <c r="AH300" s="318"/>
      <c r="AI300" s="318"/>
      <c r="AJ300" s="318"/>
    </row>
    <row r="301" spans="2:37" ht="34.9" customHeight="1">
      <c r="B301" s="283" t="s">
        <v>755</v>
      </c>
      <c r="C301" s="440"/>
      <c r="D301" s="285" t="s">
        <v>225</v>
      </c>
      <c r="E301" s="308"/>
      <c r="F301" s="287" t="s">
        <v>539</v>
      </c>
      <c r="G301" s="288" t="s">
        <v>1294</v>
      </c>
      <c r="H301" s="289"/>
      <c r="I301" s="290" t="str">
        <f t="shared" si="43"/>
        <v/>
      </c>
      <c r="J301" s="290"/>
      <c r="K301" s="290"/>
      <c r="L301" s="290"/>
      <c r="M301" s="290"/>
      <c r="N301" s="291"/>
      <c r="O301" s="441" t="s">
        <v>1295</v>
      </c>
      <c r="P301" s="442"/>
      <c r="Q301" s="442"/>
      <c r="R301" s="442"/>
      <c r="S301" s="442"/>
      <c r="T301" s="442"/>
      <c r="U301" s="442"/>
      <c r="V301" s="443"/>
      <c r="W301" s="444"/>
      <c r="X301" s="444"/>
      <c r="Y301" s="444"/>
      <c r="Z301" s="444"/>
      <c r="AA301" s="444"/>
      <c r="AB301" s="444"/>
      <c r="AC301" s="444"/>
      <c r="AD301" s="444"/>
      <c r="AE301" s="444"/>
      <c r="AF301" s="394"/>
      <c r="AG301" s="297"/>
      <c r="AH301" s="297"/>
      <c r="AI301" s="297"/>
      <c r="AJ301" s="333"/>
    </row>
    <row r="302" spans="2:37" ht="49.9" customHeight="1">
      <c r="B302" s="299" t="str">
        <f>$B301</f>
        <v>표준</v>
      </c>
      <c r="C302" s="307"/>
      <c r="D302" s="286"/>
      <c r="E302" s="286"/>
      <c r="F302" s="286"/>
      <c r="G302" s="286" t="str">
        <f>O302</f>
        <v>Fire Protective Rating: 2-hrs, 2-Layer Gypsum Boards to Both Sides</v>
      </c>
      <c r="H302" s="308" t="s">
        <v>1296</v>
      </c>
      <c r="I302" s="309" t="str">
        <f t="shared" si="43"/>
        <v>A04AS177-00035</v>
      </c>
      <c r="J302" s="310"/>
      <c r="K302" s="310" t="str">
        <f>VLOOKUP($I302,'WM-AR'!$B$7:$AL$2292,34,FALSE)</f>
        <v>M2</v>
      </c>
      <c r="L302" s="310" t="str">
        <f>VLOOKUP($I302,'WM-AR'!$B$7:$AL$2292,4,FALSE)</f>
        <v>Finishing Work</v>
      </c>
      <c r="M302" s="310" t="str">
        <f>VLOOKUP($I302,'WM-AR'!$B$7:$AL$2292,6,FALSE)</f>
        <v>Exterior/Interior Finish Work</v>
      </c>
      <c r="N302" s="310" t="str">
        <f>VLOOKUP($I302,'WM-AR'!$B$7:$AL$2292,8,FALSE)</f>
        <v>Gypsumboard Partition Wall (Fixed Type)</v>
      </c>
      <c r="O302" s="310" t="str">
        <f>VLOOKUP($I302,'WM-AR'!$B$7:$AL$2292,10,FALSE)</f>
        <v>Fire Protective Rating: 2-hrs, 2-Layer Gypsum Boards to Both Sides</v>
      </c>
      <c r="P302" s="310">
        <f>VLOOKUP($I302,'WM-AR'!$B$7:$AL$2292,12,FALSE)</f>
        <v>0</v>
      </c>
      <c r="Q302" s="310" t="str">
        <f>IF(VLOOKUP($I302,'WM-AR'!$B$7:$AL$2292,14,FALSE)=0,"",VLOOKUP($I302,'WM-AR'!$B$7:$AL$2292,14,FALSE))</f>
        <v/>
      </c>
      <c r="R302" s="310" t="str">
        <f>VLOOKUP($I302,'WM-AR'!$B$7:$AL$2292,16,FALSE)</f>
        <v>Glass Wool (Fiberglass)</v>
      </c>
      <c r="S302" s="310">
        <f>VLOOKUP($I302,'WM-AR'!$B$7:$AL$2292,18,FALSE)</f>
        <v>0</v>
      </c>
      <c r="T302" s="310" t="str">
        <f>VLOOKUP($I302,'WM-AR'!$B$7:$AL$2292,20,FALSE)</f>
        <v>Including Supporting Frame(Stud) &amp; Accessories</v>
      </c>
      <c r="U302" s="310">
        <f>VLOOKUP($I302,'WM-AR'!$B$7:$AL$2292,22,FALSE)</f>
        <v>0</v>
      </c>
      <c r="V302" s="310" t="str">
        <f>VLOOKUP($I302,'WM-AR'!$B$7:$AL$2292,24,FALSE)</f>
        <v>1-Layer Gypsumboard THK=12.5mm</v>
      </c>
      <c r="W302" s="310">
        <f>VLOOKUP($I302,'WM-AR'!$B$7:$AL$2292,25,FALSE)</f>
        <v>0</v>
      </c>
      <c r="X302" s="310" t="str">
        <f>VLOOKUP($I302,'WM-AR'!$B$7:$AL$2292,26,FALSE)</f>
        <v>Insulation THK=(  )mm</v>
      </c>
      <c r="Y302" s="310">
        <f>VLOOKUP($I302,'WM-AR'!$B$7:$AL$2292,27,FALSE)</f>
        <v>0</v>
      </c>
      <c r="Z302" s="310">
        <f>VLOOKUP($I302,'WM-AR'!$B$7:$AL$2292,28,FALSE)</f>
        <v>0</v>
      </c>
      <c r="AA302" s="310">
        <f>VLOOKUP($I302,'WM-AR'!$B$7:$AL$2292,29,FALSE)</f>
        <v>0</v>
      </c>
      <c r="AB302" s="310">
        <f>VLOOKUP($I302,'WM-AR'!$B$7:$AL$2292,30,FALSE)</f>
        <v>0</v>
      </c>
      <c r="AC302" s="310">
        <f>VLOOKUP($I302,'WM-AR'!$B$7:$AL$2292,31,FALSE)</f>
        <v>0</v>
      </c>
      <c r="AD302" s="310">
        <f>VLOOKUP($I302,'WM-AR'!$B$7:$AL$2292,32,FALSE)</f>
        <v>0</v>
      </c>
      <c r="AE302" s="310">
        <f>VLOOKUP($I302,'WM-AR'!$B$7:$AL$2292,33,FALSE)</f>
        <v>0</v>
      </c>
      <c r="AF302" s="287" t="s">
        <v>1170</v>
      </c>
      <c r="AG302" s="316" t="s">
        <v>779</v>
      </c>
      <c r="AH302" s="312">
        <v>10.112</v>
      </c>
      <c r="AI302" s="312" t="s">
        <v>763</v>
      </c>
      <c r="AJ302" s="334"/>
    </row>
    <row r="303" spans="2:37">
      <c r="B303" s="317" t="str">
        <f>$B302</f>
        <v>표준</v>
      </c>
      <c r="C303" s="318"/>
      <c r="D303" s="318"/>
      <c r="E303" s="318"/>
      <c r="F303" s="318"/>
      <c r="G303" s="318"/>
      <c r="H303" s="318"/>
      <c r="I303" s="318"/>
      <c r="J303" s="318"/>
      <c r="K303" s="318"/>
      <c r="L303" s="318"/>
      <c r="M303" s="318"/>
      <c r="N303" s="318"/>
      <c r="O303" s="318"/>
      <c r="P303" s="318"/>
      <c r="Q303" s="318"/>
      <c r="R303" s="318"/>
      <c r="S303" s="318"/>
      <c r="T303" s="318"/>
      <c r="U303" s="318"/>
      <c r="V303" s="318"/>
      <c r="W303" s="318"/>
      <c r="X303" s="318"/>
      <c r="Y303" s="318"/>
      <c r="Z303" s="318"/>
      <c r="AA303" s="318"/>
      <c r="AB303" s="318"/>
      <c r="AC303" s="318"/>
      <c r="AD303" s="318"/>
      <c r="AE303" s="318"/>
      <c r="AF303" s="318"/>
      <c r="AG303" s="318"/>
      <c r="AH303" s="318"/>
      <c r="AI303" s="318"/>
      <c r="AJ303" s="318"/>
    </row>
    <row r="304" spans="2:37" ht="34.9" customHeight="1">
      <c r="B304" s="283" t="s">
        <v>755</v>
      </c>
      <c r="C304" s="440"/>
      <c r="D304" s="285" t="s">
        <v>225</v>
      </c>
      <c r="E304" s="308"/>
      <c r="F304" s="287" t="s">
        <v>539</v>
      </c>
      <c r="G304" s="288" t="s">
        <v>1297</v>
      </c>
      <c r="H304" s="289"/>
      <c r="I304" s="290" t="str">
        <f t="shared" si="43"/>
        <v/>
      </c>
      <c r="J304" s="290"/>
      <c r="K304" s="290"/>
      <c r="L304" s="290"/>
      <c r="M304" s="290"/>
      <c r="N304" s="291"/>
      <c r="O304" s="441" t="s">
        <v>1298</v>
      </c>
      <c r="P304" s="442"/>
      <c r="Q304" s="442"/>
      <c r="R304" s="442"/>
      <c r="S304" s="442"/>
      <c r="T304" s="442"/>
      <c r="U304" s="441"/>
      <c r="V304" s="442"/>
      <c r="W304" s="442"/>
      <c r="X304" s="442"/>
      <c r="Y304" s="442"/>
      <c r="Z304" s="442"/>
      <c r="AA304" s="442"/>
      <c r="AB304" s="443"/>
      <c r="AC304" s="444"/>
      <c r="AD304" s="444"/>
      <c r="AE304" s="444"/>
      <c r="AF304" s="444"/>
      <c r="AG304" s="444"/>
      <c r="AH304" s="444"/>
      <c r="AI304" s="444"/>
      <c r="AJ304" s="444"/>
      <c r="AK304" s="444"/>
    </row>
    <row r="305" spans="2:36" ht="49.9" customHeight="1">
      <c r="B305" s="299" t="str">
        <f>$B304</f>
        <v>표준</v>
      </c>
      <c r="C305" s="307"/>
      <c r="D305" s="286"/>
      <c r="E305" s="286"/>
      <c r="F305" s="286"/>
      <c r="G305" s="286" t="str">
        <f>O305</f>
        <v>Fire Protective Rating: N/A, 2-Layer Gypsum Boards to Both Sides</v>
      </c>
      <c r="H305" s="308" t="s">
        <v>1299</v>
      </c>
      <c r="I305" s="309" t="str">
        <f t="shared" si="43"/>
        <v>A04AS177-00023</v>
      </c>
      <c r="J305" s="310"/>
      <c r="K305" s="310" t="str">
        <f>VLOOKUP($I305,'WM-AR'!$B$7:$AL$2292,34,FALSE)</f>
        <v>M2</v>
      </c>
      <c r="L305" s="310" t="str">
        <f>VLOOKUP($I305,'WM-AR'!$B$7:$AL$2292,4,FALSE)</f>
        <v>Finishing Work</v>
      </c>
      <c r="M305" s="310" t="str">
        <f>VLOOKUP($I305,'WM-AR'!$B$7:$AL$2292,6,FALSE)</f>
        <v>Exterior/Interior Finish Work</v>
      </c>
      <c r="N305" s="310" t="str">
        <f>VLOOKUP($I305,'WM-AR'!$B$7:$AL$2292,8,FALSE)</f>
        <v>Gypsumboard Partition Wall (Fixed Type)</v>
      </c>
      <c r="O305" s="310" t="str">
        <f>VLOOKUP($I305,'WM-AR'!$B$7:$AL$2292,10,FALSE)</f>
        <v>Fire Protective Rating: N/A, 2-Layer Gypsum Boards to Both Sides</v>
      </c>
      <c r="P305" s="310">
        <f>VLOOKUP($I305,'WM-AR'!$B$7:$AL$2292,12,FALSE)</f>
        <v>0</v>
      </c>
      <c r="Q305" s="310" t="str">
        <f>IF(VLOOKUP($I305,'WM-AR'!$B$7:$AL$2292,14,FALSE)=0,"",VLOOKUP($I305,'WM-AR'!$B$7:$AL$2292,14,FALSE))</f>
        <v/>
      </c>
      <c r="R305" s="310" t="str">
        <f>VLOOKUP($I305,'WM-AR'!$B$7:$AL$2292,16,FALSE)</f>
        <v>w/o Insulation</v>
      </c>
      <c r="S305" s="310">
        <f>VLOOKUP($I305,'WM-AR'!$B$7:$AL$2292,18,FALSE)</f>
        <v>0</v>
      </c>
      <c r="T305" s="310" t="str">
        <f>VLOOKUP($I305,'WM-AR'!$B$7:$AL$2292,20,FALSE)</f>
        <v>Including Supporting Frame(Stud) &amp; Accessories</v>
      </c>
      <c r="U305" s="310">
        <f>VLOOKUP($I305,'WM-AR'!$B$7:$AL$2292,22,FALSE)</f>
        <v>0</v>
      </c>
      <c r="V305" s="310" t="str">
        <f>VLOOKUP($I305,'WM-AR'!$B$7:$AL$2292,24,FALSE)</f>
        <v>1-Layer Gypsumboard THK=12.5mm</v>
      </c>
      <c r="W305" s="310">
        <f>VLOOKUP($I305,'WM-AR'!$B$7:$AL$2292,25,FALSE)</f>
        <v>0</v>
      </c>
      <c r="X305" s="310" t="str">
        <f>VLOOKUP($I305,'WM-AR'!$B$7:$AL$2292,26,FALSE)</f>
        <v/>
      </c>
      <c r="Y305" s="310">
        <f>VLOOKUP($I305,'WM-AR'!$B$7:$AL$2292,27,FALSE)</f>
        <v>0</v>
      </c>
      <c r="Z305" s="310">
        <f>VLOOKUP($I305,'WM-AR'!$B$7:$AL$2292,28,FALSE)</f>
        <v>0</v>
      </c>
      <c r="AA305" s="310">
        <f>VLOOKUP($I305,'WM-AR'!$B$7:$AL$2292,29,FALSE)</f>
        <v>0</v>
      </c>
      <c r="AB305" s="310">
        <f>VLOOKUP($I305,'WM-AR'!$B$7:$AL$2292,30,FALSE)</f>
        <v>0</v>
      </c>
      <c r="AC305" s="310">
        <f>VLOOKUP($I305,'WM-AR'!$B$7:$AL$2292,31,FALSE)</f>
        <v>0</v>
      </c>
      <c r="AD305" s="310">
        <f>VLOOKUP($I305,'WM-AR'!$B$7:$AL$2292,32,FALSE)</f>
        <v>0</v>
      </c>
      <c r="AE305" s="310">
        <f>VLOOKUP($I305,'WM-AR'!$B$7:$AL$2292,33,FALSE)</f>
        <v>0</v>
      </c>
      <c r="AF305" s="287"/>
      <c r="AG305" s="316" t="s">
        <v>779</v>
      </c>
      <c r="AH305" s="312">
        <v>10.112</v>
      </c>
      <c r="AI305" s="312" t="s">
        <v>763</v>
      </c>
      <c r="AJ305" s="334"/>
    </row>
    <row r="306" spans="2:36">
      <c r="B306" s="317" t="str">
        <f>$B305</f>
        <v>표준</v>
      </c>
      <c r="C306" s="318"/>
      <c r="D306" s="318"/>
      <c r="E306" s="318"/>
      <c r="F306" s="318"/>
      <c r="G306" s="318"/>
      <c r="H306" s="318"/>
      <c r="I306" s="318"/>
      <c r="J306" s="318"/>
      <c r="K306" s="318"/>
      <c r="L306" s="318"/>
      <c r="M306" s="318"/>
      <c r="N306" s="318"/>
      <c r="O306" s="318"/>
      <c r="P306" s="318"/>
      <c r="Q306" s="318"/>
      <c r="R306" s="318"/>
      <c r="S306" s="318"/>
      <c r="T306" s="318"/>
      <c r="U306" s="318"/>
      <c r="V306" s="318"/>
      <c r="W306" s="318"/>
      <c r="X306" s="318"/>
      <c r="Y306" s="318"/>
      <c r="Z306" s="318"/>
      <c r="AA306" s="318"/>
      <c r="AB306" s="318"/>
      <c r="AC306" s="318"/>
      <c r="AD306" s="318"/>
      <c r="AE306" s="318"/>
      <c r="AF306" s="318"/>
      <c r="AG306" s="318"/>
      <c r="AH306" s="318"/>
      <c r="AI306" s="318"/>
      <c r="AJ306" s="318"/>
    </row>
    <row r="307" spans="2:36" ht="33" customHeight="1">
      <c r="B307" s="379"/>
      <c r="C307" s="438"/>
      <c r="D307" s="451" t="s">
        <v>1280</v>
      </c>
      <c r="E307" s="321"/>
      <c r="F307" s="321"/>
      <c r="G307" s="412" t="s">
        <v>1300</v>
      </c>
      <c r="H307" s="412"/>
      <c r="I307" s="415" t="str">
        <f t="shared" si="43"/>
        <v/>
      </c>
      <c r="J307" s="415"/>
      <c r="K307" s="416"/>
      <c r="L307" s="416"/>
      <c r="M307" s="416"/>
      <c r="N307" s="416"/>
      <c r="O307" s="416"/>
      <c r="P307" s="416"/>
      <c r="Q307" s="416"/>
      <c r="R307" s="416"/>
      <c r="S307" s="416"/>
      <c r="T307" s="416"/>
      <c r="U307" s="416"/>
      <c r="V307" s="416"/>
      <c r="W307" s="416"/>
      <c r="X307" s="416"/>
      <c r="Y307" s="416"/>
      <c r="Z307" s="416"/>
      <c r="AA307" s="416"/>
      <c r="AB307" s="416"/>
      <c r="AC307" s="416"/>
      <c r="AD307" s="416"/>
      <c r="AE307" s="416"/>
      <c r="AF307" s="305"/>
      <c r="AG307" s="305"/>
      <c r="AH307" s="305"/>
      <c r="AI307" s="305"/>
      <c r="AJ307" s="306"/>
    </row>
    <row r="308" spans="2:36" ht="34.9" customHeight="1">
      <c r="B308" s="283" t="s">
        <v>755</v>
      </c>
      <c r="C308" s="440"/>
      <c r="D308" s="285" t="s">
        <v>225</v>
      </c>
      <c r="E308" s="308"/>
      <c r="F308" s="287" t="s">
        <v>539</v>
      </c>
      <c r="G308" s="288" t="s">
        <v>1301</v>
      </c>
      <c r="H308" s="289"/>
      <c r="I308" s="290" t="str">
        <f t="shared" si="43"/>
        <v/>
      </c>
      <c r="J308" s="290"/>
      <c r="K308" s="290"/>
      <c r="L308" s="290"/>
      <c r="M308" s="290"/>
      <c r="N308" s="291"/>
      <c r="O308" s="441" t="s">
        <v>1302</v>
      </c>
      <c r="P308" s="442"/>
      <c r="Q308" s="442"/>
      <c r="R308" s="442"/>
      <c r="S308" s="442"/>
      <c r="T308" s="442"/>
      <c r="U308" s="442"/>
      <c r="V308" s="443"/>
      <c r="W308" s="444"/>
      <c r="X308" s="444"/>
      <c r="Y308" s="444"/>
      <c r="Z308" s="444"/>
      <c r="AA308" s="444"/>
      <c r="AB308" s="444"/>
      <c r="AC308" s="444"/>
      <c r="AD308" s="444"/>
      <c r="AE308" s="444"/>
      <c r="AF308" s="394"/>
      <c r="AG308" s="297"/>
      <c r="AH308" s="297"/>
      <c r="AI308" s="297"/>
      <c r="AJ308" s="333"/>
    </row>
    <row r="309" spans="2:36" ht="49.9" customHeight="1">
      <c r="B309" s="299" t="str">
        <f>$B308</f>
        <v>표준</v>
      </c>
      <c r="C309" s="314"/>
      <c r="D309" s="285"/>
      <c r="E309" s="285"/>
      <c r="F309" s="460"/>
      <c r="G309" s="286" t="str">
        <f t="shared" ref="G309" si="46">N309&amp;" "&amp;Q309</f>
        <v xml:space="preserve">Reinforced Concrete Block </v>
      </c>
      <c r="H309" s="308" t="s">
        <v>1134</v>
      </c>
      <c r="I309" s="309" t="str">
        <f t="shared" si="43"/>
        <v>A04AL069-00002</v>
      </c>
      <c r="J309" s="310"/>
      <c r="K309" s="310" t="str">
        <f>VLOOKUP($I309,'WM-AR'!$B$7:$AL$2292,34,FALSE)</f>
        <v>M2</v>
      </c>
      <c r="L309" s="310" t="str">
        <f>VLOOKUP($I309,'WM-AR'!$B$7:$AL$2292,4,FALSE)</f>
        <v>Finishing Work</v>
      </c>
      <c r="M309" s="310" t="str">
        <f>VLOOKUP($I309,'WM-AR'!$B$7:$AL$2292,6,FALSE)</f>
        <v>Masonry Work</v>
      </c>
      <c r="N309" s="310" t="str">
        <f>VLOOKUP($I309,'WM-AR'!$B$7:$AL$2292,8,FALSE)</f>
        <v>Reinforced Concrete Block</v>
      </c>
      <c r="O309" s="310">
        <f>VLOOKUP($I309,'WM-AR'!$B$7:$AL$2292,10,FALSE)</f>
        <v>0</v>
      </c>
      <c r="P309" s="310">
        <f>VLOOKUP($I309,'WM-AR'!$B$7:$AL$2292,12,FALSE)</f>
        <v>0</v>
      </c>
      <c r="Q309" s="310" t="str">
        <f>IF(VLOOKUP($I309,'WM-AR'!$B$7:$AL$2292,14,FALSE)=0,"",VLOOKUP($I309,'WM-AR'!$B$7:$AL$2292,14,FALSE))</f>
        <v/>
      </c>
      <c r="R309" s="310">
        <f>VLOOKUP($I309,'WM-AR'!$B$7:$AL$2292,16,FALSE)</f>
        <v>0</v>
      </c>
      <c r="S309" s="310">
        <f>VLOOKUP($I309,'WM-AR'!$B$7:$AL$2292,18,FALSE)</f>
        <v>0</v>
      </c>
      <c r="T309" s="310" t="str">
        <f>VLOOKUP($I309,'WM-AR'!$B$7:$AL$2292,20,FALSE)</f>
        <v>w/ All Reinf.(Lath, Steel Tie, Anchor Bar, Mortar, ETC.), Filler, Sealant, Lintel/Sill for Opening, ETC.</v>
      </c>
      <c r="U309" s="310">
        <f>VLOOKUP($I309,'WM-AR'!$B$7:$AL$2292,22,FALSE)</f>
        <v>0</v>
      </c>
      <c r="V309" s="310" t="str">
        <f>VLOOKUP($I309,'WM-AR'!$B$7:$AL$2292,24,FALSE)</f>
        <v>100mm&lt;THK≤200mm</v>
      </c>
      <c r="W309" s="310">
        <f>VLOOKUP($I309,'WM-AR'!$B$7:$AL$2292,25,FALSE)</f>
        <v>0</v>
      </c>
      <c r="X309" s="310" t="str">
        <f>VLOOKUP($I309,'WM-AR'!$B$7:$AL$2292,26,FALSE)</f>
        <v>THK=(  )mm</v>
      </c>
      <c r="Y309" s="310">
        <f>VLOOKUP($I309,'WM-AR'!$B$7:$AL$2292,27,FALSE)</f>
        <v>0</v>
      </c>
      <c r="Z309" s="310">
        <f>VLOOKUP($I309,'WM-AR'!$B$7:$AL$2292,28,FALSE)</f>
        <v>0</v>
      </c>
      <c r="AA309" s="310">
        <f>VLOOKUP($I309,'WM-AR'!$B$7:$AL$2292,29,FALSE)</f>
        <v>0</v>
      </c>
      <c r="AB309" s="310">
        <f>VLOOKUP($I309,'WM-AR'!$B$7:$AL$2292,30,FALSE)</f>
        <v>0</v>
      </c>
      <c r="AC309" s="310">
        <f>VLOOKUP($I309,'WM-AR'!$B$7:$AL$2292,31,FALSE)</f>
        <v>0</v>
      </c>
      <c r="AD309" s="310">
        <f>VLOOKUP($I309,'WM-AR'!$B$7:$AL$2292,32,FALSE)</f>
        <v>0</v>
      </c>
      <c r="AE309" s="310">
        <f>VLOOKUP($I309,'WM-AR'!$B$7:$AL$2292,33,FALSE)</f>
        <v>0</v>
      </c>
      <c r="AF309" s="287" t="s">
        <v>1063</v>
      </c>
      <c r="AG309" s="316" t="s">
        <v>779</v>
      </c>
      <c r="AH309" s="312">
        <v>54.076000000000001</v>
      </c>
      <c r="AI309" s="312" t="s">
        <v>763</v>
      </c>
      <c r="AJ309" s="334"/>
    </row>
    <row r="310" spans="2:36">
      <c r="B310" s="317" t="str">
        <f>$B309</f>
        <v>표준</v>
      </c>
      <c r="C310" s="318"/>
      <c r="D310" s="318"/>
      <c r="E310" s="318"/>
      <c r="F310" s="318"/>
      <c r="G310" s="318"/>
      <c r="H310" s="318"/>
      <c r="I310" s="318"/>
      <c r="J310" s="318"/>
      <c r="K310" s="318"/>
      <c r="L310" s="318"/>
      <c r="M310" s="318"/>
      <c r="N310" s="318"/>
      <c r="O310" s="318"/>
      <c r="P310" s="318"/>
      <c r="Q310" s="318"/>
      <c r="R310" s="318"/>
      <c r="S310" s="318"/>
      <c r="T310" s="318"/>
      <c r="U310" s="318"/>
      <c r="V310" s="318"/>
      <c r="W310" s="318"/>
      <c r="X310" s="318"/>
      <c r="Y310" s="318"/>
      <c r="Z310" s="318"/>
      <c r="AA310" s="318"/>
      <c r="AB310" s="318"/>
      <c r="AC310" s="318"/>
      <c r="AD310" s="318"/>
      <c r="AE310" s="318"/>
      <c r="AF310" s="318"/>
      <c r="AG310" s="318"/>
      <c r="AH310" s="318"/>
      <c r="AI310" s="318"/>
      <c r="AJ310" s="318"/>
    </row>
    <row r="311" spans="2:36" ht="34.9" customHeight="1">
      <c r="B311" s="283" t="s">
        <v>755</v>
      </c>
      <c r="C311" s="440"/>
      <c r="D311" s="285" t="s">
        <v>225</v>
      </c>
      <c r="E311" s="308"/>
      <c r="F311" s="287" t="s">
        <v>539</v>
      </c>
      <c r="G311" s="288" t="s">
        <v>1303</v>
      </c>
      <c r="H311" s="289"/>
      <c r="I311" s="290" t="str">
        <f t="shared" si="43"/>
        <v/>
      </c>
      <c r="J311" s="290"/>
      <c r="K311" s="290"/>
      <c r="L311" s="290"/>
      <c r="M311" s="290"/>
      <c r="N311" s="291"/>
      <c r="O311" s="441" t="s">
        <v>1304</v>
      </c>
      <c r="P311" s="442"/>
      <c r="Q311" s="442"/>
      <c r="R311" s="442"/>
      <c r="S311" s="442"/>
      <c r="T311" s="442"/>
      <c r="U311" s="442"/>
      <c r="V311" s="443"/>
      <c r="W311" s="444"/>
      <c r="X311" s="444"/>
      <c r="Y311" s="444"/>
      <c r="Z311" s="444"/>
      <c r="AA311" s="444"/>
      <c r="AB311" s="444"/>
      <c r="AC311" s="444"/>
      <c r="AD311" s="444"/>
      <c r="AE311" s="444"/>
      <c r="AF311" s="394"/>
      <c r="AG311" s="297"/>
      <c r="AH311" s="297"/>
      <c r="AI311" s="297"/>
      <c r="AJ311" s="333"/>
    </row>
    <row r="312" spans="2:36" ht="49.9" customHeight="1">
      <c r="B312" s="299" t="str">
        <f>$B311</f>
        <v>표준</v>
      </c>
      <c r="C312" s="314"/>
      <c r="D312" s="285"/>
      <c r="E312" s="285"/>
      <c r="F312" s="460"/>
      <c r="G312" s="286" t="str">
        <f t="shared" ref="G312" si="47">N312&amp;" "&amp;Q312</f>
        <v xml:space="preserve">Concrete Brick </v>
      </c>
      <c r="H312" s="308" t="s">
        <v>1149</v>
      </c>
      <c r="I312" s="309" t="str">
        <f t="shared" si="43"/>
        <v>A04AL073-00002</v>
      </c>
      <c r="J312" s="310"/>
      <c r="K312" s="310" t="str">
        <f>VLOOKUP($I312,'WM-AR'!$B$7:$AL$2292,34,FALSE)</f>
        <v>M2</v>
      </c>
      <c r="L312" s="310" t="str">
        <f>VLOOKUP($I312,'WM-AR'!$B$7:$AL$2292,4,FALSE)</f>
        <v>Finishing Work</v>
      </c>
      <c r="M312" s="310" t="str">
        <f>VLOOKUP($I312,'WM-AR'!$B$7:$AL$2292,6,FALSE)</f>
        <v>Masonry Work</v>
      </c>
      <c r="N312" s="310" t="str">
        <f>VLOOKUP($I312,'WM-AR'!$B$7:$AL$2292,8,FALSE)</f>
        <v>Concrete Brick</v>
      </c>
      <c r="O312" s="310">
        <f>VLOOKUP($I312,'WM-AR'!$B$7:$AL$2292,10,FALSE)</f>
        <v>0</v>
      </c>
      <c r="P312" s="310">
        <f>VLOOKUP($I312,'WM-AR'!$B$7:$AL$2292,12,FALSE)</f>
        <v>0</v>
      </c>
      <c r="Q312" s="310" t="str">
        <f>IF(VLOOKUP($I312,'WM-AR'!$B$7:$AL$2292,14,FALSE)=0,"",VLOOKUP($I312,'WM-AR'!$B$7:$AL$2292,14,FALSE))</f>
        <v/>
      </c>
      <c r="R312" s="310">
        <f>VLOOKUP($I312,'WM-AR'!$B$7:$AL$2292,16,FALSE)</f>
        <v>0</v>
      </c>
      <c r="S312" s="310">
        <f>VLOOKUP($I312,'WM-AR'!$B$7:$AL$2292,18,FALSE)</f>
        <v>0</v>
      </c>
      <c r="T312" s="310" t="str">
        <f>VLOOKUP($I312,'WM-AR'!$B$7:$AL$2292,20,FALSE)</f>
        <v>[1.0B] w/ All Reinf.(Lath, Steel Tie, Anchor Bar, Mortar, ETC.), Filler, Sealant, Lintel/Sill for Opening, ETC.</v>
      </c>
      <c r="U312" s="310">
        <f>VLOOKUP($I312,'WM-AR'!$B$7:$AL$2292,22,FALSE)</f>
        <v>0</v>
      </c>
      <c r="V312" s="310" t="str">
        <f>VLOOKUP($I312,'WM-AR'!$B$7:$AL$2292,24,FALSE)</f>
        <v>90mm&lt;THK≤190mm</v>
      </c>
      <c r="W312" s="310">
        <f>VLOOKUP($I312,'WM-AR'!$B$7:$AL$2292,25,FALSE)</f>
        <v>0</v>
      </c>
      <c r="X312" s="310" t="str">
        <f>VLOOKUP($I312,'WM-AR'!$B$7:$AL$2292,26,FALSE)</f>
        <v>THK=(  )mm</v>
      </c>
      <c r="Y312" s="310">
        <f>VLOOKUP($I312,'WM-AR'!$B$7:$AL$2292,27,FALSE)</f>
        <v>0</v>
      </c>
      <c r="Z312" s="310">
        <f>VLOOKUP($I312,'WM-AR'!$B$7:$AL$2292,28,FALSE)</f>
        <v>0</v>
      </c>
      <c r="AA312" s="310">
        <f>VLOOKUP($I312,'WM-AR'!$B$7:$AL$2292,29,FALSE)</f>
        <v>0</v>
      </c>
      <c r="AB312" s="310">
        <f>VLOOKUP($I312,'WM-AR'!$B$7:$AL$2292,30,FALSE)</f>
        <v>0</v>
      </c>
      <c r="AC312" s="310">
        <f>VLOOKUP($I312,'WM-AR'!$B$7:$AL$2292,31,FALSE)</f>
        <v>0</v>
      </c>
      <c r="AD312" s="310">
        <f>VLOOKUP($I312,'WM-AR'!$B$7:$AL$2292,32,FALSE)</f>
        <v>0</v>
      </c>
      <c r="AE312" s="310">
        <f>VLOOKUP($I312,'WM-AR'!$B$7:$AL$2292,33,FALSE)</f>
        <v>0</v>
      </c>
      <c r="AF312" s="287" t="s">
        <v>1305</v>
      </c>
      <c r="AG312" s="316" t="s">
        <v>779</v>
      </c>
      <c r="AH312" s="312">
        <v>54.076000000000001</v>
      </c>
      <c r="AI312" s="312" t="s">
        <v>763</v>
      </c>
      <c r="AJ312" s="334"/>
    </row>
    <row r="313" spans="2:36">
      <c r="B313" s="317" t="str">
        <f>$B312</f>
        <v>표준</v>
      </c>
      <c r="C313" s="318"/>
      <c r="D313" s="318"/>
      <c r="E313" s="318"/>
      <c r="F313" s="318"/>
      <c r="G313" s="318"/>
      <c r="H313" s="318"/>
      <c r="I313" s="318"/>
      <c r="J313" s="318"/>
      <c r="K313" s="318"/>
      <c r="L313" s="318"/>
      <c r="M313" s="318"/>
      <c r="N313" s="318"/>
      <c r="O313" s="318"/>
      <c r="P313" s="318"/>
      <c r="Q313" s="318"/>
      <c r="R313" s="318"/>
      <c r="S313" s="318"/>
      <c r="T313" s="318"/>
      <c r="U313" s="318"/>
      <c r="V313" s="318"/>
      <c r="W313" s="318"/>
      <c r="X313" s="318"/>
      <c r="Y313" s="318"/>
      <c r="Z313" s="318"/>
      <c r="AA313" s="318"/>
      <c r="AB313" s="318"/>
      <c r="AC313" s="318"/>
      <c r="AD313" s="318"/>
      <c r="AE313" s="318"/>
      <c r="AF313" s="318"/>
      <c r="AG313" s="318"/>
      <c r="AH313" s="318"/>
      <c r="AI313" s="318"/>
      <c r="AJ313" s="318"/>
    </row>
    <row r="314" spans="2:36" ht="33" customHeight="1">
      <c r="B314" s="379"/>
      <c r="C314" s="438"/>
      <c r="D314" s="451" t="s">
        <v>1280</v>
      </c>
      <c r="E314" s="321"/>
      <c r="F314" s="321"/>
      <c r="G314" s="412" t="s">
        <v>1306</v>
      </c>
      <c r="H314" s="412"/>
      <c r="I314" s="415" t="str">
        <f t="shared" si="43"/>
        <v/>
      </c>
      <c r="J314" s="415"/>
      <c r="K314" s="416"/>
      <c r="L314" s="416"/>
      <c r="M314" s="416"/>
      <c r="N314" s="416"/>
      <c r="O314" s="416"/>
      <c r="P314" s="416"/>
      <c r="Q314" s="416"/>
      <c r="R314" s="416"/>
      <c r="S314" s="416"/>
      <c r="T314" s="416"/>
      <c r="U314" s="416"/>
      <c r="V314" s="416"/>
      <c r="W314" s="416"/>
      <c r="X314" s="416"/>
      <c r="Y314" s="416"/>
      <c r="Z314" s="416"/>
      <c r="AA314" s="416"/>
      <c r="AB314" s="416"/>
      <c r="AC314" s="416"/>
      <c r="AD314" s="416"/>
      <c r="AE314" s="416"/>
      <c r="AF314" s="305"/>
      <c r="AG314" s="305"/>
      <c r="AH314" s="305"/>
      <c r="AI314" s="305"/>
      <c r="AJ314" s="306"/>
    </row>
    <row r="315" spans="2:36" ht="34.9" customHeight="1">
      <c r="B315" s="283" t="s">
        <v>755</v>
      </c>
      <c r="C315" s="440"/>
      <c r="D315" s="285" t="s">
        <v>225</v>
      </c>
      <c r="E315" s="308"/>
      <c r="F315" s="287" t="s">
        <v>539</v>
      </c>
      <c r="G315" s="288" t="s">
        <v>1307</v>
      </c>
      <c r="H315" s="289"/>
      <c r="I315" s="290" t="str">
        <f t="shared" si="43"/>
        <v/>
      </c>
      <c r="J315" s="290"/>
      <c r="K315" s="290"/>
      <c r="L315" s="290"/>
      <c r="M315" s="290"/>
      <c r="N315" s="291"/>
      <c r="O315" s="441" t="s">
        <v>1308</v>
      </c>
      <c r="P315" s="442"/>
      <c r="Q315" s="442"/>
      <c r="R315" s="442"/>
      <c r="S315" s="442"/>
      <c r="T315" s="442"/>
      <c r="U315" s="442"/>
      <c r="V315" s="443"/>
      <c r="W315" s="444"/>
      <c r="X315" s="444"/>
      <c r="Y315" s="444"/>
      <c r="Z315" s="444"/>
      <c r="AA315" s="444"/>
      <c r="AB315" s="444"/>
      <c r="AC315" s="444"/>
      <c r="AD315" s="444"/>
      <c r="AE315" s="444"/>
      <c r="AF315" s="394"/>
      <c r="AG315" s="297"/>
      <c r="AH315" s="297"/>
      <c r="AI315" s="297"/>
      <c r="AJ315" s="333"/>
    </row>
    <row r="316" spans="2:36" ht="49.9" customHeight="1">
      <c r="B316" s="299" t="str">
        <f>$B315</f>
        <v>표준</v>
      </c>
      <c r="C316" s="314"/>
      <c r="D316" s="285"/>
      <c r="E316" s="285"/>
      <c r="F316" s="460"/>
      <c r="G316" s="286" t="str">
        <f t="shared" ref="G316:G318" si="48">N316&amp;" "&amp;Q316</f>
        <v>Structural Concrete 20MPa &lt; F'c (Cylinder Strength) ≤ 25MPa</v>
      </c>
      <c r="H316" s="308" t="s">
        <v>1206</v>
      </c>
      <c r="I316" s="309" t="str">
        <f t="shared" si="43"/>
        <v>A03AD032-00010</v>
      </c>
      <c r="J316" s="310"/>
      <c r="K316" s="310" t="str">
        <f>VLOOKUP($I316,'WM-AR'!$B$7:$AL$2292,34,FALSE)</f>
        <v>M3</v>
      </c>
      <c r="L316" s="310" t="str">
        <f>VLOOKUP($I316,'WM-AR'!$B$7:$AL$2292,4,FALSE)</f>
        <v>Concrete Work</v>
      </c>
      <c r="M316" s="310" t="str">
        <f>VLOOKUP($I316,'WM-AR'!$B$7:$AL$2292,6,FALSE)</f>
        <v>Substructure Work</v>
      </c>
      <c r="N316" s="310" t="str">
        <f>VLOOKUP($I316,'WM-AR'!$B$7:$AL$2292,8,FALSE)</f>
        <v>Structural Concrete</v>
      </c>
      <c r="O316" s="310">
        <f>VLOOKUP($I316,'WM-AR'!$B$7:$AL$2292,10,FALSE)</f>
        <v>0</v>
      </c>
      <c r="P316" s="310" t="str">
        <f>VLOOKUP($I316,'WM-AR'!$B$7:$AL$2292,12,FALSE)</f>
        <v>Cement Type-1</v>
      </c>
      <c r="Q316" s="310" t="str">
        <f>IF(VLOOKUP($I316,'WM-AR'!$B$7:$AL$2292,14,FALSE)=0,"",VLOOKUP($I316,'WM-AR'!$B$7:$AL$2292,14,FALSE))</f>
        <v>20MPa &lt; F'c (Cylinder Strength) ≤ 25MPa</v>
      </c>
      <c r="R316" s="310">
        <f>VLOOKUP($I316,'WM-AR'!$B$7:$AL$2292,16,FALSE)</f>
        <v>0</v>
      </c>
      <c r="S316" s="310">
        <f>VLOOKUP($I316,'WM-AR'!$B$7:$AL$2292,18,FALSE)</f>
        <v>0</v>
      </c>
      <c r="T316" s="310" t="str">
        <f>VLOOKUP($I316,'WM-AR'!$B$7:$AL$2292,20,FALSE)</f>
        <v/>
      </c>
      <c r="U316" s="310">
        <f>VLOOKUP($I316,'WM-AR'!$B$7:$AL$2292,22,FALSE)</f>
        <v>0</v>
      </c>
      <c r="V316" s="310" t="str">
        <f>VLOOKUP($I316,'WM-AR'!$B$7:$AL$2292,24,FALSE)</f>
        <v/>
      </c>
      <c r="W316" s="310">
        <f>VLOOKUP($I316,'WM-AR'!$B$7:$AL$2292,25,FALSE)</f>
        <v>0</v>
      </c>
      <c r="X316" s="310" t="str">
        <f>VLOOKUP($I316,'WM-AR'!$B$7:$AL$2292,26,FALSE)</f>
        <v/>
      </c>
      <c r="Y316" s="310">
        <f>VLOOKUP($I316,'WM-AR'!$B$7:$AL$2292,27,FALSE)</f>
        <v>0</v>
      </c>
      <c r="Z316" s="310">
        <f>VLOOKUP($I316,'WM-AR'!$B$7:$AL$2292,28,FALSE)</f>
        <v>0</v>
      </c>
      <c r="AA316" s="310">
        <f>VLOOKUP($I316,'WM-AR'!$B$7:$AL$2292,29,FALSE)</f>
        <v>0</v>
      </c>
      <c r="AB316" s="310">
        <f>VLOOKUP($I316,'WM-AR'!$B$7:$AL$2292,30,FALSE)</f>
        <v>0</v>
      </c>
      <c r="AC316" s="310">
        <f>VLOOKUP($I316,'WM-AR'!$B$7:$AL$2292,31,FALSE)</f>
        <v>0</v>
      </c>
      <c r="AD316" s="310">
        <f>VLOOKUP($I316,'WM-AR'!$B$7:$AL$2292,32,FALSE)</f>
        <v>0</v>
      </c>
      <c r="AE316" s="310">
        <f>VLOOKUP($I316,'WM-AR'!$B$7:$AL$2292,33,FALSE)</f>
        <v>0</v>
      </c>
      <c r="AF316" s="287"/>
      <c r="AG316" s="316" t="s">
        <v>881</v>
      </c>
      <c r="AH316" s="312"/>
      <c r="AI316" s="312" t="s">
        <v>882</v>
      </c>
      <c r="AJ316" s="334"/>
    </row>
    <row r="317" spans="2:36" ht="49.9" customHeight="1">
      <c r="B317" s="299" t="str">
        <f t="shared" ref="B317:B318" si="49">$B316</f>
        <v>표준</v>
      </c>
      <c r="C317" s="314"/>
      <c r="D317" s="285"/>
      <c r="E317" s="285"/>
      <c r="F317" s="460"/>
      <c r="G317" s="286" t="str">
        <f t="shared" si="48"/>
        <v>Rebar Work 400MPa&lt;Fy≤470MPa</v>
      </c>
      <c r="H317" s="308" t="s">
        <v>1207</v>
      </c>
      <c r="I317" s="309" t="str">
        <f t="shared" si="43"/>
        <v>A03AD037-00002</v>
      </c>
      <c r="J317" s="310"/>
      <c r="K317" s="310" t="str">
        <f>VLOOKUP($I317,'WM-AR'!$B$7:$AL$2292,34,FALSE)</f>
        <v>TON</v>
      </c>
      <c r="L317" s="310" t="str">
        <f>VLOOKUP($I317,'WM-AR'!$B$7:$AL$2292,4,FALSE)</f>
        <v>Concrete Work</v>
      </c>
      <c r="M317" s="310" t="str">
        <f>VLOOKUP($I317,'WM-AR'!$B$7:$AL$2292,6,FALSE)</f>
        <v>Substructure Work</v>
      </c>
      <c r="N317" s="310" t="str">
        <f>VLOOKUP($I317,'WM-AR'!$B$7:$AL$2292,8,FALSE)</f>
        <v>Rebar Work</v>
      </c>
      <c r="O317" s="310" t="str">
        <f>VLOOKUP($I317,'WM-AR'!$B$7:$AL$2292,10,FALSE)</f>
        <v>Deformed Bar (Non-Coat.)</v>
      </c>
      <c r="P317" s="310">
        <f>VLOOKUP($I317,'WM-AR'!$B$7:$AL$2292,12,FALSE)</f>
        <v>0</v>
      </c>
      <c r="Q317" s="310" t="str">
        <f>IF(VLOOKUP($I317,'WM-AR'!$B$7:$AL$2292,14,FALSE)=0,"",VLOOKUP($I317,'WM-AR'!$B$7:$AL$2292,14,FALSE))</f>
        <v>400MPa&lt;Fy≤470MPa</v>
      </c>
      <c r="R317" s="310">
        <f>VLOOKUP($I317,'WM-AR'!$B$7:$AL$2292,16,FALSE)</f>
        <v>0</v>
      </c>
      <c r="S317" s="310">
        <f>VLOOKUP($I317,'WM-AR'!$B$7:$AL$2292,18,FALSE)</f>
        <v>0</v>
      </c>
      <c r="T317" s="310" t="str">
        <f>VLOOKUP($I317,'WM-AR'!$B$7:$AL$2292,20,FALSE)</f>
        <v/>
      </c>
      <c r="U317" s="310">
        <f>VLOOKUP($I317,'WM-AR'!$B$7:$AL$2292,22,FALSE)</f>
        <v>0</v>
      </c>
      <c r="V317" s="310" t="str">
        <f>VLOOKUP($I317,'WM-AR'!$B$7:$AL$2292,24,FALSE)</f>
        <v/>
      </c>
      <c r="W317" s="310">
        <f>VLOOKUP($I317,'WM-AR'!$B$7:$AL$2292,25,FALSE)</f>
        <v>0</v>
      </c>
      <c r="X317" s="310" t="str">
        <f>VLOOKUP($I317,'WM-AR'!$B$7:$AL$2292,26,FALSE)</f>
        <v/>
      </c>
      <c r="Y317" s="310">
        <f>VLOOKUP($I317,'WM-AR'!$B$7:$AL$2292,27,FALSE)</f>
        <v>0</v>
      </c>
      <c r="Z317" s="310">
        <f>VLOOKUP($I317,'WM-AR'!$B$7:$AL$2292,28,FALSE)</f>
        <v>0</v>
      </c>
      <c r="AA317" s="310">
        <f>VLOOKUP($I317,'WM-AR'!$B$7:$AL$2292,29,FALSE)</f>
        <v>0</v>
      </c>
      <c r="AB317" s="310">
        <f>VLOOKUP($I317,'WM-AR'!$B$7:$AL$2292,30,FALSE)</f>
        <v>0</v>
      </c>
      <c r="AC317" s="310">
        <f>VLOOKUP($I317,'WM-AR'!$B$7:$AL$2292,31,FALSE)</f>
        <v>0</v>
      </c>
      <c r="AD317" s="310">
        <f>VLOOKUP($I317,'WM-AR'!$B$7:$AL$2292,32,FALSE)</f>
        <v>0</v>
      </c>
      <c r="AE317" s="310">
        <f>VLOOKUP($I317,'WM-AR'!$B$7:$AL$2292,33,FALSE)</f>
        <v>0</v>
      </c>
      <c r="AF317" s="287"/>
      <c r="AG317" s="316" t="s">
        <v>885</v>
      </c>
      <c r="AH317" s="312"/>
      <c r="AI317" s="312" t="s">
        <v>886</v>
      </c>
      <c r="AJ317" s="334" t="s">
        <v>1208</v>
      </c>
    </row>
    <row r="318" spans="2:36" ht="49.9" customHeight="1">
      <c r="B318" s="299" t="str">
        <f t="shared" si="49"/>
        <v>표준</v>
      </c>
      <c r="C318" s="314"/>
      <c r="D318" s="285"/>
      <c r="E318" s="285"/>
      <c r="F318" s="460"/>
      <c r="G318" s="286" t="str">
        <f t="shared" si="48"/>
        <v xml:space="preserve">Form Work (1 time in use) </v>
      </c>
      <c r="H318" s="308" t="s">
        <v>1209</v>
      </c>
      <c r="I318" s="309" t="str">
        <f t="shared" si="43"/>
        <v>A03AD036-00001</v>
      </c>
      <c r="J318" s="310"/>
      <c r="K318" s="310" t="str">
        <f>VLOOKUP($I318,'WM-AR'!$B$7:$AL$2292,34,FALSE)</f>
        <v>M2</v>
      </c>
      <c r="L318" s="310" t="str">
        <f>VLOOKUP($I318,'WM-AR'!$B$7:$AL$2292,4,FALSE)</f>
        <v>Concrete Work</v>
      </c>
      <c r="M318" s="310" t="str">
        <f>VLOOKUP($I318,'WM-AR'!$B$7:$AL$2292,6,FALSE)</f>
        <v>Substructure Work</v>
      </c>
      <c r="N318" s="310" t="str">
        <f>VLOOKUP($I318,'WM-AR'!$B$7:$AL$2292,8,FALSE)</f>
        <v>Form Work (1 time in use)</v>
      </c>
      <c r="O318" s="310" t="str">
        <f>VLOOKUP($I318,'WM-AR'!$B$7:$AL$2292,10,FALSE)</f>
        <v>Flat Form</v>
      </c>
      <c r="P318" s="310">
        <f>VLOOKUP($I318,'WM-AR'!$B$7:$AL$2292,12,FALSE)</f>
        <v>0</v>
      </c>
      <c r="Q318" s="310" t="str">
        <f>IF(VLOOKUP($I318,'WM-AR'!$B$7:$AL$2292,14,FALSE)=0,"",VLOOKUP($I318,'WM-AR'!$B$7:$AL$2292,14,FALSE))</f>
        <v/>
      </c>
      <c r="R318" s="310">
        <f>VLOOKUP($I318,'WM-AR'!$B$7:$AL$2292,16,FALSE)</f>
        <v>0</v>
      </c>
      <c r="S318" s="310">
        <f>VLOOKUP($I318,'WM-AR'!$B$7:$AL$2292,18,FALSE)</f>
        <v>0</v>
      </c>
      <c r="T318" s="310" t="str">
        <f>VLOOKUP($I318,'WM-AR'!$B$7:$AL$2292,20,FALSE)</f>
        <v>Dressed Lumber, Plywood or Steel Form(Wood Planks are not Allowed) incl. Chamfer</v>
      </c>
      <c r="U318" s="310">
        <f>VLOOKUP($I318,'WM-AR'!$B$7:$AL$2292,22,FALSE)</f>
        <v>0</v>
      </c>
      <c r="V318" s="310" t="str">
        <f>VLOOKUP($I318,'WM-AR'!$B$7:$AL$2292,24,FALSE)</f>
        <v/>
      </c>
      <c r="W318" s="310">
        <f>VLOOKUP($I318,'WM-AR'!$B$7:$AL$2292,25,FALSE)</f>
        <v>0</v>
      </c>
      <c r="X318" s="310" t="str">
        <f>VLOOKUP($I318,'WM-AR'!$B$7:$AL$2292,26,FALSE)</f>
        <v/>
      </c>
      <c r="Y318" s="310">
        <f>VLOOKUP($I318,'WM-AR'!$B$7:$AL$2292,27,FALSE)</f>
        <v>0</v>
      </c>
      <c r="Z318" s="310">
        <f>VLOOKUP($I318,'WM-AR'!$B$7:$AL$2292,28,FALSE)</f>
        <v>0</v>
      </c>
      <c r="AA318" s="310">
        <f>VLOOKUP($I318,'WM-AR'!$B$7:$AL$2292,29,FALSE)</f>
        <v>0</v>
      </c>
      <c r="AB318" s="310">
        <f>VLOOKUP($I318,'WM-AR'!$B$7:$AL$2292,30,FALSE)</f>
        <v>0</v>
      </c>
      <c r="AC318" s="310">
        <f>VLOOKUP($I318,'WM-AR'!$B$7:$AL$2292,31,FALSE)</f>
        <v>0</v>
      </c>
      <c r="AD318" s="310">
        <f>VLOOKUP($I318,'WM-AR'!$B$7:$AL$2292,32,FALSE)</f>
        <v>0</v>
      </c>
      <c r="AE318" s="310">
        <f>VLOOKUP($I318,'WM-AR'!$B$7:$AL$2292,33,FALSE)</f>
        <v>0</v>
      </c>
      <c r="AF318" s="287"/>
      <c r="AG318" s="316" t="s">
        <v>1210</v>
      </c>
      <c r="AH318" s="312"/>
      <c r="AI318" s="312" t="s">
        <v>763</v>
      </c>
      <c r="AJ318" s="334"/>
    </row>
    <row r="319" spans="2:36">
      <c r="B319" s="317" t="str">
        <f>$B318</f>
        <v>표준</v>
      </c>
      <c r="C319" s="318"/>
      <c r="D319" s="318"/>
      <c r="E319" s="318"/>
      <c r="F319" s="318"/>
      <c r="G319" s="318"/>
      <c r="H319" s="318"/>
      <c r="I319" s="318"/>
      <c r="J319" s="318"/>
      <c r="K319" s="318"/>
      <c r="L319" s="318"/>
      <c r="M319" s="318"/>
      <c r="N319" s="318"/>
      <c r="O319" s="318"/>
      <c r="P319" s="318"/>
      <c r="Q319" s="318"/>
      <c r="R319" s="318"/>
      <c r="S319" s="318"/>
      <c r="T319" s="318"/>
      <c r="U319" s="318"/>
      <c r="V319" s="318"/>
      <c r="W319" s="318"/>
      <c r="X319" s="318"/>
      <c r="Y319" s="318"/>
      <c r="Z319" s="318"/>
      <c r="AA319" s="318"/>
      <c r="AB319" s="318"/>
      <c r="AC319" s="318"/>
      <c r="AD319" s="318"/>
      <c r="AE319" s="318"/>
      <c r="AF319" s="318"/>
      <c r="AG319" s="318"/>
      <c r="AH319" s="318"/>
      <c r="AI319" s="318"/>
      <c r="AJ319" s="318"/>
    </row>
    <row r="320" spans="2:36" ht="33" customHeight="1">
      <c r="B320" s="379"/>
      <c r="C320" s="438"/>
      <c r="D320" s="451" t="s">
        <v>1280</v>
      </c>
      <c r="E320" s="321"/>
      <c r="F320" s="321"/>
      <c r="G320" s="412" t="s">
        <v>1309</v>
      </c>
      <c r="H320" s="412"/>
      <c r="I320" s="415" t="str">
        <f t="shared" si="43"/>
        <v/>
      </c>
      <c r="J320" s="415"/>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305"/>
      <c r="AG320" s="305"/>
      <c r="AH320" s="305"/>
      <c r="AI320" s="305"/>
      <c r="AJ320" s="306"/>
    </row>
    <row r="321" spans="2:36" ht="34.9" customHeight="1">
      <c r="B321" s="283" t="s">
        <v>755</v>
      </c>
      <c r="C321" s="440"/>
      <c r="D321" s="285" t="s">
        <v>225</v>
      </c>
      <c r="E321" s="308"/>
      <c r="F321" s="287" t="s">
        <v>539</v>
      </c>
      <c r="G321" s="288" t="s">
        <v>1310</v>
      </c>
      <c r="H321" s="289"/>
      <c r="I321" s="290" t="str">
        <f t="shared" si="43"/>
        <v/>
      </c>
      <c r="J321" s="290"/>
      <c r="K321" s="290"/>
      <c r="L321" s="290"/>
      <c r="M321" s="290"/>
      <c r="N321" s="291"/>
      <c r="O321" s="441" t="s">
        <v>1311</v>
      </c>
      <c r="P321" s="442"/>
      <c r="Q321" s="442"/>
      <c r="R321" s="442"/>
      <c r="S321" s="442"/>
      <c r="T321" s="442"/>
      <c r="U321" s="442"/>
      <c r="V321" s="443"/>
      <c r="W321" s="444"/>
      <c r="X321" s="444"/>
      <c r="Y321" s="444"/>
      <c r="Z321" s="444"/>
      <c r="AA321" s="444"/>
      <c r="AB321" s="444"/>
      <c r="AC321" s="444"/>
      <c r="AD321" s="444"/>
      <c r="AE321" s="444"/>
      <c r="AF321" s="394"/>
      <c r="AG321" s="297"/>
      <c r="AH321" s="297"/>
      <c r="AI321" s="297"/>
      <c r="AJ321" s="333"/>
    </row>
    <row r="322" spans="2:36" ht="49.9" customHeight="1">
      <c r="B322" s="299" t="str">
        <f>$B321</f>
        <v>표준</v>
      </c>
      <c r="C322" s="314"/>
      <c r="D322" s="285"/>
      <c r="E322" s="285"/>
      <c r="F322" s="460"/>
      <c r="G322" s="286" t="str">
        <f t="shared" ref="G322:G324" si="50">N322&amp;" "&amp;Q322</f>
        <v xml:space="preserve">Reinforced Concrete Block </v>
      </c>
      <c r="H322" s="308" t="s">
        <v>1134</v>
      </c>
      <c r="I322" s="309" t="str">
        <f t="shared" si="43"/>
        <v>A04AL069-00002</v>
      </c>
      <c r="J322" s="310"/>
      <c r="K322" s="310" t="str">
        <f>VLOOKUP($I322,'WM-AR'!$B$7:$AL$2292,34,FALSE)</f>
        <v>M2</v>
      </c>
      <c r="L322" s="310" t="str">
        <f>VLOOKUP($I322,'WM-AR'!$B$7:$AL$2292,4,FALSE)</f>
        <v>Finishing Work</v>
      </c>
      <c r="M322" s="310" t="str">
        <f>VLOOKUP($I322,'WM-AR'!$B$7:$AL$2292,6,FALSE)</f>
        <v>Masonry Work</v>
      </c>
      <c r="N322" s="310" t="str">
        <f>VLOOKUP($I322,'WM-AR'!$B$7:$AL$2292,8,FALSE)</f>
        <v>Reinforced Concrete Block</v>
      </c>
      <c r="O322" s="310">
        <f>VLOOKUP($I322,'WM-AR'!$B$7:$AL$2292,10,FALSE)</f>
        <v>0</v>
      </c>
      <c r="P322" s="310">
        <f>VLOOKUP($I322,'WM-AR'!$B$7:$AL$2292,12,FALSE)</f>
        <v>0</v>
      </c>
      <c r="Q322" s="310" t="str">
        <f>IF(VLOOKUP($I322,'WM-AR'!$B$7:$AL$2292,14,FALSE)=0,"",VLOOKUP($I322,'WM-AR'!$B$7:$AL$2292,14,FALSE))</f>
        <v/>
      </c>
      <c r="R322" s="310">
        <f>VLOOKUP($I322,'WM-AR'!$B$7:$AL$2292,16,FALSE)</f>
        <v>0</v>
      </c>
      <c r="S322" s="310">
        <f>VLOOKUP($I322,'WM-AR'!$B$7:$AL$2292,18,FALSE)</f>
        <v>0</v>
      </c>
      <c r="T322" s="310" t="str">
        <f>VLOOKUP($I322,'WM-AR'!$B$7:$AL$2292,20,FALSE)</f>
        <v>w/ All Reinf.(Lath, Steel Tie, Anchor Bar, Mortar, ETC.), Filler, Sealant, Lintel/Sill for Opening, ETC.</v>
      </c>
      <c r="U322" s="310">
        <f>VLOOKUP($I322,'WM-AR'!$B$7:$AL$2292,22,FALSE)</f>
        <v>0</v>
      </c>
      <c r="V322" s="310" t="str">
        <f>VLOOKUP($I322,'WM-AR'!$B$7:$AL$2292,24,FALSE)</f>
        <v>100mm&lt;THK≤200mm</v>
      </c>
      <c r="W322" s="310">
        <f>VLOOKUP($I322,'WM-AR'!$B$7:$AL$2292,25,FALSE)</f>
        <v>0</v>
      </c>
      <c r="X322" s="310" t="str">
        <f>VLOOKUP($I322,'WM-AR'!$B$7:$AL$2292,26,FALSE)</f>
        <v>THK=(  )mm</v>
      </c>
      <c r="Y322" s="310">
        <f>VLOOKUP($I322,'WM-AR'!$B$7:$AL$2292,27,FALSE)</f>
        <v>0</v>
      </c>
      <c r="Z322" s="310">
        <f>VLOOKUP($I322,'WM-AR'!$B$7:$AL$2292,28,FALSE)</f>
        <v>0</v>
      </c>
      <c r="AA322" s="310">
        <f>VLOOKUP($I322,'WM-AR'!$B$7:$AL$2292,29,FALSE)</f>
        <v>0</v>
      </c>
      <c r="AB322" s="310">
        <f>VLOOKUP($I322,'WM-AR'!$B$7:$AL$2292,30,FALSE)</f>
        <v>0</v>
      </c>
      <c r="AC322" s="310">
        <f>VLOOKUP($I322,'WM-AR'!$B$7:$AL$2292,31,FALSE)</f>
        <v>0</v>
      </c>
      <c r="AD322" s="310">
        <f>VLOOKUP($I322,'WM-AR'!$B$7:$AL$2292,32,FALSE)</f>
        <v>0</v>
      </c>
      <c r="AE322" s="310">
        <f>VLOOKUP($I322,'WM-AR'!$B$7:$AL$2292,33,FALSE)</f>
        <v>0</v>
      </c>
      <c r="AF322" s="287" t="s">
        <v>1063</v>
      </c>
      <c r="AG322" s="316" t="s">
        <v>779</v>
      </c>
      <c r="AH322" s="312">
        <v>54.076000000000001</v>
      </c>
      <c r="AI322" s="312" t="s">
        <v>763</v>
      </c>
      <c r="AJ322" s="334"/>
    </row>
    <row r="323" spans="2:36" ht="49.9" customHeight="1">
      <c r="B323" s="299" t="str">
        <f t="shared" ref="B323:B324" si="51">$B322</f>
        <v>표준</v>
      </c>
      <c r="C323" s="314"/>
      <c r="D323" s="285"/>
      <c r="E323" s="285"/>
      <c r="F323" s="460"/>
      <c r="G323" s="286" t="str">
        <f t="shared" si="50"/>
        <v xml:space="preserve">Insulation </v>
      </c>
      <c r="H323" s="308" t="s">
        <v>1312</v>
      </c>
      <c r="I323" s="309" t="str">
        <f t="shared" si="43"/>
        <v>A04AL076-00002</v>
      </c>
      <c r="J323" s="310"/>
      <c r="K323" s="310" t="str">
        <f>VLOOKUP($I323,'WM-AR'!$B$7:$AL$2292,34,FALSE)</f>
        <v>M2</v>
      </c>
      <c r="L323" s="310" t="str">
        <f>VLOOKUP($I323,'WM-AR'!$B$7:$AL$2292,4,FALSE)</f>
        <v>Finishing Work</v>
      </c>
      <c r="M323" s="310" t="str">
        <f>VLOOKUP($I323,'WM-AR'!$B$7:$AL$2292,6,FALSE)</f>
        <v>Masonry Work</v>
      </c>
      <c r="N323" s="310" t="str">
        <f>VLOOKUP($I323,'WM-AR'!$B$7:$AL$2292,8,FALSE)</f>
        <v>Insulation</v>
      </c>
      <c r="O323" s="310" t="str">
        <f>VLOOKUP($I323,'WM-AR'!$B$7:$AL$2292,10,FALSE)</f>
        <v>Mineral Wool (Rock Wool)</v>
      </c>
      <c r="P323" s="310">
        <f>VLOOKUP($I323,'WM-AR'!$B$7:$AL$2292,12,FALSE)</f>
        <v>0</v>
      </c>
      <c r="Q323" s="310" t="str">
        <f>IF(VLOOKUP($I323,'WM-AR'!$B$7:$AL$2292,14,FALSE)=0,"",VLOOKUP($I323,'WM-AR'!$B$7:$AL$2292,14,FALSE))</f>
        <v/>
      </c>
      <c r="R323" s="310">
        <f>VLOOKUP($I323,'WM-AR'!$B$7:$AL$2292,16,FALSE)</f>
        <v>0</v>
      </c>
      <c r="S323" s="310">
        <f>VLOOKUP($I323,'WM-AR'!$B$7:$AL$2292,18,FALSE)</f>
        <v>0</v>
      </c>
      <c r="T323" s="310" t="str">
        <f>VLOOKUP($I323,'WM-AR'!$B$7:$AL$2292,20,FALSE)</f>
        <v>Minimum Density of 50 kg/m3</v>
      </c>
      <c r="U323" s="310">
        <f>VLOOKUP($I323,'WM-AR'!$B$7:$AL$2292,22,FALSE)</f>
        <v>0</v>
      </c>
      <c r="V323" s="310" t="str">
        <f>VLOOKUP($I323,'WM-AR'!$B$7:$AL$2292,24,FALSE)</f>
        <v>50mm≤THK&lt;75mm</v>
      </c>
      <c r="W323" s="310">
        <f>VLOOKUP($I323,'WM-AR'!$B$7:$AL$2292,25,FALSE)</f>
        <v>0</v>
      </c>
      <c r="X323" s="310" t="str">
        <f>VLOOKUP($I323,'WM-AR'!$B$7:$AL$2292,26,FALSE)</f>
        <v>THK=(  )mm</v>
      </c>
      <c r="Y323" s="310">
        <f>VLOOKUP($I323,'WM-AR'!$B$7:$AL$2292,27,FALSE)</f>
        <v>0</v>
      </c>
      <c r="Z323" s="310">
        <f>VLOOKUP($I323,'WM-AR'!$B$7:$AL$2292,28,FALSE)</f>
        <v>0</v>
      </c>
      <c r="AA323" s="310">
        <f>VLOOKUP($I323,'WM-AR'!$B$7:$AL$2292,29,FALSE)</f>
        <v>0</v>
      </c>
      <c r="AB323" s="310">
        <f>VLOOKUP($I323,'WM-AR'!$B$7:$AL$2292,30,FALSE)</f>
        <v>0</v>
      </c>
      <c r="AC323" s="310">
        <f>VLOOKUP($I323,'WM-AR'!$B$7:$AL$2292,31,FALSE)</f>
        <v>0</v>
      </c>
      <c r="AD323" s="310">
        <f>VLOOKUP($I323,'WM-AR'!$B$7:$AL$2292,32,FALSE)</f>
        <v>0</v>
      </c>
      <c r="AE323" s="310">
        <f>VLOOKUP($I323,'WM-AR'!$B$7:$AL$2292,33,FALSE)</f>
        <v>0</v>
      </c>
      <c r="AF323" s="287" t="s">
        <v>1002</v>
      </c>
      <c r="AG323" s="316" t="s">
        <v>779</v>
      </c>
      <c r="AH323" s="312"/>
      <c r="AI323" s="312" t="s">
        <v>763</v>
      </c>
      <c r="AJ323" s="334"/>
    </row>
    <row r="324" spans="2:36" ht="49.9" customHeight="1">
      <c r="B324" s="299" t="str">
        <f t="shared" si="51"/>
        <v>표준</v>
      </c>
      <c r="C324" s="314"/>
      <c r="D324" s="285"/>
      <c r="E324" s="285"/>
      <c r="F324" s="460"/>
      <c r="G324" s="286" t="str">
        <f t="shared" si="50"/>
        <v xml:space="preserve">Gypsumboard Partition Wall (Fixed Type) </v>
      </c>
      <c r="H324" s="308" t="s">
        <v>1265</v>
      </c>
      <c r="I324" s="309" t="str">
        <f t="shared" si="43"/>
        <v>A04AS177-00002</v>
      </c>
      <c r="J324" s="310"/>
      <c r="K324" s="310" t="str">
        <f>VLOOKUP($I324,'WM-AR'!$B$7:$AL$2292,34,FALSE)</f>
        <v>M2</v>
      </c>
      <c r="L324" s="310" t="str">
        <f>VLOOKUP($I324,'WM-AR'!$B$7:$AL$2292,4,FALSE)</f>
        <v>Finishing Work</v>
      </c>
      <c r="M324" s="310" t="str">
        <f>VLOOKUP($I324,'WM-AR'!$B$7:$AL$2292,6,FALSE)</f>
        <v>Exterior/Interior Finish Work</v>
      </c>
      <c r="N324" s="310" t="str">
        <f>VLOOKUP($I324,'WM-AR'!$B$7:$AL$2292,8,FALSE)</f>
        <v>Gypsumboard Partition Wall (Fixed Type)</v>
      </c>
      <c r="O324" s="310" t="str">
        <f>VLOOKUP($I324,'WM-AR'!$B$7:$AL$2292,10,FALSE)</f>
        <v>Fire Protective Rating: N/A, 1-Layer Gypsum Board to One Side</v>
      </c>
      <c r="P324" s="310">
        <f>VLOOKUP($I324,'WM-AR'!$B$7:$AL$2292,12,FALSE)</f>
        <v>0</v>
      </c>
      <c r="Q324" s="310" t="str">
        <f>IF(VLOOKUP($I324,'WM-AR'!$B$7:$AL$2292,14,FALSE)=0,"",VLOOKUP($I324,'WM-AR'!$B$7:$AL$2292,14,FALSE))</f>
        <v/>
      </c>
      <c r="R324" s="310" t="str">
        <f>VLOOKUP($I324,'WM-AR'!$B$7:$AL$2292,16,FALSE)</f>
        <v>w/o Insulation</v>
      </c>
      <c r="S324" s="310">
        <f>VLOOKUP($I324,'WM-AR'!$B$7:$AL$2292,18,FALSE)</f>
        <v>0</v>
      </c>
      <c r="T324" s="310" t="str">
        <f>VLOOKUP($I324,'WM-AR'!$B$7:$AL$2292,20,FALSE)</f>
        <v>Including Supporting Frame(Stud) &amp; Accessories</v>
      </c>
      <c r="U324" s="310">
        <f>VLOOKUP($I324,'WM-AR'!$B$7:$AL$2292,22,FALSE)</f>
        <v>0</v>
      </c>
      <c r="V324" s="310" t="str">
        <f>VLOOKUP($I324,'WM-AR'!$B$7:$AL$2292,24,FALSE)</f>
        <v>1-Layer Gypsumboard THK=12.5mm</v>
      </c>
      <c r="W324" s="310">
        <f>VLOOKUP($I324,'WM-AR'!$B$7:$AL$2292,25,FALSE)</f>
        <v>0</v>
      </c>
      <c r="X324" s="310" t="str">
        <f>VLOOKUP($I324,'WM-AR'!$B$7:$AL$2292,26,FALSE)</f>
        <v/>
      </c>
      <c r="Y324" s="310">
        <f>VLOOKUP($I324,'WM-AR'!$B$7:$AL$2292,27,FALSE)</f>
        <v>0</v>
      </c>
      <c r="Z324" s="310">
        <f>VLOOKUP($I324,'WM-AR'!$B$7:$AL$2292,28,FALSE)</f>
        <v>0</v>
      </c>
      <c r="AA324" s="310">
        <f>VLOOKUP($I324,'WM-AR'!$B$7:$AL$2292,29,FALSE)</f>
        <v>0</v>
      </c>
      <c r="AB324" s="310">
        <f>VLOOKUP($I324,'WM-AR'!$B$7:$AL$2292,30,FALSE)</f>
        <v>0</v>
      </c>
      <c r="AC324" s="310">
        <f>VLOOKUP($I324,'WM-AR'!$B$7:$AL$2292,31,FALSE)</f>
        <v>0</v>
      </c>
      <c r="AD324" s="310">
        <f>VLOOKUP($I324,'WM-AR'!$B$7:$AL$2292,32,FALSE)</f>
        <v>0</v>
      </c>
      <c r="AE324" s="310">
        <f>VLOOKUP($I324,'WM-AR'!$B$7:$AL$2292,33,FALSE)</f>
        <v>0</v>
      </c>
      <c r="AF324" s="287"/>
      <c r="AG324" s="316" t="s">
        <v>779</v>
      </c>
      <c r="AH324" s="312">
        <v>10.112</v>
      </c>
      <c r="AI324" s="312" t="s">
        <v>763</v>
      </c>
      <c r="AJ324" s="334"/>
    </row>
    <row r="325" spans="2:36">
      <c r="B325" s="317" t="str">
        <f>$B324</f>
        <v>표준</v>
      </c>
      <c r="C325" s="318"/>
      <c r="D325" s="318"/>
      <c r="E325" s="318"/>
      <c r="F325" s="318"/>
      <c r="G325" s="318"/>
      <c r="H325" s="318"/>
      <c r="I325" s="318"/>
      <c r="J325" s="318"/>
      <c r="K325" s="318"/>
      <c r="L325" s="318"/>
      <c r="M325" s="318"/>
      <c r="N325" s="318"/>
      <c r="O325" s="318"/>
      <c r="P325" s="318"/>
      <c r="Q325" s="318"/>
      <c r="R325" s="318"/>
      <c r="S325" s="318"/>
      <c r="T325" s="318"/>
      <c r="U325" s="318"/>
      <c r="V325" s="318"/>
      <c r="W325" s="318"/>
      <c r="X325" s="318"/>
      <c r="Y325" s="318"/>
      <c r="Z325" s="318"/>
      <c r="AA325" s="318"/>
      <c r="AB325" s="318"/>
      <c r="AC325" s="318"/>
      <c r="AD325" s="318"/>
      <c r="AE325" s="318"/>
      <c r="AF325" s="318"/>
      <c r="AG325" s="318"/>
      <c r="AH325" s="318"/>
      <c r="AI325" s="318"/>
      <c r="AJ325" s="318"/>
    </row>
    <row r="326" spans="2:36" ht="34.9" customHeight="1">
      <c r="B326" s="283" t="s">
        <v>755</v>
      </c>
      <c r="C326" s="440"/>
      <c r="D326" s="285" t="s">
        <v>225</v>
      </c>
      <c r="E326" s="308"/>
      <c r="F326" s="287" t="s">
        <v>539</v>
      </c>
      <c r="G326" s="288" t="s">
        <v>1313</v>
      </c>
      <c r="H326" s="289"/>
      <c r="I326" s="290" t="str">
        <f t="shared" ref="I326:I388" si="52">LEFT(H326,14)</f>
        <v/>
      </c>
      <c r="J326" s="290"/>
      <c r="K326" s="290"/>
      <c r="L326" s="290"/>
      <c r="M326" s="290"/>
      <c r="N326" s="291"/>
      <c r="O326" s="441" t="s">
        <v>1314</v>
      </c>
      <c r="P326" s="442"/>
      <c r="Q326" s="442"/>
      <c r="R326" s="442"/>
      <c r="S326" s="442"/>
      <c r="T326" s="442"/>
      <c r="U326" s="442"/>
      <c r="V326" s="443"/>
      <c r="W326" s="444"/>
      <c r="X326" s="444"/>
      <c r="Y326" s="444"/>
      <c r="Z326" s="444"/>
      <c r="AA326" s="444"/>
      <c r="AB326" s="444"/>
      <c r="AC326" s="444"/>
      <c r="AD326" s="444"/>
      <c r="AE326" s="444"/>
      <c r="AF326" s="394"/>
      <c r="AG326" s="297"/>
      <c r="AH326" s="297"/>
      <c r="AI326" s="297"/>
      <c r="AJ326" s="333"/>
    </row>
    <row r="327" spans="2:36" ht="49.9" customHeight="1">
      <c r="B327" s="299" t="str">
        <f>$B326</f>
        <v>표준</v>
      </c>
      <c r="C327" s="314"/>
      <c r="D327" s="285"/>
      <c r="E327" s="285"/>
      <c r="F327" s="460"/>
      <c r="G327" s="286" t="str">
        <f t="shared" ref="G327:G329" si="53">N327&amp;" "&amp;Q327</f>
        <v xml:space="preserve">Concrete Brick </v>
      </c>
      <c r="H327" s="308" t="s">
        <v>1149</v>
      </c>
      <c r="I327" s="309" t="str">
        <f t="shared" si="52"/>
        <v>A04AL073-00002</v>
      </c>
      <c r="J327" s="310"/>
      <c r="K327" s="310" t="str">
        <f>VLOOKUP($I327,'WM-AR'!$B$7:$AL$2292,34,FALSE)</f>
        <v>M2</v>
      </c>
      <c r="L327" s="310" t="str">
        <f>VLOOKUP($I327,'WM-AR'!$B$7:$AL$2292,4,FALSE)</f>
        <v>Finishing Work</v>
      </c>
      <c r="M327" s="310" t="str">
        <f>VLOOKUP($I327,'WM-AR'!$B$7:$AL$2292,6,FALSE)</f>
        <v>Masonry Work</v>
      </c>
      <c r="N327" s="310" t="str">
        <f>VLOOKUP($I327,'WM-AR'!$B$7:$AL$2292,8,FALSE)</f>
        <v>Concrete Brick</v>
      </c>
      <c r="O327" s="310">
        <f>VLOOKUP($I327,'WM-AR'!$B$7:$AL$2292,10,FALSE)</f>
        <v>0</v>
      </c>
      <c r="P327" s="310">
        <f>VLOOKUP($I327,'WM-AR'!$B$7:$AL$2292,12,FALSE)</f>
        <v>0</v>
      </c>
      <c r="Q327" s="310" t="str">
        <f>IF(VLOOKUP($I327,'WM-AR'!$B$7:$AL$2292,14,FALSE)=0,"",VLOOKUP($I327,'WM-AR'!$B$7:$AL$2292,14,FALSE))</f>
        <v/>
      </c>
      <c r="R327" s="310">
        <f>VLOOKUP($I327,'WM-AR'!$B$7:$AL$2292,16,FALSE)</f>
        <v>0</v>
      </c>
      <c r="S327" s="310">
        <f>VLOOKUP($I327,'WM-AR'!$B$7:$AL$2292,18,FALSE)</f>
        <v>0</v>
      </c>
      <c r="T327" s="310" t="str">
        <f>VLOOKUP($I327,'WM-AR'!$B$7:$AL$2292,20,FALSE)</f>
        <v>[1.0B] w/ All Reinf.(Lath, Steel Tie, Anchor Bar, Mortar, ETC.), Filler, Sealant, Lintel/Sill for Opening, ETC.</v>
      </c>
      <c r="U327" s="310">
        <f>VLOOKUP($I327,'WM-AR'!$B$7:$AL$2292,22,FALSE)</f>
        <v>0</v>
      </c>
      <c r="V327" s="310" t="str">
        <f>VLOOKUP($I327,'WM-AR'!$B$7:$AL$2292,24,FALSE)</f>
        <v>90mm&lt;THK≤190mm</v>
      </c>
      <c r="W327" s="310">
        <f>VLOOKUP($I327,'WM-AR'!$B$7:$AL$2292,25,FALSE)</f>
        <v>0</v>
      </c>
      <c r="X327" s="310" t="str">
        <f>VLOOKUP($I327,'WM-AR'!$B$7:$AL$2292,26,FALSE)</f>
        <v>THK=(  )mm</v>
      </c>
      <c r="Y327" s="310">
        <f>VLOOKUP($I327,'WM-AR'!$B$7:$AL$2292,27,FALSE)</f>
        <v>0</v>
      </c>
      <c r="Z327" s="310">
        <f>VLOOKUP($I327,'WM-AR'!$B$7:$AL$2292,28,FALSE)</f>
        <v>0</v>
      </c>
      <c r="AA327" s="310">
        <f>VLOOKUP($I327,'WM-AR'!$B$7:$AL$2292,29,FALSE)</f>
        <v>0</v>
      </c>
      <c r="AB327" s="310">
        <f>VLOOKUP($I327,'WM-AR'!$B$7:$AL$2292,30,FALSE)</f>
        <v>0</v>
      </c>
      <c r="AC327" s="310">
        <f>VLOOKUP($I327,'WM-AR'!$B$7:$AL$2292,31,FALSE)</f>
        <v>0</v>
      </c>
      <c r="AD327" s="310">
        <f>VLOOKUP($I327,'WM-AR'!$B$7:$AL$2292,32,FALSE)</f>
        <v>0</v>
      </c>
      <c r="AE327" s="310">
        <f>VLOOKUP($I327,'WM-AR'!$B$7:$AL$2292,33,FALSE)</f>
        <v>0</v>
      </c>
      <c r="AF327" s="287" t="s">
        <v>1305</v>
      </c>
      <c r="AG327" s="316" t="s">
        <v>779</v>
      </c>
      <c r="AH327" s="312">
        <v>54.076000000000001</v>
      </c>
      <c r="AI327" s="312" t="s">
        <v>763</v>
      </c>
      <c r="AJ327" s="334"/>
    </row>
    <row r="328" spans="2:36" ht="49.9" customHeight="1">
      <c r="B328" s="299" t="str">
        <f t="shared" ref="B328:B329" si="54">$B327</f>
        <v>표준</v>
      </c>
      <c r="C328" s="314"/>
      <c r="D328" s="285"/>
      <c r="E328" s="285"/>
      <c r="F328" s="460"/>
      <c r="G328" s="286" t="str">
        <f t="shared" si="53"/>
        <v xml:space="preserve">Insulation </v>
      </c>
      <c r="H328" s="308" t="s">
        <v>1312</v>
      </c>
      <c r="I328" s="309" t="str">
        <f t="shared" si="52"/>
        <v>A04AL076-00002</v>
      </c>
      <c r="J328" s="310"/>
      <c r="K328" s="310" t="str">
        <f>VLOOKUP($I328,'WM-AR'!$B$7:$AL$2292,34,FALSE)</f>
        <v>M2</v>
      </c>
      <c r="L328" s="310" t="str">
        <f>VLOOKUP($I328,'WM-AR'!$B$7:$AL$2292,4,FALSE)</f>
        <v>Finishing Work</v>
      </c>
      <c r="M328" s="310" t="str">
        <f>VLOOKUP($I328,'WM-AR'!$B$7:$AL$2292,6,FALSE)</f>
        <v>Masonry Work</v>
      </c>
      <c r="N328" s="310" t="str">
        <f>VLOOKUP($I328,'WM-AR'!$B$7:$AL$2292,8,FALSE)</f>
        <v>Insulation</v>
      </c>
      <c r="O328" s="310" t="str">
        <f>VLOOKUP($I328,'WM-AR'!$B$7:$AL$2292,10,FALSE)</f>
        <v>Mineral Wool (Rock Wool)</v>
      </c>
      <c r="P328" s="310">
        <f>VLOOKUP($I328,'WM-AR'!$B$7:$AL$2292,12,FALSE)</f>
        <v>0</v>
      </c>
      <c r="Q328" s="310" t="str">
        <f>IF(VLOOKUP($I328,'WM-AR'!$B$7:$AL$2292,14,FALSE)=0,"",VLOOKUP($I328,'WM-AR'!$B$7:$AL$2292,14,FALSE))</f>
        <v/>
      </c>
      <c r="R328" s="310">
        <f>VLOOKUP($I328,'WM-AR'!$B$7:$AL$2292,16,FALSE)</f>
        <v>0</v>
      </c>
      <c r="S328" s="310">
        <f>VLOOKUP($I328,'WM-AR'!$B$7:$AL$2292,18,FALSE)</f>
        <v>0</v>
      </c>
      <c r="T328" s="310" t="str">
        <f>VLOOKUP($I328,'WM-AR'!$B$7:$AL$2292,20,FALSE)</f>
        <v>Minimum Density of 50 kg/m3</v>
      </c>
      <c r="U328" s="310">
        <f>VLOOKUP($I328,'WM-AR'!$B$7:$AL$2292,22,FALSE)</f>
        <v>0</v>
      </c>
      <c r="V328" s="310" t="str">
        <f>VLOOKUP($I328,'WM-AR'!$B$7:$AL$2292,24,FALSE)</f>
        <v>50mm≤THK&lt;75mm</v>
      </c>
      <c r="W328" s="310">
        <f>VLOOKUP($I328,'WM-AR'!$B$7:$AL$2292,25,FALSE)</f>
        <v>0</v>
      </c>
      <c r="X328" s="310" t="str">
        <f>VLOOKUP($I328,'WM-AR'!$B$7:$AL$2292,26,FALSE)</f>
        <v>THK=(  )mm</v>
      </c>
      <c r="Y328" s="310">
        <f>VLOOKUP($I328,'WM-AR'!$B$7:$AL$2292,27,FALSE)</f>
        <v>0</v>
      </c>
      <c r="Z328" s="310">
        <f>VLOOKUP($I328,'WM-AR'!$B$7:$AL$2292,28,FALSE)</f>
        <v>0</v>
      </c>
      <c r="AA328" s="310">
        <f>VLOOKUP($I328,'WM-AR'!$B$7:$AL$2292,29,FALSE)</f>
        <v>0</v>
      </c>
      <c r="AB328" s="310">
        <f>VLOOKUP($I328,'WM-AR'!$B$7:$AL$2292,30,FALSE)</f>
        <v>0</v>
      </c>
      <c r="AC328" s="310">
        <f>VLOOKUP($I328,'WM-AR'!$B$7:$AL$2292,31,FALSE)</f>
        <v>0</v>
      </c>
      <c r="AD328" s="310">
        <f>VLOOKUP($I328,'WM-AR'!$B$7:$AL$2292,32,FALSE)</f>
        <v>0</v>
      </c>
      <c r="AE328" s="310">
        <f>VLOOKUP($I328,'WM-AR'!$B$7:$AL$2292,33,FALSE)</f>
        <v>0</v>
      </c>
      <c r="AF328" s="287" t="s">
        <v>1002</v>
      </c>
      <c r="AG328" s="316" t="s">
        <v>779</v>
      </c>
      <c r="AH328" s="312"/>
      <c r="AI328" s="312" t="s">
        <v>763</v>
      </c>
      <c r="AJ328" s="334"/>
    </row>
    <row r="329" spans="2:36" ht="49.9" customHeight="1">
      <c r="B329" s="299" t="str">
        <f t="shared" si="54"/>
        <v>표준</v>
      </c>
      <c r="C329" s="314"/>
      <c r="D329" s="285"/>
      <c r="E329" s="285"/>
      <c r="F329" s="460"/>
      <c r="G329" s="286" t="str">
        <f t="shared" si="53"/>
        <v xml:space="preserve">Gypsumboard Partition Wall (Fixed Type) </v>
      </c>
      <c r="H329" s="308" t="s">
        <v>1265</v>
      </c>
      <c r="I329" s="309" t="str">
        <f t="shared" si="52"/>
        <v>A04AS177-00002</v>
      </c>
      <c r="J329" s="310"/>
      <c r="K329" s="310" t="str">
        <f>VLOOKUP($I329,'WM-AR'!$B$7:$AL$2292,34,FALSE)</f>
        <v>M2</v>
      </c>
      <c r="L329" s="310" t="str">
        <f>VLOOKUP($I329,'WM-AR'!$B$7:$AL$2292,4,FALSE)</f>
        <v>Finishing Work</v>
      </c>
      <c r="M329" s="310" t="str">
        <f>VLOOKUP($I329,'WM-AR'!$B$7:$AL$2292,6,FALSE)</f>
        <v>Exterior/Interior Finish Work</v>
      </c>
      <c r="N329" s="310" t="str">
        <f>VLOOKUP($I329,'WM-AR'!$B$7:$AL$2292,8,FALSE)</f>
        <v>Gypsumboard Partition Wall (Fixed Type)</v>
      </c>
      <c r="O329" s="310" t="str">
        <f>VLOOKUP($I329,'WM-AR'!$B$7:$AL$2292,10,FALSE)</f>
        <v>Fire Protective Rating: N/A, 1-Layer Gypsum Board to One Side</v>
      </c>
      <c r="P329" s="310">
        <f>VLOOKUP($I329,'WM-AR'!$B$7:$AL$2292,12,FALSE)</f>
        <v>0</v>
      </c>
      <c r="Q329" s="310" t="str">
        <f>IF(VLOOKUP($I329,'WM-AR'!$B$7:$AL$2292,14,FALSE)=0,"",VLOOKUP($I329,'WM-AR'!$B$7:$AL$2292,14,FALSE))</f>
        <v/>
      </c>
      <c r="R329" s="310" t="str">
        <f>VLOOKUP($I329,'WM-AR'!$B$7:$AL$2292,16,FALSE)</f>
        <v>w/o Insulation</v>
      </c>
      <c r="S329" s="310">
        <f>VLOOKUP($I329,'WM-AR'!$B$7:$AL$2292,18,FALSE)</f>
        <v>0</v>
      </c>
      <c r="T329" s="310" t="str">
        <f>VLOOKUP($I329,'WM-AR'!$B$7:$AL$2292,20,FALSE)</f>
        <v>Including Supporting Frame(Stud) &amp; Accessories</v>
      </c>
      <c r="U329" s="310">
        <f>VLOOKUP($I329,'WM-AR'!$B$7:$AL$2292,22,FALSE)</f>
        <v>0</v>
      </c>
      <c r="V329" s="310" t="str">
        <f>VLOOKUP($I329,'WM-AR'!$B$7:$AL$2292,24,FALSE)</f>
        <v>1-Layer Gypsumboard THK=12.5mm</v>
      </c>
      <c r="W329" s="310">
        <f>VLOOKUP($I329,'WM-AR'!$B$7:$AL$2292,25,FALSE)</f>
        <v>0</v>
      </c>
      <c r="X329" s="310" t="str">
        <f>VLOOKUP($I329,'WM-AR'!$B$7:$AL$2292,26,FALSE)</f>
        <v/>
      </c>
      <c r="Y329" s="310">
        <f>VLOOKUP($I329,'WM-AR'!$B$7:$AL$2292,27,FALSE)</f>
        <v>0</v>
      </c>
      <c r="Z329" s="310">
        <f>VLOOKUP($I329,'WM-AR'!$B$7:$AL$2292,28,FALSE)</f>
        <v>0</v>
      </c>
      <c r="AA329" s="310">
        <f>VLOOKUP($I329,'WM-AR'!$B$7:$AL$2292,29,FALSE)</f>
        <v>0</v>
      </c>
      <c r="AB329" s="310">
        <f>VLOOKUP($I329,'WM-AR'!$B$7:$AL$2292,30,FALSE)</f>
        <v>0</v>
      </c>
      <c r="AC329" s="310">
        <f>VLOOKUP($I329,'WM-AR'!$B$7:$AL$2292,31,FALSE)</f>
        <v>0</v>
      </c>
      <c r="AD329" s="310">
        <f>VLOOKUP($I329,'WM-AR'!$B$7:$AL$2292,32,FALSE)</f>
        <v>0</v>
      </c>
      <c r="AE329" s="310">
        <f>VLOOKUP($I329,'WM-AR'!$B$7:$AL$2292,33,FALSE)</f>
        <v>0</v>
      </c>
      <c r="AF329" s="287"/>
      <c r="AG329" s="316" t="s">
        <v>779</v>
      </c>
      <c r="AH329" s="312">
        <v>10.112</v>
      </c>
      <c r="AI329" s="312" t="s">
        <v>763</v>
      </c>
      <c r="AJ329" s="334"/>
    </row>
    <row r="330" spans="2:36">
      <c r="B330" s="317" t="str">
        <f>$B329</f>
        <v>표준</v>
      </c>
      <c r="C330" s="318"/>
      <c r="D330" s="318"/>
      <c r="E330" s="318"/>
      <c r="F330" s="318"/>
      <c r="G330" s="318"/>
      <c r="H330" s="318"/>
      <c r="I330" s="318"/>
      <c r="J330" s="318"/>
      <c r="K330" s="318"/>
      <c r="L330" s="318"/>
      <c r="M330" s="318"/>
      <c r="N330" s="318"/>
      <c r="O330" s="318"/>
      <c r="P330" s="318"/>
      <c r="Q330" s="318"/>
      <c r="R330" s="318"/>
      <c r="S330" s="318"/>
      <c r="T330" s="318"/>
      <c r="U330" s="318"/>
      <c r="V330" s="318"/>
      <c r="W330" s="318"/>
      <c r="X330" s="318"/>
      <c r="Y330" s="318"/>
      <c r="Z330" s="318"/>
      <c r="AA330" s="318"/>
      <c r="AB330" s="318"/>
      <c r="AC330" s="318"/>
      <c r="AD330" s="318"/>
      <c r="AE330" s="318"/>
      <c r="AF330" s="318"/>
      <c r="AG330" s="318"/>
      <c r="AH330" s="318"/>
      <c r="AI330" s="318"/>
      <c r="AJ330" s="318"/>
    </row>
    <row r="331" spans="2:36" ht="34.9" customHeight="1">
      <c r="B331" s="283" t="s">
        <v>755</v>
      </c>
      <c r="C331" s="440"/>
      <c r="D331" s="285" t="s">
        <v>225</v>
      </c>
      <c r="E331" s="308"/>
      <c r="F331" s="287" t="s">
        <v>539</v>
      </c>
      <c r="G331" s="288" t="s">
        <v>1315</v>
      </c>
      <c r="H331" s="289"/>
      <c r="I331" s="290" t="str">
        <f t="shared" si="52"/>
        <v/>
      </c>
      <c r="J331" s="290"/>
      <c r="K331" s="290"/>
      <c r="L331" s="290"/>
      <c r="M331" s="290"/>
      <c r="N331" s="291"/>
      <c r="O331" s="441" t="s">
        <v>1316</v>
      </c>
      <c r="P331" s="442"/>
      <c r="Q331" s="442"/>
      <c r="R331" s="442"/>
      <c r="S331" s="442"/>
      <c r="T331" s="442"/>
      <c r="U331" s="442"/>
      <c r="V331" s="443"/>
      <c r="W331" s="444"/>
      <c r="X331" s="444"/>
      <c r="Y331" s="444"/>
      <c r="Z331" s="444"/>
      <c r="AA331" s="444"/>
      <c r="AB331" s="444"/>
      <c r="AC331" s="444"/>
      <c r="AD331" s="444"/>
      <c r="AE331" s="444"/>
      <c r="AF331" s="394"/>
      <c r="AG331" s="297"/>
      <c r="AH331" s="297"/>
      <c r="AI331" s="297"/>
      <c r="AJ331" s="333"/>
    </row>
    <row r="332" spans="2:36" ht="49.9" customHeight="1">
      <c r="B332" s="299" t="str">
        <f>$B331</f>
        <v>표준</v>
      </c>
      <c r="C332" s="314"/>
      <c r="D332" s="285"/>
      <c r="E332" s="285"/>
      <c r="F332" s="460"/>
      <c r="G332" s="286" t="str">
        <f t="shared" ref="G332:G334" si="55">N332&amp;" "&amp;Q332</f>
        <v xml:space="preserve">Reinforced Concrete Block </v>
      </c>
      <c r="H332" s="308" t="s">
        <v>1134</v>
      </c>
      <c r="I332" s="309" t="str">
        <f t="shared" si="52"/>
        <v>A04AL069-00002</v>
      </c>
      <c r="J332" s="310"/>
      <c r="K332" s="310" t="str">
        <f>VLOOKUP($I332,'WM-AR'!$B$7:$AL$2292,34,FALSE)</f>
        <v>M2</v>
      </c>
      <c r="L332" s="310" t="str">
        <f>VLOOKUP($I332,'WM-AR'!$B$7:$AL$2292,4,FALSE)</f>
        <v>Finishing Work</v>
      </c>
      <c r="M332" s="310" t="str">
        <f>VLOOKUP($I332,'WM-AR'!$B$7:$AL$2292,6,FALSE)</f>
        <v>Masonry Work</v>
      </c>
      <c r="N332" s="310" t="str">
        <f>VLOOKUP($I332,'WM-AR'!$B$7:$AL$2292,8,FALSE)</f>
        <v>Reinforced Concrete Block</v>
      </c>
      <c r="O332" s="310">
        <f>VLOOKUP($I332,'WM-AR'!$B$7:$AL$2292,10,FALSE)</f>
        <v>0</v>
      </c>
      <c r="P332" s="310">
        <f>VLOOKUP($I332,'WM-AR'!$B$7:$AL$2292,12,FALSE)</f>
        <v>0</v>
      </c>
      <c r="Q332" s="310" t="str">
        <f>IF(VLOOKUP($I332,'WM-AR'!$B$7:$AL$2292,14,FALSE)=0,"",VLOOKUP($I332,'WM-AR'!$B$7:$AL$2292,14,FALSE))</f>
        <v/>
      </c>
      <c r="R332" s="310">
        <f>VLOOKUP($I332,'WM-AR'!$B$7:$AL$2292,16,FALSE)</f>
        <v>0</v>
      </c>
      <c r="S332" s="310">
        <f>VLOOKUP($I332,'WM-AR'!$B$7:$AL$2292,18,FALSE)</f>
        <v>0</v>
      </c>
      <c r="T332" s="310" t="str">
        <f>VLOOKUP($I332,'WM-AR'!$B$7:$AL$2292,20,FALSE)</f>
        <v>w/ All Reinf.(Lath, Steel Tie, Anchor Bar, Mortar, ETC.), Filler, Sealant, Lintel/Sill for Opening, ETC.</v>
      </c>
      <c r="U332" s="310">
        <f>VLOOKUP($I332,'WM-AR'!$B$7:$AL$2292,22,FALSE)</f>
        <v>0</v>
      </c>
      <c r="V332" s="310" t="str">
        <f>VLOOKUP($I332,'WM-AR'!$B$7:$AL$2292,24,FALSE)</f>
        <v>100mm&lt;THK≤200mm</v>
      </c>
      <c r="W332" s="310">
        <f>VLOOKUP($I332,'WM-AR'!$B$7:$AL$2292,25,FALSE)</f>
        <v>0</v>
      </c>
      <c r="X332" s="310" t="str">
        <f>VLOOKUP($I332,'WM-AR'!$B$7:$AL$2292,26,FALSE)</f>
        <v>THK=(  )mm</v>
      </c>
      <c r="Y332" s="310">
        <f>VLOOKUP($I332,'WM-AR'!$B$7:$AL$2292,27,FALSE)</f>
        <v>0</v>
      </c>
      <c r="Z332" s="310">
        <f>VLOOKUP($I332,'WM-AR'!$B$7:$AL$2292,28,FALSE)</f>
        <v>0</v>
      </c>
      <c r="AA332" s="310">
        <f>VLOOKUP($I332,'WM-AR'!$B$7:$AL$2292,29,FALSE)</f>
        <v>0</v>
      </c>
      <c r="AB332" s="310">
        <f>VLOOKUP($I332,'WM-AR'!$B$7:$AL$2292,30,FALSE)</f>
        <v>0</v>
      </c>
      <c r="AC332" s="310">
        <f>VLOOKUP($I332,'WM-AR'!$B$7:$AL$2292,31,FALSE)</f>
        <v>0</v>
      </c>
      <c r="AD332" s="310">
        <f>VLOOKUP($I332,'WM-AR'!$B$7:$AL$2292,32,FALSE)</f>
        <v>0</v>
      </c>
      <c r="AE332" s="310">
        <f>VLOOKUP($I332,'WM-AR'!$B$7:$AL$2292,33,FALSE)</f>
        <v>0</v>
      </c>
      <c r="AF332" s="287" t="s">
        <v>1063</v>
      </c>
      <c r="AG332" s="316" t="s">
        <v>779</v>
      </c>
      <c r="AH332" s="312">
        <v>54.076000000000001</v>
      </c>
      <c r="AI332" s="312" t="s">
        <v>763</v>
      </c>
      <c r="AJ332" s="334"/>
    </row>
    <row r="333" spans="2:36" ht="49.9" customHeight="1">
      <c r="B333" s="299" t="str">
        <f t="shared" ref="B333:B334" si="56">$B332</f>
        <v>표준</v>
      </c>
      <c r="C333" s="314"/>
      <c r="D333" s="285"/>
      <c r="E333" s="285"/>
      <c r="F333" s="460"/>
      <c r="G333" s="286" t="str">
        <f t="shared" si="55"/>
        <v xml:space="preserve">Insulation </v>
      </c>
      <c r="H333" s="308" t="s">
        <v>1312</v>
      </c>
      <c r="I333" s="309" t="str">
        <f t="shared" si="52"/>
        <v>A04AL076-00002</v>
      </c>
      <c r="J333" s="310"/>
      <c r="K333" s="310" t="str">
        <f>VLOOKUP($I333,'WM-AR'!$B$7:$AL$2292,34,FALSE)</f>
        <v>M2</v>
      </c>
      <c r="L333" s="310" t="str">
        <f>VLOOKUP($I333,'WM-AR'!$B$7:$AL$2292,4,FALSE)</f>
        <v>Finishing Work</v>
      </c>
      <c r="M333" s="310" t="str">
        <f>VLOOKUP($I333,'WM-AR'!$B$7:$AL$2292,6,FALSE)</f>
        <v>Masonry Work</v>
      </c>
      <c r="N333" s="310" t="str">
        <f>VLOOKUP($I333,'WM-AR'!$B$7:$AL$2292,8,FALSE)</f>
        <v>Insulation</v>
      </c>
      <c r="O333" s="310" t="str">
        <f>VLOOKUP($I333,'WM-AR'!$B$7:$AL$2292,10,FALSE)</f>
        <v>Mineral Wool (Rock Wool)</v>
      </c>
      <c r="P333" s="310">
        <f>VLOOKUP($I333,'WM-AR'!$B$7:$AL$2292,12,FALSE)</f>
        <v>0</v>
      </c>
      <c r="Q333" s="310" t="str">
        <f>IF(VLOOKUP($I333,'WM-AR'!$B$7:$AL$2292,14,FALSE)=0,"",VLOOKUP($I333,'WM-AR'!$B$7:$AL$2292,14,FALSE))</f>
        <v/>
      </c>
      <c r="R333" s="310">
        <f>VLOOKUP($I333,'WM-AR'!$B$7:$AL$2292,16,FALSE)</f>
        <v>0</v>
      </c>
      <c r="S333" s="310">
        <f>VLOOKUP($I333,'WM-AR'!$B$7:$AL$2292,18,FALSE)</f>
        <v>0</v>
      </c>
      <c r="T333" s="310" t="str">
        <f>VLOOKUP($I333,'WM-AR'!$B$7:$AL$2292,20,FALSE)</f>
        <v>Minimum Density of 50 kg/m3</v>
      </c>
      <c r="U333" s="310">
        <f>VLOOKUP($I333,'WM-AR'!$B$7:$AL$2292,22,FALSE)</f>
        <v>0</v>
      </c>
      <c r="V333" s="310" t="str">
        <f>VLOOKUP($I333,'WM-AR'!$B$7:$AL$2292,24,FALSE)</f>
        <v>50mm≤THK&lt;75mm</v>
      </c>
      <c r="W333" s="310">
        <f>VLOOKUP($I333,'WM-AR'!$B$7:$AL$2292,25,FALSE)</f>
        <v>0</v>
      </c>
      <c r="X333" s="310" t="str">
        <f>VLOOKUP($I333,'WM-AR'!$B$7:$AL$2292,26,FALSE)</f>
        <v>THK=(  )mm</v>
      </c>
      <c r="Y333" s="310">
        <f>VLOOKUP($I333,'WM-AR'!$B$7:$AL$2292,27,FALSE)</f>
        <v>0</v>
      </c>
      <c r="Z333" s="310">
        <f>VLOOKUP($I333,'WM-AR'!$B$7:$AL$2292,28,FALSE)</f>
        <v>0</v>
      </c>
      <c r="AA333" s="310">
        <f>VLOOKUP($I333,'WM-AR'!$B$7:$AL$2292,29,FALSE)</f>
        <v>0</v>
      </c>
      <c r="AB333" s="310">
        <f>VLOOKUP($I333,'WM-AR'!$B$7:$AL$2292,30,FALSE)</f>
        <v>0</v>
      </c>
      <c r="AC333" s="310">
        <f>VLOOKUP($I333,'WM-AR'!$B$7:$AL$2292,31,FALSE)</f>
        <v>0</v>
      </c>
      <c r="AD333" s="310">
        <f>VLOOKUP($I333,'WM-AR'!$B$7:$AL$2292,32,FALSE)</f>
        <v>0</v>
      </c>
      <c r="AE333" s="310">
        <f>VLOOKUP($I333,'WM-AR'!$B$7:$AL$2292,33,FALSE)</f>
        <v>0</v>
      </c>
      <c r="AF333" s="287" t="s">
        <v>1002</v>
      </c>
      <c r="AG333" s="316" t="s">
        <v>779</v>
      </c>
      <c r="AH333" s="312"/>
      <c r="AI333" s="312" t="s">
        <v>763</v>
      </c>
      <c r="AJ333" s="334"/>
    </row>
    <row r="334" spans="2:36" ht="49.9" customHeight="1">
      <c r="B334" s="299" t="str">
        <f t="shared" si="56"/>
        <v>표준</v>
      </c>
      <c r="C334" s="314"/>
      <c r="D334" s="285"/>
      <c r="E334" s="285"/>
      <c r="F334" s="460"/>
      <c r="G334" s="286" t="str">
        <f t="shared" si="55"/>
        <v xml:space="preserve">Gypsumboard Partition Wall (Fixed Type) </v>
      </c>
      <c r="H334" s="308" t="s">
        <v>1317</v>
      </c>
      <c r="I334" s="309" t="str">
        <f t="shared" si="52"/>
        <v>A04AS177-00005</v>
      </c>
      <c r="J334" s="310"/>
      <c r="K334" s="310" t="str">
        <f>VLOOKUP($I334,'WM-AR'!$B$7:$AL$2292,34,FALSE)</f>
        <v>M2</v>
      </c>
      <c r="L334" s="310" t="str">
        <f>VLOOKUP($I334,'WM-AR'!$B$7:$AL$2292,4,FALSE)</f>
        <v>Finishing Work</v>
      </c>
      <c r="M334" s="310" t="str">
        <f>VLOOKUP($I334,'WM-AR'!$B$7:$AL$2292,6,FALSE)</f>
        <v>Exterior/Interior Finish Work</v>
      </c>
      <c r="N334" s="310" t="str">
        <f>VLOOKUP($I334,'WM-AR'!$B$7:$AL$2292,8,FALSE)</f>
        <v>Gypsumboard Partition Wall (Fixed Type)</v>
      </c>
      <c r="O334" s="310" t="str">
        <f>VLOOKUP($I334,'WM-AR'!$B$7:$AL$2292,10,FALSE)</f>
        <v>Fire Protective Rating: N/A, 2-Layer Gypsum Boards to One Side</v>
      </c>
      <c r="P334" s="310">
        <f>VLOOKUP($I334,'WM-AR'!$B$7:$AL$2292,12,FALSE)</f>
        <v>0</v>
      </c>
      <c r="Q334" s="310" t="str">
        <f>IF(VLOOKUP($I334,'WM-AR'!$B$7:$AL$2292,14,FALSE)=0,"",VLOOKUP($I334,'WM-AR'!$B$7:$AL$2292,14,FALSE))</f>
        <v/>
      </c>
      <c r="R334" s="310" t="str">
        <f>VLOOKUP($I334,'WM-AR'!$B$7:$AL$2292,16,FALSE)</f>
        <v>w/o Insulation</v>
      </c>
      <c r="S334" s="310">
        <f>VLOOKUP($I334,'WM-AR'!$B$7:$AL$2292,18,FALSE)</f>
        <v>0</v>
      </c>
      <c r="T334" s="310" t="str">
        <f>VLOOKUP($I334,'WM-AR'!$B$7:$AL$2292,20,FALSE)</f>
        <v>Including Supporting Frame(Stud) &amp; Accessories</v>
      </c>
      <c r="U334" s="310">
        <f>VLOOKUP($I334,'WM-AR'!$B$7:$AL$2292,22,FALSE)</f>
        <v>0</v>
      </c>
      <c r="V334" s="310" t="str">
        <f>VLOOKUP($I334,'WM-AR'!$B$7:$AL$2292,24,FALSE)</f>
        <v>1-Layer Gypsumboard THK=12.5mm</v>
      </c>
      <c r="W334" s="310">
        <f>VLOOKUP($I334,'WM-AR'!$B$7:$AL$2292,25,FALSE)</f>
        <v>0</v>
      </c>
      <c r="X334" s="310" t="str">
        <f>VLOOKUP($I334,'WM-AR'!$B$7:$AL$2292,26,FALSE)</f>
        <v/>
      </c>
      <c r="Y334" s="310">
        <f>VLOOKUP($I334,'WM-AR'!$B$7:$AL$2292,27,FALSE)</f>
        <v>0</v>
      </c>
      <c r="Z334" s="310">
        <f>VLOOKUP($I334,'WM-AR'!$B$7:$AL$2292,28,FALSE)</f>
        <v>0</v>
      </c>
      <c r="AA334" s="310">
        <f>VLOOKUP($I334,'WM-AR'!$B$7:$AL$2292,29,FALSE)</f>
        <v>0</v>
      </c>
      <c r="AB334" s="310">
        <f>VLOOKUP($I334,'WM-AR'!$B$7:$AL$2292,30,FALSE)</f>
        <v>0</v>
      </c>
      <c r="AC334" s="310">
        <f>VLOOKUP($I334,'WM-AR'!$B$7:$AL$2292,31,FALSE)</f>
        <v>0</v>
      </c>
      <c r="AD334" s="310">
        <f>VLOOKUP($I334,'WM-AR'!$B$7:$AL$2292,32,FALSE)</f>
        <v>0</v>
      </c>
      <c r="AE334" s="310">
        <f>VLOOKUP($I334,'WM-AR'!$B$7:$AL$2292,33,FALSE)</f>
        <v>0</v>
      </c>
      <c r="AF334" s="287"/>
      <c r="AG334" s="316" t="s">
        <v>779</v>
      </c>
      <c r="AH334" s="312">
        <v>10.112</v>
      </c>
      <c r="AI334" s="312" t="s">
        <v>763</v>
      </c>
      <c r="AJ334" s="334"/>
    </row>
    <row r="335" spans="2:36">
      <c r="B335" s="317" t="str">
        <f>$B334</f>
        <v>표준</v>
      </c>
      <c r="C335" s="318"/>
      <c r="D335" s="318"/>
      <c r="E335" s="318"/>
      <c r="F335" s="318"/>
      <c r="G335" s="318"/>
      <c r="H335" s="318"/>
      <c r="I335" s="318"/>
      <c r="J335" s="318"/>
      <c r="K335" s="318"/>
      <c r="L335" s="318"/>
      <c r="M335" s="318"/>
      <c r="N335" s="318"/>
      <c r="O335" s="318"/>
      <c r="P335" s="318"/>
      <c r="Q335" s="318"/>
      <c r="R335" s="318"/>
      <c r="S335" s="318"/>
      <c r="T335" s="318"/>
      <c r="U335" s="318"/>
      <c r="V335" s="318"/>
      <c r="W335" s="318"/>
      <c r="X335" s="318"/>
      <c r="Y335" s="318"/>
      <c r="Z335" s="318"/>
      <c r="AA335" s="318"/>
      <c r="AB335" s="318"/>
      <c r="AC335" s="318"/>
      <c r="AD335" s="318"/>
      <c r="AE335" s="318"/>
      <c r="AF335" s="318"/>
      <c r="AG335" s="318"/>
      <c r="AH335" s="318"/>
      <c r="AI335" s="318"/>
      <c r="AJ335" s="318"/>
    </row>
    <row r="336" spans="2:36" ht="34.9" customHeight="1">
      <c r="B336" s="283" t="s">
        <v>755</v>
      </c>
      <c r="C336" s="440"/>
      <c r="D336" s="285" t="s">
        <v>225</v>
      </c>
      <c r="E336" s="308"/>
      <c r="F336" s="287" t="s">
        <v>539</v>
      </c>
      <c r="G336" s="288" t="s">
        <v>1318</v>
      </c>
      <c r="H336" s="289"/>
      <c r="I336" s="290" t="str">
        <f t="shared" si="52"/>
        <v/>
      </c>
      <c r="J336" s="290"/>
      <c r="K336" s="290"/>
      <c r="L336" s="290"/>
      <c r="M336" s="290"/>
      <c r="N336" s="291"/>
      <c r="O336" s="441" t="s">
        <v>1319</v>
      </c>
      <c r="P336" s="442"/>
      <c r="Q336" s="442"/>
      <c r="R336" s="442"/>
      <c r="S336" s="442"/>
      <c r="T336" s="442"/>
      <c r="U336" s="442"/>
      <c r="V336" s="443"/>
      <c r="W336" s="444"/>
      <c r="X336" s="444"/>
      <c r="Y336" s="444"/>
      <c r="Z336" s="444"/>
      <c r="AA336" s="444"/>
      <c r="AB336" s="444"/>
      <c r="AC336" s="444"/>
      <c r="AD336" s="444"/>
      <c r="AE336" s="444"/>
      <c r="AF336" s="394"/>
      <c r="AG336" s="297"/>
      <c r="AH336" s="297"/>
      <c r="AI336" s="297"/>
      <c r="AJ336" s="333"/>
    </row>
    <row r="337" spans="2:36" ht="49.9" customHeight="1">
      <c r="B337" s="299" t="str">
        <f>$B336</f>
        <v>표준</v>
      </c>
      <c r="C337" s="314"/>
      <c r="D337" s="285"/>
      <c r="E337" s="285"/>
      <c r="F337" s="460"/>
      <c r="G337" s="286" t="str">
        <f t="shared" ref="G337:G339" si="57">N337&amp;" "&amp;Q337</f>
        <v xml:space="preserve">Concrete Brick </v>
      </c>
      <c r="H337" s="308" t="s">
        <v>1149</v>
      </c>
      <c r="I337" s="309" t="str">
        <f t="shared" si="52"/>
        <v>A04AL073-00002</v>
      </c>
      <c r="J337" s="310"/>
      <c r="K337" s="310" t="str">
        <f>VLOOKUP($I337,'WM-AR'!$B$7:$AL$2292,34,FALSE)</f>
        <v>M2</v>
      </c>
      <c r="L337" s="310" t="str">
        <f>VLOOKUP($I337,'WM-AR'!$B$7:$AL$2292,4,FALSE)</f>
        <v>Finishing Work</v>
      </c>
      <c r="M337" s="310" t="str">
        <f>VLOOKUP($I337,'WM-AR'!$B$7:$AL$2292,6,FALSE)</f>
        <v>Masonry Work</v>
      </c>
      <c r="N337" s="310" t="str">
        <f>VLOOKUP($I337,'WM-AR'!$B$7:$AL$2292,8,FALSE)</f>
        <v>Concrete Brick</v>
      </c>
      <c r="O337" s="310">
        <f>VLOOKUP($I337,'WM-AR'!$B$7:$AL$2292,10,FALSE)</f>
        <v>0</v>
      </c>
      <c r="P337" s="310">
        <f>VLOOKUP($I337,'WM-AR'!$B$7:$AL$2292,12,FALSE)</f>
        <v>0</v>
      </c>
      <c r="Q337" s="310" t="str">
        <f>IF(VLOOKUP($I337,'WM-AR'!$B$7:$AL$2292,14,FALSE)=0,"",VLOOKUP($I337,'WM-AR'!$B$7:$AL$2292,14,FALSE))</f>
        <v/>
      </c>
      <c r="R337" s="310">
        <f>VLOOKUP($I337,'WM-AR'!$B$7:$AL$2292,16,FALSE)</f>
        <v>0</v>
      </c>
      <c r="S337" s="310">
        <f>VLOOKUP($I337,'WM-AR'!$B$7:$AL$2292,18,FALSE)</f>
        <v>0</v>
      </c>
      <c r="T337" s="310" t="str">
        <f>VLOOKUP($I337,'WM-AR'!$B$7:$AL$2292,20,FALSE)</f>
        <v>[1.0B] w/ All Reinf.(Lath, Steel Tie, Anchor Bar, Mortar, ETC.), Filler, Sealant, Lintel/Sill for Opening, ETC.</v>
      </c>
      <c r="U337" s="310">
        <f>VLOOKUP($I337,'WM-AR'!$B$7:$AL$2292,22,FALSE)</f>
        <v>0</v>
      </c>
      <c r="V337" s="310" t="str">
        <f>VLOOKUP($I337,'WM-AR'!$B$7:$AL$2292,24,FALSE)</f>
        <v>90mm&lt;THK≤190mm</v>
      </c>
      <c r="W337" s="310">
        <f>VLOOKUP($I337,'WM-AR'!$B$7:$AL$2292,25,FALSE)</f>
        <v>0</v>
      </c>
      <c r="X337" s="310" t="str">
        <f>VLOOKUP($I337,'WM-AR'!$B$7:$AL$2292,26,FALSE)</f>
        <v>THK=(  )mm</v>
      </c>
      <c r="Y337" s="310">
        <f>VLOOKUP($I337,'WM-AR'!$B$7:$AL$2292,27,FALSE)</f>
        <v>0</v>
      </c>
      <c r="Z337" s="310">
        <f>VLOOKUP($I337,'WM-AR'!$B$7:$AL$2292,28,FALSE)</f>
        <v>0</v>
      </c>
      <c r="AA337" s="310">
        <f>VLOOKUP($I337,'WM-AR'!$B$7:$AL$2292,29,FALSE)</f>
        <v>0</v>
      </c>
      <c r="AB337" s="310">
        <f>VLOOKUP($I337,'WM-AR'!$B$7:$AL$2292,30,FALSE)</f>
        <v>0</v>
      </c>
      <c r="AC337" s="310">
        <f>VLOOKUP($I337,'WM-AR'!$B$7:$AL$2292,31,FALSE)</f>
        <v>0</v>
      </c>
      <c r="AD337" s="310">
        <f>VLOOKUP($I337,'WM-AR'!$B$7:$AL$2292,32,FALSE)</f>
        <v>0</v>
      </c>
      <c r="AE337" s="310">
        <f>VLOOKUP($I337,'WM-AR'!$B$7:$AL$2292,33,FALSE)</f>
        <v>0</v>
      </c>
      <c r="AF337" s="287" t="s">
        <v>1305</v>
      </c>
      <c r="AG337" s="316" t="s">
        <v>779</v>
      </c>
      <c r="AH337" s="312">
        <v>54.076000000000001</v>
      </c>
      <c r="AI337" s="312" t="s">
        <v>763</v>
      </c>
      <c r="AJ337" s="334"/>
    </row>
    <row r="338" spans="2:36" ht="49.9" customHeight="1">
      <c r="B338" s="299" t="str">
        <f t="shared" ref="B338:B339" si="58">$B337</f>
        <v>표준</v>
      </c>
      <c r="C338" s="314"/>
      <c r="D338" s="285"/>
      <c r="E338" s="285"/>
      <c r="F338" s="460"/>
      <c r="G338" s="286" t="str">
        <f t="shared" si="57"/>
        <v xml:space="preserve">Insulation </v>
      </c>
      <c r="H338" s="308" t="s">
        <v>1312</v>
      </c>
      <c r="I338" s="309" t="str">
        <f t="shared" si="52"/>
        <v>A04AL076-00002</v>
      </c>
      <c r="J338" s="310"/>
      <c r="K338" s="310" t="str">
        <f>VLOOKUP($I338,'WM-AR'!$B$7:$AL$2292,34,FALSE)</f>
        <v>M2</v>
      </c>
      <c r="L338" s="310" t="str">
        <f>VLOOKUP($I338,'WM-AR'!$B$7:$AL$2292,4,FALSE)</f>
        <v>Finishing Work</v>
      </c>
      <c r="M338" s="310" t="str">
        <f>VLOOKUP($I338,'WM-AR'!$B$7:$AL$2292,6,FALSE)</f>
        <v>Masonry Work</v>
      </c>
      <c r="N338" s="310" t="str">
        <f>VLOOKUP($I338,'WM-AR'!$B$7:$AL$2292,8,FALSE)</f>
        <v>Insulation</v>
      </c>
      <c r="O338" s="310" t="str">
        <f>VLOOKUP($I338,'WM-AR'!$B$7:$AL$2292,10,FALSE)</f>
        <v>Mineral Wool (Rock Wool)</v>
      </c>
      <c r="P338" s="310">
        <f>VLOOKUP($I338,'WM-AR'!$B$7:$AL$2292,12,FALSE)</f>
        <v>0</v>
      </c>
      <c r="Q338" s="310" t="str">
        <f>IF(VLOOKUP($I338,'WM-AR'!$B$7:$AL$2292,14,FALSE)=0,"",VLOOKUP($I338,'WM-AR'!$B$7:$AL$2292,14,FALSE))</f>
        <v/>
      </c>
      <c r="R338" s="310">
        <f>VLOOKUP($I338,'WM-AR'!$B$7:$AL$2292,16,FALSE)</f>
        <v>0</v>
      </c>
      <c r="S338" s="310">
        <f>VLOOKUP($I338,'WM-AR'!$B$7:$AL$2292,18,FALSE)</f>
        <v>0</v>
      </c>
      <c r="T338" s="310" t="str">
        <f>VLOOKUP($I338,'WM-AR'!$B$7:$AL$2292,20,FALSE)</f>
        <v>Minimum Density of 50 kg/m3</v>
      </c>
      <c r="U338" s="310">
        <f>VLOOKUP($I338,'WM-AR'!$B$7:$AL$2292,22,FALSE)</f>
        <v>0</v>
      </c>
      <c r="V338" s="310" t="str">
        <f>VLOOKUP($I338,'WM-AR'!$B$7:$AL$2292,24,FALSE)</f>
        <v>50mm≤THK&lt;75mm</v>
      </c>
      <c r="W338" s="310">
        <f>VLOOKUP($I338,'WM-AR'!$B$7:$AL$2292,25,FALSE)</f>
        <v>0</v>
      </c>
      <c r="X338" s="310" t="str">
        <f>VLOOKUP($I338,'WM-AR'!$B$7:$AL$2292,26,FALSE)</f>
        <v>THK=(  )mm</v>
      </c>
      <c r="Y338" s="310">
        <f>VLOOKUP($I338,'WM-AR'!$B$7:$AL$2292,27,FALSE)</f>
        <v>0</v>
      </c>
      <c r="Z338" s="310">
        <f>VLOOKUP($I338,'WM-AR'!$B$7:$AL$2292,28,FALSE)</f>
        <v>0</v>
      </c>
      <c r="AA338" s="310">
        <f>VLOOKUP($I338,'WM-AR'!$B$7:$AL$2292,29,FALSE)</f>
        <v>0</v>
      </c>
      <c r="AB338" s="310">
        <f>VLOOKUP($I338,'WM-AR'!$B$7:$AL$2292,30,FALSE)</f>
        <v>0</v>
      </c>
      <c r="AC338" s="310">
        <f>VLOOKUP($I338,'WM-AR'!$B$7:$AL$2292,31,FALSE)</f>
        <v>0</v>
      </c>
      <c r="AD338" s="310">
        <f>VLOOKUP($I338,'WM-AR'!$B$7:$AL$2292,32,FALSE)</f>
        <v>0</v>
      </c>
      <c r="AE338" s="310">
        <f>VLOOKUP($I338,'WM-AR'!$B$7:$AL$2292,33,FALSE)</f>
        <v>0</v>
      </c>
      <c r="AF338" s="287" t="s">
        <v>1002</v>
      </c>
      <c r="AG338" s="316" t="s">
        <v>779</v>
      </c>
      <c r="AH338" s="312"/>
      <c r="AI338" s="312" t="s">
        <v>763</v>
      </c>
      <c r="AJ338" s="334"/>
    </row>
    <row r="339" spans="2:36" ht="49.9" customHeight="1">
      <c r="B339" s="299" t="str">
        <f t="shared" si="58"/>
        <v>표준</v>
      </c>
      <c r="C339" s="314"/>
      <c r="D339" s="285"/>
      <c r="E339" s="285"/>
      <c r="F339" s="460"/>
      <c r="G339" s="286" t="str">
        <f t="shared" si="57"/>
        <v xml:space="preserve">Gypsumboard Partition Wall (Fixed Type) </v>
      </c>
      <c r="H339" s="308" t="s">
        <v>1317</v>
      </c>
      <c r="I339" s="309" t="str">
        <f t="shared" si="52"/>
        <v>A04AS177-00005</v>
      </c>
      <c r="J339" s="310"/>
      <c r="K339" s="310" t="str">
        <f>VLOOKUP($I339,'WM-AR'!$B$7:$AL$2292,34,FALSE)</f>
        <v>M2</v>
      </c>
      <c r="L339" s="310" t="str">
        <f>VLOOKUP($I339,'WM-AR'!$B$7:$AL$2292,4,FALSE)</f>
        <v>Finishing Work</v>
      </c>
      <c r="M339" s="310" t="str">
        <f>VLOOKUP($I339,'WM-AR'!$B$7:$AL$2292,6,FALSE)</f>
        <v>Exterior/Interior Finish Work</v>
      </c>
      <c r="N339" s="310" t="str">
        <f>VLOOKUP($I339,'WM-AR'!$B$7:$AL$2292,8,FALSE)</f>
        <v>Gypsumboard Partition Wall (Fixed Type)</v>
      </c>
      <c r="O339" s="310" t="str">
        <f>VLOOKUP($I339,'WM-AR'!$B$7:$AL$2292,10,FALSE)</f>
        <v>Fire Protective Rating: N/A, 2-Layer Gypsum Boards to One Side</v>
      </c>
      <c r="P339" s="310">
        <f>VLOOKUP($I339,'WM-AR'!$B$7:$AL$2292,12,FALSE)</f>
        <v>0</v>
      </c>
      <c r="Q339" s="310" t="str">
        <f>IF(VLOOKUP($I339,'WM-AR'!$B$7:$AL$2292,14,FALSE)=0,"",VLOOKUP($I339,'WM-AR'!$B$7:$AL$2292,14,FALSE))</f>
        <v/>
      </c>
      <c r="R339" s="310" t="str">
        <f>VLOOKUP($I339,'WM-AR'!$B$7:$AL$2292,16,FALSE)</f>
        <v>w/o Insulation</v>
      </c>
      <c r="S339" s="310">
        <f>VLOOKUP($I339,'WM-AR'!$B$7:$AL$2292,18,FALSE)</f>
        <v>0</v>
      </c>
      <c r="T339" s="310" t="str">
        <f>VLOOKUP($I339,'WM-AR'!$B$7:$AL$2292,20,FALSE)</f>
        <v>Including Supporting Frame(Stud) &amp; Accessories</v>
      </c>
      <c r="U339" s="310">
        <f>VLOOKUP($I339,'WM-AR'!$B$7:$AL$2292,22,FALSE)</f>
        <v>0</v>
      </c>
      <c r="V339" s="310" t="str">
        <f>VLOOKUP($I339,'WM-AR'!$B$7:$AL$2292,24,FALSE)</f>
        <v>1-Layer Gypsumboard THK=12.5mm</v>
      </c>
      <c r="W339" s="310">
        <f>VLOOKUP($I339,'WM-AR'!$B$7:$AL$2292,25,FALSE)</f>
        <v>0</v>
      </c>
      <c r="X339" s="310" t="str">
        <f>VLOOKUP($I339,'WM-AR'!$B$7:$AL$2292,26,FALSE)</f>
        <v/>
      </c>
      <c r="Y339" s="310">
        <f>VLOOKUP($I339,'WM-AR'!$B$7:$AL$2292,27,FALSE)</f>
        <v>0</v>
      </c>
      <c r="Z339" s="310">
        <f>VLOOKUP($I339,'WM-AR'!$B$7:$AL$2292,28,FALSE)</f>
        <v>0</v>
      </c>
      <c r="AA339" s="310">
        <f>VLOOKUP($I339,'WM-AR'!$B$7:$AL$2292,29,FALSE)</f>
        <v>0</v>
      </c>
      <c r="AB339" s="310">
        <f>VLOOKUP($I339,'WM-AR'!$B$7:$AL$2292,30,FALSE)</f>
        <v>0</v>
      </c>
      <c r="AC339" s="310">
        <f>VLOOKUP($I339,'WM-AR'!$B$7:$AL$2292,31,FALSE)</f>
        <v>0</v>
      </c>
      <c r="AD339" s="310">
        <f>VLOOKUP($I339,'WM-AR'!$B$7:$AL$2292,32,FALSE)</f>
        <v>0</v>
      </c>
      <c r="AE339" s="310">
        <f>VLOOKUP($I339,'WM-AR'!$B$7:$AL$2292,33,FALSE)</f>
        <v>0</v>
      </c>
      <c r="AF339" s="287"/>
      <c r="AG339" s="316" t="s">
        <v>779</v>
      </c>
      <c r="AH339" s="312">
        <v>10.112</v>
      </c>
      <c r="AI339" s="312" t="s">
        <v>763</v>
      </c>
      <c r="AJ339" s="334"/>
    </row>
    <row r="340" spans="2:36">
      <c r="B340" s="317" t="str">
        <f>$B339</f>
        <v>표준</v>
      </c>
      <c r="C340" s="318"/>
      <c r="D340" s="318"/>
      <c r="E340" s="318"/>
      <c r="F340" s="318"/>
      <c r="G340" s="318"/>
      <c r="H340" s="318"/>
      <c r="I340" s="318"/>
      <c r="J340" s="318"/>
      <c r="K340" s="318"/>
      <c r="L340" s="318"/>
      <c r="M340" s="318"/>
      <c r="N340" s="318"/>
      <c r="O340" s="318"/>
      <c r="P340" s="318"/>
      <c r="Q340" s="318"/>
      <c r="R340" s="318"/>
      <c r="S340" s="318"/>
      <c r="T340" s="318"/>
      <c r="U340" s="318"/>
      <c r="V340" s="318"/>
      <c r="W340" s="318"/>
      <c r="X340" s="318"/>
      <c r="Y340" s="318"/>
      <c r="Z340" s="318"/>
      <c r="AA340" s="318"/>
      <c r="AB340" s="318"/>
      <c r="AC340" s="318"/>
      <c r="AD340" s="318"/>
      <c r="AE340" s="318"/>
      <c r="AF340" s="318"/>
      <c r="AG340" s="318"/>
      <c r="AH340" s="318"/>
      <c r="AI340" s="318"/>
      <c r="AJ340" s="318"/>
    </row>
    <row r="341" spans="2:36" ht="33" customHeight="1">
      <c r="B341" s="379"/>
      <c r="C341" s="438"/>
      <c r="D341" s="451" t="s">
        <v>1280</v>
      </c>
      <c r="E341" s="321"/>
      <c r="F341" s="321"/>
      <c r="G341" s="412" t="s">
        <v>1320</v>
      </c>
      <c r="H341" s="412"/>
      <c r="I341" s="415" t="str">
        <f t="shared" si="52"/>
        <v/>
      </c>
      <c r="J341" s="415"/>
      <c r="K341" s="416"/>
      <c r="L341" s="416"/>
      <c r="M341" s="416"/>
      <c r="N341" s="416"/>
      <c r="O341" s="416"/>
      <c r="P341" s="416"/>
      <c r="Q341" s="416"/>
      <c r="R341" s="416"/>
      <c r="S341" s="416"/>
      <c r="T341" s="416"/>
      <c r="U341" s="416"/>
      <c r="V341" s="416"/>
      <c r="W341" s="416"/>
      <c r="X341" s="416"/>
      <c r="Y341" s="416"/>
      <c r="Z341" s="416"/>
      <c r="AA341" s="416"/>
      <c r="AB341" s="416"/>
      <c r="AC341" s="416"/>
      <c r="AD341" s="416"/>
      <c r="AE341" s="416"/>
      <c r="AF341" s="305"/>
      <c r="AG341" s="305"/>
      <c r="AH341" s="305"/>
      <c r="AI341" s="305"/>
      <c r="AJ341" s="306"/>
    </row>
    <row r="342" spans="2:36" ht="34.9" customHeight="1">
      <c r="B342" s="283" t="s">
        <v>755</v>
      </c>
      <c r="C342" s="440" t="s">
        <v>1321</v>
      </c>
      <c r="D342" s="285" t="s">
        <v>225</v>
      </c>
      <c r="E342" s="308"/>
      <c r="F342" s="287" t="s">
        <v>539</v>
      </c>
      <c r="G342" s="288" t="s">
        <v>1322</v>
      </c>
      <c r="H342" s="289"/>
      <c r="I342" s="290" t="str">
        <f t="shared" si="52"/>
        <v/>
      </c>
      <c r="J342" s="290"/>
      <c r="K342" s="290"/>
      <c r="L342" s="290"/>
      <c r="M342" s="290"/>
      <c r="N342" s="291"/>
      <c r="O342" s="441" t="s">
        <v>1323</v>
      </c>
      <c r="P342" s="442"/>
      <c r="Q342" s="442"/>
      <c r="R342" s="442"/>
      <c r="S342" s="442"/>
      <c r="T342" s="442"/>
      <c r="U342" s="442"/>
      <c r="V342" s="443"/>
      <c r="W342" s="444"/>
      <c r="X342" s="444"/>
      <c r="Y342" s="444"/>
      <c r="Z342" s="444"/>
      <c r="AA342" s="444"/>
      <c r="AB342" s="444"/>
      <c r="AC342" s="444"/>
      <c r="AD342" s="444"/>
      <c r="AE342" s="444"/>
      <c r="AF342" s="394"/>
      <c r="AG342" s="297"/>
      <c r="AH342" s="297"/>
      <c r="AI342" s="297"/>
      <c r="AJ342" s="333"/>
    </row>
    <row r="343" spans="2:36" s="469" customFormat="1" ht="49.9" customHeight="1">
      <c r="B343" s="299" t="str">
        <f>$B342</f>
        <v>표준</v>
      </c>
      <c r="C343" s="314"/>
      <c r="D343" s="285"/>
      <c r="E343" s="285"/>
      <c r="F343" s="460"/>
      <c r="G343" s="286" t="str">
        <f t="shared" ref="G343" si="59">N343&amp;" "&amp;Q343</f>
        <v xml:space="preserve">Plastering </v>
      </c>
      <c r="H343" s="466" t="s">
        <v>785</v>
      </c>
      <c r="I343" s="309" t="str">
        <f t="shared" si="52"/>
        <v>A04AT198-00002</v>
      </c>
      <c r="J343" s="310"/>
      <c r="K343" s="310" t="str">
        <f>VLOOKUP($I343,'WM-AR'!$B$7:$AL$2292,34,FALSE)</f>
        <v>M2</v>
      </c>
      <c r="L343" s="310" t="str">
        <f>VLOOKUP($I343,'WM-AR'!$B$7:$AL$2292,4,FALSE)</f>
        <v>Finishing Work</v>
      </c>
      <c r="M343" s="310" t="str">
        <f>VLOOKUP($I343,'WM-AR'!$B$7:$AL$2292,6,FALSE)</f>
        <v>Plastering Work</v>
      </c>
      <c r="N343" s="310" t="str">
        <f>VLOOKUP($I343,'WM-AR'!$B$7:$AL$2292,8,FALSE)</f>
        <v>Plastering</v>
      </c>
      <c r="O343" s="310">
        <f>VLOOKUP($I343,'WM-AR'!$B$7:$AL$2292,10,FALSE)</f>
        <v>0</v>
      </c>
      <c r="P343" s="310">
        <f>VLOOKUP($I343,'WM-AR'!$B$7:$AL$2292,12,FALSE)</f>
        <v>0</v>
      </c>
      <c r="Q343" s="310" t="str">
        <f>IF(VLOOKUP($I343,'WM-AR'!$B$7:$AL$2292,14,FALSE)=0,"",VLOOKUP($I343,'WM-AR'!$B$7:$AL$2292,14,FALSE))</f>
        <v/>
      </c>
      <c r="R343" s="310">
        <f>VLOOKUP($I343,'WM-AR'!$B$7:$AL$2292,16,FALSE)</f>
        <v>0</v>
      </c>
      <c r="S343" s="310" t="str">
        <f>VLOOKUP($I343,'WM-AR'!$B$7:$AL$2292,18,FALSE)</f>
        <v>for Internal Masonry Wall</v>
      </c>
      <c r="T343" s="310" t="str">
        <f>VLOOKUP($I343,'WM-AR'!$B$7:$AL$2292,20,FALSE)</f>
        <v/>
      </c>
      <c r="U343" s="310">
        <f>VLOOKUP($I343,'WM-AR'!$B$7:$AL$2292,22,FALSE)</f>
        <v>0</v>
      </c>
      <c r="V343" s="310">
        <f>VLOOKUP($I343,'WM-AR'!$B$7:$AL$2292,24,FALSE)</f>
        <v>0</v>
      </c>
      <c r="W343" s="310">
        <f>VLOOKUP($I343,'WM-AR'!$B$7:$AL$2292,25,FALSE)</f>
        <v>0</v>
      </c>
      <c r="X343" s="310" t="str">
        <f>VLOOKUP($I343,'WM-AR'!$B$7:$AL$2292,26,FALSE)</f>
        <v>THK=(  )mm</v>
      </c>
      <c r="Y343" s="310">
        <f>VLOOKUP($I343,'WM-AR'!$B$7:$AL$2292,27,FALSE)</f>
        <v>0</v>
      </c>
      <c r="Z343" s="310">
        <f>VLOOKUP($I343,'WM-AR'!$B$7:$AL$2292,28,FALSE)</f>
        <v>0</v>
      </c>
      <c r="AA343" s="310">
        <f>VLOOKUP($I343,'WM-AR'!$B$7:$AL$2292,29,FALSE)</f>
        <v>0</v>
      </c>
      <c r="AB343" s="310">
        <f>VLOOKUP($I343,'WM-AR'!$B$7:$AL$2292,30,FALSE)</f>
        <v>0</v>
      </c>
      <c r="AC343" s="310">
        <f>VLOOKUP($I343,'WM-AR'!$B$7:$AL$2292,31,FALSE)</f>
        <v>0</v>
      </c>
      <c r="AD343" s="310">
        <f>VLOOKUP($I343,'WM-AR'!$B$7:$AL$2292,32,FALSE)</f>
        <v>0</v>
      </c>
      <c r="AE343" s="310">
        <f>VLOOKUP($I343,'WM-AR'!$B$7:$AL$2292,33,FALSE)</f>
        <v>0</v>
      </c>
      <c r="AF343" s="467" t="s">
        <v>1324</v>
      </c>
      <c r="AG343" s="316" t="s">
        <v>779</v>
      </c>
      <c r="AH343" s="312"/>
      <c r="AI343" s="312" t="s">
        <v>763</v>
      </c>
      <c r="AJ343" s="468"/>
    </row>
    <row r="344" spans="2:36">
      <c r="B344" s="317" t="str">
        <f>$B343</f>
        <v>표준</v>
      </c>
      <c r="C344" s="318"/>
      <c r="D344" s="318"/>
      <c r="E344" s="318"/>
      <c r="F344" s="318"/>
      <c r="G344" s="318"/>
      <c r="H344" s="318"/>
      <c r="I344" s="318"/>
      <c r="J344" s="318"/>
      <c r="K344" s="318"/>
      <c r="L344" s="318"/>
      <c r="M344" s="318"/>
      <c r="N344" s="318"/>
      <c r="O344" s="318"/>
      <c r="P344" s="318"/>
      <c r="Q344" s="318"/>
      <c r="R344" s="318"/>
      <c r="S344" s="318"/>
      <c r="T344" s="318"/>
      <c r="U344" s="318"/>
      <c r="V344" s="318"/>
      <c r="W344" s="318"/>
      <c r="X344" s="318"/>
      <c r="Y344" s="318"/>
      <c r="Z344" s="318"/>
      <c r="AA344" s="318"/>
      <c r="AB344" s="318"/>
      <c r="AC344" s="318"/>
      <c r="AD344" s="318"/>
      <c r="AE344" s="318"/>
      <c r="AF344" s="318"/>
      <c r="AG344" s="318"/>
      <c r="AH344" s="318"/>
      <c r="AI344" s="318"/>
      <c r="AJ344" s="318"/>
    </row>
    <row r="345" spans="2:36" ht="34.9" customHeight="1">
      <c r="B345" s="283" t="s">
        <v>755</v>
      </c>
      <c r="C345" s="440" t="s">
        <v>1321</v>
      </c>
      <c r="D345" s="285" t="s">
        <v>225</v>
      </c>
      <c r="E345" s="308"/>
      <c r="F345" s="287" t="s">
        <v>539</v>
      </c>
      <c r="G345" s="288" t="s">
        <v>1325</v>
      </c>
      <c r="H345" s="289"/>
      <c r="I345" s="290" t="str">
        <f t="shared" si="52"/>
        <v/>
      </c>
      <c r="J345" s="290"/>
      <c r="K345" s="290"/>
      <c r="L345" s="290"/>
      <c r="M345" s="290"/>
      <c r="N345" s="291"/>
      <c r="O345" s="441" t="s">
        <v>1326</v>
      </c>
      <c r="P345" s="442"/>
      <c r="Q345" s="442"/>
      <c r="R345" s="442"/>
      <c r="S345" s="442"/>
      <c r="T345" s="442"/>
      <c r="U345" s="442"/>
      <c r="V345" s="443"/>
      <c r="W345" s="444"/>
      <c r="X345" s="444"/>
      <c r="Y345" s="444"/>
      <c r="Z345" s="444"/>
      <c r="AA345" s="444"/>
      <c r="AB345" s="444"/>
      <c r="AC345" s="444"/>
      <c r="AD345" s="444"/>
      <c r="AE345" s="444"/>
      <c r="AF345" s="394"/>
      <c r="AG345" s="297"/>
      <c r="AH345" s="297"/>
      <c r="AI345" s="297"/>
      <c r="AJ345" s="333"/>
    </row>
    <row r="346" spans="2:36" s="469" customFormat="1" ht="49.9" customHeight="1">
      <c r="B346" s="299" t="str">
        <f>$B345</f>
        <v>표준</v>
      </c>
      <c r="C346" s="314"/>
      <c r="D346" s="285"/>
      <c r="E346" s="285"/>
      <c r="F346" s="460"/>
      <c r="G346" s="286" t="str">
        <f t="shared" ref="G346" si="60">N346&amp;" "&amp;Q346</f>
        <v xml:space="preserve">Wall Tile </v>
      </c>
      <c r="H346" s="466" t="s">
        <v>1327</v>
      </c>
      <c r="I346" s="309" t="str">
        <f t="shared" si="52"/>
        <v>A04AN082-00001</v>
      </c>
      <c r="J346" s="310"/>
      <c r="K346" s="310" t="str">
        <f>VLOOKUP($I346,'WM-AR'!$B$7:$AL$2292,34,FALSE)</f>
        <v>M2</v>
      </c>
      <c r="L346" s="310" t="str">
        <f>VLOOKUP($I346,'WM-AR'!$B$7:$AL$2292,4,FALSE)</f>
        <v>Finishing Work</v>
      </c>
      <c r="M346" s="310" t="str">
        <f>VLOOKUP($I346,'WM-AR'!$B$7:$AL$2292,6,FALSE)</f>
        <v>Tile Work</v>
      </c>
      <c r="N346" s="310" t="str">
        <f>VLOOKUP($I346,'WM-AR'!$B$7:$AL$2292,8,FALSE)</f>
        <v>Wall Tile</v>
      </c>
      <c r="O346" s="310" t="str">
        <f>VLOOKUP($I346,'WM-AR'!$B$7:$AL$2292,10,FALSE)</f>
        <v>Unglazed Ceramic Tile</v>
      </c>
      <c r="P346" s="310">
        <f>VLOOKUP($I346,'WM-AR'!$B$7:$AL$2292,12,FALSE)</f>
        <v>0</v>
      </c>
      <c r="Q346" s="310" t="str">
        <f>IF(VLOOKUP($I346,'WM-AR'!$B$7:$AL$2292,14,FALSE)=0,"",VLOOKUP($I346,'WM-AR'!$B$7:$AL$2292,14,FALSE))</f>
        <v/>
      </c>
      <c r="R346" s="310">
        <f>VLOOKUP($I346,'WM-AR'!$B$7:$AL$2292,16,FALSE)</f>
        <v>0</v>
      </c>
      <c r="S346" s="310">
        <f>VLOOKUP($I346,'WM-AR'!$B$7:$AL$2292,18,FALSE)</f>
        <v>0</v>
      </c>
      <c r="T346" s="310" t="str">
        <f>VLOOKUP($I346,'WM-AR'!$B$7:$AL$2292,20,FALSE)</f>
        <v>w/ Mortar Bond Coat or Adhesive</v>
      </c>
      <c r="U346" s="310">
        <f>VLOOKUP($I346,'WM-AR'!$B$7:$AL$2292,22,FALSE)</f>
        <v>0</v>
      </c>
      <c r="V346" s="310">
        <f>VLOOKUP($I346,'WM-AR'!$B$7:$AL$2292,24,FALSE)</f>
        <v>0</v>
      </c>
      <c r="W346" s="310">
        <f>VLOOKUP($I346,'WM-AR'!$B$7:$AL$2292,25,FALSE)</f>
        <v>0</v>
      </c>
      <c r="X346" s="310" t="str">
        <f>VLOOKUP($I346,'WM-AR'!$B$7:$AL$2292,26,FALSE)</f>
        <v>Tile Size=W(  )mm x L(  )mm x THK(  )mm</v>
      </c>
      <c r="Y346" s="310">
        <f>VLOOKUP($I346,'WM-AR'!$B$7:$AL$2292,27,FALSE)</f>
        <v>0</v>
      </c>
      <c r="Z346" s="310">
        <f>VLOOKUP($I346,'WM-AR'!$B$7:$AL$2292,28,FALSE)</f>
        <v>0</v>
      </c>
      <c r="AA346" s="310">
        <f>VLOOKUP($I346,'WM-AR'!$B$7:$AL$2292,29,FALSE)</f>
        <v>0</v>
      </c>
      <c r="AB346" s="310">
        <f>VLOOKUP($I346,'WM-AR'!$B$7:$AL$2292,30,FALSE)</f>
        <v>0</v>
      </c>
      <c r="AC346" s="310">
        <f>VLOOKUP($I346,'WM-AR'!$B$7:$AL$2292,31,FALSE)</f>
        <v>0</v>
      </c>
      <c r="AD346" s="310">
        <f>VLOOKUP($I346,'WM-AR'!$B$7:$AL$2292,32,FALSE)</f>
        <v>0</v>
      </c>
      <c r="AE346" s="310">
        <f>VLOOKUP($I346,'WM-AR'!$B$7:$AL$2292,33,FALSE)</f>
        <v>0</v>
      </c>
      <c r="AF346" s="467" t="s">
        <v>958</v>
      </c>
      <c r="AG346" s="316" t="s">
        <v>779</v>
      </c>
      <c r="AH346" s="312"/>
      <c r="AI346" s="312" t="s">
        <v>763</v>
      </c>
      <c r="AJ346" s="468"/>
    </row>
    <row r="347" spans="2:36">
      <c r="B347" s="317" t="str">
        <f>$B346</f>
        <v>표준</v>
      </c>
      <c r="C347" s="318"/>
      <c r="D347" s="318"/>
      <c r="E347" s="318"/>
      <c r="F347" s="318"/>
      <c r="G347" s="318"/>
      <c r="H347" s="318"/>
      <c r="I347" s="318"/>
      <c r="J347" s="318"/>
      <c r="K347" s="318"/>
      <c r="L347" s="318"/>
      <c r="M347" s="318"/>
      <c r="N347" s="318"/>
      <c r="O347" s="318"/>
      <c r="P347" s="318"/>
      <c r="Q347" s="318"/>
      <c r="R347" s="318"/>
      <c r="S347" s="318"/>
      <c r="T347" s="318"/>
      <c r="U347" s="318"/>
      <c r="V347" s="318"/>
      <c r="W347" s="318"/>
      <c r="X347" s="318"/>
      <c r="Y347" s="318"/>
      <c r="Z347" s="318"/>
      <c r="AA347" s="318"/>
      <c r="AB347" s="318"/>
      <c r="AC347" s="318"/>
      <c r="AD347" s="318"/>
      <c r="AE347" s="318"/>
      <c r="AF347" s="318"/>
      <c r="AG347" s="318"/>
      <c r="AH347" s="318"/>
      <c r="AI347" s="318"/>
      <c r="AJ347" s="318"/>
    </row>
    <row r="348" spans="2:36" ht="34.9" customHeight="1">
      <c r="B348" s="283" t="s">
        <v>755</v>
      </c>
      <c r="C348" s="440" t="s">
        <v>1321</v>
      </c>
      <c r="D348" s="285" t="s">
        <v>225</v>
      </c>
      <c r="E348" s="308"/>
      <c r="F348" s="287" t="s">
        <v>539</v>
      </c>
      <c r="G348" s="288" t="s">
        <v>1328</v>
      </c>
      <c r="H348" s="289"/>
      <c r="I348" s="290" t="str">
        <f t="shared" si="52"/>
        <v/>
      </c>
      <c r="J348" s="290"/>
      <c r="K348" s="290"/>
      <c r="L348" s="290"/>
      <c r="M348" s="290"/>
      <c r="N348" s="291"/>
      <c r="O348" s="441" t="s">
        <v>1329</v>
      </c>
      <c r="P348" s="442"/>
      <c r="Q348" s="442"/>
      <c r="R348" s="442"/>
      <c r="S348" s="442"/>
      <c r="T348" s="442"/>
      <c r="U348" s="442"/>
      <c r="V348" s="443"/>
      <c r="W348" s="444"/>
      <c r="X348" s="444"/>
      <c r="Y348" s="444"/>
      <c r="Z348" s="444"/>
      <c r="AA348" s="444"/>
      <c r="AB348" s="444"/>
      <c r="AC348" s="444"/>
      <c r="AD348" s="444"/>
      <c r="AE348" s="444"/>
      <c r="AF348" s="394"/>
      <c r="AG348" s="297"/>
      <c r="AH348" s="297"/>
      <c r="AI348" s="297"/>
      <c r="AJ348" s="333"/>
    </row>
    <row r="349" spans="2:36" s="469" customFormat="1" ht="49.9" customHeight="1">
      <c r="B349" s="299" t="str">
        <f>$B348</f>
        <v>표준</v>
      </c>
      <c r="C349" s="314"/>
      <c r="D349" s="285"/>
      <c r="E349" s="285"/>
      <c r="F349" s="460"/>
      <c r="G349" s="286" t="str">
        <f t="shared" ref="G349:G350" si="61">N349&amp;" "&amp;Q349</f>
        <v xml:space="preserve">Liquid Waterproofing </v>
      </c>
      <c r="H349" s="466" t="s">
        <v>765</v>
      </c>
      <c r="I349" s="309" t="str">
        <f t="shared" si="52"/>
        <v>A04AP085-00001</v>
      </c>
      <c r="J349" s="310"/>
      <c r="K349" s="310" t="str">
        <f>VLOOKUP($I349,'WM-AR'!$B$7:$AL$2292,34,FALSE)</f>
        <v>M2</v>
      </c>
      <c r="L349" s="310" t="str">
        <f>VLOOKUP($I349,'WM-AR'!$B$7:$AL$2292,4,FALSE)</f>
        <v>Finishing Work</v>
      </c>
      <c r="M349" s="310" t="str">
        <f>VLOOKUP($I349,'WM-AR'!$B$7:$AL$2292,6,FALSE)</f>
        <v>Waterproofing Work</v>
      </c>
      <c r="N349" s="310" t="str">
        <f>VLOOKUP($I349,'WM-AR'!$B$7:$AL$2292,8,FALSE)</f>
        <v>Liquid Waterproofing</v>
      </c>
      <c r="O349" s="310">
        <f>VLOOKUP($I349,'WM-AR'!$B$7:$AL$2292,10,FALSE)</f>
        <v>0</v>
      </c>
      <c r="P349" s="310">
        <f>VLOOKUP($I349,'WM-AR'!$B$7:$AL$2292,12,FALSE)</f>
        <v>0</v>
      </c>
      <c r="Q349" s="310" t="str">
        <f>IF(VLOOKUP($I349,'WM-AR'!$B$7:$AL$2292,14,FALSE)=0,"",VLOOKUP($I349,'WM-AR'!$B$7:$AL$2292,14,FALSE))</f>
        <v/>
      </c>
      <c r="R349" s="310">
        <f>VLOOKUP($I349,'WM-AR'!$B$7:$AL$2292,16,FALSE)</f>
        <v>0</v>
      </c>
      <c r="S349" s="310" t="str">
        <f>VLOOKUP($I349,'WM-AR'!$B$7:$AL$2292,18,FALSE)</f>
        <v>for Internal Floor Area</v>
      </c>
      <c r="T349" s="310" t="str">
        <f>VLOOKUP($I349,'WM-AR'!$B$7:$AL$2292,20,FALSE)</f>
        <v>Min. 2 Coats</v>
      </c>
      <c r="U349" s="310">
        <f>VLOOKUP($I349,'WM-AR'!$B$7:$AL$2292,22,FALSE)</f>
        <v>0</v>
      </c>
      <c r="V349" s="310" t="str">
        <f>VLOOKUP($I349,'WM-AR'!$B$7:$AL$2292,24,FALSE)</f>
        <v/>
      </c>
      <c r="W349" s="310">
        <f>VLOOKUP($I349,'WM-AR'!$B$7:$AL$2292,25,FALSE)</f>
        <v>0</v>
      </c>
      <c r="X349" s="310" t="str">
        <f>VLOOKUP($I349,'WM-AR'!$B$7:$AL$2292,26,FALSE)</f>
        <v/>
      </c>
      <c r="Y349" s="310">
        <f>VLOOKUP($I349,'WM-AR'!$B$7:$AL$2292,27,FALSE)</f>
        <v>0</v>
      </c>
      <c r="Z349" s="310">
        <f>VLOOKUP($I349,'WM-AR'!$B$7:$AL$2292,28,FALSE)</f>
        <v>0</v>
      </c>
      <c r="AA349" s="310">
        <f>VLOOKUP($I349,'WM-AR'!$B$7:$AL$2292,29,FALSE)</f>
        <v>0</v>
      </c>
      <c r="AB349" s="310">
        <f>VLOOKUP($I349,'WM-AR'!$B$7:$AL$2292,30,FALSE)</f>
        <v>0</v>
      </c>
      <c r="AC349" s="310">
        <f>VLOOKUP($I349,'WM-AR'!$B$7:$AL$2292,31,FALSE)</f>
        <v>0</v>
      </c>
      <c r="AD349" s="310">
        <f>VLOOKUP($I349,'WM-AR'!$B$7:$AL$2292,32,FALSE)</f>
        <v>0</v>
      </c>
      <c r="AE349" s="310">
        <f>VLOOKUP($I349,'WM-AR'!$B$7:$AL$2292,33,FALSE)</f>
        <v>0</v>
      </c>
      <c r="AF349" s="467"/>
      <c r="AG349" s="316" t="s">
        <v>779</v>
      </c>
      <c r="AH349" s="312"/>
      <c r="AI349" s="312" t="s">
        <v>763</v>
      </c>
      <c r="AJ349" s="468"/>
    </row>
    <row r="350" spans="2:36" s="469" customFormat="1" ht="49.9" customHeight="1">
      <c r="B350" s="299" t="str">
        <f>$B349</f>
        <v>표준</v>
      </c>
      <c r="C350" s="314"/>
      <c r="D350" s="285"/>
      <c r="E350" s="285"/>
      <c r="F350" s="460" t="s">
        <v>943</v>
      </c>
      <c r="G350" s="286" t="str">
        <f t="shared" si="61"/>
        <v xml:space="preserve">Wall Tile </v>
      </c>
      <c r="H350" s="466" t="s">
        <v>1327</v>
      </c>
      <c r="I350" s="309" t="str">
        <f t="shared" si="52"/>
        <v>A04AN082-00001</v>
      </c>
      <c r="J350" s="310"/>
      <c r="K350" s="310" t="str">
        <f>VLOOKUP($I350,'WM-AR'!$B$7:$AL$2292,34,FALSE)</f>
        <v>M2</v>
      </c>
      <c r="L350" s="310" t="str">
        <f>VLOOKUP($I350,'WM-AR'!$B$7:$AL$2292,4,FALSE)</f>
        <v>Finishing Work</v>
      </c>
      <c r="M350" s="310" t="str">
        <f>VLOOKUP($I350,'WM-AR'!$B$7:$AL$2292,6,FALSE)</f>
        <v>Tile Work</v>
      </c>
      <c r="N350" s="310" t="str">
        <f>VLOOKUP($I350,'WM-AR'!$B$7:$AL$2292,8,FALSE)</f>
        <v>Wall Tile</v>
      </c>
      <c r="O350" s="310" t="str">
        <f>VLOOKUP($I350,'WM-AR'!$B$7:$AL$2292,10,FALSE)</f>
        <v>Unglazed Ceramic Tile</v>
      </c>
      <c r="P350" s="310">
        <f>VLOOKUP($I350,'WM-AR'!$B$7:$AL$2292,12,FALSE)</f>
        <v>0</v>
      </c>
      <c r="Q350" s="310" t="str">
        <f>IF(VLOOKUP($I350,'WM-AR'!$B$7:$AL$2292,14,FALSE)=0,"",VLOOKUP($I350,'WM-AR'!$B$7:$AL$2292,14,FALSE))</f>
        <v/>
      </c>
      <c r="R350" s="310">
        <f>VLOOKUP($I350,'WM-AR'!$B$7:$AL$2292,16,FALSE)</f>
        <v>0</v>
      </c>
      <c r="S350" s="310">
        <f>VLOOKUP($I350,'WM-AR'!$B$7:$AL$2292,18,FALSE)</f>
        <v>0</v>
      </c>
      <c r="T350" s="310" t="str">
        <f>VLOOKUP($I350,'WM-AR'!$B$7:$AL$2292,20,FALSE)</f>
        <v>w/ Mortar Bond Coat or Adhesive</v>
      </c>
      <c r="U350" s="310">
        <f>VLOOKUP($I350,'WM-AR'!$B$7:$AL$2292,22,FALSE)</f>
        <v>0</v>
      </c>
      <c r="V350" s="310">
        <f>VLOOKUP($I350,'WM-AR'!$B$7:$AL$2292,24,FALSE)</f>
        <v>0</v>
      </c>
      <c r="W350" s="310">
        <f>VLOOKUP($I350,'WM-AR'!$B$7:$AL$2292,25,FALSE)</f>
        <v>0</v>
      </c>
      <c r="X350" s="310" t="str">
        <f>VLOOKUP($I350,'WM-AR'!$B$7:$AL$2292,26,FALSE)</f>
        <v>Tile Size=W(  )mm x L(  )mm x THK(  )mm</v>
      </c>
      <c r="Y350" s="310">
        <f>VLOOKUP($I350,'WM-AR'!$B$7:$AL$2292,27,FALSE)</f>
        <v>0</v>
      </c>
      <c r="Z350" s="310">
        <f>VLOOKUP($I350,'WM-AR'!$B$7:$AL$2292,28,FALSE)</f>
        <v>0</v>
      </c>
      <c r="AA350" s="310">
        <f>VLOOKUP($I350,'WM-AR'!$B$7:$AL$2292,29,FALSE)</f>
        <v>0</v>
      </c>
      <c r="AB350" s="310">
        <f>VLOOKUP($I350,'WM-AR'!$B$7:$AL$2292,30,FALSE)</f>
        <v>0</v>
      </c>
      <c r="AC350" s="310">
        <f>VLOOKUP($I350,'WM-AR'!$B$7:$AL$2292,31,FALSE)</f>
        <v>0</v>
      </c>
      <c r="AD350" s="310">
        <f>VLOOKUP($I350,'WM-AR'!$B$7:$AL$2292,32,FALSE)</f>
        <v>0</v>
      </c>
      <c r="AE350" s="310">
        <f>VLOOKUP($I350,'WM-AR'!$B$7:$AL$2292,33,FALSE)</f>
        <v>0</v>
      </c>
      <c r="AF350" s="467" t="s">
        <v>958</v>
      </c>
      <c r="AG350" s="316"/>
      <c r="AH350" s="312"/>
      <c r="AI350" s="312" t="s">
        <v>763</v>
      </c>
      <c r="AJ350" s="468"/>
    </row>
    <row r="351" spans="2:36">
      <c r="B351" s="317" t="str">
        <f>$B350</f>
        <v>표준</v>
      </c>
      <c r="C351" s="318"/>
      <c r="D351" s="318"/>
      <c r="E351" s="318"/>
      <c r="F351" s="318"/>
      <c r="G351" s="318"/>
      <c r="H351" s="318"/>
      <c r="I351" s="318"/>
      <c r="J351" s="318"/>
      <c r="K351" s="318"/>
      <c r="L351" s="318"/>
      <c r="M351" s="318"/>
      <c r="N351" s="318"/>
      <c r="O351" s="318"/>
      <c r="P351" s="318"/>
      <c r="Q351" s="318"/>
      <c r="R351" s="318"/>
      <c r="S351" s="318"/>
      <c r="T351" s="318"/>
      <c r="U351" s="318"/>
      <c r="V351" s="318"/>
      <c r="W351" s="318"/>
      <c r="X351" s="318"/>
      <c r="Y351" s="318"/>
      <c r="Z351" s="318"/>
      <c r="AA351" s="318"/>
      <c r="AB351" s="318"/>
      <c r="AC351" s="318"/>
      <c r="AD351" s="318"/>
      <c r="AE351" s="318"/>
      <c r="AF351" s="318"/>
      <c r="AG351" s="318"/>
      <c r="AH351" s="318"/>
      <c r="AI351" s="318"/>
      <c r="AJ351" s="318"/>
    </row>
    <row r="352" spans="2:36" ht="34.9" customHeight="1">
      <c r="B352" s="283" t="s">
        <v>755</v>
      </c>
      <c r="C352" s="440" t="s">
        <v>1321</v>
      </c>
      <c r="D352" s="285" t="s">
        <v>225</v>
      </c>
      <c r="E352" s="308"/>
      <c r="F352" s="287" t="s">
        <v>539</v>
      </c>
      <c r="G352" s="288" t="s">
        <v>1330</v>
      </c>
      <c r="H352" s="289"/>
      <c r="I352" s="290" t="str">
        <f t="shared" si="52"/>
        <v/>
      </c>
      <c r="J352" s="290"/>
      <c r="K352" s="290"/>
      <c r="L352" s="290"/>
      <c r="M352" s="290"/>
      <c r="N352" s="291"/>
      <c r="O352" s="441" t="s">
        <v>1331</v>
      </c>
      <c r="P352" s="442"/>
      <c r="Q352" s="442"/>
      <c r="R352" s="442"/>
      <c r="S352" s="442"/>
      <c r="T352" s="442"/>
      <c r="U352" s="442"/>
      <c r="V352" s="443"/>
      <c r="W352" s="444"/>
      <c r="X352" s="444"/>
      <c r="Y352" s="444"/>
      <c r="Z352" s="444"/>
      <c r="AA352" s="444"/>
      <c r="AB352" s="444"/>
      <c r="AC352" s="444"/>
      <c r="AD352" s="444"/>
      <c r="AE352" s="444"/>
      <c r="AF352" s="394"/>
      <c r="AG352" s="297"/>
      <c r="AH352" s="297"/>
      <c r="AI352" s="297"/>
      <c r="AJ352" s="333"/>
    </row>
    <row r="353" spans="2:36" s="469" customFormat="1" ht="49.9" customHeight="1">
      <c r="B353" s="299" t="str">
        <f>$B352</f>
        <v>표준</v>
      </c>
      <c r="C353" s="314"/>
      <c r="D353" s="285"/>
      <c r="E353" s="285"/>
      <c r="F353" s="460"/>
      <c r="G353" s="286" t="str">
        <f t="shared" ref="G353:G354" si="62">N353&amp;" "&amp;Q353</f>
        <v xml:space="preserve">Waterproofing Membrane </v>
      </c>
      <c r="H353" s="466" t="s">
        <v>954</v>
      </c>
      <c r="I353" s="309" t="str">
        <f t="shared" si="52"/>
        <v>A04AP310-00001</v>
      </c>
      <c r="J353" s="310"/>
      <c r="K353" s="310" t="str">
        <f>VLOOKUP($I353,'WM-AR'!$B$7:$AL$2292,34,FALSE)</f>
        <v>M2</v>
      </c>
      <c r="L353" s="310" t="str">
        <f>VLOOKUP($I353,'WM-AR'!$B$7:$AL$2292,4,FALSE)</f>
        <v>Finishing Work</v>
      </c>
      <c r="M353" s="310" t="str">
        <f>VLOOKUP($I353,'WM-AR'!$B$7:$AL$2292,6,FALSE)</f>
        <v>Waterproofing Work</v>
      </c>
      <c r="N353" s="310" t="str">
        <f>VLOOKUP($I353,'WM-AR'!$B$7:$AL$2292,8,FALSE)</f>
        <v>Waterproofing Membrane</v>
      </c>
      <c r="O353" s="310">
        <f>VLOOKUP($I353,'WM-AR'!$B$7:$AL$2292,10,FALSE)</f>
        <v>0</v>
      </c>
      <c r="P353" s="310">
        <f>VLOOKUP($I353,'WM-AR'!$B$7:$AL$2292,12,FALSE)</f>
        <v>0</v>
      </c>
      <c r="Q353" s="310" t="str">
        <f>IF(VLOOKUP($I353,'WM-AR'!$B$7:$AL$2292,14,FALSE)=0,"",VLOOKUP($I353,'WM-AR'!$B$7:$AL$2292,14,FALSE))</f>
        <v/>
      </c>
      <c r="R353" s="310">
        <f>VLOOKUP($I353,'WM-AR'!$B$7:$AL$2292,16,FALSE)</f>
        <v>0</v>
      </c>
      <c r="S353" s="310" t="str">
        <f>VLOOKUP($I353,'WM-AR'!$B$7:$AL$2292,18,FALSE)</f>
        <v>for Internal Area</v>
      </c>
      <c r="T353" s="310" t="str">
        <f>VLOOKUP($I353,'WM-AR'!$B$7:$AL$2292,20,FALSE)</f>
        <v/>
      </c>
      <c r="U353" s="310">
        <f>VLOOKUP($I353,'WM-AR'!$B$7:$AL$2292,22,FALSE)</f>
        <v>0</v>
      </c>
      <c r="V353" s="310" t="str">
        <f>VLOOKUP($I353,'WM-AR'!$B$7:$AL$2292,24,FALSE)</f>
        <v/>
      </c>
      <c r="W353" s="310">
        <f>VLOOKUP($I353,'WM-AR'!$B$7:$AL$2292,25,FALSE)</f>
        <v>0</v>
      </c>
      <c r="X353" s="310" t="str">
        <f>VLOOKUP($I353,'WM-AR'!$B$7:$AL$2292,26,FALSE)</f>
        <v>THK=(  )mm</v>
      </c>
      <c r="Y353" s="310">
        <f>VLOOKUP($I353,'WM-AR'!$B$7:$AL$2292,27,FALSE)</f>
        <v>0</v>
      </c>
      <c r="Z353" s="310">
        <f>VLOOKUP($I353,'WM-AR'!$B$7:$AL$2292,28,FALSE)</f>
        <v>0</v>
      </c>
      <c r="AA353" s="310">
        <f>VLOOKUP($I353,'WM-AR'!$B$7:$AL$2292,29,FALSE)</f>
        <v>0</v>
      </c>
      <c r="AB353" s="310">
        <f>VLOOKUP($I353,'WM-AR'!$B$7:$AL$2292,30,FALSE)</f>
        <v>0</v>
      </c>
      <c r="AC353" s="310">
        <f>VLOOKUP($I353,'WM-AR'!$B$7:$AL$2292,31,FALSE)</f>
        <v>0</v>
      </c>
      <c r="AD353" s="310">
        <f>VLOOKUP($I353,'WM-AR'!$B$7:$AL$2292,32,FALSE)</f>
        <v>0</v>
      </c>
      <c r="AE353" s="310">
        <f>VLOOKUP($I353,'WM-AR'!$B$7:$AL$2292,33,FALSE)</f>
        <v>0</v>
      </c>
      <c r="AF353" s="467" t="s">
        <v>1029</v>
      </c>
      <c r="AG353" s="316" t="s">
        <v>779</v>
      </c>
      <c r="AH353" s="312"/>
      <c r="AI353" s="312" t="s">
        <v>763</v>
      </c>
      <c r="AJ353" s="468"/>
    </row>
    <row r="354" spans="2:36" s="469" customFormat="1" ht="49.9" customHeight="1">
      <c r="B354" s="299" t="str">
        <f>$B353</f>
        <v>표준</v>
      </c>
      <c r="C354" s="314"/>
      <c r="D354" s="285"/>
      <c r="E354" s="285"/>
      <c r="F354" s="460" t="s">
        <v>943</v>
      </c>
      <c r="G354" s="286" t="str">
        <f t="shared" si="62"/>
        <v xml:space="preserve">Wall Tile </v>
      </c>
      <c r="H354" s="466" t="s">
        <v>1327</v>
      </c>
      <c r="I354" s="309" t="str">
        <f t="shared" si="52"/>
        <v>A04AN082-00001</v>
      </c>
      <c r="J354" s="310"/>
      <c r="K354" s="310" t="str">
        <f>VLOOKUP($I354,'WM-AR'!$B$7:$AL$2292,34,FALSE)</f>
        <v>M2</v>
      </c>
      <c r="L354" s="310" t="str">
        <f>VLOOKUP($I354,'WM-AR'!$B$7:$AL$2292,4,FALSE)</f>
        <v>Finishing Work</v>
      </c>
      <c r="M354" s="310" t="str">
        <f>VLOOKUP($I354,'WM-AR'!$B$7:$AL$2292,6,FALSE)</f>
        <v>Tile Work</v>
      </c>
      <c r="N354" s="310" t="str">
        <f>VLOOKUP($I354,'WM-AR'!$B$7:$AL$2292,8,FALSE)</f>
        <v>Wall Tile</v>
      </c>
      <c r="O354" s="310" t="str">
        <f>VLOOKUP($I354,'WM-AR'!$B$7:$AL$2292,10,FALSE)</f>
        <v>Unglazed Ceramic Tile</v>
      </c>
      <c r="P354" s="310">
        <f>VLOOKUP($I354,'WM-AR'!$B$7:$AL$2292,12,FALSE)</f>
        <v>0</v>
      </c>
      <c r="Q354" s="310" t="str">
        <f>IF(VLOOKUP($I354,'WM-AR'!$B$7:$AL$2292,14,FALSE)=0,"",VLOOKUP($I354,'WM-AR'!$B$7:$AL$2292,14,FALSE))</f>
        <v/>
      </c>
      <c r="R354" s="310">
        <f>VLOOKUP($I354,'WM-AR'!$B$7:$AL$2292,16,FALSE)</f>
        <v>0</v>
      </c>
      <c r="S354" s="310">
        <f>VLOOKUP($I354,'WM-AR'!$B$7:$AL$2292,18,FALSE)</f>
        <v>0</v>
      </c>
      <c r="T354" s="310" t="str">
        <f>VLOOKUP($I354,'WM-AR'!$B$7:$AL$2292,20,FALSE)</f>
        <v>w/ Mortar Bond Coat or Adhesive</v>
      </c>
      <c r="U354" s="310">
        <f>VLOOKUP($I354,'WM-AR'!$B$7:$AL$2292,22,FALSE)</f>
        <v>0</v>
      </c>
      <c r="V354" s="310">
        <f>VLOOKUP($I354,'WM-AR'!$B$7:$AL$2292,24,FALSE)</f>
        <v>0</v>
      </c>
      <c r="W354" s="310">
        <f>VLOOKUP($I354,'WM-AR'!$B$7:$AL$2292,25,FALSE)</f>
        <v>0</v>
      </c>
      <c r="X354" s="310" t="str">
        <f>VLOOKUP($I354,'WM-AR'!$B$7:$AL$2292,26,FALSE)</f>
        <v>Tile Size=W(  )mm x L(  )mm x THK(  )mm</v>
      </c>
      <c r="Y354" s="310">
        <f>VLOOKUP($I354,'WM-AR'!$B$7:$AL$2292,27,FALSE)</f>
        <v>0</v>
      </c>
      <c r="Z354" s="310">
        <f>VLOOKUP($I354,'WM-AR'!$B$7:$AL$2292,28,FALSE)</f>
        <v>0</v>
      </c>
      <c r="AA354" s="310">
        <f>VLOOKUP($I354,'WM-AR'!$B$7:$AL$2292,29,FALSE)</f>
        <v>0</v>
      </c>
      <c r="AB354" s="310">
        <f>VLOOKUP($I354,'WM-AR'!$B$7:$AL$2292,30,FALSE)</f>
        <v>0</v>
      </c>
      <c r="AC354" s="310">
        <f>VLOOKUP($I354,'WM-AR'!$B$7:$AL$2292,31,FALSE)</f>
        <v>0</v>
      </c>
      <c r="AD354" s="310">
        <f>VLOOKUP($I354,'WM-AR'!$B$7:$AL$2292,32,FALSE)</f>
        <v>0</v>
      </c>
      <c r="AE354" s="310">
        <f>VLOOKUP($I354,'WM-AR'!$B$7:$AL$2292,33,FALSE)</f>
        <v>0</v>
      </c>
      <c r="AF354" s="467" t="s">
        <v>958</v>
      </c>
      <c r="AG354" s="316"/>
      <c r="AH354" s="312"/>
      <c r="AI354" s="312" t="s">
        <v>763</v>
      </c>
      <c r="AJ354" s="468"/>
    </row>
    <row r="355" spans="2:36">
      <c r="B355" s="317" t="str">
        <f>$B354</f>
        <v>표준</v>
      </c>
      <c r="C355" s="318"/>
      <c r="D355" s="318"/>
      <c r="E355" s="318"/>
      <c r="F355" s="318"/>
      <c r="G355" s="318"/>
      <c r="H355" s="318"/>
      <c r="I355" s="318"/>
      <c r="J355" s="318"/>
      <c r="K355" s="318"/>
      <c r="L355" s="318"/>
      <c r="M355" s="318"/>
      <c r="N355" s="318"/>
      <c r="O355" s="318"/>
      <c r="P355" s="318"/>
      <c r="Q355" s="318"/>
      <c r="R355" s="318"/>
      <c r="S355" s="318"/>
      <c r="T355" s="318"/>
      <c r="U355" s="318"/>
      <c r="V355" s="318"/>
      <c r="W355" s="318"/>
      <c r="X355" s="318"/>
      <c r="Y355" s="318"/>
      <c r="Z355" s="318"/>
      <c r="AA355" s="318"/>
      <c r="AB355" s="318"/>
      <c r="AC355" s="318"/>
      <c r="AD355" s="318"/>
      <c r="AE355" s="318"/>
      <c r="AF355" s="318"/>
      <c r="AG355" s="318"/>
      <c r="AH355" s="318"/>
      <c r="AI355" s="318"/>
      <c r="AJ355" s="318"/>
    </row>
    <row r="356" spans="2:36" ht="34.9" customHeight="1">
      <c r="B356" s="283" t="s">
        <v>755</v>
      </c>
      <c r="C356" s="440" t="s">
        <v>1321</v>
      </c>
      <c r="D356" s="285" t="s">
        <v>225</v>
      </c>
      <c r="E356" s="308"/>
      <c r="F356" s="287" t="s">
        <v>539</v>
      </c>
      <c r="G356" s="288" t="s">
        <v>1332</v>
      </c>
      <c r="H356" s="289"/>
      <c r="I356" s="290" t="str">
        <f t="shared" si="52"/>
        <v/>
      </c>
      <c r="J356" s="290"/>
      <c r="K356" s="290"/>
      <c r="L356" s="290"/>
      <c r="M356" s="290"/>
      <c r="N356" s="291"/>
      <c r="O356" s="441" t="s">
        <v>1333</v>
      </c>
      <c r="P356" s="442"/>
      <c r="Q356" s="442"/>
      <c r="R356" s="442"/>
      <c r="S356" s="442"/>
      <c r="T356" s="442"/>
      <c r="U356" s="442"/>
      <c r="V356" s="443"/>
      <c r="W356" s="444"/>
      <c r="X356" s="444"/>
      <c r="Y356" s="444"/>
      <c r="Z356" s="444"/>
      <c r="AA356" s="444"/>
      <c r="AB356" s="444"/>
      <c r="AC356" s="444"/>
      <c r="AD356" s="444"/>
      <c r="AE356" s="444"/>
      <c r="AF356" s="394"/>
      <c r="AG356" s="297"/>
      <c r="AH356" s="297"/>
      <c r="AI356" s="297"/>
      <c r="AJ356" s="333"/>
    </row>
    <row r="357" spans="2:36" s="469" customFormat="1" ht="49.9" customHeight="1">
      <c r="B357" s="299" t="str">
        <f>$B356</f>
        <v>표준</v>
      </c>
      <c r="C357" s="314"/>
      <c r="D357" s="285"/>
      <c r="E357" s="285"/>
      <c r="F357" s="460" t="s">
        <v>943</v>
      </c>
      <c r="G357" s="286" t="str">
        <f t="shared" ref="G357" si="63">N357&amp;" "&amp;Q357</f>
        <v xml:space="preserve">Wall Tile </v>
      </c>
      <c r="H357" s="466" t="s">
        <v>1334</v>
      </c>
      <c r="I357" s="309" t="str">
        <f t="shared" si="52"/>
        <v>A04AN082-00003</v>
      </c>
      <c r="J357" s="310"/>
      <c r="K357" s="310" t="str">
        <f>VLOOKUP($I357,'WM-AR'!$B$7:$AL$2292,34,FALSE)</f>
        <v>M2</v>
      </c>
      <c r="L357" s="310" t="str">
        <f>VLOOKUP($I357,'WM-AR'!$B$7:$AL$2292,4,FALSE)</f>
        <v>Finishing Work</v>
      </c>
      <c r="M357" s="310" t="str">
        <f>VLOOKUP($I357,'WM-AR'!$B$7:$AL$2292,6,FALSE)</f>
        <v>Tile Work</v>
      </c>
      <c r="N357" s="310" t="str">
        <f>VLOOKUP($I357,'WM-AR'!$B$7:$AL$2292,8,FALSE)</f>
        <v>Wall Tile</v>
      </c>
      <c r="O357" s="310" t="str">
        <f>VLOOKUP($I357,'WM-AR'!$B$7:$AL$2292,10,FALSE)</f>
        <v>Acid/Alkaline Resistant Tile</v>
      </c>
      <c r="P357" s="310">
        <f>VLOOKUP($I357,'WM-AR'!$B$7:$AL$2292,12,FALSE)</f>
        <v>0</v>
      </c>
      <c r="Q357" s="310" t="str">
        <f>IF(VLOOKUP($I357,'WM-AR'!$B$7:$AL$2292,14,FALSE)=0,"",VLOOKUP($I357,'WM-AR'!$B$7:$AL$2292,14,FALSE))</f>
        <v/>
      </c>
      <c r="R357" s="310">
        <f>VLOOKUP($I357,'WM-AR'!$B$7:$AL$2292,16,FALSE)</f>
        <v>0</v>
      </c>
      <c r="S357" s="310">
        <f>VLOOKUP($I357,'WM-AR'!$B$7:$AL$2292,18,FALSE)</f>
        <v>0</v>
      </c>
      <c r="T357" s="310" t="str">
        <f>VLOOKUP($I357,'WM-AR'!$B$7:$AL$2292,20,FALSE)</f>
        <v>w/ Mortar Bond Coat or Adhesive</v>
      </c>
      <c r="U357" s="310">
        <f>VLOOKUP($I357,'WM-AR'!$B$7:$AL$2292,22,FALSE)</f>
        <v>0</v>
      </c>
      <c r="V357" s="310">
        <f>VLOOKUP($I357,'WM-AR'!$B$7:$AL$2292,24,FALSE)</f>
        <v>0</v>
      </c>
      <c r="W357" s="310">
        <f>VLOOKUP($I357,'WM-AR'!$B$7:$AL$2292,25,FALSE)</f>
        <v>0</v>
      </c>
      <c r="X357" s="310" t="str">
        <f>VLOOKUP($I357,'WM-AR'!$B$7:$AL$2292,26,FALSE)</f>
        <v>Tile Size=W(  )mm x L(  )mm x THK(  )mm</v>
      </c>
      <c r="Y357" s="310">
        <f>VLOOKUP($I357,'WM-AR'!$B$7:$AL$2292,27,FALSE)</f>
        <v>0</v>
      </c>
      <c r="Z357" s="310">
        <f>VLOOKUP($I357,'WM-AR'!$B$7:$AL$2292,28,FALSE)</f>
        <v>0</v>
      </c>
      <c r="AA357" s="310">
        <f>VLOOKUP($I357,'WM-AR'!$B$7:$AL$2292,29,FALSE)</f>
        <v>0</v>
      </c>
      <c r="AB357" s="310">
        <f>VLOOKUP($I357,'WM-AR'!$B$7:$AL$2292,30,FALSE)</f>
        <v>0</v>
      </c>
      <c r="AC357" s="310">
        <f>VLOOKUP($I357,'WM-AR'!$B$7:$AL$2292,31,FALSE)</f>
        <v>0</v>
      </c>
      <c r="AD357" s="310">
        <f>VLOOKUP($I357,'WM-AR'!$B$7:$AL$2292,32,FALSE)</f>
        <v>0</v>
      </c>
      <c r="AE357" s="310">
        <f>VLOOKUP($I357,'WM-AR'!$B$7:$AL$2292,33,FALSE)</f>
        <v>0</v>
      </c>
      <c r="AF357" s="467" t="s">
        <v>958</v>
      </c>
      <c r="AG357" s="316"/>
      <c r="AH357" s="312"/>
      <c r="AI357" s="312" t="s">
        <v>763</v>
      </c>
      <c r="AJ357" s="468"/>
    </row>
    <row r="358" spans="2:36">
      <c r="B358" s="317" t="str">
        <f>$B357</f>
        <v>표준</v>
      </c>
      <c r="C358" s="318"/>
      <c r="D358" s="318"/>
      <c r="E358" s="318"/>
      <c r="F358" s="318"/>
      <c r="G358" s="318"/>
      <c r="H358" s="318"/>
      <c r="I358" s="318"/>
      <c r="J358" s="318"/>
      <c r="K358" s="318"/>
      <c r="L358" s="318"/>
      <c r="M358" s="318"/>
      <c r="N358" s="318"/>
      <c r="O358" s="318"/>
      <c r="P358" s="318"/>
      <c r="Q358" s="318"/>
      <c r="R358" s="318"/>
      <c r="S358" s="318"/>
      <c r="T358" s="318"/>
      <c r="U358" s="318"/>
      <c r="V358" s="318"/>
      <c r="W358" s="318"/>
      <c r="X358" s="318"/>
      <c r="Y358" s="318"/>
      <c r="Z358" s="318"/>
      <c r="AA358" s="318"/>
      <c r="AB358" s="318"/>
      <c r="AC358" s="318"/>
      <c r="AD358" s="318"/>
      <c r="AE358" s="318"/>
      <c r="AF358" s="318"/>
      <c r="AG358" s="318"/>
      <c r="AH358" s="318"/>
      <c r="AI358" s="318"/>
      <c r="AJ358" s="318"/>
    </row>
    <row r="359" spans="2:36" ht="34.9" customHeight="1">
      <c r="B359" s="283" t="s">
        <v>755</v>
      </c>
      <c r="C359" s="440" t="s">
        <v>1321</v>
      </c>
      <c r="D359" s="285" t="s">
        <v>225</v>
      </c>
      <c r="E359" s="308"/>
      <c r="F359" s="287" t="s">
        <v>539</v>
      </c>
      <c r="G359" s="288" t="s">
        <v>1335</v>
      </c>
      <c r="H359" s="289"/>
      <c r="I359" s="290" t="str">
        <f t="shared" si="52"/>
        <v/>
      </c>
      <c r="J359" s="290"/>
      <c r="K359" s="290"/>
      <c r="L359" s="290"/>
      <c r="M359" s="290"/>
      <c r="N359" s="291"/>
      <c r="O359" s="441" t="s">
        <v>1336</v>
      </c>
      <c r="P359" s="442"/>
      <c r="Q359" s="442"/>
      <c r="R359" s="442"/>
      <c r="S359" s="442"/>
      <c r="T359" s="442"/>
      <c r="U359" s="442"/>
      <c r="V359" s="443"/>
      <c r="W359" s="444"/>
      <c r="X359" s="444"/>
      <c r="Y359" s="444"/>
      <c r="Z359" s="444"/>
      <c r="AA359" s="444"/>
      <c r="AB359" s="444"/>
      <c r="AC359" s="444"/>
      <c r="AD359" s="444"/>
      <c r="AE359" s="444"/>
      <c r="AF359" s="394"/>
      <c r="AG359" s="297"/>
      <c r="AH359" s="297"/>
      <c r="AI359" s="297"/>
      <c r="AJ359" s="333"/>
    </row>
    <row r="360" spans="2:36" s="469" customFormat="1" ht="49.9" customHeight="1">
      <c r="B360" s="299" t="str">
        <f>$B359</f>
        <v>표준</v>
      </c>
      <c r="C360" s="314"/>
      <c r="D360" s="285"/>
      <c r="E360" s="285"/>
      <c r="F360" s="460"/>
      <c r="G360" s="286" t="str">
        <f t="shared" ref="G360:G361" si="64">N360&amp;" "&amp;Q360</f>
        <v xml:space="preserve">Liquid Waterproofing </v>
      </c>
      <c r="H360" s="466" t="s">
        <v>765</v>
      </c>
      <c r="I360" s="309" t="str">
        <f t="shared" si="52"/>
        <v>A04AP085-00001</v>
      </c>
      <c r="J360" s="310"/>
      <c r="K360" s="310" t="str">
        <f>VLOOKUP($I360,'WM-AR'!$B$7:$AL$2292,34,FALSE)</f>
        <v>M2</v>
      </c>
      <c r="L360" s="310" t="str">
        <f>VLOOKUP($I360,'WM-AR'!$B$7:$AL$2292,4,FALSE)</f>
        <v>Finishing Work</v>
      </c>
      <c r="M360" s="310" t="str">
        <f>VLOOKUP($I360,'WM-AR'!$B$7:$AL$2292,6,FALSE)</f>
        <v>Waterproofing Work</v>
      </c>
      <c r="N360" s="310" t="str">
        <f>VLOOKUP($I360,'WM-AR'!$B$7:$AL$2292,8,FALSE)</f>
        <v>Liquid Waterproofing</v>
      </c>
      <c r="O360" s="310">
        <f>VLOOKUP($I360,'WM-AR'!$B$7:$AL$2292,10,FALSE)</f>
        <v>0</v>
      </c>
      <c r="P360" s="310">
        <f>VLOOKUP($I360,'WM-AR'!$B$7:$AL$2292,12,FALSE)</f>
        <v>0</v>
      </c>
      <c r="Q360" s="310" t="str">
        <f>IF(VLOOKUP($I360,'WM-AR'!$B$7:$AL$2292,14,FALSE)=0,"",VLOOKUP($I360,'WM-AR'!$B$7:$AL$2292,14,FALSE))</f>
        <v/>
      </c>
      <c r="R360" s="310">
        <f>VLOOKUP($I360,'WM-AR'!$B$7:$AL$2292,16,FALSE)</f>
        <v>0</v>
      </c>
      <c r="S360" s="310" t="str">
        <f>VLOOKUP($I360,'WM-AR'!$B$7:$AL$2292,18,FALSE)</f>
        <v>for Internal Floor Area</v>
      </c>
      <c r="T360" s="310" t="str">
        <f>VLOOKUP($I360,'WM-AR'!$B$7:$AL$2292,20,FALSE)</f>
        <v>Min. 2 Coats</v>
      </c>
      <c r="U360" s="310">
        <f>VLOOKUP($I360,'WM-AR'!$B$7:$AL$2292,22,FALSE)</f>
        <v>0</v>
      </c>
      <c r="V360" s="310" t="str">
        <f>VLOOKUP($I360,'WM-AR'!$B$7:$AL$2292,24,FALSE)</f>
        <v/>
      </c>
      <c r="W360" s="310">
        <f>VLOOKUP($I360,'WM-AR'!$B$7:$AL$2292,25,FALSE)</f>
        <v>0</v>
      </c>
      <c r="X360" s="310" t="str">
        <f>VLOOKUP($I360,'WM-AR'!$B$7:$AL$2292,26,FALSE)</f>
        <v/>
      </c>
      <c r="Y360" s="310">
        <f>VLOOKUP($I360,'WM-AR'!$B$7:$AL$2292,27,FALSE)</f>
        <v>0</v>
      </c>
      <c r="Z360" s="310">
        <f>VLOOKUP($I360,'WM-AR'!$B$7:$AL$2292,28,FALSE)</f>
        <v>0</v>
      </c>
      <c r="AA360" s="310">
        <f>VLOOKUP($I360,'WM-AR'!$B$7:$AL$2292,29,FALSE)</f>
        <v>0</v>
      </c>
      <c r="AB360" s="310">
        <f>VLOOKUP($I360,'WM-AR'!$B$7:$AL$2292,30,FALSE)</f>
        <v>0</v>
      </c>
      <c r="AC360" s="310">
        <f>VLOOKUP($I360,'WM-AR'!$B$7:$AL$2292,31,FALSE)</f>
        <v>0</v>
      </c>
      <c r="AD360" s="310">
        <f>VLOOKUP($I360,'WM-AR'!$B$7:$AL$2292,32,FALSE)</f>
        <v>0</v>
      </c>
      <c r="AE360" s="310">
        <f>VLOOKUP($I360,'WM-AR'!$B$7:$AL$2292,33,FALSE)</f>
        <v>0</v>
      </c>
      <c r="AF360" s="467"/>
      <c r="AG360" s="316" t="s">
        <v>779</v>
      </c>
      <c r="AH360" s="312"/>
      <c r="AI360" s="312" t="s">
        <v>763</v>
      </c>
      <c r="AJ360" s="468"/>
    </row>
    <row r="361" spans="2:36" s="469" customFormat="1" ht="49.9" customHeight="1">
      <c r="B361" s="299" t="str">
        <f>$B360</f>
        <v>표준</v>
      </c>
      <c r="C361" s="314"/>
      <c r="D361" s="285"/>
      <c r="E361" s="285"/>
      <c r="F361" s="460" t="s">
        <v>943</v>
      </c>
      <c r="G361" s="286" t="str">
        <f t="shared" si="64"/>
        <v xml:space="preserve">Wall Tile </v>
      </c>
      <c r="H361" s="466" t="s">
        <v>1334</v>
      </c>
      <c r="I361" s="309" t="str">
        <f t="shared" si="52"/>
        <v>A04AN082-00003</v>
      </c>
      <c r="J361" s="310"/>
      <c r="K361" s="310" t="str">
        <f>VLOOKUP($I361,'WM-AR'!$B$7:$AL$2292,34,FALSE)</f>
        <v>M2</v>
      </c>
      <c r="L361" s="310" t="str">
        <f>VLOOKUP($I361,'WM-AR'!$B$7:$AL$2292,4,FALSE)</f>
        <v>Finishing Work</v>
      </c>
      <c r="M361" s="310" t="str">
        <f>VLOOKUP($I361,'WM-AR'!$B$7:$AL$2292,6,FALSE)</f>
        <v>Tile Work</v>
      </c>
      <c r="N361" s="310" t="str">
        <f>VLOOKUP($I361,'WM-AR'!$B$7:$AL$2292,8,FALSE)</f>
        <v>Wall Tile</v>
      </c>
      <c r="O361" s="310" t="str">
        <f>VLOOKUP($I361,'WM-AR'!$B$7:$AL$2292,10,FALSE)</f>
        <v>Acid/Alkaline Resistant Tile</v>
      </c>
      <c r="P361" s="310">
        <f>VLOOKUP($I361,'WM-AR'!$B$7:$AL$2292,12,FALSE)</f>
        <v>0</v>
      </c>
      <c r="Q361" s="310" t="str">
        <f>IF(VLOOKUP($I361,'WM-AR'!$B$7:$AL$2292,14,FALSE)=0,"",VLOOKUP($I361,'WM-AR'!$B$7:$AL$2292,14,FALSE))</f>
        <v/>
      </c>
      <c r="R361" s="310">
        <f>VLOOKUP($I361,'WM-AR'!$B$7:$AL$2292,16,FALSE)</f>
        <v>0</v>
      </c>
      <c r="S361" s="310">
        <f>VLOOKUP($I361,'WM-AR'!$B$7:$AL$2292,18,FALSE)</f>
        <v>0</v>
      </c>
      <c r="T361" s="310" t="str">
        <f>VLOOKUP($I361,'WM-AR'!$B$7:$AL$2292,20,FALSE)</f>
        <v>w/ Mortar Bond Coat or Adhesive</v>
      </c>
      <c r="U361" s="310">
        <f>VLOOKUP($I361,'WM-AR'!$B$7:$AL$2292,22,FALSE)</f>
        <v>0</v>
      </c>
      <c r="V361" s="310">
        <f>VLOOKUP($I361,'WM-AR'!$B$7:$AL$2292,24,FALSE)</f>
        <v>0</v>
      </c>
      <c r="W361" s="310">
        <f>VLOOKUP($I361,'WM-AR'!$B$7:$AL$2292,25,FALSE)</f>
        <v>0</v>
      </c>
      <c r="X361" s="310" t="str">
        <f>VLOOKUP($I361,'WM-AR'!$B$7:$AL$2292,26,FALSE)</f>
        <v>Tile Size=W(  )mm x L(  )mm x THK(  )mm</v>
      </c>
      <c r="Y361" s="310">
        <f>VLOOKUP($I361,'WM-AR'!$B$7:$AL$2292,27,FALSE)</f>
        <v>0</v>
      </c>
      <c r="Z361" s="310">
        <f>VLOOKUP($I361,'WM-AR'!$B$7:$AL$2292,28,FALSE)</f>
        <v>0</v>
      </c>
      <c r="AA361" s="310">
        <f>VLOOKUP($I361,'WM-AR'!$B$7:$AL$2292,29,FALSE)</f>
        <v>0</v>
      </c>
      <c r="AB361" s="310">
        <f>VLOOKUP($I361,'WM-AR'!$B$7:$AL$2292,30,FALSE)</f>
        <v>0</v>
      </c>
      <c r="AC361" s="310">
        <f>VLOOKUP($I361,'WM-AR'!$B$7:$AL$2292,31,FALSE)</f>
        <v>0</v>
      </c>
      <c r="AD361" s="310">
        <f>VLOOKUP($I361,'WM-AR'!$B$7:$AL$2292,32,FALSE)</f>
        <v>0</v>
      </c>
      <c r="AE361" s="310">
        <f>VLOOKUP($I361,'WM-AR'!$B$7:$AL$2292,33,FALSE)</f>
        <v>0</v>
      </c>
      <c r="AF361" s="467" t="s">
        <v>958</v>
      </c>
      <c r="AG361" s="316"/>
      <c r="AH361" s="312"/>
      <c r="AI361" s="312" t="s">
        <v>763</v>
      </c>
      <c r="AJ361" s="468"/>
    </row>
    <row r="362" spans="2:36">
      <c r="B362" s="317" t="str">
        <f>$B361</f>
        <v>표준</v>
      </c>
      <c r="C362" s="318"/>
      <c r="D362" s="318"/>
      <c r="E362" s="318"/>
      <c r="F362" s="318"/>
      <c r="G362" s="318"/>
      <c r="H362" s="318"/>
      <c r="I362" s="318"/>
      <c r="J362" s="318"/>
      <c r="K362" s="318"/>
      <c r="L362" s="318"/>
      <c r="M362" s="318"/>
      <c r="N362" s="318"/>
      <c r="O362" s="318"/>
      <c r="P362" s="318"/>
      <c r="Q362" s="318"/>
      <c r="R362" s="318"/>
      <c r="S362" s="318"/>
      <c r="T362" s="318"/>
      <c r="U362" s="318"/>
      <c r="V362" s="318"/>
      <c r="W362" s="318"/>
      <c r="X362" s="318"/>
      <c r="Y362" s="318"/>
      <c r="Z362" s="318"/>
      <c r="AA362" s="318"/>
      <c r="AB362" s="318"/>
      <c r="AC362" s="318"/>
      <c r="AD362" s="318"/>
      <c r="AE362" s="318"/>
      <c r="AF362" s="318"/>
      <c r="AG362" s="318"/>
      <c r="AH362" s="318"/>
      <c r="AI362" s="318"/>
      <c r="AJ362" s="318"/>
    </row>
    <row r="363" spans="2:36" ht="34.9" customHeight="1">
      <c r="B363" s="283" t="s">
        <v>755</v>
      </c>
      <c r="C363" s="440" t="s">
        <v>1321</v>
      </c>
      <c r="D363" s="285" t="s">
        <v>225</v>
      </c>
      <c r="E363" s="308"/>
      <c r="F363" s="287" t="s">
        <v>539</v>
      </c>
      <c r="G363" s="288" t="s">
        <v>1337</v>
      </c>
      <c r="H363" s="289"/>
      <c r="I363" s="290" t="str">
        <f t="shared" si="52"/>
        <v/>
      </c>
      <c r="J363" s="290"/>
      <c r="K363" s="290"/>
      <c r="L363" s="290"/>
      <c r="M363" s="290"/>
      <c r="N363" s="291"/>
      <c r="O363" s="441" t="s">
        <v>1338</v>
      </c>
      <c r="P363" s="442"/>
      <c r="Q363" s="442"/>
      <c r="R363" s="442"/>
      <c r="S363" s="442"/>
      <c r="T363" s="442"/>
      <c r="U363" s="442"/>
      <c r="V363" s="443"/>
      <c r="W363" s="444"/>
      <c r="X363" s="444"/>
      <c r="Y363" s="444"/>
      <c r="Z363" s="444"/>
      <c r="AA363" s="444"/>
      <c r="AB363" s="444"/>
      <c r="AC363" s="444"/>
      <c r="AD363" s="444"/>
      <c r="AE363" s="444"/>
      <c r="AF363" s="394"/>
      <c r="AG363" s="297"/>
      <c r="AH363" s="297"/>
      <c r="AI363" s="297"/>
      <c r="AJ363" s="333"/>
    </row>
    <row r="364" spans="2:36" s="469" customFormat="1" ht="49.9" customHeight="1">
      <c r="B364" s="299" t="str">
        <f>$B363</f>
        <v>표준</v>
      </c>
      <c r="C364" s="314"/>
      <c r="D364" s="285"/>
      <c r="E364" s="285"/>
      <c r="F364" s="460" t="s">
        <v>943</v>
      </c>
      <c r="G364" s="286" t="str">
        <f t="shared" ref="G364" si="65">N364&amp;" "&amp;Q364</f>
        <v xml:space="preserve">Wall Tile </v>
      </c>
      <c r="H364" s="466" t="s">
        <v>1339</v>
      </c>
      <c r="I364" s="309" t="str">
        <f t="shared" si="52"/>
        <v>A04AN082-00004</v>
      </c>
      <c r="J364" s="310"/>
      <c r="K364" s="310" t="str">
        <f>VLOOKUP($I364,'WM-AR'!$B$7:$AL$2292,34,FALSE)</f>
        <v>M2</v>
      </c>
      <c r="L364" s="310" t="str">
        <f>VLOOKUP($I364,'WM-AR'!$B$7:$AL$2292,4,FALSE)</f>
        <v>Finishing Work</v>
      </c>
      <c r="M364" s="310" t="str">
        <f>VLOOKUP($I364,'WM-AR'!$B$7:$AL$2292,6,FALSE)</f>
        <v>Tile Work</v>
      </c>
      <c r="N364" s="310" t="str">
        <f>VLOOKUP($I364,'WM-AR'!$B$7:$AL$2292,8,FALSE)</f>
        <v>Wall Tile</v>
      </c>
      <c r="O364" s="310" t="str">
        <f>VLOOKUP($I364,'WM-AR'!$B$7:$AL$2292,10,FALSE)</f>
        <v>Granite Tile</v>
      </c>
      <c r="P364" s="310">
        <f>VLOOKUP($I364,'WM-AR'!$B$7:$AL$2292,12,FALSE)</f>
        <v>0</v>
      </c>
      <c r="Q364" s="310" t="str">
        <f>IF(VLOOKUP($I364,'WM-AR'!$B$7:$AL$2292,14,FALSE)=0,"",VLOOKUP($I364,'WM-AR'!$B$7:$AL$2292,14,FALSE))</f>
        <v/>
      </c>
      <c r="R364" s="310">
        <f>VLOOKUP($I364,'WM-AR'!$B$7:$AL$2292,16,FALSE)</f>
        <v>0</v>
      </c>
      <c r="S364" s="310">
        <f>VLOOKUP($I364,'WM-AR'!$B$7:$AL$2292,18,FALSE)</f>
        <v>0</v>
      </c>
      <c r="T364" s="310" t="str">
        <f>VLOOKUP($I364,'WM-AR'!$B$7:$AL$2292,20,FALSE)</f>
        <v>w/ Wet Method (Mortar Bond Coat or Adhesive) or Dry Method (Steel or SST Frame, Angle, Bolt, etc.)</v>
      </c>
      <c r="U364" s="310">
        <f>VLOOKUP($I364,'WM-AR'!$B$7:$AL$2292,22,FALSE)</f>
        <v>0</v>
      </c>
      <c r="V364" s="310">
        <f>VLOOKUP($I364,'WM-AR'!$B$7:$AL$2292,24,FALSE)</f>
        <v>0</v>
      </c>
      <c r="W364" s="310">
        <f>VLOOKUP($I364,'WM-AR'!$B$7:$AL$2292,25,FALSE)</f>
        <v>0</v>
      </c>
      <c r="X364" s="310" t="str">
        <f>VLOOKUP($I364,'WM-AR'!$B$7:$AL$2292,26,FALSE)</f>
        <v>Tile Size=W(  )mm x L(  )mm x THK(  )mm</v>
      </c>
      <c r="Y364" s="310">
        <f>VLOOKUP($I364,'WM-AR'!$B$7:$AL$2292,27,FALSE)</f>
        <v>0</v>
      </c>
      <c r="Z364" s="310">
        <f>VLOOKUP($I364,'WM-AR'!$B$7:$AL$2292,28,FALSE)</f>
        <v>0</v>
      </c>
      <c r="AA364" s="310">
        <f>VLOOKUP($I364,'WM-AR'!$B$7:$AL$2292,29,FALSE)</f>
        <v>0</v>
      </c>
      <c r="AB364" s="310">
        <f>VLOOKUP($I364,'WM-AR'!$B$7:$AL$2292,30,FALSE)</f>
        <v>0</v>
      </c>
      <c r="AC364" s="310">
        <f>VLOOKUP($I364,'WM-AR'!$B$7:$AL$2292,31,FALSE)</f>
        <v>0</v>
      </c>
      <c r="AD364" s="310">
        <f>VLOOKUP($I364,'WM-AR'!$B$7:$AL$2292,32,FALSE)</f>
        <v>0</v>
      </c>
      <c r="AE364" s="310">
        <f>VLOOKUP($I364,'WM-AR'!$B$7:$AL$2292,33,FALSE)</f>
        <v>0</v>
      </c>
      <c r="AF364" s="467" t="s">
        <v>958</v>
      </c>
      <c r="AG364" s="316"/>
      <c r="AH364" s="312"/>
      <c r="AI364" s="312" t="s">
        <v>763</v>
      </c>
      <c r="AJ364" s="468"/>
    </row>
    <row r="365" spans="2:36">
      <c r="B365" s="317" t="str">
        <f>$B364</f>
        <v>표준</v>
      </c>
      <c r="C365" s="318"/>
      <c r="D365" s="318"/>
      <c r="E365" s="318"/>
      <c r="F365" s="318"/>
      <c r="G365" s="318"/>
      <c r="H365" s="318"/>
      <c r="I365" s="318"/>
      <c r="J365" s="318"/>
      <c r="K365" s="318"/>
      <c r="L365" s="318"/>
      <c r="M365" s="318"/>
      <c r="N365" s="318"/>
      <c r="O365" s="318"/>
      <c r="P365" s="318"/>
      <c r="Q365" s="318"/>
      <c r="R365" s="318"/>
      <c r="S365" s="318"/>
      <c r="T365" s="318"/>
      <c r="U365" s="318"/>
      <c r="V365" s="318"/>
      <c r="W365" s="318"/>
      <c r="X365" s="318"/>
      <c r="Y365" s="318"/>
      <c r="Z365" s="318"/>
      <c r="AA365" s="318"/>
      <c r="AB365" s="318"/>
      <c r="AC365" s="318"/>
      <c r="AD365" s="318"/>
      <c r="AE365" s="318"/>
      <c r="AF365" s="318"/>
      <c r="AG365" s="318"/>
      <c r="AH365" s="318"/>
      <c r="AI365" s="318"/>
      <c r="AJ365" s="318"/>
    </row>
    <row r="366" spans="2:36" ht="34.9" customHeight="1">
      <c r="B366" s="283" t="s">
        <v>755</v>
      </c>
      <c r="C366" s="440" t="s">
        <v>1321</v>
      </c>
      <c r="D366" s="285" t="s">
        <v>225</v>
      </c>
      <c r="E366" s="308"/>
      <c r="F366" s="287" t="s">
        <v>539</v>
      </c>
      <c r="G366" s="288" t="s">
        <v>1340</v>
      </c>
      <c r="H366" s="289"/>
      <c r="I366" s="290" t="str">
        <f t="shared" si="52"/>
        <v/>
      </c>
      <c r="J366" s="290"/>
      <c r="K366" s="290"/>
      <c r="L366" s="290"/>
      <c r="M366" s="290"/>
      <c r="N366" s="291"/>
      <c r="O366" s="441" t="s">
        <v>1341</v>
      </c>
      <c r="P366" s="442"/>
      <c r="Q366" s="442"/>
      <c r="R366" s="442"/>
      <c r="S366" s="442"/>
      <c r="T366" s="442"/>
      <c r="U366" s="442"/>
      <c r="V366" s="443"/>
      <c r="W366" s="444"/>
      <c r="X366" s="444"/>
      <c r="Y366" s="444"/>
      <c r="Z366" s="444"/>
      <c r="AA366" s="444"/>
      <c r="AB366" s="444"/>
      <c r="AC366" s="444"/>
      <c r="AD366" s="444"/>
      <c r="AE366" s="444"/>
      <c r="AF366" s="394"/>
      <c r="AG366" s="297"/>
      <c r="AH366" s="297"/>
      <c r="AI366" s="297"/>
      <c r="AJ366" s="333"/>
    </row>
    <row r="367" spans="2:36" s="469" customFormat="1" ht="49.9" customHeight="1">
      <c r="B367" s="299" t="str">
        <f>$B366</f>
        <v>표준</v>
      </c>
      <c r="C367" s="314"/>
      <c r="D367" s="285"/>
      <c r="E367" s="285"/>
      <c r="F367" s="460" t="s">
        <v>943</v>
      </c>
      <c r="G367" s="286" t="str">
        <f t="shared" ref="G367" si="66">N367&amp;" "&amp;Q367</f>
        <v xml:space="preserve">Wall Tile </v>
      </c>
      <c r="H367" s="466" t="s">
        <v>1342</v>
      </c>
      <c r="I367" s="309" t="str">
        <f t="shared" si="52"/>
        <v>A04AN082-00005</v>
      </c>
      <c r="J367" s="310"/>
      <c r="K367" s="310" t="str">
        <f>VLOOKUP($I367,'WM-AR'!$B$7:$AL$2292,34,FALSE)</f>
        <v>M2</v>
      </c>
      <c r="L367" s="310" t="str">
        <f>VLOOKUP($I367,'WM-AR'!$B$7:$AL$2292,4,FALSE)</f>
        <v>Finishing Work</v>
      </c>
      <c r="M367" s="310" t="str">
        <f>VLOOKUP($I367,'WM-AR'!$B$7:$AL$2292,6,FALSE)</f>
        <v>Tile Work</v>
      </c>
      <c r="N367" s="310" t="str">
        <f>VLOOKUP($I367,'WM-AR'!$B$7:$AL$2292,8,FALSE)</f>
        <v>Wall Tile</v>
      </c>
      <c r="O367" s="310" t="str">
        <f>VLOOKUP($I367,'WM-AR'!$B$7:$AL$2292,10,FALSE)</f>
        <v>Marble Tile</v>
      </c>
      <c r="P367" s="310">
        <f>VLOOKUP($I367,'WM-AR'!$B$7:$AL$2292,12,FALSE)</f>
        <v>0</v>
      </c>
      <c r="Q367" s="310" t="str">
        <f>IF(VLOOKUP($I367,'WM-AR'!$B$7:$AL$2292,14,FALSE)=0,"",VLOOKUP($I367,'WM-AR'!$B$7:$AL$2292,14,FALSE))</f>
        <v/>
      </c>
      <c r="R367" s="310">
        <f>VLOOKUP($I367,'WM-AR'!$B$7:$AL$2292,16,FALSE)</f>
        <v>0</v>
      </c>
      <c r="S367" s="310">
        <f>VLOOKUP($I367,'WM-AR'!$B$7:$AL$2292,18,FALSE)</f>
        <v>0</v>
      </c>
      <c r="T367" s="310" t="str">
        <f>VLOOKUP($I367,'WM-AR'!$B$7:$AL$2292,20,FALSE)</f>
        <v>w/ Wet Method (Mortar Bond Coat or Adhesive) or Dry Method (Steel or SST Frame, Angle, Bolt, etc.)</v>
      </c>
      <c r="U367" s="310">
        <f>VLOOKUP($I367,'WM-AR'!$B$7:$AL$2292,22,FALSE)</f>
        <v>0</v>
      </c>
      <c r="V367" s="310">
        <f>VLOOKUP($I367,'WM-AR'!$B$7:$AL$2292,24,FALSE)</f>
        <v>0</v>
      </c>
      <c r="W367" s="310">
        <f>VLOOKUP($I367,'WM-AR'!$B$7:$AL$2292,25,FALSE)</f>
        <v>0</v>
      </c>
      <c r="X367" s="310" t="str">
        <f>VLOOKUP($I367,'WM-AR'!$B$7:$AL$2292,26,FALSE)</f>
        <v>Tile Size=W(  )mm x L(  )mm x THK(  )mm</v>
      </c>
      <c r="Y367" s="310">
        <f>VLOOKUP($I367,'WM-AR'!$B$7:$AL$2292,27,FALSE)</f>
        <v>0</v>
      </c>
      <c r="Z367" s="310">
        <f>VLOOKUP($I367,'WM-AR'!$B$7:$AL$2292,28,FALSE)</f>
        <v>0</v>
      </c>
      <c r="AA367" s="310">
        <f>VLOOKUP($I367,'WM-AR'!$B$7:$AL$2292,29,FALSE)</f>
        <v>0</v>
      </c>
      <c r="AB367" s="310">
        <f>VLOOKUP($I367,'WM-AR'!$B$7:$AL$2292,30,FALSE)</f>
        <v>0</v>
      </c>
      <c r="AC367" s="310">
        <f>VLOOKUP($I367,'WM-AR'!$B$7:$AL$2292,31,FALSE)</f>
        <v>0</v>
      </c>
      <c r="AD367" s="310">
        <f>VLOOKUP($I367,'WM-AR'!$B$7:$AL$2292,32,FALSE)</f>
        <v>0</v>
      </c>
      <c r="AE367" s="310">
        <f>VLOOKUP($I367,'WM-AR'!$B$7:$AL$2292,33,FALSE)</f>
        <v>0</v>
      </c>
      <c r="AF367" s="467" t="s">
        <v>958</v>
      </c>
      <c r="AG367" s="316"/>
      <c r="AH367" s="312"/>
      <c r="AI367" s="312" t="s">
        <v>763</v>
      </c>
      <c r="AJ367" s="468"/>
    </row>
    <row r="368" spans="2:36">
      <c r="B368" s="317" t="str">
        <f>$B367</f>
        <v>표준</v>
      </c>
      <c r="C368" s="318"/>
      <c r="D368" s="318"/>
      <c r="E368" s="318"/>
      <c r="F368" s="318"/>
      <c r="G368" s="318"/>
      <c r="H368" s="318"/>
      <c r="I368" s="318"/>
      <c r="J368" s="318"/>
      <c r="K368" s="318"/>
      <c r="L368" s="318"/>
      <c r="M368" s="318"/>
      <c r="N368" s="318"/>
      <c r="O368" s="318"/>
      <c r="P368" s="318"/>
      <c r="Q368" s="318"/>
      <c r="R368" s="318"/>
      <c r="S368" s="318"/>
      <c r="T368" s="318"/>
      <c r="U368" s="318"/>
      <c r="V368" s="318"/>
      <c r="W368" s="318"/>
      <c r="X368" s="318"/>
      <c r="Y368" s="318"/>
      <c r="Z368" s="318"/>
      <c r="AA368" s="318"/>
      <c r="AB368" s="318"/>
      <c r="AC368" s="318"/>
      <c r="AD368" s="318"/>
      <c r="AE368" s="318"/>
      <c r="AF368" s="318"/>
      <c r="AG368" s="318"/>
      <c r="AH368" s="318"/>
      <c r="AI368" s="318"/>
      <c r="AJ368" s="318"/>
    </row>
    <row r="369" spans="2:36" ht="34.9" customHeight="1">
      <c r="B369" s="379"/>
      <c r="C369" s="349"/>
      <c r="D369" s="420"/>
      <c r="E369" s="426"/>
      <c r="F369" s="426"/>
      <c r="G369" s="429"/>
      <c r="H369" s="429"/>
      <c r="I369" s="350" t="str">
        <f t="shared" si="52"/>
        <v/>
      </c>
      <c r="J369" s="351"/>
      <c r="K369" s="333"/>
      <c r="L369" s="333"/>
      <c r="M369" s="333"/>
      <c r="N369" s="333"/>
      <c r="O369" s="333"/>
      <c r="P369" s="333"/>
      <c r="Q369" s="333"/>
      <c r="R369" s="333"/>
      <c r="S369" s="333"/>
      <c r="T369" s="333"/>
      <c r="U369" s="333"/>
      <c r="V369" s="333"/>
      <c r="W369" s="333"/>
      <c r="X369" s="333"/>
      <c r="Y369" s="333"/>
      <c r="Z369" s="333"/>
      <c r="AA369" s="333"/>
      <c r="AB369" s="333"/>
      <c r="AC369" s="333"/>
      <c r="AD369" s="333"/>
      <c r="AE369" s="333"/>
      <c r="AF369" s="349"/>
      <c r="AG369" s="428"/>
      <c r="AH369" s="428"/>
      <c r="AI369" s="428"/>
      <c r="AJ369" s="333"/>
    </row>
    <row r="370" spans="2:36" ht="33" customHeight="1">
      <c r="B370" s="379"/>
      <c r="C370" s="438"/>
      <c r="D370" s="470" t="s">
        <v>1343</v>
      </c>
      <c r="E370" s="321"/>
      <c r="F370" s="321"/>
      <c r="G370" s="471"/>
      <c r="H370" s="471"/>
      <c r="I370" s="415" t="str">
        <f t="shared" si="52"/>
        <v/>
      </c>
      <c r="J370" s="415"/>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305"/>
      <c r="AG370" s="305"/>
      <c r="AH370" s="305"/>
      <c r="AI370" s="305"/>
      <c r="AJ370" s="306"/>
    </row>
    <row r="371" spans="2:36" ht="34.9" customHeight="1">
      <c r="B371" s="379"/>
      <c r="C371" s="349"/>
      <c r="D371" s="420"/>
      <c r="E371" s="426"/>
      <c r="F371" s="426"/>
      <c r="G371" s="429"/>
      <c r="H371" s="429"/>
      <c r="I371" s="350" t="str">
        <f t="shared" si="52"/>
        <v/>
      </c>
      <c r="J371" s="351"/>
      <c r="K371" s="333"/>
      <c r="L371" s="333"/>
      <c r="M371" s="333"/>
      <c r="N371" s="333"/>
      <c r="O371" s="333"/>
      <c r="P371" s="333"/>
      <c r="Q371" s="333"/>
      <c r="R371" s="333"/>
      <c r="S371" s="333"/>
      <c r="T371" s="333"/>
      <c r="U371" s="333"/>
      <c r="V371" s="333"/>
      <c r="W371" s="333"/>
      <c r="X371" s="333"/>
      <c r="Y371" s="333"/>
      <c r="Z371" s="333"/>
      <c r="AA371" s="333"/>
      <c r="AB371" s="333"/>
      <c r="AC371" s="333"/>
      <c r="AD371" s="333"/>
      <c r="AE371" s="333"/>
      <c r="AF371" s="349"/>
      <c r="AG371" s="428"/>
      <c r="AH371" s="428"/>
      <c r="AI371" s="428"/>
      <c r="AJ371" s="333"/>
    </row>
    <row r="372" spans="2:36" ht="34.9" customHeight="1">
      <c r="B372" s="379"/>
      <c r="C372" s="356">
        <v>3.2</v>
      </c>
      <c r="D372" s="357" t="s">
        <v>1344</v>
      </c>
      <c r="E372" s="357"/>
      <c r="F372" s="357"/>
      <c r="G372" s="459"/>
      <c r="H372" s="459"/>
      <c r="I372" s="359" t="str">
        <f t="shared" si="52"/>
        <v/>
      </c>
      <c r="J372" s="359"/>
      <c r="K372" s="360"/>
      <c r="L372" s="360"/>
      <c r="M372" s="360"/>
      <c r="N372" s="360"/>
      <c r="O372" s="360"/>
      <c r="P372" s="360"/>
      <c r="Q372" s="360"/>
      <c r="R372" s="360"/>
      <c r="S372" s="360"/>
      <c r="T372" s="360"/>
      <c r="U372" s="360"/>
      <c r="V372" s="360"/>
      <c r="W372" s="360"/>
      <c r="X372" s="360"/>
      <c r="Y372" s="360"/>
      <c r="Z372" s="360"/>
      <c r="AA372" s="360"/>
      <c r="AB372" s="360"/>
      <c r="AC372" s="360"/>
      <c r="AD372" s="360"/>
      <c r="AE372" s="360"/>
      <c r="AF372" s="361"/>
      <c r="AG372" s="361"/>
      <c r="AH372" s="361"/>
      <c r="AI372" s="361"/>
      <c r="AJ372" s="361"/>
    </row>
    <row r="373" spans="2:36" ht="34.9" customHeight="1">
      <c r="B373" s="283" t="s">
        <v>755</v>
      </c>
      <c r="C373" s="440"/>
      <c r="D373" s="285" t="s">
        <v>225</v>
      </c>
      <c r="E373" s="308"/>
      <c r="F373" s="287" t="s">
        <v>539</v>
      </c>
      <c r="G373" s="288" t="s">
        <v>1345</v>
      </c>
      <c r="H373" s="289"/>
      <c r="I373" s="290" t="str">
        <f t="shared" si="52"/>
        <v/>
      </c>
      <c r="J373" s="290"/>
      <c r="K373" s="290"/>
      <c r="L373" s="290"/>
      <c r="M373" s="290"/>
      <c r="N373" s="291"/>
      <c r="O373" s="441"/>
      <c r="P373" s="442"/>
      <c r="Q373" s="442"/>
      <c r="R373" s="442"/>
      <c r="S373" s="442"/>
      <c r="T373" s="442"/>
      <c r="U373" s="442"/>
      <c r="V373" s="443"/>
      <c r="W373" s="444"/>
      <c r="X373" s="444"/>
      <c r="Y373" s="444"/>
      <c r="Z373" s="444"/>
      <c r="AA373" s="444"/>
      <c r="AB373" s="444"/>
      <c r="AC373" s="444"/>
      <c r="AD373" s="444"/>
      <c r="AE373" s="444"/>
      <c r="AF373" s="423"/>
      <c r="AG373" s="424"/>
      <c r="AH373" s="424"/>
      <c r="AI373" s="424"/>
      <c r="AJ373" s="333"/>
    </row>
    <row r="374" spans="2:36" ht="34.9" customHeight="1">
      <c r="B374" s="299" t="str">
        <f>$B373</f>
        <v>표준</v>
      </c>
      <c r="C374" s="349"/>
      <c r="D374" s="420"/>
      <c r="E374" s="420"/>
      <c r="F374" s="420"/>
      <c r="G374" s="420" t="s">
        <v>1346</v>
      </c>
      <c r="H374" s="420"/>
      <c r="I374" s="350" t="str">
        <f t="shared" si="52"/>
        <v/>
      </c>
      <c r="J374" s="351"/>
      <c r="K374" s="333"/>
      <c r="L374" s="333"/>
      <c r="M374" s="333"/>
      <c r="N374" s="333"/>
      <c r="O374" s="333"/>
      <c r="P374" s="333"/>
      <c r="Q374" s="333"/>
      <c r="R374" s="333"/>
      <c r="S374" s="333"/>
      <c r="T374" s="333"/>
      <c r="U374" s="333"/>
      <c r="V374" s="333"/>
      <c r="W374" s="333"/>
      <c r="X374" s="333"/>
      <c r="Y374" s="333"/>
      <c r="Z374" s="333"/>
      <c r="AA374" s="333"/>
      <c r="AB374" s="333"/>
      <c r="AC374" s="333"/>
      <c r="AD374" s="333"/>
      <c r="AE374" s="333"/>
      <c r="AF374" s="427" t="s">
        <v>1006</v>
      </c>
      <c r="AG374" s="472"/>
      <c r="AH374" s="472"/>
      <c r="AI374" s="472"/>
      <c r="AJ374" s="333"/>
    </row>
    <row r="375" spans="2:36">
      <c r="B375" s="317" t="str">
        <f>$B374</f>
        <v>표준</v>
      </c>
      <c r="C375" s="318"/>
      <c r="D375" s="318"/>
      <c r="E375" s="318"/>
      <c r="F375" s="318"/>
      <c r="G375" s="318"/>
      <c r="H375" s="318"/>
      <c r="I375" s="318"/>
      <c r="J375" s="318"/>
      <c r="K375" s="318"/>
      <c r="L375" s="318"/>
      <c r="M375" s="318"/>
      <c r="N375" s="318"/>
      <c r="O375" s="318"/>
      <c r="P375" s="318"/>
      <c r="Q375" s="318"/>
      <c r="R375" s="318"/>
      <c r="S375" s="318"/>
      <c r="T375" s="318"/>
      <c r="U375" s="318"/>
      <c r="V375" s="318"/>
      <c r="W375" s="318"/>
      <c r="X375" s="318"/>
      <c r="Y375" s="318"/>
      <c r="Z375" s="318"/>
      <c r="AA375" s="318"/>
      <c r="AB375" s="318"/>
      <c r="AC375" s="318"/>
      <c r="AD375" s="318"/>
      <c r="AE375" s="318"/>
      <c r="AF375" s="318"/>
      <c r="AG375" s="318"/>
      <c r="AH375" s="318"/>
      <c r="AI375" s="318"/>
      <c r="AJ375" s="318"/>
    </row>
    <row r="376" spans="2:36" ht="34.9" customHeight="1">
      <c r="B376" s="283" t="s">
        <v>755</v>
      </c>
      <c r="C376" s="440"/>
      <c r="D376" s="285" t="s">
        <v>225</v>
      </c>
      <c r="E376" s="308"/>
      <c r="F376" s="287" t="s">
        <v>539</v>
      </c>
      <c r="G376" s="288" t="s">
        <v>1345</v>
      </c>
      <c r="H376" s="289"/>
      <c r="I376" s="290" t="str">
        <f t="shared" si="52"/>
        <v/>
      </c>
      <c r="J376" s="290"/>
      <c r="K376" s="290"/>
      <c r="L376" s="290"/>
      <c r="M376" s="290"/>
      <c r="N376" s="291"/>
      <c r="O376" s="441"/>
      <c r="P376" s="442"/>
      <c r="Q376" s="442"/>
      <c r="R376" s="442"/>
      <c r="S376" s="442"/>
      <c r="T376" s="442"/>
      <c r="U376" s="442"/>
      <c r="V376" s="443"/>
      <c r="W376" s="444"/>
      <c r="X376" s="444"/>
      <c r="Y376" s="444"/>
      <c r="Z376" s="444"/>
      <c r="AA376" s="444"/>
      <c r="AB376" s="444"/>
      <c r="AC376" s="444"/>
      <c r="AD376" s="444"/>
      <c r="AE376" s="444"/>
      <c r="AF376" s="423"/>
      <c r="AG376" s="424"/>
      <c r="AH376" s="424"/>
      <c r="AI376" s="424"/>
      <c r="AJ376" s="333"/>
    </row>
    <row r="377" spans="2:36" ht="34.9" customHeight="1">
      <c r="B377" s="299" t="str">
        <f>$B376</f>
        <v>표준</v>
      </c>
      <c r="C377" s="349"/>
      <c r="D377" s="420"/>
      <c r="E377" s="420"/>
      <c r="F377" s="420"/>
      <c r="G377" s="420" t="s">
        <v>1347</v>
      </c>
      <c r="H377" s="420"/>
      <c r="I377" s="350" t="str">
        <f t="shared" si="52"/>
        <v/>
      </c>
      <c r="J377" s="351"/>
      <c r="K377" s="333"/>
      <c r="L377" s="333"/>
      <c r="M377" s="333"/>
      <c r="N377" s="333"/>
      <c r="O377" s="333"/>
      <c r="P377" s="333"/>
      <c r="Q377" s="333"/>
      <c r="R377" s="333"/>
      <c r="S377" s="333"/>
      <c r="T377" s="333"/>
      <c r="U377" s="333"/>
      <c r="V377" s="333"/>
      <c r="W377" s="333"/>
      <c r="X377" s="333"/>
      <c r="Y377" s="333"/>
      <c r="Z377" s="333"/>
      <c r="AA377" s="333"/>
      <c r="AB377" s="333"/>
      <c r="AC377" s="333"/>
      <c r="AD377" s="333"/>
      <c r="AE377" s="333"/>
      <c r="AF377" s="427" t="s">
        <v>1006</v>
      </c>
      <c r="AG377" s="472"/>
      <c r="AH377" s="472"/>
      <c r="AI377" s="472"/>
      <c r="AJ377" s="333"/>
    </row>
    <row r="378" spans="2:36">
      <c r="B378" s="317" t="str">
        <f>$B377</f>
        <v>표준</v>
      </c>
      <c r="C378" s="318"/>
      <c r="D378" s="318"/>
      <c r="E378" s="318"/>
      <c r="F378" s="318"/>
      <c r="G378" s="318"/>
      <c r="H378" s="318"/>
      <c r="I378" s="318"/>
      <c r="J378" s="318"/>
      <c r="K378" s="318"/>
      <c r="L378" s="318"/>
      <c r="M378" s="318"/>
      <c r="N378" s="318"/>
      <c r="O378" s="318"/>
      <c r="P378" s="318"/>
      <c r="Q378" s="318"/>
      <c r="R378" s="318"/>
      <c r="S378" s="318"/>
      <c r="T378" s="318"/>
      <c r="U378" s="318"/>
      <c r="V378" s="318"/>
      <c r="W378" s="318"/>
      <c r="X378" s="318"/>
      <c r="Y378" s="318"/>
      <c r="Z378" s="318"/>
      <c r="AA378" s="318"/>
      <c r="AB378" s="318"/>
      <c r="AC378" s="318"/>
      <c r="AD378" s="318"/>
      <c r="AE378" s="318"/>
      <c r="AF378" s="318"/>
      <c r="AG378" s="318"/>
      <c r="AH378" s="318"/>
      <c r="AI378" s="318"/>
      <c r="AJ378" s="318"/>
    </row>
    <row r="379" spans="2:36" ht="34.9" customHeight="1">
      <c r="B379" s="283" t="s">
        <v>755</v>
      </c>
      <c r="C379" s="440"/>
      <c r="D379" s="285" t="s">
        <v>225</v>
      </c>
      <c r="E379" s="308"/>
      <c r="F379" s="287" t="s">
        <v>539</v>
      </c>
      <c r="G379" s="288" t="s">
        <v>1345</v>
      </c>
      <c r="H379" s="289"/>
      <c r="I379" s="290" t="str">
        <f t="shared" si="52"/>
        <v/>
      </c>
      <c r="J379" s="290"/>
      <c r="K379" s="290"/>
      <c r="L379" s="290"/>
      <c r="M379" s="290"/>
      <c r="N379" s="291"/>
      <c r="O379" s="441"/>
      <c r="P379" s="442"/>
      <c r="Q379" s="442"/>
      <c r="R379" s="442"/>
      <c r="S379" s="442"/>
      <c r="T379" s="442"/>
      <c r="U379" s="442"/>
      <c r="V379" s="443"/>
      <c r="W379" s="444"/>
      <c r="X379" s="444"/>
      <c r="Y379" s="444"/>
      <c r="Z379" s="444"/>
      <c r="AA379" s="444"/>
      <c r="AB379" s="444"/>
      <c r="AC379" s="444"/>
      <c r="AD379" s="444"/>
      <c r="AE379" s="444"/>
      <c r="AF379" s="423"/>
      <c r="AG379" s="424"/>
      <c r="AH379" s="424"/>
      <c r="AI379" s="424"/>
      <c r="AJ379" s="333"/>
    </row>
    <row r="380" spans="2:36" ht="34.9" customHeight="1">
      <c r="B380" s="299" t="str">
        <f>$B379</f>
        <v>표준</v>
      </c>
      <c r="C380" s="349"/>
      <c r="D380" s="420"/>
      <c r="E380" s="420"/>
      <c r="F380" s="420"/>
      <c r="G380" s="420" t="s">
        <v>1348</v>
      </c>
      <c r="H380" s="420"/>
      <c r="I380" s="350" t="str">
        <f t="shared" si="52"/>
        <v/>
      </c>
      <c r="J380" s="351"/>
      <c r="K380" s="333"/>
      <c r="L380" s="333"/>
      <c r="M380" s="333"/>
      <c r="N380" s="333"/>
      <c r="O380" s="333"/>
      <c r="P380" s="333"/>
      <c r="Q380" s="333"/>
      <c r="R380" s="333"/>
      <c r="S380" s="333"/>
      <c r="T380" s="333"/>
      <c r="U380" s="333"/>
      <c r="V380" s="333"/>
      <c r="W380" s="333"/>
      <c r="X380" s="333"/>
      <c r="Y380" s="333"/>
      <c r="Z380" s="333"/>
      <c r="AA380" s="333"/>
      <c r="AB380" s="333"/>
      <c r="AC380" s="333"/>
      <c r="AD380" s="333"/>
      <c r="AE380" s="333"/>
      <c r="AF380" s="427" t="s">
        <v>1006</v>
      </c>
      <c r="AG380" s="472"/>
      <c r="AH380" s="472"/>
      <c r="AI380" s="472"/>
      <c r="AJ380" s="333"/>
    </row>
    <row r="381" spans="2:36">
      <c r="B381" s="317" t="str">
        <f>$B380</f>
        <v>표준</v>
      </c>
      <c r="C381" s="318"/>
      <c r="D381" s="318"/>
      <c r="E381" s="318"/>
      <c r="F381" s="318"/>
      <c r="G381" s="318"/>
      <c r="H381" s="318"/>
      <c r="I381" s="318"/>
      <c r="J381" s="318"/>
      <c r="K381" s="318"/>
      <c r="L381" s="318"/>
      <c r="M381" s="318"/>
      <c r="N381" s="318"/>
      <c r="O381" s="318"/>
      <c r="P381" s="318"/>
      <c r="Q381" s="318"/>
      <c r="R381" s="318"/>
      <c r="S381" s="318"/>
      <c r="T381" s="318"/>
      <c r="U381" s="318"/>
      <c r="V381" s="318"/>
      <c r="W381" s="318"/>
      <c r="X381" s="318"/>
      <c r="Y381" s="318"/>
      <c r="Z381" s="318"/>
      <c r="AA381" s="318"/>
      <c r="AB381" s="318"/>
      <c r="AC381" s="318"/>
      <c r="AD381" s="318"/>
      <c r="AE381" s="318"/>
      <c r="AF381" s="318"/>
      <c r="AG381" s="318"/>
      <c r="AH381" s="318"/>
      <c r="AI381" s="318"/>
      <c r="AJ381" s="318"/>
    </row>
    <row r="382" spans="2:36" ht="34.9" customHeight="1">
      <c r="B382" s="379"/>
      <c r="C382" s="356">
        <v>3.3</v>
      </c>
      <c r="D382" s="357" t="s">
        <v>1349</v>
      </c>
      <c r="E382" s="357"/>
      <c r="F382" s="357"/>
      <c r="G382" s="459"/>
      <c r="H382" s="459"/>
      <c r="I382" s="359" t="str">
        <f t="shared" si="52"/>
        <v/>
      </c>
      <c r="J382" s="359"/>
      <c r="K382" s="360"/>
      <c r="L382" s="360"/>
      <c r="M382" s="360"/>
      <c r="N382" s="360"/>
      <c r="O382" s="360"/>
      <c r="P382" s="360"/>
      <c r="Q382" s="360"/>
      <c r="R382" s="360"/>
      <c r="S382" s="360"/>
      <c r="T382" s="360"/>
      <c r="U382" s="360"/>
      <c r="V382" s="360"/>
      <c r="W382" s="360"/>
      <c r="X382" s="360"/>
      <c r="Y382" s="360"/>
      <c r="Z382" s="360"/>
      <c r="AA382" s="360"/>
      <c r="AB382" s="360"/>
      <c r="AC382" s="360"/>
      <c r="AD382" s="360"/>
      <c r="AE382" s="360"/>
      <c r="AF382" s="361"/>
      <c r="AG382" s="361"/>
      <c r="AH382" s="361"/>
      <c r="AI382" s="361"/>
      <c r="AJ382" s="361"/>
    </row>
    <row r="383" spans="2:36" ht="34.9" customHeight="1">
      <c r="B383" s="283" t="s">
        <v>755</v>
      </c>
      <c r="C383" s="440"/>
      <c r="D383" s="285" t="s">
        <v>225</v>
      </c>
      <c r="E383" s="308"/>
      <c r="F383" s="287" t="s">
        <v>539</v>
      </c>
      <c r="G383" s="288" t="s">
        <v>1345</v>
      </c>
      <c r="H383" s="289"/>
      <c r="I383" s="290" t="str">
        <f t="shared" si="52"/>
        <v/>
      </c>
      <c r="J383" s="290"/>
      <c r="K383" s="290"/>
      <c r="L383" s="290"/>
      <c r="M383" s="290"/>
      <c r="N383" s="291"/>
      <c r="O383" s="441"/>
      <c r="P383" s="442"/>
      <c r="Q383" s="442"/>
      <c r="R383" s="442"/>
      <c r="S383" s="442"/>
      <c r="T383" s="442"/>
      <c r="U383" s="442"/>
      <c r="V383" s="443"/>
      <c r="W383" s="444"/>
      <c r="X383" s="444"/>
      <c r="Y383" s="444"/>
      <c r="Z383" s="444"/>
      <c r="AA383" s="444"/>
      <c r="AB383" s="444"/>
      <c r="AC383" s="444"/>
      <c r="AD383" s="444"/>
      <c r="AE383" s="444"/>
      <c r="AF383" s="423"/>
      <c r="AG383" s="424"/>
      <c r="AH383" s="424"/>
      <c r="AI383" s="424"/>
      <c r="AJ383" s="333"/>
    </row>
    <row r="384" spans="2:36" ht="34.9" customHeight="1">
      <c r="B384" s="299" t="str">
        <f>$B383</f>
        <v>표준</v>
      </c>
      <c r="C384" s="349"/>
      <c r="D384" s="287"/>
      <c r="E384" s="287"/>
      <c r="F384" s="287"/>
      <c r="G384" s="420" t="s">
        <v>1350</v>
      </c>
      <c r="H384" s="420"/>
      <c r="I384" s="350" t="str">
        <f t="shared" si="52"/>
        <v/>
      </c>
      <c r="J384" s="351"/>
      <c r="K384" s="333"/>
      <c r="L384" s="333"/>
      <c r="M384" s="333"/>
      <c r="N384" s="333"/>
      <c r="O384" s="333"/>
      <c r="P384" s="333"/>
      <c r="Q384" s="333"/>
      <c r="R384" s="333"/>
      <c r="S384" s="333"/>
      <c r="T384" s="333"/>
      <c r="U384" s="333"/>
      <c r="V384" s="333"/>
      <c r="W384" s="333"/>
      <c r="X384" s="333"/>
      <c r="Y384" s="333"/>
      <c r="Z384" s="333"/>
      <c r="AA384" s="333"/>
      <c r="AB384" s="333"/>
      <c r="AC384" s="333"/>
      <c r="AD384" s="333"/>
      <c r="AE384" s="333"/>
      <c r="AF384" s="427" t="s">
        <v>1006</v>
      </c>
      <c r="AG384" s="472"/>
      <c r="AH384" s="472"/>
      <c r="AI384" s="472"/>
      <c r="AJ384" s="333"/>
    </row>
    <row r="385" spans="2:36">
      <c r="B385" s="317" t="str">
        <f>$B384</f>
        <v>표준</v>
      </c>
      <c r="C385" s="318"/>
      <c r="D385" s="318"/>
      <c r="E385" s="318"/>
      <c r="F385" s="318"/>
      <c r="G385" s="318"/>
      <c r="H385" s="318"/>
      <c r="I385" s="318"/>
      <c r="J385" s="318"/>
      <c r="K385" s="318"/>
      <c r="L385" s="318"/>
      <c r="M385" s="318"/>
      <c r="N385" s="318"/>
      <c r="O385" s="318"/>
      <c r="P385" s="318"/>
      <c r="Q385" s="318"/>
      <c r="R385" s="318"/>
      <c r="S385" s="318"/>
      <c r="T385" s="318"/>
      <c r="U385" s="318"/>
      <c r="V385" s="318"/>
      <c r="W385" s="318"/>
      <c r="X385" s="318"/>
      <c r="Y385" s="318"/>
      <c r="Z385" s="318"/>
      <c r="AA385" s="318"/>
      <c r="AB385" s="318"/>
      <c r="AC385" s="318"/>
      <c r="AD385" s="318"/>
      <c r="AE385" s="318"/>
      <c r="AF385" s="318"/>
      <c r="AG385" s="318"/>
      <c r="AH385" s="318"/>
      <c r="AI385" s="318"/>
      <c r="AJ385" s="318"/>
    </row>
    <row r="386" spans="2:36" ht="34.9" customHeight="1">
      <c r="B386" s="379"/>
      <c r="C386" s="349"/>
      <c r="D386" s="287"/>
      <c r="E386" s="352"/>
      <c r="F386" s="352"/>
      <c r="G386" s="426"/>
      <c r="H386" s="426"/>
      <c r="I386" s="350" t="str">
        <f t="shared" si="52"/>
        <v/>
      </c>
      <c r="J386" s="351"/>
      <c r="K386" s="333"/>
      <c r="L386" s="333"/>
      <c r="M386" s="333"/>
      <c r="N386" s="333"/>
      <c r="O386" s="333"/>
      <c r="P386" s="333"/>
      <c r="Q386" s="333"/>
      <c r="R386" s="333"/>
      <c r="S386" s="333"/>
      <c r="T386" s="333"/>
      <c r="U386" s="333"/>
      <c r="V386" s="333"/>
      <c r="W386" s="333"/>
      <c r="X386" s="333"/>
      <c r="Y386" s="333"/>
      <c r="Z386" s="333"/>
      <c r="AA386" s="333"/>
      <c r="AB386" s="333"/>
      <c r="AC386" s="333"/>
      <c r="AD386" s="333"/>
      <c r="AE386" s="333"/>
      <c r="AF386" s="427"/>
      <c r="AG386" s="472"/>
      <c r="AH386" s="472"/>
      <c r="AI386" s="472"/>
      <c r="AJ386" s="333"/>
    </row>
    <row r="387" spans="2:36" ht="34.9" customHeight="1">
      <c r="B387" s="379"/>
      <c r="C387" s="349"/>
      <c r="D387" s="420"/>
      <c r="E387" s="426"/>
      <c r="F387" s="426"/>
      <c r="G387" s="429"/>
      <c r="H387" s="429"/>
      <c r="I387" s="350" t="str">
        <f t="shared" si="52"/>
        <v/>
      </c>
      <c r="J387" s="351"/>
      <c r="K387" s="333"/>
      <c r="L387" s="333"/>
      <c r="M387" s="333"/>
      <c r="N387" s="333"/>
      <c r="O387" s="333"/>
      <c r="P387" s="333"/>
      <c r="Q387" s="333"/>
      <c r="R387" s="333"/>
      <c r="S387" s="333"/>
      <c r="T387" s="333"/>
      <c r="U387" s="333"/>
      <c r="V387" s="333"/>
      <c r="W387" s="333"/>
      <c r="X387" s="333"/>
      <c r="Y387" s="333"/>
      <c r="Z387" s="333"/>
      <c r="AA387" s="333"/>
      <c r="AB387" s="333"/>
      <c r="AC387" s="333"/>
      <c r="AD387" s="333"/>
      <c r="AE387" s="333"/>
      <c r="AF387" s="349"/>
      <c r="AG387" s="428"/>
      <c r="AH387" s="428"/>
      <c r="AI387" s="428"/>
      <c r="AJ387" s="333"/>
    </row>
    <row r="388" spans="2:36" ht="34.9" customHeight="1">
      <c r="B388" s="379"/>
      <c r="C388" s="349"/>
      <c r="D388" s="287"/>
      <c r="E388" s="287"/>
      <c r="F388" s="287"/>
      <c r="G388" s="287"/>
      <c r="H388" s="287"/>
      <c r="I388" s="350" t="str">
        <f t="shared" si="52"/>
        <v/>
      </c>
      <c r="J388" s="351"/>
      <c r="K388" s="333"/>
      <c r="L388" s="333"/>
      <c r="M388" s="333"/>
      <c r="N388" s="333"/>
      <c r="O388" s="333"/>
      <c r="P388" s="333"/>
      <c r="Q388" s="333"/>
      <c r="R388" s="333"/>
      <c r="S388" s="333"/>
      <c r="T388" s="333"/>
      <c r="U388" s="333"/>
      <c r="V388" s="333"/>
      <c r="W388" s="333"/>
      <c r="X388" s="333"/>
      <c r="Y388" s="333"/>
      <c r="Z388" s="333"/>
      <c r="AA388" s="333"/>
      <c r="AB388" s="333"/>
      <c r="AC388" s="333"/>
      <c r="AD388" s="333"/>
      <c r="AE388" s="333"/>
      <c r="AF388" s="349"/>
      <c r="AG388" s="428"/>
      <c r="AH388" s="428"/>
      <c r="AI388" s="428"/>
      <c r="AJ388" s="333"/>
    </row>
    <row r="389" spans="2:36" ht="16.5" customHeight="1"/>
    <row r="390" spans="2:36" ht="16.5" customHeight="1"/>
    <row r="391" spans="2:36" ht="16.5" customHeight="1"/>
    <row r="392" spans="2:36" ht="16.5" customHeight="1"/>
    <row r="393" spans="2:36" ht="16.5" customHeight="1"/>
    <row r="394" spans="2:36" ht="16.5" customHeight="1"/>
    <row r="395" spans="2:36" ht="16.5" customHeight="1"/>
    <row r="396" spans="2:36" ht="16.5" customHeight="1"/>
    <row r="397" spans="2:36" ht="16.5" customHeight="1"/>
    <row r="398" spans="2:36" ht="16.5" customHeight="1"/>
  </sheetData>
  <mergeCells count="39">
    <mergeCell ref="F161:F162"/>
    <mergeCell ref="F239:F240"/>
    <mergeCell ref="F244:F245"/>
    <mergeCell ref="F137:F138"/>
    <mergeCell ref="F141:F144"/>
    <mergeCell ref="F145:F146"/>
    <mergeCell ref="F149:F152"/>
    <mergeCell ref="F153:F154"/>
    <mergeCell ref="F157:F160"/>
    <mergeCell ref="F133:F136"/>
    <mergeCell ref="F88:F89"/>
    <mergeCell ref="F93:F96"/>
    <mergeCell ref="F97:F98"/>
    <mergeCell ref="F101:F104"/>
    <mergeCell ref="F105:F106"/>
    <mergeCell ref="F109:F112"/>
    <mergeCell ref="F113:F114"/>
    <mergeCell ref="F117:F120"/>
    <mergeCell ref="F121:F122"/>
    <mergeCell ref="F125:F128"/>
    <mergeCell ref="F129:F130"/>
    <mergeCell ref="F85:F87"/>
    <mergeCell ref="F46:F47"/>
    <mergeCell ref="F50:F52"/>
    <mergeCell ref="F53:F54"/>
    <mergeCell ref="F57:F59"/>
    <mergeCell ref="F60:F61"/>
    <mergeCell ref="F64:F66"/>
    <mergeCell ref="F67:F68"/>
    <mergeCell ref="F71:F73"/>
    <mergeCell ref="F74:F75"/>
    <mergeCell ref="F78:F80"/>
    <mergeCell ref="F81:F82"/>
    <mergeCell ref="F43:F45"/>
    <mergeCell ref="AH2:AI2"/>
    <mergeCell ref="F29:F31"/>
    <mergeCell ref="F32:F33"/>
    <mergeCell ref="F36:F38"/>
    <mergeCell ref="F39:F40"/>
  </mergeCells>
  <phoneticPr fontId="4" type="noConversion"/>
  <conditionalFormatting sqref="B6:B26">
    <cfRule type="expression" dxfId="425" priority="1">
      <formula>LEFT(B6,2)="실행"</formula>
    </cfRule>
    <cfRule type="expression" dxfId="424" priority="2">
      <formula>LEFT(B6,2)="입찰"</formula>
    </cfRule>
  </conditionalFormatting>
  <conditionalFormatting sqref="B28:B90">
    <cfRule type="expression" dxfId="423" priority="29">
      <formula>LEFT(B28,2)="실행"</formula>
    </cfRule>
    <cfRule type="expression" dxfId="422" priority="30">
      <formula>LEFT(B28,2)="입찰"</formula>
    </cfRule>
  </conditionalFormatting>
  <conditionalFormatting sqref="B92:B163">
    <cfRule type="expression" dxfId="421" priority="27">
      <formula>LEFT(B92,2)="실행"</formula>
    </cfRule>
    <cfRule type="expression" dxfId="420" priority="28">
      <formula>LEFT(B92,2)="입찰"</formula>
    </cfRule>
  </conditionalFormatting>
  <conditionalFormatting sqref="B165:B194">
    <cfRule type="expression" dxfId="419" priority="25">
      <formula>LEFT(B165,2)="실행"</formula>
    </cfRule>
    <cfRule type="expression" dxfId="418" priority="26">
      <formula>LEFT(B165,2)="입찰"</formula>
    </cfRule>
  </conditionalFormatting>
  <conditionalFormatting sqref="B196:B252">
    <cfRule type="expression" dxfId="417" priority="23">
      <formula>LEFT(B196,2)="실행"</formula>
    </cfRule>
    <cfRule type="expression" dxfId="416" priority="24">
      <formula>LEFT(B196,2)="입찰"</formula>
    </cfRule>
  </conditionalFormatting>
  <conditionalFormatting sqref="B254:B268">
    <cfRule type="expression" dxfId="415" priority="21">
      <formula>LEFT(B254,2)="실행"</formula>
    </cfRule>
    <cfRule type="expression" dxfId="414" priority="22">
      <formula>LEFT(B254,2)="입찰"</formula>
    </cfRule>
  </conditionalFormatting>
  <conditionalFormatting sqref="B270:B281">
    <cfRule type="expression" dxfId="413" priority="19">
      <formula>LEFT(B270,2)="실행"</formula>
    </cfRule>
    <cfRule type="expression" dxfId="412" priority="20">
      <formula>LEFT(B270,2)="입찰"</formula>
    </cfRule>
  </conditionalFormatting>
  <conditionalFormatting sqref="B283:B287">
    <cfRule type="expression" dxfId="411" priority="17">
      <formula>LEFT(B283,2)="실행"</formula>
    </cfRule>
    <cfRule type="expression" dxfId="410" priority="18">
      <formula>LEFT(B283,2)="입찰"</formula>
    </cfRule>
  </conditionalFormatting>
  <conditionalFormatting sqref="B289:B306">
    <cfRule type="expression" dxfId="409" priority="15">
      <formula>LEFT(B289,2)="실행"</formula>
    </cfRule>
    <cfRule type="expression" dxfId="408" priority="16">
      <formula>LEFT(B289,2)="입찰"</formula>
    </cfRule>
  </conditionalFormatting>
  <conditionalFormatting sqref="B308:B313">
    <cfRule type="expression" dxfId="407" priority="13">
      <formula>LEFT(B308,2)="실행"</formula>
    </cfRule>
    <cfRule type="expression" dxfId="406" priority="14">
      <formula>LEFT(B308,2)="입찰"</formula>
    </cfRule>
  </conditionalFormatting>
  <conditionalFormatting sqref="B315:B319">
    <cfRule type="expression" dxfId="405" priority="11">
      <formula>LEFT(B315,2)="실행"</formula>
    </cfRule>
    <cfRule type="expression" dxfId="404" priority="12">
      <formula>LEFT(B315,2)="입찰"</formula>
    </cfRule>
  </conditionalFormatting>
  <conditionalFormatting sqref="B321:B340">
    <cfRule type="expression" dxfId="403" priority="9">
      <formula>LEFT(B321,2)="실행"</formula>
    </cfRule>
    <cfRule type="expression" dxfId="402" priority="10">
      <formula>LEFT(B321,2)="입찰"</formula>
    </cfRule>
  </conditionalFormatting>
  <conditionalFormatting sqref="B342:B368">
    <cfRule type="expression" dxfId="401" priority="7">
      <formula>LEFT(B342,2)="실행"</formula>
    </cfRule>
    <cfRule type="expression" dxfId="400" priority="8">
      <formula>LEFT(B342,2)="입찰"</formula>
    </cfRule>
  </conditionalFormatting>
  <conditionalFormatting sqref="B373:B381">
    <cfRule type="expression" dxfId="399" priority="5">
      <formula>LEFT(B373,2)="실행"</formula>
    </cfRule>
    <cfRule type="expression" dxfId="398" priority="6">
      <formula>LEFT(B373,2)="입찰"</formula>
    </cfRule>
  </conditionalFormatting>
  <conditionalFormatting sqref="B383:B385">
    <cfRule type="expression" dxfId="397" priority="3">
      <formula>LEFT(B383,2)="실행"</formula>
    </cfRule>
    <cfRule type="expression" dxfId="396" priority="4">
      <formula>LEFT(B383,2)="입찰"</formula>
    </cfRule>
  </conditionalFormatting>
  <conditionalFormatting sqref="C9:AJ9 C13:AJ13">
    <cfRule type="expression" dxfId="395" priority="175">
      <formula>LEFT($B9,2)="실행"</formula>
    </cfRule>
    <cfRule type="expression" dxfId="394" priority="176">
      <formula>LEFT($B9,2)="입찰"</formula>
    </cfRule>
  </conditionalFormatting>
  <conditionalFormatting sqref="C17:AJ17">
    <cfRule type="expression" dxfId="393" priority="173">
      <formula>LEFT($B17,2)="실행"</formula>
    </cfRule>
    <cfRule type="expression" dxfId="392" priority="174">
      <formula>LEFT($B17,2)="입찰"</formula>
    </cfRule>
  </conditionalFormatting>
  <conditionalFormatting sqref="C22:AJ22">
    <cfRule type="expression" dxfId="391" priority="171">
      <formula>LEFT($B22,2)="실행"</formula>
    </cfRule>
    <cfRule type="expression" dxfId="390" priority="172">
      <formula>LEFT($B22,2)="입찰"</formula>
    </cfRule>
  </conditionalFormatting>
  <conditionalFormatting sqref="C26:AJ26">
    <cfRule type="expression" dxfId="389" priority="169">
      <formula>LEFT($B26,2)="실행"</formula>
    </cfRule>
    <cfRule type="expression" dxfId="388" priority="170">
      <formula>LEFT($B26,2)="입찰"</formula>
    </cfRule>
  </conditionalFormatting>
  <conditionalFormatting sqref="C34:AJ34">
    <cfRule type="expression" dxfId="387" priority="167">
      <formula>LEFT($B34,2)="실행"</formula>
    </cfRule>
    <cfRule type="expression" dxfId="386" priority="168">
      <formula>LEFT($B34,2)="입찰"</formula>
    </cfRule>
  </conditionalFormatting>
  <conditionalFormatting sqref="C41:AJ41">
    <cfRule type="expression" dxfId="385" priority="165">
      <formula>LEFT($B41,2)="실행"</formula>
    </cfRule>
    <cfRule type="expression" dxfId="384" priority="166">
      <formula>LEFT($B41,2)="입찰"</formula>
    </cfRule>
  </conditionalFormatting>
  <conditionalFormatting sqref="C48:AJ48">
    <cfRule type="expression" dxfId="383" priority="163">
      <formula>LEFT($B48,2)="실행"</formula>
    </cfRule>
    <cfRule type="expression" dxfId="382" priority="164">
      <formula>LEFT($B48,2)="입찰"</formula>
    </cfRule>
  </conditionalFormatting>
  <conditionalFormatting sqref="C55:AJ55">
    <cfRule type="expression" dxfId="381" priority="161">
      <formula>LEFT($B55,2)="실행"</formula>
    </cfRule>
    <cfRule type="expression" dxfId="380" priority="162">
      <formula>LEFT($B55,2)="입찰"</formula>
    </cfRule>
  </conditionalFormatting>
  <conditionalFormatting sqref="C62:AJ62">
    <cfRule type="expression" dxfId="379" priority="159">
      <formula>LEFT($B62,2)="실행"</formula>
    </cfRule>
    <cfRule type="expression" dxfId="378" priority="160">
      <formula>LEFT($B62,2)="입찰"</formula>
    </cfRule>
  </conditionalFormatting>
  <conditionalFormatting sqref="C69:AJ69">
    <cfRule type="expression" dxfId="377" priority="157">
      <formula>LEFT($B69,2)="실행"</formula>
    </cfRule>
    <cfRule type="expression" dxfId="376" priority="158">
      <formula>LEFT($B69,2)="입찰"</formula>
    </cfRule>
  </conditionalFormatting>
  <conditionalFormatting sqref="C76:AJ76">
    <cfRule type="expression" dxfId="375" priority="155">
      <formula>LEFT($B76,2)="실행"</formula>
    </cfRule>
    <cfRule type="expression" dxfId="374" priority="156">
      <formula>LEFT($B76,2)="입찰"</formula>
    </cfRule>
  </conditionalFormatting>
  <conditionalFormatting sqref="C83:AJ83">
    <cfRule type="expression" dxfId="373" priority="153">
      <formula>LEFT($B83,2)="실행"</formula>
    </cfRule>
    <cfRule type="expression" dxfId="372" priority="154">
      <formula>LEFT($B83,2)="입찰"</formula>
    </cfRule>
  </conditionalFormatting>
  <conditionalFormatting sqref="C90:AJ90">
    <cfRule type="expression" dxfId="371" priority="151">
      <formula>LEFT($B90,2)="실행"</formula>
    </cfRule>
    <cfRule type="expression" dxfId="370" priority="152">
      <formula>LEFT($B90,2)="입찰"</formula>
    </cfRule>
  </conditionalFormatting>
  <conditionalFormatting sqref="C99:AJ99">
    <cfRule type="expression" dxfId="369" priority="149">
      <formula>LEFT($B99,2)="실행"</formula>
    </cfRule>
    <cfRule type="expression" dxfId="368" priority="150">
      <formula>LEFT($B99,2)="입찰"</formula>
    </cfRule>
  </conditionalFormatting>
  <conditionalFormatting sqref="C107:AJ107">
    <cfRule type="expression" dxfId="367" priority="147">
      <formula>LEFT($B107,2)="실행"</formula>
    </cfRule>
    <cfRule type="expression" dxfId="366" priority="148">
      <formula>LEFT($B107,2)="입찰"</formula>
    </cfRule>
  </conditionalFormatting>
  <conditionalFormatting sqref="C115:AJ115">
    <cfRule type="expression" dxfId="365" priority="145">
      <formula>LEFT($B115,2)="실행"</formula>
    </cfRule>
    <cfRule type="expression" dxfId="364" priority="146">
      <formula>LEFT($B115,2)="입찰"</formula>
    </cfRule>
  </conditionalFormatting>
  <conditionalFormatting sqref="C123:AJ123">
    <cfRule type="expression" dxfId="363" priority="143">
      <formula>LEFT($B123,2)="실행"</formula>
    </cfRule>
    <cfRule type="expression" dxfId="362" priority="144">
      <formula>LEFT($B123,2)="입찰"</formula>
    </cfRule>
  </conditionalFormatting>
  <conditionalFormatting sqref="C131:AJ131">
    <cfRule type="expression" dxfId="361" priority="141">
      <formula>LEFT($B131,2)="실행"</formula>
    </cfRule>
    <cfRule type="expression" dxfId="360" priority="142">
      <formula>LEFT($B131,2)="입찰"</formula>
    </cfRule>
  </conditionalFormatting>
  <conditionalFormatting sqref="C139:AJ139">
    <cfRule type="expression" dxfId="359" priority="139">
      <formula>LEFT($B139,2)="실행"</formula>
    </cfRule>
    <cfRule type="expression" dxfId="358" priority="140">
      <formula>LEFT($B139,2)="입찰"</formula>
    </cfRule>
  </conditionalFormatting>
  <conditionalFormatting sqref="C147:AJ147">
    <cfRule type="expression" dxfId="357" priority="137">
      <formula>LEFT($B147,2)="실행"</formula>
    </cfRule>
    <cfRule type="expression" dxfId="356" priority="138">
      <formula>LEFT($B147,2)="입찰"</formula>
    </cfRule>
  </conditionalFormatting>
  <conditionalFormatting sqref="C155:AJ155">
    <cfRule type="expression" dxfId="355" priority="135">
      <formula>LEFT($B155,2)="실행"</formula>
    </cfRule>
    <cfRule type="expression" dxfId="354" priority="136">
      <formula>LEFT($B155,2)="입찰"</formula>
    </cfRule>
  </conditionalFormatting>
  <conditionalFormatting sqref="C163:AJ163">
    <cfRule type="expression" dxfId="353" priority="133">
      <formula>LEFT($B163,2)="실행"</formula>
    </cfRule>
    <cfRule type="expression" dxfId="352" priority="134">
      <formula>LEFT($B163,2)="입찰"</formula>
    </cfRule>
  </conditionalFormatting>
  <conditionalFormatting sqref="C169:AJ169">
    <cfRule type="expression" dxfId="351" priority="131">
      <formula>LEFT($B169,2)="실행"</formula>
    </cfRule>
    <cfRule type="expression" dxfId="350" priority="132">
      <formula>LEFT($B169,2)="입찰"</formula>
    </cfRule>
  </conditionalFormatting>
  <conditionalFormatting sqref="C174:AJ174">
    <cfRule type="expression" dxfId="349" priority="129">
      <formula>LEFT($B174,2)="실행"</formula>
    </cfRule>
    <cfRule type="expression" dxfId="348" priority="130">
      <formula>LEFT($B174,2)="입찰"</formula>
    </cfRule>
  </conditionalFormatting>
  <conditionalFormatting sqref="C179:AJ179">
    <cfRule type="expression" dxfId="347" priority="127">
      <formula>LEFT($B179,2)="실행"</formula>
    </cfRule>
    <cfRule type="expression" dxfId="346" priority="128">
      <formula>LEFT($B179,2)="입찰"</formula>
    </cfRule>
  </conditionalFormatting>
  <conditionalFormatting sqref="C184:AJ184">
    <cfRule type="expression" dxfId="345" priority="125">
      <formula>LEFT($B184,2)="실행"</formula>
    </cfRule>
    <cfRule type="expression" dxfId="344" priority="126">
      <formula>LEFT($B184,2)="입찰"</formula>
    </cfRule>
  </conditionalFormatting>
  <conditionalFormatting sqref="C189:AJ189">
    <cfRule type="expression" dxfId="343" priority="123">
      <formula>LEFT($B189,2)="실행"</formula>
    </cfRule>
    <cfRule type="expression" dxfId="342" priority="124">
      <formula>LEFT($B189,2)="입찰"</formula>
    </cfRule>
  </conditionalFormatting>
  <conditionalFormatting sqref="C194:AJ194">
    <cfRule type="expression" dxfId="341" priority="121">
      <formula>LEFT($B194,2)="실행"</formula>
    </cfRule>
    <cfRule type="expression" dxfId="340" priority="122">
      <formula>LEFT($B194,2)="입찰"</formula>
    </cfRule>
  </conditionalFormatting>
  <conditionalFormatting sqref="C200:AJ200">
    <cfRule type="expression" dxfId="339" priority="119">
      <formula>LEFT($B200,2)="실행"</formula>
    </cfRule>
    <cfRule type="expression" dxfId="338" priority="120">
      <formula>LEFT($B200,2)="입찰"</formula>
    </cfRule>
  </conditionalFormatting>
  <conditionalFormatting sqref="C205:AJ205">
    <cfRule type="expression" dxfId="337" priority="117">
      <formula>LEFT($B205,2)="실행"</formula>
    </cfRule>
    <cfRule type="expression" dxfId="336" priority="118">
      <formula>LEFT($B205,2)="입찰"</formula>
    </cfRule>
  </conditionalFormatting>
  <conditionalFormatting sqref="C210:AJ210">
    <cfRule type="expression" dxfId="335" priority="115">
      <formula>LEFT($B210,2)="실행"</formula>
    </cfRule>
    <cfRule type="expression" dxfId="334" priority="116">
      <formula>LEFT($B210,2)="입찰"</formula>
    </cfRule>
  </conditionalFormatting>
  <conditionalFormatting sqref="C216:AJ216">
    <cfRule type="expression" dxfId="333" priority="113">
      <formula>LEFT($B216,2)="실행"</formula>
    </cfRule>
    <cfRule type="expression" dxfId="332" priority="114">
      <formula>LEFT($B216,2)="입찰"</formula>
    </cfRule>
  </conditionalFormatting>
  <conditionalFormatting sqref="C222:AJ222">
    <cfRule type="expression" dxfId="331" priority="111">
      <formula>LEFT($B222,2)="실행"</formula>
    </cfRule>
    <cfRule type="expression" dxfId="330" priority="112">
      <formula>LEFT($B222,2)="입찰"</formula>
    </cfRule>
  </conditionalFormatting>
  <conditionalFormatting sqref="C229:AJ229">
    <cfRule type="expression" dxfId="329" priority="109">
      <formula>LEFT($B229,2)="실행"</formula>
    </cfRule>
    <cfRule type="expression" dxfId="328" priority="110">
      <formula>LEFT($B229,2)="입찰"</formula>
    </cfRule>
  </conditionalFormatting>
  <conditionalFormatting sqref="C236:AJ236">
    <cfRule type="expression" dxfId="327" priority="107">
      <formula>LEFT($B236,2)="실행"</formula>
    </cfRule>
    <cfRule type="expression" dxfId="326" priority="108">
      <formula>LEFT($B236,2)="입찰"</formula>
    </cfRule>
  </conditionalFormatting>
  <conditionalFormatting sqref="C241:AJ241">
    <cfRule type="expression" dxfId="325" priority="105">
      <formula>LEFT($B241,2)="실행"</formula>
    </cfRule>
    <cfRule type="expression" dxfId="324" priority="106">
      <formula>LEFT($B241,2)="입찰"</formula>
    </cfRule>
  </conditionalFormatting>
  <conditionalFormatting sqref="C246:AJ246">
    <cfRule type="expression" dxfId="323" priority="103">
      <formula>LEFT($B246,2)="실행"</formula>
    </cfRule>
    <cfRule type="expression" dxfId="322" priority="104">
      <formula>LEFT($B246,2)="입찰"</formula>
    </cfRule>
  </conditionalFormatting>
  <conditionalFormatting sqref="C249:AJ249">
    <cfRule type="expression" dxfId="321" priority="101">
      <formula>LEFT($B249,2)="실행"</formula>
    </cfRule>
    <cfRule type="expression" dxfId="320" priority="102">
      <formula>LEFT($B249,2)="입찰"</formula>
    </cfRule>
  </conditionalFormatting>
  <conditionalFormatting sqref="C252:AJ252">
    <cfRule type="expression" dxfId="319" priority="99">
      <formula>LEFT($B252,2)="실행"</formula>
    </cfRule>
    <cfRule type="expression" dxfId="318" priority="100">
      <formula>LEFT($B252,2)="입찰"</formula>
    </cfRule>
  </conditionalFormatting>
  <conditionalFormatting sqref="C256:AJ256">
    <cfRule type="expression" dxfId="317" priority="97">
      <formula>LEFT($B256,2)="실행"</formula>
    </cfRule>
    <cfRule type="expression" dxfId="316" priority="98">
      <formula>LEFT($B256,2)="입찰"</formula>
    </cfRule>
  </conditionalFormatting>
  <conditionalFormatting sqref="C259:AJ259">
    <cfRule type="expression" dxfId="315" priority="95">
      <formula>LEFT($B259,2)="실행"</formula>
    </cfRule>
    <cfRule type="expression" dxfId="314" priority="96">
      <formula>LEFT($B259,2)="입찰"</formula>
    </cfRule>
  </conditionalFormatting>
  <conditionalFormatting sqref="C262:AJ262">
    <cfRule type="expression" dxfId="313" priority="93">
      <formula>LEFT($B262,2)="실행"</formula>
    </cfRule>
    <cfRule type="expression" dxfId="312" priority="94">
      <formula>LEFT($B262,2)="입찰"</formula>
    </cfRule>
  </conditionalFormatting>
  <conditionalFormatting sqref="C265:AJ265">
    <cfRule type="expression" dxfId="311" priority="91">
      <formula>LEFT($B265,2)="실행"</formula>
    </cfRule>
    <cfRule type="expression" dxfId="310" priority="92">
      <formula>LEFT($B265,2)="입찰"</formula>
    </cfRule>
  </conditionalFormatting>
  <conditionalFormatting sqref="C268:AJ268">
    <cfRule type="expression" dxfId="309" priority="89">
      <formula>LEFT($B268,2)="실행"</formula>
    </cfRule>
    <cfRule type="expression" dxfId="308" priority="90">
      <formula>LEFT($B268,2)="입찰"</formula>
    </cfRule>
  </conditionalFormatting>
  <conditionalFormatting sqref="C273:AJ273">
    <cfRule type="expression" dxfId="307" priority="87">
      <formula>LEFT($B273,2)="실행"</formula>
    </cfRule>
    <cfRule type="expression" dxfId="306" priority="88">
      <formula>LEFT($B273,2)="입찰"</formula>
    </cfRule>
  </conditionalFormatting>
  <conditionalFormatting sqref="C277:AJ277">
    <cfRule type="expression" dxfId="305" priority="85">
      <formula>LEFT($B277,2)="실행"</formula>
    </cfRule>
    <cfRule type="expression" dxfId="304" priority="86">
      <formula>LEFT($B277,2)="입찰"</formula>
    </cfRule>
  </conditionalFormatting>
  <conditionalFormatting sqref="C281:AJ281">
    <cfRule type="expression" dxfId="303" priority="83">
      <formula>LEFT($B281,2)="실행"</formula>
    </cfRule>
    <cfRule type="expression" dxfId="302" priority="84">
      <formula>LEFT($B281,2)="입찰"</formula>
    </cfRule>
  </conditionalFormatting>
  <conditionalFormatting sqref="C287:AJ287">
    <cfRule type="expression" dxfId="301" priority="81">
      <formula>LEFT($B287,2)="실행"</formula>
    </cfRule>
    <cfRule type="expression" dxfId="300" priority="82">
      <formula>LEFT($B287,2)="입찰"</formula>
    </cfRule>
  </conditionalFormatting>
  <conditionalFormatting sqref="C291:AJ291">
    <cfRule type="expression" dxfId="299" priority="79">
      <formula>LEFT($B291,2)="실행"</formula>
    </cfRule>
    <cfRule type="expression" dxfId="298" priority="80">
      <formula>LEFT($B291,2)="입찰"</formula>
    </cfRule>
  </conditionalFormatting>
  <conditionalFormatting sqref="C294:AJ294">
    <cfRule type="expression" dxfId="297" priority="77">
      <formula>LEFT($B294,2)="실행"</formula>
    </cfRule>
    <cfRule type="expression" dxfId="296" priority="78">
      <formula>LEFT($B294,2)="입찰"</formula>
    </cfRule>
  </conditionalFormatting>
  <conditionalFormatting sqref="C297:AJ297">
    <cfRule type="expression" dxfId="295" priority="75">
      <formula>LEFT($B297,2)="실행"</formula>
    </cfRule>
    <cfRule type="expression" dxfId="294" priority="76">
      <formula>LEFT($B297,2)="입찰"</formula>
    </cfRule>
  </conditionalFormatting>
  <conditionalFormatting sqref="C300:AJ300">
    <cfRule type="expression" dxfId="293" priority="73">
      <formula>LEFT($B300,2)="실행"</formula>
    </cfRule>
    <cfRule type="expression" dxfId="292" priority="74">
      <formula>LEFT($B300,2)="입찰"</formula>
    </cfRule>
  </conditionalFormatting>
  <conditionalFormatting sqref="C303:AJ303">
    <cfRule type="expression" dxfId="291" priority="71">
      <formula>LEFT($B303,2)="실행"</formula>
    </cfRule>
    <cfRule type="expression" dxfId="290" priority="72">
      <formula>LEFT($B303,2)="입찰"</formula>
    </cfRule>
  </conditionalFormatting>
  <conditionalFormatting sqref="C306:AJ306">
    <cfRule type="expression" dxfId="289" priority="69">
      <formula>LEFT($B306,2)="실행"</formula>
    </cfRule>
    <cfRule type="expression" dxfId="288" priority="70">
      <formula>LEFT($B306,2)="입찰"</formula>
    </cfRule>
  </conditionalFormatting>
  <conditionalFormatting sqref="C310:AJ310">
    <cfRule type="expression" dxfId="287" priority="67">
      <formula>LEFT($B310,2)="실행"</formula>
    </cfRule>
    <cfRule type="expression" dxfId="286" priority="68">
      <formula>LEFT($B310,2)="입찰"</formula>
    </cfRule>
  </conditionalFormatting>
  <conditionalFormatting sqref="C313:AJ313">
    <cfRule type="expression" dxfId="285" priority="65">
      <formula>LEFT($B313,2)="실행"</formula>
    </cfRule>
    <cfRule type="expression" dxfId="284" priority="66">
      <formula>LEFT($B313,2)="입찰"</formula>
    </cfRule>
  </conditionalFormatting>
  <conditionalFormatting sqref="C319:AJ319">
    <cfRule type="expression" dxfId="283" priority="63">
      <formula>LEFT($B319,2)="실행"</formula>
    </cfRule>
    <cfRule type="expression" dxfId="282" priority="64">
      <formula>LEFT($B319,2)="입찰"</formula>
    </cfRule>
  </conditionalFormatting>
  <conditionalFormatting sqref="C325:AJ325">
    <cfRule type="expression" dxfId="281" priority="61">
      <formula>LEFT($B325,2)="실행"</formula>
    </cfRule>
    <cfRule type="expression" dxfId="280" priority="62">
      <formula>LEFT($B325,2)="입찰"</formula>
    </cfRule>
  </conditionalFormatting>
  <conditionalFormatting sqref="C330:AJ330">
    <cfRule type="expression" dxfId="279" priority="59">
      <formula>LEFT($B330,2)="실행"</formula>
    </cfRule>
    <cfRule type="expression" dxfId="278" priority="60">
      <formula>LEFT($B330,2)="입찰"</formula>
    </cfRule>
  </conditionalFormatting>
  <conditionalFormatting sqref="C335:AJ335">
    <cfRule type="expression" dxfId="277" priority="57">
      <formula>LEFT($B335,2)="실행"</formula>
    </cfRule>
    <cfRule type="expression" dxfId="276" priority="58">
      <formula>LEFT($B335,2)="입찰"</formula>
    </cfRule>
  </conditionalFormatting>
  <conditionalFormatting sqref="C340:AJ340">
    <cfRule type="expression" dxfId="275" priority="55">
      <formula>LEFT($B340,2)="실행"</formula>
    </cfRule>
    <cfRule type="expression" dxfId="274" priority="56">
      <formula>LEFT($B340,2)="입찰"</formula>
    </cfRule>
  </conditionalFormatting>
  <conditionalFormatting sqref="C344:AJ344">
    <cfRule type="expression" dxfId="273" priority="53">
      <formula>LEFT($B344,2)="실행"</formula>
    </cfRule>
    <cfRule type="expression" dxfId="272" priority="54">
      <formula>LEFT($B344,2)="입찰"</formula>
    </cfRule>
  </conditionalFormatting>
  <conditionalFormatting sqref="C347:AJ347">
    <cfRule type="expression" dxfId="271" priority="51">
      <formula>LEFT($B347,2)="실행"</formula>
    </cfRule>
    <cfRule type="expression" dxfId="270" priority="52">
      <formula>LEFT($B347,2)="입찰"</formula>
    </cfRule>
  </conditionalFormatting>
  <conditionalFormatting sqref="C351:AJ351">
    <cfRule type="expression" dxfId="269" priority="49">
      <formula>LEFT($B351,2)="실행"</formula>
    </cfRule>
    <cfRule type="expression" dxfId="268" priority="50">
      <formula>LEFT($B351,2)="입찰"</formula>
    </cfRule>
  </conditionalFormatting>
  <conditionalFormatting sqref="C355:AJ355">
    <cfRule type="expression" dxfId="267" priority="47">
      <formula>LEFT($B355,2)="실행"</formula>
    </cfRule>
    <cfRule type="expression" dxfId="266" priority="48">
      <formula>LEFT($B355,2)="입찰"</formula>
    </cfRule>
  </conditionalFormatting>
  <conditionalFormatting sqref="C358:AJ358">
    <cfRule type="expression" dxfId="265" priority="45">
      <formula>LEFT($B358,2)="실행"</formula>
    </cfRule>
    <cfRule type="expression" dxfId="264" priority="46">
      <formula>LEFT($B358,2)="입찰"</formula>
    </cfRule>
  </conditionalFormatting>
  <conditionalFormatting sqref="C362:AJ362">
    <cfRule type="expression" dxfId="263" priority="43">
      <formula>LEFT($B362,2)="실행"</formula>
    </cfRule>
    <cfRule type="expression" dxfId="262" priority="44">
      <formula>LEFT($B362,2)="입찰"</formula>
    </cfRule>
  </conditionalFormatting>
  <conditionalFormatting sqref="C365:AJ365">
    <cfRule type="expression" dxfId="261" priority="41">
      <formula>LEFT($B365,2)="실행"</formula>
    </cfRule>
    <cfRule type="expression" dxfId="260" priority="42">
      <formula>LEFT($B365,2)="입찰"</formula>
    </cfRule>
  </conditionalFormatting>
  <conditionalFormatting sqref="C368:AJ368">
    <cfRule type="expression" dxfId="259" priority="39">
      <formula>LEFT($B368,2)="실행"</formula>
    </cfRule>
    <cfRule type="expression" dxfId="258" priority="40">
      <formula>LEFT($B368,2)="입찰"</formula>
    </cfRule>
  </conditionalFormatting>
  <conditionalFormatting sqref="C375:AJ375">
    <cfRule type="expression" dxfId="257" priority="37">
      <formula>LEFT($B375,2)="실행"</formula>
    </cfRule>
    <cfRule type="expression" dxfId="256" priority="38">
      <formula>LEFT($B375,2)="입찰"</formula>
    </cfRule>
  </conditionalFormatting>
  <conditionalFormatting sqref="C378:AJ378">
    <cfRule type="expression" dxfId="255" priority="35">
      <formula>LEFT($B378,2)="실행"</formula>
    </cfRule>
    <cfRule type="expression" dxfId="254" priority="36">
      <formula>LEFT($B378,2)="입찰"</formula>
    </cfRule>
  </conditionalFormatting>
  <conditionalFormatting sqref="C381:AJ381">
    <cfRule type="expression" dxfId="253" priority="33">
      <formula>LEFT($B381,2)="실행"</formula>
    </cfRule>
    <cfRule type="expression" dxfId="252" priority="34">
      <formula>LEFT($B381,2)="입찰"</formula>
    </cfRule>
  </conditionalFormatting>
  <conditionalFormatting sqref="C385:AJ385">
    <cfRule type="expression" dxfId="251" priority="31">
      <formula>LEFT($B385,2)="실행"</formula>
    </cfRule>
    <cfRule type="expression" dxfId="250" priority="32">
      <formula>LEFT($B385,2)="입찰"</formula>
    </cfRule>
  </conditionalFormatting>
  <dataValidations count="1">
    <dataValidation type="list" allowBlank="1" showInputMessage="1" showErrorMessage="1" sqref="B6 B14 B18 B23 B28 B35 B42 B49 B56 B63 B70 B77 B84 B92 B100 B108 B116 B124 B132 B140 B148 B156 B165 B170 B175 B180 B185 B190 B196 B201 B206 B211 B217 B223 B230 B237 B242 B247 B250 B254 B257 B260 B263 B266 B270 B274 B278 B283 B289 B292 B295 B298 B301 B304 B308 B311 B315 B321 B326 B331 B336 B342 B345 B348 B352 B356 B359 B363 B366 B373 B376 B379 B383 B10" xr:uid="{E21938A3-01EC-4E92-A7D3-EFFE45847477}">
      <formula1>"입찰,실행,표준"</formula1>
    </dataValidation>
  </dataValidations>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321D27A0-AF14-4D6B-BA39-C1A8BDACB013}">
          <x14:formula1>
            <xm:f>'WM-AR'!$A$7:$A$2292</xm:f>
          </x14:formula1>
          <xm:sqref>H7:H8 H11:H12 H14:H16 H18:H21 H27:H33 H35:H40 H42:H47 H49:H54 H56:H61 H63:H68 H70:H75 H77:H82 H84:H89 H91:H98 H100:H106 H108:H114 H116:H122 H124:H130 H132:H138 H140:H146 H148:H154 H156:H162 H164:H168 H170:H173 H175:H178 H180:H183 H185:H188 H190:H193 H195:H199 H201:H204 H206:H209 H211:H215 H217:H221 H223:H228 H230:H235 H237:H240 H242:H245 H247:H248 H250:H251 H253:H255 H257:H258 H260:H261 H263:H264 H266:H267 H269:H272 H274:H276 H278:H280 H282:H286 H288:H290 H292:H293 H295:H296 H298:H299 H301:H302 H304:H305 H307:H309 H311:H312 H314:H318 H320:H324 H326:H329 H331:H334 H336:H339 H341:H343 H345:H346 H348:H350 H352:H354 H356:H357 H359:H361 H363:H364 H366:H367 H369:H374 H386:H388 H376:H377 H379:H380 H382:H384 H23:H25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47C4F-7B1A-463A-9FE2-B81B0802BFFF}">
  <sheetPr>
    <tabColor theme="7" tint="0.79998168889431442"/>
  </sheetPr>
  <dimension ref="B1:GV222"/>
  <sheetViews>
    <sheetView view="pageBreakPreview" zoomScale="55" zoomScaleNormal="100" zoomScaleSheetLayoutView="55" workbookViewId="0">
      <pane xSplit="13" ySplit="3" topLeftCell="N156"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20.75" style="78" customWidth="1"/>
    <col min="7" max="7" width="44.5" style="78" customWidth="1"/>
    <col min="8" max="8" width="12.75" style="267" customWidth="1"/>
    <col min="9" max="9" width="5.75" style="267" customWidth="1"/>
    <col min="10" max="10" width="5.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4.75" style="78" customWidth="1"/>
    <col min="32" max="32" width="15.75" style="78" customWidth="1"/>
    <col min="33" max="33" width="8.75" style="78" customWidth="1"/>
    <col min="34" max="34" width="4.75" style="78" customWidth="1"/>
    <col min="35" max="35" width="17.25" style="79" customWidth="1"/>
    <col min="36" max="36" width="19.625" style="78" customWidth="1"/>
    <col min="37" max="16384" width="9" style="78"/>
  </cols>
  <sheetData>
    <row r="1" spans="2:204" ht="34.9" customHeight="1">
      <c r="B1" s="265" t="s">
        <v>1351</v>
      </c>
    </row>
    <row r="2" spans="2:204" ht="49.9" customHeight="1">
      <c r="B2" s="268" t="s">
        <v>222</v>
      </c>
      <c r="C2" s="268" t="s">
        <v>723</v>
      </c>
      <c r="D2" s="268" t="s">
        <v>724</v>
      </c>
      <c r="E2" s="268" t="s">
        <v>481</v>
      </c>
      <c r="F2" s="268" t="s">
        <v>725</v>
      </c>
      <c r="G2" s="268" t="s">
        <v>726</v>
      </c>
      <c r="H2" s="268" t="s">
        <v>870</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row>
    <row r="3" spans="2:204" ht="34.9" customHeight="1">
      <c r="B3" s="271">
        <v>4</v>
      </c>
      <c r="C3" s="272" t="s">
        <v>1352</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204" ht="34.9" customHeight="1">
      <c r="B4" s="356">
        <v>4.0999999999999996</v>
      </c>
      <c r="C4" s="357" t="s">
        <v>1353</v>
      </c>
      <c r="D4" s="357"/>
      <c r="E4" s="357"/>
      <c r="F4" s="459"/>
      <c r="G4" s="459"/>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361"/>
    </row>
    <row r="5" spans="2:204" ht="33" customHeight="1">
      <c r="B5" s="438"/>
      <c r="C5" s="321"/>
      <c r="D5" s="321"/>
      <c r="E5" s="321"/>
      <c r="F5" s="450" t="s">
        <v>1354</v>
      </c>
      <c r="G5" s="450"/>
      <c r="H5" s="415"/>
      <c r="I5" s="415"/>
      <c r="J5" s="416"/>
      <c r="K5" s="416"/>
      <c r="L5" s="416"/>
      <c r="M5" s="416"/>
      <c r="N5" s="416"/>
      <c r="O5" s="416"/>
      <c r="P5" s="416"/>
      <c r="Q5" s="416"/>
      <c r="R5" s="416"/>
      <c r="S5" s="416"/>
      <c r="T5" s="416"/>
      <c r="U5" s="416"/>
      <c r="V5" s="416"/>
      <c r="W5" s="416"/>
      <c r="X5" s="416"/>
      <c r="Y5" s="416"/>
      <c r="Z5" s="416"/>
      <c r="AA5" s="416"/>
      <c r="AB5" s="416"/>
      <c r="AC5" s="416"/>
      <c r="AD5" s="416"/>
      <c r="AE5" s="305"/>
      <c r="AF5" s="305"/>
      <c r="AG5" s="305"/>
      <c r="AH5" s="305"/>
      <c r="AI5" s="306"/>
      <c r="GV5" s="78">
        <v>169</v>
      </c>
    </row>
    <row r="6" spans="2:204" ht="34.9" customHeight="1">
      <c r="B6" s="440"/>
      <c r="C6" s="285" t="s">
        <v>225</v>
      </c>
      <c r="D6" s="308"/>
      <c r="E6" s="287" t="s">
        <v>571</v>
      </c>
      <c r="F6" s="288" t="s">
        <v>1355</v>
      </c>
      <c r="G6" s="289"/>
      <c r="H6" s="290"/>
      <c r="I6" s="290"/>
      <c r="J6" s="290"/>
      <c r="K6" s="290"/>
      <c r="L6" s="290"/>
      <c r="M6" s="291"/>
      <c r="N6" s="454"/>
      <c r="O6" s="442"/>
      <c r="P6" s="442"/>
      <c r="Q6" s="442"/>
      <c r="R6" s="442"/>
      <c r="S6" s="442"/>
      <c r="T6" s="442"/>
      <c r="U6" s="443"/>
      <c r="V6" s="444"/>
      <c r="W6" s="444"/>
      <c r="X6" s="444"/>
      <c r="Y6" s="444"/>
      <c r="Z6" s="444"/>
      <c r="AA6" s="444"/>
      <c r="AB6" s="444"/>
      <c r="AC6" s="444"/>
      <c r="AD6" s="444"/>
      <c r="AE6" s="394" t="s">
        <v>1356</v>
      </c>
      <c r="AF6" s="297"/>
      <c r="AG6" s="297"/>
      <c r="AH6" s="297"/>
      <c r="AI6" s="333"/>
    </row>
    <row r="7" spans="2:204" ht="49.9" customHeight="1">
      <c r="B7" s="314"/>
      <c r="C7" s="314"/>
      <c r="D7" s="315"/>
      <c r="E7" s="746"/>
      <c r="F7" s="286" t="str">
        <f>M7&amp;" "&amp;P7</f>
        <v>Structural Concrete 25MPa &lt; F'c (Cylinder Strength) ≤ 30MPa</v>
      </c>
      <c r="G7" s="308" t="s">
        <v>1212</v>
      </c>
      <c r="H7" s="309" t="str">
        <f>LEFT(G7,14)</f>
        <v>A03AD032-00007</v>
      </c>
      <c r="I7" s="310"/>
      <c r="J7" s="310" t="str">
        <f>VLOOKUP($H7,'WM-AR'!$B$7:$AL$2292,34,FALSE)</f>
        <v>M3</v>
      </c>
      <c r="K7" s="310" t="str">
        <f>VLOOKUP($H7,'WM-AR'!$B$7:$AL$2292,4,FALSE)</f>
        <v>Concrete Work</v>
      </c>
      <c r="L7" s="310" t="str">
        <f>VLOOKUP($H7,'WM-AR'!$B$7:$AL$2292,6,FALSE)</f>
        <v>Substructure Work</v>
      </c>
      <c r="M7" s="310" t="str">
        <f>VLOOKUP($H7,'WM-AR'!$B$7:$AL$2292,8,FALSE)</f>
        <v>Structural Concrete</v>
      </c>
      <c r="N7" s="310">
        <f>VLOOKUP($H7,'WM-AR'!$B$7:$AL$2292,10,FALSE)</f>
        <v>0</v>
      </c>
      <c r="O7" s="310" t="str">
        <f>VLOOKUP($H7,'WM-AR'!$B$7:$AL$2292,12,FALSE)</f>
        <v>Cement Type-1</v>
      </c>
      <c r="P7" s="310" t="str">
        <f>IF(VLOOKUP($H7,'WM-AR'!$B$7:$AL$2292,14,FALSE)=0,"",VLOOKUP($H7,'WM-AR'!$B$7:$AL$2292,14,FALSE))</f>
        <v>25MPa &lt; F'c (Cylinder Strength) ≤ 30MPa</v>
      </c>
      <c r="Q7" s="310">
        <f>VLOOKUP($H7,'WM-AR'!$B$7:$AL$2292,16,FALSE)</f>
        <v>0</v>
      </c>
      <c r="R7" s="310">
        <f>VLOOKUP($H7,'WM-AR'!$B$7:$AL$2292,18,FALSE)</f>
        <v>0</v>
      </c>
      <c r="S7" s="310" t="str">
        <f>VLOOKUP($H7,'WM-AR'!$B$7:$AL$2292,20,FALSE)</f>
        <v/>
      </c>
      <c r="T7" s="310">
        <f>VLOOKUP($H7,'WM-AR'!$B$7:$AL$2292,22,FALSE)</f>
        <v>0</v>
      </c>
      <c r="U7" s="310" t="str">
        <f>VLOOKUP($H7,'WM-AR'!$B$7:$AL$2292,24,FALSE)</f>
        <v/>
      </c>
      <c r="V7" s="310">
        <f>VLOOKUP($H7,'WM-AR'!$B$7:$AL$2292,25,FALSE)</f>
        <v>0</v>
      </c>
      <c r="W7" s="310" t="str">
        <f>VLOOKUP($H7,'WM-AR'!$B$7:$AL$2292,26,FALSE)</f>
        <v/>
      </c>
      <c r="X7" s="310">
        <f>VLOOKUP($H7,'WM-AR'!$B$7:$AL$2292,27,FALSE)</f>
        <v>0</v>
      </c>
      <c r="Y7" s="310">
        <f>VLOOKUP($H7,'WM-AR'!$B$7:$AL$2292,28,FALSE)</f>
        <v>0</v>
      </c>
      <c r="Z7" s="310">
        <f>VLOOKUP($H7,'WM-AR'!$B$7:$AL$2292,29,FALSE)</f>
        <v>0</v>
      </c>
      <c r="AA7" s="310">
        <f>VLOOKUP($H7,'WM-AR'!$B$7:$AL$2292,30,FALSE)</f>
        <v>0</v>
      </c>
      <c r="AB7" s="310">
        <f>VLOOKUP($H7,'WM-AR'!$B$7:$AL$2292,31,FALSE)</f>
        <v>0</v>
      </c>
      <c r="AC7" s="310">
        <f>VLOOKUP($H7,'WM-AR'!$B$7:$AL$2292,32,FALSE)</f>
        <v>0</v>
      </c>
      <c r="AD7" s="310">
        <f>VLOOKUP($H7,'WM-AR'!$B$7:$AL$2292,33,FALSE)</f>
        <v>0</v>
      </c>
      <c r="AE7" s="287" t="s">
        <v>1357</v>
      </c>
      <c r="AF7" s="316" t="s">
        <v>881</v>
      </c>
      <c r="AG7" s="312">
        <v>0.26800000000000002</v>
      </c>
      <c r="AH7" s="312" t="s">
        <v>882</v>
      </c>
      <c r="AI7" s="334"/>
    </row>
    <row r="8" spans="2:204" ht="49.9" customHeight="1">
      <c r="B8" s="314"/>
      <c r="C8" s="314"/>
      <c r="D8" s="315"/>
      <c r="E8" s="748"/>
      <c r="F8" s="286" t="str">
        <f t="shared" ref="F8:F13" si="0">M8&amp;" "&amp;P8</f>
        <v>Rebar Work 300MPa&lt;Fy≤400MPa</v>
      </c>
      <c r="G8" s="308" t="s">
        <v>1221</v>
      </c>
      <c r="H8" s="309" t="str">
        <f t="shared" ref="H8:H71" si="1">LEFT(G8,14)</f>
        <v>A03AD037-00003</v>
      </c>
      <c r="I8" s="310"/>
      <c r="J8" s="310" t="str">
        <f>VLOOKUP($H8,'WM-AR'!$B$7:$AL$2292,34,FALSE)</f>
        <v>TON</v>
      </c>
      <c r="K8" s="310" t="str">
        <f>VLOOKUP($H8,'WM-AR'!$B$7:$AL$2292,4,FALSE)</f>
        <v>Concrete Work</v>
      </c>
      <c r="L8" s="310" t="str">
        <f>VLOOKUP($H8,'WM-AR'!$B$7:$AL$2292,6,FALSE)</f>
        <v>Substructure Work</v>
      </c>
      <c r="M8" s="310" t="str">
        <f>VLOOKUP($H8,'WM-AR'!$B$7:$AL$2292,8,FALSE)</f>
        <v>Rebar Work</v>
      </c>
      <c r="N8" s="310" t="str">
        <f>VLOOKUP($H8,'WM-AR'!$B$7:$AL$2292,10,FALSE)</f>
        <v>Deformed Bar (Non-Coat.)</v>
      </c>
      <c r="O8" s="310">
        <f>VLOOKUP($H8,'WM-AR'!$B$7:$AL$2292,12,FALSE)</f>
        <v>0</v>
      </c>
      <c r="P8" s="310" t="str">
        <f>IF(VLOOKUP($H8,'WM-AR'!$B$7:$AL$2292,14,FALSE)=0,"",VLOOKUP($H8,'WM-AR'!$B$7:$AL$2292,14,FALSE))</f>
        <v>300MPa&lt;Fy≤400MPa</v>
      </c>
      <c r="Q8" s="310">
        <f>VLOOKUP($H8,'WM-AR'!$B$7:$AL$2292,16,FALSE)</f>
        <v>0</v>
      </c>
      <c r="R8" s="310">
        <f>VLOOKUP($H8,'WM-AR'!$B$7:$AL$2292,18,FALSE)</f>
        <v>0</v>
      </c>
      <c r="S8" s="310" t="str">
        <f>VLOOKUP($H8,'WM-AR'!$B$7:$AL$2292,20,FALSE)</f>
        <v/>
      </c>
      <c r="T8" s="310">
        <f>VLOOKUP($H8,'WM-AR'!$B$7:$AL$2292,22,FALSE)</f>
        <v>0</v>
      </c>
      <c r="U8" s="310" t="str">
        <f>VLOOKUP($H8,'WM-AR'!$B$7:$AL$2292,24,FALSE)</f>
        <v/>
      </c>
      <c r="V8" s="310">
        <f>VLOOKUP($H8,'WM-AR'!$B$7:$AL$2292,25,FALSE)</f>
        <v>0</v>
      </c>
      <c r="W8" s="310" t="str">
        <f>VLOOKUP($H8,'WM-AR'!$B$7:$AL$2292,26,FALSE)</f>
        <v/>
      </c>
      <c r="X8" s="310">
        <f>VLOOKUP($H8,'WM-AR'!$B$7:$AL$2292,27,FALSE)</f>
        <v>0</v>
      </c>
      <c r="Y8" s="310">
        <f>VLOOKUP($H8,'WM-AR'!$B$7:$AL$2292,28,FALSE)</f>
        <v>0</v>
      </c>
      <c r="Z8" s="310">
        <f>VLOOKUP($H8,'WM-AR'!$B$7:$AL$2292,29,FALSE)</f>
        <v>0</v>
      </c>
      <c r="AA8" s="310">
        <f>VLOOKUP($H8,'WM-AR'!$B$7:$AL$2292,30,FALSE)</f>
        <v>0</v>
      </c>
      <c r="AB8" s="310">
        <f>VLOOKUP($H8,'WM-AR'!$B$7:$AL$2292,31,FALSE)</f>
        <v>0</v>
      </c>
      <c r="AC8" s="310">
        <f>VLOOKUP($H8,'WM-AR'!$B$7:$AL$2292,32,FALSE)</f>
        <v>0</v>
      </c>
      <c r="AD8" s="310">
        <f>VLOOKUP($H8,'WM-AR'!$B$7:$AL$2292,33,FALSE)</f>
        <v>0</v>
      </c>
      <c r="AE8" s="287" t="s">
        <v>1358</v>
      </c>
      <c r="AF8" s="316" t="s">
        <v>885</v>
      </c>
      <c r="AG8" s="312">
        <v>3.2000000000000001E-2</v>
      </c>
      <c r="AH8" s="312" t="s">
        <v>886</v>
      </c>
      <c r="AI8" s="334"/>
    </row>
    <row r="9" spans="2:204" ht="49.9" customHeight="1">
      <c r="B9" s="314"/>
      <c r="C9" s="314"/>
      <c r="D9" s="315"/>
      <c r="E9" s="747"/>
      <c r="F9" s="286" t="str">
        <f t="shared" si="0"/>
        <v xml:space="preserve">Form Work (3 times in use) </v>
      </c>
      <c r="G9" s="308" t="s">
        <v>1222</v>
      </c>
      <c r="H9" s="309" t="str">
        <f t="shared" si="1"/>
        <v>A03AD035-00001</v>
      </c>
      <c r="I9" s="310"/>
      <c r="J9" s="310" t="str">
        <f>VLOOKUP($H9,'WM-AR'!$B$7:$AL$2292,34,FALSE)</f>
        <v>M2</v>
      </c>
      <c r="K9" s="310" t="str">
        <f>VLOOKUP($H9,'WM-AR'!$B$7:$AL$2292,4,FALSE)</f>
        <v>Concrete Work</v>
      </c>
      <c r="L9" s="310" t="str">
        <f>VLOOKUP($H9,'WM-AR'!$B$7:$AL$2292,6,FALSE)</f>
        <v>Substructure Work</v>
      </c>
      <c r="M9" s="310" t="str">
        <f>VLOOKUP($H9,'WM-AR'!$B$7:$AL$2292,8,FALSE)</f>
        <v>Form Work (3 times in use)</v>
      </c>
      <c r="N9" s="310" t="str">
        <f>VLOOKUP($H9,'WM-AR'!$B$7:$AL$2292,10,FALSE)</f>
        <v>Flat Form</v>
      </c>
      <c r="O9" s="310">
        <f>VLOOKUP($H9,'WM-AR'!$B$7:$AL$2292,12,FALSE)</f>
        <v>0</v>
      </c>
      <c r="P9" s="310" t="str">
        <f>IF(VLOOKUP($H9,'WM-AR'!$B$7:$AL$2292,14,FALSE)=0,"",VLOOKUP($H9,'WM-AR'!$B$7:$AL$2292,14,FALSE))</f>
        <v/>
      </c>
      <c r="Q9" s="310">
        <f>VLOOKUP($H9,'WM-AR'!$B$7:$AL$2292,16,FALSE)</f>
        <v>0</v>
      </c>
      <c r="R9" s="310">
        <f>VLOOKUP($H9,'WM-AR'!$B$7:$AL$2292,18,FALSE)</f>
        <v>0</v>
      </c>
      <c r="S9" s="310" t="str">
        <f>VLOOKUP($H9,'WM-AR'!$B$7:$AL$2292,20,FALSE)</f>
        <v>Dressed Lumber, Plywood or Steel Form(Wood Planks are not Allowed) incl. Chamfer</v>
      </c>
      <c r="T9" s="310">
        <f>VLOOKUP($H9,'WM-AR'!$B$7:$AL$2292,22,FALSE)</f>
        <v>0</v>
      </c>
      <c r="U9" s="310" t="str">
        <f>VLOOKUP($H9,'WM-AR'!$B$7:$AL$2292,24,FALSE)</f>
        <v/>
      </c>
      <c r="V9" s="310">
        <f>VLOOKUP($H9,'WM-AR'!$B$7:$AL$2292,25,FALSE)</f>
        <v>0</v>
      </c>
      <c r="W9" s="310" t="str">
        <f>VLOOKUP($H9,'WM-AR'!$B$7:$AL$2292,26,FALSE)</f>
        <v/>
      </c>
      <c r="X9" s="310">
        <f>VLOOKUP($H9,'WM-AR'!$B$7:$AL$2292,27,FALSE)</f>
        <v>0</v>
      </c>
      <c r="Y9" s="310">
        <f>VLOOKUP($H9,'WM-AR'!$B$7:$AL$2292,28,FALSE)</f>
        <v>0</v>
      </c>
      <c r="Z9" s="310">
        <f>VLOOKUP($H9,'WM-AR'!$B$7:$AL$2292,29,FALSE)</f>
        <v>0</v>
      </c>
      <c r="AA9" s="310">
        <f>VLOOKUP($H9,'WM-AR'!$B$7:$AL$2292,30,FALSE)</f>
        <v>0</v>
      </c>
      <c r="AB9" s="310">
        <f>VLOOKUP($H9,'WM-AR'!$B$7:$AL$2292,31,FALSE)</f>
        <v>0</v>
      </c>
      <c r="AC9" s="310">
        <f>VLOOKUP($H9,'WM-AR'!$B$7:$AL$2292,32,FALSE)</f>
        <v>0</v>
      </c>
      <c r="AD9" s="310">
        <f>VLOOKUP($H9,'WM-AR'!$B$7:$AL$2292,33,FALSE)</f>
        <v>0</v>
      </c>
      <c r="AE9" s="287"/>
      <c r="AF9" s="316" t="s">
        <v>1359</v>
      </c>
      <c r="AG9" s="312">
        <v>1.395</v>
      </c>
      <c r="AH9" s="312" t="s">
        <v>763</v>
      </c>
      <c r="AI9" s="334"/>
    </row>
    <row r="10" spans="2:204" ht="49.9" customHeight="1">
      <c r="B10" s="314"/>
      <c r="C10" s="314"/>
      <c r="D10" s="315"/>
      <c r="E10" s="315"/>
      <c r="F10" s="286" t="str">
        <f t="shared" si="0"/>
        <v xml:space="preserve">Bitumen/Bituminous/Asphalt Coating </v>
      </c>
      <c r="G10" s="308" t="s">
        <v>906</v>
      </c>
      <c r="H10" s="309" t="str">
        <f t="shared" si="1"/>
        <v>A03AH056-00001</v>
      </c>
      <c r="I10" s="310"/>
      <c r="J10" s="310" t="str">
        <f>VLOOKUP($H10,'WM-AR'!$B$7:$AL$2292,34,FALSE)</f>
        <v>M2</v>
      </c>
      <c r="K10" s="310" t="str">
        <f>VLOOKUP($H10,'WM-AR'!$B$7:$AL$2292,4,FALSE)</f>
        <v>Concrete Work</v>
      </c>
      <c r="L10" s="310" t="str">
        <f>VLOOKUP($H10,'WM-AR'!$B$7:$AL$2292,6,FALSE)</f>
        <v>Concrete Protective Coating (U/G)</v>
      </c>
      <c r="M10" s="310" t="str">
        <f>VLOOKUP($H10,'WM-AR'!$B$7:$AL$2292,8,FALSE)</f>
        <v>Bitumen/Bituminous/Asphalt Coating</v>
      </c>
      <c r="N10" s="310">
        <f>VLOOKUP($H10,'WM-AR'!$B$7:$AL$2292,10,FALSE)</f>
        <v>0</v>
      </c>
      <c r="O10" s="310">
        <f>VLOOKUP($H10,'WM-AR'!$B$7:$AL$2292,12,FALSE)</f>
        <v>0</v>
      </c>
      <c r="P10" s="310" t="str">
        <f>IF(VLOOKUP($H10,'WM-AR'!$B$7:$AL$2292,14,FALSE)=0,"",VLOOKUP($H10,'WM-AR'!$B$7:$AL$2292,14,FALSE))</f>
        <v/>
      </c>
      <c r="Q10" s="310">
        <f>VLOOKUP($H10,'WM-AR'!$B$7:$AL$2292,16,FALSE)</f>
        <v>0</v>
      </c>
      <c r="R10" s="310">
        <f>VLOOKUP($H10,'WM-AR'!$B$7:$AL$2292,18,FALSE)</f>
        <v>0</v>
      </c>
      <c r="S10" s="310">
        <f>VLOOKUP($H10,'WM-AR'!$B$7:$AL$2292,20,FALSE)</f>
        <v>0</v>
      </c>
      <c r="T10" s="310">
        <f>VLOOKUP($H10,'WM-AR'!$B$7:$AL$2292,22,FALSE)</f>
        <v>0</v>
      </c>
      <c r="U10" s="310">
        <f>VLOOKUP($H10,'WM-AR'!$B$7:$AL$2292,24,FALSE)</f>
        <v>0</v>
      </c>
      <c r="V10" s="310">
        <f>VLOOKUP($H10,'WM-AR'!$B$7:$AL$2292,25,FALSE)</f>
        <v>0</v>
      </c>
      <c r="W10" s="310" t="str">
        <f>VLOOKUP($H10,'WM-AR'!$B$7:$AL$2292,26,FALSE)</f>
        <v/>
      </c>
      <c r="X10" s="310">
        <f>VLOOKUP($H10,'WM-AR'!$B$7:$AL$2292,27,FALSE)</f>
        <v>0</v>
      </c>
      <c r="Y10" s="310">
        <f>VLOOKUP($H10,'WM-AR'!$B$7:$AL$2292,28,FALSE)</f>
        <v>0</v>
      </c>
      <c r="Z10" s="310">
        <f>VLOOKUP($H10,'WM-AR'!$B$7:$AL$2292,29,FALSE)</f>
        <v>0</v>
      </c>
      <c r="AA10" s="310">
        <f>VLOOKUP($H10,'WM-AR'!$B$7:$AL$2292,30,FALSE)</f>
        <v>0</v>
      </c>
      <c r="AB10" s="310">
        <f>VLOOKUP($H10,'WM-AR'!$B$7:$AL$2292,31,FALSE)</f>
        <v>0</v>
      </c>
      <c r="AC10" s="310">
        <f>VLOOKUP($H10,'WM-AR'!$B$7:$AL$2292,32,FALSE)</f>
        <v>0</v>
      </c>
      <c r="AD10" s="310">
        <f>VLOOKUP($H10,'WM-AR'!$B$7:$AL$2292,33,FALSE)</f>
        <v>0</v>
      </c>
      <c r="AE10" s="287" t="s">
        <v>1360</v>
      </c>
      <c r="AF10" s="316" t="s">
        <v>1359</v>
      </c>
      <c r="AG10" s="312">
        <v>1.99</v>
      </c>
      <c r="AH10" s="312" t="s">
        <v>763</v>
      </c>
      <c r="AI10" s="473" t="s">
        <v>1361</v>
      </c>
    </row>
    <row r="11" spans="2:204" ht="49.9" customHeight="1">
      <c r="B11" s="314"/>
      <c r="C11" s="314"/>
      <c r="D11" s="315"/>
      <c r="E11" s="746"/>
      <c r="F11" s="286" t="str">
        <f t="shared" si="0"/>
        <v xml:space="preserve">Excavation </v>
      </c>
      <c r="G11" s="308" t="s">
        <v>1362</v>
      </c>
      <c r="H11" s="309" t="str">
        <f t="shared" si="1"/>
        <v>A01ZZ001-00004</v>
      </c>
      <c r="I11" s="310"/>
      <c r="J11" s="310" t="str">
        <f>VLOOKUP($H11,'WM-AR'!$B$7:$AL$2292,34,FALSE)</f>
        <v>M3</v>
      </c>
      <c r="K11" s="310" t="str">
        <f>VLOOKUP($H11,'WM-AR'!$B$7:$AL$2292,4,FALSE)</f>
        <v>Earth Work</v>
      </c>
      <c r="L11" s="310" t="str">
        <f>VLOOKUP($H11,'WM-AR'!$B$7:$AL$2292,6,FALSE)</f>
        <v>-</v>
      </c>
      <c r="M11" s="310" t="str">
        <f>VLOOKUP($H11,'WM-AR'!$B$7:$AL$2292,8,FALSE)</f>
        <v>Excavation</v>
      </c>
      <c r="N11" s="310" t="str">
        <f>VLOOKUP($H11,'WM-AR'!$B$7:$AL$2292,10,FALSE)</f>
        <v>Soil, Mech.</v>
      </c>
      <c r="O11" s="310">
        <f>VLOOKUP($H11,'WM-AR'!$B$7:$AL$2292,12,FALSE)</f>
        <v>0</v>
      </c>
      <c r="P11" s="310" t="str">
        <f>IF(VLOOKUP($H11,'WM-AR'!$B$7:$AL$2292,14,FALSE)=0,"",VLOOKUP($H11,'WM-AR'!$B$7:$AL$2292,14,FALSE))</f>
        <v/>
      </c>
      <c r="Q11" s="310">
        <f>VLOOKUP($H11,'WM-AR'!$B$7:$AL$2292,16,FALSE)</f>
        <v>0</v>
      </c>
      <c r="R11" s="310">
        <f>VLOOKUP($H11,'WM-AR'!$B$7:$AL$2292,18,FALSE)</f>
        <v>0</v>
      </c>
      <c r="S11" s="310" t="str">
        <f>VLOOKUP($H11,'WM-AR'!$B$7:$AL$2292,20,FALSE)</f>
        <v/>
      </c>
      <c r="T11" s="310" t="str">
        <f>VLOOKUP($H11,'WM-AR'!$B$7:$AL$2292,22,FALSE)</f>
        <v>D ≤ 2.0M</v>
      </c>
      <c r="U11" s="310" t="str">
        <f>VLOOKUP($H11,'WM-AR'!$B$7:$AL$2292,24,FALSE)</f>
        <v/>
      </c>
      <c r="V11" s="310">
        <f>VLOOKUP($H11,'WM-AR'!$B$7:$AL$2292,25,FALSE)</f>
        <v>0</v>
      </c>
      <c r="W11" s="310" t="str">
        <f>VLOOKUP($H11,'WM-AR'!$B$7:$AL$2292,26,FALSE)</f>
        <v/>
      </c>
      <c r="X11" s="310">
        <f>VLOOKUP($H11,'WM-AR'!$B$7:$AL$2292,27,FALSE)</f>
        <v>0</v>
      </c>
      <c r="Y11" s="310">
        <f>VLOOKUP($H11,'WM-AR'!$B$7:$AL$2292,28,FALSE)</f>
        <v>0</v>
      </c>
      <c r="Z11" s="310">
        <f>VLOOKUP($H11,'WM-AR'!$B$7:$AL$2292,29,FALSE)</f>
        <v>0</v>
      </c>
      <c r="AA11" s="310">
        <f>VLOOKUP($H11,'WM-AR'!$B$7:$AL$2292,30,FALSE)</f>
        <v>0</v>
      </c>
      <c r="AB11" s="310">
        <f>VLOOKUP($H11,'WM-AR'!$B$7:$AL$2292,31,FALSE)</f>
        <v>0</v>
      </c>
      <c r="AC11" s="310">
        <f>VLOOKUP($H11,'WM-AR'!$B$7:$AL$2292,32,FALSE)</f>
        <v>0</v>
      </c>
      <c r="AD11" s="310">
        <f>VLOOKUP($H11,'WM-AR'!$B$7:$AL$2292,33,FALSE)</f>
        <v>0</v>
      </c>
      <c r="AE11" s="287" t="s">
        <v>1363</v>
      </c>
      <c r="AF11" s="316" t="s">
        <v>583</v>
      </c>
      <c r="AG11" s="312">
        <v>1.4650000000000001</v>
      </c>
      <c r="AH11" s="312" t="s">
        <v>882</v>
      </c>
      <c r="AI11" s="334" t="s">
        <v>1364</v>
      </c>
    </row>
    <row r="12" spans="2:204" ht="49.9" customHeight="1">
      <c r="B12" s="314"/>
      <c r="C12" s="314"/>
      <c r="D12" s="315"/>
      <c r="E12" s="748"/>
      <c r="F12" s="286" t="str">
        <f t="shared" si="0"/>
        <v xml:space="preserve">Backfill </v>
      </c>
      <c r="G12" s="308" t="s">
        <v>1365</v>
      </c>
      <c r="H12" s="309" t="str">
        <f t="shared" si="1"/>
        <v>A01ZZ003-00001</v>
      </c>
      <c r="I12" s="310"/>
      <c r="J12" s="310" t="str">
        <f>VLOOKUP($H12,'WM-AR'!$B$7:$AL$2292,34,FALSE)</f>
        <v>M3</v>
      </c>
      <c r="K12" s="310" t="str">
        <f>VLOOKUP($H12,'WM-AR'!$B$7:$AL$2292,4,FALSE)</f>
        <v>Earth Work</v>
      </c>
      <c r="L12" s="310" t="str">
        <f>VLOOKUP($H12,'WM-AR'!$B$7:$AL$2292,6,FALSE)</f>
        <v>-</v>
      </c>
      <c r="M12" s="310" t="str">
        <f>VLOOKUP($H12,'WM-AR'!$B$7:$AL$2292,8,FALSE)</f>
        <v>Backfill</v>
      </c>
      <c r="N12" s="310" t="str">
        <f>VLOOKUP($H12,'WM-AR'!$B$7:$AL$2292,10,FALSE)</f>
        <v>Re-use, Soil</v>
      </c>
      <c r="O12" s="310">
        <f>VLOOKUP($H12,'WM-AR'!$B$7:$AL$2292,12,FALSE)</f>
        <v>0</v>
      </c>
      <c r="P12" s="310" t="str">
        <f>IF(VLOOKUP($H12,'WM-AR'!$B$7:$AL$2292,14,FALSE)=0,"",VLOOKUP($H12,'WM-AR'!$B$7:$AL$2292,14,FALSE))</f>
        <v/>
      </c>
      <c r="Q12" s="310">
        <f>VLOOKUP($H12,'WM-AR'!$B$7:$AL$2292,16,FALSE)</f>
        <v>0</v>
      </c>
      <c r="R12" s="310">
        <f>VLOOKUP($H12,'WM-AR'!$B$7:$AL$2292,18,FALSE)</f>
        <v>0</v>
      </c>
      <c r="S12" s="310" t="str">
        <f>VLOOKUP($H12,'WM-AR'!$B$7:$AL$2292,20,FALSE)</f>
        <v/>
      </c>
      <c r="T12" s="310">
        <f>VLOOKUP($H12,'WM-AR'!$B$7:$AL$2292,22,FALSE)</f>
        <v>0</v>
      </c>
      <c r="U12" s="310" t="str">
        <f>VLOOKUP($H12,'WM-AR'!$B$7:$AL$2292,24,FALSE)</f>
        <v/>
      </c>
      <c r="V12" s="310">
        <f>VLOOKUP($H12,'WM-AR'!$B$7:$AL$2292,25,FALSE)</f>
        <v>0</v>
      </c>
      <c r="W12" s="310" t="str">
        <f>VLOOKUP($H12,'WM-AR'!$B$7:$AL$2292,26,FALSE)</f>
        <v/>
      </c>
      <c r="X12" s="310">
        <f>VLOOKUP($H12,'WM-AR'!$B$7:$AL$2292,27,FALSE)</f>
        <v>0</v>
      </c>
      <c r="Y12" s="310">
        <f>VLOOKUP($H12,'WM-AR'!$B$7:$AL$2292,28,FALSE)</f>
        <v>0</v>
      </c>
      <c r="Z12" s="310">
        <f>VLOOKUP($H12,'WM-AR'!$B$7:$AL$2292,29,FALSE)</f>
        <v>0</v>
      </c>
      <c r="AA12" s="310" t="str">
        <f>VLOOKUP($H12,'WM-AR'!$B$7:$AL$2292,30,FALSE)</f>
        <v>Compaction=(  )%</v>
      </c>
      <c r="AB12" s="310">
        <f>VLOOKUP($H12,'WM-AR'!$B$7:$AL$2292,31,FALSE)</f>
        <v>0</v>
      </c>
      <c r="AC12" s="310">
        <f>VLOOKUP($H12,'WM-AR'!$B$7:$AL$2292,32,FALSE)</f>
        <v>0</v>
      </c>
      <c r="AD12" s="310">
        <f>VLOOKUP($H12,'WM-AR'!$B$7:$AL$2292,33,FALSE)</f>
        <v>0</v>
      </c>
      <c r="AE12" s="287" t="s">
        <v>1366</v>
      </c>
      <c r="AF12" s="316" t="s">
        <v>585</v>
      </c>
      <c r="AG12" s="312">
        <v>1.371</v>
      </c>
      <c r="AH12" s="312" t="s">
        <v>882</v>
      </c>
      <c r="AI12" s="334" t="s">
        <v>1364</v>
      </c>
    </row>
    <row r="13" spans="2:204" ht="49.9" customHeight="1">
      <c r="B13" s="314"/>
      <c r="C13" s="314"/>
      <c r="D13" s="315"/>
      <c r="E13" s="747"/>
      <c r="F13" s="286" t="str">
        <f t="shared" si="0"/>
        <v xml:space="preserve">Disposal </v>
      </c>
      <c r="G13" s="308" t="s">
        <v>1367</v>
      </c>
      <c r="H13" s="309" t="str">
        <f t="shared" si="1"/>
        <v>A01ZZ004-00001</v>
      </c>
      <c r="I13" s="310"/>
      <c r="J13" s="310" t="str">
        <f>VLOOKUP($H13,'WM-AR'!$B$7:$AL$2292,34,FALSE)</f>
        <v>M3</v>
      </c>
      <c r="K13" s="310" t="str">
        <f>VLOOKUP($H13,'WM-AR'!$B$7:$AL$2292,4,FALSE)</f>
        <v>Earth Work</v>
      </c>
      <c r="L13" s="310" t="str">
        <f>VLOOKUP($H13,'WM-AR'!$B$7:$AL$2292,6,FALSE)</f>
        <v>-</v>
      </c>
      <c r="M13" s="310" t="str">
        <f>VLOOKUP($H13,'WM-AR'!$B$7:$AL$2292,8,FALSE)</f>
        <v>Disposal</v>
      </c>
      <c r="N13" s="310" t="str">
        <f>VLOOKUP($H13,'WM-AR'!$B$7:$AL$2292,10,FALSE)</f>
        <v>Soil</v>
      </c>
      <c r="O13" s="310">
        <f>VLOOKUP($H13,'WM-AR'!$B$7:$AL$2292,12,FALSE)</f>
        <v>0</v>
      </c>
      <c r="P13" s="310" t="str">
        <f>IF(VLOOKUP($H13,'WM-AR'!$B$7:$AL$2292,14,FALSE)=0,"",VLOOKUP($H13,'WM-AR'!$B$7:$AL$2292,14,FALSE))</f>
        <v/>
      </c>
      <c r="Q13" s="310">
        <f>VLOOKUP($H13,'WM-AR'!$B$7:$AL$2292,16,FALSE)</f>
        <v>0</v>
      </c>
      <c r="R13" s="310">
        <f>VLOOKUP($H13,'WM-AR'!$B$7:$AL$2292,18,FALSE)</f>
        <v>0</v>
      </c>
      <c r="S13" s="310" t="str">
        <f>VLOOKUP($H13,'WM-AR'!$B$7:$AL$2292,20,FALSE)</f>
        <v/>
      </c>
      <c r="T13" s="310">
        <f>VLOOKUP($H13,'WM-AR'!$B$7:$AL$2292,22,FALSE)</f>
        <v>0</v>
      </c>
      <c r="U13" s="310" t="str">
        <f>VLOOKUP($H13,'WM-AR'!$B$7:$AL$2292,24,FALSE)</f>
        <v/>
      </c>
      <c r="V13" s="310">
        <f>VLOOKUP($H13,'WM-AR'!$B$7:$AL$2292,25,FALSE)</f>
        <v>0</v>
      </c>
      <c r="W13" s="310" t="str">
        <f>VLOOKUP($H13,'WM-AR'!$B$7:$AL$2292,26,FALSE)</f>
        <v/>
      </c>
      <c r="X13" s="310">
        <f>VLOOKUP($H13,'WM-AR'!$B$7:$AL$2292,27,FALSE)</f>
        <v>0</v>
      </c>
      <c r="Y13" s="310" t="str">
        <f>VLOOKUP($H13,'WM-AR'!$B$7:$AL$2292,28,FALSE)</f>
        <v>Disposal Distance=Appx. (  )km from Site</v>
      </c>
      <c r="Z13" s="310">
        <f>VLOOKUP($H13,'WM-AR'!$B$7:$AL$2292,29,FALSE)</f>
        <v>0</v>
      </c>
      <c r="AA13" s="310">
        <f>VLOOKUP($H13,'WM-AR'!$B$7:$AL$2292,30,FALSE)</f>
        <v>0</v>
      </c>
      <c r="AB13" s="310">
        <f>VLOOKUP($H13,'WM-AR'!$B$7:$AL$2292,31,FALSE)</f>
        <v>0</v>
      </c>
      <c r="AC13" s="310">
        <f>VLOOKUP($H13,'WM-AR'!$B$7:$AL$2292,32,FALSE)</f>
        <v>0</v>
      </c>
      <c r="AD13" s="310">
        <f>VLOOKUP($H13,'WM-AR'!$B$7:$AL$2292,33,FALSE)</f>
        <v>0</v>
      </c>
      <c r="AE13" s="287" t="s">
        <v>1368</v>
      </c>
      <c r="AF13" s="316" t="s">
        <v>586</v>
      </c>
      <c r="AG13" s="312">
        <v>9.4E-2</v>
      </c>
      <c r="AH13" s="312" t="s">
        <v>882</v>
      </c>
      <c r="AI13" s="334" t="s">
        <v>1364</v>
      </c>
    </row>
    <row r="14" spans="2:204" ht="34.9" customHeight="1">
      <c r="B14" s="349"/>
      <c r="C14" s="420"/>
      <c r="D14" s="426"/>
      <c r="E14" s="426"/>
      <c r="F14" s="474" t="s">
        <v>1369</v>
      </c>
      <c r="G14" s="474"/>
      <c r="H14" s="350" t="str">
        <f t="shared" si="1"/>
        <v/>
      </c>
      <c r="I14" s="351"/>
      <c r="J14" s="351"/>
      <c r="K14" s="351"/>
      <c r="L14" s="351"/>
      <c r="M14" s="351"/>
      <c r="N14" s="351"/>
      <c r="O14" s="351"/>
      <c r="P14" s="351"/>
      <c r="Q14" s="351"/>
      <c r="R14" s="351"/>
      <c r="S14" s="351"/>
      <c r="T14" s="351"/>
      <c r="U14" s="351"/>
      <c r="V14" s="351"/>
      <c r="W14" s="351"/>
      <c r="X14" s="351"/>
      <c r="Y14" s="351"/>
      <c r="Z14" s="351"/>
      <c r="AA14" s="351"/>
      <c r="AB14" s="351"/>
      <c r="AC14" s="351"/>
      <c r="AD14" s="351"/>
      <c r="AE14" s="440"/>
      <c r="AF14" s="297"/>
      <c r="AG14" s="297"/>
      <c r="AH14" s="297"/>
      <c r="AI14" s="475"/>
    </row>
    <row r="15" spans="2:204" ht="34.9" customHeight="1">
      <c r="B15" s="440"/>
      <c r="C15" s="285" t="s">
        <v>225</v>
      </c>
      <c r="D15" s="308"/>
      <c r="E15" s="287" t="s">
        <v>571</v>
      </c>
      <c r="F15" s="288" t="s">
        <v>1370</v>
      </c>
      <c r="G15" s="289"/>
      <c r="H15" s="290" t="str">
        <f t="shared" si="1"/>
        <v/>
      </c>
      <c r="I15" s="290"/>
      <c r="J15" s="290"/>
      <c r="K15" s="290"/>
      <c r="L15" s="290"/>
      <c r="M15" s="291"/>
      <c r="N15" s="454"/>
      <c r="O15" s="442"/>
      <c r="P15" s="442"/>
      <c r="Q15" s="442"/>
      <c r="R15" s="442"/>
      <c r="S15" s="442"/>
      <c r="T15" s="442"/>
      <c r="U15" s="443"/>
      <c r="V15" s="444"/>
      <c r="W15" s="444"/>
      <c r="X15" s="444"/>
      <c r="Y15" s="444"/>
      <c r="Z15" s="444"/>
      <c r="AA15" s="444"/>
      <c r="AB15" s="444"/>
      <c r="AC15" s="444"/>
      <c r="AD15" s="444"/>
      <c r="AE15" s="394" t="s">
        <v>1356</v>
      </c>
      <c r="AF15" s="297"/>
      <c r="AG15" s="297"/>
      <c r="AH15" s="297"/>
      <c r="AI15" s="333" t="s">
        <v>1371</v>
      </c>
    </row>
    <row r="16" spans="2:204" ht="49.9" customHeight="1">
      <c r="B16" s="314"/>
      <c r="C16" s="314"/>
      <c r="D16" s="315"/>
      <c r="E16" s="746"/>
      <c r="F16" s="286" t="str">
        <f t="shared" ref="F16:F22" si="2">M16&amp;" "&amp;P16</f>
        <v>Structural Concrete 25MPa &lt; F'c (Cylinder Strength) ≤ 30MPa</v>
      </c>
      <c r="G16" s="308" t="s">
        <v>1212</v>
      </c>
      <c r="H16" s="309" t="str">
        <f t="shared" si="1"/>
        <v>A03AD032-00007</v>
      </c>
      <c r="I16" s="310"/>
      <c r="J16" s="310" t="str">
        <f>VLOOKUP($H16,'WM-AR'!$B$7:$AL$2292,34,FALSE)</f>
        <v>M3</v>
      </c>
      <c r="K16" s="310" t="str">
        <f>VLOOKUP($H16,'WM-AR'!$B$7:$AL$2292,4,FALSE)</f>
        <v>Concrete Work</v>
      </c>
      <c r="L16" s="310" t="str">
        <f>VLOOKUP($H16,'WM-AR'!$B$7:$AL$2292,6,FALSE)</f>
        <v>Substructure Work</v>
      </c>
      <c r="M16" s="310" t="str">
        <f>VLOOKUP($H16,'WM-AR'!$B$7:$AL$2292,8,FALSE)</f>
        <v>Structural Concrete</v>
      </c>
      <c r="N16" s="310">
        <f>VLOOKUP($H16,'WM-AR'!$B$7:$AL$2292,10,FALSE)</f>
        <v>0</v>
      </c>
      <c r="O16" s="310" t="str">
        <f>VLOOKUP($H16,'WM-AR'!$B$7:$AL$2292,12,FALSE)</f>
        <v>Cement Type-1</v>
      </c>
      <c r="P16" s="310" t="str">
        <f>IF(VLOOKUP($H16,'WM-AR'!$B$7:$AL$2292,14,FALSE)=0,"",VLOOKUP($H16,'WM-AR'!$B$7:$AL$2292,14,FALSE))</f>
        <v>25MPa &lt; F'c (Cylinder Strength) ≤ 30MPa</v>
      </c>
      <c r="Q16" s="310">
        <f>VLOOKUP($H16,'WM-AR'!$B$7:$AL$2292,16,FALSE)</f>
        <v>0</v>
      </c>
      <c r="R16" s="310">
        <f>VLOOKUP($H16,'WM-AR'!$B$7:$AL$2292,18,FALSE)</f>
        <v>0</v>
      </c>
      <c r="S16" s="310" t="str">
        <f>VLOOKUP($H16,'WM-AR'!$B$7:$AL$2292,20,FALSE)</f>
        <v/>
      </c>
      <c r="T16" s="310">
        <f>VLOOKUP($H16,'WM-AR'!$B$7:$AL$2292,22,FALSE)</f>
        <v>0</v>
      </c>
      <c r="U16" s="310" t="str">
        <f>VLOOKUP($H16,'WM-AR'!$B$7:$AL$2292,24,FALSE)</f>
        <v/>
      </c>
      <c r="V16" s="310">
        <f>VLOOKUP($H16,'WM-AR'!$B$7:$AL$2292,25,FALSE)</f>
        <v>0</v>
      </c>
      <c r="W16" s="310" t="str">
        <f>VLOOKUP($H16,'WM-AR'!$B$7:$AL$2292,26,FALSE)</f>
        <v/>
      </c>
      <c r="X16" s="310">
        <f>VLOOKUP($H16,'WM-AR'!$B$7:$AL$2292,27,FALSE)</f>
        <v>0</v>
      </c>
      <c r="Y16" s="310">
        <f>VLOOKUP($H16,'WM-AR'!$B$7:$AL$2292,28,FALSE)</f>
        <v>0</v>
      </c>
      <c r="Z16" s="310">
        <f>VLOOKUP($H16,'WM-AR'!$B$7:$AL$2292,29,FALSE)</f>
        <v>0</v>
      </c>
      <c r="AA16" s="310">
        <f>VLOOKUP($H16,'WM-AR'!$B$7:$AL$2292,30,FALSE)</f>
        <v>0</v>
      </c>
      <c r="AB16" s="310">
        <f>VLOOKUP($H16,'WM-AR'!$B$7:$AL$2292,31,FALSE)</f>
        <v>0</v>
      </c>
      <c r="AC16" s="310">
        <f>VLOOKUP($H16,'WM-AR'!$B$7:$AL$2292,32,FALSE)</f>
        <v>0</v>
      </c>
      <c r="AD16" s="310">
        <f>VLOOKUP($H16,'WM-AR'!$B$7:$AL$2292,33,FALSE)</f>
        <v>0</v>
      </c>
      <c r="AE16" s="287" t="s">
        <v>1357</v>
      </c>
      <c r="AF16" s="316" t="s">
        <v>881</v>
      </c>
      <c r="AG16" s="312"/>
      <c r="AH16" s="312" t="s">
        <v>882</v>
      </c>
      <c r="AI16" s="334"/>
    </row>
    <row r="17" spans="2:35" ht="49.9" customHeight="1">
      <c r="B17" s="314"/>
      <c r="C17" s="314"/>
      <c r="D17" s="315"/>
      <c r="E17" s="748"/>
      <c r="F17" s="286" t="str">
        <f t="shared" si="2"/>
        <v>Rebar Work 300MPa&lt;Fy≤400MPa</v>
      </c>
      <c r="G17" s="308" t="s">
        <v>1221</v>
      </c>
      <c r="H17" s="309" t="str">
        <f t="shared" si="1"/>
        <v>A03AD037-00003</v>
      </c>
      <c r="I17" s="310"/>
      <c r="J17" s="310" t="str">
        <f>VLOOKUP($H17,'WM-AR'!$B$7:$AL$2292,34,FALSE)</f>
        <v>TON</v>
      </c>
      <c r="K17" s="310" t="str">
        <f>VLOOKUP($H17,'WM-AR'!$B$7:$AL$2292,4,FALSE)</f>
        <v>Concrete Work</v>
      </c>
      <c r="L17" s="310" t="str">
        <f>VLOOKUP($H17,'WM-AR'!$B$7:$AL$2292,6,FALSE)</f>
        <v>Substructure Work</v>
      </c>
      <c r="M17" s="310" t="str">
        <f>VLOOKUP($H17,'WM-AR'!$B$7:$AL$2292,8,FALSE)</f>
        <v>Rebar Work</v>
      </c>
      <c r="N17" s="310" t="str">
        <f>VLOOKUP($H17,'WM-AR'!$B$7:$AL$2292,10,FALSE)</f>
        <v>Deformed Bar (Non-Coat.)</v>
      </c>
      <c r="O17" s="310">
        <f>VLOOKUP($H17,'WM-AR'!$B$7:$AL$2292,12,FALSE)</f>
        <v>0</v>
      </c>
      <c r="P17" s="310" t="str">
        <f>IF(VLOOKUP($H17,'WM-AR'!$B$7:$AL$2292,14,FALSE)=0,"",VLOOKUP($H17,'WM-AR'!$B$7:$AL$2292,14,FALSE))</f>
        <v>300MPa&lt;Fy≤400MPa</v>
      </c>
      <c r="Q17" s="310">
        <f>VLOOKUP($H17,'WM-AR'!$B$7:$AL$2292,16,FALSE)</f>
        <v>0</v>
      </c>
      <c r="R17" s="310">
        <f>VLOOKUP($H17,'WM-AR'!$B$7:$AL$2292,18,FALSE)</f>
        <v>0</v>
      </c>
      <c r="S17" s="310" t="str">
        <f>VLOOKUP($H17,'WM-AR'!$B$7:$AL$2292,20,FALSE)</f>
        <v/>
      </c>
      <c r="T17" s="310">
        <f>VLOOKUP($H17,'WM-AR'!$B$7:$AL$2292,22,FALSE)</f>
        <v>0</v>
      </c>
      <c r="U17" s="310" t="str">
        <f>VLOOKUP($H17,'WM-AR'!$B$7:$AL$2292,24,FALSE)</f>
        <v/>
      </c>
      <c r="V17" s="310">
        <f>VLOOKUP($H17,'WM-AR'!$B$7:$AL$2292,25,FALSE)</f>
        <v>0</v>
      </c>
      <c r="W17" s="310" t="str">
        <f>VLOOKUP($H17,'WM-AR'!$B$7:$AL$2292,26,FALSE)</f>
        <v/>
      </c>
      <c r="X17" s="310">
        <f>VLOOKUP($H17,'WM-AR'!$B$7:$AL$2292,27,FALSE)</f>
        <v>0</v>
      </c>
      <c r="Y17" s="310">
        <f>VLOOKUP($H17,'WM-AR'!$B$7:$AL$2292,28,FALSE)</f>
        <v>0</v>
      </c>
      <c r="Z17" s="310">
        <f>VLOOKUP($H17,'WM-AR'!$B$7:$AL$2292,29,FALSE)</f>
        <v>0</v>
      </c>
      <c r="AA17" s="310">
        <f>VLOOKUP($H17,'WM-AR'!$B$7:$AL$2292,30,FALSE)</f>
        <v>0</v>
      </c>
      <c r="AB17" s="310">
        <f>VLOOKUP($H17,'WM-AR'!$B$7:$AL$2292,31,FALSE)</f>
        <v>0</v>
      </c>
      <c r="AC17" s="310">
        <f>VLOOKUP($H17,'WM-AR'!$B$7:$AL$2292,32,FALSE)</f>
        <v>0</v>
      </c>
      <c r="AD17" s="310">
        <f>VLOOKUP($H17,'WM-AR'!$B$7:$AL$2292,33,FALSE)</f>
        <v>0</v>
      </c>
      <c r="AE17" s="287" t="s">
        <v>1358</v>
      </c>
      <c r="AF17" s="316" t="s">
        <v>885</v>
      </c>
      <c r="AG17" s="312"/>
      <c r="AH17" s="312" t="s">
        <v>886</v>
      </c>
      <c r="AI17" s="334"/>
    </row>
    <row r="18" spans="2:35" ht="49.9" customHeight="1">
      <c r="B18" s="314"/>
      <c r="C18" s="314"/>
      <c r="D18" s="315"/>
      <c r="E18" s="747"/>
      <c r="F18" s="286" t="str">
        <f t="shared" si="2"/>
        <v xml:space="preserve">Form Work (3 times in use) </v>
      </c>
      <c r="G18" s="308" t="s">
        <v>1222</v>
      </c>
      <c r="H18" s="309" t="str">
        <f t="shared" si="1"/>
        <v>A03AD035-00001</v>
      </c>
      <c r="I18" s="310"/>
      <c r="J18" s="310" t="str">
        <f>VLOOKUP($H18,'WM-AR'!$B$7:$AL$2292,34,FALSE)</f>
        <v>M2</v>
      </c>
      <c r="K18" s="310" t="str">
        <f>VLOOKUP($H18,'WM-AR'!$B$7:$AL$2292,4,FALSE)</f>
        <v>Concrete Work</v>
      </c>
      <c r="L18" s="310" t="str">
        <f>VLOOKUP($H18,'WM-AR'!$B$7:$AL$2292,6,FALSE)</f>
        <v>Substructure Work</v>
      </c>
      <c r="M18" s="310" t="str">
        <f>VLOOKUP($H18,'WM-AR'!$B$7:$AL$2292,8,FALSE)</f>
        <v>Form Work (3 times in use)</v>
      </c>
      <c r="N18" s="310" t="str">
        <f>VLOOKUP($H18,'WM-AR'!$B$7:$AL$2292,10,FALSE)</f>
        <v>Flat Form</v>
      </c>
      <c r="O18" s="310">
        <f>VLOOKUP($H18,'WM-AR'!$B$7:$AL$2292,12,FALSE)</f>
        <v>0</v>
      </c>
      <c r="P18" s="310" t="str">
        <f>IF(VLOOKUP($H18,'WM-AR'!$B$7:$AL$2292,14,FALSE)=0,"",VLOOKUP($H18,'WM-AR'!$B$7:$AL$2292,14,FALSE))</f>
        <v/>
      </c>
      <c r="Q18" s="310">
        <f>VLOOKUP($H18,'WM-AR'!$B$7:$AL$2292,16,FALSE)</f>
        <v>0</v>
      </c>
      <c r="R18" s="310">
        <f>VLOOKUP($H18,'WM-AR'!$B$7:$AL$2292,18,FALSE)</f>
        <v>0</v>
      </c>
      <c r="S18" s="310" t="str">
        <f>VLOOKUP($H18,'WM-AR'!$B$7:$AL$2292,20,FALSE)</f>
        <v>Dressed Lumber, Plywood or Steel Form(Wood Planks are not Allowed) incl. Chamfer</v>
      </c>
      <c r="T18" s="310">
        <f>VLOOKUP($H18,'WM-AR'!$B$7:$AL$2292,22,FALSE)</f>
        <v>0</v>
      </c>
      <c r="U18" s="310" t="str">
        <f>VLOOKUP($H18,'WM-AR'!$B$7:$AL$2292,24,FALSE)</f>
        <v/>
      </c>
      <c r="V18" s="310">
        <f>VLOOKUP($H18,'WM-AR'!$B$7:$AL$2292,25,FALSE)</f>
        <v>0</v>
      </c>
      <c r="W18" s="310" t="str">
        <f>VLOOKUP($H18,'WM-AR'!$B$7:$AL$2292,26,FALSE)</f>
        <v/>
      </c>
      <c r="X18" s="310">
        <f>VLOOKUP($H18,'WM-AR'!$B$7:$AL$2292,27,FALSE)</f>
        <v>0</v>
      </c>
      <c r="Y18" s="310">
        <f>VLOOKUP($H18,'WM-AR'!$B$7:$AL$2292,28,FALSE)</f>
        <v>0</v>
      </c>
      <c r="Z18" s="310">
        <f>VLOOKUP($H18,'WM-AR'!$B$7:$AL$2292,29,FALSE)</f>
        <v>0</v>
      </c>
      <c r="AA18" s="310">
        <f>VLOOKUP($H18,'WM-AR'!$B$7:$AL$2292,30,FALSE)</f>
        <v>0</v>
      </c>
      <c r="AB18" s="310">
        <f>VLOOKUP($H18,'WM-AR'!$B$7:$AL$2292,31,FALSE)</f>
        <v>0</v>
      </c>
      <c r="AC18" s="310">
        <f>VLOOKUP($H18,'WM-AR'!$B$7:$AL$2292,32,FALSE)</f>
        <v>0</v>
      </c>
      <c r="AD18" s="310">
        <f>VLOOKUP($H18,'WM-AR'!$B$7:$AL$2292,33,FALSE)</f>
        <v>0</v>
      </c>
      <c r="AE18" s="287"/>
      <c r="AF18" s="316" t="s">
        <v>1359</v>
      </c>
      <c r="AG18" s="312"/>
      <c r="AH18" s="312" t="s">
        <v>763</v>
      </c>
      <c r="AI18" s="334"/>
    </row>
    <row r="19" spans="2:35" ht="49.9" customHeight="1">
      <c r="B19" s="314"/>
      <c r="C19" s="314"/>
      <c r="D19" s="315"/>
      <c r="E19" s="315"/>
      <c r="F19" s="286" t="str">
        <f t="shared" si="2"/>
        <v xml:space="preserve">Bitumen/Bituminous/Asphalt Coating </v>
      </c>
      <c r="G19" s="308" t="s">
        <v>906</v>
      </c>
      <c r="H19" s="309" t="str">
        <f t="shared" si="1"/>
        <v>A03AH056-00001</v>
      </c>
      <c r="I19" s="310"/>
      <c r="J19" s="310" t="str">
        <f>VLOOKUP($H19,'WM-AR'!$B$7:$AL$2292,34,FALSE)</f>
        <v>M2</v>
      </c>
      <c r="K19" s="310" t="str">
        <f>VLOOKUP($H19,'WM-AR'!$B$7:$AL$2292,4,FALSE)</f>
        <v>Concrete Work</v>
      </c>
      <c r="L19" s="310" t="str">
        <f>VLOOKUP($H19,'WM-AR'!$B$7:$AL$2292,6,FALSE)</f>
        <v>Concrete Protective Coating (U/G)</v>
      </c>
      <c r="M19" s="310" t="str">
        <f>VLOOKUP($H19,'WM-AR'!$B$7:$AL$2292,8,FALSE)</f>
        <v>Bitumen/Bituminous/Asphalt Coating</v>
      </c>
      <c r="N19" s="310">
        <f>VLOOKUP($H19,'WM-AR'!$B$7:$AL$2292,10,FALSE)</f>
        <v>0</v>
      </c>
      <c r="O19" s="310">
        <f>VLOOKUP($H19,'WM-AR'!$B$7:$AL$2292,12,FALSE)</f>
        <v>0</v>
      </c>
      <c r="P19" s="310" t="str">
        <f>IF(VLOOKUP($H19,'WM-AR'!$B$7:$AL$2292,14,FALSE)=0,"",VLOOKUP($H19,'WM-AR'!$B$7:$AL$2292,14,FALSE))</f>
        <v/>
      </c>
      <c r="Q19" s="310">
        <f>VLOOKUP($H19,'WM-AR'!$B$7:$AL$2292,16,FALSE)</f>
        <v>0</v>
      </c>
      <c r="R19" s="310">
        <f>VLOOKUP($H19,'WM-AR'!$B$7:$AL$2292,18,FALSE)</f>
        <v>0</v>
      </c>
      <c r="S19" s="310">
        <f>VLOOKUP($H19,'WM-AR'!$B$7:$AL$2292,20,FALSE)</f>
        <v>0</v>
      </c>
      <c r="T19" s="310">
        <f>VLOOKUP($H19,'WM-AR'!$B$7:$AL$2292,22,FALSE)</f>
        <v>0</v>
      </c>
      <c r="U19" s="310">
        <f>VLOOKUP($H19,'WM-AR'!$B$7:$AL$2292,24,FALSE)</f>
        <v>0</v>
      </c>
      <c r="V19" s="310">
        <f>VLOOKUP($H19,'WM-AR'!$B$7:$AL$2292,25,FALSE)</f>
        <v>0</v>
      </c>
      <c r="W19" s="310" t="str">
        <f>VLOOKUP($H19,'WM-AR'!$B$7:$AL$2292,26,FALSE)</f>
        <v/>
      </c>
      <c r="X19" s="310">
        <f>VLOOKUP($H19,'WM-AR'!$B$7:$AL$2292,27,FALSE)</f>
        <v>0</v>
      </c>
      <c r="Y19" s="310">
        <f>VLOOKUP($H19,'WM-AR'!$B$7:$AL$2292,28,FALSE)</f>
        <v>0</v>
      </c>
      <c r="Z19" s="310">
        <f>VLOOKUP($H19,'WM-AR'!$B$7:$AL$2292,29,FALSE)</f>
        <v>0</v>
      </c>
      <c r="AA19" s="310">
        <f>VLOOKUP($H19,'WM-AR'!$B$7:$AL$2292,30,FALSE)</f>
        <v>0</v>
      </c>
      <c r="AB19" s="310">
        <f>VLOOKUP($H19,'WM-AR'!$B$7:$AL$2292,31,FALSE)</f>
        <v>0</v>
      </c>
      <c r="AC19" s="310">
        <f>VLOOKUP($H19,'WM-AR'!$B$7:$AL$2292,32,FALSE)</f>
        <v>0</v>
      </c>
      <c r="AD19" s="310">
        <f>VLOOKUP($H19,'WM-AR'!$B$7:$AL$2292,33,FALSE)</f>
        <v>0</v>
      </c>
      <c r="AE19" s="287" t="s">
        <v>1360</v>
      </c>
      <c r="AF19" s="316" t="s">
        <v>1359</v>
      </c>
      <c r="AG19" s="312">
        <v>1.99</v>
      </c>
      <c r="AH19" s="312" t="s">
        <v>763</v>
      </c>
      <c r="AI19" s="473" t="s">
        <v>1361</v>
      </c>
    </row>
    <row r="20" spans="2:35" ht="49.9" customHeight="1">
      <c r="B20" s="314"/>
      <c r="C20" s="314"/>
      <c r="D20" s="315"/>
      <c r="E20" s="746"/>
      <c r="F20" s="286" t="str">
        <f t="shared" si="2"/>
        <v xml:space="preserve">Excavation </v>
      </c>
      <c r="G20" s="308" t="s">
        <v>1362</v>
      </c>
      <c r="H20" s="309" t="str">
        <f t="shared" si="1"/>
        <v>A01ZZ001-00004</v>
      </c>
      <c r="I20" s="310"/>
      <c r="J20" s="310" t="str">
        <f>VLOOKUP($H20,'WM-AR'!$B$7:$AL$2292,34,FALSE)</f>
        <v>M3</v>
      </c>
      <c r="K20" s="310" t="str">
        <f>VLOOKUP($H20,'WM-AR'!$B$7:$AL$2292,4,FALSE)</f>
        <v>Earth Work</v>
      </c>
      <c r="L20" s="310" t="str">
        <f>VLOOKUP($H20,'WM-AR'!$B$7:$AL$2292,6,FALSE)</f>
        <v>-</v>
      </c>
      <c r="M20" s="310" t="str">
        <f>VLOOKUP($H20,'WM-AR'!$B$7:$AL$2292,8,FALSE)</f>
        <v>Excavation</v>
      </c>
      <c r="N20" s="310" t="str">
        <f>VLOOKUP($H20,'WM-AR'!$B$7:$AL$2292,10,FALSE)</f>
        <v>Soil, Mech.</v>
      </c>
      <c r="O20" s="310">
        <f>VLOOKUP($H20,'WM-AR'!$B$7:$AL$2292,12,FALSE)</f>
        <v>0</v>
      </c>
      <c r="P20" s="310" t="str">
        <f>IF(VLOOKUP($H20,'WM-AR'!$B$7:$AL$2292,14,FALSE)=0,"",VLOOKUP($H20,'WM-AR'!$B$7:$AL$2292,14,FALSE))</f>
        <v/>
      </c>
      <c r="Q20" s="310">
        <f>VLOOKUP($H20,'WM-AR'!$B$7:$AL$2292,16,FALSE)</f>
        <v>0</v>
      </c>
      <c r="R20" s="310">
        <f>VLOOKUP($H20,'WM-AR'!$B$7:$AL$2292,18,FALSE)</f>
        <v>0</v>
      </c>
      <c r="S20" s="310" t="str">
        <f>VLOOKUP($H20,'WM-AR'!$B$7:$AL$2292,20,FALSE)</f>
        <v/>
      </c>
      <c r="T20" s="310" t="str">
        <f>VLOOKUP($H20,'WM-AR'!$B$7:$AL$2292,22,FALSE)</f>
        <v>D ≤ 2.0M</v>
      </c>
      <c r="U20" s="310" t="str">
        <f>VLOOKUP($H20,'WM-AR'!$B$7:$AL$2292,24,FALSE)</f>
        <v/>
      </c>
      <c r="V20" s="310">
        <f>VLOOKUP($H20,'WM-AR'!$B$7:$AL$2292,25,FALSE)</f>
        <v>0</v>
      </c>
      <c r="W20" s="310" t="str">
        <f>VLOOKUP($H20,'WM-AR'!$B$7:$AL$2292,26,FALSE)</f>
        <v/>
      </c>
      <c r="X20" s="310">
        <f>VLOOKUP($H20,'WM-AR'!$B$7:$AL$2292,27,FALSE)</f>
        <v>0</v>
      </c>
      <c r="Y20" s="310">
        <f>VLOOKUP($H20,'WM-AR'!$B$7:$AL$2292,28,FALSE)</f>
        <v>0</v>
      </c>
      <c r="Z20" s="310">
        <f>VLOOKUP($H20,'WM-AR'!$B$7:$AL$2292,29,FALSE)</f>
        <v>0</v>
      </c>
      <c r="AA20" s="310">
        <f>VLOOKUP($H20,'WM-AR'!$B$7:$AL$2292,30,FALSE)</f>
        <v>0</v>
      </c>
      <c r="AB20" s="310">
        <f>VLOOKUP($H20,'WM-AR'!$B$7:$AL$2292,31,FALSE)</f>
        <v>0</v>
      </c>
      <c r="AC20" s="310">
        <f>VLOOKUP($H20,'WM-AR'!$B$7:$AL$2292,32,FALSE)</f>
        <v>0</v>
      </c>
      <c r="AD20" s="310">
        <f>VLOOKUP($H20,'WM-AR'!$B$7:$AL$2292,33,FALSE)</f>
        <v>0</v>
      </c>
      <c r="AE20" s="287" t="s">
        <v>1363</v>
      </c>
      <c r="AF20" s="316" t="s">
        <v>583</v>
      </c>
      <c r="AG20" s="312"/>
      <c r="AH20" s="312" t="s">
        <v>882</v>
      </c>
      <c r="AI20" s="334" t="s">
        <v>1364</v>
      </c>
    </row>
    <row r="21" spans="2:35" ht="49.9" customHeight="1">
      <c r="B21" s="314"/>
      <c r="C21" s="314"/>
      <c r="D21" s="315"/>
      <c r="E21" s="748"/>
      <c r="F21" s="286" t="str">
        <f t="shared" si="2"/>
        <v xml:space="preserve">Backfill </v>
      </c>
      <c r="G21" s="308" t="s">
        <v>1372</v>
      </c>
      <c r="H21" s="309" t="str">
        <f t="shared" si="1"/>
        <v>A01ZZ003-00001</v>
      </c>
      <c r="I21" s="310"/>
      <c r="J21" s="310" t="str">
        <f>VLOOKUP($H21,'WM-AR'!$B$7:$AL$2292,34,FALSE)</f>
        <v>M3</v>
      </c>
      <c r="K21" s="310" t="str">
        <f>VLOOKUP($H21,'WM-AR'!$B$7:$AL$2292,4,FALSE)</f>
        <v>Earth Work</v>
      </c>
      <c r="L21" s="310" t="str">
        <f>VLOOKUP($H21,'WM-AR'!$B$7:$AL$2292,6,FALSE)</f>
        <v>-</v>
      </c>
      <c r="M21" s="310" t="str">
        <f>VLOOKUP($H21,'WM-AR'!$B$7:$AL$2292,8,FALSE)</f>
        <v>Backfill</v>
      </c>
      <c r="N21" s="310" t="str">
        <f>VLOOKUP($H21,'WM-AR'!$B$7:$AL$2292,10,FALSE)</f>
        <v>Re-use, Soil</v>
      </c>
      <c r="O21" s="310">
        <f>VLOOKUP($H21,'WM-AR'!$B$7:$AL$2292,12,FALSE)</f>
        <v>0</v>
      </c>
      <c r="P21" s="310" t="str">
        <f>IF(VLOOKUP($H21,'WM-AR'!$B$7:$AL$2292,14,FALSE)=0,"",VLOOKUP($H21,'WM-AR'!$B$7:$AL$2292,14,FALSE))</f>
        <v/>
      </c>
      <c r="Q21" s="310">
        <f>VLOOKUP($H21,'WM-AR'!$B$7:$AL$2292,16,FALSE)</f>
        <v>0</v>
      </c>
      <c r="R21" s="310">
        <f>VLOOKUP($H21,'WM-AR'!$B$7:$AL$2292,18,FALSE)</f>
        <v>0</v>
      </c>
      <c r="S21" s="310" t="str">
        <f>VLOOKUP($H21,'WM-AR'!$B$7:$AL$2292,20,FALSE)</f>
        <v/>
      </c>
      <c r="T21" s="310">
        <f>VLOOKUP($H21,'WM-AR'!$B$7:$AL$2292,22,FALSE)</f>
        <v>0</v>
      </c>
      <c r="U21" s="310" t="str">
        <f>VLOOKUP($H21,'WM-AR'!$B$7:$AL$2292,24,FALSE)</f>
        <v/>
      </c>
      <c r="V21" s="310">
        <f>VLOOKUP($H21,'WM-AR'!$B$7:$AL$2292,25,FALSE)</f>
        <v>0</v>
      </c>
      <c r="W21" s="310" t="str">
        <f>VLOOKUP($H21,'WM-AR'!$B$7:$AL$2292,26,FALSE)</f>
        <v/>
      </c>
      <c r="X21" s="310">
        <f>VLOOKUP($H21,'WM-AR'!$B$7:$AL$2292,27,FALSE)</f>
        <v>0</v>
      </c>
      <c r="Y21" s="310">
        <f>VLOOKUP($H21,'WM-AR'!$B$7:$AL$2292,28,FALSE)</f>
        <v>0</v>
      </c>
      <c r="Z21" s="310">
        <f>VLOOKUP($H21,'WM-AR'!$B$7:$AL$2292,29,FALSE)</f>
        <v>0</v>
      </c>
      <c r="AA21" s="310" t="str">
        <f>VLOOKUP($H21,'WM-AR'!$B$7:$AL$2292,30,FALSE)</f>
        <v>Compaction=(  )%</v>
      </c>
      <c r="AB21" s="310">
        <f>VLOOKUP($H21,'WM-AR'!$B$7:$AL$2292,31,FALSE)</f>
        <v>0</v>
      </c>
      <c r="AC21" s="310">
        <f>VLOOKUP($H21,'WM-AR'!$B$7:$AL$2292,32,FALSE)</f>
        <v>0</v>
      </c>
      <c r="AD21" s="310">
        <f>VLOOKUP($H21,'WM-AR'!$B$7:$AL$2292,33,FALSE)</f>
        <v>0</v>
      </c>
      <c r="AE21" s="287" t="s">
        <v>1366</v>
      </c>
      <c r="AF21" s="316" t="s">
        <v>585</v>
      </c>
      <c r="AG21" s="312"/>
      <c r="AH21" s="312" t="s">
        <v>882</v>
      </c>
      <c r="AI21" s="334" t="s">
        <v>1364</v>
      </c>
    </row>
    <row r="22" spans="2:35" ht="49.9" customHeight="1">
      <c r="B22" s="314"/>
      <c r="C22" s="314"/>
      <c r="D22" s="315"/>
      <c r="E22" s="747"/>
      <c r="F22" s="286" t="str">
        <f t="shared" si="2"/>
        <v xml:space="preserve">Disposal </v>
      </c>
      <c r="G22" s="308" t="s">
        <v>1367</v>
      </c>
      <c r="H22" s="309" t="str">
        <f t="shared" si="1"/>
        <v>A01ZZ004-00001</v>
      </c>
      <c r="I22" s="310"/>
      <c r="J22" s="310" t="str">
        <f>VLOOKUP($H22,'WM-AR'!$B$7:$AL$2292,34,FALSE)</f>
        <v>M3</v>
      </c>
      <c r="K22" s="310" t="str">
        <f>VLOOKUP($H22,'WM-AR'!$B$7:$AL$2292,4,FALSE)</f>
        <v>Earth Work</v>
      </c>
      <c r="L22" s="310" t="str">
        <f>VLOOKUP($H22,'WM-AR'!$B$7:$AL$2292,6,FALSE)</f>
        <v>-</v>
      </c>
      <c r="M22" s="310" t="str">
        <f>VLOOKUP($H22,'WM-AR'!$B$7:$AL$2292,8,FALSE)</f>
        <v>Disposal</v>
      </c>
      <c r="N22" s="310" t="str">
        <f>VLOOKUP($H22,'WM-AR'!$B$7:$AL$2292,10,FALSE)</f>
        <v>Soil</v>
      </c>
      <c r="O22" s="310">
        <f>VLOOKUP($H22,'WM-AR'!$B$7:$AL$2292,12,FALSE)</f>
        <v>0</v>
      </c>
      <c r="P22" s="310" t="str">
        <f>IF(VLOOKUP($H22,'WM-AR'!$B$7:$AL$2292,14,FALSE)=0,"",VLOOKUP($H22,'WM-AR'!$B$7:$AL$2292,14,FALSE))</f>
        <v/>
      </c>
      <c r="Q22" s="310">
        <f>VLOOKUP($H22,'WM-AR'!$B$7:$AL$2292,16,FALSE)</f>
        <v>0</v>
      </c>
      <c r="R22" s="310">
        <f>VLOOKUP($H22,'WM-AR'!$B$7:$AL$2292,18,FALSE)</f>
        <v>0</v>
      </c>
      <c r="S22" s="310" t="str">
        <f>VLOOKUP($H22,'WM-AR'!$B$7:$AL$2292,20,FALSE)</f>
        <v/>
      </c>
      <c r="T22" s="310">
        <f>VLOOKUP($H22,'WM-AR'!$B$7:$AL$2292,22,FALSE)</f>
        <v>0</v>
      </c>
      <c r="U22" s="310" t="str">
        <f>VLOOKUP($H22,'WM-AR'!$B$7:$AL$2292,24,FALSE)</f>
        <v/>
      </c>
      <c r="V22" s="310">
        <f>VLOOKUP($H22,'WM-AR'!$B$7:$AL$2292,25,FALSE)</f>
        <v>0</v>
      </c>
      <c r="W22" s="310" t="str">
        <f>VLOOKUP($H22,'WM-AR'!$B$7:$AL$2292,26,FALSE)</f>
        <v/>
      </c>
      <c r="X22" s="310">
        <f>VLOOKUP($H22,'WM-AR'!$B$7:$AL$2292,27,FALSE)</f>
        <v>0</v>
      </c>
      <c r="Y22" s="310" t="str">
        <f>VLOOKUP($H22,'WM-AR'!$B$7:$AL$2292,28,FALSE)</f>
        <v>Disposal Distance=Appx. (  )km from Site</v>
      </c>
      <c r="Z22" s="310">
        <f>VLOOKUP($H22,'WM-AR'!$B$7:$AL$2292,29,FALSE)</f>
        <v>0</v>
      </c>
      <c r="AA22" s="310">
        <f>VLOOKUP($H22,'WM-AR'!$B$7:$AL$2292,30,FALSE)</f>
        <v>0</v>
      </c>
      <c r="AB22" s="310">
        <f>VLOOKUP($H22,'WM-AR'!$B$7:$AL$2292,31,FALSE)</f>
        <v>0</v>
      </c>
      <c r="AC22" s="310">
        <f>VLOOKUP($H22,'WM-AR'!$B$7:$AL$2292,32,FALSE)</f>
        <v>0</v>
      </c>
      <c r="AD22" s="310">
        <f>VLOOKUP($H22,'WM-AR'!$B$7:$AL$2292,33,FALSE)</f>
        <v>0</v>
      </c>
      <c r="AE22" s="287" t="s">
        <v>1368</v>
      </c>
      <c r="AF22" s="316" t="s">
        <v>586</v>
      </c>
      <c r="AG22" s="312"/>
      <c r="AH22" s="312" t="s">
        <v>882</v>
      </c>
      <c r="AI22" s="334" t="s">
        <v>1364</v>
      </c>
    </row>
    <row r="23" spans="2:35" ht="34.9" customHeight="1">
      <c r="B23" s="349"/>
      <c r="C23" s="420"/>
      <c r="D23" s="426"/>
      <c r="E23" s="426"/>
      <c r="F23" s="474" t="s">
        <v>1369</v>
      </c>
      <c r="G23" s="474"/>
      <c r="H23" s="350" t="str">
        <f t="shared" si="1"/>
        <v/>
      </c>
      <c r="I23" s="351"/>
      <c r="J23" s="351"/>
      <c r="K23" s="351"/>
      <c r="L23" s="351"/>
      <c r="M23" s="351"/>
      <c r="N23" s="351"/>
      <c r="O23" s="351"/>
      <c r="P23" s="351"/>
      <c r="Q23" s="351"/>
      <c r="R23" s="351"/>
      <c r="S23" s="351"/>
      <c r="T23" s="351"/>
      <c r="U23" s="351"/>
      <c r="V23" s="351"/>
      <c r="W23" s="351"/>
      <c r="X23" s="351"/>
      <c r="Y23" s="351"/>
      <c r="Z23" s="351"/>
      <c r="AA23" s="351"/>
      <c r="AB23" s="351"/>
      <c r="AC23" s="351"/>
      <c r="AD23" s="351"/>
      <c r="AE23" s="440"/>
      <c r="AF23" s="297"/>
      <c r="AG23" s="297"/>
      <c r="AH23" s="297"/>
      <c r="AI23" s="475"/>
    </row>
    <row r="24" spans="2:35" ht="33" customHeight="1">
      <c r="B24" s="438"/>
      <c r="C24" s="321"/>
      <c r="D24" s="321"/>
      <c r="E24" s="321"/>
      <c r="F24" s="450" t="s">
        <v>1373</v>
      </c>
      <c r="G24" s="450"/>
      <c r="H24" s="415" t="str">
        <f t="shared" si="1"/>
        <v/>
      </c>
      <c r="I24" s="415"/>
      <c r="J24" s="416"/>
      <c r="K24" s="416"/>
      <c r="L24" s="416"/>
      <c r="M24" s="416"/>
      <c r="N24" s="416"/>
      <c r="O24" s="416"/>
      <c r="P24" s="416"/>
      <c r="Q24" s="416"/>
      <c r="R24" s="416"/>
      <c r="S24" s="416"/>
      <c r="T24" s="416"/>
      <c r="U24" s="416"/>
      <c r="V24" s="416"/>
      <c r="W24" s="416"/>
      <c r="X24" s="416"/>
      <c r="Y24" s="416"/>
      <c r="Z24" s="416"/>
      <c r="AA24" s="416"/>
      <c r="AB24" s="416"/>
      <c r="AC24" s="416"/>
      <c r="AD24" s="416"/>
      <c r="AE24" s="305"/>
      <c r="AF24" s="305"/>
      <c r="AG24" s="305"/>
      <c r="AH24" s="305"/>
      <c r="AI24" s="306"/>
    </row>
    <row r="25" spans="2:35" ht="34.9" customHeight="1">
      <c r="B25" s="440"/>
      <c r="C25" s="285" t="s">
        <v>225</v>
      </c>
      <c r="D25" s="308"/>
      <c r="E25" s="287" t="s">
        <v>571</v>
      </c>
      <c r="F25" s="288" t="s">
        <v>1374</v>
      </c>
      <c r="G25" s="289"/>
      <c r="H25" s="290" t="str">
        <f t="shared" si="1"/>
        <v/>
      </c>
      <c r="I25" s="290"/>
      <c r="J25" s="290"/>
      <c r="K25" s="290"/>
      <c r="L25" s="290"/>
      <c r="M25" s="291"/>
      <c r="N25" s="454"/>
      <c r="O25" s="442"/>
      <c r="P25" s="442"/>
      <c r="Q25" s="442"/>
      <c r="R25" s="442"/>
      <c r="S25" s="442"/>
      <c r="T25" s="442"/>
      <c r="U25" s="443"/>
      <c r="V25" s="444"/>
      <c r="W25" s="444"/>
      <c r="X25" s="444"/>
      <c r="Y25" s="444"/>
      <c r="Z25" s="444"/>
      <c r="AA25" s="444"/>
      <c r="AB25" s="444"/>
      <c r="AC25" s="444"/>
      <c r="AD25" s="444"/>
      <c r="AE25" s="394" t="s">
        <v>1375</v>
      </c>
      <c r="AF25" s="297"/>
      <c r="AG25" s="297"/>
      <c r="AH25" s="297"/>
      <c r="AI25" s="333" t="s">
        <v>1376</v>
      </c>
    </row>
    <row r="26" spans="2:35" ht="49.9" customHeight="1">
      <c r="B26" s="314"/>
      <c r="C26" s="314"/>
      <c r="D26" s="315"/>
      <c r="E26" s="746"/>
      <c r="F26" s="286" t="str">
        <f t="shared" ref="F26:F32" si="3">M26&amp;" "&amp;P26</f>
        <v>Structural Concrete 20MPa &lt; F'c (Cylinder Strength) ≤ 25MPa</v>
      </c>
      <c r="G26" s="308" t="s">
        <v>1206</v>
      </c>
      <c r="H26" s="309" t="str">
        <f t="shared" si="1"/>
        <v>A03AD032-00010</v>
      </c>
      <c r="I26" s="310"/>
      <c r="J26" s="310" t="str">
        <f>VLOOKUP($H26,'WM-AR'!$B$7:$AL$2292,34,FALSE)</f>
        <v>M3</v>
      </c>
      <c r="K26" s="310" t="str">
        <f>VLOOKUP($H26,'WM-AR'!$B$7:$AL$2292,4,FALSE)</f>
        <v>Concrete Work</v>
      </c>
      <c r="L26" s="310" t="str">
        <f>VLOOKUP($H26,'WM-AR'!$B$7:$AL$2292,6,FALSE)</f>
        <v>Substructure Work</v>
      </c>
      <c r="M26" s="310" t="str">
        <f>VLOOKUP($H26,'WM-AR'!$B$7:$AL$2292,8,FALSE)</f>
        <v>Structural Concrete</v>
      </c>
      <c r="N26" s="310">
        <f>VLOOKUP($H26,'WM-AR'!$B$7:$AL$2292,10,FALSE)</f>
        <v>0</v>
      </c>
      <c r="O26" s="310" t="str">
        <f>VLOOKUP($H26,'WM-AR'!$B$7:$AL$2292,12,FALSE)</f>
        <v>Cement Type-1</v>
      </c>
      <c r="P26" s="310" t="str">
        <f>IF(VLOOKUP($H26,'WM-AR'!$B$7:$AL$2292,14,FALSE)=0,"",VLOOKUP($H26,'WM-AR'!$B$7:$AL$2292,14,FALSE))</f>
        <v>20MPa &lt; F'c (Cylinder Strength) ≤ 25MPa</v>
      </c>
      <c r="Q26" s="310">
        <f>VLOOKUP($H26,'WM-AR'!$B$7:$AL$2292,16,FALSE)</f>
        <v>0</v>
      </c>
      <c r="R26" s="310">
        <f>VLOOKUP($H26,'WM-AR'!$B$7:$AL$2292,18,FALSE)</f>
        <v>0</v>
      </c>
      <c r="S26" s="310" t="str">
        <f>VLOOKUP($H26,'WM-AR'!$B$7:$AL$2292,20,FALSE)</f>
        <v/>
      </c>
      <c r="T26" s="310">
        <f>VLOOKUP($H26,'WM-AR'!$B$7:$AL$2292,22,FALSE)</f>
        <v>0</v>
      </c>
      <c r="U26" s="310" t="str">
        <f>VLOOKUP($H26,'WM-AR'!$B$7:$AL$2292,24,FALSE)</f>
        <v/>
      </c>
      <c r="V26" s="310">
        <f>VLOOKUP($H26,'WM-AR'!$B$7:$AL$2292,25,FALSE)</f>
        <v>0</v>
      </c>
      <c r="W26" s="310" t="str">
        <f>VLOOKUP($H26,'WM-AR'!$B$7:$AL$2292,26,FALSE)</f>
        <v/>
      </c>
      <c r="X26" s="310">
        <f>VLOOKUP($H26,'WM-AR'!$B$7:$AL$2292,27,FALSE)</f>
        <v>0</v>
      </c>
      <c r="Y26" s="310">
        <f>VLOOKUP($H26,'WM-AR'!$B$7:$AL$2292,28,FALSE)</f>
        <v>0</v>
      </c>
      <c r="Z26" s="310">
        <f>VLOOKUP($H26,'WM-AR'!$B$7:$AL$2292,29,FALSE)</f>
        <v>0</v>
      </c>
      <c r="AA26" s="310">
        <f>VLOOKUP($H26,'WM-AR'!$B$7:$AL$2292,30,FALSE)</f>
        <v>0</v>
      </c>
      <c r="AB26" s="310">
        <f>VLOOKUP($H26,'WM-AR'!$B$7:$AL$2292,31,FALSE)</f>
        <v>0</v>
      </c>
      <c r="AC26" s="310">
        <f>VLOOKUP($H26,'WM-AR'!$B$7:$AL$2292,32,FALSE)</f>
        <v>0</v>
      </c>
      <c r="AD26" s="310">
        <f>VLOOKUP($H26,'WM-AR'!$B$7:$AL$2292,33,FALSE)</f>
        <v>0</v>
      </c>
      <c r="AE26" s="287" t="s">
        <v>897</v>
      </c>
      <c r="AF26" s="316" t="s">
        <v>881</v>
      </c>
      <c r="AG26" s="312"/>
      <c r="AH26" s="312" t="s">
        <v>882</v>
      </c>
      <c r="AI26" s="334"/>
    </row>
    <row r="27" spans="2:35" ht="49.9" customHeight="1">
      <c r="B27" s="314"/>
      <c r="C27" s="314"/>
      <c r="D27" s="315"/>
      <c r="E27" s="748"/>
      <c r="F27" s="286" t="str">
        <f t="shared" si="3"/>
        <v>Rebar Work 300MPa&lt;Fy≤400MPa</v>
      </c>
      <c r="G27" s="308" t="s">
        <v>1221</v>
      </c>
      <c r="H27" s="309" t="str">
        <f t="shared" si="1"/>
        <v>A03AD037-00003</v>
      </c>
      <c r="I27" s="310"/>
      <c r="J27" s="310" t="str">
        <f>VLOOKUP($H27,'WM-AR'!$B$7:$AL$2292,34,FALSE)</f>
        <v>TON</v>
      </c>
      <c r="K27" s="310" t="str">
        <f>VLOOKUP($H27,'WM-AR'!$B$7:$AL$2292,4,FALSE)</f>
        <v>Concrete Work</v>
      </c>
      <c r="L27" s="310" t="str">
        <f>VLOOKUP($H27,'WM-AR'!$B$7:$AL$2292,6,FALSE)</f>
        <v>Substructure Work</v>
      </c>
      <c r="M27" s="310" t="str">
        <f>VLOOKUP($H27,'WM-AR'!$B$7:$AL$2292,8,FALSE)</f>
        <v>Rebar Work</v>
      </c>
      <c r="N27" s="310" t="str">
        <f>VLOOKUP($H27,'WM-AR'!$B$7:$AL$2292,10,FALSE)</f>
        <v>Deformed Bar (Non-Coat.)</v>
      </c>
      <c r="O27" s="310">
        <f>VLOOKUP($H27,'WM-AR'!$B$7:$AL$2292,12,FALSE)</f>
        <v>0</v>
      </c>
      <c r="P27" s="310" t="str">
        <f>IF(VLOOKUP($H27,'WM-AR'!$B$7:$AL$2292,14,FALSE)=0,"",VLOOKUP($H27,'WM-AR'!$B$7:$AL$2292,14,FALSE))</f>
        <v>300MPa&lt;Fy≤400MPa</v>
      </c>
      <c r="Q27" s="310">
        <f>VLOOKUP($H27,'WM-AR'!$B$7:$AL$2292,16,FALSE)</f>
        <v>0</v>
      </c>
      <c r="R27" s="310">
        <f>VLOOKUP($H27,'WM-AR'!$B$7:$AL$2292,18,FALSE)</f>
        <v>0</v>
      </c>
      <c r="S27" s="310" t="str">
        <f>VLOOKUP($H27,'WM-AR'!$B$7:$AL$2292,20,FALSE)</f>
        <v/>
      </c>
      <c r="T27" s="310">
        <f>VLOOKUP($H27,'WM-AR'!$B$7:$AL$2292,22,FALSE)</f>
        <v>0</v>
      </c>
      <c r="U27" s="310" t="str">
        <f>VLOOKUP($H27,'WM-AR'!$B$7:$AL$2292,24,FALSE)</f>
        <v/>
      </c>
      <c r="V27" s="310">
        <f>VLOOKUP($H27,'WM-AR'!$B$7:$AL$2292,25,FALSE)</f>
        <v>0</v>
      </c>
      <c r="W27" s="310" t="str">
        <f>VLOOKUP($H27,'WM-AR'!$B$7:$AL$2292,26,FALSE)</f>
        <v/>
      </c>
      <c r="X27" s="310">
        <f>VLOOKUP($H27,'WM-AR'!$B$7:$AL$2292,27,FALSE)</f>
        <v>0</v>
      </c>
      <c r="Y27" s="310">
        <f>VLOOKUP($H27,'WM-AR'!$B$7:$AL$2292,28,FALSE)</f>
        <v>0</v>
      </c>
      <c r="Z27" s="310">
        <f>VLOOKUP($H27,'WM-AR'!$B$7:$AL$2292,29,FALSE)</f>
        <v>0</v>
      </c>
      <c r="AA27" s="310">
        <f>VLOOKUP($H27,'WM-AR'!$B$7:$AL$2292,30,FALSE)</f>
        <v>0</v>
      </c>
      <c r="AB27" s="310">
        <f>VLOOKUP($H27,'WM-AR'!$B$7:$AL$2292,31,FALSE)</f>
        <v>0</v>
      </c>
      <c r="AC27" s="310">
        <f>VLOOKUP($H27,'WM-AR'!$B$7:$AL$2292,32,FALSE)</f>
        <v>0</v>
      </c>
      <c r="AD27" s="310">
        <f>VLOOKUP($H27,'WM-AR'!$B$7:$AL$2292,33,FALSE)</f>
        <v>0</v>
      </c>
      <c r="AE27" s="287" t="s">
        <v>899</v>
      </c>
      <c r="AF27" s="316" t="s">
        <v>885</v>
      </c>
      <c r="AG27" s="312"/>
      <c r="AH27" s="312" t="s">
        <v>886</v>
      </c>
      <c r="AI27" s="334" t="s">
        <v>887</v>
      </c>
    </row>
    <row r="28" spans="2:35" ht="49.9" customHeight="1">
      <c r="B28" s="314"/>
      <c r="C28" s="314"/>
      <c r="D28" s="315"/>
      <c r="E28" s="747"/>
      <c r="F28" s="286" t="str">
        <f t="shared" si="3"/>
        <v xml:space="preserve">Form Work (3 times in use) </v>
      </c>
      <c r="G28" s="308" t="s">
        <v>1222</v>
      </c>
      <c r="H28" s="309" t="str">
        <f t="shared" si="1"/>
        <v>A03AD035-00001</v>
      </c>
      <c r="I28" s="310"/>
      <c r="J28" s="310" t="str">
        <f>VLOOKUP($H28,'WM-AR'!$B$7:$AL$2292,34,FALSE)</f>
        <v>M2</v>
      </c>
      <c r="K28" s="310" t="str">
        <f>VLOOKUP($H28,'WM-AR'!$B$7:$AL$2292,4,FALSE)</f>
        <v>Concrete Work</v>
      </c>
      <c r="L28" s="310" t="str">
        <f>VLOOKUP($H28,'WM-AR'!$B$7:$AL$2292,6,FALSE)</f>
        <v>Substructure Work</v>
      </c>
      <c r="M28" s="310" t="str">
        <f>VLOOKUP($H28,'WM-AR'!$B$7:$AL$2292,8,FALSE)</f>
        <v>Form Work (3 times in use)</v>
      </c>
      <c r="N28" s="310" t="str">
        <f>VLOOKUP($H28,'WM-AR'!$B$7:$AL$2292,10,FALSE)</f>
        <v>Flat Form</v>
      </c>
      <c r="O28" s="310">
        <f>VLOOKUP($H28,'WM-AR'!$B$7:$AL$2292,12,FALSE)</f>
        <v>0</v>
      </c>
      <c r="P28" s="310" t="str">
        <f>IF(VLOOKUP($H28,'WM-AR'!$B$7:$AL$2292,14,FALSE)=0,"",VLOOKUP($H28,'WM-AR'!$B$7:$AL$2292,14,FALSE))</f>
        <v/>
      </c>
      <c r="Q28" s="310">
        <f>VLOOKUP($H28,'WM-AR'!$B$7:$AL$2292,16,FALSE)</f>
        <v>0</v>
      </c>
      <c r="R28" s="310">
        <f>VLOOKUP($H28,'WM-AR'!$B$7:$AL$2292,18,FALSE)</f>
        <v>0</v>
      </c>
      <c r="S28" s="310" t="str">
        <f>VLOOKUP($H28,'WM-AR'!$B$7:$AL$2292,20,FALSE)</f>
        <v>Dressed Lumber, Plywood or Steel Form(Wood Planks are not Allowed) incl. Chamfer</v>
      </c>
      <c r="T28" s="310">
        <f>VLOOKUP($H28,'WM-AR'!$B$7:$AL$2292,22,FALSE)</f>
        <v>0</v>
      </c>
      <c r="U28" s="310" t="str">
        <f>VLOOKUP($H28,'WM-AR'!$B$7:$AL$2292,24,FALSE)</f>
        <v/>
      </c>
      <c r="V28" s="310">
        <f>VLOOKUP($H28,'WM-AR'!$B$7:$AL$2292,25,FALSE)</f>
        <v>0</v>
      </c>
      <c r="W28" s="310" t="str">
        <f>VLOOKUP($H28,'WM-AR'!$B$7:$AL$2292,26,FALSE)</f>
        <v/>
      </c>
      <c r="X28" s="310">
        <f>VLOOKUP($H28,'WM-AR'!$B$7:$AL$2292,27,FALSE)</f>
        <v>0</v>
      </c>
      <c r="Y28" s="310">
        <f>VLOOKUP($H28,'WM-AR'!$B$7:$AL$2292,28,FALSE)</f>
        <v>0</v>
      </c>
      <c r="Z28" s="310">
        <f>VLOOKUP($H28,'WM-AR'!$B$7:$AL$2292,29,FALSE)</f>
        <v>0</v>
      </c>
      <c r="AA28" s="310">
        <f>VLOOKUP($H28,'WM-AR'!$B$7:$AL$2292,30,FALSE)</f>
        <v>0</v>
      </c>
      <c r="AB28" s="310">
        <f>VLOOKUP($H28,'WM-AR'!$B$7:$AL$2292,31,FALSE)</f>
        <v>0</v>
      </c>
      <c r="AC28" s="310">
        <f>VLOOKUP($H28,'WM-AR'!$B$7:$AL$2292,32,FALSE)</f>
        <v>0</v>
      </c>
      <c r="AD28" s="310">
        <f>VLOOKUP($H28,'WM-AR'!$B$7:$AL$2292,33,FALSE)</f>
        <v>0</v>
      </c>
      <c r="AE28" s="287"/>
      <c r="AF28" s="316" t="s">
        <v>1359</v>
      </c>
      <c r="AG28" s="312"/>
      <c r="AH28" s="312" t="s">
        <v>763</v>
      </c>
      <c r="AI28" s="334"/>
    </row>
    <row r="29" spans="2:35" ht="49.9" customHeight="1">
      <c r="B29" s="314"/>
      <c r="C29" s="314"/>
      <c r="D29" s="315"/>
      <c r="E29" s="315"/>
      <c r="F29" s="286" t="str">
        <f t="shared" si="3"/>
        <v xml:space="preserve">Bitumen/Bituminous/Asphalt Coating </v>
      </c>
      <c r="G29" s="308" t="s">
        <v>906</v>
      </c>
      <c r="H29" s="309" t="str">
        <f t="shared" si="1"/>
        <v>A03AH056-00001</v>
      </c>
      <c r="I29" s="310"/>
      <c r="J29" s="310" t="str">
        <f>VLOOKUP($H29,'WM-AR'!$B$7:$AL$2292,34,FALSE)</f>
        <v>M2</v>
      </c>
      <c r="K29" s="310" t="str">
        <f>VLOOKUP($H29,'WM-AR'!$B$7:$AL$2292,4,FALSE)</f>
        <v>Concrete Work</v>
      </c>
      <c r="L29" s="310" t="str">
        <f>VLOOKUP($H29,'WM-AR'!$B$7:$AL$2292,6,FALSE)</f>
        <v>Concrete Protective Coating (U/G)</v>
      </c>
      <c r="M29" s="310" t="str">
        <f>VLOOKUP($H29,'WM-AR'!$B$7:$AL$2292,8,FALSE)</f>
        <v>Bitumen/Bituminous/Asphalt Coating</v>
      </c>
      <c r="N29" s="310">
        <f>VLOOKUP($H29,'WM-AR'!$B$7:$AL$2292,10,FALSE)</f>
        <v>0</v>
      </c>
      <c r="O29" s="310">
        <f>VLOOKUP($H29,'WM-AR'!$B$7:$AL$2292,12,FALSE)</f>
        <v>0</v>
      </c>
      <c r="P29" s="310" t="str">
        <f>IF(VLOOKUP($H29,'WM-AR'!$B$7:$AL$2292,14,FALSE)=0,"",VLOOKUP($H29,'WM-AR'!$B$7:$AL$2292,14,FALSE))</f>
        <v/>
      </c>
      <c r="Q29" s="310">
        <f>VLOOKUP($H29,'WM-AR'!$B$7:$AL$2292,16,FALSE)</f>
        <v>0</v>
      </c>
      <c r="R29" s="310">
        <f>VLOOKUP($H29,'WM-AR'!$B$7:$AL$2292,18,FALSE)</f>
        <v>0</v>
      </c>
      <c r="S29" s="310">
        <f>VLOOKUP($H29,'WM-AR'!$B$7:$AL$2292,20,FALSE)</f>
        <v>0</v>
      </c>
      <c r="T29" s="310">
        <f>VLOOKUP($H29,'WM-AR'!$B$7:$AL$2292,22,FALSE)</f>
        <v>0</v>
      </c>
      <c r="U29" s="310">
        <f>VLOOKUP($H29,'WM-AR'!$B$7:$AL$2292,24,FALSE)</f>
        <v>0</v>
      </c>
      <c r="V29" s="310">
        <f>VLOOKUP($H29,'WM-AR'!$B$7:$AL$2292,25,FALSE)</f>
        <v>0</v>
      </c>
      <c r="W29" s="310" t="str">
        <f>VLOOKUP($H29,'WM-AR'!$B$7:$AL$2292,26,FALSE)</f>
        <v/>
      </c>
      <c r="X29" s="310">
        <f>VLOOKUP($H29,'WM-AR'!$B$7:$AL$2292,27,FALSE)</f>
        <v>0</v>
      </c>
      <c r="Y29" s="310">
        <f>VLOOKUP($H29,'WM-AR'!$B$7:$AL$2292,28,FALSE)</f>
        <v>0</v>
      </c>
      <c r="Z29" s="310">
        <f>VLOOKUP($H29,'WM-AR'!$B$7:$AL$2292,29,FALSE)</f>
        <v>0</v>
      </c>
      <c r="AA29" s="310">
        <f>VLOOKUP($H29,'WM-AR'!$B$7:$AL$2292,30,FALSE)</f>
        <v>0</v>
      </c>
      <c r="AB29" s="310">
        <f>VLOOKUP($H29,'WM-AR'!$B$7:$AL$2292,31,FALSE)</f>
        <v>0</v>
      </c>
      <c r="AC29" s="310">
        <f>VLOOKUP($H29,'WM-AR'!$B$7:$AL$2292,32,FALSE)</f>
        <v>0</v>
      </c>
      <c r="AD29" s="310">
        <f>VLOOKUP($H29,'WM-AR'!$B$7:$AL$2292,33,FALSE)</f>
        <v>0</v>
      </c>
      <c r="AE29" s="287" t="s">
        <v>1360</v>
      </c>
      <c r="AF29" s="316" t="s">
        <v>1359</v>
      </c>
      <c r="AG29" s="312">
        <v>1.99</v>
      </c>
      <c r="AH29" s="312" t="s">
        <v>763</v>
      </c>
      <c r="AI29" s="473" t="s">
        <v>1361</v>
      </c>
    </row>
    <row r="30" spans="2:35" ht="49.9" customHeight="1">
      <c r="B30" s="314"/>
      <c r="C30" s="314"/>
      <c r="D30" s="315"/>
      <c r="E30" s="746"/>
      <c r="F30" s="286" t="str">
        <f t="shared" si="3"/>
        <v xml:space="preserve">Excavation </v>
      </c>
      <c r="G30" s="308" t="s">
        <v>1362</v>
      </c>
      <c r="H30" s="309" t="str">
        <f t="shared" si="1"/>
        <v>A01ZZ001-00004</v>
      </c>
      <c r="I30" s="310"/>
      <c r="J30" s="310" t="str">
        <f>VLOOKUP($H30,'WM-AR'!$B$7:$AL$2292,34,FALSE)</f>
        <v>M3</v>
      </c>
      <c r="K30" s="310" t="str">
        <f>VLOOKUP($H30,'WM-AR'!$B$7:$AL$2292,4,FALSE)</f>
        <v>Earth Work</v>
      </c>
      <c r="L30" s="310" t="str">
        <f>VLOOKUP($H30,'WM-AR'!$B$7:$AL$2292,6,FALSE)</f>
        <v>-</v>
      </c>
      <c r="M30" s="310" t="str">
        <f>VLOOKUP($H30,'WM-AR'!$B$7:$AL$2292,8,FALSE)</f>
        <v>Excavation</v>
      </c>
      <c r="N30" s="310" t="str">
        <f>VLOOKUP($H30,'WM-AR'!$B$7:$AL$2292,10,FALSE)</f>
        <v>Soil, Mech.</v>
      </c>
      <c r="O30" s="310">
        <f>VLOOKUP($H30,'WM-AR'!$B$7:$AL$2292,12,FALSE)</f>
        <v>0</v>
      </c>
      <c r="P30" s="310" t="str">
        <f>IF(VLOOKUP($H30,'WM-AR'!$B$7:$AL$2292,14,FALSE)=0,"",VLOOKUP($H30,'WM-AR'!$B$7:$AL$2292,14,FALSE))</f>
        <v/>
      </c>
      <c r="Q30" s="310">
        <f>VLOOKUP($H30,'WM-AR'!$B$7:$AL$2292,16,FALSE)</f>
        <v>0</v>
      </c>
      <c r="R30" s="310">
        <f>VLOOKUP($H30,'WM-AR'!$B$7:$AL$2292,18,FALSE)</f>
        <v>0</v>
      </c>
      <c r="S30" s="310" t="str">
        <f>VLOOKUP($H30,'WM-AR'!$B$7:$AL$2292,20,FALSE)</f>
        <v/>
      </c>
      <c r="T30" s="310" t="str">
        <f>VLOOKUP($H30,'WM-AR'!$B$7:$AL$2292,22,FALSE)</f>
        <v>D ≤ 2.0M</v>
      </c>
      <c r="U30" s="310" t="str">
        <f>VLOOKUP($H30,'WM-AR'!$B$7:$AL$2292,24,FALSE)</f>
        <v/>
      </c>
      <c r="V30" s="310">
        <f>VLOOKUP($H30,'WM-AR'!$B$7:$AL$2292,25,FALSE)</f>
        <v>0</v>
      </c>
      <c r="W30" s="310" t="str">
        <f>VLOOKUP($H30,'WM-AR'!$B$7:$AL$2292,26,FALSE)</f>
        <v/>
      </c>
      <c r="X30" s="310">
        <f>VLOOKUP($H30,'WM-AR'!$B$7:$AL$2292,27,FALSE)</f>
        <v>0</v>
      </c>
      <c r="Y30" s="310">
        <f>VLOOKUP($H30,'WM-AR'!$B$7:$AL$2292,28,FALSE)</f>
        <v>0</v>
      </c>
      <c r="Z30" s="310">
        <f>VLOOKUP($H30,'WM-AR'!$B$7:$AL$2292,29,FALSE)</f>
        <v>0</v>
      </c>
      <c r="AA30" s="310">
        <f>VLOOKUP($H30,'WM-AR'!$B$7:$AL$2292,30,FALSE)</f>
        <v>0</v>
      </c>
      <c r="AB30" s="310">
        <f>VLOOKUP($H30,'WM-AR'!$B$7:$AL$2292,31,FALSE)</f>
        <v>0</v>
      </c>
      <c r="AC30" s="310">
        <f>VLOOKUP($H30,'WM-AR'!$B$7:$AL$2292,32,FALSE)</f>
        <v>0</v>
      </c>
      <c r="AD30" s="310">
        <f>VLOOKUP($H30,'WM-AR'!$B$7:$AL$2292,33,FALSE)</f>
        <v>0</v>
      </c>
      <c r="AE30" s="287" t="s">
        <v>1377</v>
      </c>
      <c r="AF30" s="316" t="s">
        <v>583</v>
      </c>
      <c r="AG30" s="312"/>
      <c r="AH30" s="312" t="s">
        <v>882</v>
      </c>
      <c r="AI30" s="334" t="s">
        <v>1364</v>
      </c>
    </row>
    <row r="31" spans="2:35" ht="49.9" customHeight="1">
      <c r="B31" s="314"/>
      <c r="C31" s="314"/>
      <c r="D31" s="315"/>
      <c r="E31" s="748"/>
      <c r="F31" s="286" t="str">
        <f t="shared" si="3"/>
        <v xml:space="preserve">Backfill </v>
      </c>
      <c r="G31" s="308" t="s">
        <v>1365</v>
      </c>
      <c r="H31" s="309" t="str">
        <f t="shared" si="1"/>
        <v>A01ZZ003-00001</v>
      </c>
      <c r="I31" s="310"/>
      <c r="J31" s="310" t="str">
        <f>VLOOKUP($H31,'WM-AR'!$B$7:$AL$2292,34,FALSE)</f>
        <v>M3</v>
      </c>
      <c r="K31" s="310" t="str">
        <f>VLOOKUP($H31,'WM-AR'!$B$7:$AL$2292,4,FALSE)</f>
        <v>Earth Work</v>
      </c>
      <c r="L31" s="310" t="str">
        <f>VLOOKUP($H31,'WM-AR'!$B$7:$AL$2292,6,FALSE)</f>
        <v>-</v>
      </c>
      <c r="M31" s="310" t="str">
        <f>VLOOKUP($H31,'WM-AR'!$B$7:$AL$2292,8,FALSE)</f>
        <v>Backfill</v>
      </c>
      <c r="N31" s="310" t="str">
        <f>VLOOKUP($H31,'WM-AR'!$B$7:$AL$2292,10,FALSE)</f>
        <v>Re-use, Soil</v>
      </c>
      <c r="O31" s="310">
        <f>VLOOKUP($H31,'WM-AR'!$B$7:$AL$2292,12,FALSE)</f>
        <v>0</v>
      </c>
      <c r="P31" s="310" t="str">
        <f>IF(VLOOKUP($H31,'WM-AR'!$B$7:$AL$2292,14,FALSE)=0,"",VLOOKUP($H31,'WM-AR'!$B$7:$AL$2292,14,FALSE))</f>
        <v/>
      </c>
      <c r="Q31" s="310">
        <f>VLOOKUP($H31,'WM-AR'!$B$7:$AL$2292,16,FALSE)</f>
        <v>0</v>
      </c>
      <c r="R31" s="310">
        <f>VLOOKUP($H31,'WM-AR'!$B$7:$AL$2292,18,FALSE)</f>
        <v>0</v>
      </c>
      <c r="S31" s="310" t="str">
        <f>VLOOKUP($H31,'WM-AR'!$B$7:$AL$2292,20,FALSE)</f>
        <v/>
      </c>
      <c r="T31" s="310">
        <f>VLOOKUP($H31,'WM-AR'!$B$7:$AL$2292,22,FALSE)</f>
        <v>0</v>
      </c>
      <c r="U31" s="310" t="str">
        <f>VLOOKUP($H31,'WM-AR'!$B$7:$AL$2292,24,FALSE)</f>
        <v/>
      </c>
      <c r="V31" s="310">
        <f>VLOOKUP($H31,'WM-AR'!$B$7:$AL$2292,25,FALSE)</f>
        <v>0</v>
      </c>
      <c r="W31" s="310" t="str">
        <f>VLOOKUP($H31,'WM-AR'!$B$7:$AL$2292,26,FALSE)</f>
        <v/>
      </c>
      <c r="X31" s="310">
        <f>VLOOKUP($H31,'WM-AR'!$B$7:$AL$2292,27,FALSE)</f>
        <v>0</v>
      </c>
      <c r="Y31" s="310">
        <f>VLOOKUP($H31,'WM-AR'!$B$7:$AL$2292,28,FALSE)</f>
        <v>0</v>
      </c>
      <c r="Z31" s="310">
        <f>VLOOKUP($H31,'WM-AR'!$B$7:$AL$2292,29,FALSE)</f>
        <v>0</v>
      </c>
      <c r="AA31" s="310" t="str">
        <f>VLOOKUP($H31,'WM-AR'!$B$7:$AL$2292,30,FALSE)</f>
        <v>Compaction=(  )%</v>
      </c>
      <c r="AB31" s="310">
        <f>VLOOKUP($H31,'WM-AR'!$B$7:$AL$2292,31,FALSE)</f>
        <v>0</v>
      </c>
      <c r="AC31" s="310">
        <f>VLOOKUP($H31,'WM-AR'!$B$7:$AL$2292,32,FALSE)</f>
        <v>0</v>
      </c>
      <c r="AD31" s="310">
        <f>VLOOKUP($H31,'WM-AR'!$B$7:$AL$2292,33,FALSE)</f>
        <v>0</v>
      </c>
      <c r="AE31" s="287" t="s">
        <v>1366</v>
      </c>
      <c r="AF31" s="316" t="s">
        <v>585</v>
      </c>
      <c r="AG31" s="312"/>
      <c r="AH31" s="312" t="s">
        <v>882</v>
      </c>
      <c r="AI31" s="334" t="s">
        <v>1364</v>
      </c>
    </row>
    <row r="32" spans="2:35" ht="49.9" customHeight="1">
      <c r="B32" s="314"/>
      <c r="C32" s="314"/>
      <c r="D32" s="315"/>
      <c r="E32" s="747"/>
      <c r="F32" s="286" t="str">
        <f t="shared" si="3"/>
        <v xml:space="preserve">Disposal </v>
      </c>
      <c r="G32" s="308" t="s">
        <v>1367</v>
      </c>
      <c r="H32" s="309" t="str">
        <f t="shared" si="1"/>
        <v>A01ZZ004-00001</v>
      </c>
      <c r="I32" s="310"/>
      <c r="J32" s="310" t="str">
        <f>VLOOKUP($H32,'WM-AR'!$B$7:$AL$2292,34,FALSE)</f>
        <v>M3</v>
      </c>
      <c r="K32" s="310" t="str">
        <f>VLOOKUP($H32,'WM-AR'!$B$7:$AL$2292,4,FALSE)</f>
        <v>Earth Work</v>
      </c>
      <c r="L32" s="310" t="str">
        <f>VLOOKUP($H32,'WM-AR'!$B$7:$AL$2292,6,FALSE)</f>
        <v>-</v>
      </c>
      <c r="M32" s="310" t="str">
        <f>VLOOKUP($H32,'WM-AR'!$B$7:$AL$2292,8,FALSE)</f>
        <v>Disposal</v>
      </c>
      <c r="N32" s="310" t="str">
        <f>VLOOKUP($H32,'WM-AR'!$B$7:$AL$2292,10,FALSE)</f>
        <v>Soil</v>
      </c>
      <c r="O32" s="310">
        <f>VLOOKUP($H32,'WM-AR'!$B$7:$AL$2292,12,FALSE)</f>
        <v>0</v>
      </c>
      <c r="P32" s="310" t="str">
        <f>IF(VLOOKUP($H32,'WM-AR'!$B$7:$AL$2292,14,FALSE)=0,"",VLOOKUP($H32,'WM-AR'!$B$7:$AL$2292,14,FALSE))</f>
        <v/>
      </c>
      <c r="Q32" s="310">
        <f>VLOOKUP($H32,'WM-AR'!$B$7:$AL$2292,16,FALSE)</f>
        <v>0</v>
      </c>
      <c r="R32" s="310">
        <f>VLOOKUP($H32,'WM-AR'!$B$7:$AL$2292,18,FALSE)</f>
        <v>0</v>
      </c>
      <c r="S32" s="310" t="str">
        <f>VLOOKUP($H32,'WM-AR'!$B$7:$AL$2292,20,FALSE)</f>
        <v/>
      </c>
      <c r="T32" s="310">
        <f>VLOOKUP($H32,'WM-AR'!$B$7:$AL$2292,22,FALSE)</f>
        <v>0</v>
      </c>
      <c r="U32" s="310" t="str">
        <f>VLOOKUP($H32,'WM-AR'!$B$7:$AL$2292,24,FALSE)</f>
        <v/>
      </c>
      <c r="V32" s="310">
        <f>VLOOKUP($H32,'WM-AR'!$B$7:$AL$2292,25,FALSE)</f>
        <v>0</v>
      </c>
      <c r="W32" s="310" t="str">
        <f>VLOOKUP($H32,'WM-AR'!$B$7:$AL$2292,26,FALSE)</f>
        <v/>
      </c>
      <c r="X32" s="310">
        <f>VLOOKUP($H32,'WM-AR'!$B$7:$AL$2292,27,FALSE)</f>
        <v>0</v>
      </c>
      <c r="Y32" s="310" t="str">
        <f>VLOOKUP($H32,'WM-AR'!$B$7:$AL$2292,28,FALSE)</f>
        <v>Disposal Distance=Appx. (  )km from Site</v>
      </c>
      <c r="Z32" s="310">
        <f>VLOOKUP($H32,'WM-AR'!$B$7:$AL$2292,29,FALSE)</f>
        <v>0</v>
      </c>
      <c r="AA32" s="310">
        <f>VLOOKUP($H32,'WM-AR'!$B$7:$AL$2292,30,FALSE)</f>
        <v>0</v>
      </c>
      <c r="AB32" s="310">
        <f>VLOOKUP($H32,'WM-AR'!$B$7:$AL$2292,31,FALSE)</f>
        <v>0</v>
      </c>
      <c r="AC32" s="310">
        <f>VLOOKUP($H32,'WM-AR'!$B$7:$AL$2292,32,FALSE)</f>
        <v>0</v>
      </c>
      <c r="AD32" s="310">
        <f>VLOOKUP($H32,'WM-AR'!$B$7:$AL$2292,33,FALSE)</f>
        <v>0</v>
      </c>
      <c r="AE32" s="287" t="s">
        <v>1368</v>
      </c>
      <c r="AF32" s="316" t="s">
        <v>586</v>
      </c>
      <c r="AG32" s="312"/>
      <c r="AH32" s="312" t="s">
        <v>882</v>
      </c>
      <c r="AI32" s="334" t="s">
        <v>1364</v>
      </c>
    </row>
    <row r="33" spans="2:35" ht="34.9" customHeight="1">
      <c r="B33" s="349"/>
      <c r="C33" s="420"/>
      <c r="D33" s="426"/>
      <c r="E33" s="426"/>
      <c r="F33" s="474" t="s">
        <v>1369</v>
      </c>
      <c r="G33" s="474"/>
      <c r="H33" s="350" t="str">
        <f t="shared" si="1"/>
        <v/>
      </c>
      <c r="I33" s="351"/>
      <c r="J33" s="351"/>
      <c r="K33" s="351"/>
      <c r="L33" s="351"/>
      <c r="M33" s="351"/>
      <c r="N33" s="351"/>
      <c r="O33" s="351"/>
      <c r="P33" s="351"/>
      <c r="Q33" s="351"/>
      <c r="R33" s="351"/>
      <c r="S33" s="351"/>
      <c r="T33" s="351"/>
      <c r="U33" s="351"/>
      <c r="V33" s="351"/>
      <c r="W33" s="351"/>
      <c r="X33" s="351"/>
      <c r="Y33" s="351"/>
      <c r="Z33" s="351"/>
      <c r="AA33" s="351"/>
      <c r="AB33" s="351"/>
      <c r="AC33" s="351"/>
      <c r="AD33" s="351"/>
      <c r="AE33" s="440"/>
      <c r="AF33" s="297"/>
      <c r="AG33" s="297"/>
      <c r="AH33" s="297"/>
      <c r="AI33" s="475"/>
    </row>
    <row r="34" spans="2:35" ht="34.9" customHeight="1">
      <c r="B34" s="440"/>
      <c r="C34" s="285" t="s">
        <v>225</v>
      </c>
      <c r="D34" s="308"/>
      <c r="E34" s="287" t="s">
        <v>571</v>
      </c>
      <c r="F34" s="288" t="s">
        <v>1378</v>
      </c>
      <c r="G34" s="289"/>
      <c r="H34" s="290" t="str">
        <f t="shared" si="1"/>
        <v/>
      </c>
      <c r="I34" s="290"/>
      <c r="J34" s="290"/>
      <c r="K34" s="290"/>
      <c r="L34" s="290"/>
      <c r="M34" s="291"/>
      <c r="N34" s="454"/>
      <c r="O34" s="442"/>
      <c r="P34" s="442"/>
      <c r="Q34" s="442"/>
      <c r="R34" s="442"/>
      <c r="S34" s="442"/>
      <c r="T34" s="442"/>
      <c r="U34" s="443"/>
      <c r="V34" s="444"/>
      <c r="W34" s="444"/>
      <c r="X34" s="444"/>
      <c r="Y34" s="444"/>
      <c r="Z34" s="444"/>
      <c r="AA34" s="444"/>
      <c r="AB34" s="444"/>
      <c r="AC34" s="444"/>
      <c r="AD34" s="444"/>
      <c r="AE34" s="394" t="s">
        <v>1375</v>
      </c>
      <c r="AF34" s="297"/>
      <c r="AG34" s="297"/>
      <c r="AH34" s="297"/>
      <c r="AI34" s="333" t="s">
        <v>1379</v>
      </c>
    </row>
    <row r="35" spans="2:35" ht="49.9" customHeight="1">
      <c r="B35" s="314"/>
      <c r="C35" s="314"/>
      <c r="D35" s="315"/>
      <c r="E35" s="746"/>
      <c r="F35" s="286" t="str">
        <f t="shared" ref="F35:F41" si="4">M35&amp;" "&amp;P35</f>
        <v>Structural Concrete 20MPa &lt; F'c (Cylinder Strength) ≤ 25MPa</v>
      </c>
      <c r="G35" s="308" t="s">
        <v>1206</v>
      </c>
      <c r="H35" s="309" t="str">
        <f t="shared" si="1"/>
        <v>A03AD032-00010</v>
      </c>
      <c r="I35" s="310"/>
      <c r="J35" s="310" t="str">
        <f>VLOOKUP($H35,'WM-AR'!$B$7:$AL$2292,34,FALSE)</f>
        <v>M3</v>
      </c>
      <c r="K35" s="310" t="str">
        <f>VLOOKUP($H35,'WM-AR'!$B$7:$AL$2292,4,FALSE)</f>
        <v>Concrete Work</v>
      </c>
      <c r="L35" s="310" t="str">
        <f>VLOOKUP($H35,'WM-AR'!$B$7:$AL$2292,6,FALSE)</f>
        <v>Substructure Work</v>
      </c>
      <c r="M35" s="310" t="str">
        <f>VLOOKUP($H35,'WM-AR'!$B$7:$AL$2292,8,FALSE)</f>
        <v>Structural Concrete</v>
      </c>
      <c r="N35" s="310">
        <f>VLOOKUP($H35,'WM-AR'!$B$7:$AL$2292,10,FALSE)</f>
        <v>0</v>
      </c>
      <c r="O35" s="310" t="str">
        <f>VLOOKUP($H35,'WM-AR'!$B$7:$AL$2292,12,FALSE)</f>
        <v>Cement Type-1</v>
      </c>
      <c r="P35" s="310" t="str">
        <f>IF(VLOOKUP($H35,'WM-AR'!$B$7:$AL$2292,14,FALSE)=0,"",VLOOKUP($H35,'WM-AR'!$B$7:$AL$2292,14,FALSE))</f>
        <v>20MPa &lt; F'c (Cylinder Strength) ≤ 25MPa</v>
      </c>
      <c r="Q35" s="310">
        <f>VLOOKUP($H35,'WM-AR'!$B$7:$AL$2292,16,FALSE)</f>
        <v>0</v>
      </c>
      <c r="R35" s="310">
        <f>VLOOKUP($H35,'WM-AR'!$B$7:$AL$2292,18,FALSE)</f>
        <v>0</v>
      </c>
      <c r="S35" s="310" t="str">
        <f>VLOOKUP($H35,'WM-AR'!$B$7:$AL$2292,20,FALSE)</f>
        <v/>
      </c>
      <c r="T35" s="310">
        <f>VLOOKUP($H35,'WM-AR'!$B$7:$AL$2292,22,FALSE)</f>
        <v>0</v>
      </c>
      <c r="U35" s="310" t="str">
        <f>VLOOKUP($H35,'WM-AR'!$B$7:$AL$2292,24,FALSE)</f>
        <v/>
      </c>
      <c r="V35" s="310">
        <f>VLOOKUP($H35,'WM-AR'!$B$7:$AL$2292,25,FALSE)</f>
        <v>0</v>
      </c>
      <c r="W35" s="310" t="str">
        <f>VLOOKUP($H35,'WM-AR'!$B$7:$AL$2292,26,FALSE)</f>
        <v/>
      </c>
      <c r="X35" s="310">
        <f>VLOOKUP($H35,'WM-AR'!$B$7:$AL$2292,27,FALSE)</f>
        <v>0</v>
      </c>
      <c r="Y35" s="310">
        <f>VLOOKUP($H35,'WM-AR'!$B$7:$AL$2292,28,FALSE)</f>
        <v>0</v>
      </c>
      <c r="Z35" s="310">
        <f>VLOOKUP($H35,'WM-AR'!$B$7:$AL$2292,29,FALSE)</f>
        <v>0</v>
      </c>
      <c r="AA35" s="310">
        <f>VLOOKUP($H35,'WM-AR'!$B$7:$AL$2292,30,FALSE)</f>
        <v>0</v>
      </c>
      <c r="AB35" s="310">
        <f>VLOOKUP($H35,'WM-AR'!$B$7:$AL$2292,31,FALSE)</f>
        <v>0</v>
      </c>
      <c r="AC35" s="310">
        <f>VLOOKUP($H35,'WM-AR'!$B$7:$AL$2292,32,FALSE)</f>
        <v>0</v>
      </c>
      <c r="AD35" s="310">
        <f>VLOOKUP($H35,'WM-AR'!$B$7:$AL$2292,33,FALSE)</f>
        <v>0</v>
      </c>
      <c r="AE35" s="287" t="s">
        <v>897</v>
      </c>
      <c r="AF35" s="316" t="s">
        <v>881</v>
      </c>
      <c r="AG35" s="312"/>
      <c r="AH35" s="312" t="s">
        <v>882</v>
      </c>
      <c r="AI35" s="334"/>
    </row>
    <row r="36" spans="2:35" ht="49.9" customHeight="1">
      <c r="B36" s="314"/>
      <c r="C36" s="314"/>
      <c r="D36" s="315"/>
      <c r="E36" s="748"/>
      <c r="F36" s="286" t="str">
        <f t="shared" si="4"/>
        <v>Rebar Work 300MPa&lt;Fy≤400MPa</v>
      </c>
      <c r="G36" s="308" t="s">
        <v>1221</v>
      </c>
      <c r="H36" s="309" t="str">
        <f t="shared" si="1"/>
        <v>A03AD037-00003</v>
      </c>
      <c r="I36" s="310"/>
      <c r="J36" s="310" t="str">
        <f>VLOOKUP($H36,'WM-AR'!$B$7:$AL$2292,34,FALSE)</f>
        <v>TON</v>
      </c>
      <c r="K36" s="310" t="str">
        <f>VLOOKUP($H36,'WM-AR'!$B$7:$AL$2292,4,FALSE)</f>
        <v>Concrete Work</v>
      </c>
      <c r="L36" s="310" t="str">
        <f>VLOOKUP($H36,'WM-AR'!$B$7:$AL$2292,6,FALSE)</f>
        <v>Substructure Work</v>
      </c>
      <c r="M36" s="310" t="str">
        <f>VLOOKUP($H36,'WM-AR'!$B$7:$AL$2292,8,FALSE)</f>
        <v>Rebar Work</v>
      </c>
      <c r="N36" s="310" t="str">
        <f>VLOOKUP($H36,'WM-AR'!$B$7:$AL$2292,10,FALSE)</f>
        <v>Deformed Bar (Non-Coat.)</v>
      </c>
      <c r="O36" s="310">
        <f>VLOOKUP($H36,'WM-AR'!$B$7:$AL$2292,12,FALSE)</f>
        <v>0</v>
      </c>
      <c r="P36" s="310" t="str">
        <f>IF(VLOOKUP($H36,'WM-AR'!$B$7:$AL$2292,14,FALSE)=0,"",VLOOKUP($H36,'WM-AR'!$B$7:$AL$2292,14,FALSE))</f>
        <v>300MPa&lt;Fy≤400MPa</v>
      </c>
      <c r="Q36" s="310">
        <f>VLOOKUP($H36,'WM-AR'!$B$7:$AL$2292,16,FALSE)</f>
        <v>0</v>
      </c>
      <c r="R36" s="310">
        <f>VLOOKUP($H36,'WM-AR'!$B$7:$AL$2292,18,FALSE)</f>
        <v>0</v>
      </c>
      <c r="S36" s="310" t="str">
        <f>VLOOKUP($H36,'WM-AR'!$B$7:$AL$2292,20,FALSE)</f>
        <v/>
      </c>
      <c r="T36" s="310">
        <f>VLOOKUP($H36,'WM-AR'!$B$7:$AL$2292,22,FALSE)</f>
        <v>0</v>
      </c>
      <c r="U36" s="310" t="str">
        <f>VLOOKUP($H36,'WM-AR'!$B$7:$AL$2292,24,FALSE)</f>
        <v/>
      </c>
      <c r="V36" s="310">
        <f>VLOOKUP($H36,'WM-AR'!$B$7:$AL$2292,25,FALSE)</f>
        <v>0</v>
      </c>
      <c r="W36" s="310" t="str">
        <f>VLOOKUP($H36,'WM-AR'!$B$7:$AL$2292,26,FALSE)</f>
        <v/>
      </c>
      <c r="X36" s="310">
        <f>VLOOKUP($H36,'WM-AR'!$B$7:$AL$2292,27,FALSE)</f>
        <v>0</v>
      </c>
      <c r="Y36" s="310">
        <f>VLOOKUP($H36,'WM-AR'!$B$7:$AL$2292,28,FALSE)</f>
        <v>0</v>
      </c>
      <c r="Z36" s="310">
        <f>VLOOKUP($H36,'WM-AR'!$B$7:$AL$2292,29,FALSE)</f>
        <v>0</v>
      </c>
      <c r="AA36" s="310">
        <f>VLOOKUP($H36,'WM-AR'!$B$7:$AL$2292,30,FALSE)</f>
        <v>0</v>
      </c>
      <c r="AB36" s="310">
        <f>VLOOKUP($H36,'WM-AR'!$B$7:$AL$2292,31,FALSE)</f>
        <v>0</v>
      </c>
      <c r="AC36" s="310">
        <f>VLOOKUP($H36,'WM-AR'!$B$7:$AL$2292,32,FALSE)</f>
        <v>0</v>
      </c>
      <c r="AD36" s="310">
        <f>VLOOKUP($H36,'WM-AR'!$B$7:$AL$2292,33,FALSE)</f>
        <v>0</v>
      </c>
      <c r="AE36" s="287" t="s">
        <v>899</v>
      </c>
      <c r="AF36" s="316" t="s">
        <v>885</v>
      </c>
      <c r="AG36" s="312"/>
      <c r="AH36" s="312" t="s">
        <v>886</v>
      </c>
      <c r="AI36" s="334" t="s">
        <v>887</v>
      </c>
    </row>
    <row r="37" spans="2:35" ht="49.9" customHeight="1">
      <c r="B37" s="314"/>
      <c r="C37" s="314"/>
      <c r="D37" s="315"/>
      <c r="E37" s="747"/>
      <c r="F37" s="286" t="str">
        <f t="shared" si="4"/>
        <v xml:space="preserve">Form Work (3 times in use) </v>
      </c>
      <c r="G37" s="308" t="s">
        <v>1222</v>
      </c>
      <c r="H37" s="309" t="str">
        <f t="shared" si="1"/>
        <v>A03AD035-00001</v>
      </c>
      <c r="I37" s="310"/>
      <c r="J37" s="310" t="str">
        <f>VLOOKUP($H37,'WM-AR'!$B$7:$AL$2292,34,FALSE)</f>
        <v>M2</v>
      </c>
      <c r="K37" s="310" t="str">
        <f>VLOOKUP($H37,'WM-AR'!$B$7:$AL$2292,4,FALSE)</f>
        <v>Concrete Work</v>
      </c>
      <c r="L37" s="310" t="str">
        <f>VLOOKUP($H37,'WM-AR'!$B$7:$AL$2292,6,FALSE)</f>
        <v>Substructure Work</v>
      </c>
      <c r="M37" s="310" t="str">
        <f>VLOOKUP($H37,'WM-AR'!$B$7:$AL$2292,8,FALSE)</f>
        <v>Form Work (3 times in use)</v>
      </c>
      <c r="N37" s="310" t="str">
        <f>VLOOKUP($H37,'WM-AR'!$B$7:$AL$2292,10,FALSE)</f>
        <v>Flat Form</v>
      </c>
      <c r="O37" s="310">
        <f>VLOOKUP($H37,'WM-AR'!$B$7:$AL$2292,12,FALSE)</f>
        <v>0</v>
      </c>
      <c r="P37" s="310" t="str">
        <f>IF(VLOOKUP($H37,'WM-AR'!$B$7:$AL$2292,14,FALSE)=0,"",VLOOKUP($H37,'WM-AR'!$B$7:$AL$2292,14,FALSE))</f>
        <v/>
      </c>
      <c r="Q37" s="310">
        <f>VLOOKUP($H37,'WM-AR'!$B$7:$AL$2292,16,FALSE)</f>
        <v>0</v>
      </c>
      <c r="R37" s="310">
        <f>VLOOKUP($H37,'WM-AR'!$B$7:$AL$2292,18,FALSE)</f>
        <v>0</v>
      </c>
      <c r="S37" s="310" t="str">
        <f>VLOOKUP($H37,'WM-AR'!$B$7:$AL$2292,20,FALSE)</f>
        <v>Dressed Lumber, Plywood or Steel Form(Wood Planks are not Allowed) incl. Chamfer</v>
      </c>
      <c r="T37" s="310">
        <f>VLOOKUP($H37,'WM-AR'!$B$7:$AL$2292,22,FALSE)</f>
        <v>0</v>
      </c>
      <c r="U37" s="310" t="str">
        <f>VLOOKUP($H37,'WM-AR'!$B$7:$AL$2292,24,FALSE)</f>
        <v/>
      </c>
      <c r="V37" s="310">
        <f>VLOOKUP($H37,'WM-AR'!$B$7:$AL$2292,25,FALSE)</f>
        <v>0</v>
      </c>
      <c r="W37" s="310" t="str">
        <f>VLOOKUP($H37,'WM-AR'!$B$7:$AL$2292,26,FALSE)</f>
        <v/>
      </c>
      <c r="X37" s="310">
        <f>VLOOKUP($H37,'WM-AR'!$B$7:$AL$2292,27,FALSE)</f>
        <v>0</v>
      </c>
      <c r="Y37" s="310">
        <f>VLOOKUP($H37,'WM-AR'!$B$7:$AL$2292,28,FALSE)</f>
        <v>0</v>
      </c>
      <c r="Z37" s="310">
        <f>VLOOKUP($H37,'WM-AR'!$B$7:$AL$2292,29,FALSE)</f>
        <v>0</v>
      </c>
      <c r="AA37" s="310">
        <f>VLOOKUP($H37,'WM-AR'!$B$7:$AL$2292,30,FALSE)</f>
        <v>0</v>
      </c>
      <c r="AB37" s="310">
        <f>VLOOKUP($H37,'WM-AR'!$B$7:$AL$2292,31,FALSE)</f>
        <v>0</v>
      </c>
      <c r="AC37" s="310">
        <f>VLOOKUP($H37,'WM-AR'!$B$7:$AL$2292,32,FALSE)</f>
        <v>0</v>
      </c>
      <c r="AD37" s="310">
        <f>VLOOKUP($H37,'WM-AR'!$B$7:$AL$2292,33,FALSE)</f>
        <v>0</v>
      </c>
      <c r="AE37" s="287"/>
      <c r="AF37" s="316" t="s">
        <v>1359</v>
      </c>
      <c r="AG37" s="312"/>
      <c r="AH37" s="312" t="s">
        <v>763</v>
      </c>
      <c r="AI37" s="334"/>
    </row>
    <row r="38" spans="2:35" ht="49.9" customHeight="1">
      <c r="B38" s="314"/>
      <c r="C38" s="314"/>
      <c r="D38" s="315"/>
      <c r="E38" s="315"/>
      <c r="F38" s="286" t="str">
        <f t="shared" si="4"/>
        <v xml:space="preserve">Bitumen/Bituminous/Asphalt Coating </v>
      </c>
      <c r="G38" s="308" t="s">
        <v>906</v>
      </c>
      <c r="H38" s="309" t="str">
        <f t="shared" si="1"/>
        <v>A03AH056-00001</v>
      </c>
      <c r="I38" s="310"/>
      <c r="J38" s="310" t="str">
        <f>VLOOKUP($H38,'WM-AR'!$B$7:$AL$2292,34,FALSE)</f>
        <v>M2</v>
      </c>
      <c r="K38" s="310" t="str">
        <f>VLOOKUP($H38,'WM-AR'!$B$7:$AL$2292,4,FALSE)</f>
        <v>Concrete Work</v>
      </c>
      <c r="L38" s="310" t="str">
        <f>VLOOKUP($H38,'WM-AR'!$B$7:$AL$2292,6,FALSE)</f>
        <v>Concrete Protective Coating (U/G)</v>
      </c>
      <c r="M38" s="310" t="str">
        <f>VLOOKUP($H38,'WM-AR'!$B$7:$AL$2292,8,FALSE)</f>
        <v>Bitumen/Bituminous/Asphalt Coating</v>
      </c>
      <c r="N38" s="310">
        <f>VLOOKUP($H38,'WM-AR'!$B$7:$AL$2292,10,FALSE)</f>
        <v>0</v>
      </c>
      <c r="O38" s="310">
        <f>VLOOKUP($H38,'WM-AR'!$B$7:$AL$2292,12,FALSE)</f>
        <v>0</v>
      </c>
      <c r="P38" s="310" t="str">
        <f>IF(VLOOKUP($H38,'WM-AR'!$B$7:$AL$2292,14,FALSE)=0,"",VLOOKUP($H38,'WM-AR'!$B$7:$AL$2292,14,FALSE))</f>
        <v/>
      </c>
      <c r="Q38" s="310">
        <f>VLOOKUP($H38,'WM-AR'!$B$7:$AL$2292,16,FALSE)</f>
        <v>0</v>
      </c>
      <c r="R38" s="310">
        <f>VLOOKUP($H38,'WM-AR'!$B$7:$AL$2292,18,FALSE)</f>
        <v>0</v>
      </c>
      <c r="S38" s="310">
        <f>VLOOKUP($H38,'WM-AR'!$B$7:$AL$2292,20,FALSE)</f>
        <v>0</v>
      </c>
      <c r="T38" s="310">
        <f>VLOOKUP($H38,'WM-AR'!$B$7:$AL$2292,22,FALSE)</f>
        <v>0</v>
      </c>
      <c r="U38" s="310">
        <f>VLOOKUP($H38,'WM-AR'!$B$7:$AL$2292,24,FALSE)</f>
        <v>0</v>
      </c>
      <c r="V38" s="310">
        <f>VLOOKUP($H38,'WM-AR'!$B$7:$AL$2292,25,FALSE)</f>
        <v>0</v>
      </c>
      <c r="W38" s="310" t="str">
        <f>VLOOKUP($H38,'WM-AR'!$B$7:$AL$2292,26,FALSE)</f>
        <v/>
      </c>
      <c r="X38" s="310">
        <f>VLOOKUP($H38,'WM-AR'!$B$7:$AL$2292,27,FALSE)</f>
        <v>0</v>
      </c>
      <c r="Y38" s="310">
        <f>VLOOKUP($H38,'WM-AR'!$B$7:$AL$2292,28,FALSE)</f>
        <v>0</v>
      </c>
      <c r="Z38" s="310">
        <f>VLOOKUP($H38,'WM-AR'!$B$7:$AL$2292,29,FALSE)</f>
        <v>0</v>
      </c>
      <c r="AA38" s="310">
        <f>VLOOKUP($H38,'WM-AR'!$B$7:$AL$2292,30,FALSE)</f>
        <v>0</v>
      </c>
      <c r="AB38" s="310">
        <f>VLOOKUP($H38,'WM-AR'!$B$7:$AL$2292,31,FALSE)</f>
        <v>0</v>
      </c>
      <c r="AC38" s="310">
        <f>VLOOKUP($H38,'WM-AR'!$B$7:$AL$2292,32,FALSE)</f>
        <v>0</v>
      </c>
      <c r="AD38" s="310">
        <f>VLOOKUP($H38,'WM-AR'!$B$7:$AL$2292,33,FALSE)</f>
        <v>0</v>
      </c>
      <c r="AE38" s="287" t="s">
        <v>1360</v>
      </c>
      <c r="AF38" s="316" t="s">
        <v>1359</v>
      </c>
      <c r="AG38" s="312">
        <v>1.99</v>
      </c>
      <c r="AH38" s="312" t="s">
        <v>763</v>
      </c>
      <c r="AI38" s="473" t="s">
        <v>1361</v>
      </c>
    </row>
    <row r="39" spans="2:35" ht="49.9" customHeight="1">
      <c r="B39" s="314"/>
      <c r="C39" s="314"/>
      <c r="D39" s="315"/>
      <c r="E39" s="746"/>
      <c r="F39" s="286" t="str">
        <f t="shared" si="4"/>
        <v xml:space="preserve">Excavation </v>
      </c>
      <c r="G39" s="308" t="s">
        <v>1362</v>
      </c>
      <c r="H39" s="309" t="str">
        <f t="shared" si="1"/>
        <v>A01ZZ001-00004</v>
      </c>
      <c r="I39" s="310"/>
      <c r="J39" s="310" t="str">
        <f>VLOOKUP($H39,'WM-AR'!$B$7:$AL$2292,34,FALSE)</f>
        <v>M3</v>
      </c>
      <c r="K39" s="310" t="str">
        <f>VLOOKUP($H39,'WM-AR'!$B$7:$AL$2292,4,FALSE)</f>
        <v>Earth Work</v>
      </c>
      <c r="L39" s="310" t="str">
        <f>VLOOKUP($H39,'WM-AR'!$B$7:$AL$2292,6,FALSE)</f>
        <v>-</v>
      </c>
      <c r="M39" s="310" t="str">
        <f>VLOOKUP($H39,'WM-AR'!$B$7:$AL$2292,8,FALSE)</f>
        <v>Excavation</v>
      </c>
      <c r="N39" s="310" t="str">
        <f>VLOOKUP($H39,'WM-AR'!$B$7:$AL$2292,10,FALSE)</f>
        <v>Soil, Mech.</v>
      </c>
      <c r="O39" s="310">
        <f>VLOOKUP($H39,'WM-AR'!$B$7:$AL$2292,12,FALSE)</f>
        <v>0</v>
      </c>
      <c r="P39" s="310" t="str">
        <f>IF(VLOOKUP($H39,'WM-AR'!$B$7:$AL$2292,14,FALSE)=0,"",VLOOKUP($H39,'WM-AR'!$B$7:$AL$2292,14,FALSE))</f>
        <v/>
      </c>
      <c r="Q39" s="310">
        <f>VLOOKUP($H39,'WM-AR'!$B$7:$AL$2292,16,FALSE)</f>
        <v>0</v>
      </c>
      <c r="R39" s="310">
        <f>VLOOKUP($H39,'WM-AR'!$B$7:$AL$2292,18,FALSE)</f>
        <v>0</v>
      </c>
      <c r="S39" s="310" t="str">
        <f>VLOOKUP($H39,'WM-AR'!$B$7:$AL$2292,20,FALSE)</f>
        <v/>
      </c>
      <c r="T39" s="310" t="str">
        <f>VLOOKUP($H39,'WM-AR'!$B$7:$AL$2292,22,FALSE)</f>
        <v>D ≤ 2.0M</v>
      </c>
      <c r="U39" s="310" t="str">
        <f>VLOOKUP($H39,'WM-AR'!$B$7:$AL$2292,24,FALSE)</f>
        <v/>
      </c>
      <c r="V39" s="310">
        <f>VLOOKUP($H39,'WM-AR'!$B$7:$AL$2292,25,FALSE)</f>
        <v>0</v>
      </c>
      <c r="W39" s="310" t="str">
        <f>VLOOKUP($H39,'WM-AR'!$B$7:$AL$2292,26,FALSE)</f>
        <v/>
      </c>
      <c r="X39" s="310">
        <f>VLOOKUP($H39,'WM-AR'!$B$7:$AL$2292,27,FALSE)</f>
        <v>0</v>
      </c>
      <c r="Y39" s="310">
        <f>VLOOKUP($H39,'WM-AR'!$B$7:$AL$2292,28,FALSE)</f>
        <v>0</v>
      </c>
      <c r="Z39" s="310">
        <f>VLOOKUP($H39,'WM-AR'!$B$7:$AL$2292,29,FALSE)</f>
        <v>0</v>
      </c>
      <c r="AA39" s="310">
        <f>VLOOKUP($H39,'WM-AR'!$B$7:$AL$2292,30,FALSE)</f>
        <v>0</v>
      </c>
      <c r="AB39" s="310">
        <f>VLOOKUP($H39,'WM-AR'!$B$7:$AL$2292,31,FALSE)</f>
        <v>0</v>
      </c>
      <c r="AC39" s="310">
        <f>VLOOKUP($H39,'WM-AR'!$B$7:$AL$2292,32,FALSE)</f>
        <v>0</v>
      </c>
      <c r="AD39" s="310">
        <f>VLOOKUP($H39,'WM-AR'!$B$7:$AL$2292,33,FALSE)</f>
        <v>0</v>
      </c>
      <c r="AE39" s="287" t="s">
        <v>1377</v>
      </c>
      <c r="AF39" s="316" t="s">
        <v>583</v>
      </c>
      <c r="AG39" s="312"/>
      <c r="AH39" s="312" t="s">
        <v>882</v>
      </c>
      <c r="AI39" s="334" t="s">
        <v>1364</v>
      </c>
    </row>
    <row r="40" spans="2:35" ht="49.9" customHeight="1">
      <c r="B40" s="314"/>
      <c r="C40" s="314"/>
      <c r="D40" s="315"/>
      <c r="E40" s="748"/>
      <c r="F40" s="286" t="str">
        <f t="shared" si="4"/>
        <v xml:space="preserve">Backfill </v>
      </c>
      <c r="G40" s="308" t="s">
        <v>1365</v>
      </c>
      <c r="H40" s="309" t="str">
        <f t="shared" si="1"/>
        <v>A01ZZ003-00001</v>
      </c>
      <c r="I40" s="310"/>
      <c r="J40" s="310" t="str">
        <f>VLOOKUP($H40,'WM-AR'!$B$7:$AL$2292,34,FALSE)</f>
        <v>M3</v>
      </c>
      <c r="K40" s="310" t="str">
        <f>VLOOKUP($H40,'WM-AR'!$B$7:$AL$2292,4,FALSE)</f>
        <v>Earth Work</v>
      </c>
      <c r="L40" s="310" t="str">
        <f>VLOOKUP($H40,'WM-AR'!$B$7:$AL$2292,6,FALSE)</f>
        <v>-</v>
      </c>
      <c r="M40" s="310" t="str">
        <f>VLOOKUP($H40,'WM-AR'!$B$7:$AL$2292,8,FALSE)</f>
        <v>Backfill</v>
      </c>
      <c r="N40" s="310" t="str">
        <f>VLOOKUP($H40,'WM-AR'!$B$7:$AL$2292,10,FALSE)</f>
        <v>Re-use, Soil</v>
      </c>
      <c r="O40" s="310">
        <f>VLOOKUP($H40,'WM-AR'!$B$7:$AL$2292,12,FALSE)</f>
        <v>0</v>
      </c>
      <c r="P40" s="310" t="str">
        <f>IF(VLOOKUP($H40,'WM-AR'!$B$7:$AL$2292,14,FALSE)=0,"",VLOOKUP($H40,'WM-AR'!$B$7:$AL$2292,14,FALSE))</f>
        <v/>
      </c>
      <c r="Q40" s="310">
        <f>VLOOKUP($H40,'WM-AR'!$B$7:$AL$2292,16,FALSE)</f>
        <v>0</v>
      </c>
      <c r="R40" s="310">
        <f>VLOOKUP($H40,'WM-AR'!$B$7:$AL$2292,18,FALSE)</f>
        <v>0</v>
      </c>
      <c r="S40" s="310" t="str">
        <f>VLOOKUP($H40,'WM-AR'!$B$7:$AL$2292,20,FALSE)</f>
        <v/>
      </c>
      <c r="T40" s="310">
        <f>VLOOKUP($H40,'WM-AR'!$B$7:$AL$2292,22,FALSE)</f>
        <v>0</v>
      </c>
      <c r="U40" s="310" t="str">
        <f>VLOOKUP($H40,'WM-AR'!$B$7:$AL$2292,24,FALSE)</f>
        <v/>
      </c>
      <c r="V40" s="310">
        <f>VLOOKUP($H40,'WM-AR'!$B$7:$AL$2292,25,FALSE)</f>
        <v>0</v>
      </c>
      <c r="W40" s="310" t="str">
        <f>VLOOKUP($H40,'WM-AR'!$B$7:$AL$2292,26,FALSE)</f>
        <v/>
      </c>
      <c r="X40" s="310">
        <f>VLOOKUP($H40,'WM-AR'!$B$7:$AL$2292,27,FALSE)</f>
        <v>0</v>
      </c>
      <c r="Y40" s="310">
        <f>VLOOKUP($H40,'WM-AR'!$B$7:$AL$2292,28,FALSE)</f>
        <v>0</v>
      </c>
      <c r="Z40" s="310">
        <f>VLOOKUP($H40,'WM-AR'!$B$7:$AL$2292,29,FALSE)</f>
        <v>0</v>
      </c>
      <c r="AA40" s="310" t="str">
        <f>VLOOKUP($H40,'WM-AR'!$B$7:$AL$2292,30,FALSE)</f>
        <v>Compaction=(  )%</v>
      </c>
      <c r="AB40" s="310">
        <f>VLOOKUP($H40,'WM-AR'!$B$7:$AL$2292,31,FALSE)</f>
        <v>0</v>
      </c>
      <c r="AC40" s="310">
        <f>VLOOKUP($H40,'WM-AR'!$B$7:$AL$2292,32,FALSE)</f>
        <v>0</v>
      </c>
      <c r="AD40" s="310">
        <f>VLOOKUP($H40,'WM-AR'!$B$7:$AL$2292,33,FALSE)</f>
        <v>0</v>
      </c>
      <c r="AE40" s="287" t="s">
        <v>1366</v>
      </c>
      <c r="AF40" s="316" t="s">
        <v>585</v>
      </c>
      <c r="AG40" s="312"/>
      <c r="AH40" s="312" t="s">
        <v>882</v>
      </c>
      <c r="AI40" s="334" t="s">
        <v>1364</v>
      </c>
    </row>
    <row r="41" spans="2:35" ht="49.9" customHeight="1">
      <c r="B41" s="314"/>
      <c r="C41" s="314"/>
      <c r="D41" s="315"/>
      <c r="E41" s="747"/>
      <c r="F41" s="286" t="str">
        <f t="shared" si="4"/>
        <v xml:space="preserve">Disposal </v>
      </c>
      <c r="G41" s="308" t="s">
        <v>1367</v>
      </c>
      <c r="H41" s="309" t="str">
        <f t="shared" si="1"/>
        <v>A01ZZ004-00001</v>
      </c>
      <c r="I41" s="310"/>
      <c r="J41" s="310" t="str">
        <f>VLOOKUP($H41,'WM-AR'!$B$7:$AL$2292,34,FALSE)</f>
        <v>M3</v>
      </c>
      <c r="K41" s="310" t="str">
        <f>VLOOKUP($H41,'WM-AR'!$B$7:$AL$2292,4,FALSE)</f>
        <v>Earth Work</v>
      </c>
      <c r="L41" s="310" t="str">
        <f>VLOOKUP($H41,'WM-AR'!$B$7:$AL$2292,6,FALSE)</f>
        <v>-</v>
      </c>
      <c r="M41" s="310" t="str">
        <f>VLOOKUP($H41,'WM-AR'!$B$7:$AL$2292,8,FALSE)</f>
        <v>Disposal</v>
      </c>
      <c r="N41" s="310" t="str">
        <f>VLOOKUP($H41,'WM-AR'!$B$7:$AL$2292,10,FALSE)</f>
        <v>Soil</v>
      </c>
      <c r="O41" s="310">
        <f>VLOOKUP($H41,'WM-AR'!$B$7:$AL$2292,12,FALSE)</f>
        <v>0</v>
      </c>
      <c r="P41" s="310" t="str">
        <f>IF(VLOOKUP($H41,'WM-AR'!$B$7:$AL$2292,14,FALSE)=0,"",VLOOKUP($H41,'WM-AR'!$B$7:$AL$2292,14,FALSE))</f>
        <v/>
      </c>
      <c r="Q41" s="310">
        <f>VLOOKUP($H41,'WM-AR'!$B$7:$AL$2292,16,FALSE)</f>
        <v>0</v>
      </c>
      <c r="R41" s="310">
        <f>VLOOKUP($H41,'WM-AR'!$B$7:$AL$2292,18,FALSE)</f>
        <v>0</v>
      </c>
      <c r="S41" s="310" t="str">
        <f>VLOOKUP($H41,'WM-AR'!$B$7:$AL$2292,20,FALSE)</f>
        <v/>
      </c>
      <c r="T41" s="310">
        <f>VLOOKUP($H41,'WM-AR'!$B$7:$AL$2292,22,FALSE)</f>
        <v>0</v>
      </c>
      <c r="U41" s="310" t="str">
        <f>VLOOKUP($H41,'WM-AR'!$B$7:$AL$2292,24,FALSE)</f>
        <v/>
      </c>
      <c r="V41" s="310">
        <f>VLOOKUP($H41,'WM-AR'!$B$7:$AL$2292,25,FALSE)</f>
        <v>0</v>
      </c>
      <c r="W41" s="310" t="str">
        <f>VLOOKUP($H41,'WM-AR'!$B$7:$AL$2292,26,FALSE)</f>
        <v/>
      </c>
      <c r="X41" s="310">
        <f>VLOOKUP($H41,'WM-AR'!$B$7:$AL$2292,27,FALSE)</f>
        <v>0</v>
      </c>
      <c r="Y41" s="310" t="str">
        <f>VLOOKUP($H41,'WM-AR'!$B$7:$AL$2292,28,FALSE)</f>
        <v>Disposal Distance=Appx. (  )km from Site</v>
      </c>
      <c r="Z41" s="310">
        <f>VLOOKUP($H41,'WM-AR'!$B$7:$AL$2292,29,FALSE)</f>
        <v>0</v>
      </c>
      <c r="AA41" s="310">
        <f>VLOOKUP($H41,'WM-AR'!$B$7:$AL$2292,30,FALSE)</f>
        <v>0</v>
      </c>
      <c r="AB41" s="310">
        <f>VLOOKUP($H41,'WM-AR'!$B$7:$AL$2292,31,FALSE)</f>
        <v>0</v>
      </c>
      <c r="AC41" s="310">
        <f>VLOOKUP($H41,'WM-AR'!$B$7:$AL$2292,32,FALSE)</f>
        <v>0</v>
      </c>
      <c r="AD41" s="310">
        <f>VLOOKUP($H41,'WM-AR'!$B$7:$AL$2292,33,FALSE)</f>
        <v>0</v>
      </c>
      <c r="AE41" s="287" t="s">
        <v>1368</v>
      </c>
      <c r="AF41" s="316" t="s">
        <v>586</v>
      </c>
      <c r="AG41" s="312"/>
      <c r="AH41" s="312" t="s">
        <v>882</v>
      </c>
      <c r="AI41" s="334" t="s">
        <v>1364</v>
      </c>
    </row>
    <row r="42" spans="2:35" ht="34.9" customHeight="1">
      <c r="B42" s="349"/>
      <c r="C42" s="420"/>
      <c r="D42" s="426"/>
      <c r="E42" s="426"/>
      <c r="F42" s="474" t="s">
        <v>1369</v>
      </c>
      <c r="G42" s="474"/>
      <c r="H42" s="350" t="str">
        <f t="shared" si="1"/>
        <v/>
      </c>
      <c r="I42" s="351"/>
      <c r="J42" s="351"/>
      <c r="K42" s="351"/>
      <c r="L42" s="351"/>
      <c r="M42" s="351"/>
      <c r="N42" s="351"/>
      <c r="O42" s="351"/>
      <c r="P42" s="351"/>
      <c r="Q42" s="351"/>
      <c r="R42" s="351"/>
      <c r="S42" s="351"/>
      <c r="T42" s="351"/>
      <c r="U42" s="351"/>
      <c r="V42" s="351"/>
      <c r="W42" s="351"/>
      <c r="X42" s="351"/>
      <c r="Y42" s="351"/>
      <c r="Z42" s="351"/>
      <c r="AA42" s="351"/>
      <c r="AB42" s="351"/>
      <c r="AC42" s="351"/>
      <c r="AD42" s="351"/>
      <c r="AE42" s="440"/>
      <c r="AF42" s="297"/>
      <c r="AG42" s="297"/>
      <c r="AH42" s="297"/>
      <c r="AI42" s="475"/>
    </row>
    <row r="43" spans="2:35" ht="34.9" customHeight="1">
      <c r="B43" s="440"/>
      <c r="C43" s="285" t="s">
        <v>225</v>
      </c>
      <c r="D43" s="308"/>
      <c r="E43" s="287" t="s">
        <v>571</v>
      </c>
      <c r="F43" s="288" t="s">
        <v>1380</v>
      </c>
      <c r="G43" s="289"/>
      <c r="H43" s="290" t="str">
        <f t="shared" si="1"/>
        <v/>
      </c>
      <c r="I43" s="290"/>
      <c r="J43" s="290"/>
      <c r="K43" s="290"/>
      <c r="L43" s="290"/>
      <c r="M43" s="291"/>
      <c r="N43" s="454"/>
      <c r="O43" s="442"/>
      <c r="P43" s="442"/>
      <c r="Q43" s="442"/>
      <c r="R43" s="442"/>
      <c r="S43" s="442"/>
      <c r="T43" s="442"/>
      <c r="U43" s="443"/>
      <c r="V43" s="444"/>
      <c r="W43" s="444"/>
      <c r="X43" s="444"/>
      <c r="Y43" s="444"/>
      <c r="Z43" s="444"/>
      <c r="AA43" s="444"/>
      <c r="AB43" s="444"/>
      <c r="AC43" s="444"/>
      <c r="AD43" s="444"/>
      <c r="AE43" s="394" t="s">
        <v>1381</v>
      </c>
      <c r="AF43" s="297"/>
      <c r="AG43" s="297"/>
      <c r="AH43" s="297"/>
      <c r="AI43" s="333"/>
    </row>
    <row r="44" spans="2:35" ht="49.9" customHeight="1">
      <c r="B44" s="314"/>
      <c r="C44" s="314"/>
      <c r="D44" s="315"/>
      <c r="E44" s="746"/>
      <c r="F44" s="286" t="str">
        <f t="shared" ref="F44:F51" si="5">M44&amp;" "&amp;P44</f>
        <v>Structural Concrete 25MPa &lt; F'c (Cylinder Strength) ≤ 30MPa</v>
      </c>
      <c r="G44" s="308" t="s">
        <v>1212</v>
      </c>
      <c r="H44" s="309" t="str">
        <f t="shared" si="1"/>
        <v>A03AD032-00007</v>
      </c>
      <c r="I44" s="310"/>
      <c r="J44" s="310" t="str">
        <f>VLOOKUP($H44,'WM-AR'!$B$7:$AL$2292,34,FALSE)</f>
        <v>M3</v>
      </c>
      <c r="K44" s="310" t="str">
        <f>VLOOKUP($H44,'WM-AR'!$B$7:$AL$2292,4,FALSE)</f>
        <v>Concrete Work</v>
      </c>
      <c r="L44" s="310" t="str">
        <f>VLOOKUP($H44,'WM-AR'!$B$7:$AL$2292,6,FALSE)</f>
        <v>Substructure Work</v>
      </c>
      <c r="M44" s="310" t="str">
        <f>VLOOKUP($H44,'WM-AR'!$B$7:$AL$2292,8,FALSE)</f>
        <v>Structural Concrete</v>
      </c>
      <c r="N44" s="310">
        <f>VLOOKUP($H44,'WM-AR'!$B$7:$AL$2292,10,FALSE)</f>
        <v>0</v>
      </c>
      <c r="O44" s="310" t="str">
        <f>VLOOKUP($H44,'WM-AR'!$B$7:$AL$2292,12,FALSE)</f>
        <v>Cement Type-1</v>
      </c>
      <c r="P44" s="310" t="str">
        <f>IF(VLOOKUP($H44,'WM-AR'!$B$7:$AL$2292,14,FALSE)=0,"",VLOOKUP($H44,'WM-AR'!$B$7:$AL$2292,14,FALSE))</f>
        <v>25MPa &lt; F'c (Cylinder Strength) ≤ 30MPa</v>
      </c>
      <c r="Q44" s="310">
        <f>VLOOKUP($H44,'WM-AR'!$B$7:$AL$2292,16,FALSE)</f>
        <v>0</v>
      </c>
      <c r="R44" s="310">
        <f>VLOOKUP($H44,'WM-AR'!$B$7:$AL$2292,18,FALSE)</f>
        <v>0</v>
      </c>
      <c r="S44" s="310" t="str">
        <f>VLOOKUP($H44,'WM-AR'!$B$7:$AL$2292,20,FALSE)</f>
        <v/>
      </c>
      <c r="T44" s="310">
        <f>VLOOKUP($H44,'WM-AR'!$B$7:$AL$2292,22,FALSE)</f>
        <v>0</v>
      </c>
      <c r="U44" s="310" t="str">
        <f>VLOOKUP($H44,'WM-AR'!$B$7:$AL$2292,24,FALSE)</f>
        <v/>
      </c>
      <c r="V44" s="310">
        <f>VLOOKUP($H44,'WM-AR'!$B$7:$AL$2292,25,FALSE)</f>
        <v>0</v>
      </c>
      <c r="W44" s="310" t="str">
        <f>VLOOKUP($H44,'WM-AR'!$B$7:$AL$2292,26,FALSE)</f>
        <v/>
      </c>
      <c r="X44" s="310">
        <f>VLOOKUP($H44,'WM-AR'!$B$7:$AL$2292,27,FALSE)</f>
        <v>0</v>
      </c>
      <c r="Y44" s="310">
        <f>VLOOKUP($H44,'WM-AR'!$B$7:$AL$2292,28,FALSE)</f>
        <v>0</v>
      </c>
      <c r="Z44" s="310">
        <f>VLOOKUP($H44,'WM-AR'!$B$7:$AL$2292,29,FALSE)</f>
        <v>0</v>
      </c>
      <c r="AA44" s="310">
        <f>VLOOKUP($H44,'WM-AR'!$B$7:$AL$2292,30,FALSE)</f>
        <v>0</v>
      </c>
      <c r="AB44" s="310">
        <f>VLOOKUP($H44,'WM-AR'!$B$7:$AL$2292,31,FALSE)</f>
        <v>0</v>
      </c>
      <c r="AC44" s="310">
        <f>VLOOKUP($H44,'WM-AR'!$B$7:$AL$2292,32,FALSE)</f>
        <v>0</v>
      </c>
      <c r="AD44" s="310">
        <f>VLOOKUP($H44,'WM-AR'!$B$7:$AL$2292,33,FALSE)</f>
        <v>0</v>
      </c>
      <c r="AE44" s="287" t="s">
        <v>1382</v>
      </c>
      <c r="AF44" s="316" t="s">
        <v>881</v>
      </c>
      <c r="AG44" s="312"/>
      <c r="AH44" s="312" t="s">
        <v>882</v>
      </c>
      <c r="AI44" s="334"/>
    </row>
    <row r="45" spans="2:35" ht="49.9" customHeight="1">
      <c r="B45" s="314"/>
      <c r="C45" s="314"/>
      <c r="D45" s="315"/>
      <c r="E45" s="748"/>
      <c r="F45" s="286" t="str">
        <f t="shared" si="5"/>
        <v>Rebar Work 300MPa&lt;Fy≤400MPa</v>
      </c>
      <c r="G45" s="308" t="s">
        <v>1221</v>
      </c>
      <c r="H45" s="309" t="str">
        <f t="shared" si="1"/>
        <v>A03AD037-00003</v>
      </c>
      <c r="I45" s="310"/>
      <c r="J45" s="310" t="str">
        <f>VLOOKUP($H45,'WM-AR'!$B$7:$AL$2292,34,FALSE)</f>
        <v>TON</v>
      </c>
      <c r="K45" s="310" t="str">
        <f>VLOOKUP($H45,'WM-AR'!$B$7:$AL$2292,4,FALSE)</f>
        <v>Concrete Work</v>
      </c>
      <c r="L45" s="310" t="str">
        <f>VLOOKUP($H45,'WM-AR'!$B$7:$AL$2292,6,FALSE)</f>
        <v>Substructure Work</v>
      </c>
      <c r="M45" s="310" t="str">
        <f>VLOOKUP($H45,'WM-AR'!$B$7:$AL$2292,8,FALSE)</f>
        <v>Rebar Work</v>
      </c>
      <c r="N45" s="310" t="str">
        <f>VLOOKUP($H45,'WM-AR'!$B$7:$AL$2292,10,FALSE)</f>
        <v>Deformed Bar (Non-Coat.)</v>
      </c>
      <c r="O45" s="310">
        <f>VLOOKUP($H45,'WM-AR'!$B$7:$AL$2292,12,FALSE)</f>
        <v>0</v>
      </c>
      <c r="P45" s="310" t="str">
        <f>IF(VLOOKUP($H45,'WM-AR'!$B$7:$AL$2292,14,FALSE)=0,"",VLOOKUP($H45,'WM-AR'!$B$7:$AL$2292,14,FALSE))</f>
        <v>300MPa&lt;Fy≤400MPa</v>
      </c>
      <c r="Q45" s="310">
        <f>VLOOKUP($H45,'WM-AR'!$B$7:$AL$2292,16,FALSE)</f>
        <v>0</v>
      </c>
      <c r="R45" s="310">
        <f>VLOOKUP($H45,'WM-AR'!$B$7:$AL$2292,18,FALSE)</f>
        <v>0</v>
      </c>
      <c r="S45" s="310" t="str">
        <f>VLOOKUP($H45,'WM-AR'!$B$7:$AL$2292,20,FALSE)</f>
        <v/>
      </c>
      <c r="T45" s="310">
        <f>VLOOKUP($H45,'WM-AR'!$B$7:$AL$2292,22,FALSE)</f>
        <v>0</v>
      </c>
      <c r="U45" s="310" t="str">
        <f>VLOOKUP($H45,'WM-AR'!$B$7:$AL$2292,24,FALSE)</f>
        <v/>
      </c>
      <c r="V45" s="310">
        <f>VLOOKUP($H45,'WM-AR'!$B$7:$AL$2292,25,FALSE)</f>
        <v>0</v>
      </c>
      <c r="W45" s="310" t="str">
        <f>VLOOKUP($H45,'WM-AR'!$B$7:$AL$2292,26,FALSE)</f>
        <v/>
      </c>
      <c r="X45" s="310">
        <f>VLOOKUP($H45,'WM-AR'!$B$7:$AL$2292,27,FALSE)</f>
        <v>0</v>
      </c>
      <c r="Y45" s="310">
        <f>VLOOKUP($H45,'WM-AR'!$B$7:$AL$2292,28,FALSE)</f>
        <v>0</v>
      </c>
      <c r="Z45" s="310">
        <f>VLOOKUP($H45,'WM-AR'!$B$7:$AL$2292,29,FALSE)</f>
        <v>0</v>
      </c>
      <c r="AA45" s="310">
        <f>VLOOKUP($H45,'WM-AR'!$B$7:$AL$2292,30,FALSE)</f>
        <v>0</v>
      </c>
      <c r="AB45" s="310">
        <f>VLOOKUP($H45,'WM-AR'!$B$7:$AL$2292,31,FALSE)</f>
        <v>0</v>
      </c>
      <c r="AC45" s="310">
        <f>VLOOKUP($H45,'WM-AR'!$B$7:$AL$2292,32,FALSE)</f>
        <v>0</v>
      </c>
      <c r="AD45" s="310">
        <f>VLOOKUP($H45,'WM-AR'!$B$7:$AL$2292,33,FALSE)</f>
        <v>0</v>
      </c>
      <c r="AE45" s="287" t="s">
        <v>899</v>
      </c>
      <c r="AF45" s="316" t="s">
        <v>885</v>
      </c>
      <c r="AG45" s="312"/>
      <c r="AH45" s="312" t="s">
        <v>886</v>
      </c>
      <c r="AI45" s="334" t="s">
        <v>887</v>
      </c>
    </row>
    <row r="46" spans="2:35" ht="49.9" customHeight="1">
      <c r="B46" s="314"/>
      <c r="C46" s="314"/>
      <c r="D46" s="315"/>
      <c r="E46" s="747"/>
      <c r="F46" s="286" t="str">
        <f t="shared" si="5"/>
        <v xml:space="preserve">Form Work (3 times in use) </v>
      </c>
      <c r="G46" s="308" t="s">
        <v>1222</v>
      </c>
      <c r="H46" s="309" t="str">
        <f t="shared" si="1"/>
        <v>A03AD035-00001</v>
      </c>
      <c r="I46" s="310"/>
      <c r="J46" s="310" t="str">
        <f>VLOOKUP($H46,'WM-AR'!$B$7:$AL$2292,34,FALSE)</f>
        <v>M2</v>
      </c>
      <c r="K46" s="310" t="str">
        <f>VLOOKUP($H46,'WM-AR'!$B$7:$AL$2292,4,FALSE)</f>
        <v>Concrete Work</v>
      </c>
      <c r="L46" s="310" t="str">
        <f>VLOOKUP($H46,'WM-AR'!$B$7:$AL$2292,6,FALSE)</f>
        <v>Substructure Work</v>
      </c>
      <c r="M46" s="310" t="str">
        <f>VLOOKUP($H46,'WM-AR'!$B$7:$AL$2292,8,FALSE)</f>
        <v>Form Work (3 times in use)</v>
      </c>
      <c r="N46" s="310" t="str">
        <f>VLOOKUP($H46,'WM-AR'!$B$7:$AL$2292,10,FALSE)</f>
        <v>Flat Form</v>
      </c>
      <c r="O46" s="310">
        <f>VLOOKUP($H46,'WM-AR'!$B$7:$AL$2292,12,FALSE)</f>
        <v>0</v>
      </c>
      <c r="P46" s="310" t="str">
        <f>IF(VLOOKUP($H46,'WM-AR'!$B$7:$AL$2292,14,FALSE)=0,"",VLOOKUP($H46,'WM-AR'!$B$7:$AL$2292,14,FALSE))</f>
        <v/>
      </c>
      <c r="Q46" s="310">
        <f>VLOOKUP($H46,'WM-AR'!$B$7:$AL$2292,16,FALSE)</f>
        <v>0</v>
      </c>
      <c r="R46" s="310">
        <f>VLOOKUP($H46,'WM-AR'!$B$7:$AL$2292,18,FALSE)</f>
        <v>0</v>
      </c>
      <c r="S46" s="310" t="str">
        <f>VLOOKUP($H46,'WM-AR'!$B$7:$AL$2292,20,FALSE)</f>
        <v>Dressed Lumber, Plywood or Steel Form(Wood Planks are not Allowed) incl. Chamfer</v>
      </c>
      <c r="T46" s="310">
        <f>VLOOKUP($H46,'WM-AR'!$B$7:$AL$2292,22,FALSE)</f>
        <v>0</v>
      </c>
      <c r="U46" s="310" t="str">
        <f>VLOOKUP($H46,'WM-AR'!$B$7:$AL$2292,24,FALSE)</f>
        <v/>
      </c>
      <c r="V46" s="310">
        <f>VLOOKUP($H46,'WM-AR'!$B$7:$AL$2292,25,FALSE)</f>
        <v>0</v>
      </c>
      <c r="W46" s="310" t="str">
        <f>VLOOKUP($H46,'WM-AR'!$B$7:$AL$2292,26,FALSE)</f>
        <v/>
      </c>
      <c r="X46" s="310">
        <f>VLOOKUP($H46,'WM-AR'!$B$7:$AL$2292,27,FALSE)</f>
        <v>0</v>
      </c>
      <c r="Y46" s="310">
        <f>VLOOKUP($H46,'WM-AR'!$B$7:$AL$2292,28,FALSE)</f>
        <v>0</v>
      </c>
      <c r="Z46" s="310">
        <f>VLOOKUP($H46,'WM-AR'!$B$7:$AL$2292,29,FALSE)</f>
        <v>0</v>
      </c>
      <c r="AA46" s="310">
        <f>VLOOKUP($H46,'WM-AR'!$B$7:$AL$2292,30,FALSE)</f>
        <v>0</v>
      </c>
      <c r="AB46" s="310">
        <f>VLOOKUP($H46,'WM-AR'!$B$7:$AL$2292,31,FALSE)</f>
        <v>0</v>
      </c>
      <c r="AC46" s="310">
        <f>VLOOKUP($H46,'WM-AR'!$B$7:$AL$2292,32,FALSE)</f>
        <v>0</v>
      </c>
      <c r="AD46" s="310">
        <f>VLOOKUP($H46,'WM-AR'!$B$7:$AL$2292,33,FALSE)</f>
        <v>0</v>
      </c>
      <c r="AE46" s="287"/>
      <c r="AF46" s="316" t="s">
        <v>1359</v>
      </c>
      <c r="AG46" s="312"/>
      <c r="AH46" s="312" t="s">
        <v>882</v>
      </c>
      <c r="AI46" s="476"/>
    </row>
    <row r="47" spans="2:35" ht="49.9" customHeight="1">
      <c r="B47" s="314"/>
      <c r="C47" s="314"/>
      <c r="D47" s="315"/>
      <c r="E47" s="315"/>
      <c r="F47" s="286" t="str">
        <f t="shared" si="5"/>
        <v xml:space="preserve">Bitumen/Bituminous/Asphalt Coating </v>
      </c>
      <c r="G47" s="308" t="s">
        <v>906</v>
      </c>
      <c r="H47" s="309" t="str">
        <f t="shared" si="1"/>
        <v>A03AH056-00001</v>
      </c>
      <c r="I47" s="310"/>
      <c r="J47" s="310" t="str">
        <f>VLOOKUP($H47,'WM-AR'!$B$7:$AL$2292,34,FALSE)</f>
        <v>M2</v>
      </c>
      <c r="K47" s="310" t="str">
        <f>VLOOKUP($H47,'WM-AR'!$B$7:$AL$2292,4,FALSE)</f>
        <v>Concrete Work</v>
      </c>
      <c r="L47" s="310" t="str">
        <f>VLOOKUP($H47,'WM-AR'!$B$7:$AL$2292,6,FALSE)</f>
        <v>Concrete Protective Coating (U/G)</v>
      </c>
      <c r="M47" s="310" t="str">
        <f>VLOOKUP($H47,'WM-AR'!$B$7:$AL$2292,8,FALSE)</f>
        <v>Bitumen/Bituminous/Asphalt Coating</v>
      </c>
      <c r="N47" s="310">
        <f>VLOOKUP($H47,'WM-AR'!$B$7:$AL$2292,10,FALSE)</f>
        <v>0</v>
      </c>
      <c r="O47" s="310">
        <f>VLOOKUP($H47,'WM-AR'!$B$7:$AL$2292,12,FALSE)</f>
        <v>0</v>
      </c>
      <c r="P47" s="310" t="str">
        <f>IF(VLOOKUP($H47,'WM-AR'!$B$7:$AL$2292,14,FALSE)=0,"",VLOOKUP($H47,'WM-AR'!$B$7:$AL$2292,14,FALSE))</f>
        <v/>
      </c>
      <c r="Q47" s="310">
        <f>VLOOKUP($H47,'WM-AR'!$B$7:$AL$2292,16,FALSE)</f>
        <v>0</v>
      </c>
      <c r="R47" s="310">
        <f>VLOOKUP($H47,'WM-AR'!$B$7:$AL$2292,18,FALSE)</f>
        <v>0</v>
      </c>
      <c r="S47" s="310">
        <f>VLOOKUP($H47,'WM-AR'!$B$7:$AL$2292,20,FALSE)</f>
        <v>0</v>
      </c>
      <c r="T47" s="310">
        <f>VLOOKUP($H47,'WM-AR'!$B$7:$AL$2292,22,FALSE)</f>
        <v>0</v>
      </c>
      <c r="U47" s="310">
        <f>VLOOKUP($H47,'WM-AR'!$B$7:$AL$2292,24,FALSE)</f>
        <v>0</v>
      </c>
      <c r="V47" s="310">
        <f>VLOOKUP($H47,'WM-AR'!$B$7:$AL$2292,25,FALSE)</f>
        <v>0</v>
      </c>
      <c r="W47" s="310" t="str">
        <f>VLOOKUP($H47,'WM-AR'!$B$7:$AL$2292,26,FALSE)</f>
        <v/>
      </c>
      <c r="X47" s="310">
        <f>VLOOKUP($H47,'WM-AR'!$B$7:$AL$2292,27,FALSE)</f>
        <v>0</v>
      </c>
      <c r="Y47" s="310">
        <f>VLOOKUP($H47,'WM-AR'!$B$7:$AL$2292,28,FALSE)</f>
        <v>0</v>
      </c>
      <c r="Z47" s="310">
        <f>VLOOKUP($H47,'WM-AR'!$B$7:$AL$2292,29,FALSE)</f>
        <v>0</v>
      </c>
      <c r="AA47" s="310">
        <f>VLOOKUP($H47,'WM-AR'!$B$7:$AL$2292,30,FALSE)</f>
        <v>0</v>
      </c>
      <c r="AB47" s="310">
        <f>VLOOKUP($H47,'WM-AR'!$B$7:$AL$2292,31,FALSE)</f>
        <v>0</v>
      </c>
      <c r="AC47" s="310">
        <f>VLOOKUP($H47,'WM-AR'!$B$7:$AL$2292,32,FALSE)</f>
        <v>0</v>
      </c>
      <c r="AD47" s="310">
        <f>VLOOKUP($H47,'WM-AR'!$B$7:$AL$2292,33,FALSE)</f>
        <v>0</v>
      </c>
      <c r="AE47" s="287" t="s">
        <v>1360</v>
      </c>
      <c r="AF47" s="316" t="s">
        <v>1359</v>
      </c>
      <c r="AG47" s="312">
        <v>1.99</v>
      </c>
      <c r="AH47" s="312" t="s">
        <v>763</v>
      </c>
      <c r="AI47" s="473" t="s">
        <v>1361</v>
      </c>
    </row>
    <row r="48" spans="2:35" ht="49.9" customHeight="1">
      <c r="B48" s="314"/>
      <c r="C48" s="314"/>
      <c r="D48" s="315"/>
      <c r="E48" s="746"/>
      <c r="F48" s="286" t="str">
        <f t="shared" si="5"/>
        <v xml:space="preserve">Excavation </v>
      </c>
      <c r="G48" s="308" t="s">
        <v>1362</v>
      </c>
      <c r="H48" s="309" t="str">
        <f t="shared" si="1"/>
        <v>A01ZZ001-00004</v>
      </c>
      <c r="I48" s="310"/>
      <c r="J48" s="310" t="str">
        <f>VLOOKUP($H48,'WM-AR'!$B$7:$AL$2292,34,FALSE)</f>
        <v>M3</v>
      </c>
      <c r="K48" s="310" t="str">
        <f>VLOOKUP($H48,'WM-AR'!$B$7:$AL$2292,4,FALSE)</f>
        <v>Earth Work</v>
      </c>
      <c r="L48" s="310" t="str">
        <f>VLOOKUP($H48,'WM-AR'!$B$7:$AL$2292,6,FALSE)</f>
        <v>-</v>
      </c>
      <c r="M48" s="310" t="str">
        <f>VLOOKUP($H48,'WM-AR'!$B$7:$AL$2292,8,FALSE)</f>
        <v>Excavation</v>
      </c>
      <c r="N48" s="310" t="str">
        <f>VLOOKUP($H48,'WM-AR'!$B$7:$AL$2292,10,FALSE)</f>
        <v>Soil, Mech.</v>
      </c>
      <c r="O48" s="310">
        <f>VLOOKUP($H48,'WM-AR'!$B$7:$AL$2292,12,FALSE)</f>
        <v>0</v>
      </c>
      <c r="P48" s="310" t="str">
        <f>IF(VLOOKUP($H48,'WM-AR'!$B$7:$AL$2292,14,FALSE)=0,"",VLOOKUP($H48,'WM-AR'!$B$7:$AL$2292,14,FALSE))</f>
        <v/>
      </c>
      <c r="Q48" s="310">
        <f>VLOOKUP($H48,'WM-AR'!$B$7:$AL$2292,16,FALSE)</f>
        <v>0</v>
      </c>
      <c r="R48" s="310">
        <f>VLOOKUP($H48,'WM-AR'!$B$7:$AL$2292,18,FALSE)</f>
        <v>0</v>
      </c>
      <c r="S48" s="310" t="str">
        <f>VLOOKUP($H48,'WM-AR'!$B$7:$AL$2292,20,FALSE)</f>
        <v/>
      </c>
      <c r="T48" s="310" t="str">
        <f>VLOOKUP($H48,'WM-AR'!$B$7:$AL$2292,22,FALSE)</f>
        <v>D ≤ 2.0M</v>
      </c>
      <c r="U48" s="310" t="str">
        <f>VLOOKUP($H48,'WM-AR'!$B$7:$AL$2292,24,FALSE)</f>
        <v/>
      </c>
      <c r="V48" s="310">
        <f>VLOOKUP($H48,'WM-AR'!$B$7:$AL$2292,25,FALSE)</f>
        <v>0</v>
      </c>
      <c r="W48" s="310" t="str">
        <f>VLOOKUP($H48,'WM-AR'!$B$7:$AL$2292,26,FALSE)</f>
        <v/>
      </c>
      <c r="X48" s="310">
        <f>VLOOKUP($H48,'WM-AR'!$B$7:$AL$2292,27,FALSE)</f>
        <v>0</v>
      </c>
      <c r="Y48" s="310">
        <f>VLOOKUP($H48,'WM-AR'!$B$7:$AL$2292,28,FALSE)</f>
        <v>0</v>
      </c>
      <c r="Z48" s="310">
        <f>VLOOKUP($H48,'WM-AR'!$B$7:$AL$2292,29,FALSE)</f>
        <v>0</v>
      </c>
      <c r="AA48" s="310">
        <f>VLOOKUP($H48,'WM-AR'!$B$7:$AL$2292,30,FALSE)</f>
        <v>0</v>
      </c>
      <c r="AB48" s="310">
        <f>VLOOKUP($H48,'WM-AR'!$B$7:$AL$2292,31,FALSE)</f>
        <v>0</v>
      </c>
      <c r="AC48" s="310">
        <f>VLOOKUP($H48,'WM-AR'!$B$7:$AL$2292,32,FALSE)</f>
        <v>0</v>
      </c>
      <c r="AD48" s="310">
        <f>VLOOKUP($H48,'WM-AR'!$B$7:$AL$2292,33,FALSE)</f>
        <v>0</v>
      </c>
      <c r="AE48" s="287" t="s">
        <v>1383</v>
      </c>
      <c r="AF48" s="316" t="s">
        <v>583</v>
      </c>
      <c r="AG48" s="312"/>
      <c r="AH48" s="312" t="s">
        <v>882</v>
      </c>
      <c r="AI48" s="334" t="s">
        <v>1364</v>
      </c>
    </row>
    <row r="49" spans="2:35" ht="49.9" customHeight="1">
      <c r="B49" s="314"/>
      <c r="C49" s="314"/>
      <c r="D49" s="315"/>
      <c r="E49" s="748"/>
      <c r="F49" s="286" t="str">
        <f t="shared" si="5"/>
        <v xml:space="preserve">Excavation </v>
      </c>
      <c r="G49" s="308" t="s">
        <v>1384</v>
      </c>
      <c r="H49" s="309" t="str">
        <f t="shared" si="1"/>
        <v>A01ZZ001-00005</v>
      </c>
      <c r="I49" s="310"/>
      <c r="J49" s="310" t="str">
        <f>VLOOKUP($H49,'WM-AR'!$B$7:$AL$2292,34,FALSE)</f>
        <v>M3</v>
      </c>
      <c r="K49" s="310" t="str">
        <f>VLOOKUP($H49,'WM-AR'!$B$7:$AL$2292,4,FALSE)</f>
        <v>Earth Work</v>
      </c>
      <c r="L49" s="310" t="str">
        <f>VLOOKUP($H49,'WM-AR'!$B$7:$AL$2292,6,FALSE)</f>
        <v>-</v>
      </c>
      <c r="M49" s="310" t="str">
        <f>VLOOKUP($H49,'WM-AR'!$B$7:$AL$2292,8,FALSE)</f>
        <v>Excavation</v>
      </c>
      <c r="N49" s="310" t="str">
        <f>VLOOKUP($H49,'WM-AR'!$B$7:$AL$2292,10,FALSE)</f>
        <v>Soil, Mech.</v>
      </c>
      <c r="O49" s="310">
        <f>VLOOKUP($H49,'WM-AR'!$B$7:$AL$2292,12,FALSE)</f>
        <v>0</v>
      </c>
      <c r="P49" s="310" t="str">
        <f>IF(VLOOKUP($H49,'WM-AR'!$B$7:$AL$2292,14,FALSE)=0,"",VLOOKUP($H49,'WM-AR'!$B$7:$AL$2292,14,FALSE))</f>
        <v/>
      </c>
      <c r="Q49" s="310">
        <f>VLOOKUP($H49,'WM-AR'!$B$7:$AL$2292,16,FALSE)</f>
        <v>0</v>
      </c>
      <c r="R49" s="310">
        <f>VLOOKUP($H49,'WM-AR'!$B$7:$AL$2292,18,FALSE)</f>
        <v>0</v>
      </c>
      <c r="S49" s="310" t="str">
        <f>VLOOKUP($H49,'WM-AR'!$B$7:$AL$2292,20,FALSE)</f>
        <v/>
      </c>
      <c r="T49" s="310" t="str">
        <f>VLOOKUP($H49,'WM-AR'!$B$7:$AL$2292,22,FALSE)</f>
        <v>2.0M &lt; D ≤ 4.0M</v>
      </c>
      <c r="U49" s="310" t="str">
        <f>VLOOKUP($H49,'WM-AR'!$B$7:$AL$2292,24,FALSE)</f>
        <v/>
      </c>
      <c r="V49" s="310">
        <f>VLOOKUP($H49,'WM-AR'!$B$7:$AL$2292,25,FALSE)</f>
        <v>0</v>
      </c>
      <c r="W49" s="310" t="str">
        <f>VLOOKUP($H49,'WM-AR'!$B$7:$AL$2292,26,FALSE)</f>
        <v/>
      </c>
      <c r="X49" s="310">
        <f>VLOOKUP($H49,'WM-AR'!$B$7:$AL$2292,27,FALSE)</f>
        <v>0</v>
      </c>
      <c r="Y49" s="310">
        <f>VLOOKUP($H49,'WM-AR'!$B$7:$AL$2292,28,FALSE)</f>
        <v>0</v>
      </c>
      <c r="Z49" s="310">
        <f>VLOOKUP($H49,'WM-AR'!$B$7:$AL$2292,29,FALSE)</f>
        <v>0</v>
      </c>
      <c r="AA49" s="310">
        <f>VLOOKUP($H49,'WM-AR'!$B$7:$AL$2292,30,FALSE)</f>
        <v>0</v>
      </c>
      <c r="AB49" s="310">
        <f>VLOOKUP($H49,'WM-AR'!$B$7:$AL$2292,31,FALSE)</f>
        <v>0</v>
      </c>
      <c r="AC49" s="310">
        <f>VLOOKUP($H49,'WM-AR'!$B$7:$AL$2292,32,FALSE)</f>
        <v>0</v>
      </c>
      <c r="AD49" s="310">
        <f>VLOOKUP($H49,'WM-AR'!$B$7:$AL$2292,33,FALSE)</f>
        <v>0</v>
      </c>
      <c r="AE49" s="287" t="s">
        <v>1383</v>
      </c>
      <c r="AF49" s="316" t="s">
        <v>583</v>
      </c>
      <c r="AG49" s="312"/>
      <c r="AH49" s="312" t="s">
        <v>882</v>
      </c>
      <c r="AI49" s="334" t="s">
        <v>1364</v>
      </c>
    </row>
    <row r="50" spans="2:35" ht="49.9" customHeight="1">
      <c r="B50" s="314"/>
      <c r="C50" s="314"/>
      <c r="D50" s="315"/>
      <c r="E50" s="748"/>
      <c r="F50" s="286" t="str">
        <f t="shared" si="5"/>
        <v xml:space="preserve">Backfill </v>
      </c>
      <c r="G50" s="308" t="s">
        <v>1365</v>
      </c>
      <c r="H50" s="309" t="str">
        <f t="shared" si="1"/>
        <v>A01ZZ003-00001</v>
      </c>
      <c r="I50" s="310"/>
      <c r="J50" s="310" t="str">
        <f>VLOOKUP($H50,'WM-AR'!$B$7:$AL$2292,34,FALSE)</f>
        <v>M3</v>
      </c>
      <c r="K50" s="310" t="str">
        <f>VLOOKUP($H50,'WM-AR'!$B$7:$AL$2292,4,FALSE)</f>
        <v>Earth Work</v>
      </c>
      <c r="L50" s="310" t="str">
        <f>VLOOKUP($H50,'WM-AR'!$B$7:$AL$2292,6,FALSE)</f>
        <v>-</v>
      </c>
      <c r="M50" s="310" t="str">
        <f>VLOOKUP($H50,'WM-AR'!$B$7:$AL$2292,8,FALSE)</f>
        <v>Backfill</v>
      </c>
      <c r="N50" s="310" t="str">
        <f>VLOOKUP($H50,'WM-AR'!$B$7:$AL$2292,10,FALSE)</f>
        <v>Re-use, Soil</v>
      </c>
      <c r="O50" s="310">
        <f>VLOOKUP($H50,'WM-AR'!$B$7:$AL$2292,12,FALSE)</f>
        <v>0</v>
      </c>
      <c r="P50" s="310" t="str">
        <f>IF(VLOOKUP($H50,'WM-AR'!$B$7:$AL$2292,14,FALSE)=0,"",VLOOKUP($H50,'WM-AR'!$B$7:$AL$2292,14,FALSE))</f>
        <v/>
      </c>
      <c r="Q50" s="310">
        <f>VLOOKUP($H50,'WM-AR'!$B$7:$AL$2292,16,FALSE)</f>
        <v>0</v>
      </c>
      <c r="R50" s="310">
        <f>VLOOKUP($H50,'WM-AR'!$B$7:$AL$2292,18,FALSE)</f>
        <v>0</v>
      </c>
      <c r="S50" s="310" t="str">
        <f>VLOOKUP($H50,'WM-AR'!$B$7:$AL$2292,20,FALSE)</f>
        <v/>
      </c>
      <c r="T50" s="310">
        <f>VLOOKUP($H50,'WM-AR'!$B$7:$AL$2292,22,FALSE)</f>
        <v>0</v>
      </c>
      <c r="U50" s="310" t="str">
        <f>VLOOKUP($H50,'WM-AR'!$B$7:$AL$2292,24,FALSE)</f>
        <v/>
      </c>
      <c r="V50" s="310">
        <f>VLOOKUP($H50,'WM-AR'!$B$7:$AL$2292,25,FALSE)</f>
        <v>0</v>
      </c>
      <c r="W50" s="310" t="str">
        <f>VLOOKUP($H50,'WM-AR'!$B$7:$AL$2292,26,FALSE)</f>
        <v/>
      </c>
      <c r="X50" s="310">
        <f>VLOOKUP($H50,'WM-AR'!$B$7:$AL$2292,27,FALSE)</f>
        <v>0</v>
      </c>
      <c r="Y50" s="310">
        <f>VLOOKUP($H50,'WM-AR'!$B$7:$AL$2292,28,FALSE)</f>
        <v>0</v>
      </c>
      <c r="Z50" s="310">
        <f>VLOOKUP($H50,'WM-AR'!$B$7:$AL$2292,29,FALSE)</f>
        <v>0</v>
      </c>
      <c r="AA50" s="310" t="str">
        <f>VLOOKUP($H50,'WM-AR'!$B$7:$AL$2292,30,FALSE)</f>
        <v>Compaction=(  )%</v>
      </c>
      <c r="AB50" s="310">
        <f>VLOOKUP($H50,'WM-AR'!$B$7:$AL$2292,31,FALSE)</f>
        <v>0</v>
      </c>
      <c r="AC50" s="310">
        <f>VLOOKUP($H50,'WM-AR'!$B$7:$AL$2292,32,FALSE)</f>
        <v>0</v>
      </c>
      <c r="AD50" s="310">
        <f>VLOOKUP($H50,'WM-AR'!$B$7:$AL$2292,33,FALSE)</f>
        <v>0</v>
      </c>
      <c r="AE50" s="287" t="s">
        <v>1366</v>
      </c>
      <c r="AF50" s="316" t="s">
        <v>585</v>
      </c>
      <c r="AG50" s="312"/>
      <c r="AH50" s="312" t="s">
        <v>882</v>
      </c>
      <c r="AI50" s="334" t="s">
        <v>1364</v>
      </c>
    </row>
    <row r="51" spans="2:35" ht="49.9" customHeight="1">
      <c r="B51" s="314"/>
      <c r="C51" s="314"/>
      <c r="D51" s="315"/>
      <c r="E51" s="747"/>
      <c r="F51" s="286" t="str">
        <f t="shared" si="5"/>
        <v xml:space="preserve">Disposal </v>
      </c>
      <c r="G51" s="308" t="s">
        <v>1367</v>
      </c>
      <c r="H51" s="309" t="str">
        <f t="shared" si="1"/>
        <v>A01ZZ004-00001</v>
      </c>
      <c r="I51" s="310"/>
      <c r="J51" s="310" t="str">
        <f>VLOOKUP($H51,'WM-AR'!$B$7:$AL$2292,34,FALSE)</f>
        <v>M3</v>
      </c>
      <c r="K51" s="310" t="str">
        <f>VLOOKUP($H51,'WM-AR'!$B$7:$AL$2292,4,FALSE)</f>
        <v>Earth Work</v>
      </c>
      <c r="L51" s="310" t="str">
        <f>VLOOKUP($H51,'WM-AR'!$B$7:$AL$2292,6,FALSE)</f>
        <v>-</v>
      </c>
      <c r="M51" s="310" t="str">
        <f>VLOOKUP($H51,'WM-AR'!$B$7:$AL$2292,8,FALSE)</f>
        <v>Disposal</v>
      </c>
      <c r="N51" s="310" t="str">
        <f>VLOOKUP($H51,'WM-AR'!$B$7:$AL$2292,10,FALSE)</f>
        <v>Soil</v>
      </c>
      <c r="O51" s="310">
        <f>VLOOKUP($H51,'WM-AR'!$B$7:$AL$2292,12,FALSE)</f>
        <v>0</v>
      </c>
      <c r="P51" s="310" t="str">
        <f>IF(VLOOKUP($H51,'WM-AR'!$B$7:$AL$2292,14,FALSE)=0,"",VLOOKUP($H51,'WM-AR'!$B$7:$AL$2292,14,FALSE))</f>
        <v/>
      </c>
      <c r="Q51" s="310">
        <f>VLOOKUP($H51,'WM-AR'!$B$7:$AL$2292,16,FALSE)</f>
        <v>0</v>
      </c>
      <c r="R51" s="310">
        <f>VLOOKUP($H51,'WM-AR'!$B$7:$AL$2292,18,FALSE)</f>
        <v>0</v>
      </c>
      <c r="S51" s="310" t="str">
        <f>VLOOKUP($H51,'WM-AR'!$B$7:$AL$2292,20,FALSE)</f>
        <v/>
      </c>
      <c r="T51" s="310">
        <f>VLOOKUP($H51,'WM-AR'!$B$7:$AL$2292,22,FALSE)</f>
        <v>0</v>
      </c>
      <c r="U51" s="310" t="str">
        <f>VLOOKUP($H51,'WM-AR'!$B$7:$AL$2292,24,FALSE)</f>
        <v/>
      </c>
      <c r="V51" s="310">
        <f>VLOOKUP($H51,'WM-AR'!$B$7:$AL$2292,25,FALSE)</f>
        <v>0</v>
      </c>
      <c r="W51" s="310" t="str">
        <f>VLOOKUP($H51,'WM-AR'!$B$7:$AL$2292,26,FALSE)</f>
        <v/>
      </c>
      <c r="X51" s="310">
        <f>VLOOKUP($H51,'WM-AR'!$B$7:$AL$2292,27,FALSE)</f>
        <v>0</v>
      </c>
      <c r="Y51" s="310" t="str">
        <f>VLOOKUP($H51,'WM-AR'!$B$7:$AL$2292,28,FALSE)</f>
        <v>Disposal Distance=Appx. (  )km from Site</v>
      </c>
      <c r="Z51" s="310">
        <f>VLOOKUP($H51,'WM-AR'!$B$7:$AL$2292,29,FALSE)</f>
        <v>0</v>
      </c>
      <c r="AA51" s="310">
        <f>VLOOKUP($H51,'WM-AR'!$B$7:$AL$2292,30,FALSE)</f>
        <v>0</v>
      </c>
      <c r="AB51" s="310">
        <f>VLOOKUP($H51,'WM-AR'!$B$7:$AL$2292,31,FALSE)</f>
        <v>0</v>
      </c>
      <c r="AC51" s="310">
        <f>VLOOKUP($H51,'WM-AR'!$B$7:$AL$2292,32,FALSE)</f>
        <v>0</v>
      </c>
      <c r="AD51" s="310">
        <f>VLOOKUP($H51,'WM-AR'!$B$7:$AL$2292,33,FALSE)</f>
        <v>0</v>
      </c>
      <c r="AE51" s="287" t="s">
        <v>1368</v>
      </c>
      <c r="AF51" s="316" t="s">
        <v>586</v>
      </c>
      <c r="AG51" s="312"/>
      <c r="AH51" s="312" t="s">
        <v>882</v>
      </c>
      <c r="AI51" s="334" t="s">
        <v>1364</v>
      </c>
    </row>
    <row r="52" spans="2:35" ht="34.9" customHeight="1">
      <c r="B52" s="349"/>
      <c r="C52" s="420"/>
      <c r="D52" s="426"/>
      <c r="E52" s="426"/>
      <c r="F52" s="474" t="s">
        <v>1369</v>
      </c>
      <c r="G52" s="474"/>
      <c r="H52" s="350" t="str">
        <f t="shared" si="1"/>
        <v/>
      </c>
      <c r="I52" s="351"/>
      <c r="J52" s="351"/>
      <c r="K52" s="351"/>
      <c r="L52" s="351"/>
      <c r="M52" s="351"/>
      <c r="N52" s="351"/>
      <c r="O52" s="351"/>
      <c r="P52" s="351"/>
      <c r="Q52" s="351"/>
      <c r="R52" s="351"/>
      <c r="S52" s="351"/>
      <c r="T52" s="351"/>
      <c r="U52" s="351"/>
      <c r="V52" s="351"/>
      <c r="W52" s="351"/>
      <c r="X52" s="351"/>
      <c r="Y52" s="351"/>
      <c r="Z52" s="351"/>
      <c r="AA52" s="351"/>
      <c r="AB52" s="351"/>
      <c r="AC52" s="351"/>
      <c r="AD52" s="351"/>
      <c r="AE52" s="440"/>
      <c r="AF52" s="297"/>
      <c r="AG52" s="297"/>
      <c r="AH52" s="297"/>
      <c r="AI52" s="475"/>
    </row>
    <row r="53" spans="2:35" ht="34.9" customHeight="1">
      <c r="B53" s="440"/>
      <c r="C53" s="285" t="s">
        <v>225</v>
      </c>
      <c r="D53" s="308"/>
      <c r="E53" s="287" t="s">
        <v>571</v>
      </c>
      <c r="F53" s="288" t="s">
        <v>1385</v>
      </c>
      <c r="G53" s="289"/>
      <c r="H53" s="290" t="str">
        <f t="shared" si="1"/>
        <v/>
      </c>
      <c r="I53" s="290"/>
      <c r="J53" s="290"/>
      <c r="K53" s="290"/>
      <c r="L53" s="290"/>
      <c r="M53" s="291"/>
      <c r="N53" s="454"/>
      <c r="O53" s="442"/>
      <c r="P53" s="442"/>
      <c r="Q53" s="442"/>
      <c r="R53" s="442"/>
      <c r="S53" s="442"/>
      <c r="T53" s="442"/>
      <c r="U53" s="443"/>
      <c r="V53" s="444"/>
      <c r="W53" s="444"/>
      <c r="X53" s="444"/>
      <c r="Y53" s="444"/>
      <c r="Z53" s="444"/>
      <c r="AA53" s="444"/>
      <c r="AB53" s="444"/>
      <c r="AC53" s="444"/>
      <c r="AD53" s="444"/>
      <c r="AE53" s="394" t="s">
        <v>1375</v>
      </c>
      <c r="AF53" s="297"/>
      <c r="AG53" s="297"/>
      <c r="AH53" s="297"/>
      <c r="AI53" s="333" t="s">
        <v>1386</v>
      </c>
    </row>
    <row r="54" spans="2:35" ht="49.9" customHeight="1">
      <c r="B54" s="314"/>
      <c r="C54" s="314"/>
      <c r="D54" s="315"/>
      <c r="E54" s="746"/>
      <c r="F54" s="286" t="str">
        <f t="shared" ref="F54:F60" si="6">M54&amp;" "&amp;P54</f>
        <v>Structural Concrete 20MPa &lt; F'c (Cylinder Strength) ≤ 25MPa</v>
      </c>
      <c r="G54" s="308" t="s">
        <v>1206</v>
      </c>
      <c r="H54" s="309" t="str">
        <f t="shared" si="1"/>
        <v>A03AD032-00010</v>
      </c>
      <c r="I54" s="310"/>
      <c r="J54" s="310" t="str">
        <f>VLOOKUP($H54,'WM-AR'!$B$7:$AL$2292,34,FALSE)</f>
        <v>M3</v>
      </c>
      <c r="K54" s="310" t="str">
        <f>VLOOKUP($H54,'WM-AR'!$B$7:$AL$2292,4,FALSE)</f>
        <v>Concrete Work</v>
      </c>
      <c r="L54" s="310" t="str">
        <f>VLOOKUP($H54,'WM-AR'!$B$7:$AL$2292,6,FALSE)</f>
        <v>Substructure Work</v>
      </c>
      <c r="M54" s="310" t="str">
        <f>VLOOKUP($H54,'WM-AR'!$B$7:$AL$2292,8,FALSE)</f>
        <v>Structural Concrete</v>
      </c>
      <c r="N54" s="310">
        <f>VLOOKUP($H54,'WM-AR'!$B$7:$AL$2292,10,FALSE)</f>
        <v>0</v>
      </c>
      <c r="O54" s="310" t="str">
        <f>VLOOKUP($H54,'WM-AR'!$B$7:$AL$2292,12,FALSE)</f>
        <v>Cement Type-1</v>
      </c>
      <c r="P54" s="310" t="str">
        <f>IF(VLOOKUP($H54,'WM-AR'!$B$7:$AL$2292,14,FALSE)=0,"",VLOOKUP($H54,'WM-AR'!$B$7:$AL$2292,14,FALSE))</f>
        <v>20MPa &lt; F'c (Cylinder Strength) ≤ 25MPa</v>
      </c>
      <c r="Q54" s="310">
        <f>VLOOKUP($H54,'WM-AR'!$B$7:$AL$2292,16,FALSE)</f>
        <v>0</v>
      </c>
      <c r="R54" s="310">
        <f>VLOOKUP($H54,'WM-AR'!$B$7:$AL$2292,18,FALSE)</f>
        <v>0</v>
      </c>
      <c r="S54" s="310" t="str">
        <f>VLOOKUP($H54,'WM-AR'!$B$7:$AL$2292,20,FALSE)</f>
        <v/>
      </c>
      <c r="T54" s="310">
        <f>VLOOKUP($H54,'WM-AR'!$B$7:$AL$2292,22,FALSE)</f>
        <v>0</v>
      </c>
      <c r="U54" s="310" t="str">
        <f>VLOOKUP($H54,'WM-AR'!$B$7:$AL$2292,24,FALSE)</f>
        <v/>
      </c>
      <c r="V54" s="310">
        <f>VLOOKUP($H54,'WM-AR'!$B$7:$AL$2292,25,FALSE)</f>
        <v>0</v>
      </c>
      <c r="W54" s="310" t="str">
        <f>VLOOKUP($H54,'WM-AR'!$B$7:$AL$2292,26,FALSE)</f>
        <v/>
      </c>
      <c r="X54" s="310">
        <f>VLOOKUP($H54,'WM-AR'!$B$7:$AL$2292,27,FALSE)</f>
        <v>0</v>
      </c>
      <c r="Y54" s="310">
        <f>VLOOKUP($H54,'WM-AR'!$B$7:$AL$2292,28,FALSE)</f>
        <v>0</v>
      </c>
      <c r="Z54" s="310">
        <f>VLOOKUP($H54,'WM-AR'!$B$7:$AL$2292,29,FALSE)</f>
        <v>0</v>
      </c>
      <c r="AA54" s="310">
        <f>VLOOKUP($H54,'WM-AR'!$B$7:$AL$2292,30,FALSE)</f>
        <v>0</v>
      </c>
      <c r="AB54" s="310">
        <f>VLOOKUP($H54,'WM-AR'!$B$7:$AL$2292,31,FALSE)</f>
        <v>0</v>
      </c>
      <c r="AC54" s="310">
        <f>VLOOKUP($H54,'WM-AR'!$B$7:$AL$2292,32,FALSE)</f>
        <v>0</v>
      </c>
      <c r="AD54" s="310">
        <f>VLOOKUP($H54,'WM-AR'!$B$7:$AL$2292,33,FALSE)</f>
        <v>0</v>
      </c>
      <c r="AE54" s="287" t="s">
        <v>897</v>
      </c>
      <c r="AF54" s="316" t="s">
        <v>881</v>
      </c>
      <c r="AG54" s="312"/>
      <c r="AH54" s="312" t="s">
        <v>882</v>
      </c>
      <c r="AI54" s="334"/>
    </row>
    <row r="55" spans="2:35" ht="49.9" customHeight="1">
      <c r="B55" s="314"/>
      <c r="C55" s="314"/>
      <c r="D55" s="315"/>
      <c r="E55" s="748"/>
      <c r="F55" s="286" t="str">
        <f t="shared" si="6"/>
        <v>Rebar Work 300MPa&lt;Fy≤400MPa</v>
      </c>
      <c r="G55" s="308" t="s">
        <v>1221</v>
      </c>
      <c r="H55" s="309" t="str">
        <f t="shared" si="1"/>
        <v>A03AD037-00003</v>
      </c>
      <c r="I55" s="310"/>
      <c r="J55" s="310" t="str">
        <f>VLOOKUP($H55,'WM-AR'!$B$7:$AL$2292,34,FALSE)</f>
        <v>TON</v>
      </c>
      <c r="K55" s="310" t="str">
        <f>VLOOKUP($H55,'WM-AR'!$B$7:$AL$2292,4,FALSE)</f>
        <v>Concrete Work</v>
      </c>
      <c r="L55" s="310" t="str">
        <f>VLOOKUP($H55,'WM-AR'!$B$7:$AL$2292,6,FALSE)</f>
        <v>Substructure Work</v>
      </c>
      <c r="M55" s="310" t="str">
        <f>VLOOKUP($H55,'WM-AR'!$B$7:$AL$2292,8,FALSE)</f>
        <v>Rebar Work</v>
      </c>
      <c r="N55" s="310" t="str">
        <f>VLOOKUP($H55,'WM-AR'!$B$7:$AL$2292,10,FALSE)</f>
        <v>Deformed Bar (Non-Coat.)</v>
      </c>
      <c r="O55" s="310">
        <f>VLOOKUP($H55,'WM-AR'!$B$7:$AL$2292,12,FALSE)</f>
        <v>0</v>
      </c>
      <c r="P55" s="310" t="str">
        <f>IF(VLOOKUP($H55,'WM-AR'!$B$7:$AL$2292,14,FALSE)=0,"",VLOOKUP($H55,'WM-AR'!$B$7:$AL$2292,14,FALSE))</f>
        <v>300MPa&lt;Fy≤400MPa</v>
      </c>
      <c r="Q55" s="310">
        <f>VLOOKUP($H55,'WM-AR'!$B$7:$AL$2292,16,FALSE)</f>
        <v>0</v>
      </c>
      <c r="R55" s="310">
        <f>VLOOKUP($H55,'WM-AR'!$B$7:$AL$2292,18,FALSE)</f>
        <v>0</v>
      </c>
      <c r="S55" s="310" t="str">
        <f>VLOOKUP($H55,'WM-AR'!$B$7:$AL$2292,20,FALSE)</f>
        <v/>
      </c>
      <c r="T55" s="310">
        <f>VLOOKUP($H55,'WM-AR'!$B$7:$AL$2292,22,FALSE)</f>
        <v>0</v>
      </c>
      <c r="U55" s="310" t="str">
        <f>VLOOKUP($H55,'WM-AR'!$B$7:$AL$2292,24,FALSE)</f>
        <v/>
      </c>
      <c r="V55" s="310">
        <f>VLOOKUP($H55,'WM-AR'!$B$7:$AL$2292,25,FALSE)</f>
        <v>0</v>
      </c>
      <c r="W55" s="310" t="str">
        <f>VLOOKUP($H55,'WM-AR'!$B$7:$AL$2292,26,FALSE)</f>
        <v/>
      </c>
      <c r="X55" s="310">
        <f>VLOOKUP($H55,'WM-AR'!$B$7:$AL$2292,27,FALSE)</f>
        <v>0</v>
      </c>
      <c r="Y55" s="310">
        <f>VLOOKUP($H55,'WM-AR'!$B$7:$AL$2292,28,FALSE)</f>
        <v>0</v>
      </c>
      <c r="Z55" s="310">
        <f>VLOOKUP($H55,'WM-AR'!$B$7:$AL$2292,29,FALSE)</f>
        <v>0</v>
      </c>
      <c r="AA55" s="310">
        <f>VLOOKUP($H55,'WM-AR'!$B$7:$AL$2292,30,FALSE)</f>
        <v>0</v>
      </c>
      <c r="AB55" s="310">
        <f>VLOOKUP($H55,'WM-AR'!$B$7:$AL$2292,31,FALSE)</f>
        <v>0</v>
      </c>
      <c r="AC55" s="310">
        <f>VLOOKUP($H55,'WM-AR'!$B$7:$AL$2292,32,FALSE)</f>
        <v>0</v>
      </c>
      <c r="AD55" s="310">
        <f>VLOOKUP($H55,'WM-AR'!$B$7:$AL$2292,33,FALSE)</f>
        <v>0</v>
      </c>
      <c r="AE55" s="287" t="s">
        <v>899</v>
      </c>
      <c r="AF55" s="316" t="s">
        <v>885</v>
      </c>
      <c r="AG55" s="312"/>
      <c r="AH55" s="312" t="s">
        <v>886</v>
      </c>
      <c r="AI55" s="334" t="s">
        <v>887</v>
      </c>
    </row>
    <row r="56" spans="2:35" ht="49.9" customHeight="1">
      <c r="B56" s="314"/>
      <c r="C56" s="314"/>
      <c r="D56" s="315"/>
      <c r="E56" s="747"/>
      <c r="F56" s="286" t="str">
        <f t="shared" si="6"/>
        <v xml:space="preserve">Form Work (3 times in use) </v>
      </c>
      <c r="G56" s="308" t="s">
        <v>1222</v>
      </c>
      <c r="H56" s="309" t="str">
        <f t="shared" si="1"/>
        <v>A03AD035-00001</v>
      </c>
      <c r="I56" s="310"/>
      <c r="J56" s="310" t="str">
        <f>VLOOKUP($H56,'WM-AR'!$B$7:$AL$2292,34,FALSE)</f>
        <v>M2</v>
      </c>
      <c r="K56" s="310" t="str">
        <f>VLOOKUP($H56,'WM-AR'!$B$7:$AL$2292,4,FALSE)</f>
        <v>Concrete Work</v>
      </c>
      <c r="L56" s="310" t="str">
        <f>VLOOKUP($H56,'WM-AR'!$B$7:$AL$2292,6,FALSE)</f>
        <v>Substructure Work</v>
      </c>
      <c r="M56" s="310" t="str">
        <f>VLOOKUP($H56,'WM-AR'!$B$7:$AL$2292,8,FALSE)</f>
        <v>Form Work (3 times in use)</v>
      </c>
      <c r="N56" s="310" t="str">
        <f>VLOOKUP($H56,'WM-AR'!$B$7:$AL$2292,10,FALSE)</f>
        <v>Flat Form</v>
      </c>
      <c r="O56" s="310">
        <f>VLOOKUP($H56,'WM-AR'!$B$7:$AL$2292,12,FALSE)</f>
        <v>0</v>
      </c>
      <c r="P56" s="310" t="str">
        <f>IF(VLOOKUP($H56,'WM-AR'!$B$7:$AL$2292,14,FALSE)=0,"",VLOOKUP($H56,'WM-AR'!$B$7:$AL$2292,14,FALSE))</f>
        <v/>
      </c>
      <c r="Q56" s="310">
        <f>VLOOKUP($H56,'WM-AR'!$B$7:$AL$2292,16,FALSE)</f>
        <v>0</v>
      </c>
      <c r="R56" s="310">
        <f>VLOOKUP($H56,'WM-AR'!$B$7:$AL$2292,18,FALSE)</f>
        <v>0</v>
      </c>
      <c r="S56" s="310" t="str">
        <f>VLOOKUP($H56,'WM-AR'!$B$7:$AL$2292,20,FALSE)</f>
        <v>Dressed Lumber, Plywood or Steel Form(Wood Planks are not Allowed) incl. Chamfer</v>
      </c>
      <c r="T56" s="310">
        <f>VLOOKUP($H56,'WM-AR'!$B$7:$AL$2292,22,FALSE)</f>
        <v>0</v>
      </c>
      <c r="U56" s="310" t="str">
        <f>VLOOKUP($H56,'WM-AR'!$B$7:$AL$2292,24,FALSE)</f>
        <v/>
      </c>
      <c r="V56" s="310">
        <f>VLOOKUP($H56,'WM-AR'!$B$7:$AL$2292,25,FALSE)</f>
        <v>0</v>
      </c>
      <c r="W56" s="310" t="str">
        <f>VLOOKUP($H56,'WM-AR'!$B$7:$AL$2292,26,FALSE)</f>
        <v/>
      </c>
      <c r="X56" s="310">
        <f>VLOOKUP($H56,'WM-AR'!$B$7:$AL$2292,27,FALSE)</f>
        <v>0</v>
      </c>
      <c r="Y56" s="310">
        <f>VLOOKUP($H56,'WM-AR'!$B$7:$AL$2292,28,FALSE)</f>
        <v>0</v>
      </c>
      <c r="Z56" s="310">
        <f>VLOOKUP($H56,'WM-AR'!$B$7:$AL$2292,29,FALSE)</f>
        <v>0</v>
      </c>
      <c r="AA56" s="310">
        <f>VLOOKUP($H56,'WM-AR'!$B$7:$AL$2292,30,FALSE)</f>
        <v>0</v>
      </c>
      <c r="AB56" s="310">
        <f>VLOOKUP($H56,'WM-AR'!$B$7:$AL$2292,31,FALSE)</f>
        <v>0</v>
      </c>
      <c r="AC56" s="310">
        <f>VLOOKUP($H56,'WM-AR'!$B$7:$AL$2292,32,FALSE)</f>
        <v>0</v>
      </c>
      <c r="AD56" s="310">
        <f>VLOOKUP($H56,'WM-AR'!$B$7:$AL$2292,33,FALSE)</f>
        <v>0</v>
      </c>
      <c r="AE56" s="287"/>
      <c r="AF56" s="316" t="s">
        <v>1359</v>
      </c>
      <c r="AG56" s="312"/>
      <c r="AH56" s="312" t="s">
        <v>763</v>
      </c>
      <c r="AI56" s="334"/>
    </row>
    <row r="57" spans="2:35" ht="49.9" customHeight="1">
      <c r="B57" s="314"/>
      <c r="C57" s="314"/>
      <c r="D57" s="315"/>
      <c r="E57" s="315"/>
      <c r="F57" s="286" t="str">
        <f t="shared" si="6"/>
        <v xml:space="preserve">Bitumen/Bituminous/Asphalt Coating </v>
      </c>
      <c r="G57" s="308" t="s">
        <v>906</v>
      </c>
      <c r="H57" s="309" t="str">
        <f t="shared" si="1"/>
        <v>A03AH056-00001</v>
      </c>
      <c r="I57" s="310"/>
      <c r="J57" s="310" t="str">
        <f>VLOOKUP($H57,'WM-AR'!$B$7:$AL$2292,34,FALSE)</f>
        <v>M2</v>
      </c>
      <c r="K57" s="310" t="str">
        <f>VLOOKUP($H57,'WM-AR'!$B$7:$AL$2292,4,FALSE)</f>
        <v>Concrete Work</v>
      </c>
      <c r="L57" s="310" t="str">
        <f>VLOOKUP($H57,'WM-AR'!$B$7:$AL$2292,6,FALSE)</f>
        <v>Concrete Protective Coating (U/G)</v>
      </c>
      <c r="M57" s="310" t="str">
        <f>VLOOKUP($H57,'WM-AR'!$B$7:$AL$2292,8,FALSE)</f>
        <v>Bitumen/Bituminous/Asphalt Coating</v>
      </c>
      <c r="N57" s="310">
        <f>VLOOKUP($H57,'WM-AR'!$B$7:$AL$2292,10,FALSE)</f>
        <v>0</v>
      </c>
      <c r="O57" s="310">
        <f>VLOOKUP($H57,'WM-AR'!$B$7:$AL$2292,12,FALSE)</f>
        <v>0</v>
      </c>
      <c r="P57" s="310" t="str">
        <f>IF(VLOOKUP($H57,'WM-AR'!$B$7:$AL$2292,14,FALSE)=0,"",VLOOKUP($H57,'WM-AR'!$B$7:$AL$2292,14,FALSE))</f>
        <v/>
      </c>
      <c r="Q57" s="310">
        <f>VLOOKUP($H57,'WM-AR'!$B$7:$AL$2292,16,FALSE)</f>
        <v>0</v>
      </c>
      <c r="R57" s="310">
        <f>VLOOKUP($H57,'WM-AR'!$B$7:$AL$2292,18,FALSE)</f>
        <v>0</v>
      </c>
      <c r="S57" s="310">
        <f>VLOOKUP($H57,'WM-AR'!$B$7:$AL$2292,20,FALSE)</f>
        <v>0</v>
      </c>
      <c r="T57" s="310">
        <f>VLOOKUP($H57,'WM-AR'!$B$7:$AL$2292,22,FALSE)</f>
        <v>0</v>
      </c>
      <c r="U57" s="310">
        <f>VLOOKUP($H57,'WM-AR'!$B$7:$AL$2292,24,FALSE)</f>
        <v>0</v>
      </c>
      <c r="V57" s="310">
        <f>VLOOKUP($H57,'WM-AR'!$B$7:$AL$2292,25,FALSE)</f>
        <v>0</v>
      </c>
      <c r="W57" s="310" t="str">
        <f>VLOOKUP($H57,'WM-AR'!$B$7:$AL$2292,26,FALSE)</f>
        <v/>
      </c>
      <c r="X57" s="310">
        <f>VLOOKUP($H57,'WM-AR'!$B$7:$AL$2292,27,FALSE)</f>
        <v>0</v>
      </c>
      <c r="Y57" s="310">
        <f>VLOOKUP($H57,'WM-AR'!$B$7:$AL$2292,28,FALSE)</f>
        <v>0</v>
      </c>
      <c r="Z57" s="310">
        <f>VLOOKUP($H57,'WM-AR'!$B$7:$AL$2292,29,FALSE)</f>
        <v>0</v>
      </c>
      <c r="AA57" s="310">
        <f>VLOOKUP($H57,'WM-AR'!$B$7:$AL$2292,30,FALSE)</f>
        <v>0</v>
      </c>
      <c r="AB57" s="310">
        <f>VLOOKUP($H57,'WM-AR'!$B$7:$AL$2292,31,FALSE)</f>
        <v>0</v>
      </c>
      <c r="AC57" s="310">
        <f>VLOOKUP($H57,'WM-AR'!$B$7:$AL$2292,32,FALSE)</f>
        <v>0</v>
      </c>
      <c r="AD57" s="310">
        <f>VLOOKUP($H57,'WM-AR'!$B$7:$AL$2292,33,FALSE)</f>
        <v>0</v>
      </c>
      <c r="AE57" s="287" t="s">
        <v>1360</v>
      </c>
      <c r="AF57" s="316" t="s">
        <v>1359</v>
      </c>
      <c r="AG57" s="312">
        <v>1.99</v>
      </c>
      <c r="AH57" s="312" t="s">
        <v>763</v>
      </c>
      <c r="AI57" s="473" t="s">
        <v>1361</v>
      </c>
    </row>
    <row r="58" spans="2:35" ht="49.9" customHeight="1">
      <c r="B58" s="314"/>
      <c r="C58" s="314"/>
      <c r="D58" s="315"/>
      <c r="E58" s="746"/>
      <c r="F58" s="286" t="str">
        <f t="shared" si="6"/>
        <v xml:space="preserve">Excavation </v>
      </c>
      <c r="G58" s="308" t="s">
        <v>1362</v>
      </c>
      <c r="H58" s="309" t="str">
        <f t="shared" si="1"/>
        <v>A01ZZ001-00004</v>
      </c>
      <c r="I58" s="310"/>
      <c r="J58" s="310" t="str">
        <f>VLOOKUP($H58,'WM-AR'!$B$7:$AL$2292,34,FALSE)</f>
        <v>M3</v>
      </c>
      <c r="K58" s="310" t="str">
        <f>VLOOKUP($H58,'WM-AR'!$B$7:$AL$2292,4,FALSE)</f>
        <v>Earth Work</v>
      </c>
      <c r="L58" s="310" t="str">
        <f>VLOOKUP($H58,'WM-AR'!$B$7:$AL$2292,6,FALSE)</f>
        <v>-</v>
      </c>
      <c r="M58" s="310" t="str">
        <f>VLOOKUP($H58,'WM-AR'!$B$7:$AL$2292,8,FALSE)</f>
        <v>Excavation</v>
      </c>
      <c r="N58" s="310" t="str">
        <f>VLOOKUP($H58,'WM-AR'!$B$7:$AL$2292,10,FALSE)</f>
        <v>Soil, Mech.</v>
      </c>
      <c r="O58" s="310">
        <f>VLOOKUP($H58,'WM-AR'!$B$7:$AL$2292,12,FALSE)</f>
        <v>0</v>
      </c>
      <c r="P58" s="310" t="str">
        <f>IF(VLOOKUP($H58,'WM-AR'!$B$7:$AL$2292,14,FALSE)=0,"",VLOOKUP($H58,'WM-AR'!$B$7:$AL$2292,14,FALSE))</f>
        <v/>
      </c>
      <c r="Q58" s="310">
        <f>VLOOKUP($H58,'WM-AR'!$B$7:$AL$2292,16,FALSE)</f>
        <v>0</v>
      </c>
      <c r="R58" s="310">
        <f>VLOOKUP($H58,'WM-AR'!$B$7:$AL$2292,18,FALSE)</f>
        <v>0</v>
      </c>
      <c r="S58" s="310" t="str">
        <f>VLOOKUP($H58,'WM-AR'!$B$7:$AL$2292,20,FALSE)</f>
        <v/>
      </c>
      <c r="T58" s="310" t="str">
        <f>VLOOKUP($H58,'WM-AR'!$B$7:$AL$2292,22,FALSE)</f>
        <v>D ≤ 2.0M</v>
      </c>
      <c r="U58" s="310" t="str">
        <f>VLOOKUP($H58,'WM-AR'!$B$7:$AL$2292,24,FALSE)</f>
        <v/>
      </c>
      <c r="V58" s="310">
        <f>VLOOKUP($H58,'WM-AR'!$B$7:$AL$2292,25,FALSE)</f>
        <v>0</v>
      </c>
      <c r="W58" s="310" t="str">
        <f>VLOOKUP($H58,'WM-AR'!$B$7:$AL$2292,26,FALSE)</f>
        <v/>
      </c>
      <c r="X58" s="310">
        <f>VLOOKUP($H58,'WM-AR'!$B$7:$AL$2292,27,FALSE)</f>
        <v>0</v>
      </c>
      <c r="Y58" s="310">
        <f>VLOOKUP($H58,'WM-AR'!$B$7:$AL$2292,28,FALSE)</f>
        <v>0</v>
      </c>
      <c r="Z58" s="310">
        <f>VLOOKUP($H58,'WM-AR'!$B$7:$AL$2292,29,FALSE)</f>
        <v>0</v>
      </c>
      <c r="AA58" s="310">
        <f>VLOOKUP($H58,'WM-AR'!$B$7:$AL$2292,30,FALSE)</f>
        <v>0</v>
      </c>
      <c r="AB58" s="310">
        <f>VLOOKUP($H58,'WM-AR'!$B$7:$AL$2292,31,FALSE)</f>
        <v>0</v>
      </c>
      <c r="AC58" s="310">
        <f>VLOOKUP($H58,'WM-AR'!$B$7:$AL$2292,32,FALSE)</f>
        <v>0</v>
      </c>
      <c r="AD58" s="310">
        <f>VLOOKUP($H58,'WM-AR'!$B$7:$AL$2292,33,FALSE)</f>
        <v>0</v>
      </c>
      <c r="AE58" s="287" t="s">
        <v>1377</v>
      </c>
      <c r="AF58" s="316" t="s">
        <v>583</v>
      </c>
      <c r="AG58" s="312"/>
      <c r="AH58" s="312" t="s">
        <v>882</v>
      </c>
      <c r="AI58" s="334" t="s">
        <v>1364</v>
      </c>
    </row>
    <row r="59" spans="2:35" ht="49.9" customHeight="1">
      <c r="B59" s="314"/>
      <c r="C59" s="314"/>
      <c r="D59" s="315"/>
      <c r="E59" s="748"/>
      <c r="F59" s="286" t="str">
        <f t="shared" si="6"/>
        <v xml:space="preserve">Backfill </v>
      </c>
      <c r="G59" s="308" t="s">
        <v>1365</v>
      </c>
      <c r="H59" s="309" t="str">
        <f t="shared" si="1"/>
        <v>A01ZZ003-00001</v>
      </c>
      <c r="I59" s="310"/>
      <c r="J59" s="310" t="str">
        <f>VLOOKUP($H59,'WM-AR'!$B$7:$AL$2292,34,FALSE)</f>
        <v>M3</v>
      </c>
      <c r="K59" s="310" t="str">
        <f>VLOOKUP($H59,'WM-AR'!$B$7:$AL$2292,4,FALSE)</f>
        <v>Earth Work</v>
      </c>
      <c r="L59" s="310" t="str">
        <f>VLOOKUP($H59,'WM-AR'!$B$7:$AL$2292,6,FALSE)</f>
        <v>-</v>
      </c>
      <c r="M59" s="310" t="str">
        <f>VLOOKUP($H59,'WM-AR'!$B$7:$AL$2292,8,FALSE)</f>
        <v>Backfill</v>
      </c>
      <c r="N59" s="310" t="str">
        <f>VLOOKUP($H59,'WM-AR'!$B$7:$AL$2292,10,FALSE)</f>
        <v>Re-use, Soil</v>
      </c>
      <c r="O59" s="310">
        <f>VLOOKUP($H59,'WM-AR'!$B$7:$AL$2292,12,FALSE)</f>
        <v>0</v>
      </c>
      <c r="P59" s="310" t="str">
        <f>IF(VLOOKUP($H59,'WM-AR'!$B$7:$AL$2292,14,FALSE)=0,"",VLOOKUP($H59,'WM-AR'!$B$7:$AL$2292,14,FALSE))</f>
        <v/>
      </c>
      <c r="Q59" s="310">
        <f>VLOOKUP($H59,'WM-AR'!$B$7:$AL$2292,16,FALSE)</f>
        <v>0</v>
      </c>
      <c r="R59" s="310">
        <f>VLOOKUP($H59,'WM-AR'!$B$7:$AL$2292,18,FALSE)</f>
        <v>0</v>
      </c>
      <c r="S59" s="310" t="str">
        <f>VLOOKUP($H59,'WM-AR'!$B$7:$AL$2292,20,FALSE)</f>
        <v/>
      </c>
      <c r="T59" s="310">
        <f>VLOOKUP($H59,'WM-AR'!$B$7:$AL$2292,22,FALSE)</f>
        <v>0</v>
      </c>
      <c r="U59" s="310" t="str">
        <f>VLOOKUP($H59,'WM-AR'!$B$7:$AL$2292,24,FALSE)</f>
        <v/>
      </c>
      <c r="V59" s="310">
        <f>VLOOKUP($H59,'WM-AR'!$B$7:$AL$2292,25,FALSE)</f>
        <v>0</v>
      </c>
      <c r="W59" s="310" t="str">
        <f>VLOOKUP($H59,'WM-AR'!$B$7:$AL$2292,26,FALSE)</f>
        <v/>
      </c>
      <c r="X59" s="310">
        <f>VLOOKUP($H59,'WM-AR'!$B$7:$AL$2292,27,FALSE)</f>
        <v>0</v>
      </c>
      <c r="Y59" s="310">
        <f>VLOOKUP($H59,'WM-AR'!$B$7:$AL$2292,28,FALSE)</f>
        <v>0</v>
      </c>
      <c r="Z59" s="310">
        <f>VLOOKUP($H59,'WM-AR'!$B$7:$AL$2292,29,FALSE)</f>
        <v>0</v>
      </c>
      <c r="AA59" s="310" t="str">
        <f>VLOOKUP($H59,'WM-AR'!$B$7:$AL$2292,30,FALSE)</f>
        <v>Compaction=(  )%</v>
      </c>
      <c r="AB59" s="310">
        <f>VLOOKUP($H59,'WM-AR'!$B$7:$AL$2292,31,FALSE)</f>
        <v>0</v>
      </c>
      <c r="AC59" s="310">
        <f>VLOOKUP($H59,'WM-AR'!$B$7:$AL$2292,32,FALSE)</f>
        <v>0</v>
      </c>
      <c r="AD59" s="310">
        <f>VLOOKUP($H59,'WM-AR'!$B$7:$AL$2292,33,FALSE)</f>
        <v>0</v>
      </c>
      <c r="AE59" s="287" t="s">
        <v>1366</v>
      </c>
      <c r="AF59" s="316" t="s">
        <v>585</v>
      </c>
      <c r="AG59" s="312"/>
      <c r="AH59" s="312" t="s">
        <v>882</v>
      </c>
      <c r="AI59" s="334" t="s">
        <v>1364</v>
      </c>
    </row>
    <row r="60" spans="2:35" ht="49.9" customHeight="1">
      <c r="B60" s="314"/>
      <c r="C60" s="314"/>
      <c r="D60" s="315"/>
      <c r="E60" s="747"/>
      <c r="F60" s="286" t="str">
        <f t="shared" si="6"/>
        <v xml:space="preserve">Disposal </v>
      </c>
      <c r="G60" s="308" t="s">
        <v>1367</v>
      </c>
      <c r="H60" s="309" t="str">
        <f t="shared" si="1"/>
        <v>A01ZZ004-00001</v>
      </c>
      <c r="I60" s="310"/>
      <c r="J60" s="310" t="str">
        <f>VLOOKUP($H60,'WM-AR'!$B$7:$AL$2292,34,FALSE)</f>
        <v>M3</v>
      </c>
      <c r="K60" s="310" t="str">
        <f>VLOOKUP($H60,'WM-AR'!$B$7:$AL$2292,4,FALSE)</f>
        <v>Earth Work</v>
      </c>
      <c r="L60" s="310" t="str">
        <f>VLOOKUP($H60,'WM-AR'!$B$7:$AL$2292,6,FALSE)</f>
        <v>-</v>
      </c>
      <c r="M60" s="310" t="str">
        <f>VLOOKUP($H60,'WM-AR'!$B$7:$AL$2292,8,FALSE)</f>
        <v>Disposal</v>
      </c>
      <c r="N60" s="310" t="str">
        <f>VLOOKUP($H60,'WM-AR'!$B$7:$AL$2292,10,FALSE)</f>
        <v>Soil</v>
      </c>
      <c r="O60" s="310">
        <f>VLOOKUP($H60,'WM-AR'!$B$7:$AL$2292,12,FALSE)</f>
        <v>0</v>
      </c>
      <c r="P60" s="310" t="str">
        <f>IF(VLOOKUP($H60,'WM-AR'!$B$7:$AL$2292,14,FALSE)=0,"",VLOOKUP($H60,'WM-AR'!$B$7:$AL$2292,14,FALSE))</f>
        <v/>
      </c>
      <c r="Q60" s="310">
        <f>VLOOKUP($H60,'WM-AR'!$B$7:$AL$2292,16,FALSE)</f>
        <v>0</v>
      </c>
      <c r="R60" s="310">
        <f>VLOOKUP($H60,'WM-AR'!$B$7:$AL$2292,18,FALSE)</f>
        <v>0</v>
      </c>
      <c r="S60" s="310" t="str">
        <f>VLOOKUP($H60,'WM-AR'!$B$7:$AL$2292,20,FALSE)</f>
        <v/>
      </c>
      <c r="T60" s="310">
        <f>VLOOKUP($H60,'WM-AR'!$B$7:$AL$2292,22,FALSE)</f>
        <v>0</v>
      </c>
      <c r="U60" s="310" t="str">
        <f>VLOOKUP($H60,'WM-AR'!$B$7:$AL$2292,24,FALSE)</f>
        <v/>
      </c>
      <c r="V60" s="310">
        <f>VLOOKUP($H60,'WM-AR'!$B$7:$AL$2292,25,FALSE)</f>
        <v>0</v>
      </c>
      <c r="W60" s="310" t="str">
        <f>VLOOKUP($H60,'WM-AR'!$B$7:$AL$2292,26,FALSE)</f>
        <v/>
      </c>
      <c r="X60" s="310">
        <f>VLOOKUP($H60,'WM-AR'!$B$7:$AL$2292,27,FALSE)</f>
        <v>0</v>
      </c>
      <c r="Y60" s="310" t="str">
        <f>VLOOKUP($H60,'WM-AR'!$B$7:$AL$2292,28,FALSE)</f>
        <v>Disposal Distance=Appx. (  )km from Site</v>
      </c>
      <c r="Z60" s="310">
        <f>VLOOKUP($H60,'WM-AR'!$B$7:$AL$2292,29,FALSE)</f>
        <v>0</v>
      </c>
      <c r="AA60" s="310">
        <f>VLOOKUP($H60,'WM-AR'!$B$7:$AL$2292,30,FALSE)</f>
        <v>0</v>
      </c>
      <c r="AB60" s="310">
        <f>VLOOKUP($H60,'WM-AR'!$B$7:$AL$2292,31,FALSE)</f>
        <v>0</v>
      </c>
      <c r="AC60" s="310">
        <f>VLOOKUP($H60,'WM-AR'!$B$7:$AL$2292,32,FALSE)</f>
        <v>0</v>
      </c>
      <c r="AD60" s="310">
        <f>VLOOKUP($H60,'WM-AR'!$B$7:$AL$2292,33,FALSE)</f>
        <v>0</v>
      </c>
      <c r="AE60" s="287" t="s">
        <v>1368</v>
      </c>
      <c r="AF60" s="316" t="s">
        <v>586</v>
      </c>
      <c r="AG60" s="312"/>
      <c r="AH60" s="312" t="s">
        <v>882</v>
      </c>
      <c r="AI60" s="334" t="s">
        <v>1364</v>
      </c>
    </row>
    <row r="61" spans="2:35" ht="34.9" customHeight="1">
      <c r="B61" s="349"/>
      <c r="C61" s="420"/>
      <c r="D61" s="426"/>
      <c r="E61" s="426"/>
      <c r="F61" s="474" t="s">
        <v>1369</v>
      </c>
      <c r="G61" s="474"/>
      <c r="H61" s="350" t="str">
        <f t="shared" si="1"/>
        <v/>
      </c>
      <c r="I61" s="351"/>
      <c r="J61" s="351"/>
      <c r="K61" s="351"/>
      <c r="L61" s="351"/>
      <c r="M61" s="351"/>
      <c r="N61" s="351"/>
      <c r="O61" s="351"/>
      <c r="P61" s="351"/>
      <c r="Q61" s="351"/>
      <c r="R61" s="351"/>
      <c r="S61" s="351"/>
      <c r="T61" s="351"/>
      <c r="U61" s="351"/>
      <c r="V61" s="351"/>
      <c r="W61" s="351"/>
      <c r="X61" s="351"/>
      <c r="Y61" s="351"/>
      <c r="Z61" s="351"/>
      <c r="AA61" s="351"/>
      <c r="AB61" s="351"/>
      <c r="AC61" s="351"/>
      <c r="AD61" s="351"/>
      <c r="AE61" s="440"/>
      <c r="AF61" s="297"/>
      <c r="AG61" s="297"/>
      <c r="AH61" s="297"/>
      <c r="AI61" s="475"/>
    </row>
    <row r="62" spans="2:35" ht="33" customHeight="1">
      <c r="B62" s="438"/>
      <c r="C62" s="321"/>
      <c r="D62" s="321"/>
      <c r="E62" s="321"/>
      <c r="F62" s="450" t="s">
        <v>1387</v>
      </c>
      <c r="G62" s="450"/>
      <c r="H62" s="415" t="str">
        <f t="shared" si="1"/>
        <v/>
      </c>
      <c r="I62" s="415"/>
      <c r="J62" s="416"/>
      <c r="K62" s="416"/>
      <c r="L62" s="416"/>
      <c r="M62" s="416"/>
      <c r="N62" s="416"/>
      <c r="O62" s="416"/>
      <c r="P62" s="416"/>
      <c r="Q62" s="416"/>
      <c r="R62" s="416"/>
      <c r="S62" s="416"/>
      <c r="T62" s="416"/>
      <c r="U62" s="416"/>
      <c r="V62" s="416"/>
      <c r="W62" s="416"/>
      <c r="X62" s="416"/>
      <c r="Y62" s="416"/>
      <c r="Z62" s="416"/>
      <c r="AA62" s="416"/>
      <c r="AB62" s="416"/>
      <c r="AC62" s="416"/>
      <c r="AD62" s="416"/>
      <c r="AE62" s="305"/>
      <c r="AF62" s="305"/>
      <c r="AG62" s="305"/>
      <c r="AH62" s="305"/>
      <c r="AI62" s="306"/>
    </row>
    <row r="63" spans="2:35" ht="34.9" customHeight="1">
      <c r="B63" s="440"/>
      <c r="C63" s="285" t="s">
        <v>225</v>
      </c>
      <c r="D63" s="308"/>
      <c r="E63" s="287" t="s">
        <v>571</v>
      </c>
      <c r="F63" s="288" t="s">
        <v>1388</v>
      </c>
      <c r="G63" s="289"/>
      <c r="H63" s="290" t="str">
        <f t="shared" si="1"/>
        <v/>
      </c>
      <c r="I63" s="290"/>
      <c r="J63" s="290"/>
      <c r="K63" s="290"/>
      <c r="L63" s="290"/>
      <c r="M63" s="291"/>
      <c r="N63" s="454"/>
      <c r="O63" s="442"/>
      <c r="P63" s="442"/>
      <c r="Q63" s="442"/>
      <c r="R63" s="442"/>
      <c r="S63" s="442"/>
      <c r="T63" s="442"/>
      <c r="U63" s="443"/>
      <c r="V63" s="444"/>
      <c r="W63" s="444"/>
      <c r="X63" s="444"/>
      <c r="Y63" s="444"/>
      <c r="Z63" s="444"/>
      <c r="AA63" s="444"/>
      <c r="AB63" s="444"/>
      <c r="AC63" s="444"/>
      <c r="AD63" s="444"/>
      <c r="AE63" s="394" t="s">
        <v>1381</v>
      </c>
      <c r="AF63" s="297"/>
      <c r="AG63" s="297"/>
      <c r="AH63" s="297"/>
      <c r="AI63" s="333"/>
    </row>
    <row r="64" spans="2:35" ht="49.9" customHeight="1">
      <c r="B64" s="314"/>
      <c r="C64" s="314"/>
      <c r="D64" s="315"/>
      <c r="E64" s="746"/>
      <c r="F64" s="286" t="str">
        <f t="shared" ref="F64:F71" si="7">M64&amp;" "&amp;P64</f>
        <v>Structural Concrete 25MPa &lt; F'c (Cylinder Strength) ≤ 30MPa</v>
      </c>
      <c r="G64" s="308" t="s">
        <v>1389</v>
      </c>
      <c r="H64" s="309" t="str">
        <f t="shared" si="1"/>
        <v>A03AD032-00009</v>
      </c>
      <c r="I64" s="310"/>
      <c r="J64" s="310" t="str">
        <f>VLOOKUP($H64,'WM-AR'!$B$7:$AL$2292,34,FALSE)</f>
        <v>M3</v>
      </c>
      <c r="K64" s="310" t="str">
        <f>VLOOKUP($H64,'WM-AR'!$B$7:$AL$2292,4,FALSE)</f>
        <v>Concrete Work</v>
      </c>
      <c r="L64" s="310" t="str">
        <f>VLOOKUP($H64,'WM-AR'!$B$7:$AL$2292,6,FALSE)</f>
        <v>Substructure Work</v>
      </c>
      <c r="M64" s="310" t="str">
        <f>VLOOKUP($H64,'WM-AR'!$B$7:$AL$2292,8,FALSE)</f>
        <v>Structural Concrete</v>
      </c>
      <c r="N64" s="310">
        <f>VLOOKUP($H64,'WM-AR'!$B$7:$AL$2292,10,FALSE)</f>
        <v>0</v>
      </c>
      <c r="O64" s="310" t="str">
        <f>VLOOKUP($H64,'WM-AR'!$B$7:$AL$2292,12,FALSE)</f>
        <v>Cement Type-5</v>
      </c>
      <c r="P64" s="310" t="str">
        <f>IF(VLOOKUP($H64,'WM-AR'!$B$7:$AL$2292,14,FALSE)=0,"",VLOOKUP($H64,'WM-AR'!$B$7:$AL$2292,14,FALSE))</f>
        <v>25MPa &lt; F'c (Cylinder Strength) ≤ 30MPa</v>
      </c>
      <c r="Q64" s="310">
        <f>VLOOKUP($H64,'WM-AR'!$B$7:$AL$2292,16,FALSE)</f>
        <v>0</v>
      </c>
      <c r="R64" s="310">
        <f>VLOOKUP($H64,'WM-AR'!$B$7:$AL$2292,18,FALSE)</f>
        <v>0</v>
      </c>
      <c r="S64" s="310" t="str">
        <f>VLOOKUP($H64,'WM-AR'!$B$7:$AL$2292,20,FALSE)</f>
        <v/>
      </c>
      <c r="T64" s="310">
        <f>VLOOKUP($H64,'WM-AR'!$B$7:$AL$2292,22,FALSE)</f>
        <v>0</v>
      </c>
      <c r="U64" s="310" t="str">
        <f>VLOOKUP($H64,'WM-AR'!$B$7:$AL$2292,24,FALSE)</f>
        <v/>
      </c>
      <c r="V64" s="310">
        <f>VLOOKUP($H64,'WM-AR'!$B$7:$AL$2292,25,FALSE)</f>
        <v>0</v>
      </c>
      <c r="W64" s="310" t="str">
        <f>VLOOKUP($H64,'WM-AR'!$B$7:$AL$2292,26,FALSE)</f>
        <v/>
      </c>
      <c r="X64" s="310">
        <f>VLOOKUP($H64,'WM-AR'!$B$7:$AL$2292,27,FALSE)</f>
        <v>0</v>
      </c>
      <c r="Y64" s="310">
        <f>VLOOKUP($H64,'WM-AR'!$B$7:$AL$2292,28,FALSE)</f>
        <v>0</v>
      </c>
      <c r="Z64" s="310">
        <f>VLOOKUP($H64,'WM-AR'!$B$7:$AL$2292,29,FALSE)</f>
        <v>0</v>
      </c>
      <c r="AA64" s="310">
        <f>VLOOKUP($H64,'WM-AR'!$B$7:$AL$2292,30,FALSE)</f>
        <v>0</v>
      </c>
      <c r="AB64" s="310">
        <f>VLOOKUP($H64,'WM-AR'!$B$7:$AL$2292,31,FALSE)</f>
        <v>0</v>
      </c>
      <c r="AC64" s="310">
        <f>VLOOKUP($H64,'WM-AR'!$B$7:$AL$2292,32,FALSE)</f>
        <v>0</v>
      </c>
      <c r="AD64" s="310">
        <f>VLOOKUP($H64,'WM-AR'!$B$7:$AL$2292,33,FALSE)</f>
        <v>0</v>
      </c>
      <c r="AE64" s="287" t="s">
        <v>1382</v>
      </c>
      <c r="AF64" s="316" t="s">
        <v>881</v>
      </c>
      <c r="AG64" s="312"/>
      <c r="AH64" s="312" t="s">
        <v>882</v>
      </c>
      <c r="AI64" s="334"/>
    </row>
    <row r="65" spans="2:35" ht="49.9" customHeight="1">
      <c r="B65" s="314"/>
      <c r="C65" s="314"/>
      <c r="D65" s="315"/>
      <c r="E65" s="748"/>
      <c r="F65" s="286" t="str">
        <f t="shared" si="7"/>
        <v>Rebar Work 400MPa&lt;Fy≤470MPa</v>
      </c>
      <c r="G65" s="308" t="s">
        <v>1207</v>
      </c>
      <c r="H65" s="309" t="str">
        <f t="shared" si="1"/>
        <v>A03AD037-00002</v>
      </c>
      <c r="I65" s="310"/>
      <c r="J65" s="310" t="str">
        <f>VLOOKUP($H65,'WM-AR'!$B$7:$AL$2292,34,FALSE)</f>
        <v>TON</v>
      </c>
      <c r="K65" s="310" t="str">
        <f>VLOOKUP($H65,'WM-AR'!$B$7:$AL$2292,4,FALSE)</f>
        <v>Concrete Work</v>
      </c>
      <c r="L65" s="310" t="str">
        <f>VLOOKUP($H65,'WM-AR'!$B$7:$AL$2292,6,FALSE)</f>
        <v>Substructure Work</v>
      </c>
      <c r="M65" s="310" t="str">
        <f>VLOOKUP($H65,'WM-AR'!$B$7:$AL$2292,8,FALSE)</f>
        <v>Rebar Work</v>
      </c>
      <c r="N65" s="310" t="str">
        <f>VLOOKUP($H65,'WM-AR'!$B$7:$AL$2292,10,FALSE)</f>
        <v>Deformed Bar (Non-Coat.)</v>
      </c>
      <c r="O65" s="310">
        <f>VLOOKUP($H65,'WM-AR'!$B$7:$AL$2292,12,FALSE)</f>
        <v>0</v>
      </c>
      <c r="P65" s="310" t="str">
        <f>IF(VLOOKUP($H65,'WM-AR'!$B$7:$AL$2292,14,FALSE)=0,"",VLOOKUP($H65,'WM-AR'!$B$7:$AL$2292,14,FALSE))</f>
        <v>400MPa&lt;Fy≤470MPa</v>
      </c>
      <c r="Q65" s="310">
        <f>VLOOKUP($H65,'WM-AR'!$B$7:$AL$2292,16,FALSE)</f>
        <v>0</v>
      </c>
      <c r="R65" s="310">
        <f>VLOOKUP($H65,'WM-AR'!$B$7:$AL$2292,18,FALSE)</f>
        <v>0</v>
      </c>
      <c r="S65" s="310" t="str">
        <f>VLOOKUP($H65,'WM-AR'!$B$7:$AL$2292,20,FALSE)</f>
        <v/>
      </c>
      <c r="T65" s="310">
        <f>VLOOKUP($H65,'WM-AR'!$B$7:$AL$2292,22,FALSE)</f>
        <v>0</v>
      </c>
      <c r="U65" s="310" t="str">
        <f>VLOOKUP($H65,'WM-AR'!$B$7:$AL$2292,24,FALSE)</f>
        <v/>
      </c>
      <c r="V65" s="310">
        <f>VLOOKUP($H65,'WM-AR'!$B$7:$AL$2292,25,FALSE)</f>
        <v>0</v>
      </c>
      <c r="W65" s="310" t="str">
        <f>VLOOKUP($H65,'WM-AR'!$B$7:$AL$2292,26,FALSE)</f>
        <v/>
      </c>
      <c r="X65" s="310">
        <f>VLOOKUP($H65,'WM-AR'!$B$7:$AL$2292,27,FALSE)</f>
        <v>0</v>
      </c>
      <c r="Y65" s="310">
        <f>VLOOKUP($H65,'WM-AR'!$B$7:$AL$2292,28,FALSE)</f>
        <v>0</v>
      </c>
      <c r="Z65" s="310">
        <f>VLOOKUP($H65,'WM-AR'!$B$7:$AL$2292,29,FALSE)</f>
        <v>0</v>
      </c>
      <c r="AA65" s="310">
        <f>VLOOKUP($H65,'WM-AR'!$B$7:$AL$2292,30,FALSE)</f>
        <v>0</v>
      </c>
      <c r="AB65" s="310">
        <f>VLOOKUP($H65,'WM-AR'!$B$7:$AL$2292,31,FALSE)</f>
        <v>0</v>
      </c>
      <c r="AC65" s="310">
        <f>VLOOKUP($H65,'WM-AR'!$B$7:$AL$2292,32,FALSE)</f>
        <v>0</v>
      </c>
      <c r="AD65" s="310">
        <f>VLOOKUP($H65,'WM-AR'!$B$7:$AL$2292,33,FALSE)</f>
        <v>0</v>
      </c>
      <c r="AE65" s="287" t="s">
        <v>899</v>
      </c>
      <c r="AF65" s="316" t="s">
        <v>885</v>
      </c>
      <c r="AG65" s="312"/>
      <c r="AH65" s="312" t="s">
        <v>886</v>
      </c>
      <c r="AI65" s="334" t="s">
        <v>887</v>
      </c>
    </row>
    <row r="66" spans="2:35" ht="49.9" customHeight="1">
      <c r="B66" s="314"/>
      <c r="C66" s="314"/>
      <c r="D66" s="315"/>
      <c r="E66" s="748"/>
      <c r="F66" s="286" t="str">
        <f t="shared" si="7"/>
        <v xml:space="preserve">System Form </v>
      </c>
      <c r="G66" s="308" t="s">
        <v>1390</v>
      </c>
      <c r="H66" s="309" t="str">
        <f t="shared" si="1"/>
        <v>A03AE054-00001</v>
      </c>
      <c r="I66" s="310"/>
      <c r="J66" s="310" t="str">
        <f>VLOOKUP($H66,'WM-AR'!$B$7:$AL$2292,34,FALSE)</f>
        <v>M3</v>
      </c>
      <c r="K66" s="310" t="str">
        <f>VLOOKUP($H66,'WM-AR'!$B$7:$AL$2292,4,FALSE)</f>
        <v>Concrete Work</v>
      </c>
      <c r="L66" s="310" t="str">
        <f>VLOOKUP($H66,'WM-AR'!$B$7:$AL$2292,6,FALSE)</f>
        <v>Mass Concrete Work</v>
      </c>
      <c r="M66" s="310" t="str">
        <f>VLOOKUP($H66,'WM-AR'!$B$7:$AL$2292,8,FALSE)</f>
        <v>System Form</v>
      </c>
      <c r="N66" s="310" t="str">
        <f>VLOOKUP($H66,'WM-AR'!$B$7:$AL$2292,10,FALSE)</f>
        <v>Heavy Duty Forms, Metal Framed Playwood forms</v>
      </c>
      <c r="O66" s="310">
        <f>VLOOKUP($H66,'WM-AR'!$B$7:$AL$2292,12,FALSE)</f>
        <v>0</v>
      </c>
      <c r="P66" s="310" t="str">
        <f>IF(VLOOKUP($H66,'WM-AR'!$B$7:$AL$2292,14,FALSE)=0,"",VLOOKUP($H66,'WM-AR'!$B$7:$AL$2292,14,FALSE))</f>
        <v/>
      </c>
      <c r="Q66" s="310">
        <f>VLOOKUP($H66,'WM-AR'!$B$7:$AL$2292,16,FALSE)</f>
        <v>0</v>
      </c>
      <c r="R66" s="310">
        <f>VLOOKUP($H66,'WM-AR'!$B$7:$AL$2292,18,FALSE)</f>
        <v>0</v>
      </c>
      <c r="S66" s="310" t="str">
        <f>VLOOKUP($H66,'WM-AR'!$B$7:$AL$2292,20,FALSE)</f>
        <v>Including Form Tie, All Accessories, Sealing of Form Tie Hole, Separator &amp; Anchor Box out, Chamfer for Exposed Edge, Opening &amp; Sleeve, Shoring, Scaffording, Safety Measures and Shop Drawing</v>
      </c>
      <c r="T66" s="310">
        <f>VLOOKUP($H66,'WM-AR'!$B$7:$AL$2292,22,FALSE)</f>
        <v>0</v>
      </c>
      <c r="U66" s="310">
        <f>VLOOKUP($H66,'WM-AR'!$B$7:$AL$2292,24,FALSE)</f>
        <v>0</v>
      </c>
      <c r="V66" s="310">
        <f>VLOOKUP($H66,'WM-AR'!$B$7:$AL$2292,25,FALSE)</f>
        <v>0</v>
      </c>
      <c r="W66" s="310" t="str">
        <f>VLOOKUP($H66,'WM-AR'!$B$7:$AL$2292,26,FALSE)</f>
        <v/>
      </c>
      <c r="X66" s="310">
        <f>VLOOKUP($H66,'WM-AR'!$B$7:$AL$2292,27,FALSE)</f>
        <v>0</v>
      </c>
      <c r="Y66" s="310">
        <f>VLOOKUP($H66,'WM-AR'!$B$7:$AL$2292,28,FALSE)</f>
        <v>0</v>
      </c>
      <c r="Z66" s="310">
        <f>VLOOKUP($H66,'WM-AR'!$B$7:$AL$2292,29,FALSE)</f>
        <v>0</v>
      </c>
      <c r="AA66" s="310">
        <f>VLOOKUP($H66,'WM-AR'!$B$7:$AL$2292,30,FALSE)</f>
        <v>0</v>
      </c>
      <c r="AB66" s="310">
        <f>VLOOKUP($H66,'WM-AR'!$B$7:$AL$2292,31,FALSE)</f>
        <v>0</v>
      </c>
      <c r="AC66" s="310">
        <f>VLOOKUP($H66,'WM-AR'!$B$7:$AL$2292,32,FALSE)</f>
        <v>0</v>
      </c>
      <c r="AD66" s="310">
        <f>VLOOKUP($H66,'WM-AR'!$B$7:$AL$2292,33,FALSE)</f>
        <v>0</v>
      </c>
      <c r="AE66" s="287"/>
      <c r="AF66" s="316" t="s">
        <v>1359</v>
      </c>
      <c r="AG66" s="312"/>
      <c r="AH66" s="312" t="s">
        <v>882</v>
      </c>
      <c r="AI66" s="476"/>
    </row>
    <row r="67" spans="2:35" ht="49.9" customHeight="1">
      <c r="B67" s="314"/>
      <c r="C67" s="314"/>
      <c r="D67" s="315"/>
      <c r="E67" s="747"/>
      <c r="F67" s="286" t="str">
        <f t="shared" si="7"/>
        <v xml:space="preserve">Concrete Temperature Monitoring </v>
      </c>
      <c r="G67" s="308" t="s">
        <v>1391</v>
      </c>
      <c r="H67" s="309" t="str">
        <f t="shared" si="1"/>
        <v>A03AE052-00001</v>
      </c>
      <c r="I67" s="310"/>
      <c r="J67" s="310" t="str">
        <f>VLOOKUP($H67,'WM-AR'!$B$7:$AL$2292,34,FALSE)</f>
        <v>SET</v>
      </c>
      <c r="K67" s="310" t="str">
        <f>VLOOKUP($H67,'WM-AR'!$B$7:$AL$2292,4,FALSE)</f>
        <v>Concrete Work</v>
      </c>
      <c r="L67" s="310" t="str">
        <f>VLOOKUP($H67,'WM-AR'!$B$7:$AL$2292,6,FALSE)</f>
        <v>Mass Concrete Work</v>
      </c>
      <c r="M67" s="310" t="str">
        <f>VLOOKUP($H67,'WM-AR'!$B$7:$AL$2292,8,FALSE)</f>
        <v>Concrete Temperature Monitoring</v>
      </c>
      <c r="N67" s="310">
        <f>VLOOKUP($H67,'WM-AR'!$B$7:$AL$2292,10,FALSE)</f>
        <v>0</v>
      </c>
      <c r="O67" s="310">
        <f>VLOOKUP($H67,'WM-AR'!$B$7:$AL$2292,12,FALSE)</f>
        <v>0</v>
      </c>
      <c r="P67" s="310" t="str">
        <f>IF(VLOOKUP($H67,'WM-AR'!$B$7:$AL$2292,14,FALSE)=0,"",VLOOKUP($H67,'WM-AR'!$B$7:$AL$2292,14,FALSE))</f>
        <v/>
      </c>
      <c r="Q67" s="310">
        <f>VLOOKUP($H67,'WM-AR'!$B$7:$AL$2292,16,FALSE)</f>
        <v>0</v>
      </c>
      <c r="R67" s="310">
        <f>VLOOKUP($H67,'WM-AR'!$B$7:$AL$2292,18,FALSE)</f>
        <v>0</v>
      </c>
      <c r="S67" s="310" t="str">
        <f>VLOOKUP($H67,'WM-AR'!$B$7:$AL$2292,20,FALSE)</f>
        <v>Including Themo Coupler, Monitoring &amp; Record Acc. To Approved MS</v>
      </c>
      <c r="T67" s="310">
        <f>VLOOKUP($H67,'WM-AR'!$B$7:$AL$2292,22,FALSE)</f>
        <v>0</v>
      </c>
      <c r="U67" s="310">
        <f>VLOOKUP($H67,'WM-AR'!$B$7:$AL$2292,24,FALSE)</f>
        <v>0</v>
      </c>
      <c r="V67" s="310">
        <f>VLOOKUP($H67,'WM-AR'!$B$7:$AL$2292,25,FALSE)</f>
        <v>0</v>
      </c>
      <c r="W67" s="310" t="str">
        <f>VLOOKUP($H67,'WM-AR'!$B$7:$AL$2292,26,FALSE)</f>
        <v/>
      </c>
      <c r="X67" s="310">
        <f>VLOOKUP($H67,'WM-AR'!$B$7:$AL$2292,27,FALSE)</f>
        <v>0</v>
      </c>
      <c r="Y67" s="310">
        <f>VLOOKUP($H67,'WM-AR'!$B$7:$AL$2292,28,FALSE)</f>
        <v>0</v>
      </c>
      <c r="Z67" s="310">
        <f>VLOOKUP($H67,'WM-AR'!$B$7:$AL$2292,29,FALSE)</f>
        <v>0</v>
      </c>
      <c r="AA67" s="310">
        <f>VLOOKUP($H67,'WM-AR'!$B$7:$AL$2292,30,FALSE)</f>
        <v>0</v>
      </c>
      <c r="AB67" s="310">
        <f>VLOOKUP($H67,'WM-AR'!$B$7:$AL$2292,31,FALSE)</f>
        <v>0</v>
      </c>
      <c r="AC67" s="310">
        <f>VLOOKUP($H67,'WM-AR'!$B$7:$AL$2292,32,FALSE)</f>
        <v>0</v>
      </c>
      <c r="AD67" s="310">
        <f>VLOOKUP($H67,'WM-AR'!$B$7:$AL$2292,33,FALSE)</f>
        <v>0</v>
      </c>
      <c r="AE67" s="287"/>
      <c r="AF67" s="316" t="s">
        <v>881</v>
      </c>
      <c r="AG67" s="312"/>
      <c r="AH67" s="312" t="s">
        <v>882</v>
      </c>
      <c r="AI67" s="334"/>
    </row>
    <row r="68" spans="2:35" ht="49.9" customHeight="1">
      <c r="B68" s="314"/>
      <c r="C68" s="314"/>
      <c r="D68" s="315"/>
      <c r="E68" s="315"/>
      <c r="F68" s="286" t="str">
        <f t="shared" si="7"/>
        <v xml:space="preserve">Bitumen/Bituminous/Asphalt Coating </v>
      </c>
      <c r="G68" s="308" t="s">
        <v>906</v>
      </c>
      <c r="H68" s="309" t="str">
        <f t="shared" si="1"/>
        <v>A03AH056-00001</v>
      </c>
      <c r="I68" s="310"/>
      <c r="J68" s="310" t="str">
        <f>VLOOKUP($H68,'WM-AR'!$B$7:$AL$2292,34,FALSE)</f>
        <v>M2</v>
      </c>
      <c r="K68" s="310" t="str">
        <f>VLOOKUP($H68,'WM-AR'!$B$7:$AL$2292,4,FALSE)</f>
        <v>Concrete Work</v>
      </c>
      <c r="L68" s="310" t="str">
        <f>VLOOKUP($H68,'WM-AR'!$B$7:$AL$2292,6,FALSE)</f>
        <v>Concrete Protective Coating (U/G)</v>
      </c>
      <c r="M68" s="310" t="str">
        <f>VLOOKUP($H68,'WM-AR'!$B$7:$AL$2292,8,FALSE)</f>
        <v>Bitumen/Bituminous/Asphalt Coating</v>
      </c>
      <c r="N68" s="310">
        <f>VLOOKUP($H68,'WM-AR'!$B$7:$AL$2292,10,FALSE)</f>
        <v>0</v>
      </c>
      <c r="O68" s="310">
        <f>VLOOKUP($H68,'WM-AR'!$B$7:$AL$2292,12,FALSE)</f>
        <v>0</v>
      </c>
      <c r="P68" s="310" t="str">
        <f>IF(VLOOKUP($H68,'WM-AR'!$B$7:$AL$2292,14,FALSE)=0,"",VLOOKUP($H68,'WM-AR'!$B$7:$AL$2292,14,FALSE))</f>
        <v/>
      </c>
      <c r="Q68" s="310">
        <f>VLOOKUP($H68,'WM-AR'!$B$7:$AL$2292,16,FALSE)</f>
        <v>0</v>
      </c>
      <c r="R68" s="310">
        <f>VLOOKUP($H68,'WM-AR'!$B$7:$AL$2292,18,FALSE)</f>
        <v>0</v>
      </c>
      <c r="S68" s="310">
        <f>VLOOKUP($H68,'WM-AR'!$B$7:$AL$2292,20,FALSE)</f>
        <v>0</v>
      </c>
      <c r="T68" s="310">
        <f>VLOOKUP($H68,'WM-AR'!$B$7:$AL$2292,22,FALSE)</f>
        <v>0</v>
      </c>
      <c r="U68" s="310">
        <f>VLOOKUP($H68,'WM-AR'!$B$7:$AL$2292,24,FALSE)</f>
        <v>0</v>
      </c>
      <c r="V68" s="310">
        <f>VLOOKUP($H68,'WM-AR'!$B$7:$AL$2292,25,FALSE)</f>
        <v>0</v>
      </c>
      <c r="W68" s="310" t="str">
        <f>VLOOKUP($H68,'WM-AR'!$B$7:$AL$2292,26,FALSE)</f>
        <v/>
      </c>
      <c r="X68" s="310">
        <f>VLOOKUP($H68,'WM-AR'!$B$7:$AL$2292,27,FALSE)</f>
        <v>0</v>
      </c>
      <c r="Y68" s="310">
        <f>VLOOKUP($H68,'WM-AR'!$B$7:$AL$2292,28,FALSE)</f>
        <v>0</v>
      </c>
      <c r="Z68" s="310">
        <f>VLOOKUP($H68,'WM-AR'!$B$7:$AL$2292,29,FALSE)</f>
        <v>0</v>
      </c>
      <c r="AA68" s="310">
        <f>VLOOKUP($H68,'WM-AR'!$B$7:$AL$2292,30,FALSE)</f>
        <v>0</v>
      </c>
      <c r="AB68" s="310">
        <f>VLOOKUP($H68,'WM-AR'!$B$7:$AL$2292,31,FALSE)</f>
        <v>0</v>
      </c>
      <c r="AC68" s="310">
        <f>VLOOKUP($H68,'WM-AR'!$B$7:$AL$2292,32,FALSE)</f>
        <v>0</v>
      </c>
      <c r="AD68" s="310">
        <f>VLOOKUP($H68,'WM-AR'!$B$7:$AL$2292,33,FALSE)</f>
        <v>0</v>
      </c>
      <c r="AE68" s="287" t="s">
        <v>1360</v>
      </c>
      <c r="AF68" s="316" t="s">
        <v>1359</v>
      </c>
      <c r="AG68" s="312">
        <v>1.99</v>
      </c>
      <c r="AH68" s="312" t="s">
        <v>763</v>
      </c>
      <c r="AI68" s="473" t="s">
        <v>1361</v>
      </c>
    </row>
    <row r="69" spans="2:35" ht="49.9" customHeight="1">
      <c r="B69" s="314"/>
      <c r="C69" s="314"/>
      <c r="D69" s="315"/>
      <c r="E69" s="746"/>
      <c r="F69" s="286" t="str">
        <f t="shared" si="7"/>
        <v xml:space="preserve">Excavation </v>
      </c>
      <c r="G69" s="308" t="s">
        <v>1384</v>
      </c>
      <c r="H69" s="309" t="str">
        <f t="shared" si="1"/>
        <v>A01ZZ001-00005</v>
      </c>
      <c r="I69" s="310"/>
      <c r="J69" s="310" t="str">
        <f>VLOOKUP($H69,'WM-AR'!$B$7:$AL$2292,34,FALSE)</f>
        <v>M3</v>
      </c>
      <c r="K69" s="310" t="str">
        <f>VLOOKUP($H69,'WM-AR'!$B$7:$AL$2292,4,FALSE)</f>
        <v>Earth Work</v>
      </c>
      <c r="L69" s="310" t="str">
        <f>VLOOKUP($H69,'WM-AR'!$B$7:$AL$2292,6,FALSE)</f>
        <v>-</v>
      </c>
      <c r="M69" s="310" t="str">
        <f>VLOOKUP($H69,'WM-AR'!$B$7:$AL$2292,8,FALSE)</f>
        <v>Excavation</v>
      </c>
      <c r="N69" s="310" t="str">
        <f>VLOOKUP($H69,'WM-AR'!$B$7:$AL$2292,10,FALSE)</f>
        <v>Soil, Mech.</v>
      </c>
      <c r="O69" s="310">
        <f>VLOOKUP($H69,'WM-AR'!$B$7:$AL$2292,12,FALSE)</f>
        <v>0</v>
      </c>
      <c r="P69" s="310" t="str">
        <f>IF(VLOOKUP($H69,'WM-AR'!$B$7:$AL$2292,14,FALSE)=0,"",VLOOKUP($H69,'WM-AR'!$B$7:$AL$2292,14,FALSE))</f>
        <v/>
      </c>
      <c r="Q69" s="310">
        <f>VLOOKUP($H69,'WM-AR'!$B$7:$AL$2292,16,FALSE)</f>
        <v>0</v>
      </c>
      <c r="R69" s="310">
        <f>VLOOKUP($H69,'WM-AR'!$B$7:$AL$2292,18,FALSE)</f>
        <v>0</v>
      </c>
      <c r="S69" s="310" t="str">
        <f>VLOOKUP($H69,'WM-AR'!$B$7:$AL$2292,20,FALSE)</f>
        <v/>
      </c>
      <c r="T69" s="310" t="str">
        <f>VLOOKUP($H69,'WM-AR'!$B$7:$AL$2292,22,FALSE)</f>
        <v>2.0M &lt; D ≤ 4.0M</v>
      </c>
      <c r="U69" s="310" t="str">
        <f>VLOOKUP($H69,'WM-AR'!$B$7:$AL$2292,24,FALSE)</f>
        <v/>
      </c>
      <c r="V69" s="310">
        <f>VLOOKUP($H69,'WM-AR'!$B$7:$AL$2292,25,FALSE)</f>
        <v>0</v>
      </c>
      <c r="W69" s="310" t="str">
        <f>VLOOKUP($H69,'WM-AR'!$B$7:$AL$2292,26,FALSE)</f>
        <v/>
      </c>
      <c r="X69" s="310">
        <f>VLOOKUP($H69,'WM-AR'!$B$7:$AL$2292,27,FALSE)</f>
        <v>0</v>
      </c>
      <c r="Y69" s="310">
        <f>VLOOKUP($H69,'WM-AR'!$B$7:$AL$2292,28,FALSE)</f>
        <v>0</v>
      </c>
      <c r="Z69" s="310">
        <f>VLOOKUP($H69,'WM-AR'!$B$7:$AL$2292,29,FALSE)</f>
        <v>0</v>
      </c>
      <c r="AA69" s="310">
        <f>VLOOKUP($H69,'WM-AR'!$B$7:$AL$2292,30,FALSE)</f>
        <v>0</v>
      </c>
      <c r="AB69" s="310">
        <f>VLOOKUP($H69,'WM-AR'!$B$7:$AL$2292,31,FALSE)</f>
        <v>0</v>
      </c>
      <c r="AC69" s="310">
        <f>VLOOKUP($H69,'WM-AR'!$B$7:$AL$2292,32,FALSE)</f>
        <v>0</v>
      </c>
      <c r="AD69" s="310">
        <f>VLOOKUP($H69,'WM-AR'!$B$7:$AL$2292,33,FALSE)</f>
        <v>0</v>
      </c>
      <c r="AE69" s="287" t="s">
        <v>1383</v>
      </c>
      <c r="AF69" s="316" t="s">
        <v>583</v>
      </c>
      <c r="AG69" s="312"/>
      <c r="AH69" s="312" t="s">
        <v>882</v>
      </c>
      <c r="AI69" s="334" t="s">
        <v>1364</v>
      </c>
    </row>
    <row r="70" spans="2:35" ht="49.9" customHeight="1">
      <c r="B70" s="314"/>
      <c r="C70" s="314"/>
      <c r="D70" s="315"/>
      <c r="E70" s="748"/>
      <c r="F70" s="286" t="str">
        <f t="shared" si="7"/>
        <v xml:space="preserve">Backfill </v>
      </c>
      <c r="G70" s="308" t="s">
        <v>1365</v>
      </c>
      <c r="H70" s="309" t="str">
        <f t="shared" si="1"/>
        <v>A01ZZ003-00001</v>
      </c>
      <c r="I70" s="310"/>
      <c r="J70" s="310" t="str">
        <f>VLOOKUP($H70,'WM-AR'!$B$7:$AL$2292,34,FALSE)</f>
        <v>M3</v>
      </c>
      <c r="K70" s="310" t="str">
        <f>VLOOKUP($H70,'WM-AR'!$B$7:$AL$2292,4,FALSE)</f>
        <v>Earth Work</v>
      </c>
      <c r="L70" s="310" t="str">
        <f>VLOOKUP($H70,'WM-AR'!$B$7:$AL$2292,6,FALSE)</f>
        <v>-</v>
      </c>
      <c r="M70" s="310" t="str">
        <f>VLOOKUP($H70,'WM-AR'!$B$7:$AL$2292,8,FALSE)</f>
        <v>Backfill</v>
      </c>
      <c r="N70" s="310" t="str">
        <f>VLOOKUP($H70,'WM-AR'!$B$7:$AL$2292,10,FALSE)</f>
        <v>Re-use, Soil</v>
      </c>
      <c r="O70" s="310">
        <f>VLOOKUP($H70,'WM-AR'!$B$7:$AL$2292,12,FALSE)</f>
        <v>0</v>
      </c>
      <c r="P70" s="310" t="str">
        <f>IF(VLOOKUP($H70,'WM-AR'!$B$7:$AL$2292,14,FALSE)=0,"",VLOOKUP($H70,'WM-AR'!$B$7:$AL$2292,14,FALSE))</f>
        <v/>
      </c>
      <c r="Q70" s="310">
        <f>VLOOKUP($H70,'WM-AR'!$B$7:$AL$2292,16,FALSE)</f>
        <v>0</v>
      </c>
      <c r="R70" s="310">
        <f>VLOOKUP($H70,'WM-AR'!$B$7:$AL$2292,18,FALSE)</f>
        <v>0</v>
      </c>
      <c r="S70" s="310" t="str">
        <f>VLOOKUP($H70,'WM-AR'!$B$7:$AL$2292,20,FALSE)</f>
        <v/>
      </c>
      <c r="T70" s="310">
        <f>VLOOKUP($H70,'WM-AR'!$B$7:$AL$2292,22,FALSE)</f>
        <v>0</v>
      </c>
      <c r="U70" s="310" t="str">
        <f>VLOOKUP($H70,'WM-AR'!$B$7:$AL$2292,24,FALSE)</f>
        <v/>
      </c>
      <c r="V70" s="310">
        <f>VLOOKUP($H70,'WM-AR'!$B$7:$AL$2292,25,FALSE)</f>
        <v>0</v>
      </c>
      <c r="W70" s="310" t="str">
        <f>VLOOKUP($H70,'WM-AR'!$B$7:$AL$2292,26,FALSE)</f>
        <v/>
      </c>
      <c r="X70" s="310">
        <f>VLOOKUP($H70,'WM-AR'!$B$7:$AL$2292,27,FALSE)</f>
        <v>0</v>
      </c>
      <c r="Y70" s="310">
        <f>VLOOKUP($H70,'WM-AR'!$B$7:$AL$2292,28,FALSE)</f>
        <v>0</v>
      </c>
      <c r="Z70" s="310">
        <f>VLOOKUP($H70,'WM-AR'!$B$7:$AL$2292,29,FALSE)</f>
        <v>0</v>
      </c>
      <c r="AA70" s="310" t="str">
        <f>VLOOKUP($H70,'WM-AR'!$B$7:$AL$2292,30,FALSE)</f>
        <v>Compaction=(  )%</v>
      </c>
      <c r="AB70" s="310">
        <f>VLOOKUP($H70,'WM-AR'!$B$7:$AL$2292,31,FALSE)</f>
        <v>0</v>
      </c>
      <c r="AC70" s="310">
        <f>VLOOKUP($H70,'WM-AR'!$B$7:$AL$2292,32,FALSE)</f>
        <v>0</v>
      </c>
      <c r="AD70" s="310">
        <f>VLOOKUP($H70,'WM-AR'!$B$7:$AL$2292,33,FALSE)</f>
        <v>0</v>
      </c>
      <c r="AE70" s="287" t="s">
        <v>1366</v>
      </c>
      <c r="AF70" s="316" t="s">
        <v>585</v>
      </c>
      <c r="AG70" s="312"/>
      <c r="AH70" s="312" t="s">
        <v>882</v>
      </c>
      <c r="AI70" s="334" t="s">
        <v>1364</v>
      </c>
    </row>
    <row r="71" spans="2:35" ht="49.9" customHeight="1">
      <c r="B71" s="314"/>
      <c r="C71" s="314"/>
      <c r="D71" s="315"/>
      <c r="E71" s="747"/>
      <c r="F71" s="286" t="str">
        <f t="shared" si="7"/>
        <v xml:space="preserve">Disposal </v>
      </c>
      <c r="G71" s="308" t="s">
        <v>1367</v>
      </c>
      <c r="H71" s="309" t="str">
        <f t="shared" si="1"/>
        <v>A01ZZ004-00001</v>
      </c>
      <c r="I71" s="310"/>
      <c r="J71" s="310" t="str">
        <f>VLOOKUP($H71,'WM-AR'!$B$7:$AL$2292,34,FALSE)</f>
        <v>M3</v>
      </c>
      <c r="K71" s="310" t="str">
        <f>VLOOKUP($H71,'WM-AR'!$B$7:$AL$2292,4,FALSE)</f>
        <v>Earth Work</v>
      </c>
      <c r="L71" s="310" t="str">
        <f>VLOOKUP($H71,'WM-AR'!$B$7:$AL$2292,6,FALSE)</f>
        <v>-</v>
      </c>
      <c r="M71" s="310" t="str">
        <f>VLOOKUP($H71,'WM-AR'!$B$7:$AL$2292,8,FALSE)</f>
        <v>Disposal</v>
      </c>
      <c r="N71" s="310" t="str">
        <f>VLOOKUP($H71,'WM-AR'!$B$7:$AL$2292,10,FALSE)</f>
        <v>Soil</v>
      </c>
      <c r="O71" s="310">
        <f>VLOOKUP($H71,'WM-AR'!$B$7:$AL$2292,12,FALSE)</f>
        <v>0</v>
      </c>
      <c r="P71" s="310" t="str">
        <f>IF(VLOOKUP($H71,'WM-AR'!$B$7:$AL$2292,14,FALSE)=0,"",VLOOKUP($H71,'WM-AR'!$B$7:$AL$2292,14,FALSE))</f>
        <v/>
      </c>
      <c r="Q71" s="310">
        <f>VLOOKUP($H71,'WM-AR'!$B$7:$AL$2292,16,FALSE)</f>
        <v>0</v>
      </c>
      <c r="R71" s="310">
        <f>VLOOKUP($H71,'WM-AR'!$B$7:$AL$2292,18,FALSE)</f>
        <v>0</v>
      </c>
      <c r="S71" s="310" t="str">
        <f>VLOOKUP($H71,'WM-AR'!$B$7:$AL$2292,20,FALSE)</f>
        <v/>
      </c>
      <c r="T71" s="310">
        <f>VLOOKUP($H71,'WM-AR'!$B$7:$AL$2292,22,FALSE)</f>
        <v>0</v>
      </c>
      <c r="U71" s="310" t="str">
        <f>VLOOKUP($H71,'WM-AR'!$B$7:$AL$2292,24,FALSE)</f>
        <v/>
      </c>
      <c r="V71" s="310">
        <f>VLOOKUP($H71,'WM-AR'!$B$7:$AL$2292,25,FALSE)</f>
        <v>0</v>
      </c>
      <c r="W71" s="310" t="str">
        <f>VLOOKUP($H71,'WM-AR'!$B$7:$AL$2292,26,FALSE)</f>
        <v/>
      </c>
      <c r="X71" s="310">
        <f>VLOOKUP($H71,'WM-AR'!$B$7:$AL$2292,27,FALSE)</f>
        <v>0</v>
      </c>
      <c r="Y71" s="310" t="str">
        <f>VLOOKUP($H71,'WM-AR'!$B$7:$AL$2292,28,FALSE)</f>
        <v>Disposal Distance=Appx. (  )km from Site</v>
      </c>
      <c r="Z71" s="310">
        <f>VLOOKUP($H71,'WM-AR'!$B$7:$AL$2292,29,FALSE)</f>
        <v>0</v>
      </c>
      <c r="AA71" s="310">
        <f>VLOOKUP($H71,'WM-AR'!$B$7:$AL$2292,30,FALSE)</f>
        <v>0</v>
      </c>
      <c r="AB71" s="310">
        <f>VLOOKUP($H71,'WM-AR'!$B$7:$AL$2292,31,FALSE)</f>
        <v>0</v>
      </c>
      <c r="AC71" s="310">
        <f>VLOOKUP($H71,'WM-AR'!$B$7:$AL$2292,32,FALSE)</f>
        <v>0</v>
      </c>
      <c r="AD71" s="310">
        <f>VLOOKUP($H71,'WM-AR'!$B$7:$AL$2292,33,FALSE)</f>
        <v>0</v>
      </c>
      <c r="AE71" s="287" t="s">
        <v>1368</v>
      </c>
      <c r="AF71" s="316" t="s">
        <v>586</v>
      </c>
      <c r="AG71" s="312"/>
      <c r="AH71" s="312" t="s">
        <v>882</v>
      </c>
      <c r="AI71" s="334" t="s">
        <v>1364</v>
      </c>
    </row>
    <row r="72" spans="2:35" ht="34.9" customHeight="1">
      <c r="B72" s="349"/>
      <c r="C72" s="420"/>
      <c r="D72" s="426"/>
      <c r="E72" s="426"/>
      <c r="F72" s="474" t="s">
        <v>1369</v>
      </c>
      <c r="G72" s="474"/>
      <c r="H72" s="350" t="str">
        <f t="shared" ref="H72:H135" si="8">LEFT(G72,14)</f>
        <v/>
      </c>
      <c r="I72" s="351"/>
      <c r="J72" s="351"/>
      <c r="K72" s="351"/>
      <c r="L72" s="351"/>
      <c r="M72" s="351"/>
      <c r="N72" s="351"/>
      <c r="O72" s="351"/>
      <c r="P72" s="351"/>
      <c r="Q72" s="351"/>
      <c r="R72" s="351"/>
      <c r="S72" s="351"/>
      <c r="T72" s="351"/>
      <c r="U72" s="351"/>
      <c r="V72" s="351"/>
      <c r="W72" s="351"/>
      <c r="X72" s="351"/>
      <c r="Y72" s="351"/>
      <c r="Z72" s="351"/>
      <c r="AA72" s="351"/>
      <c r="AB72" s="351"/>
      <c r="AC72" s="351"/>
      <c r="AD72" s="351"/>
      <c r="AE72" s="440"/>
      <c r="AF72" s="297"/>
      <c r="AG72" s="297"/>
      <c r="AH72" s="297"/>
      <c r="AI72" s="475"/>
    </row>
    <row r="73" spans="2:35" ht="33" customHeight="1">
      <c r="B73" s="438"/>
      <c r="C73" s="321"/>
      <c r="D73" s="321"/>
      <c r="E73" s="321"/>
      <c r="F73" s="450" t="s">
        <v>1392</v>
      </c>
      <c r="G73" s="450"/>
      <c r="H73" s="415" t="str">
        <f t="shared" si="8"/>
        <v/>
      </c>
      <c r="I73" s="415"/>
      <c r="J73" s="416"/>
      <c r="K73" s="416"/>
      <c r="L73" s="416"/>
      <c r="M73" s="416"/>
      <c r="N73" s="416"/>
      <c r="O73" s="416"/>
      <c r="P73" s="416"/>
      <c r="Q73" s="416"/>
      <c r="R73" s="416"/>
      <c r="S73" s="416"/>
      <c r="T73" s="416"/>
      <c r="U73" s="416"/>
      <c r="V73" s="416"/>
      <c r="W73" s="416"/>
      <c r="X73" s="416"/>
      <c r="Y73" s="416"/>
      <c r="Z73" s="416"/>
      <c r="AA73" s="416"/>
      <c r="AB73" s="416"/>
      <c r="AC73" s="416"/>
      <c r="AD73" s="416"/>
      <c r="AE73" s="305"/>
      <c r="AF73" s="305"/>
      <c r="AG73" s="305"/>
      <c r="AH73" s="305"/>
      <c r="AI73" s="306"/>
    </row>
    <row r="74" spans="2:35" ht="34.9" customHeight="1">
      <c r="B74" s="440"/>
      <c r="C74" s="285" t="s">
        <v>225</v>
      </c>
      <c r="D74" s="308"/>
      <c r="E74" s="287" t="s">
        <v>1393</v>
      </c>
      <c r="F74" s="288" t="s">
        <v>1394</v>
      </c>
      <c r="G74" s="289"/>
      <c r="H74" s="290" t="str">
        <f t="shared" si="8"/>
        <v/>
      </c>
      <c r="I74" s="290"/>
      <c r="J74" s="290"/>
      <c r="K74" s="290"/>
      <c r="L74" s="290"/>
      <c r="M74" s="291"/>
      <c r="N74" s="454"/>
      <c r="O74" s="442"/>
      <c r="P74" s="442"/>
      <c r="Q74" s="442"/>
      <c r="R74" s="442"/>
      <c r="S74" s="442"/>
      <c r="T74" s="442"/>
      <c r="U74" s="443"/>
      <c r="V74" s="444"/>
      <c r="W74" s="444"/>
      <c r="X74" s="444"/>
      <c r="Y74" s="444"/>
      <c r="Z74" s="444"/>
      <c r="AA74" s="444"/>
      <c r="AB74" s="444"/>
      <c r="AC74" s="444"/>
      <c r="AD74" s="444"/>
      <c r="AE74" s="394" t="s">
        <v>1395</v>
      </c>
      <c r="AF74" s="297"/>
      <c r="AG74" s="297"/>
      <c r="AH74" s="297"/>
      <c r="AI74" s="333"/>
    </row>
    <row r="75" spans="2:35" ht="49.9" customHeight="1">
      <c r="B75" s="314"/>
      <c r="C75" s="314"/>
      <c r="D75" s="315"/>
      <c r="E75" s="746"/>
      <c r="F75" s="286" t="str">
        <f t="shared" ref="F75:F81" si="9">M75&amp;" "&amp;P75</f>
        <v>Structural Concrete 20MPa &lt; F'c (Cylinder Strength) ≤ 25MPa</v>
      </c>
      <c r="G75" s="308" t="s">
        <v>1206</v>
      </c>
      <c r="H75" s="309" t="str">
        <f t="shared" si="8"/>
        <v>A03AD032-00010</v>
      </c>
      <c r="I75" s="310"/>
      <c r="J75" s="310" t="str">
        <f>VLOOKUP($H75,'WM-AR'!$B$7:$AL$2292,34,FALSE)</f>
        <v>M3</v>
      </c>
      <c r="K75" s="310" t="str">
        <f>VLOOKUP($H75,'WM-AR'!$B$7:$AL$2292,4,FALSE)</f>
        <v>Concrete Work</v>
      </c>
      <c r="L75" s="310" t="str">
        <f>VLOOKUP($H75,'WM-AR'!$B$7:$AL$2292,6,FALSE)</f>
        <v>Substructure Work</v>
      </c>
      <c r="M75" s="310" t="str">
        <f>VLOOKUP($H75,'WM-AR'!$B$7:$AL$2292,8,FALSE)</f>
        <v>Structural Concrete</v>
      </c>
      <c r="N75" s="310">
        <f>VLOOKUP($H75,'WM-AR'!$B$7:$AL$2292,10,FALSE)</f>
        <v>0</v>
      </c>
      <c r="O75" s="310" t="str">
        <f>VLOOKUP($H75,'WM-AR'!$B$7:$AL$2292,12,FALSE)</f>
        <v>Cement Type-1</v>
      </c>
      <c r="P75" s="310" t="str">
        <f>IF(VLOOKUP($H75,'WM-AR'!$B$7:$AL$2292,14,FALSE)=0,"",VLOOKUP($H75,'WM-AR'!$B$7:$AL$2292,14,FALSE))</f>
        <v>20MPa &lt; F'c (Cylinder Strength) ≤ 25MPa</v>
      </c>
      <c r="Q75" s="310">
        <f>VLOOKUP($H75,'WM-AR'!$B$7:$AL$2292,16,FALSE)</f>
        <v>0</v>
      </c>
      <c r="R75" s="310">
        <f>VLOOKUP($H75,'WM-AR'!$B$7:$AL$2292,18,FALSE)</f>
        <v>0</v>
      </c>
      <c r="S75" s="310" t="str">
        <f>VLOOKUP($H75,'WM-AR'!$B$7:$AL$2292,20,FALSE)</f>
        <v/>
      </c>
      <c r="T75" s="310">
        <f>VLOOKUP($H75,'WM-AR'!$B$7:$AL$2292,22,FALSE)</f>
        <v>0</v>
      </c>
      <c r="U75" s="310" t="str">
        <f>VLOOKUP($H75,'WM-AR'!$B$7:$AL$2292,24,FALSE)</f>
        <v/>
      </c>
      <c r="V75" s="310">
        <f>VLOOKUP($H75,'WM-AR'!$B$7:$AL$2292,25,FALSE)</f>
        <v>0</v>
      </c>
      <c r="W75" s="310" t="str">
        <f>VLOOKUP($H75,'WM-AR'!$B$7:$AL$2292,26,FALSE)</f>
        <v/>
      </c>
      <c r="X75" s="310">
        <f>VLOOKUP($H75,'WM-AR'!$B$7:$AL$2292,27,FALSE)</f>
        <v>0</v>
      </c>
      <c r="Y75" s="310">
        <f>VLOOKUP($H75,'WM-AR'!$B$7:$AL$2292,28,FALSE)</f>
        <v>0</v>
      </c>
      <c r="Z75" s="310">
        <f>VLOOKUP($H75,'WM-AR'!$B$7:$AL$2292,29,FALSE)</f>
        <v>0</v>
      </c>
      <c r="AA75" s="310">
        <f>VLOOKUP($H75,'WM-AR'!$B$7:$AL$2292,30,FALSE)</f>
        <v>0</v>
      </c>
      <c r="AB75" s="310">
        <f>VLOOKUP($H75,'WM-AR'!$B$7:$AL$2292,31,FALSE)</f>
        <v>0</v>
      </c>
      <c r="AC75" s="310">
        <f>VLOOKUP($H75,'WM-AR'!$B$7:$AL$2292,32,FALSE)</f>
        <v>0</v>
      </c>
      <c r="AD75" s="310">
        <f>VLOOKUP($H75,'WM-AR'!$B$7:$AL$2292,33,FALSE)</f>
        <v>0</v>
      </c>
      <c r="AE75" s="287" t="s">
        <v>897</v>
      </c>
      <c r="AF75" s="316" t="s">
        <v>881</v>
      </c>
      <c r="AG75" s="312"/>
      <c r="AH75" s="312" t="s">
        <v>882</v>
      </c>
      <c r="AI75" s="334"/>
    </row>
    <row r="76" spans="2:35" ht="49.9" customHeight="1">
      <c r="B76" s="314"/>
      <c r="C76" s="314"/>
      <c r="D76" s="315"/>
      <c r="E76" s="748"/>
      <c r="F76" s="286" t="str">
        <f t="shared" si="9"/>
        <v>Rebar Work 400MPa&lt;Fy≤470MPa</v>
      </c>
      <c r="G76" s="308" t="s">
        <v>1207</v>
      </c>
      <c r="H76" s="309" t="str">
        <f t="shared" si="8"/>
        <v>A03AD037-00002</v>
      </c>
      <c r="I76" s="310"/>
      <c r="J76" s="310" t="str">
        <f>VLOOKUP($H76,'WM-AR'!$B$7:$AL$2292,34,FALSE)</f>
        <v>TON</v>
      </c>
      <c r="K76" s="310" t="str">
        <f>VLOOKUP($H76,'WM-AR'!$B$7:$AL$2292,4,FALSE)</f>
        <v>Concrete Work</v>
      </c>
      <c r="L76" s="310" t="str">
        <f>VLOOKUP($H76,'WM-AR'!$B$7:$AL$2292,6,FALSE)</f>
        <v>Substructure Work</v>
      </c>
      <c r="M76" s="310" t="str">
        <f>VLOOKUP($H76,'WM-AR'!$B$7:$AL$2292,8,FALSE)</f>
        <v>Rebar Work</v>
      </c>
      <c r="N76" s="310" t="str">
        <f>VLOOKUP($H76,'WM-AR'!$B$7:$AL$2292,10,FALSE)</f>
        <v>Deformed Bar (Non-Coat.)</v>
      </c>
      <c r="O76" s="310">
        <f>VLOOKUP($H76,'WM-AR'!$B$7:$AL$2292,12,FALSE)</f>
        <v>0</v>
      </c>
      <c r="P76" s="310" t="str">
        <f>IF(VLOOKUP($H76,'WM-AR'!$B$7:$AL$2292,14,FALSE)=0,"",VLOOKUP($H76,'WM-AR'!$B$7:$AL$2292,14,FALSE))</f>
        <v>400MPa&lt;Fy≤470MPa</v>
      </c>
      <c r="Q76" s="310">
        <f>VLOOKUP($H76,'WM-AR'!$B$7:$AL$2292,16,FALSE)</f>
        <v>0</v>
      </c>
      <c r="R76" s="310">
        <f>VLOOKUP($H76,'WM-AR'!$B$7:$AL$2292,18,FALSE)</f>
        <v>0</v>
      </c>
      <c r="S76" s="310" t="str">
        <f>VLOOKUP($H76,'WM-AR'!$B$7:$AL$2292,20,FALSE)</f>
        <v/>
      </c>
      <c r="T76" s="310">
        <f>VLOOKUP($H76,'WM-AR'!$B$7:$AL$2292,22,FALSE)</f>
        <v>0</v>
      </c>
      <c r="U76" s="310" t="str">
        <f>VLOOKUP($H76,'WM-AR'!$B$7:$AL$2292,24,FALSE)</f>
        <v/>
      </c>
      <c r="V76" s="310">
        <f>VLOOKUP($H76,'WM-AR'!$B$7:$AL$2292,25,FALSE)</f>
        <v>0</v>
      </c>
      <c r="W76" s="310" t="str">
        <f>VLOOKUP($H76,'WM-AR'!$B$7:$AL$2292,26,FALSE)</f>
        <v/>
      </c>
      <c r="X76" s="310">
        <f>VLOOKUP($H76,'WM-AR'!$B$7:$AL$2292,27,FALSE)</f>
        <v>0</v>
      </c>
      <c r="Y76" s="310">
        <f>VLOOKUP($H76,'WM-AR'!$B$7:$AL$2292,28,FALSE)</f>
        <v>0</v>
      </c>
      <c r="Z76" s="310">
        <f>VLOOKUP($H76,'WM-AR'!$B$7:$AL$2292,29,FALSE)</f>
        <v>0</v>
      </c>
      <c r="AA76" s="310">
        <f>VLOOKUP($H76,'WM-AR'!$B$7:$AL$2292,30,FALSE)</f>
        <v>0</v>
      </c>
      <c r="AB76" s="310">
        <f>VLOOKUP($H76,'WM-AR'!$B$7:$AL$2292,31,FALSE)</f>
        <v>0</v>
      </c>
      <c r="AC76" s="310">
        <f>VLOOKUP($H76,'WM-AR'!$B$7:$AL$2292,32,FALSE)</f>
        <v>0</v>
      </c>
      <c r="AD76" s="310">
        <f>VLOOKUP($H76,'WM-AR'!$B$7:$AL$2292,33,FALSE)</f>
        <v>0</v>
      </c>
      <c r="AE76" s="287" t="s">
        <v>899</v>
      </c>
      <c r="AF76" s="316" t="s">
        <v>885</v>
      </c>
      <c r="AG76" s="312"/>
      <c r="AH76" s="312" t="s">
        <v>886</v>
      </c>
      <c r="AI76" s="334" t="s">
        <v>887</v>
      </c>
    </row>
    <row r="77" spans="2:35" ht="49.9" customHeight="1">
      <c r="B77" s="314"/>
      <c r="C77" s="314"/>
      <c r="D77" s="315"/>
      <c r="E77" s="748"/>
      <c r="F77" s="286" t="str">
        <f t="shared" si="9"/>
        <v xml:space="preserve">Form Work (3 times in use) </v>
      </c>
      <c r="G77" s="308" t="s">
        <v>1222</v>
      </c>
      <c r="H77" s="309" t="str">
        <f t="shared" si="8"/>
        <v>A03AD035-00001</v>
      </c>
      <c r="I77" s="310"/>
      <c r="J77" s="310" t="str">
        <f>VLOOKUP($H77,'WM-AR'!$B$7:$AL$2292,34,FALSE)</f>
        <v>M2</v>
      </c>
      <c r="K77" s="310" t="str">
        <f>VLOOKUP($H77,'WM-AR'!$B$7:$AL$2292,4,FALSE)</f>
        <v>Concrete Work</v>
      </c>
      <c r="L77" s="310" t="str">
        <f>VLOOKUP($H77,'WM-AR'!$B$7:$AL$2292,6,FALSE)</f>
        <v>Substructure Work</v>
      </c>
      <c r="M77" s="310" t="str">
        <f>VLOOKUP($H77,'WM-AR'!$B$7:$AL$2292,8,FALSE)</f>
        <v>Form Work (3 times in use)</v>
      </c>
      <c r="N77" s="310" t="str">
        <f>VLOOKUP($H77,'WM-AR'!$B$7:$AL$2292,10,FALSE)</f>
        <v>Flat Form</v>
      </c>
      <c r="O77" s="310">
        <f>VLOOKUP($H77,'WM-AR'!$B$7:$AL$2292,12,FALSE)</f>
        <v>0</v>
      </c>
      <c r="P77" s="310" t="str">
        <f>IF(VLOOKUP($H77,'WM-AR'!$B$7:$AL$2292,14,FALSE)=0,"",VLOOKUP($H77,'WM-AR'!$B$7:$AL$2292,14,FALSE))</f>
        <v/>
      </c>
      <c r="Q77" s="310">
        <f>VLOOKUP($H77,'WM-AR'!$B$7:$AL$2292,16,FALSE)</f>
        <v>0</v>
      </c>
      <c r="R77" s="310">
        <f>VLOOKUP($H77,'WM-AR'!$B$7:$AL$2292,18,FALSE)</f>
        <v>0</v>
      </c>
      <c r="S77" s="310" t="str">
        <f>VLOOKUP($H77,'WM-AR'!$B$7:$AL$2292,20,FALSE)</f>
        <v>Dressed Lumber, Plywood or Steel Form(Wood Planks are not Allowed) incl. Chamfer</v>
      </c>
      <c r="T77" s="310">
        <f>VLOOKUP($H77,'WM-AR'!$B$7:$AL$2292,22,FALSE)</f>
        <v>0</v>
      </c>
      <c r="U77" s="310" t="str">
        <f>VLOOKUP($H77,'WM-AR'!$B$7:$AL$2292,24,FALSE)</f>
        <v/>
      </c>
      <c r="V77" s="310">
        <f>VLOOKUP($H77,'WM-AR'!$B$7:$AL$2292,25,FALSE)</f>
        <v>0</v>
      </c>
      <c r="W77" s="310" t="str">
        <f>VLOOKUP($H77,'WM-AR'!$B$7:$AL$2292,26,FALSE)</f>
        <v/>
      </c>
      <c r="X77" s="310">
        <f>VLOOKUP($H77,'WM-AR'!$B$7:$AL$2292,27,FALSE)</f>
        <v>0</v>
      </c>
      <c r="Y77" s="310">
        <f>VLOOKUP($H77,'WM-AR'!$B$7:$AL$2292,28,FALSE)</f>
        <v>0</v>
      </c>
      <c r="Z77" s="310">
        <f>VLOOKUP($H77,'WM-AR'!$B$7:$AL$2292,29,FALSE)</f>
        <v>0</v>
      </c>
      <c r="AA77" s="310">
        <f>VLOOKUP($H77,'WM-AR'!$B$7:$AL$2292,30,FALSE)</f>
        <v>0</v>
      </c>
      <c r="AB77" s="310">
        <f>VLOOKUP($H77,'WM-AR'!$B$7:$AL$2292,31,FALSE)</f>
        <v>0</v>
      </c>
      <c r="AC77" s="310">
        <f>VLOOKUP($H77,'WM-AR'!$B$7:$AL$2292,32,FALSE)</f>
        <v>0</v>
      </c>
      <c r="AD77" s="310">
        <f>VLOOKUP($H77,'WM-AR'!$B$7:$AL$2292,33,FALSE)</f>
        <v>0</v>
      </c>
      <c r="AE77" s="287"/>
      <c r="AF77" s="316" t="s">
        <v>1359</v>
      </c>
      <c r="AG77" s="312"/>
      <c r="AH77" s="312" t="s">
        <v>763</v>
      </c>
      <c r="AI77" s="334" t="s">
        <v>1396</v>
      </c>
    </row>
    <row r="78" spans="2:35" ht="49.9" customHeight="1">
      <c r="B78" s="314"/>
      <c r="C78" s="314"/>
      <c r="D78" s="315"/>
      <c r="E78" s="747"/>
      <c r="F78" s="286" t="str">
        <f t="shared" si="9"/>
        <v xml:space="preserve">Isolation Joint (Separation Joint) </v>
      </c>
      <c r="G78" s="308" t="s">
        <v>1397</v>
      </c>
      <c r="H78" s="309" t="str">
        <f t="shared" si="8"/>
        <v>A03AD044-00001</v>
      </c>
      <c r="I78" s="310"/>
      <c r="J78" s="310" t="str">
        <f>VLOOKUP($H78,'WM-AR'!$B$7:$AL$2292,34,FALSE)</f>
        <v>M</v>
      </c>
      <c r="K78" s="310" t="str">
        <f>VLOOKUP($H78,'WM-AR'!$B$7:$AL$2292,4,FALSE)</f>
        <v>Concrete Work</v>
      </c>
      <c r="L78" s="310" t="str">
        <f>VLOOKUP($H78,'WM-AR'!$B$7:$AL$2292,6,FALSE)</f>
        <v>Substructure Work</v>
      </c>
      <c r="M78" s="310" t="str">
        <f>VLOOKUP($H78,'WM-AR'!$B$7:$AL$2292,8,FALSE)</f>
        <v>Isolation Joint (Separation Joint)</v>
      </c>
      <c r="N78" s="310">
        <f>VLOOKUP($H78,'WM-AR'!$B$7:$AL$2292,10,FALSE)</f>
        <v>0</v>
      </c>
      <c r="O78" s="310">
        <f>VLOOKUP($H78,'WM-AR'!$B$7:$AL$2292,12,FALSE)</f>
        <v>0</v>
      </c>
      <c r="P78" s="310" t="str">
        <f>IF(VLOOKUP($H78,'WM-AR'!$B$7:$AL$2292,14,FALSE)=0,"",VLOOKUP($H78,'WM-AR'!$B$7:$AL$2292,14,FALSE))</f>
        <v/>
      </c>
      <c r="Q78" s="310">
        <f>VLOOKUP($H78,'WM-AR'!$B$7:$AL$2292,16,FALSE)</f>
        <v>0</v>
      </c>
      <c r="R78" s="310">
        <f>VLOOKUP($H78,'WM-AR'!$B$7:$AL$2292,18,FALSE)</f>
        <v>0</v>
      </c>
      <c r="S78" s="310" t="str">
        <f>VLOOKUP($H78,'WM-AR'!$B$7:$AL$2292,20,FALSE)</f>
        <v>w/ Flexible Joint Filler, Sealant</v>
      </c>
      <c r="T78" s="310">
        <f>VLOOKUP($H78,'WM-AR'!$B$7:$AL$2292,22,FALSE)</f>
        <v>0</v>
      </c>
      <c r="U78" s="310">
        <f>VLOOKUP($H78,'WM-AR'!$B$7:$AL$2292,24,FALSE)</f>
        <v>0</v>
      </c>
      <c r="V78" s="310">
        <f>VLOOKUP($H78,'WM-AR'!$B$7:$AL$2292,25,FALSE)</f>
        <v>0</v>
      </c>
      <c r="W78" s="310" t="str">
        <f>VLOOKUP($H78,'WM-AR'!$B$7:$AL$2292,26,FALSE)</f>
        <v>THK=(  )mm</v>
      </c>
      <c r="X78" s="310">
        <f>VLOOKUP($H78,'WM-AR'!$B$7:$AL$2292,27,FALSE)</f>
        <v>0</v>
      </c>
      <c r="Y78" s="310">
        <f>VLOOKUP($H78,'WM-AR'!$B$7:$AL$2292,28,FALSE)</f>
        <v>0</v>
      </c>
      <c r="Z78" s="310">
        <f>VLOOKUP($H78,'WM-AR'!$B$7:$AL$2292,29,FALSE)</f>
        <v>0</v>
      </c>
      <c r="AA78" s="310">
        <f>VLOOKUP($H78,'WM-AR'!$B$7:$AL$2292,30,FALSE)</f>
        <v>0</v>
      </c>
      <c r="AB78" s="310">
        <f>VLOOKUP($H78,'WM-AR'!$B$7:$AL$2292,31,FALSE)</f>
        <v>0</v>
      </c>
      <c r="AC78" s="310">
        <f>VLOOKUP($H78,'WM-AR'!$B$7:$AL$2292,32,FALSE)</f>
        <v>0</v>
      </c>
      <c r="AD78" s="310">
        <f>VLOOKUP($H78,'WM-AR'!$B$7:$AL$2292,33,FALSE)</f>
        <v>0</v>
      </c>
      <c r="AE78" s="287" t="s">
        <v>1398</v>
      </c>
      <c r="AF78" s="316" t="s">
        <v>770</v>
      </c>
      <c r="AG78" s="312"/>
      <c r="AH78" s="312" t="s">
        <v>763</v>
      </c>
      <c r="AI78" s="334"/>
    </row>
    <row r="79" spans="2:35" ht="49.9" customHeight="1">
      <c r="B79" s="314"/>
      <c r="C79" s="314"/>
      <c r="D79" s="315"/>
      <c r="E79" s="746"/>
      <c r="F79" s="286" t="str">
        <f t="shared" si="9"/>
        <v xml:space="preserve">Excavation </v>
      </c>
      <c r="G79" s="308" t="s">
        <v>1384</v>
      </c>
      <c r="H79" s="309" t="str">
        <f t="shared" si="8"/>
        <v>A01ZZ001-00005</v>
      </c>
      <c r="I79" s="310"/>
      <c r="J79" s="310" t="str">
        <f>VLOOKUP($H79,'WM-AR'!$B$7:$AL$2292,34,FALSE)</f>
        <v>M3</v>
      </c>
      <c r="K79" s="310" t="str">
        <f>VLOOKUP($H79,'WM-AR'!$B$7:$AL$2292,4,FALSE)</f>
        <v>Earth Work</v>
      </c>
      <c r="L79" s="310" t="str">
        <f>VLOOKUP($H79,'WM-AR'!$B$7:$AL$2292,6,FALSE)</f>
        <v>-</v>
      </c>
      <c r="M79" s="310" t="str">
        <f>VLOOKUP($H79,'WM-AR'!$B$7:$AL$2292,8,FALSE)</f>
        <v>Excavation</v>
      </c>
      <c r="N79" s="310" t="str">
        <f>VLOOKUP($H79,'WM-AR'!$B$7:$AL$2292,10,FALSE)</f>
        <v>Soil, Mech.</v>
      </c>
      <c r="O79" s="310">
        <f>VLOOKUP($H79,'WM-AR'!$B$7:$AL$2292,12,FALSE)</f>
        <v>0</v>
      </c>
      <c r="P79" s="310" t="str">
        <f>IF(VLOOKUP($H79,'WM-AR'!$B$7:$AL$2292,14,FALSE)=0,"",VLOOKUP($H79,'WM-AR'!$B$7:$AL$2292,14,FALSE))</f>
        <v/>
      </c>
      <c r="Q79" s="310">
        <f>VLOOKUP($H79,'WM-AR'!$B$7:$AL$2292,16,FALSE)</f>
        <v>0</v>
      </c>
      <c r="R79" s="310">
        <f>VLOOKUP($H79,'WM-AR'!$B$7:$AL$2292,18,FALSE)</f>
        <v>0</v>
      </c>
      <c r="S79" s="310" t="str">
        <f>VLOOKUP($H79,'WM-AR'!$B$7:$AL$2292,20,FALSE)</f>
        <v/>
      </c>
      <c r="T79" s="310" t="str">
        <f>VLOOKUP($H79,'WM-AR'!$B$7:$AL$2292,22,FALSE)</f>
        <v>2.0M &lt; D ≤ 4.0M</v>
      </c>
      <c r="U79" s="310" t="str">
        <f>VLOOKUP($H79,'WM-AR'!$B$7:$AL$2292,24,FALSE)</f>
        <v/>
      </c>
      <c r="V79" s="310">
        <f>VLOOKUP($H79,'WM-AR'!$B$7:$AL$2292,25,FALSE)</f>
        <v>0</v>
      </c>
      <c r="W79" s="310" t="str">
        <f>VLOOKUP($H79,'WM-AR'!$B$7:$AL$2292,26,FALSE)</f>
        <v/>
      </c>
      <c r="X79" s="310">
        <f>VLOOKUP($H79,'WM-AR'!$B$7:$AL$2292,27,FALSE)</f>
        <v>0</v>
      </c>
      <c r="Y79" s="310">
        <f>VLOOKUP($H79,'WM-AR'!$B$7:$AL$2292,28,FALSE)</f>
        <v>0</v>
      </c>
      <c r="Z79" s="310">
        <f>VLOOKUP($H79,'WM-AR'!$B$7:$AL$2292,29,FALSE)</f>
        <v>0</v>
      </c>
      <c r="AA79" s="310">
        <f>VLOOKUP($H79,'WM-AR'!$B$7:$AL$2292,30,FALSE)</f>
        <v>0</v>
      </c>
      <c r="AB79" s="310">
        <f>VLOOKUP($H79,'WM-AR'!$B$7:$AL$2292,31,FALSE)</f>
        <v>0</v>
      </c>
      <c r="AC79" s="310">
        <f>VLOOKUP($H79,'WM-AR'!$B$7:$AL$2292,32,FALSE)</f>
        <v>0</v>
      </c>
      <c r="AD79" s="310">
        <f>VLOOKUP($H79,'WM-AR'!$B$7:$AL$2292,33,FALSE)</f>
        <v>0</v>
      </c>
      <c r="AE79" s="287" t="s">
        <v>1383</v>
      </c>
      <c r="AF79" s="316" t="s">
        <v>583</v>
      </c>
      <c r="AG79" s="312"/>
      <c r="AH79" s="312" t="s">
        <v>882</v>
      </c>
      <c r="AI79" s="334" t="s">
        <v>1364</v>
      </c>
    </row>
    <row r="80" spans="2:35" ht="49.9" customHeight="1">
      <c r="B80" s="314"/>
      <c r="C80" s="314"/>
      <c r="D80" s="315"/>
      <c r="E80" s="748"/>
      <c r="F80" s="286" t="str">
        <f t="shared" si="9"/>
        <v xml:space="preserve">Backfill </v>
      </c>
      <c r="G80" s="308" t="s">
        <v>1365</v>
      </c>
      <c r="H80" s="309" t="str">
        <f t="shared" si="8"/>
        <v>A01ZZ003-00001</v>
      </c>
      <c r="I80" s="310"/>
      <c r="J80" s="310" t="str">
        <f>VLOOKUP($H80,'WM-AR'!$B$7:$AL$2292,34,FALSE)</f>
        <v>M3</v>
      </c>
      <c r="K80" s="310" t="str">
        <f>VLOOKUP($H80,'WM-AR'!$B$7:$AL$2292,4,FALSE)</f>
        <v>Earth Work</v>
      </c>
      <c r="L80" s="310" t="str">
        <f>VLOOKUP($H80,'WM-AR'!$B$7:$AL$2292,6,FALSE)</f>
        <v>-</v>
      </c>
      <c r="M80" s="310" t="str">
        <f>VLOOKUP($H80,'WM-AR'!$B$7:$AL$2292,8,FALSE)</f>
        <v>Backfill</v>
      </c>
      <c r="N80" s="310" t="str">
        <f>VLOOKUP($H80,'WM-AR'!$B$7:$AL$2292,10,FALSE)</f>
        <v>Re-use, Soil</v>
      </c>
      <c r="O80" s="310">
        <f>VLOOKUP($H80,'WM-AR'!$B$7:$AL$2292,12,FALSE)</f>
        <v>0</v>
      </c>
      <c r="P80" s="310" t="str">
        <f>IF(VLOOKUP($H80,'WM-AR'!$B$7:$AL$2292,14,FALSE)=0,"",VLOOKUP($H80,'WM-AR'!$B$7:$AL$2292,14,FALSE))</f>
        <v/>
      </c>
      <c r="Q80" s="310">
        <f>VLOOKUP($H80,'WM-AR'!$B$7:$AL$2292,16,FALSE)</f>
        <v>0</v>
      </c>
      <c r="R80" s="310">
        <f>VLOOKUP($H80,'WM-AR'!$B$7:$AL$2292,18,FALSE)</f>
        <v>0</v>
      </c>
      <c r="S80" s="310" t="str">
        <f>VLOOKUP($H80,'WM-AR'!$B$7:$AL$2292,20,FALSE)</f>
        <v/>
      </c>
      <c r="T80" s="310">
        <f>VLOOKUP($H80,'WM-AR'!$B$7:$AL$2292,22,FALSE)</f>
        <v>0</v>
      </c>
      <c r="U80" s="310" t="str">
        <f>VLOOKUP($H80,'WM-AR'!$B$7:$AL$2292,24,FALSE)</f>
        <v/>
      </c>
      <c r="V80" s="310">
        <f>VLOOKUP($H80,'WM-AR'!$B$7:$AL$2292,25,FALSE)</f>
        <v>0</v>
      </c>
      <c r="W80" s="310" t="str">
        <f>VLOOKUP($H80,'WM-AR'!$B$7:$AL$2292,26,FALSE)</f>
        <v/>
      </c>
      <c r="X80" s="310">
        <f>VLOOKUP($H80,'WM-AR'!$B$7:$AL$2292,27,FALSE)</f>
        <v>0</v>
      </c>
      <c r="Y80" s="310">
        <f>VLOOKUP($H80,'WM-AR'!$B$7:$AL$2292,28,FALSE)</f>
        <v>0</v>
      </c>
      <c r="Z80" s="310">
        <f>VLOOKUP($H80,'WM-AR'!$B$7:$AL$2292,29,FALSE)</f>
        <v>0</v>
      </c>
      <c r="AA80" s="310" t="str">
        <f>VLOOKUP($H80,'WM-AR'!$B$7:$AL$2292,30,FALSE)</f>
        <v>Compaction=(  )%</v>
      </c>
      <c r="AB80" s="310">
        <f>VLOOKUP($H80,'WM-AR'!$B$7:$AL$2292,31,FALSE)</f>
        <v>0</v>
      </c>
      <c r="AC80" s="310">
        <f>VLOOKUP($H80,'WM-AR'!$B$7:$AL$2292,32,FALSE)</f>
        <v>0</v>
      </c>
      <c r="AD80" s="310">
        <f>VLOOKUP($H80,'WM-AR'!$B$7:$AL$2292,33,FALSE)</f>
        <v>0</v>
      </c>
      <c r="AE80" s="287" t="s">
        <v>1366</v>
      </c>
      <c r="AF80" s="316" t="s">
        <v>585</v>
      </c>
      <c r="AG80" s="312"/>
      <c r="AH80" s="312" t="s">
        <v>882</v>
      </c>
      <c r="AI80" s="334" t="s">
        <v>1364</v>
      </c>
    </row>
    <row r="81" spans="2:35" ht="49.9" customHeight="1">
      <c r="B81" s="314"/>
      <c r="C81" s="314"/>
      <c r="D81" s="315"/>
      <c r="E81" s="747"/>
      <c r="F81" s="286" t="str">
        <f t="shared" si="9"/>
        <v xml:space="preserve">Disposal </v>
      </c>
      <c r="G81" s="308" t="s">
        <v>1367</v>
      </c>
      <c r="H81" s="309" t="str">
        <f t="shared" si="8"/>
        <v>A01ZZ004-00001</v>
      </c>
      <c r="I81" s="310"/>
      <c r="J81" s="310" t="str">
        <f>VLOOKUP($H81,'WM-AR'!$B$7:$AL$2292,34,FALSE)</f>
        <v>M3</v>
      </c>
      <c r="K81" s="310" t="str">
        <f>VLOOKUP($H81,'WM-AR'!$B$7:$AL$2292,4,FALSE)</f>
        <v>Earth Work</v>
      </c>
      <c r="L81" s="310" t="str">
        <f>VLOOKUP($H81,'WM-AR'!$B$7:$AL$2292,6,FALSE)</f>
        <v>-</v>
      </c>
      <c r="M81" s="310" t="str">
        <f>VLOOKUP($H81,'WM-AR'!$B$7:$AL$2292,8,FALSE)</f>
        <v>Disposal</v>
      </c>
      <c r="N81" s="310" t="str">
        <f>VLOOKUP($H81,'WM-AR'!$B$7:$AL$2292,10,FALSE)</f>
        <v>Soil</v>
      </c>
      <c r="O81" s="310">
        <f>VLOOKUP($H81,'WM-AR'!$B$7:$AL$2292,12,FALSE)</f>
        <v>0</v>
      </c>
      <c r="P81" s="310" t="str">
        <f>IF(VLOOKUP($H81,'WM-AR'!$B$7:$AL$2292,14,FALSE)=0,"",VLOOKUP($H81,'WM-AR'!$B$7:$AL$2292,14,FALSE))</f>
        <v/>
      </c>
      <c r="Q81" s="310">
        <f>VLOOKUP($H81,'WM-AR'!$B$7:$AL$2292,16,FALSE)</f>
        <v>0</v>
      </c>
      <c r="R81" s="310">
        <f>VLOOKUP($H81,'WM-AR'!$B$7:$AL$2292,18,FALSE)</f>
        <v>0</v>
      </c>
      <c r="S81" s="310" t="str">
        <f>VLOOKUP($H81,'WM-AR'!$B$7:$AL$2292,20,FALSE)</f>
        <v/>
      </c>
      <c r="T81" s="310">
        <f>VLOOKUP($H81,'WM-AR'!$B$7:$AL$2292,22,FALSE)</f>
        <v>0</v>
      </c>
      <c r="U81" s="310" t="str">
        <f>VLOOKUP($H81,'WM-AR'!$B$7:$AL$2292,24,FALSE)</f>
        <v/>
      </c>
      <c r="V81" s="310">
        <f>VLOOKUP($H81,'WM-AR'!$B$7:$AL$2292,25,FALSE)</f>
        <v>0</v>
      </c>
      <c r="W81" s="310" t="str">
        <f>VLOOKUP($H81,'WM-AR'!$B$7:$AL$2292,26,FALSE)</f>
        <v/>
      </c>
      <c r="X81" s="310">
        <f>VLOOKUP($H81,'WM-AR'!$B$7:$AL$2292,27,FALSE)</f>
        <v>0</v>
      </c>
      <c r="Y81" s="310" t="str">
        <f>VLOOKUP($H81,'WM-AR'!$B$7:$AL$2292,28,FALSE)</f>
        <v>Disposal Distance=Appx. (  )km from Site</v>
      </c>
      <c r="Z81" s="310">
        <f>VLOOKUP($H81,'WM-AR'!$B$7:$AL$2292,29,FALSE)</f>
        <v>0</v>
      </c>
      <c r="AA81" s="310">
        <f>VLOOKUP($H81,'WM-AR'!$B$7:$AL$2292,30,FALSE)</f>
        <v>0</v>
      </c>
      <c r="AB81" s="310">
        <f>VLOOKUP($H81,'WM-AR'!$B$7:$AL$2292,31,FALSE)</f>
        <v>0</v>
      </c>
      <c r="AC81" s="310">
        <f>VLOOKUP($H81,'WM-AR'!$B$7:$AL$2292,32,FALSE)</f>
        <v>0</v>
      </c>
      <c r="AD81" s="310">
        <f>VLOOKUP($H81,'WM-AR'!$B$7:$AL$2292,33,FALSE)</f>
        <v>0</v>
      </c>
      <c r="AE81" s="287" t="s">
        <v>1368</v>
      </c>
      <c r="AF81" s="316" t="s">
        <v>586</v>
      </c>
      <c r="AG81" s="312"/>
      <c r="AH81" s="312" t="s">
        <v>882</v>
      </c>
      <c r="AI81" s="334" t="s">
        <v>1364</v>
      </c>
    </row>
    <row r="82" spans="2:35" ht="34.9" customHeight="1">
      <c r="B82" s="349"/>
      <c r="C82" s="420"/>
      <c r="D82" s="426"/>
      <c r="E82" s="426"/>
      <c r="F82" s="474" t="s">
        <v>1369</v>
      </c>
      <c r="G82" s="474"/>
      <c r="H82" s="350" t="str">
        <f t="shared" si="8"/>
        <v/>
      </c>
      <c r="I82" s="351"/>
      <c r="J82" s="351"/>
      <c r="K82" s="351"/>
      <c r="L82" s="351"/>
      <c r="M82" s="351"/>
      <c r="N82" s="351"/>
      <c r="O82" s="351"/>
      <c r="P82" s="351"/>
      <c r="Q82" s="351"/>
      <c r="R82" s="351"/>
      <c r="S82" s="351"/>
      <c r="T82" s="351"/>
      <c r="U82" s="351"/>
      <c r="V82" s="351"/>
      <c r="W82" s="351"/>
      <c r="X82" s="351"/>
      <c r="Y82" s="351"/>
      <c r="Z82" s="351"/>
      <c r="AA82" s="351"/>
      <c r="AB82" s="351"/>
      <c r="AC82" s="351"/>
      <c r="AD82" s="351"/>
      <c r="AE82" s="440"/>
      <c r="AF82" s="297"/>
      <c r="AG82" s="297"/>
      <c r="AH82" s="297"/>
      <c r="AI82" s="475"/>
    </row>
    <row r="83" spans="2:35" ht="34.9" customHeight="1">
      <c r="B83" s="440"/>
      <c r="C83" s="285" t="s">
        <v>225</v>
      </c>
      <c r="D83" s="308"/>
      <c r="E83" s="287" t="s">
        <v>1393</v>
      </c>
      <c r="F83" s="288" t="s">
        <v>1399</v>
      </c>
      <c r="G83" s="289"/>
      <c r="H83" s="290" t="str">
        <f t="shared" si="8"/>
        <v/>
      </c>
      <c r="I83" s="290"/>
      <c r="J83" s="290"/>
      <c r="K83" s="290"/>
      <c r="L83" s="290"/>
      <c r="M83" s="291"/>
      <c r="N83" s="454"/>
      <c r="O83" s="442"/>
      <c r="P83" s="442"/>
      <c r="Q83" s="442"/>
      <c r="R83" s="442"/>
      <c r="S83" s="442"/>
      <c r="T83" s="442"/>
      <c r="U83" s="443"/>
      <c r="V83" s="444"/>
      <c r="W83" s="444"/>
      <c r="X83" s="444"/>
      <c r="Y83" s="444"/>
      <c r="Z83" s="444"/>
      <c r="AA83" s="444"/>
      <c r="AB83" s="444"/>
      <c r="AC83" s="444"/>
      <c r="AD83" s="444"/>
      <c r="AE83" s="394" t="s">
        <v>1395</v>
      </c>
      <c r="AF83" s="297"/>
      <c r="AG83" s="297"/>
      <c r="AH83" s="297"/>
      <c r="AI83" s="333"/>
    </row>
    <row r="84" spans="2:35" ht="49.9" customHeight="1">
      <c r="B84" s="307"/>
      <c r="C84" s="286"/>
      <c r="D84" s="286"/>
      <c r="E84" s="477"/>
      <c r="F84" s="286" t="str">
        <f t="shared" ref="F84:F91" si="10">M84&amp;" "&amp;P84</f>
        <v xml:space="preserve">Steel Trowel Finish </v>
      </c>
      <c r="G84" s="308" t="s">
        <v>889</v>
      </c>
      <c r="H84" s="309" t="str">
        <f t="shared" si="8"/>
        <v>A04AS173-00001</v>
      </c>
      <c r="I84" s="310"/>
      <c r="J84" s="310" t="str">
        <f>VLOOKUP($H84,'WM-AR'!$B$7:$AL$2292,34,FALSE)</f>
        <v>M2</v>
      </c>
      <c r="K84" s="310" t="str">
        <f>VLOOKUP($H84,'WM-AR'!$B$7:$AL$2292,4,FALSE)</f>
        <v>Finishing Work</v>
      </c>
      <c r="L84" s="310" t="str">
        <f>VLOOKUP($H84,'WM-AR'!$B$7:$AL$2292,6,FALSE)</f>
        <v>Exterior/Interior Finish Work</v>
      </c>
      <c r="M84" s="310" t="str">
        <f>VLOOKUP($H84,'WM-AR'!$B$7:$AL$2292,8,FALSE)</f>
        <v>Steel Trowel Finish</v>
      </c>
      <c r="N84" s="310">
        <f>VLOOKUP($H84,'WM-AR'!$B$7:$AL$2292,10,FALSE)</f>
        <v>0</v>
      </c>
      <c r="O84" s="310">
        <f>VLOOKUP($H84,'WM-AR'!$B$7:$AL$2292,12,FALSE)</f>
        <v>0</v>
      </c>
      <c r="P84" s="310" t="str">
        <f>IF(VLOOKUP($H84,'WM-AR'!$B$7:$AL$2292,14,FALSE)=0,"",VLOOKUP($H84,'WM-AR'!$B$7:$AL$2292,14,FALSE))</f>
        <v/>
      </c>
      <c r="Q84" s="310">
        <f>VLOOKUP($H84,'WM-AR'!$B$7:$AL$2292,16,FALSE)</f>
        <v>0</v>
      </c>
      <c r="R84" s="310">
        <f>VLOOKUP($H84,'WM-AR'!$B$7:$AL$2292,18,FALSE)</f>
        <v>0</v>
      </c>
      <c r="S84" s="310" t="str">
        <f>VLOOKUP($H84,'WM-AR'!$B$7:$AL$2292,20,FALSE)</f>
        <v/>
      </c>
      <c r="T84" s="310">
        <f>VLOOKUP($H84,'WM-AR'!$B$7:$AL$2292,22,FALSE)</f>
        <v>0</v>
      </c>
      <c r="U84" s="310" t="str">
        <f>VLOOKUP($H84,'WM-AR'!$B$7:$AL$2292,24,FALSE)</f>
        <v/>
      </c>
      <c r="V84" s="310">
        <f>VLOOKUP($H84,'WM-AR'!$B$7:$AL$2292,25,FALSE)</f>
        <v>0</v>
      </c>
      <c r="W84" s="310" t="str">
        <f>VLOOKUP($H84,'WM-AR'!$B$7:$AL$2292,26,FALSE)</f>
        <v/>
      </c>
      <c r="X84" s="310">
        <f>VLOOKUP($H84,'WM-AR'!$B$7:$AL$2292,27,FALSE)</f>
        <v>0</v>
      </c>
      <c r="Y84" s="310">
        <f>VLOOKUP($H84,'WM-AR'!$B$7:$AL$2292,28,FALSE)</f>
        <v>0</v>
      </c>
      <c r="Z84" s="310">
        <f>VLOOKUP($H84,'WM-AR'!$B$7:$AL$2292,29,FALSE)</f>
        <v>0</v>
      </c>
      <c r="AA84" s="310">
        <f>VLOOKUP($H84,'WM-AR'!$B$7:$AL$2292,30,FALSE)</f>
        <v>0</v>
      </c>
      <c r="AB84" s="310">
        <f>VLOOKUP($H84,'WM-AR'!$B$7:$AL$2292,31,FALSE)</f>
        <v>0</v>
      </c>
      <c r="AC84" s="310">
        <f>VLOOKUP($H84,'WM-AR'!$B$7:$AL$2292,32,FALSE)</f>
        <v>0</v>
      </c>
      <c r="AD84" s="310">
        <f>VLOOKUP($H84,'WM-AR'!$B$7:$AL$2292,33,FALSE)</f>
        <v>0</v>
      </c>
      <c r="AE84" s="287"/>
      <c r="AF84" s="316" t="s">
        <v>881</v>
      </c>
      <c r="AG84" s="312"/>
      <c r="AH84" s="312" t="s">
        <v>882</v>
      </c>
      <c r="AI84" s="334"/>
    </row>
    <row r="85" spans="2:35" ht="49.9" customHeight="1">
      <c r="B85" s="307"/>
      <c r="C85" s="286"/>
      <c r="D85" s="286"/>
      <c r="E85" s="746"/>
      <c r="F85" s="286" t="str">
        <f t="shared" si="10"/>
        <v>Structural Concrete 20MPa &lt; F'c (Cylinder Strength) ≤ 25MPa</v>
      </c>
      <c r="G85" s="308" t="s">
        <v>1206</v>
      </c>
      <c r="H85" s="309" t="str">
        <f t="shared" si="8"/>
        <v>A03AD032-00010</v>
      </c>
      <c r="I85" s="310"/>
      <c r="J85" s="310" t="str">
        <f>VLOOKUP($H85,'WM-AR'!$B$7:$AL$2292,34,FALSE)</f>
        <v>M3</v>
      </c>
      <c r="K85" s="310" t="str">
        <f>VLOOKUP($H85,'WM-AR'!$B$7:$AL$2292,4,FALSE)</f>
        <v>Concrete Work</v>
      </c>
      <c r="L85" s="310" t="str">
        <f>VLOOKUP($H85,'WM-AR'!$B$7:$AL$2292,6,FALSE)</f>
        <v>Substructure Work</v>
      </c>
      <c r="M85" s="310" t="str">
        <f>VLOOKUP($H85,'WM-AR'!$B$7:$AL$2292,8,FALSE)</f>
        <v>Structural Concrete</v>
      </c>
      <c r="N85" s="310">
        <f>VLOOKUP($H85,'WM-AR'!$B$7:$AL$2292,10,FALSE)</f>
        <v>0</v>
      </c>
      <c r="O85" s="310" t="str">
        <f>VLOOKUP($H85,'WM-AR'!$B$7:$AL$2292,12,FALSE)</f>
        <v>Cement Type-1</v>
      </c>
      <c r="P85" s="310" t="str">
        <f>IF(VLOOKUP($H85,'WM-AR'!$B$7:$AL$2292,14,FALSE)=0,"",VLOOKUP($H85,'WM-AR'!$B$7:$AL$2292,14,FALSE))</f>
        <v>20MPa &lt; F'c (Cylinder Strength) ≤ 25MPa</v>
      </c>
      <c r="Q85" s="310">
        <f>VLOOKUP($H85,'WM-AR'!$B$7:$AL$2292,16,FALSE)</f>
        <v>0</v>
      </c>
      <c r="R85" s="310">
        <f>VLOOKUP($H85,'WM-AR'!$B$7:$AL$2292,18,FALSE)</f>
        <v>0</v>
      </c>
      <c r="S85" s="310" t="str">
        <f>VLOOKUP($H85,'WM-AR'!$B$7:$AL$2292,20,FALSE)</f>
        <v/>
      </c>
      <c r="T85" s="310">
        <f>VLOOKUP($H85,'WM-AR'!$B$7:$AL$2292,22,FALSE)</f>
        <v>0</v>
      </c>
      <c r="U85" s="310" t="str">
        <f>VLOOKUP($H85,'WM-AR'!$B$7:$AL$2292,24,FALSE)</f>
        <v/>
      </c>
      <c r="V85" s="310">
        <f>VLOOKUP($H85,'WM-AR'!$B$7:$AL$2292,25,FALSE)</f>
        <v>0</v>
      </c>
      <c r="W85" s="310" t="str">
        <f>VLOOKUP($H85,'WM-AR'!$B$7:$AL$2292,26,FALSE)</f>
        <v/>
      </c>
      <c r="X85" s="310">
        <f>VLOOKUP($H85,'WM-AR'!$B$7:$AL$2292,27,FALSE)</f>
        <v>0</v>
      </c>
      <c r="Y85" s="310">
        <f>VLOOKUP($H85,'WM-AR'!$B$7:$AL$2292,28,FALSE)</f>
        <v>0</v>
      </c>
      <c r="Z85" s="310">
        <f>VLOOKUP($H85,'WM-AR'!$B$7:$AL$2292,29,FALSE)</f>
        <v>0</v>
      </c>
      <c r="AA85" s="310">
        <f>VLOOKUP($H85,'WM-AR'!$B$7:$AL$2292,30,FALSE)</f>
        <v>0</v>
      </c>
      <c r="AB85" s="310">
        <f>VLOOKUP($H85,'WM-AR'!$B$7:$AL$2292,31,FALSE)</f>
        <v>0</v>
      </c>
      <c r="AC85" s="310">
        <f>VLOOKUP($H85,'WM-AR'!$B$7:$AL$2292,32,FALSE)</f>
        <v>0</v>
      </c>
      <c r="AD85" s="310">
        <f>VLOOKUP($H85,'WM-AR'!$B$7:$AL$2292,33,FALSE)</f>
        <v>0</v>
      </c>
      <c r="AE85" s="287" t="s">
        <v>897</v>
      </c>
      <c r="AF85" s="316" t="s">
        <v>881</v>
      </c>
      <c r="AG85" s="312"/>
      <c r="AH85" s="312" t="s">
        <v>882</v>
      </c>
      <c r="AI85" s="334"/>
    </row>
    <row r="86" spans="2:35" ht="49.9" customHeight="1">
      <c r="B86" s="314"/>
      <c r="C86" s="315"/>
      <c r="D86" s="315"/>
      <c r="E86" s="748"/>
      <c r="F86" s="286" t="str">
        <f t="shared" si="10"/>
        <v>Rebar Work 300MPa&lt;Fy≤400MPa</v>
      </c>
      <c r="G86" s="308" t="s">
        <v>1221</v>
      </c>
      <c r="H86" s="309" t="str">
        <f t="shared" si="8"/>
        <v>A03AD037-00003</v>
      </c>
      <c r="I86" s="310"/>
      <c r="J86" s="310" t="str">
        <f>VLOOKUP($H86,'WM-AR'!$B$7:$AL$2292,34,FALSE)</f>
        <v>TON</v>
      </c>
      <c r="K86" s="310" t="str">
        <f>VLOOKUP($H86,'WM-AR'!$B$7:$AL$2292,4,FALSE)</f>
        <v>Concrete Work</v>
      </c>
      <c r="L86" s="310" t="str">
        <f>VLOOKUP($H86,'WM-AR'!$B$7:$AL$2292,6,FALSE)</f>
        <v>Substructure Work</v>
      </c>
      <c r="M86" s="310" t="str">
        <f>VLOOKUP($H86,'WM-AR'!$B$7:$AL$2292,8,FALSE)</f>
        <v>Rebar Work</v>
      </c>
      <c r="N86" s="310" t="str">
        <f>VLOOKUP($H86,'WM-AR'!$B$7:$AL$2292,10,FALSE)</f>
        <v>Deformed Bar (Non-Coat.)</v>
      </c>
      <c r="O86" s="310">
        <f>VLOOKUP($H86,'WM-AR'!$B$7:$AL$2292,12,FALSE)</f>
        <v>0</v>
      </c>
      <c r="P86" s="310" t="str">
        <f>IF(VLOOKUP($H86,'WM-AR'!$B$7:$AL$2292,14,FALSE)=0,"",VLOOKUP($H86,'WM-AR'!$B$7:$AL$2292,14,FALSE))</f>
        <v>300MPa&lt;Fy≤400MPa</v>
      </c>
      <c r="Q86" s="310">
        <f>VLOOKUP($H86,'WM-AR'!$B$7:$AL$2292,16,FALSE)</f>
        <v>0</v>
      </c>
      <c r="R86" s="310">
        <f>VLOOKUP($H86,'WM-AR'!$B$7:$AL$2292,18,FALSE)</f>
        <v>0</v>
      </c>
      <c r="S86" s="310" t="str">
        <f>VLOOKUP($H86,'WM-AR'!$B$7:$AL$2292,20,FALSE)</f>
        <v/>
      </c>
      <c r="T86" s="310">
        <f>VLOOKUP($H86,'WM-AR'!$B$7:$AL$2292,22,FALSE)</f>
        <v>0</v>
      </c>
      <c r="U86" s="310" t="str">
        <f>VLOOKUP($H86,'WM-AR'!$B$7:$AL$2292,24,FALSE)</f>
        <v/>
      </c>
      <c r="V86" s="310">
        <f>VLOOKUP($H86,'WM-AR'!$B$7:$AL$2292,25,FALSE)</f>
        <v>0</v>
      </c>
      <c r="W86" s="310" t="str">
        <f>VLOOKUP($H86,'WM-AR'!$B$7:$AL$2292,26,FALSE)</f>
        <v/>
      </c>
      <c r="X86" s="310">
        <f>VLOOKUP($H86,'WM-AR'!$B$7:$AL$2292,27,FALSE)</f>
        <v>0</v>
      </c>
      <c r="Y86" s="310">
        <f>VLOOKUP($H86,'WM-AR'!$B$7:$AL$2292,28,FALSE)</f>
        <v>0</v>
      </c>
      <c r="Z86" s="310">
        <f>VLOOKUP($H86,'WM-AR'!$B$7:$AL$2292,29,FALSE)</f>
        <v>0</v>
      </c>
      <c r="AA86" s="310">
        <f>VLOOKUP($H86,'WM-AR'!$B$7:$AL$2292,30,FALSE)</f>
        <v>0</v>
      </c>
      <c r="AB86" s="310">
        <f>VLOOKUP($H86,'WM-AR'!$B$7:$AL$2292,31,FALSE)</f>
        <v>0</v>
      </c>
      <c r="AC86" s="310">
        <f>VLOOKUP($H86,'WM-AR'!$B$7:$AL$2292,32,FALSE)</f>
        <v>0</v>
      </c>
      <c r="AD86" s="310">
        <f>VLOOKUP($H86,'WM-AR'!$B$7:$AL$2292,33,FALSE)</f>
        <v>0</v>
      </c>
      <c r="AE86" s="287" t="s">
        <v>899</v>
      </c>
      <c r="AF86" s="316" t="s">
        <v>885</v>
      </c>
      <c r="AG86" s="312"/>
      <c r="AH86" s="312" t="s">
        <v>886</v>
      </c>
      <c r="AI86" s="334" t="s">
        <v>887</v>
      </c>
    </row>
    <row r="87" spans="2:35" ht="49.9" customHeight="1">
      <c r="B87" s="314"/>
      <c r="C87" s="315"/>
      <c r="D87" s="315"/>
      <c r="E87" s="748"/>
      <c r="F87" s="286" t="str">
        <f t="shared" si="10"/>
        <v xml:space="preserve">Form Work (3 times in use) </v>
      </c>
      <c r="G87" s="308" t="s">
        <v>1222</v>
      </c>
      <c r="H87" s="309" t="str">
        <f t="shared" si="8"/>
        <v>A03AD035-00001</v>
      </c>
      <c r="I87" s="310"/>
      <c r="J87" s="310" t="str">
        <f>VLOOKUP($H87,'WM-AR'!$B$7:$AL$2292,34,FALSE)</f>
        <v>M2</v>
      </c>
      <c r="K87" s="310" t="str">
        <f>VLOOKUP($H87,'WM-AR'!$B$7:$AL$2292,4,FALSE)</f>
        <v>Concrete Work</v>
      </c>
      <c r="L87" s="310" t="str">
        <f>VLOOKUP($H87,'WM-AR'!$B$7:$AL$2292,6,FALSE)</f>
        <v>Substructure Work</v>
      </c>
      <c r="M87" s="310" t="str">
        <f>VLOOKUP($H87,'WM-AR'!$B$7:$AL$2292,8,FALSE)</f>
        <v>Form Work (3 times in use)</v>
      </c>
      <c r="N87" s="310" t="str">
        <f>VLOOKUP($H87,'WM-AR'!$B$7:$AL$2292,10,FALSE)</f>
        <v>Flat Form</v>
      </c>
      <c r="O87" s="310">
        <f>VLOOKUP($H87,'WM-AR'!$B$7:$AL$2292,12,FALSE)</f>
        <v>0</v>
      </c>
      <c r="P87" s="310" t="str">
        <f>IF(VLOOKUP($H87,'WM-AR'!$B$7:$AL$2292,14,FALSE)=0,"",VLOOKUP($H87,'WM-AR'!$B$7:$AL$2292,14,FALSE))</f>
        <v/>
      </c>
      <c r="Q87" s="310">
        <f>VLOOKUP($H87,'WM-AR'!$B$7:$AL$2292,16,FALSE)</f>
        <v>0</v>
      </c>
      <c r="R87" s="310">
        <f>VLOOKUP($H87,'WM-AR'!$B$7:$AL$2292,18,FALSE)</f>
        <v>0</v>
      </c>
      <c r="S87" s="310" t="str">
        <f>VLOOKUP($H87,'WM-AR'!$B$7:$AL$2292,20,FALSE)</f>
        <v>Dressed Lumber, Plywood or Steel Form(Wood Planks are not Allowed) incl. Chamfer</v>
      </c>
      <c r="T87" s="310">
        <f>VLOOKUP($H87,'WM-AR'!$B$7:$AL$2292,22,FALSE)</f>
        <v>0</v>
      </c>
      <c r="U87" s="310" t="str">
        <f>VLOOKUP($H87,'WM-AR'!$B$7:$AL$2292,24,FALSE)</f>
        <v/>
      </c>
      <c r="V87" s="310">
        <f>VLOOKUP($H87,'WM-AR'!$B$7:$AL$2292,25,FALSE)</f>
        <v>0</v>
      </c>
      <c r="W87" s="310" t="str">
        <f>VLOOKUP($H87,'WM-AR'!$B$7:$AL$2292,26,FALSE)</f>
        <v/>
      </c>
      <c r="X87" s="310">
        <f>VLOOKUP($H87,'WM-AR'!$B$7:$AL$2292,27,FALSE)</f>
        <v>0</v>
      </c>
      <c r="Y87" s="310">
        <f>VLOOKUP($H87,'WM-AR'!$B$7:$AL$2292,28,FALSE)</f>
        <v>0</v>
      </c>
      <c r="Z87" s="310">
        <f>VLOOKUP($H87,'WM-AR'!$B$7:$AL$2292,29,FALSE)</f>
        <v>0</v>
      </c>
      <c r="AA87" s="310">
        <f>VLOOKUP($H87,'WM-AR'!$B$7:$AL$2292,30,FALSE)</f>
        <v>0</v>
      </c>
      <c r="AB87" s="310">
        <f>VLOOKUP($H87,'WM-AR'!$B$7:$AL$2292,31,FALSE)</f>
        <v>0</v>
      </c>
      <c r="AC87" s="310">
        <f>VLOOKUP($H87,'WM-AR'!$B$7:$AL$2292,32,FALSE)</f>
        <v>0</v>
      </c>
      <c r="AD87" s="310">
        <f>VLOOKUP($H87,'WM-AR'!$B$7:$AL$2292,33,FALSE)</f>
        <v>0</v>
      </c>
      <c r="AE87" s="287"/>
      <c r="AF87" s="316" t="s">
        <v>1359</v>
      </c>
      <c r="AG87" s="312"/>
      <c r="AH87" s="312" t="s">
        <v>763</v>
      </c>
      <c r="AI87" s="334" t="s">
        <v>1396</v>
      </c>
    </row>
    <row r="88" spans="2:35" ht="49.9" customHeight="1">
      <c r="B88" s="314"/>
      <c r="C88" s="315"/>
      <c r="D88" s="315"/>
      <c r="E88" s="747"/>
      <c r="F88" s="286" t="str">
        <f t="shared" si="10"/>
        <v xml:space="preserve">Isolation Joint (Separation Joint) </v>
      </c>
      <c r="G88" s="308" t="s">
        <v>1397</v>
      </c>
      <c r="H88" s="309" t="str">
        <f t="shared" si="8"/>
        <v>A03AD044-00001</v>
      </c>
      <c r="I88" s="310"/>
      <c r="J88" s="310" t="str">
        <f>VLOOKUP($H88,'WM-AR'!$B$7:$AL$2292,34,FALSE)</f>
        <v>M</v>
      </c>
      <c r="K88" s="310" t="str">
        <f>VLOOKUP($H88,'WM-AR'!$B$7:$AL$2292,4,FALSE)</f>
        <v>Concrete Work</v>
      </c>
      <c r="L88" s="310" t="str">
        <f>VLOOKUP($H88,'WM-AR'!$B$7:$AL$2292,6,FALSE)</f>
        <v>Substructure Work</v>
      </c>
      <c r="M88" s="310" t="str">
        <f>VLOOKUP($H88,'WM-AR'!$B$7:$AL$2292,8,FALSE)</f>
        <v>Isolation Joint (Separation Joint)</v>
      </c>
      <c r="N88" s="310">
        <f>VLOOKUP($H88,'WM-AR'!$B$7:$AL$2292,10,FALSE)</f>
        <v>0</v>
      </c>
      <c r="O88" s="310">
        <f>VLOOKUP($H88,'WM-AR'!$B$7:$AL$2292,12,FALSE)</f>
        <v>0</v>
      </c>
      <c r="P88" s="310" t="str">
        <f>IF(VLOOKUP($H88,'WM-AR'!$B$7:$AL$2292,14,FALSE)=0,"",VLOOKUP($H88,'WM-AR'!$B$7:$AL$2292,14,FALSE))</f>
        <v/>
      </c>
      <c r="Q88" s="310">
        <f>VLOOKUP($H88,'WM-AR'!$B$7:$AL$2292,16,FALSE)</f>
        <v>0</v>
      </c>
      <c r="R88" s="310">
        <f>VLOOKUP($H88,'WM-AR'!$B$7:$AL$2292,18,FALSE)</f>
        <v>0</v>
      </c>
      <c r="S88" s="310" t="str">
        <f>VLOOKUP($H88,'WM-AR'!$B$7:$AL$2292,20,FALSE)</f>
        <v>w/ Flexible Joint Filler, Sealant</v>
      </c>
      <c r="T88" s="310">
        <f>VLOOKUP($H88,'WM-AR'!$B$7:$AL$2292,22,FALSE)</f>
        <v>0</v>
      </c>
      <c r="U88" s="310">
        <f>VLOOKUP($H88,'WM-AR'!$B$7:$AL$2292,24,FALSE)</f>
        <v>0</v>
      </c>
      <c r="V88" s="310">
        <f>VLOOKUP($H88,'WM-AR'!$B$7:$AL$2292,25,FALSE)</f>
        <v>0</v>
      </c>
      <c r="W88" s="310" t="str">
        <f>VLOOKUP($H88,'WM-AR'!$B$7:$AL$2292,26,FALSE)</f>
        <v>THK=(  )mm</v>
      </c>
      <c r="X88" s="310">
        <f>VLOOKUP($H88,'WM-AR'!$B$7:$AL$2292,27,FALSE)</f>
        <v>0</v>
      </c>
      <c r="Y88" s="310">
        <f>VLOOKUP($H88,'WM-AR'!$B$7:$AL$2292,28,FALSE)</f>
        <v>0</v>
      </c>
      <c r="Z88" s="310">
        <f>VLOOKUP($H88,'WM-AR'!$B$7:$AL$2292,29,FALSE)</f>
        <v>0</v>
      </c>
      <c r="AA88" s="310">
        <f>VLOOKUP($H88,'WM-AR'!$B$7:$AL$2292,30,FALSE)</f>
        <v>0</v>
      </c>
      <c r="AB88" s="310">
        <f>VLOOKUP($H88,'WM-AR'!$B$7:$AL$2292,31,FALSE)</f>
        <v>0</v>
      </c>
      <c r="AC88" s="310">
        <f>VLOOKUP($H88,'WM-AR'!$B$7:$AL$2292,32,FALSE)</f>
        <v>0</v>
      </c>
      <c r="AD88" s="310">
        <f>VLOOKUP($H88,'WM-AR'!$B$7:$AL$2292,33,FALSE)</f>
        <v>0</v>
      </c>
      <c r="AE88" s="287" t="s">
        <v>1398</v>
      </c>
      <c r="AF88" s="316" t="s">
        <v>770</v>
      </c>
      <c r="AG88" s="312"/>
      <c r="AH88" s="312" t="s">
        <v>763</v>
      </c>
      <c r="AI88" s="334"/>
    </row>
    <row r="89" spans="2:35" ht="49.9" customHeight="1">
      <c r="B89" s="314"/>
      <c r="C89" s="285"/>
      <c r="D89" s="285"/>
      <c r="E89" s="746"/>
      <c r="F89" s="286" t="str">
        <f t="shared" si="10"/>
        <v xml:space="preserve">Excavation </v>
      </c>
      <c r="G89" s="308" t="s">
        <v>1362</v>
      </c>
      <c r="H89" s="309" t="str">
        <f t="shared" si="8"/>
        <v>A01ZZ001-00004</v>
      </c>
      <c r="I89" s="310"/>
      <c r="J89" s="310" t="str">
        <f>VLOOKUP($H89,'WM-AR'!$B$7:$AL$2292,34,FALSE)</f>
        <v>M3</v>
      </c>
      <c r="K89" s="310" t="str">
        <f>VLOOKUP($H89,'WM-AR'!$B$7:$AL$2292,4,FALSE)</f>
        <v>Earth Work</v>
      </c>
      <c r="L89" s="310" t="str">
        <f>VLOOKUP($H89,'WM-AR'!$B$7:$AL$2292,6,FALSE)</f>
        <v>-</v>
      </c>
      <c r="M89" s="310" t="str">
        <f>VLOOKUP($H89,'WM-AR'!$B$7:$AL$2292,8,FALSE)</f>
        <v>Excavation</v>
      </c>
      <c r="N89" s="310" t="str">
        <f>VLOOKUP($H89,'WM-AR'!$B$7:$AL$2292,10,FALSE)</f>
        <v>Soil, Mech.</v>
      </c>
      <c r="O89" s="310">
        <f>VLOOKUP($H89,'WM-AR'!$B$7:$AL$2292,12,FALSE)</f>
        <v>0</v>
      </c>
      <c r="P89" s="310" t="str">
        <f>IF(VLOOKUP($H89,'WM-AR'!$B$7:$AL$2292,14,FALSE)=0,"",VLOOKUP($H89,'WM-AR'!$B$7:$AL$2292,14,FALSE))</f>
        <v/>
      </c>
      <c r="Q89" s="310">
        <f>VLOOKUP($H89,'WM-AR'!$B$7:$AL$2292,16,FALSE)</f>
        <v>0</v>
      </c>
      <c r="R89" s="310">
        <f>VLOOKUP($H89,'WM-AR'!$B$7:$AL$2292,18,FALSE)</f>
        <v>0</v>
      </c>
      <c r="S89" s="310" t="str">
        <f>VLOOKUP($H89,'WM-AR'!$B$7:$AL$2292,20,FALSE)</f>
        <v/>
      </c>
      <c r="T89" s="310" t="str">
        <f>VLOOKUP($H89,'WM-AR'!$B$7:$AL$2292,22,FALSE)</f>
        <v>D ≤ 2.0M</v>
      </c>
      <c r="U89" s="310" t="str">
        <f>VLOOKUP($H89,'WM-AR'!$B$7:$AL$2292,24,FALSE)</f>
        <v/>
      </c>
      <c r="V89" s="310">
        <f>VLOOKUP($H89,'WM-AR'!$B$7:$AL$2292,25,FALSE)</f>
        <v>0</v>
      </c>
      <c r="W89" s="310" t="str">
        <f>VLOOKUP($H89,'WM-AR'!$B$7:$AL$2292,26,FALSE)</f>
        <v/>
      </c>
      <c r="X89" s="310">
        <f>VLOOKUP($H89,'WM-AR'!$B$7:$AL$2292,27,FALSE)</f>
        <v>0</v>
      </c>
      <c r="Y89" s="310">
        <f>VLOOKUP($H89,'WM-AR'!$B$7:$AL$2292,28,FALSE)</f>
        <v>0</v>
      </c>
      <c r="Z89" s="310">
        <f>VLOOKUP($H89,'WM-AR'!$B$7:$AL$2292,29,FALSE)</f>
        <v>0</v>
      </c>
      <c r="AA89" s="310">
        <f>VLOOKUP($H89,'WM-AR'!$B$7:$AL$2292,30,FALSE)</f>
        <v>0</v>
      </c>
      <c r="AB89" s="310">
        <f>VLOOKUP($H89,'WM-AR'!$B$7:$AL$2292,31,FALSE)</f>
        <v>0</v>
      </c>
      <c r="AC89" s="310">
        <f>VLOOKUP($H89,'WM-AR'!$B$7:$AL$2292,32,FALSE)</f>
        <v>0</v>
      </c>
      <c r="AD89" s="310">
        <f>VLOOKUP($H89,'WM-AR'!$B$7:$AL$2292,33,FALSE)</f>
        <v>0</v>
      </c>
      <c r="AE89" s="287" t="s">
        <v>1383</v>
      </c>
      <c r="AF89" s="316" t="s">
        <v>583</v>
      </c>
      <c r="AG89" s="312"/>
      <c r="AH89" s="312" t="s">
        <v>882</v>
      </c>
      <c r="AI89" s="334" t="s">
        <v>1364</v>
      </c>
    </row>
    <row r="90" spans="2:35" ht="49.9" customHeight="1">
      <c r="B90" s="314"/>
      <c r="C90" s="285"/>
      <c r="D90" s="285"/>
      <c r="E90" s="748"/>
      <c r="F90" s="286" t="str">
        <f t="shared" si="10"/>
        <v xml:space="preserve">Backfill </v>
      </c>
      <c r="G90" s="308" t="s">
        <v>1365</v>
      </c>
      <c r="H90" s="309" t="str">
        <f t="shared" si="8"/>
        <v>A01ZZ003-00001</v>
      </c>
      <c r="I90" s="310"/>
      <c r="J90" s="310" t="str">
        <f>VLOOKUP($H90,'WM-AR'!$B$7:$AL$2292,34,FALSE)</f>
        <v>M3</v>
      </c>
      <c r="K90" s="310" t="str">
        <f>VLOOKUP($H90,'WM-AR'!$B$7:$AL$2292,4,FALSE)</f>
        <v>Earth Work</v>
      </c>
      <c r="L90" s="310" t="str">
        <f>VLOOKUP($H90,'WM-AR'!$B$7:$AL$2292,6,FALSE)</f>
        <v>-</v>
      </c>
      <c r="M90" s="310" t="str">
        <f>VLOOKUP($H90,'WM-AR'!$B$7:$AL$2292,8,FALSE)</f>
        <v>Backfill</v>
      </c>
      <c r="N90" s="310" t="str">
        <f>VLOOKUP($H90,'WM-AR'!$B$7:$AL$2292,10,FALSE)</f>
        <v>Re-use, Soil</v>
      </c>
      <c r="O90" s="310">
        <f>VLOOKUP($H90,'WM-AR'!$B$7:$AL$2292,12,FALSE)</f>
        <v>0</v>
      </c>
      <c r="P90" s="310" t="str">
        <f>IF(VLOOKUP($H90,'WM-AR'!$B$7:$AL$2292,14,FALSE)=0,"",VLOOKUP($H90,'WM-AR'!$B$7:$AL$2292,14,FALSE))</f>
        <v/>
      </c>
      <c r="Q90" s="310">
        <f>VLOOKUP($H90,'WM-AR'!$B$7:$AL$2292,16,FALSE)</f>
        <v>0</v>
      </c>
      <c r="R90" s="310">
        <f>VLOOKUP($H90,'WM-AR'!$B$7:$AL$2292,18,FALSE)</f>
        <v>0</v>
      </c>
      <c r="S90" s="310" t="str">
        <f>VLOOKUP($H90,'WM-AR'!$B$7:$AL$2292,20,FALSE)</f>
        <v/>
      </c>
      <c r="T90" s="310">
        <f>VLOOKUP($H90,'WM-AR'!$B$7:$AL$2292,22,FALSE)</f>
        <v>0</v>
      </c>
      <c r="U90" s="310" t="str">
        <f>VLOOKUP($H90,'WM-AR'!$B$7:$AL$2292,24,FALSE)</f>
        <v/>
      </c>
      <c r="V90" s="310">
        <f>VLOOKUP($H90,'WM-AR'!$B$7:$AL$2292,25,FALSE)</f>
        <v>0</v>
      </c>
      <c r="W90" s="310" t="str">
        <f>VLOOKUP($H90,'WM-AR'!$B$7:$AL$2292,26,FALSE)</f>
        <v/>
      </c>
      <c r="X90" s="310">
        <f>VLOOKUP($H90,'WM-AR'!$B$7:$AL$2292,27,FALSE)</f>
        <v>0</v>
      </c>
      <c r="Y90" s="310">
        <f>VLOOKUP($H90,'WM-AR'!$B$7:$AL$2292,28,FALSE)</f>
        <v>0</v>
      </c>
      <c r="Z90" s="310">
        <f>VLOOKUP($H90,'WM-AR'!$B$7:$AL$2292,29,FALSE)</f>
        <v>0</v>
      </c>
      <c r="AA90" s="310" t="str">
        <f>VLOOKUP($H90,'WM-AR'!$B$7:$AL$2292,30,FALSE)</f>
        <v>Compaction=(  )%</v>
      </c>
      <c r="AB90" s="310">
        <f>VLOOKUP($H90,'WM-AR'!$B$7:$AL$2292,31,FALSE)</f>
        <v>0</v>
      </c>
      <c r="AC90" s="310">
        <f>VLOOKUP($H90,'WM-AR'!$B$7:$AL$2292,32,FALSE)</f>
        <v>0</v>
      </c>
      <c r="AD90" s="310">
        <f>VLOOKUP($H90,'WM-AR'!$B$7:$AL$2292,33,FALSE)</f>
        <v>0</v>
      </c>
      <c r="AE90" s="287" t="s">
        <v>1366</v>
      </c>
      <c r="AF90" s="316" t="s">
        <v>585</v>
      </c>
      <c r="AG90" s="312"/>
      <c r="AH90" s="312" t="s">
        <v>882</v>
      </c>
      <c r="AI90" s="334" t="s">
        <v>1364</v>
      </c>
    </row>
    <row r="91" spans="2:35" ht="49.9" customHeight="1">
      <c r="B91" s="314"/>
      <c r="C91" s="285"/>
      <c r="D91" s="285"/>
      <c r="E91" s="747"/>
      <c r="F91" s="286" t="str">
        <f t="shared" si="10"/>
        <v xml:space="preserve">Disposal </v>
      </c>
      <c r="G91" s="308" t="s">
        <v>1367</v>
      </c>
      <c r="H91" s="309" t="str">
        <f t="shared" si="8"/>
        <v>A01ZZ004-00001</v>
      </c>
      <c r="I91" s="310"/>
      <c r="J91" s="310" t="str">
        <f>VLOOKUP($H91,'WM-AR'!$B$7:$AL$2292,34,FALSE)</f>
        <v>M3</v>
      </c>
      <c r="K91" s="310" t="str">
        <f>VLOOKUP($H91,'WM-AR'!$B$7:$AL$2292,4,FALSE)</f>
        <v>Earth Work</v>
      </c>
      <c r="L91" s="310" t="str">
        <f>VLOOKUP($H91,'WM-AR'!$B$7:$AL$2292,6,FALSE)</f>
        <v>-</v>
      </c>
      <c r="M91" s="310" t="str">
        <f>VLOOKUP($H91,'WM-AR'!$B$7:$AL$2292,8,FALSE)</f>
        <v>Disposal</v>
      </c>
      <c r="N91" s="310" t="str">
        <f>VLOOKUP($H91,'WM-AR'!$B$7:$AL$2292,10,FALSE)</f>
        <v>Soil</v>
      </c>
      <c r="O91" s="310">
        <f>VLOOKUP($H91,'WM-AR'!$B$7:$AL$2292,12,FALSE)</f>
        <v>0</v>
      </c>
      <c r="P91" s="310" t="str">
        <f>IF(VLOOKUP($H91,'WM-AR'!$B$7:$AL$2292,14,FALSE)=0,"",VLOOKUP($H91,'WM-AR'!$B$7:$AL$2292,14,FALSE))</f>
        <v/>
      </c>
      <c r="Q91" s="310">
        <f>VLOOKUP($H91,'WM-AR'!$B$7:$AL$2292,16,FALSE)</f>
        <v>0</v>
      </c>
      <c r="R91" s="310">
        <f>VLOOKUP($H91,'WM-AR'!$B$7:$AL$2292,18,FALSE)</f>
        <v>0</v>
      </c>
      <c r="S91" s="310" t="str">
        <f>VLOOKUP($H91,'WM-AR'!$B$7:$AL$2292,20,FALSE)</f>
        <v/>
      </c>
      <c r="T91" s="310">
        <f>VLOOKUP($H91,'WM-AR'!$B$7:$AL$2292,22,FALSE)</f>
        <v>0</v>
      </c>
      <c r="U91" s="310" t="str">
        <f>VLOOKUP($H91,'WM-AR'!$B$7:$AL$2292,24,FALSE)</f>
        <v/>
      </c>
      <c r="V91" s="310">
        <f>VLOOKUP($H91,'WM-AR'!$B$7:$AL$2292,25,FALSE)</f>
        <v>0</v>
      </c>
      <c r="W91" s="310" t="str">
        <f>VLOOKUP($H91,'WM-AR'!$B$7:$AL$2292,26,FALSE)</f>
        <v/>
      </c>
      <c r="X91" s="310">
        <f>VLOOKUP($H91,'WM-AR'!$B$7:$AL$2292,27,FALSE)</f>
        <v>0</v>
      </c>
      <c r="Y91" s="310" t="str">
        <f>VLOOKUP($H91,'WM-AR'!$B$7:$AL$2292,28,FALSE)</f>
        <v>Disposal Distance=Appx. (  )km from Site</v>
      </c>
      <c r="Z91" s="310">
        <f>VLOOKUP($H91,'WM-AR'!$B$7:$AL$2292,29,FALSE)</f>
        <v>0</v>
      </c>
      <c r="AA91" s="310">
        <f>VLOOKUP($H91,'WM-AR'!$B$7:$AL$2292,30,FALSE)</f>
        <v>0</v>
      </c>
      <c r="AB91" s="310">
        <f>VLOOKUP($H91,'WM-AR'!$B$7:$AL$2292,31,FALSE)</f>
        <v>0</v>
      </c>
      <c r="AC91" s="310">
        <f>VLOOKUP($H91,'WM-AR'!$B$7:$AL$2292,32,FALSE)</f>
        <v>0</v>
      </c>
      <c r="AD91" s="310">
        <f>VLOOKUP($H91,'WM-AR'!$B$7:$AL$2292,33,FALSE)</f>
        <v>0</v>
      </c>
      <c r="AE91" s="287" t="s">
        <v>1368</v>
      </c>
      <c r="AF91" s="316" t="s">
        <v>586</v>
      </c>
      <c r="AG91" s="312"/>
      <c r="AH91" s="312" t="s">
        <v>882</v>
      </c>
      <c r="AI91" s="334" t="s">
        <v>1364</v>
      </c>
    </row>
    <row r="92" spans="2:35" ht="34.9" customHeight="1">
      <c r="B92" s="349"/>
      <c r="C92" s="420"/>
      <c r="D92" s="426"/>
      <c r="E92" s="426"/>
      <c r="F92" s="474" t="s">
        <v>1369</v>
      </c>
      <c r="G92" s="474"/>
      <c r="H92" s="350" t="str">
        <f t="shared" si="8"/>
        <v/>
      </c>
      <c r="I92" s="351"/>
      <c r="J92" s="351"/>
      <c r="K92" s="351"/>
      <c r="L92" s="351"/>
      <c r="M92" s="351"/>
      <c r="N92" s="351"/>
      <c r="O92" s="351"/>
      <c r="P92" s="351"/>
      <c r="Q92" s="351"/>
      <c r="R92" s="351"/>
      <c r="S92" s="351"/>
      <c r="T92" s="351"/>
      <c r="U92" s="351"/>
      <c r="V92" s="351"/>
      <c r="W92" s="351"/>
      <c r="X92" s="351"/>
      <c r="Y92" s="351"/>
      <c r="Z92" s="351"/>
      <c r="AA92" s="351"/>
      <c r="AB92" s="351"/>
      <c r="AC92" s="351"/>
      <c r="AD92" s="351"/>
      <c r="AE92" s="440"/>
      <c r="AF92" s="297"/>
      <c r="AG92" s="297"/>
      <c r="AH92" s="297"/>
      <c r="AI92" s="475"/>
    </row>
    <row r="93" spans="2:35" ht="34.9" customHeight="1">
      <c r="B93" s="440"/>
      <c r="C93" s="285" t="s">
        <v>225</v>
      </c>
      <c r="D93" s="308"/>
      <c r="E93" s="287" t="s">
        <v>1393</v>
      </c>
      <c r="F93" s="288" t="s">
        <v>1400</v>
      </c>
      <c r="G93" s="289"/>
      <c r="H93" s="290" t="str">
        <f t="shared" si="8"/>
        <v/>
      </c>
      <c r="I93" s="290"/>
      <c r="J93" s="290"/>
      <c r="K93" s="290"/>
      <c r="L93" s="290"/>
      <c r="M93" s="291"/>
      <c r="N93" s="454"/>
      <c r="O93" s="442"/>
      <c r="P93" s="442"/>
      <c r="Q93" s="442"/>
      <c r="R93" s="442"/>
      <c r="S93" s="442"/>
      <c r="T93" s="442"/>
      <c r="U93" s="443"/>
      <c r="V93" s="444"/>
      <c r="W93" s="444"/>
      <c r="X93" s="444"/>
      <c r="Y93" s="444"/>
      <c r="Z93" s="444"/>
      <c r="AA93" s="444"/>
      <c r="AB93" s="444"/>
      <c r="AC93" s="444"/>
      <c r="AD93" s="444"/>
      <c r="AE93" s="394" t="s">
        <v>1395</v>
      </c>
      <c r="AF93" s="297"/>
      <c r="AG93" s="297"/>
      <c r="AH93" s="297"/>
      <c r="AI93" s="333"/>
    </row>
    <row r="94" spans="2:35" ht="49.9" customHeight="1">
      <c r="B94" s="307"/>
      <c r="C94" s="286"/>
      <c r="D94" s="286"/>
      <c r="E94" s="746"/>
      <c r="F94" s="286" t="str">
        <f t="shared" ref="F94:F98" si="11">M94&amp;" "&amp;P94</f>
        <v>Structural Concrete 20MPa &lt; F'c (Cylinder Strength) ≤ 25MPa</v>
      </c>
      <c r="G94" s="308" t="s">
        <v>1206</v>
      </c>
      <c r="H94" s="309" t="str">
        <f t="shared" si="8"/>
        <v>A03AD032-00010</v>
      </c>
      <c r="I94" s="310"/>
      <c r="J94" s="310" t="str">
        <f>VLOOKUP($H94,'WM-AR'!$B$7:$AL$2292,34,FALSE)</f>
        <v>M3</v>
      </c>
      <c r="K94" s="310" t="str">
        <f>VLOOKUP($H94,'WM-AR'!$B$7:$AL$2292,4,FALSE)</f>
        <v>Concrete Work</v>
      </c>
      <c r="L94" s="310" t="str">
        <f>VLOOKUP($H94,'WM-AR'!$B$7:$AL$2292,6,FALSE)</f>
        <v>Substructure Work</v>
      </c>
      <c r="M94" s="310" t="str">
        <f>VLOOKUP($H94,'WM-AR'!$B$7:$AL$2292,8,FALSE)</f>
        <v>Structural Concrete</v>
      </c>
      <c r="N94" s="310">
        <f>VLOOKUP($H94,'WM-AR'!$B$7:$AL$2292,10,FALSE)</f>
        <v>0</v>
      </c>
      <c r="O94" s="310" t="str">
        <f>VLOOKUP($H94,'WM-AR'!$B$7:$AL$2292,12,FALSE)</f>
        <v>Cement Type-1</v>
      </c>
      <c r="P94" s="310" t="str">
        <f>IF(VLOOKUP($H94,'WM-AR'!$B$7:$AL$2292,14,FALSE)=0,"",VLOOKUP($H94,'WM-AR'!$B$7:$AL$2292,14,FALSE))</f>
        <v>20MPa &lt; F'c (Cylinder Strength) ≤ 25MPa</v>
      </c>
      <c r="Q94" s="310">
        <f>VLOOKUP($H94,'WM-AR'!$B$7:$AL$2292,16,FALSE)</f>
        <v>0</v>
      </c>
      <c r="R94" s="310">
        <f>VLOOKUP($H94,'WM-AR'!$B$7:$AL$2292,18,FALSE)</f>
        <v>0</v>
      </c>
      <c r="S94" s="310" t="str">
        <f>VLOOKUP($H94,'WM-AR'!$B$7:$AL$2292,20,FALSE)</f>
        <v/>
      </c>
      <c r="T94" s="310">
        <f>VLOOKUP($H94,'WM-AR'!$B$7:$AL$2292,22,FALSE)</f>
        <v>0</v>
      </c>
      <c r="U94" s="310" t="str">
        <f>VLOOKUP($H94,'WM-AR'!$B$7:$AL$2292,24,FALSE)</f>
        <v/>
      </c>
      <c r="V94" s="310">
        <f>VLOOKUP($H94,'WM-AR'!$B$7:$AL$2292,25,FALSE)</f>
        <v>0</v>
      </c>
      <c r="W94" s="310" t="str">
        <f>VLOOKUP($H94,'WM-AR'!$B$7:$AL$2292,26,FALSE)</f>
        <v/>
      </c>
      <c r="X94" s="310">
        <f>VLOOKUP($H94,'WM-AR'!$B$7:$AL$2292,27,FALSE)</f>
        <v>0</v>
      </c>
      <c r="Y94" s="310">
        <f>VLOOKUP($H94,'WM-AR'!$B$7:$AL$2292,28,FALSE)</f>
        <v>0</v>
      </c>
      <c r="Z94" s="310">
        <f>VLOOKUP($H94,'WM-AR'!$B$7:$AL$2292,29,FALSE)</f>
        <v>0</v>
      </c>
      <c r="AA94" s="310">
        <f>VLOOKUP($H94,'WM-AR'!$B$7:$AL$2292,30,FALSE)</f>
        <v>0</v>
      </c>
      <c r="AB94" s="310">
        <f>VLOOKUP($H94,'WM-AR'!$B$7:$AL$2292,31,FALSE)</f>
        <v>0</v>
      </c>
      <c r="AC94" s="310">
        <f>VLOOKUP($H94,'WM-AR'!$B$7:$AL$2292,32,FALSE)</f>
        <v>0</v>
      </c>
      <c r="AD94" s="310">
        <f>VLOOKUP($H94,'WM-AR'!$B$7:$AL$2292,33,FALSE)</f>
        <v>0</v>
      </c>
      <c r="AE94" s="287" t="s">
        <v>897</v>
      </c>
      <c r="AF94" s="316" t="s">
        <v>881</v>
      </c>
      <c r="AG94" s="312"/>
      <c r="AH94" s="312" t="s">
        <v>882</v>
      </c>
      <c r="AI94" s="334"/>
    </row>
    <row r="95" spans="2:35" ht="49.9" customHeight="1">
      <c r="B95" s="314"/>
      <c r="C95" s="315"/>
      <c r="D95" s="315"/>
      <c r="E95" s="748"/>
      <c r="F95" s="286" t="str">
        <f t="shared" si="11"/>
        <v>Rebar Work 400MPa&lt;Fy≤470MPa</v>
      </c>
      <c r="G95" s="308" t="s">
        <v>1207</v>
      </c>
      <c r="H95" s="309" t="str">
        <f t="shared" si="8"/>
        <v>A03AD037-00002</v>
      </c>
      <c r="I95" s="310"/>
      <c r="J95" s="310" t="str">
        <f>VLOOKUP($H95,'WM-AR'!$B$7:$AL$2292,34,FALSE)</f>
        <v>TON</v>
      </c>
      <c r="K95" s="310" t="str">
        <f>VLOOKUP($H95,'WM-AR'!$B$7:$AL$2292,4,FALSE)</f>
        <v>Concrete Work</v>
      </c>
      <c r="L95" s="310" t="str">
        <f>VLOOKUP($H95,'WM-AR'!$B$7:$AL$2292,6,FALSE)</f>
        <v>Substructure Work</v>
      </c>
      <c r="M95" s="310" t="str">
        <f>VLOOKUP($H95,'WM-AR'!$B$7:$AL$2292,8,FALSE)</f>
        <v>Rebar Work</v>
      </c>
      <c r="N95" s="310" t="str">
        <f>VLOOKUP($H95,'WM-AR'!$B$7:$AL$2292,10,FALSE)</f>
        <v>Deformed Bar (Non-Coat.)</v>
      </c>
      <c r="O95" s="310">
        <f>VLOOKUP($H95,'WM-AR'!$B$7:$AL$2292,12,FALSE)</f>
        <v>0</v>
      </c>
      <c r="P95" s="310" t="str">
        <f>IF(VLOOKUP($H95,'WM-AR'!$B$7:$AL$2292,14,FALSE)=0,"",VLOOKUP($H95,'WM-AR'!$B$7:$AL$2292,14,FALSE))</f>
        <v>400MPa&lt;Fy≤470MPa</v>
      </c>
      <c r="Q95" s="310">
        <f>VLOOKUP($H95,'WM-AR'!$B$7:$AL$2292,16,FALSE)</f>
        <v>0</v>
      </c>
      <c r="R95" s="310">
        <f>VLOOKUP($H95,'WM-AR'!$B$7:$AL$2292,18,FALSE)</f>
        <v>0</v>
      </c>
      <c r="S95" s="310" t="str">
        <f>VLOOKUP($H95,'WM-AR'!$B$7:$AL$2292,20,FALSE)</f>
        <v/>
      </c>
      <c r="T95" s="310">
        <f>VLOOKUP($H95,'WM-AR'!$B$7:$AL$2292,22,FALSE)</f>
        <v>0</v>
      </c>
      <c r="U95" s="310" t="str">
        <f>VLOOKUP($H95,'WM-AR'!$B$7:$AL$2292,24,FALSE)</f>
        <v/>
      </c>
      <c r="V95" s="310">
        <f>VLOOKUP($H95,'WM-AR'!$B$7:$AL$2292,25,FALSE)</f>
        <v>0</v>
      </c>
      <c r="W95" s="310" t="str">
        <f>VLOOKUP($H95,'WM-AR'!$B$7:$AL$2292,26,FALSE)</f>
        <v/>
      </c>
      <c r="X95" s="310">
        <f>VLOOKUP($H95,'WM-AR'!$B$7:$AL$2292,27,FALSE)</f>
        <v>0</v>
      </c>
      <c r="Y95" s="310">
        <f>VLOOKUP($H95,'WM-AR'!$B$7:$AL$2292,28,FALSE)</f>
        <v>0</v>
      </c>
      <c r="Z95" s="310">
        <f>VLOOKUP($H95,'WM-AR'!$B$7:$AL$2292,29,FALSE)</f>
        <v>0</v>
      </c>
      <c r="AA95" s="310">
        <f>VLOOKUP($H95,'WM-AR'!$B$7:$AL$2292,30,FALSE)</f>
        <v>0</v>
      </c>
      <c r="AB95" s="310">
        <f>VLOOKUP($H95,'WM-AR'!$B$7:$AL$2292,31,FALSE)</f>
        <v>0</v>
      </c>
      <c r="AC95" s="310">
        <f>VLOOKUP($H95,'WM-AR'!$B$7:$AL$2292,32,FALSE)</f>
        <v>0</v>
      </c>
      <c r="AD95" s="310">
        <f>VLOOKUP($H95,'WM-AR'!$B$7:$AL$2292,33,FALSE)</f>
        <v>0</v>
      </c>
      <c r="AE95" s="287" t="s">
        <v>899</v>
      </c>
      <c r="AF95" s="316" t="s">
        <v>885</v>
      </c>
      <c r="AG95" s="312"/>
      <c r="AH95" s="312" t="s">
        <v>886</v>
      </c>
      <c r="AI95" s="334" t="s">
        <v>887</v>
      </c>
    </row>
    <row r="96" spans="2:35" ht="49.9" customHeight="1">
      <c r="B96" s="314"/>
      <c r="C96" s="285"/>
      <c r="D96" s="285"/>
      <c r="E96" s="746"/>
      <c r="F96" s="286" t="str">
        <f t="shared" si="11"/>
        <v xml:space="preserve">Excavation </v>
      </c>
      <c r="G96" s="308" t="s">
        <v>1362</v>
      </c>
      <c r="H96" s="309" t="str">
        <f t="shared" si="8"/>
        <v>A01ZZ001-00004</v>
      </c>
      <c r="I96" s="310"/>
      <c r="J96" s="310" t="str">
        <f>VLOOKUP($H96,'WM-AR'!$B$7:$AL$2292,34,FALSE)</f>
        <v>M3</v>
      </c>
      <c r="K96" s="310" t="str">
        <f>VLOOKUP($H96,'WM-AR'!$B$7:$AL$2292,4,FALSE)</f>
        <v>Earth Work</v>
      </c>
      <c r="L96" s="310" t="str">
        <f>VLOOKUP($H96,'WM-AR'!$B$7:$AL$2292,6,FALSE)</f>
        <v>-</v>
      </c>
      <c r="M96" s="310" t="str">
        <f>VLOOKUP($H96,'WM-AR'!$B$7:$AL$2292,8,FALSE)</f>
        <v>Excavation</v>
      </c>
      <c r="N96" s="310" t="str">
        <f>VLOOKUP($H96,'WM-AR'!$B$7:$AL$2292,10,FALSE)</f>
        <v>Soil, Mech.</v>
      </c>
      <c r="O96" s="310">
        <f>VLOOKUP($H96,'WM-AR'!$B$7:$AL$2292,12,FALSE)</f>
        <v>0</v>
      </c>
      <c r="P96" s="310" t="str">
        <f>IF(VLOOKUP($H96,'WM-AR'!$B$7:$AL$2292,14,FALSE)=0,"",VLOOKUP($H96,'WM-AR'!$B$7:$AL$2292,14,FALSE))</f>
        <v/>
      </c>
      <c r="Q96" s="310">
        <f>VLOOKUP($H96,'WM-AR'!$B$7:$AL$2292,16,FALSE)</f>
        <v>0</v>
      </c>
      <c r="R96" s="310">
        <f>VLOOKUP($H96,'WM-AR'!$B$7:$AL$2292,18,FALSE)</f>
        <v>0</v>
      </c>
      <c r="S96" s="310" t="str">
        <f>VLOOKUP($H96,'WM-AR'!$B$7:$AL$2292,20,FALSE)</f>
        <v/>
      </c>
      <c r="T96" s="310" t="str">
        <f>VLOOKUP($H96,'WM-AR'!$B$7:$AL$2292,22,FALSE)</f>
        <v>D ≤ 2.0M</v>
      </c>
      <c r="U96" s="310" t="str">
        <f>VLOOKUP($H96,'WM-AR'!$B$7:$AL$2292,24,FALSE)</f>
        <v/>
      </c>
      <c r="V96" s="310">
        <f>VLOOKUP($H96,'WM-AR'!$B$7:$AL$2292,25,FALSE)</f>
        <v>0</v>
      </c>
      <c r="W96" s="310" t="str">
        <f>VLOOKUP($H96,'WM-AR'!$B$7:$AL$2292,26,FALSE)</f>
        <v/>
      </c>
      <c r="X96" s="310">
        <f>VLOOKUP($H96,'WM-AR'!$B$7:$AL$2292,27,FALSE)</f>
        <v>0</v>
      </c>
      <c r="Y96" s="310">
        <f>VLOOKUP($H96,'WM-AR'!$B$7:$AL$2292,28,FALSE)</f>
        <v>0</v>
      </c>
      <c r="Z96" s="310">
        <f>VLOOKUP($H96,'WM-AR'!$B$7:$AL$2292,29,FALSE)</f>
        <v>0</v>
      </c>
      <c r="AA96" s="310">
        <f>VLOOKUP($H96,'WM-AR'!$B$7:$AL$2292,30,FALSE)</f>
        <v>0</v>
      </c>
      <c r="AB96" s="310">
        <f>VLOOKUP($H96,'WM-AR'!$B$7:$AL$2292,31,FALSE)</f>
        <v>0</v>
      </c>
      <c r="AC96" s="310">
        <f>VLOOKUP($H96,'WM-AR'!$B$7:$AL$2292,32,FALSE)</f>
        <v>0</v>
      </c>
      <c r="AD96" s="310">
        <f>VLOOKUP($H96,'WM-AR'!$B$7:$AL$2292,33,FALSE)</f>
        <v>0</v>
      </c>
      <c r="AE96" s="287" t="s">
        <v>1401</v>
      </c>
      <c r="AF96" s="316" t="s">
        <v>583</v>
      </c>
      <c r="AG96" s="312"/>
      <c r="AH96" s="312" t="s">
        <v>882</v>
      </c>
      <c r="AI96" s="334" t="s">
        <v>1364</v>
      </c>
    </row>
    <row r="97" spans="2:35" ht="49.9" customHeight="1">
      <c r="B97" s="314"/>
      <c r="C97" s="285"/>
      <c r="D97" s="285"/>
      <c r="E97" s="748"/>
      <c r="F97" s="286" t="str">
        <f t="shared" si="11"/>
        <v xml:space="preserve">Backfill </v>
      </c>
      <c r="G97" s="308" t="s">
        <v>1365</v>
      </c>
      <c r="H97" s="309" t="str">
        <f t="shared" si="8"/>
        <v>A01ZZ003-00001</v>
      </c>
      <c r="I97" s="310"/>
      <c r="J97" s="310" t="str">
        <f>VLOOKUP($H97,'WM-AR'!$B$7:$AL$2292,34,FALSE)</f>
        <v>M3</v>
      </c>
      <c r="K97" s="310" t="str">
        <f>VLOOKUP($H97,'WM-AR'!$B$7:$AL$2292,4,FALSE)</f>
        <v>Earth Work</v>
      </c>
      <c r="L97" s="310" t="str">
        <f>VLOOKUP($H97,'WM-AR'!$B$7:$AL$2292,6,FALSE)</f>
        <v>-</v>
      </c>
      <c r="M97" s="310" t="str">
        <f>VLOOKUP($H97,'WM-AR'!$B$7:$AL$2292,8,FALSE)</f>
        <v>Backfill</v>
      </c>
      <c r="N97" s="310" t="str">
        <f>VLOOKUP($H97,'WM-AR'!$B$7:$AL$2292,10,FALSE)</f>
        <v>Re-use, Soil</v>
      </c>
      <c r="O97" s="310">
        <f>VLOOKUP($H97,'WM-AR'!$B$7:$AL$2292,12,FALSE)</f>
        <v>0</v>
      </c>
      <c r="P97" s="310" t="str">
        <f>IF(VLOOKUP($H97,'WM-AR'!$B$7:$AL$2292,14,FALSE)=0,"",VLOOKUP($H97,'WM-AR'!$B$7:$AL$2292,14,FALSE))</f>
        <v/>
      </c>
      <c r="Q97" s="310">
        <f>VLOOKUP($H97,'WM-AR'!$B$7:$AL$2292,16,FALSE)</f>
        <v>0</v>
      </c>
      <c r="R97" s="310">
        <f>VLOOKUP($H97,'WM-AR'!$B$7:$AL$2292,18,FALSE)</f>
        <v>0</v>
      </c>
      <c r="S97" s="310" t="str">
        <f>VLOOKUP($H97,'WM-AR'!$B$7:$AL$2292,20,FALSE)</f>
        <v/>
      </c>
      <c r="T97" s="310">
        <f>VLOOKUP($H97,'WM-AR'!$B$7:$AL$2292,22,FALSE)</f>
        <v>0</v>
      </c>
      <c r="U97" s="310" t="str">
        <f>VLOOKUP($H97,'WM-AR'!$B$7:$AL$2292,24,FALSE)</f>
        <v/>
      </c>
      <c r="V97" s="310">
        <f>VLOOKUP($H97,'WM-AR'!$B$7:$AL$2292,25,FALSE)</f>
        <v>0</v>
      </c>
      <c r="W97" s="310" t="str">
        <f>VLOOKUP($H97,'WM-AR'!$B$7:$AL$2292,26,FALSE)</f>
        <v/>
      </c>
      <c r="X97" s="310">
        <f>VLOOKUP($H97,'WM-AR'!$B$7:$AL$2292,27,FALSE)</f>
        <v>0</v>
      </c>
      <c r="Y97" s="310">
        <f>VLOOKUP($H97,'WM-AR'!$B$7:$AL$2292,28,FALSE)</f>
        <v>0</v>
      </c>
      <c r="Z97" s="310">
        <f>VLOOKUP($H97,'WM-AR'!$B$7:$AL$2292,29,FALSE)</f>
        <v>0</v>
      </c>
      <c r="AA97" s="310" t="str">
        <f>VLOOKUP($H97,'WM-AR'!$B$7:$AL$2292,30,FALSE)</f>
        <v>Compaction=(  )%</v>
      </c>
      <c r="AB97" s="310">
        <f>VLOOKUP($H97,'WM-AR'!$B$7:$AL$2292,31,FALSE)</f>
        <v>0</v>
      </c>
      <c r="AC97" s="310">
        <f>VLOOKUP($H97,'WM-AR'!$B$7:$AL$2292,32,FALSE)</f>
        <v>0</v>
      </c>
      <c r="AD97" s="310">
        <f>VLOOKUP($H97,'WM-AR'!$B$7:$AL$2292,33,FALSE)</f>
        <v>0</v>
      </c>
      <c r="AE97" s="287" t="s">
        <v>1366</v>
      </c>
      <c r="AF97" s="316" t="s">
        <v>585</v>
      </c>
      <c r="AG97" s="312"/>
      <c r="AH97" s="312" t="s">
        <v>882</v>
      </c>
      <c r="AI97" s="334" t="s">
        <v>1364</v>
      </c>
    </row>
    <row r="98" spans="2:35" ht="49.9" customHeight="1">
      <c r="B98" s="314"/>
      <c r="C98" s="285"/>
      <c r="D98" s="285"/>
      <c r="E98" s="747"/>
      <c r="F98" s="286" t="str">
        <f t="shared" si="11"/>
        <v xml:space="preserve">Disposal </v>
      </c>
      <c r="G98" s="308" t="s">
        <v>1367</v>
      </c>
      <c r="H98" s="309" t="str">
        <f t="shared" si="8"/>
        <v>A01ZZ004-00001</v>
      </c>
      <c r="I98" s="310"/>
      <c r="J98" s="310" t="str">
        <f>VLOOKUP($H98,'WM-AR'!$B$7:$AL$2292,34,FALSE)</f>
        <v>M3</v>
      </c>
      <c r="K98" s="310" t="str">
        <f>VLOOKUP($H98,'WM-AR'!$B$7:$AL$2292,4,FALSE)</f>
        <v>Earth Work</v>
      </c>
      <c r="L98" s="310" t="str">
        <f>VLOOKUP($H98,'WM-AR'!$B$7:$AL$2292,6,FALSE)</f>
        <v>-</v>
      </c>
      <c r="M98" s="310" t="str">
        <f>VLOOKUP($H98,'WM-AR'!$B$7:$AL$2292,8,FALSE)</f>
        <v>Disposal</v>
      </c>
      <c r="N98" s="310" t="str">
        <f>VLOOKUP($H98,'WM-AR'!$B$7:$AL$2292,10,FALSE)</f>
        <v>Soil</v>
      </c>
      <c r="O98" s="310">
        <f>VLOOKUP($H98,'WM-AR'!$B$7:$AL$2292,12,FALSE)</f>
        <v>0</v>
      </c>
      <c r="P98" s="310" t="str">
        <f>IF(VLOOKUP($H98,'WM-AR'!$B$7:$AL$2292,14,FALSE)=0,"",VLOOKUP($H98,'WM-AR'!$B$7:$AL$2292,14,FALSE))</f>
        <v/>
      </c>
      <c r="Q98" s="310">
        <f>VLOOKUP($H98,'WM-AR'!$B$7:$AL$2292,16,FALSE)</f>
        <v>0</v>
      </c>
      <c r="R98" s="310">
        <f>VLOOKUP($H98,'WM-AR'!$B$7:$AL$2292,18,FALSE)</f>
        <v>0</v>
      </c>
      <c r="S98" s="310" t="str">
        <f>VLOOKUP($H98,'WM-AR'!$B$7:$AL$2292,20,FALSE)</f>
        <v/>
      </c>
      <c r="T98" s="310">
        <f>VLOOKUP($H98,'WM-AR'!$B$7:$AL$2292,22,FALSE)</f>
        <v>0</v>
      </c>
      <c r="U98" s="310" t="str">
        <f>VLOOKUP($H98,'WM-AR'!$B$7:$AL$2292,24,FALSE)</f>
        <v/>
      </c>
      <c r="V98" s="310">
        <f>VLOOKUP($H98,'WM-AR'!$B$7:$AL$2292,25,FALSE)</f>
        <v>0</v>
      </c>
      <c r="W98" s="310" t="str">
        <f>VLOOKUP($H98,'WM-AR'!$B$7:$AL$2292,26,FALSE)</f>
        <v/>
      </c>
      <c r="X98" s="310">
        <f>VLOOKUP($H98,'WM-AR'!$B$7:$AL$2292,27,FALSE)</f>
        <v>0</v>
      </c>
      <c r="Y98" s="310" t="str">
        <f>VLOOKUP($H98,'WM-AR'!$B$7:$AL$2292,28,FALSE)</f>
        <v>Disposal Distance=Appx. (  )km from Site</v>
      </c>
      <c r="Z98" s="310">
        <f>VLOOKUP($H98,'WM-AR'!$B$7:$AL$2292,29,FALSE)</f>
        <v>0</v>
      </c>
      <c r="AA98" s="310">
        <f>VLOOKUP($H98,'WM-AR'!$B$7:$AL$2292,30,FALSE)</f>
        <v>0</v>
      </c>
      <c r="AB98" s="310">
        <f>VLOOKUP($H98,'WM-AR'!$B$7:$AL$2292,31,FALSE)</f>
        <v>0</v>
      </c>
      <c r="AC98" s="310">
        <f>VLOOKUP($H98,'WM-AR'!$B$7:$AL$2292,32,FALSE)</f>
        <v>0</v>
      </c>
      <c r="AD98" s="310">
        <f>VLOOKUP($H98,'WM-AR'!$B$7:$AL$2292,33,FALSE)</f>
        <v>0</v>
      </c>
      <c r="AE98" s="287" t="s">
        <v>1368</v>
      </c>
      <c r="AF98" s="316" t="s">
        <v>586</v>
      </c>
      <c r="AG98" s="312"/>
      <c r="AH98" s="312" t="s">
        <v>882</v>
      </c>
      <c r="AI98" s="334" t="s">
        <v>1364</v>
      </c>
    </row>
    <row r="99" spans="2:35" ht="34.9" customHeight="1">
      <c r="B99" s="349"/>
      <c r="C99" s="420"/>
      <c r="D99" s="426"/>
      <c r="E99" s="426"/>
      <c r="F99" s="474" t="s">
        <v>1369</v>
      </c>
      <c r="G99" s="474"/>
      <c r="H99" s="350" t="str">
        <f t="shared" si="8"/>
        <v/>
      </c>
      <c r="I99" s="351"/>
      <c r="J99" s="351"/>
      <c r="K99" s="351"/>
      <c r="L99" s="351"/>
      <c r="M99" s="351"/>
      <c r="N99" s="351"/>
      <c r="O99" s="351"/>
      <c r="P99" s="351"/>
      <c r="Q99" s="351"/>
      <c r="R99" s="351"/>
      <c r="S99" s="351"/>
      <c r="T99" s="351"/>
      <c r="U99" s="351"/>
      <c r="V99" s="351"/>
      <c r="W99" s="351"/>
      <c r="X99" s="351"/>
      <c r="Y99" s="351"/>
      <c r="Z99" s="351"/>
      <c r="AA99" s="351"/>
      <c r="AB99" s="351"/>
      <c r="AC99" s="351"/>
      <c r="AD99" s="351"/>
      <c r="AE99" s="440"/>
      <c r="AF99" s="297"/>
      <c r="AG99" s="297"/>
      <c r="AH99" s="297"/>
      <c r="AI99" s="475"/>
    </row>
    <row r="100" spans="2:35" ht="33" customHeight="1">
      <c r="B100" s="438"/>
      <c r="C100" s="321"/>
      <c r="D100" s="321"/>
      <c r="E100" s="321"/>
      <c r="F100" s="471" t="s">
        <v>1402</v>
      </c>
      <c r="G100" s="471"/>
      <c r="H100" s="415" t="str">
        <f t="shared" si="8"/>
        <v/>
      </c>
      <c r="I100" s="415"/>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305"/>
      <c r="AF100" s="305"/>
      <c r="AG100" s="305"/>
      <c r="AH100" s="305"/>
      <c r="AI100" s="306"/>
    </row>
    <row r="101" spans="2:35" ht="34.9" customHeight="1">
      <c r="B101" s="440"/>
      <c r="C101" s="285" t="s">
        <v>225</v>
      </c>
      <c r="D101" s="308"/>
      <c r="E101" s="287" t="s">
        <v>1403</v>
      </c>
      <c r="F101" s="288" t="s">
        <v>1404</v>
      </c>
      <c r="G101" s="289"/>
      <c r="H101" s="290" t="str">
        <f t="shared" si="8"/>
        <v/>
      </c>
      <c r="I101" s="290"/>
      <c r="J101" s="290"/>
      <c r="K101" s="290"/>
      <c r="L101" s="290"/>
      <c r="M101" s="291"/>
      <c r="N101" s="454"/>
      <c r="O101" s="442"/>
      <c r="P101" s="442"/>
      <c r="Q101" s="442"/>
      <c r="R101" s="442"/>
      <c r="S101" s="442"/>
      <c r="T101" s="442"/>
      <c r="U101" s="443"/>
      <c r="V101" s="444"/>
      <c r="W101" s="444"/>
      <c r="X101" s="444"/>
      <c r="Y101" s="444"/>
      <c r="Z101" s="444"/>
      <c r="AA101" s="444"/>
      <c r="AB101" s="444"/>
      <c r="AC101" s="444"/>
      <c r="AD101" s="444"/>
      <c r="AE101" s="394"/>
      <c r="AF101" s="297"/>
      <c r="AG101" s="297"/>
      <c r="AH101" s="297"/>
      <c r="AI101" s="333"/>
    </row>
    <row r="102" spans="2:35" ht="49.9" customHeight="1">
      <c r="B102" s="307"/>
      <c r="C102" s="286"/>
      <c r="D102" s="286"/>
      <c r="E102" s="746"/>
      <c r="F102" s="286" t="str">
        <f t="shared" ref="F102:F104" si="12">M102&amp;" "&amp;P102</f>
        <v>Structural Concrete 20MPa &lt; F'c (Cylinder Strength) ≤ 25MPa</v>
      </c>
      <c r="G102" s="308" t="s">
        <v>1206</v>
      </c>
      <c r="H102" s="309" t="str">
        <f t="shared" si="8"/>
        <v>A03AD032-00010</v>
      </c>
      <c r="I102" s="310"/>
      <c r="J102" s="310" t="str">
        <f>VLOOKUP($H102,'WM-AR'!$B$7:$AL$2292,34,FALSE)</f>
        <v>M3</v>
      </c>
      <c r="K102" s="310" t="str">
        <f>VLOOKUP($H102,'WM-AR'!$B$7:$AL$2292,4,FALSE)</f>
        <v>Concrete Work</v>
      </c>
      <c r="L102" s="310" t="str">
        <f>VLOOKUP($H102,'WM-AR'!$B$7:$AL$2292,6,FALSE)</f>
        <v>Substructure Work</v>
      </c>
      <c r="M102" s="310" t="str">
        <f>VLOOKUP($H102,'WM-AR'!$B$7:$AL$2292,8,FALSE)</f>
        <v>Structural Concrete</v>
      </c>
      <c r="N102" s="310">
        <f>VLOOKUP($H102,'WM-AR'!$B$7:$AL$2292,10,FALSE)</f>
        <v>0</v>
      </c>
      <c r="O102" s="310" t="str">
        <f>VLOOKUP($H102,'WM-AR'!$B$7:$AL$2292,12,FALSE)</f>
        <v>Cement Type-1</v>
      </c>
      <c r="P102" s="310" t="str">
        <f>IF(VLOOKUP($H102,'WM-AR'!$B$7:$AL$2292,14,FALSE)=0,"",VLOOKUP($H102,'WM-AR'!$B$7:$AL$2292,14,FALSE))</f>
        <v>20MPa &lt; F'c (Cylinder Strength) ≤ 25MPa</v>
      </c>
      <c r="Q102" s="310">
        <f>VLOOKUP($H102,'WM-AR'!$B$7:$AL$2292,16,FALSE)</f>
        <v>0</v>
      </c>
      <c r="R102" s="310">
        <f>VLOOKUP($H102,'WM-AR'!$B$7:$AL$2292,18,FALSE)</f>
        <v>0</v>
      </c>
      <c r="S102" s="310" t="str">
        <f>VLOOKUP($H102,'WM-AR'!$B$7:$AL$2292,20,FALSE)</f>
        <v/>
      </c>
      <c r="T102" s="310">
        <f>VLOOKUP($H102,'WM-AR'!$B$7:$AL$2292,22,FALSE)</f>
        <v>0</v>
      </c>
      <c r="U102" s="310" t="str">
        <f>VLOOKUP($H102,'WM-AR'!$B$7:$AL$2292,24,FALSE)</f>
        <v/>
      </c>
      <c r="V102" s="310">
        <f>VLOOKUP($H102,'WM-AR'!$B$7:$AL$2292,25,FALSE)</f>
        <v>0</v>
      </c>
      <c r="W102" s="310" t="str">
        <f>VLOOKUP($H102,'WM-AR'!$B$7:$AL$2292,26,FALSE)</f>
        <v/>
      </c>
      <c r="X102" s="310">
        <f>VLOOKUP($H102,'WM-AR'!$B$7:$AL$2292,27,FALSE)</f>
        <v>0</v>
      </c>
      <c r="Y102" s="310">
        <f>VLOOKUP($H102,'WM-AR'!$B$7:$AL$2292,28,FALSE)</f>
        <v>0</v>
      </c>
      <c r="Z102" s="310">
        <f>VLOOKUP($H102,'WM-AR'!$B$7:$AL$2292,29,FALSE)</f>
        <v>0</v>
      </c>
      <c r="AA102" s="310">
        <f>VLOOKUP($H102,'WM-AR'!$B$7:$AL$2292,30,FALSE)</f>
        <v>0</v>
      </c>
      <c r="AB102" s="310">
        <f>VLOOKUP($H102,'WM-AR'!$B$7:$AL$2292,31,FALSE)</f>
        <v>0</v>
      </c>
      <c r="AC102" s="310">
        <f>VLOOKUP($H102,'WM-AR'!$B$7:$AL$2292,32,FALSE)</f>
        <v>0</v>
      </c>
      <c r="AD102" s="310">
        <f>VLOOKUP($H102,'WM-AR'!$B$7:$AL$2292,33,FALSE)</f>
        <v>0</v>
      </c>
      <c r="AE102" s="287" t="s">
        <v>897</v>
      </c>
      <c r="AF102" s="316" t="s">
        <v>881</v>
      </c>
      <c r="AG102" s="312"/>
      <c r="AH102" s="312" t="s">
        <v>882</v>
      </c>
      <c r="AI102" s="334"/>
    </row>
    <row r="103" spans="2:35" ht="49.9" customHeight="1">
      <c r="B103" s="314"/>
      <c r="C103" s="315"/>
      <c r="D103" s="315"/>
      <c r="E103" s="748"/>
      <c r="F103" s="286" t="str">
        <f t="shared" si="12"/>
        <v>Rebar Work 400MPa&lt;Fy≤470MPa</v>
      </c>
      <c r="G103" s="308" t="s">
        <v>1207</v>
      </c>
      <c r="H103" s="309" t="str">
        <f t="shared" si="8"/>
        <v>A03AD037-00002</v>
      </c>
      <c r="I103" s="310"/>
      <c r="J103" s="310" t="str">
        <f>VLOOKUP($H103,'WM-AR'!$B$7:$AL$2292,34,FALSE)</f>
        <v>TON</v>
      </c>
      <c r="K103" s="310" t="str">
        <f>VLOOKUP($H103,'WM-AR'!$B$7:$AL$2292,4,FALSE)</f>
        <v>Concrete Work</v>
      </c>
      <c r="L103" s="310" t="str">
        <f>VLOOKUP($H103,'WM-AR'!$B$7:$AL$2292,6,FALSE)</f>
        <v>Substructure Work</v>
      </c>
      <c r="M103" s="310" t="str">
        <f>VLOOKUP($H103,'WM-AR'!$B$7:$AL$2292,8,FALSE)</f>
        <v>Rebar Work</v>
      </c>
      <c r="N103" s="310" t="str">
        <f>VLOOKUP($H103,'WM-AR'!$B$7:$AL$2292,10,FALSE)</f>
        <v>Deformed Bar (Non-Coat.)</v>
      </c>
      <c r="O103" s="310">
        <f>VLOOKUP($H103,'WM-AR'!$B$7:$AL$2292,12,FALSE)</f>
        <v>0</v>
      </c>
      <c r="P103" s="310" t="str">
        <f>IF(VLOOKUP($H103,'WM-AR'!$B$7:$AL$2292,14,FALSE)=0,"",VLOOKUP($H103,'WM-AR'!$B$7:$AL$2292,14,FALSE))</f>
        <v>400MPa&lt;Fy≤470MPa</v>
      </c>
      <c r="Q103" s="310">
        <f>VLOOKUP($H103,'WM-AR'!$B$7:$AL$2292,16,FALSE)</f>
        <v>0</v>
      </c>
      <c r="R103" s="310">
        <f>VLOOKUP($H103,'WM-AR'!$B$7:$AL$2292,18,FALSE)</f>
        <v>0</v>
      </c>
      <c r="S103" s="310" t="str">
        <f>VLOOKUP($H103,'WM-AR'!$B$7:$AL$2292,20,FALSE)</f>
        <v/>
      </c>
      <c r="T103" s="310">
        <f>VLOOKUP($H103,'WM-AR'!$B$7:$AL$2292,22,FALSE)</f>
        <v>0</v>
      </c>
      <c r="U103" s="310" t="str">
        <f>VLOOKUP($H103,'WM-AR'!$B$7:$AL$2292,24,FALSE)</f>
        <v/>
      </c>
      <c r="V103" s="310">
        <f>VLOOKUP($H103,'WM-AR'!$B$7:$AL$2292,25,FALSE)</f>
        <v>0</v>
      </c>
      <c r="W103" s="310" t="str">
        <f>VLOOKUP($H103,'WM-AR'!$B$7:$AL$2292,26,FALSE)</f>
        <v/>
      </c>
      <c r="X103" s="310">
        <f>VLOOKUP($H103,'WM-AR'!$B$7:$AL$2292,27,FALSE)</f>
        <v>0</v>
      </c>
      <c r="Y103" s="310">
        <f>VLOOKUP($H103,'WM-AR'!$B$7:$AL$2292,28,FALSE)</f>
        <v>0</v>
      </c>
      <c r="Z103" s="310">
        <f>VLOOKUP($H103,'WM-AR'!$B$7:$AL$2292,29,FALSE)</f>
        <v>0</v>
      </c>
      <c r="AA103" s="310">
        <f>VLOOKUP($H103,'WM-AR'!$B$7:$AL$2292,30,FALSE)</f>
        <v>0</v>
      </c>
      <c r="AB103" s="310">
        <f>VLOOKUP($H103,'WM-AR'!$B$7:$AL$2292,31,FALSE)</f>
        <v>0</v>
      </c>
      <c r="AC103" s="310">
        <f>VLOOKUP($H103,'WM-AR'!$B$7:$AL$2292,32,FALSE)</f>
        <v>0</v>
      </c>
      <c r="AD103" s="310">
        <f>VLOOKUP($H103,'WM-AR'!$B$7:$AL$2292,33,FALSE)</f>
        <v>0</v>
      </c>
      <c r="AE103" s="287" t="s">
        <v>899</v>
      </c>
      <c r="AF103" s="316" t="s">
        <v>885</v>
      </c>
      <c r="AG103" s="312"/>
      <c r="AH103" s="312" t="s">
        <v>886</v>
      </c>
      <c r="AI103" s="334" t="s">
        <v>887</v>
      </c>
    </row>
    <row r="104" spans="2:35" ht="49.9" customHeight="1">
      <c r="B104" s="314"/>
      <c r="C104" s="315"/>
      <c r="D104" s="315"/>
      <c r="E104" s="747"/>
      <c r="F104" s="286" t="str">
        <f t="shared" si="12"/>
        <v xml:space="preserve">Form Work (3 times in use) </v>
      </c>
      <c r="G104" s="308" t="s">
        <v>1222</v>
      </c>
      <c r="H104" s="309" t="str">
        <f t="shared" si="8"/>
        <v>A03AD035-00001</v>
      </c>
      <c r="I104" s="310"/>
      <c r="J104" s="310" t="str">
        <f>VLOOKUP($H104,'WM-AR'!$B$7:$AL$2292,34,FALSE)</f>
        <v>M2</v>
      </c>
      <c r="K104" s="310" t="str">
        <f>VLOOKUP($H104,'WM-AR'!$B$7:$AL$2292,4,FALSE)</f>
        <v>Concrete Work</v>
      </c>
      <c r="L104" s="310" t="str">
        <f>VLOOKUP($H104,'WM-AR'!$B$7:$AL$2292,6,FALSE)</f>
        <v>Substructure Work</v>
      </c>
      <c r="M104" s="310" t="str">
        <f>VLOOKUP($H104,'WM-AR'!$B$7:$AL$2292,8,FALSE)</f>
        <v>Form Work (3 times in use)</v>
      </c>
      <c r="N104" s="310" t="str">
        <f>VLOOKUP($H104,'WM-AR'!$B$7:$AL$2292,10,FALSE)</f>
        <v>Flat Form</v>
      </c>
      <c r="O104" s="310">
        <f>VLOOKUP($H104,'WM-AR'!$B$7:$AL$2292,12,FALSE)</f>
        <v>0</v>
      </c>
      <c r="P104" s="310" t="str">
        <f>IF(VLOOKUP($H104,'WM-AR'!$B$7:$AL$2292,14,FALSE)=0,"",VLOOKUP($H104,'WM-AR'!$B$7:$AL$2292,14,FALSE))</f>
        <v/>
      </c>
      <c r="Q104" s="310">
        <f>VLOOKUP($H104,'WM-AR'!$B$7:$AL$2292,16,FALSE)</f>
        <v>0</v>
      </c>
      <c r="R104" s="310">
        <f>VLOOKUP($H104,'WM-AR'!$B$7:$AL$2292,18,FALSE)</f>
        <v>0</v>
      </c>
      <c r="S104" s="310" t="str">
        <f>VLOOKUP($H104,'WM-AR'!$B$7:$AL$2292,20,FALSE)</f>
        <v>Dressed Lumber, Plywood or Steel Form(Wood Planks are not Allowed) incl. Chamfer</v>
      </c>
      <c r="T104" s="310">
        <f>VLOOKUP($H104,'WM-AR'!$B$7:$AL$2292,22,FALSE)</f>
        <v>0</v>
      </c>
      <c r="U104" s="310" t="str">
        <f>VLOOKUP($H104,'WM-AR'!$B$7:$AL$2292,24,FALSE)</f>
        <v/>
      </c>
      <c r="V104" s="310">
        <f>VLOOKUP($H104,'WM-AR'!$B$7:$AL$2292,25,FALSE)</f>
        <v>0</v>
      </c>
      <c r="W104" s="310" t="str">
        <f>VLOOKUP($H104,'WM-AR'!$B$7:$AL$2292,26,FALSE)</f>
        <v/>
      </c>
      <c r="X104" s="310">
        <f>VLOOKUP($H104,'WM-AR'!$B$7:$AL$2292,27,FALSE)</f>
        <v>0</v>
      </c>
      <c r="Y104" s="310">
        <f>VLOOKUP($H104,'WM-AR'!$B$7:$AL$2292,28,FALSE)</f>
        <v>0</v>
      </c>
      <c r="Z104" s="310">
        <f>VLOOKUP($H104,'WM-AR'!$B$7:$AL$2292,29,FALSE)</f>
        <v>0</v>
      </c>
      <c r="AA104" s="310">
        <f>VLOOKUP($H104,'WM-AR'!$B$7:$AL$2292,30,FALSE)</f>
        <v>0</v>
      </c>
      <c r="AB104" s="310">
        <f>VLOOKUP($H104,'WM-AR'!$B$7:$AL$2292,31,FALSE)</f>
        <v>0</v>
      </c>
      <c r="AC104" s="310">
        <f>VLOOKUP($H104,'WM-AR'!$B$7:$AL$2292,32,FALSE)</f>
        <v>0</v>
      </c>
      <c r="AD104" s="310">
        <f>VLOOKUP($H104,'WM-AR'!$B$7:$AL$2292,33,FALSE)</f>
        <v>0</v>
      </c>
      <c r="AE104" s="287"/>
      <c r="AF104" s="316" t="s">
        <v>1359</v>
      </c>
      <c r="AG104" s="312"/>
      <c r="AH104" s="312" t="s">
        <v>763</v>
      </c>
      <c r="AI104" s="334" t="s">
        <v>1396</v>
      </c>
    </row>
    <row r="105" spans="2:35" ht="34.9" customHeight="1">
      <c r="B105" s="349"/>
      <c r="C105" s="420"/>
      <c r="D105" s="426"/>
      <c r="E105" s="426"/>
      <c r="F105" s="474" t="s">
        <v>1369</v>
      </c>
      <c r="G105" s="474"/>
      <c r="H105" s="350" t="str">
        <f t="shared" si="8"/>
        <v/>
      </c>
      <c r="I105" s="351"/>
      <c r="J105" s="351"/>
      <c r="K105" s="351"/>
      <c r="L105" s="351"/>
      <c r="M105" s="351"/>
      <c r="N105" s="351"/>
      <c r="O105" s="351"/>
      <c r="P105" s="351"/>
      <c r="Q105" s="351"/>
      <c r="R105" s="351"/>
      <c r="S105" s="351"/>
      <c r="T105" s="351"/>
      <c r="U105" s="351"/>
      <c r="V105" s="351"/>
      <c r="W105" s="351"/>
      <c r="X105" s="351"/>
      <c r="Y105" s="351"/>
      <c r="Z105" s="351"/>
      <c r="AA105" s="351"/>
      <c r="AB105" s="351"/>
      <c r="AC105" s="351"/>
      <c r="AD105" s="351"/>
      <c r="AE105" s="440"/>
      <c r="AF105" s="297"/>
      <c r="AG105" s="297"/>
      <c r="AH105" s="297"/>
      <c r="AI105" s="475"/>
    </row>
    <row r="106" spans="2:35" ht="34.9" customHeight="1">
      <c r="B106" s="440"/>
      <c r="C106" s="285" t="s">
        <v>225</v>
      </c>
      <c r="D106" s="308"/>
      <c r="E106" s="287" t="s">
        <v>1403</v>
      </c>
      <c r="F106" s="288" t="s">
        <v>1405</v>
      </c>
      <c r="G106" s="289"/>
      <c r="H106" s="290" t="str">
        <f t="shared" si="8"/>
        <v/>
      </c>
      <c r="I106" s="290"/>
      <c r="J106" s="290"/>
      <c r="K106" s="290"/>
      <c r="L106" s="290"/>
      <c r="M106" s="291"/>
      <c r="N106" s="454"/>
      <c r="O106" s="442"/>
      <c r="P106" s="442"/>
      <c r="Q106" s="442"/>
      <c r="R106" s="442"/>
      <c r="S106" s="442"/>
      <c r="T106" s="442"/>
      <c r="U106" s="443"/>
      <c r="V106" s="444"/>
      <c r="W106" s="444"/>
      <c r="X106" s="444"/>
      <c r="Y106" s="444"/>
      <c r="Z106" s="444"/>
      <c r="AA106" s="444"/>
      <c r="AB106" s="444"/>
      <c r="AC106" s="444"/>
      <c r="AD106" s="444"/>
      <c r="AE106" s="394"/>
      <c r="AF106" s="297"/>
      <c r="AG106" s="297"/>
      <c r="AH106" s="297"/>
      <c r="AI106" s="333"/>
    </row>
    <row r="107" spans="2:35" ht="49.9" customHeight="1">
      <c r="B107" s="307"/>
      <c r="C107" s="286"/>
      <c r="D107" s="286"/>
      <c r="E107" s="746"/>
      <c r="F107" s="286" t="str">
        <f t="shared" ref="F107:F109" si="13">M107&amp;" "&amp;P107</f>
        <v>Structural Concrete 20MPa &lt; F'c (Cylinder Strength) ≤ 25MPa</v>
      </c>
      <c r="G107" s="308" t="s">
        <v>1206</v>
      </c>
      <c r="H107" s="309" t="str">
        <f t="shared" si="8"/>
        <v>A03AD032-00010</v>
      </c>
      <c r="I107" s="310"/>
      <c r="J107" s="310" t="str">
        <f>VLOOKUP($H107,'WM-AR'!$B$7:$AL$2292,34,FALSE)</f>
        <v>M3</v>
      </c>
      <c r="K107" s="310" t="str">
        <f>VLOOKUP($H107,'WM-AR'!$B$7:$AL$2292,4,FALSE)</f>
        <v>Concrete Work</v>
      </c>
      <c r="L107" s="310" t="str">
        <f>VLOOKUP($H107,'WM-AR'!$B$7:$AL$2292,6,FALSE)</f>
        <v>Substructure Work</v>
      </c>
      <c r="M107" s="310" t="str">
        <f>VLOOKUP($H107,'WM-AR'!$B$7:$AL$2292,8,FALSE)</f>
        <v>Structural Concrete</v>
      </c>
      <c r="N107" s="310">
        <f>VLOOKUP($H107,'WM-AR'!$B$7:$AL$2292,10,FALSE)</f>
        <v>0</v>
      </c>
      <c r="O107" s="310" t="str">
        <f>VLOOKUP($H107,'WM-AR'!$B$7:$AL$2292,12,FALSE)</f>
        <v>Cement Type-1</v>
      </c>
      <c r="P107" s="310" t="str">
        <f>IF(VLOOKUP($H107,'WM-AR'!$B$7:$AL$2292,14,FALSE)=0,"",VLOOKUP($H107,'WM-AR'!$B$7:$AL$2292,14,FALSE))</f>
        <v>20MPa &lt; F'c (Cylinder Strength) ≤ 25MPa</v>
      </c>
      <c r="Q107" s="310">
        <f>VLOOKUP($H107,'WM-AR'!$B$7:$AL$2292,16,FALSE)</f>
        <v>0</v>
      </c>
      <c r="R107" s="310">
        <f>VLOOKUP($H107,'WM-AR'!$B$7:$AL$2292,18,FALSE)</f>
        <v>0</v>
      </c>
      <c r="S107" s="310" t="str">
        <f>VLOOKUP($H107,'WM-AR'!$B$7:$AL$2292,20,FALSE)</f>
        <v/>
      </c>
      <c r="T107" s="310">
        <f>VLOOKUP($H107,'WM-AR'!$B$7:$AL$2292,22,FALSE)</f>
        <v>0</v>
      </c>
      <c r="U107" s="310" t="str">
        <f>VLOOKUP($H107,'WM-AR'!$B$7:$AL$2292,24,FALSE)</f>
        <v/>
      </c>
      <c r="V107" s="310">
        <f>VLOOKUP($H107,'WM-AR'!$B$7:$AL$2292,25,FALSE)</f>
        <v>0</v>
      </c>
      <c r="W107" s="310" t="str">
        <f>VLOOKUP($H107,'WM-AR'!$B$7:$AL$2292,26,FALSE)</f>
        <v/>
      </c>
      <c r="X107" s="310">
        <f>VLOOKUP($H107,'WM-AR'!$B$7:$AL$2292,27,FALSE)</f>
        <v>0</v>
      </c>
      <c r="Y107" s="310">
        <f>VLOOKUP($H107,'WM-AR'!$B$7:$AL$2292,28,FALSE)</f>
        <v>0</v>
      </c>
      <c r="Z107" s="310">
        <f>VLOOKUP($H107,'WM-AR'!$B$7:$AL$2292,29,FALSE)</f>
        <v>0</v>
      </c>
      <c r="AA107" s="310">
        <f>VLOOKUP($H107,'WM-AR'!$B$7:$AL$2292,30,FALSE)</f>
        <v>0</v>
      </c>
      <c r="AB107" s="310">
        <f>VLOOKUP($H107,'WM-AR'!$B$7:$AL$2292,31,FALSE)</f>
        <v>0</v>
      </c>
      <c r="AC107" s="310">
        <f>VLOOKUP($H107,'WM-AR'!$B$7:$AL$2292,32,FALSE)</f>
        <v>0</v>
      </c>
      <c r="AD107" s="310">
        <f>VLOOKUP($H107,'WM-AR'!$B$7:$AL$2292,33,FALSE)</f>
        <v>0</v>
      </c>
      <c r="AE107" s="287" t="s">
        <v>897</v>
      </c>
      <c r="AF107" s="316" t="s">
        <v>881</v>
      </c>
      <c r="AG107" s="312"/>
      <c r="AH107" s="312" t="s">
        <v>882</v>
      </c>
      <c r="AI107" s="334"/>
    </row>
    <row r="108" spans="2:35" ht="49.9" customHeight="1">
      <c r="B108" s="314"/>
      <c r="C108" s="315"/>
      <c r="D108" s="315"/>
      <c r="E108" s="748"/>
      <c r="F108" s="286" t="str">
        <f t="shared" si="13"/>
        <v>Rebar Work 400MPa&lt;Fy≤470MPa</v>
      </c>
      <c r="G108" s="308" t="s">
        <v>1207</v>
      </c>
      <c r="H108" s="309" t="str">
        <f t="shared" si="8"/>
        <v>A03AD037-00002</v>
      </c>
      <c r="I108" s="310"/>
      <c r="J108" s="310" t="str">
        <f>VLOOKUP($H108,'WM-AR'!$B$7:$AL$2292,34,FALSE)</f>
        <v>TON</v>
      </c>
      <c r="K108" s="310" t="str">
        <f>VLOOKUP($H108,'WM-AR'!$B$7:$AL$2292,4,FALSE)</f>
        <v>Concrete Work</v>
      </c>
      <c r="L108" s="310" t="str">
        <f>VLOOKUP($H108,'WM-AR'!$B$7:$AL$2292,6,FALSE)</f>
        <v>Substructure Work</v>
      </c>
      <c r="M108" s="310" t="str">
        <f>VLOOKUP($H108,'WM-AR'!$B$7:$AL$2292,8,FALSE)</f>
        <v>Rebar Work</v>
      </c>
      <c r="N108" s="310" t="str">
        <f>VLOOKUP($H108,'WM-AR'!$B$7:$AL$2292,10,FALSE)</f>
        <v>Deformed Bar (Non-Coat.)</v>
      </c>
      <c r="O108" s="310">
        <f>VLOOKUP($H108,'WM-AR'!$B$7:$AL$2292,12,FALSE)</f>
        <v>0</v>
      </c>
      <c r="P108" s="310" t="str">
        <f>IF(VLOOKUP($H108,'WM-AR'!$B$7:$AL$2292,14,FALSE)=0,"",VLOOKUP($H108,'WM-AR'!$B$7:$AL$2292,14,FALSE))</f>
        <v>400MPa&lt;Fy≤470MPa</v>
      </c>
      <c r="Q108" s="310">
        <f>VLOOKUP($H108,'WM-AR'!$B$7:$AL$2292,16,FALSE)</f>
        <v>0</v>
      </c>
      <c r="R108" s="310">
        <f>VLOOKUP($H108,'WM-AR'!$B$7:$AL$2292,18,FALSE)</f>
        <v>0</v>
      </c>
      <c r="S108" s="310" t="str">
        <f>VLOOKUP($H108,'WM-AR'!$B$7:$AL$2292,20,FALSE)</f>
        <v/>
      </c>
      <c r="T108" s="310">
        <f>VLOOKUP($H108,'WM-AR'!$B$7:$AL$2292,22,FALSE)</f>
        <v>0</v>
      </c>
      <c r="U108" s="310" t="str">
        <f>VLOOKUP($H108,'WM-AR'!$B$7:$AL$2292,24,FALSE)</f>
        <v/>
      </c>
      <c r="V108" s="310">
        <f>VLOOKUP($H108,'WM-AR'!$B$7:$AL$2292,25,FALSE)</f>
        <v>0</v>
      </c>
      <c r="W108" s="310" t="str">
        <f>VLOOKUP($H108,'WM-AR'!$B$7:$AL$2292,26,FALSE)</f>
        <v/>
      </c>
      <c r="X108" s="310">
        <f>VLOOKUP($H108,'WM-AR'!$B$7:$AL$2292,27,FALSE)</f>
        <v>0</v>
      </c>
      <c r="Y108" s="310">
        <f>VLOOKUP($H108,'WM-AR'!$B$7:$AL$2292,28,FALSE)</f>
        <v>0</v>
      </c>
      <c r="Z108" s="310">
        <f>VLOOKUP($H108,'WM-AR'!$B$7:$AL$2292,29,FALSE)</f>
        <v>0</v>
      </c>
      <c r="AA108" s="310">
        <f>VLOOKUP($H108,'WM-AR'!$B$7:$AL$2292,30,FALSE)</f>
        <v>0</v>
      </c>
      <c r="AB108" s="310">
        <f>VLOOKUP($H108,'WM-AR'!$B$7:$AL$2292,31,FALSE)</f>
        <v>0</v>
      </c>
      <c r="AC108" s="310">
        <f>VLOOKUP($H108,'WM-AR'!$B$7:$AL$2292,32,FALSE)</f>
        <v>0</v>
      </c>
      <c r="AD108" s="310">
        <f>VLOOKUP($H108,'WM-AR'!$B$7:$AL$2292,33,FALSE)</f>
        <v>0</v>
      </c>
      <c r="AE108" s="287" t="s">
        <v>899</v>
      </c>
      <c r="AF108" s="316" t="s">
        <v>885</v>
      </c>
      <c r="AG108" s="312"/>
      <c r="AH108" s="312" t="s">
        <v>886</v>
      </c>
      <c r="AI108" s="334" t="s">
        <v>887</v>
      </c>
    </row>
    <row r="109" spans="2:35" ht="49.9" customHeight="1">
      <c r="B109" s="314"/>
      <c r="C109" s="315"/>
      <c r="D109" s="315"/>
      <c r="E109" s="747"/>
      <c r="F109" s="286" t="str">
        <f t="shared" si="13"/>
        <v xml:space="preserve">Form Work (3 times in use) </v>
      </c>
      <c r="G109" s="308" t="s">
        <v>1222</v>
      </c>
      <c r="H109" s="309" t="str">
        <f t="shared" si="8"/>
        <v>A03AD035-00001</v>
      </c>
      <c r="I109" s="310"/>
      <c r="J109" s="310" t="str">
        <f>VLOOKUP($H109,'WM-AR'!$B$7:$AL$2292,34,FALSE)</f>
        <v>M2</v>
      </c>
      <c r="K109" s="310" t="str">
        <f>VLOOKUP($H109,'WM-AR'!$B$7:$AL$2292,4,FALSE)</f>
        <v>Concrete Work</v>
      </c>
      <c r="L109" s="310" t="str">
        <f>VLOOKUP($H109,'WM-AR'!$B$7:$AL$2292,6,FALSE)</f>
        <v>Substructure Work</v>
      </c>
      <c r="M109" s="310" t="str">
        <f>VLOOKUP($H109,'WM-AR'!$B$7:$AL$2292,8,FALSE)</f>
        <v>Form Work (3 times in use)</v>
      </c>
      <c r="N109" s="310" t="str">
        <f>VLOOKUP($H109,'WM-AR'!$B$7:$AL$2292,10,FALSE)</f>
        <v>Flat Form</v>
      </c>
      <c r="O109" s="310">
        <f>VLOOKUP($H109,'WM-AR'!$B$7:$AL$2292,12,FALSE)</f>
        <v>0</v>
      </c>
      <c r="P109" s="310" t="str">
        <f>IF(VLOOKUP($H109,'WM-AR'!$B$7:$AL$2292,14,FALSE)=0,"",VLOOKUP($H109,'WM-AR'!$B$7:$AL$2292,14,FALSE))</f>
        <v/>
      </c>
      <c r="Q109" s="310">
        <f>VLOOKUP($H109,'WM-AR'!$B$7:$AL$2292,16,FALSE)</f>
        <v>0</v>
      </c>
      <c r="R109" s="310">
        <f>VLOOKUP($H109,'WM-AR'!$B$7:$AL$2292,18,FALSE)</f>
        <v>0</v>
      </c>
      <c r="S109" s="310" t="str">
        <f>VLOOKUP($H109,'WM-AR'!$B$7:$AL$2292,20,FALSE)</f>
        <v>Dressed Lumber, Plywood or Steel Form(Wood Planks are not Allowed) incl. Chamfer</v>
      </c>
      <c r="T109" s="310">
        <f>VLOOKUP($H109,'WM-AR'!$B$7:$AL$2292,22,FALSE)</f>
        <v>0</v>
      </c>
      <c r="U109" s="310" t="str">
        <f>VLOOKUP($H109,'WM-AR'!$B$7:$AL$2292,24,FALSE)</f>
        <v/>
      </c>
      <c r="V109" s="310">
        <f>VLOOKUP($H109,'WM-AR'!$B$7:$AL$2292,25,FALSE)</f>
        <v>0</v>
      </c>
      <c r="W109" s="310" t="str">
        <f>VLOOKUP($H109,'WM-AR'!$B$7:$AL$2292,26,FALSE)</f>
        <v/>
      </c>
      <c r="X109" s="310">
        <f>VLOOKUP($H109,'WM-AR'!$B$7:$AL$2292,27,FALSE)</f>
        <v>0</v>
      </c>
      <c r="Y109" s="310">
        <f>VLOOKUP($H109,'WM-AR'!$B$7:$AL$2292,28,FALSE)</f>
        <v>0</v>
      </c>
      <c r="Z109" s="310">
        <f>VLOOKUP($H109,'WM-AR'!$B$7:$AL$2292,29,FALSE)</f>
        <v>0</v>
      </c>
      <c r="AA109" s="310">
        <f>VLOOKUP($H109,'WM-AR'!$B$7:$AL$2292,30,FALSE)</f>
        <v>0</v>
      </c>
      <c r="AB109" s="310">
        <f>VLOOKUP($H109,'WM-AR'!$B$7:$AL$2292,31,FALSE)</f>
        <v>0</v>
      </c>
      <c r="AC109" s="310">
        <f>VLOOKUP($H109,'WM-AR'!$B$7:$AL$2292,32,FALSE)</f>
        <v>0</v>
      </c>
      <c r="AD109" s="310">
        <f>VLOOKUP($H109,'WM-AR'!$B$7:$AL$2292,33,FALSE)</f>
        <v>0</v>
      </c>
      <c r="AE109" s="287"/>
      <c r="AF109" s="316" t="s">
        <v>1359</v>
      </c>
      <c r="AG109" s="312"/>
      <c r="AH109" s="312" t="s">
        <v>763</v>
      </c>
      <c r="AI109" s="334" t="s">
        <v>1396</v>
      </c>
    </row>
    <row r="110" spans="2:35" ht="34.9" customHeight="1">
      <c r="B110" s="349"/>
      <c r="C110" s="420"/>
      <c r="D110" s="426"/>
      <c r="E110" s="426"/>
      <c r="F110" s="474" t="s">
        <v>1369</v>
      </c>
      <c r="G110" s="474"/>
      <c r="H110" s="350" t="str">
        <f t="shared" si="8"/>
        <v/>
      </c>
      <c r="I110" s="351"/>
      <c r="J110" s="351"/>
      <c r="K110" s="351"/>
      <c r="L110" s="351"/>
      <c r="M110" s="351"/>
      <c r="N110" s="351"/>
      <c r="O110" s="351"/>
      <c r="P110" s="351"/>
      <c r="Q110" s="351"/>
      <c r="R110" s="351"/>
      <c r="S110" s="351"/>
      <c r="T110" s="351"/>
      <c r="U110" s="351"/>
      <c r="V110" s="351"/>
      <c r="W110" s="351"/>
      <c r="X110" s="351"/>
      <c r="Y110" s="351"/>
      <c r="Z110" s="351"/>
      <c r="AA110" s="351"/>
      <c r="AB110" s="351"/>
      <c r="AC110" s="351"/>
      <c r="AD110" s="351"/>
      <c r="AE110" s="440"/>
      <c r="AF110" s="297"/>
      <c r="AG110" s="297"/>
      <c r="AH110" s="297"/>
      <c r="AI110" s="475"/>
    </row>
    <row r="111" spans="2:35" ht="33" customHeight="1">
      <c r="B111" s="438"/>
      <c r="C111" s="321"/>
      <c r="D111" s="321"/>
      <c r="E111" s="321"/>
      <c r="F111" s="450" t="s">
        <v>1406</v>
      </c>
      <c r="G111" s="450"/>
      <c r="H111" s="415" t="str">
        <f t="shared" si="8"/>
        <v/>
      </c>
      <c r="I111" s="415"/>
      <c r="J111" s="416"/>
      <c r="K111" s="416"/>
      <c r="L111" s="416"/>
      <c r="M111" s="416"/>
      <c r="N111" s="416"/>
      <c r="O111" s="416"/>
      <c r="P111" s="416"/>
      <c r="Q111" s="416"/>
      <c r="R111" s="416"/>
      <c r="S111" s="416"/>
      <c r="T111" s="416"/>
      <c r="U111" s="416"/>
      <c r="V111" s="416"/>
      <c r="W111" s="416"/>
      <c r="X111" s="416"/>
      <c r="Y111" s="416"/>
      <c r="Z111" s="416"/>
      <c r="AA111" s="416"/>
      <c r="AB111" s="416"/>
      <c r="AC111" s="416"/>
      <c r="AD111" s="416"/>
      <c r="AE111" s="305"/>
      <c r="AF111" s="305"/>
      <c r="AG111" s="305"/>
      <c r="AH111" s="305"/>
      <c r="AI111" s="306"/>
    </row>
    <row r="112" spans="2:35" ht="34.9" customHeight="1">
      <c r="B112" s="440"/>
      <c r="C112" s="285" t="s">
        <v>225</v>
      </c>
      <c r="D112" s="308"/>
      <c r="E112" s="287" t="s">
        <v>1407</v>
      </c>
      <c r="F112" s="288" t="s">
        <v>1408</v>
      </c>
      <c r="G112" s="289"/>
      <c r="H112" s="290" t="str">
        <f t="shared" si="8"/>
        <v/>
      </c>
      <c r="I112" s="290"/>
      <c r="J112" s="290"/>
      <c r="K112" s="290"/>
      <c r="L112" s="290"/>
      <c r="M112" s="291"/>
      <c r="N112" s="454"/>
      <c r="O112" s="442"/>
      <c r="P112" s="442"/>
      <c r="Q112" s="442"/>
      <c r="R112" s="442"/>
      <c r="S112" s="442"/>
      <c r="T112" s="442"/>
      <c r="U112" s="443"/>
      <c r="V112" s="444"/>
      <c r="W112" s="444"/>
      <c r="X112" s="444"/>
      <c r="Y112" s="444"/>
      <c r="Z112" s="444"/>
      <c r="AA112" s="444"/>
      <c r="AB112" s="444"/>
      <c r="AC112" s="444"/>
      <c r="AD112" s="444"/>
      <c r="AE112" s="394"/>
      <c r="AF112" s="297"/>
      <c r="AG112" s="297"/>
      <c r="AH112" s="297"/>
      <c r="AI112" s="333"/>
    </row>
    <row r="113" spans="2:35" ht="49.9" customHeight="1">
      <c r="B113" s="307"/>
      <c r="C113" s="286"/>
      <c r="D113" s="286"/>
      <c r="E113" s="286"/>
      <c r="F113" s="286" t="str">
        <f>M113&amp;" "&amp;P113</f>
        <v>Lean Concrete (including Form work) 10MPa &lt; F'c (Cylinder Strength) ≤ 20MPa</v>
      </c>
      <c r="G113" s="308" t="s">
        <v>1409</v>
      </c>
      <c r="H113" s="309" t="str">
        <f t="shared" si="8"/>
        <v>A03AD034-00004</v>
      </c>
      <c r="I113" s="310"/>
      <c r="J113" s="310" t="str">
        <f>VLOOKUP($H113,'WM-AR'!$B$7:$AL$2292,34,FALSE)</f>
        <v>M3</v>
      </c>
      <c r="K113" s="310" t="str">
        <f>VLOOKUP($H113,'WM-AR'!$B$7:$AL$2292,4,FALSE)</f>
        <v>Concrete Work</v>
      </c>
      <c r="L113" s="310" t="str">
        <f>VLOOKUP($H113,'WM-AR'!$B$7:$AL$2292,6,FALSE)</f>
        <v>Substructure Work</v>
      </c>
      <c r="M113" s="310" t="str">
        <f>VLOOKUP($H113,'WM-AR'!$B$7:$AL$2292,8,FALSE)</f>
        <v>Lean Concrete (including Form work)</v>
      </c>
      <c r="N113" s="310">
        <f>VLOOKUP($H113,'WM-AR'!$B$7:$AL$2292,10,FALSE)</f>
        <v>0</v>
      </c>
      <c r="O113" s="310" t="str">
        <f>VLOOKUP($H113,'WM-AR'!$B$7:$AL$2292,12,FALSE)</f>
        <v>Cement Type-1</v>
      </c>
      <c r="P113" s="310" t="str">
        <f>IF(VLOOKUP($H113,'WM-AR'!$B$7:$AL$2292,14,FALSE)=0,"",VLOOKUP($H113,'WM-AR'!$B$7:$AL$2292,14,FALSE))</f>
        <v>10MPa &lt; F'c (Cylinder Strength) ≤ 20MPa</v>
      </c>
      <c r="Q113" s="310">
        <f>VLOOKUP($H113,'WM-AR'!$B$7:$AL$2292,16,FALSE)</f>
        <v>0</v>
      </c>
      <c r="R113" s="310">
        <f>VLOOKUP($H113,'WM-AR'!$B$7:$AL$2292,18,FALSE)</f>
        <v>0</v>
      </c>
      <c r="S113" s="310">
        <f>VLOOKUP($H113,'WM-AR'!$B$7:$AL$2292,20,FALSE)</f>
        <v>0</v>
      </c>
      <c r="T113" s="310">
        <f>VLOOKUP($H113,'WM-AR'!$B$7:$AL$2292,22,FALSE)</f>
        <v>0</v>
      </c>
      <c r="U113" s="310">
        <f>VLOOKUP($H113,'WM-AR'!$B$7:$AL$2292,24,FALSE)</f>
        <v>0</v>
      </c>
      <c r="V113" s="310">
        <f>VLOOKUP($H113,'WM-AR'!$B$7:$AL$2292,25,FALSE)</f>
        <v>0</v>
      </c>
      <c r="W113" s="310" t="str">
        <f>VLOOKUP($H113,'WM-AR'!$B$7:$AL$2292,26,FALSE)</f>
        <v/>
      </c>
      <c r="X113" s="310">
        <f>VLOOKUP($H113,'WM-AR'!$B$7:$AL$2292,27,FALSE)</f>
        <v>0</v>
      </c>
      <c r="Y113" s="310">
        <f>VLOOKUP($H113,'WM-AR'!$B$7:$AL$2292,28,FALSE)</f>
        <v>0</v>
      </c>
      <c r="Z113" s="310">
        <f>VLOOKUP($H113,'WM-AR'!$B$7:$AL$2292,29,FALSE)</f>
        <v>0</v>
      </c>
      <c r="AA113" s="310">
        <f>VLOOKUP($H113,'WM-AR'!$B$7:$AL$2292,30,FALSE)</f>
        <v>0</v>
      </c>
      <c r="AB113" s="310">
        <f>VLOOKUP($H113,'WM-AR'!$B$7:$AL$2292,31,FALSE)</f>
        <v>0</v>
      </c>
      <c r="AC113" s="310">
        <f>VLOOKUP($H113,'WM-AR'!$B$7:$AL$2292,32,FALSE)</f>
        <v>0</v>
      </c>
      <c r="AD113" s="310">
        <f>VLOOKUP($H113,'WM-AR'!$B$7:$AL$2292,33,FALSE)</f>
        <v>0</v>
      </c>
      <c r="AE113" s="287" t="s">
        <v>1410</v>
      </c>
      <c r="AF113" s="316" t="s">
        <v>881</v>
      </c>
      <c r="AG113" s="312"/>
      <c r="AH113" s="312" t="s">
        <v>882</v>
      </c>
      <c r="AI113" s="334" t="s">
        <v>1411</v>
      </c>
    </row>
    <row r="114" spans="2:35" ht="34.9" customHeight="1">
      <c r="B114" s="440"/>
      <c r="C114" s="285" t="s">
        <v>225</v>
      </c>
      <c r="D114" s="308"/>
      <c r="E114" s="287" t="s">
        <v>1407</v>
      </c>
      <c r="F114" s="288" t="s">
        <v>1412</v>
      </c>
      <c r="G114" s="289"/>
      <c r="H114" s="290" t="str">
        <f t="shared" si="8"/>
        <v/>
      </c>
      <c r="I114" s="290"/>
      <c r="J114" s="290"/>
      <c r="K114" s="290"/>
      <c r="L114" s="290"/>
      <c r="M114" s="291"/>
      <c r="N114" s="454"/>
      <c r="O114" s="442"/>
      <c r="P114" s="442"/>
      <c r="Q114" s="442"/>
      <c r="R114" s="442"/>
      <c r="S114" s="442"/>
      <c r="T114" s="442"/>
      <c r="U114" s="443"/>
      <c r="V114" s="444"/>
      <c r="W114" s="444"/>
      <c r="X114" s="444"/>
      <c r="Y114" s="444"/>
      <c r="Z114" s="444"/>
      <c r="AA114" s="444"/>
      <c r="AB114" s="444"/>
      <c r="AC114" s="444"/>
      <c r="AD114" s="444"/>
      <c r="AE114" s="394"/>
      <c r="AF114" s="297"/>
      <c r="AG114" s="297"/>
      <c r="AH114" s="297"/>
      <c r="AI114" s="333"/>
    </row>
    <row r="115" spans="2:35" ht="49.9" customHeight="1">
      <c r="B115" s="307"/>
      <c r="C115" s="286"/>
      <c r="D115" s="286"/>
      <c r="E115" s="286"/>
      <c r="F115" s="286" t="str">
        <f t="shared" ref="F115:F116" si="14">M115&amp;" "&amp;P115</f>
        <v>Lean Concrete (including Form work) 10MPa &lt; F'c (Cylinder Strength) ≤ 20MPa</v>
      </c>
      <c r="G115" s="308" t="s">
        <v>1409</v>
      </c>
      <c r="H115" s="309" t="str">
        <f t="shared" si="8"/>
        <v>A03AD034-00004</v>
      </c>
      <c r="I115" s="310"/>
      <c r="J115" s="310" t="str">
        <f>VLOOKUP($H115,'WM-AR'!$B$7:$AL$2292,34,FALSE)</f>
        <v>M3</v>
      </c>
      <c r="K115" s="310" t="str">
        <f>VLOOKUP($H115,'WM-AR'!$B$7:$AL$2292,4,FALSE)</f>
        <v>Concrete Work</v>
      </c>
      <c r="L115" s="310" t="str">
        <f>VLOOKUP($H115,'WM-AR'!$B$7:$AL$2292,6,FALSE)</f>
        <v>Substructure Work</v>
      </c>
      <c r="M115" s="310" t="str">
        <f>VLOOKUP($H115,'WM-AR'!$B$7:$AL$2292,8,FALSE)</f>
        <v>Lean Concrete (including Form work)</v>
      </c>
      <c r="N115" s="310">
        <f>VLOOKUP($H115,'WM-AR'!$B$7:$AL$2292,10,FALSE)</f>
        <v>0</v>
      </c>
      <c r="O115" s="310" t="str">
        <f>VLOOKUP($H115,'WM-AR'!$B$7:$AL$2292,12,FALSE)</f>
        <v>Cement Type-1</v>
      </c>
      <c r="P115" s="310" t="str">
        <f>IF(VLOOKUP($H115,'WM-AR'!$B$7:$AL$2292,14,FALSE)=0,"",VLOOKUP($H115,'WM-AR'!$B$7:$AL$2292,14,FALSE))</f>
        <v>10MPa &lt; F'c (Cylinder Strength) ≤ 20MPa</v>
      </c>
      <c r="Q115" s="310">
        <f>VLOOKUP($H115,'WM-AR'!$B$7:$AL$2292,16,FALSE)</f>
        <v>0</v>
      </c>
      <c r="R115" s="310">
        <f>VLOOKUP($H115,'WM-AR'!$B$7:$AL$2292,18,FALSE)</f>
        <v>0</v>
      </c>
      <c r="S115" s="310">
        <f>VLOOKUP($H115,'WM-AR'!$B$7:$AL$2292,20,FALSE)</f>
        <v>0</v>
      </c>
      <c r="T115" s="310">
        <f>VLOOKUP($H115,'WM-AR'!$B$7:$AL$2292,22,FALSE)</f>
        <v>0</v>
      </c>
      <c r="U115" s="310">
        <f>VLOOKUP($H115,'WM-AR'!$B$7:$AL$2292,24,FALSE)</f>
        <v>0</v>
      </c>
      <c r="V115" s="310">
        <f>VLOOKUP($H115,'WM-AR'!$B$7:$AL$2292,25,FALSE)</f>
        <v>0</v>
      </c>
      <c r="W115" s="310" t="str">
        <f>VLOOKUP($H115,'WM-AR'!$B$7:$AL$2292,26,FALSE)</f>
        <v/>
      </c>
      <c r="X115" s="310">
        <f>VLOOKUP($H115,'WM-AR'!$B$7:$AL$2292,27,FALSE)</f>
        <v>0</v>
      </c>
      <c r="Y115" s="310">
        <f>VLOOKUP($H115,'WM-AR'!$B$7:$AL$2292,28,FALSE)</f>
        <v>0</v>
      </c>
      <c r="Z115" s="310">
        <f>VLOOKUP($H115,'WM-AR'!$B$7:$AL$2292,29,FALSE)</f>
        <v>0</v>
      </c>
      <c r="AA115" s="310">
        <f>VLOOKUP($H115,'WM-AR'!$B$7:$AL$2292,30,FALSE)</f>
        <v>0</v>
      </c>
      <c r="AB115" s="310">
        <f>VLOOKUP($H115,'WM-AR'!$B$7:$AL$2292,31,FALSE)</f>
        <v>0</v>
      </c>
      <c r="AC115" s="310">
        <f>VLOOKUP($H115,'WM-AR'!$B$7:$AL$2292,32,FALSE)</f>
        <v>0</v>
      </c>
      <c r="AD115" s="310">
        <f>VLOOKUP($H115,'WM-AR'!$B$7:$AL$2292,33,FALSE)</f>
        <v>0</v>
      </c>
      <c r="AE115" s="287" t="s">
        <v>1410</v>
      </c>
      <c r="AF115" s="316" t="s">
        <v>881</v>
      </c>
      <c r="AG115" s="312"/>
      <c r="AH115" s="312" t="s">
        <v>882</v>
      </c>
      <c r="AI115" s="334" t="s">
        <v>1411</v>
      </c>
    </row>
    <row r="116" spans="2:35" ht="49.9" customHeight="1">
      <c r="B116" s="314"/>
      <c r="C116" s="285"/>
      <c r="D116" s="285"/>
      <c r="E116" s="285"/>
      <c r="F116" s="286" t="str">
        <f t="shared" si="14"/>
        <v xml:space="preserve">Base Course </v>
      </c>
      <c r="G116" s="308" t="s">
        <v>1413</v>
      </c>
      <c r="H116" s="309" t="str">
        <f t="shared" si="8"/>
        <v>A01ZZ005-00001</v>
      </c>
      <c r="I116" s="310"/>
      <c r="J116" s="310" t="str">
        <f>VLOOKUP($H116,'WM-AR'!$B$7:$AL$2292,34,FALSE)</f>
        <v>M2</v>
      </c>
      <c r="K116" s="310" t="str">
        <f>VLOOKUP($H116,'WM-AR'!$B$7:$AL$2292,4,FALSE)</f>
        <v>Earth Work</v>
      </c>
      <c r="L116" s="310" t="str">
        <f>VLOOKUP($H116,'WM-AR'!$B$7:$AL$2292,6,FALSE)</f>
        <v>-</v>
      </c>
      <c r="M116" s="310" t="str">
        <f>VLOOKUP($H116,'WM-AR'!$B$7:$AL$2292,8,FALSE)</f>
        <v>Base Course</v>
      </c>
      <c r="N116" s="310">
        <f>VLOOKUP($H116,'WM-AR'!$B$7:$AL$2292,10,FALSE)</f>
        <v>0</v>
      </c>
      <c r="O116" s="310">
        <f>VLOOKUP($H116,'WM-AR'!$B$7:$AL$2292,12,FALSE)</f>
        <v>0</v>
      </c>
      <c r="P116" s="310" t="str">
        <f>IF(VLOOKUP($H116,'WM-AR'!$B$7:$AL$2292,14,FALSE)=0,"",VLOOKUP($H116,'WM-AR'!$B$7:$AL$2292,14,FALSE))</f>
        <v/>
      </c>
      <c r="Q116" s="310">
        <f>VLOOKUP($H116,'WM-AR'!$B$7:$AL$2292,16,FALSE)</f>
        <v>0</v>
      </c>
      <c r="R116" s="310">
        <f>VLOOKUP($H116,'WM-AR'!$B$7:$AL$2292,18,FALSE)</f>
        <v>0</v>
      </c>
      <c r="S116" s="310">
        <f>VLOOKUP($H116,'WM-AR'!$B$7:$AL$2292,20,FALSE)</f>
        <v>0</v>
      </c>
      <c r="T116" s="310">
        <f>VLOOKUP($H116,'WM-AR'!$B$7:$AL$2292,22,FALSE)</f>
        <v>0</v>
      </c>
      <c r="U116" s="310" t="str">
        <f>VLOOKUP($H116,'WM-AR'!$B$7:$AL$2292,24,FALSE)</f>
        <v>THK≤150mm</v>
      </c>
      <c r="V116" s="310">
        <f>VLOOKUP($H116,'WM-AR'!$B$7:$AL$2292,25,FALSE)</f>
        <v>0</v>
      </c>
      <c r="W116" s="310" t="str">
        <f>VLOOKUP($H116,'WM-AR'!$B$7:$AL$2292,26,FALSE)</f>
        <v>THK=(  )mm</v>
      </c>
      <c r="X116" s="310">
        <f>VLOOKUP($H116,'WM-AR'!$B$7:$AL$2292,27,FALSE)</f>
        <v>0</v>
      </c>
      <c r="Y116" s="310">
        <f>VLOOKUP($H116,'WM-AR'!$B$7:$AL$2292,28,FALSE)</f>
        <v>0</v>
      </c>
      <c r="Z116" s="310" t="str">
        <f>VLOOKUP($H116,'WM-AR'!$B$7:$AL$2292,29,FALSE)</f>
        <v>CBR=(  )%</v>
      </c>
      <c r="AA116" s="310">
        <f>VLOOKUP($H116,'WM-AR'!$B$7:$AL$2292,30,FALSE)</f>
        <v>0</v>
      </c>
      <c r="AB116" s="310">
        <f>VLOOKUP($H116,'WM-AR'!$B$7:$AL$2292,31,FALSE)</f>
        <v>0</v>
      </c>
      <c r="AC116" s="310">
        <f>VLOOKUP($H116,'WM-AR'!$B$7:$AL$2292,32,FALSE)</f>
        <v>0</v>
      </c>
      <c r="AD116" s="310">
        <f>VLOOKUP($H116,'WM-AR'!$B$7:$AL$2292,33,FALSE)</f>
        <v>0</v>
      </c>
      <c r="AE116" s="287" t="s">
        <v>1414</v>
      </c>
      <c r="AF116" s="316" t="s">
        <v>779</v>
      </c>
      <c r="AG116" s="312"/>
      <c r="AH116" s="312" t="s">
        <v>763</v>
      </c>
      <c r="AI116" s="334"/>
    </row>
    <row r="117" spans="2:35" ht="34.9" customHeight="1">
      <c r="B117" s="440"/>
      <c r="C117" s="285" t="s">
        <v>225</v>
      </c>
      <c r="D117" s="308"/>
      <c r="E117" s="287" t="s">
        <v>1407</v>
      </c>
      <c r="F117" s="288" t="s">
        <v>1415</v>
      </c>
      <c r="G117" s="289"/>
      <c r="H117" s="290" t="str">
        <f t="shared" si="8"/>
        <v/>
      </c>
      <c r="I117" s="290"/>
      <c r="J117" s="290"/>
      <c r="K117" s="290"/>
      <c r="L117" s="290"/>
      <c r="M117" s="291"/>
      <c r="N117" s="454"/>
      <c r="O117" s="442"/>
      <c r="P117" s="442"/>
      <c r="Q117" s="442"/>
      <c r="R117" s="442"/>
      <c r="S117" s="442"/>
      <c r="T117" s="442"/>
      <c r="U117" s="443"/>
      <c r="V117" s="444"/>
      <c r="W117" s="444"/>
      <c r="X117" s="444"/>
      <c r="Y117" s="444"/>
      <c r="Z117" s="444"/>
      <c r="AA117" s="444"/>
      <c r="AB117" s="444"/>
      <c r="AC117" s="444"/>
      <c r="AD117" s="444"/>
      <c r="AE117" s="394"/>
      <c r="AF117" s="297"/>
      <c r="AG117" s="297"/>
      <c r="AH117" s="297"/>
      <c r="AI117" s="333"/>
    </row>
    <row r="118" spans="2:35" ht="49.9" customHeight="1">
      <c r="B118" s="307"/>
      <c r="C118" s="286"/>
      <c r="D118" s="286"/>
      <c r="E118" s="286"/>
      <c r="F118" s="286" t="str">
        <f t="shared" ref="F118:F120" si="15">M118&amp;" "&amp;P118</f>
        <v>Lean Concrete (including Form work) 10MPa &lt; F'c (Cylinder Strength) ≤ 20MPa</v>
      </c>
      <c r="G118" s="308" t="s">
        <v>1409</v>
      </c>
      <c r="H118" s="309" t="str">
        <f t="shared" si="8"/>
        <v>A03AD034-00004</v>
      </c>
      <c r="I118" s="310"/>
      <c r="J118" s="310" t="str">
        <f>VLOOKUP($H118,'WM-AR'!$B$7:$AL$2292,34,FALSE)</f>
        <v>M3</v>
      </c>
      <c r="K118" s="310" t="str">
        <f>VLOOKUP($H118,'WM-AR'!$B$7:$AL$2292,4,FALSE)</f>
        <v>Concrete Work</v>
      </c>
      <c r="L118" s="310" t="str">
        <f>VLOOKUP($H118,'WM-AR'!$B$7:$AL$2292,6,FALSE)</f>
        <v>Substructure Work</v>
      </c>
      <c r="M118" s="310" t="str">
        <f>VLOOKUP($H118,'WM-AR'!$B$7:$AL$2292,8,FALSE)</f>
        <v>Lean Concrete (including Form work)</v>
      </c>
      <c r="N118" s="310">
        <f>VLOOKUP($H118,'WM-AR'!$B$7:$AL$2292,10,FALSE)</f>
        <v>0</v>
      </c>
      <c r="O118" s="310" t="str">
        <f>VLOOKUP($H118,'WM-AR'!$B$7:$AL$2292,12,FALSE)</f>
        <v>Cement Type-1</v>
      </c>
      <c r="P118" s="310" t="str">
        <f>IF(VLOOKUP($H118,'WM-AR'!$B$7:$AL$2292,14,FALSE)=0,"",VLOOKUP($H118,'WM-AR'!$B$7:$AL$2292,14,FALSE))</f>
        <v>10MPa &lt; F'c (Cylinder Strength) ≤ 20MPa</v>
      </c>
      <c r="Q118" s="310">
        <f>VLOOKUP($H118,'WM-AR'!$B$7:$AL$2292,16,FALSE)</f>
        <v>0</v>
      </c>
      <c r="R118" s="310">
        <f>VLOOKUP($H118,'WM-AR'!$B$7:$AL$2292,18,FALSE)</f>
        <v>0</v>
      </c>
      <c r="S118" s="310">
        <f>VLOOKUP($H118,'WM-AR'!$B$7:$AL$2292,20,FALSE)</f>
        <v>0</v>
      </c>
      <c r="T118" s="310">
        <f>VLOOKUP($H118,'WM-AR'!$B$7:$AL$2292,22,FALSE)</f>
        <v>0</v>
      </c>
      <c r="U118" s="310">
        <f>VLOOKUP($H118,'WM-AR'!$B$7:$AL$2292,24,FALSE)</f>
        <v>0</v>
      </c>
      <c r="V118" s="310">
        <f>VLOOKUP($H118,'WM-AR'!$B$7:$AL$2292,25,FALSE)</f>
        <v>0</v>
      </c>
      <c r="W118" s="310" t="str">
        <f>VLOOKUP($H118,'WM-AR'!$B$7:$AL$2292,26,FALSE)</f>
        <v/>
      </c>
      <c r="X118" s="310">
        <f>VLOOKUP($H118,'WM-AR'!$B$7:$AL$2292,27,FALSE)</f>
        <v>0</v>
      </c>
      <c r="Y118" s="310">
        <f>VLOOKUP($H118,'WM-AR'!$B$7:$AL$2292,28,FALSE)</f>
        <v>0</v>
      </c>
      <c r="Z118" s="310">
        <f>VLOOKUP($H118,'WM-AR'!$B$7:$AL$2292,29,FALSE)</f>
        <v>0</v>
      </c>
      <c r="AA118" s="310">
        <f>VLOOKUP($H118,'WM-AR'!$B$7:$AL$2292,30,FALSE)</f>
        <v>0</v>
      </c>
      <c r="AB118" s="310">
        <f>VLOOKUP($H118,'WM-AR'!$B$7:$AL$2292,31,FALSE)</f>
        <v>0</v>
      </c>
      <c r="AC118" s="310">
        <f>VLOOKUP($H118,'WM-AR'!$B$7:$AL$2292,32,FALSE)</f>
        <v>0</v>
      </c>
      <c r="AD118" s="310">
        <f>VLOOKUP($H118,'WM-AR'!$B$7:$AL$2292,33,FALSE)</f>
        <v>0</v>
      </c>
      <c r="AE118" s="287" t="s">
        <v>1410</v>
      </c>
      <c r="AF118" s="316" t="s">
        <v>881</v>
      </c>
      <c r="AG118" s="312"/>
      <c r="AH118" s="312" t="s">
        <v>882</v>
      </c>
      <c r="AI118" s="334" t="s">
        <v>1411</v>
      </c>
    </row>
    <row r="119" spans="2:35" ht="49.9" customHeight="1">
      <c r="B119" s="314"/>
      <c r="C119" s="285"/>
      <c r="D119" s="285"/>
      <c r="E119" s="285"/>
      <c r="F119" s="286" t="str">
        <f t="shared" si="15"/>
        <v xml:space="preserve">Base Course </v>
      </c>
      <c r="G119" s="308" t="s">
        <v>1413</v>
      </c>
      <c r="H119" s="309" t="str">
        <f t="shared" si="8"/>
        <v>A01ZZ005-00001</v>
      </c>
      <c r="I119" s="310"/>
      <c r="J119" s="310" t="str">
        <f>VLOOKUP($H119,'WM-AR'!$B$7:$AL$2292,34,FALSE)</f>
        <v>M2</v>
      </c>
      <c r="K119" s="310" t="str">
        <f>VLOOKUP($H119,'WM-AR'!$B$7:$AL$2292,4,FALSE)</f>
        <v>Earth Work</v>
      </c>
      <c r="L119" s="310" t="str">
        <f>VLOOKUP($H119,'WM-AR'!$B$7:$AL$2292,6,FALSE)</f>
        <v>-</v>
      </c>
      <c r="M119" s="310" t="str">
        <f>VLOOKUP($H119,'WM-AR'!$B$7:$AL$2292,8,FALSE)</f>
        <v>Base Course</v>
      </c>
      <c r="N119" s="310">
        <f>VLOOKUP($H119,'WM-AR'!$B$7:$AL$2292,10,FALSE)</f>
        <v>0</v>
      </c>
      <c r="O119" s="310">
        <f>VLOOKUP($H119,'WM-AR'!$B$7:$AL$2292,12,FALSE)</f>
        <v>0</v>
      </c>
      <c r="P119" s="310" t="str">
        <f>IF(VLOOKUP($H119,'WM-AR'!$B$7:$AL$2292,14,FALSE)=0,"",VLOOKUP($H119,'WM-AR'!$B$7:$AL$2292,14,FALSE))</f>
        <v/>
      </c>
      <c r="Q119" s="310">
        <f>VLOOKUP($H119,'WM-AR'!$B$7:$AL$2292,16,FALSE)</f>
        <v>0</v>
      </c>
      <c r="R119" s="310">
        <f>VLOOKUP($H119,'WM-AR'!$B$7:$AL$2292,18,FALSE)</f>
        <v>0</v>
      </c>
      <c r="S119" s="310">
        <f>VLOOKUP($H119,'WM-AR'!$B$7:$AL$2292,20,FALSE)</f>
        <v>0</v>
      </c>
      <c r="T119" s="310">
        <f>VLOOKUP($H119,'WM-AR'!$B$7:$AL$2292,22,FALSE)</f>
        <v>0</v>
      </c>
      <c r="U119" s="310" t="str">
        <f>VLOOKUP($H119,'WM-AR'!$B$7:$AL$2292,24,FALSE)</f>
        <v>THK≤150mm</v>
      </c>
      <c r="V119" s="310">
        <f>VLOOKUP($H119,'WM-AR'!$B$7:$AL$2292,25,FALSE)</f>
        <v>0</v>
      </c>
      <c r="W119" s="310" t="str">
        <f>VLOOKUP($H119,'WM-AR'!$B$7:$AL$2292,26,FALSE)</f>
        <v>THK=(  )mm</v>
      </c>
      <c r="X119" s="310">
        <f>VLOOKUP($H119,'WM-AR'!$B$7:$AL$2292,27,FALSE)</f>
        <v>0</v>
      </c>
      <c r="Y119" s="310">
        <f>VLOOKUP($H119,'WM-AR'!$B$7:$AL$2292,28,FALSE)</f>
        <v>0</v>
      </c>
      <c r="Z119" s="310" t="str">
        <f>VLOOKUP($H119,'WM-AR'!$B$7:$AL$2292,29,FALSE)</f>
        <v>CBR=(  )%</v>
      </c>
      <c r="AA119" s="310">
        <f>VLOOKUP($H119,'WM-AR'!$B$7:$AL$2292,30,FALSE)</f>
        <v>0</v>
      </c>
      <c r="AB119" s="310">
        <f>VLOOKUP($H119,'WM-AR'!$B$7:$AL$2292,31,FALSE)</f>
        <v>0</v>
      </c>
      <c r="AC119" s="310">
        <f>VLOOKUP($H119,'WM-AR'!$B$7:$AL$2292,32,FALSE)</f>
        <v>0</v>
      </c>
      <c r="AD119" s="310">
        <f>VLOOKUP($H119,'WM-AR'!$B$7:$AL$2292,33,FALSE)</f>
        <v>0</v>
      </c>
      <c r="AE119" s="287" t="s">
        <v>1414</v>
      </c>
      <c r="AF119" s="316" t="s">
        <v>779</v>
      </c>
      <c r="AG119" s="312"/>
      <c r="AH119" s="312" t="s">
        <v>763</v>
      </c>
      <c r="AI119" s="334"/>
    </row>
    <row r="120" spans="2:35" ht="49.9" customHeight="1">
      <c r="B120" s="314"/>
      <c r="C120" s="285"/>
      <c r="D120" s="285"/>
      <c r="E120" s="285"/>
      <c r="F120" s="286" t="str">
        <f t="shared" si="15"/>
        <v xml:space="preserve">Subbase Course </v>
      </c>
      <c r="G120" s="308" t="s">
        <v>1416</v>
      </c>
      <c r="H120" s="309" t="str">
        <f t="shared" si="8"/>
        <v>A01ZZ006-00001</v>
      </c>
      <c r="I120" s="310"/>
      <c r="J120" s="310" t="str">
        <f>VLOOKUP($H120,'WM-AR'!$B$7:$AL$2292,34,FALSE)</f>
        <v>M2</v>
      </c>
      <c r="K120" s="310" t="str">
        <f>VLOOKUP($H120,'WM-AR'!$B$7:$AL$2292,4,FALSE)</f>
        <v>Earth Work</v>
      </c>
      <c r="L120" s="310" t="str">
        <f>VLOOKUP($H120,'WM-AR'!$B$7:$AL$2292,6,FALSE)</f>
        <v>-</v>
      </c>
      <c r="M120" s="310" t="str">
        <f>VLOOKUP($H120,'WM-AR'!$B$7:$AL$2292,8,FALSE)</f>
        <v>Subbase Course</v>
      </c>
      <c r="N120" s="310">
        <f>VLOOKUP($H120,'WM-AR'!$B$7:$AL$2292,10,FALSE)</f>
        <v>0</v>
      </c>
      <c r="O120" s="310">
        <f>VLOOKUP($H120,'WM-AR'!$B$7:$AL$2292,12,FALSE)</f>
        <v>0</v>
      </c>
      <c r="P120" s="310" t="str">
        <f>IF(VLOOKUP($H120,'WM-AR'!$B$7:$AL$2292,14,FALSE)=0,"",VLOOKUP($H120,'WM-AR'!$B$7:$AL$2292,14,FALSE))</f>
        <v/>
      </c>
      <c r="Q120" s="310">
        <f>VLOOKUP($H120,'WM-AR'!$B$7:$AL$2292,16,FALSE)</f>
        <v>0</v>
      </c>
      <c r="R120" s="310">
        <f>VLOOKUP($H120,'WM-AR'!$B$7:$AL$2292,18,FALSE)</f>
        <v>0</v>
      </c>
      <c r="S120" s="310" t="str">
        <f>VLOOKUP($H120,'WM-AR'!$B$7:$AL$2292,20,FALSE)</f>
        <v>Including Compaction of Sub-Grade</v>
      </c>
      <c r="T120" s="310">
        <f>VLOOKUP($H120,'WM-AR'!$B$7:$AL$2292,22,FALSE)</f>
        <v>0</v>
      </c>
      <c r="U120" s="310" t="str">
        <f>VLOOKUP($H120,'WM-AR'!$B$7:$AL$2292,24,FALSE)</f>
        <v>THK≤150mm</v>
      </c>
      <c r="V120" s="310">
        <f>VLOOKUP($H120,'WM-AR'!$B$7:$AL$2292,25,FALSE)</f>
        <v>0</v>
      </c>
      <c r="W120" s="310" t="str">
        <f>VLOOKUP($H120,'WM-AR'!$B$7:$AL$2292,26,FALSE)</f>
        <v>THK=(  )mm</v>
      </c>
      <c r="X120" s="310">
        <f>VLOOKUP($H120,'WM-AR'!$B$7:$AL$2292,27,FALSE)</f>
        <v>0</v>
      </c>
      <c r="Y120" s="310">
        <f>VLOOKUP($H120,'WM-AR'!$B$7:$AL$2292,28,FALSE)</f>
        <v>0</v>
      </c>
      <c r="Z120" s="310" t="str">
        <f>VLOOKUP($H120,'WM-AR'!$B$7:$AL$2292,29,FALSE)</f>
        <v>CBR=(  )% for Subgrade, (  )% for Subbase</v>
      </c>
      <c r="AA120" s="310" t="str">
        <f>VLOOKUP($H120,'WM-AR'!$B$7:$AL$2292,30,FALSE)</f>
        <v>Compaction=(  )% for Subgrade, (  )% for Subbase</v>
      </c>
      <c r="AB120" s="310">
        <f>VLOOKUP($H120,'WM-AR'!$B$7:$AL$2292,31,FALSE)</f>
        <v>0</v>
      </c>
      <c r="AC120" s="310">
        <f>VLOOKUP($H120,'WM-AR'!$B$7:$AL$2292,32,FALSE)</f>
        <v>0</v>
      </c>
      <c r="AD120" s="310">
        <f>VLOOKUP($H120,'WM-AR'!$B$7:$AL$2292,33,FALSE)</f>
        <v>0</v>
      </c>
      <c r="AE120" s="287" t="s">
        <v>1417</v>
      </c>
      <c r="AF120" s="316" t="s">
        <v>779</v>
      </c>
      <c r="AG120" s="312">
        <v>129.38499999999999</v>
      </c>
      <c r="AH120" s="312" t="s">
        <v>763</v>
      </c>
      <c r="AI120" s="334"/>
    </row>
    <row r="121" spans="2:35" ht="34.9" customHeight="1">
      <c r="B121" s="440"/>
      <c r="C121" s="285" t="s">
        <v>225</v>
      </c>
      <c r="D121" s="308"/>
      <c r="E121" s="287" t="s">
        <v>1407</v>
      </c>
      <c r="F121" s="288" t="s">
        <v>1418</v>
      </c>
      <c r="G121" s="289"/>
      <c r="H121" s="290" t="str">
        <f t="shared" si="8"/>
        <v/>
      </c>
      <c r="I121" s="290"/>
      <c r="J121" s="290"/>
      <c r="K121" s="290"/>
      <c r="L121" s="290"/>
      <c r="M121" s="291"/>
      <c r="N121" s="454"/>
      <c r="O121" s="442"/>
      <c r="P121" s="442"/>
      <c r="Q121" s="442"/>
      <c r="R121" s="442"/>
      <c r="S121" s="442"/>
      <c r="T121" s="442"/>
      <c r="U121" s="443"/>
      <c r="V121" s="444"/>
      <c r="W121" s="444"/>
      <c r="X121" s="444"/>
      <c r="Y121" s="444"/>
      <c r="Z121" s="444"/>
      <c r="AA121" s="444"/>
      <c r="AB121" s="444"/>
      <c r="AC121" s="444"/>
      <c r="AD121" s="444"/>
      <c r="AE121" s="394"/>
      <c r="AF121" s="297"/>
      <c r="AG121" s="297"/>
      <c r="AH121" s="297"/>
      <c r="AI121" s="333"/>
    </row>
    <row r="122" spans="2:35" ht="49.9" customHeight="1">
      <c r="B122" s="314"/>
      <c r="C122" s="315"/>
      <c r="D122" s="315"/>
      <c r="E122" s="309"/>
      <c r="F122" s="286" t="str">
        <f t="shared" ref="F122:F126" si="16">M122&amp;" "&amp;P122</f>
        <v xml:space="preserve">Bitumen/Bituminous/Asphalt Coating </v>
      </c>
      <c r="G122" s="308" t="s">
        <v>906</v>
      </c>
      <c r="H122" s="309" t="str">
        <f t="shared" si="8"/>
        <v>A03AH056-00001</v>
      </c>
      <c r="I122" s="310"/>
      <c r="J122" s="310" t="str">
        <f>VLOOKUP($H122,'WM-AR'!$B$7:$AL$2292,34,FALSE)</f>
        <v>M2</v>
      </c>
      <c r="K122" s="310" t="str">
        <f>VLOOKUP($H122,'WM-AR'!$B$7:$AL$2292,4,FALSE)</f>
        <v>Concrete Work</v>
      </c>
      <c r="L122" s="310" t="str">
        <f>VLOOKUP($H122,'WM-AR'!$B$7:$AL$2292,6,FALSE)</f>
        <v>Concrete Protective Coating (U/G)</v>
      </c>
      <c r="M122" s="310" t="str">
        <f>VLOOKUP($H122,'WM-AR'!$B$7:$AL$2292,8,FALSE)</f>
        <v>Bitumen/Bituminous/Asphalt Coating</v>
      </c>
      <c r="N122" s="310">
        <f>VLOOKUP($H122,'WM-AR'!$B$7:$AL$2292,10,FALSE)</f>
        <v>0</v>
      </c>
      <c r="O122" s="310">
        <f>VLOOKUP($H122,'WM-AR'!$B$7:$AL$2292,12,FALSE)</f>
        <v>0</v>
      </c>
      <c r="P122" s="310" t="str">
        <f>IF(VLOOKUP($H122,'WM-AR'!$B$7:$AL$2292,14,FALSE)=0,"",VLOOKUP($H122,'WM-AR'!$B$7:$AL$2292,14,FALSE))</f>
        <v/>
      </c>
      <c r="Q122" s="310">
        <f>VLOOKUP($H122,'WM-AR'!$B$7:$AL$2292,16,FALSE)</f>
        <v>0</v>
      </c>
      <c r="R122" s="310">
        <f>VLOOKUP($H122,'WM-AR'!$B$7:$AL$2292,18,FALSE)</f>
        <v>0</v>
      </c>
      <c r="S122" s="310">
        <f>VLOOKUP($H122,'WM-AR'!$B$7:$AL$2292,20,FALSE)</f>
        <v>0</v>
      </c>
      <c r="T122" s="310">
        <f>VLOOKUP($H122,'WM-AR'!$B$7:$AL$2292,22,FALSE)</f>
        <v>0</v>
      </c>
      <c r="U122" s="310">
        <f>VLOOKUP($H122,'WM-AR'!$B$7:$AL$2292,24,FALSE)</f>
        <v>0</v>
      </c>
      <c r="V122" s="310">
        <f>VLOOKUP($H122,'WM-AR'!$B$7:$AL$2292,25,FALSE)</f>
        <v>0</v>
      </c>
      <c r="W122" s="310" t="str">
        <f>VLOOKUP($H122,'WM-AR'!$B$7:$AL$2292,26,FALSE)</f>
        <v/>
      </c>
      <c r="X122" s="310">
        <f>VLOOKUP($H122,'WM-AR'!$B$7:$AL$2292,27,FALSE)</f>
        <v>0</v>
      </c>
      <c r="Y122" s="310">
        <f>VLOOKUP($H122,'WM-AR'!$B$7:$AL$2292,28,FALSE)</f>
        <v>0</v>
      </c>
      <c r="Z122" s="310">
        <f>VLOOKUP($H122,'WM-AR'!$B$7:$AL$2292,29,FALSE)</f>
        <v>0</v>
      </c>
      <c r="AA122" s="310">
        <f>VLOOKUP($H122,'WM-AR'!$B$7:$AL$2292,30,FALSE)</f>
        <v>0</v>
      </c>
      <c r="AB122" s="310">
        <f>VLOOKUP($H122,'WM-AR'!$B$7:$AL$2292,31,FALSE)</f>
        <v>0</v>
      </c>
      <c r="AC122" s="310">
        <f>VLOOKUP($H122,'WM-AR'!$B$7:$AL$2292,32,FALSE)</f>
        <v>0</v>
      </c>
      <c r="AD122" s="310">
        <f>VLOOKUP($H122,'WM-AR'!$B$7:$AL$2292,33,FALSE)</f>
        <v>0</v>
      </c>
      <c r="AE122" s="287" t="s">
        <v>1419</v>
      </c>
      <c r="AF122" s="316" t="s">
        <v>779</v>
      </c>
      <c r="AG122" s="312">
        <v>1.99</v>
      </c>
      <c r="AH122" s="312" t="s">
        <v>763</v>
      </c>
      <c r="AI122" s="473" t="s">
        <v>1361</v>
      </c>
    </row>
    <row r="123" spans="2:35" ht="49.9" customHeight="1">
      <c r="B123" s="307"/>
      <c r="C123" s="286"/>
      <c r="D123" s="286"/>
      <c r="E123" s="286"/>
      <c r="F123" s="286" t="str">
        <f t="shared" si="16"/>
        <v>Lean Concrete (including Form work) 10MPa &lt; F'c (Cylinder Strength) ≤ 20MPa</v>
      </c>
      <c r="G123" s="308" t="s">
        <v>1409</v>
      </c>
      <c r="H123" s="309" t="str">
        <f t="shared" si="8"/>
        <v>A03AD034-00004</v>
      </c>
      <c r="I123" s="310"/>
      <c r="J123" s="310" t="str">
        <f>VLOOKUP($H123,'WM-AR'!$B$7:$AL$2292,34,FALSE)</f>
        <v>M3</v>
      </c>
      <c r="K123" s="310" t="str">
        <f>VLOOKUP($H123,'WM-AR'!$B$7:$AL$2292,4,FALSE)</f>
        <v>Concrete Work</v>
      </c>
      <c r="L123" s="310" t="str">
        <f>VLOOKUP($H123,'WM-AR'!$B$7:$AL$2292,6,FALSE)</f>
        <v>Substructure Work</v>
      </c>
      <c r="M123" s="310" t="str">
        <f>VLOOKUP($H123,'WM-AR'!$B$7:$AL$2292,8,FALSE)</f>
        <v>Lean Concrete (including Form work)</v>
      </c>
      <c r="N123" s="310">
        <f>VLOOKUP($H123,'WM-AR'!$B$7:$AL$2292,10,FALSE)</f>
        <v>0</v>
      </c>
      <c r="O123" s="310" t="str">
        <f>VLOOKUP($H123,'WM-AR'!$B$7:$AL$2292,12,FALSE)</f>
        <v>Cement Type-1</v>
      </c>
      <c r="P123" s="310" t="str">
        <f>IF(VLOOKUP($H123,'WM-AR'!$B$7:$AL$2292,14,FALSE)=0,"",VLOOKUP($H123,'WM-AR'!$B$7:$AL$2292,14,FALSE))</f>
        <v>10MPa &lt; F'c (Cylinder Strength) ≤ 20MPa</v>
      </c>
      <c r="Q123" s="310">
        <f>VLOOKUP($H123,'WM-AR'!$B$7:$AL$2292,16,FALSE)</f>
        <v>0</v>
      </c>
      <c r="R123" s="310">
        <f>VLOOKUP($H123,'WM-AR'!$B$7:$AL$2292,18,FALSE)</f>
        <v>0</v>
      </c>
      <c r="S123" s="310">
        <f>VLOOKUP($H123,'WM-AR'!$B$7:$AL$2292,20,FALSE)</f>
        <v>0</v>
      </c>
      <c r="T123" s="310">
        <f>VLOOKUP($H123,'WM-AR'!$B$7:$AL$2292,22,FALSE)</f>
        <v>0</v>
      </c>
      <c r="U123" s="310">
        <f>VLOOKUP($H123,'WM-AR'!$B$7:$AL$2292,24,FALSE)</f>
        <v>0</v>
      </c>
      <c r="V123" s="310">
        <f>VLOOKUP($H123,'WM-AR'!$B$7:$AL$2292,25,FALSE)</f>
        <v>0</v>
      </c>
      <c r="W123" s="310" t="str">
        <f>VLOOKUP($H123,'WM-AR'!$B$7:$AL$2292,26,FALSE)</f>
        <v/>
      </c>
      <c r="X123" s="310">
        <f>VLOOKUP($H123,'WM-AR'!$B$7:$AL$2292,27,FALSE)</f>
        <v>0</v>
      </c>
      <c r="Y123" s="310">
        <f>VLOOKUP($H123,'WM-AR'!$B$7:$AL$2292,28,FALSE)</f>
        <v>0</v>
      </c>
      <c r="Z123" s="310">
        <f>VLOOKUP($H123,'WM-AR'!$B$7:$AL$2292,29,FALSE)</f>
        <v>0</v>
      </c>
      <c r="AA123" s="310">
        <f>VLOOKUP($H123,'WM-AR'!$B$7:$AL$2292,30,FALSE)</f>
        <v>0</v>
      </c>
      <c r="AB123" s="310">
        <f>VLOOKUP($H123,'WM-AR'!$B$7:$AL$2292,31,FALSE)</f>
        <v>0</v>
      </c>
      <c r="AC123" s="310">
        <f>VLOOKUP($H123,'WM-AR'!$B$7:$AL$2292,32,FALSE)</f>
        <v>0</v>
      </c>
      <c r="AD123" s="310">
        <f>VLOOKUP($H123,'WM-AR'!$B$7:$AL$2292,33,FALSE)</f>
        <v>0</v>
      </c>
      <c r="AE123" s="287" t="s">
        <v>1410</v>
      </c>
      <c r="AF123" s="316" t="s">
        <v>881</v>
      </c>
      <c r="AG123" s="312">
        <v>12.94</v>
      </c>
      <c r="AH123" s="312" t="s">
        <v>882</v>
      </c>
      <c r="AI123" s="334" t="s">
        <v>1411</v>
      </c>
    </row>
    <row r="124" spans="2:35" ht="49.9" customHeight="1">
      <c r="B124" s="314"/>
      <c r="C124" s="315"/>
      <c r="D124" s="315"/>
      <c r="E124" s="315"/>
      <c r="F124" s="286" t="str">
        <f t="shared" si="16"/>
        <v xml:space="preserve">PE Sheet (Vapor Barrier) </v>
      </c>
      <c r="G124" s="308" t="s">
        <v>1420</v>
      </c>
      <c r="H124" s="309" t="str">
        <f t="shared" si="8"/>
        <v>A01ZZ012-00001</v>
      </c>
      <c r="I124" s="310"/>
      <c r="J124" s="310" t="str">
        <f>VLOOKUP($H124,'WM-AR'!$B$7:$AL$2292,34,FALSE)</f>
        <v>M2</v>
      </c>
      <c r="K124" s="310" t="str">
        <f>VLOOKUP($H124,'WM-AR'!$B$7:$AL$2292,4,FALSE)</f>
        <v>Earth Work</v>
      </c>
      <c r="L124" s="310" t="str">
        <f>VLOOKUP($H124,'WM-AR'!$B$7:$AL$2292,6,FALSE)</f>
        <v>-</v>
      </c>
      <c r="M124" s="310" t="str">
        <f>VLOOKUP($H124,'WM-AR'!$B$7:$AL$2292,8,FALSE)</f>
        <v>PE Sheet (Vapor Barrier)</v>
      </c>
      <c r="N124" s="310">
        <f>VLOOKUP($H124,'WM-AR'!$B$7:$AL$2292,10,FALSE)</f>
        <v>0</v>
      </c>
      <c r="O124" s="310">
        <f>VLOOKUP($H124,'WM-AR'!$B$7:$AL$2292,12,FALSE)</f>
        <v>0</v>
      </c>
      <c r="P124" s="310" t="str">
        <f>IF(VLOOKUP($H124,'WM-AR'!$B$7:$AL$2292,14,FALSE)=0,"",VLOOKUP($H124,'WM-AR'!$B$7:$AL$2292,14,FALSE))</f>
        <v/>
      </c>
      <c r="Q124" s="310">
        <f>VLOOKUP($H124,'WM-AR'!$B$7:$AL$2292,16,FALSE)</f>
        <v>0</v>
      </c>
      <c r="R124" s="310">
        <f>VLOOKUP($H124,'WM-AR'!$B$7:$AL$2292,18,FALSE)</f>
        <v>0</v>
      </c>
      <c r="S124" s="310" t="str">
        <f>VLOOKUP($H124,'WM-AR'!$B$7:$AL$2292,20,FALSE)</f>
        <v/>
      </c>
      <c r="T124" s="310">
        <f>VLOOKUP($H124,'WM-AR'!$B$7:$AL$2292,22,FALSE)</f>
        <v>0</v>
      </c>
      <c r="U124" s="310">
        <f>VLOOKUP($H124,'WM-AR'!$B$7:$AL$2292,24,FALSE)</f>
        <v>0</v>
      </c>
      <c r="V124" s="310">
        <f>VLOOKUP($H124,'WM-AR'!$B$7:$AL$2292,25,FALSE)</f>
        <v>0</v>
      </c>
      <c r="W124" s="310" t="str">
        <f>VLOOKUP($H124,'WM-AR'!$B$7:$AL$2292,26,FALSE)</f>
        <v>THK=(  )mm</v>
      </c>
      <c r="X124" s="310">
        <f>VLOOKUP($H124,'WM-AR'!$B$7:$AL$2292,27,FALSE)</f>
        <v>0</v>
      </c>
      <c r="Y124" s="310">
        <f>VLOOKUP($H124,'WM-AR'!$B$7:$AL$2292,28,FALSE)</f>
        <v>0</v>
      </c>
      <c r="Z124" s="310">
        <f>VLOOKUP($H124,'WM-AR'!$B$7:$AL$2292,29,FALSE)</f>
        <v>0</v>
      </c>
      <c r="AA124" s="310">
        <f>VLOOKUP($H124,'WM-AR'!$B$7:$AL$2292,30,FALSE)</f>
        <v>0</v>
      </c>
      <c r="AB124" s="310">
        <f>VLOOKUP($H124,'WM-AR'!$B$7:$AL$2292,31,FALSE)</f>
        <v>0</v>
      </c>
      <c r="AC124" s="310">
        <f>VLOOKUP($H124,'WM-AR'!$B$7:$AL$2292,32,FALSE)</f>
        <v>0</v>
      </c>
      <c r="AD124" s="310">
        <f>VLOOKUP($H124,'WM-AR'!$B$7:$AL$2292,33,FALSE)</f>
        <v>0</v>
      </c>
      <c r="AE124" s="287" t="s">
        <v>1421</v>
      </c>
      <c r="AF124" s="316" t="s">
        <v>779</v>
      </c>
      <c r="AG124" s="312">
        <v>129.38499999999999</v>
      </c>
      <c r="AH124" s="312" t="s">
        <v>763</v>
      </c>
      <c r="AI124" s="334"/>
    </row>
    <row r="125" spans="2:35" ht="49.9" customHeight="1">
      <c r="B125" s="314"/>
      <c r="C125" s="285"/>
      <c r="D125" s="285"/>
      <c r="E125" s="285"/>
      <c r="F125" s="286" t="str">
        <f t="shared" si="16"/>
        <v xml:space="preserve">Base Course </v>
      </c>
      <c r="G125" s="308" t="s">
        <v>1413</v>
      </c>
      <c r="H125" s="309" t="str">
        <f t="shared" si="8"/>
        <v>A01ZZ005-00001</v>
      </c>
      <c r="I125" s="310"/>
      <c r="J125" s="310" t="str">
        <f>VLOOKUP($H125,'WM-AR'!$B$7:$AL$2292,34,FALSE)</f>
        <v>M2</v>
      </c>
      <c r="K125" s="310" t="str">
        <f>VLOOKUP($H125,'WM-AR'!$B$7:$AL$2292,4,FALSE)</f>
        <v>Earth Work</v>
      </c>
      <c r="L125" s="310" t="str">
        <f>VLOOKUP($H125,'WM-AR'!$B$7:$AL$2292,6,FALSE)</f>
        <v>-</v>
      </c>
      <c r="M125" s="310" t="str">
        <f>VLOOKUP($H125,'WM-AR'!$B$7:$AL$2292,8,FALSE)</f>
        <v>Base Course</v>
      </c>
      <c r="N125" s="310">
        <f>VLOOKUP($H125,'WM-AR'!$B$7:$AL$2292,10,FALSE)</f>
        <v>0</v>
      </c>
      <c r="O125" s="310">
        <f>VLOOKUP($H125,'WM-AR'!$B$7:$AL$2292,12,FALSE)</f>
        <v>0</v>
      </c>
      <c r="P125" s="310" t="str">
        <f>IF(VLOOKUP($H125,'WM-AR'!$B$7:$AL$2292,14,FALSE)=0,"",VLOOKUP($H125,'WM-AR'!$B$7:$AL$2292,14,FALSE))</f>
        <v/>
      </c>
      <c r="Q125" s="310">
        <f>VLOOKUP($H125,'WM-AR'!$B$7:$AL$2292,16,FALSE)</f>
        <v>0</v>
      </c>
      <c r="R125" s="310">
        <f>VLOOKUP($H125,'WM-AR'!$B$7:$AL$2292,18,FALSE)</f>
        <v>0</v>
      </c>
      <c r="S125" s="310">
        <f>VLOOKUP($H125,'WM-AR'!$B$7:$AL$2292,20,FALSE)</f>
        <v>0</v>
      </c>
      <c r="T125" s="310">
        <f>VLOOKUP($H125,'WM-AR'!$B$7:$AL$2292,22,FALSE)</f>
        <v>0</v>
      </c>
      <c r="U125" s="310" t="str">
        <f>VLOOKUP($H125,'WM-AR'!$B$7:$AL$2292,24,FALSE)</f>
        <v>THK≤150mm</v>
      </c>
      <c r="V125" s="310">
        <f>VLOOKUP($H125,'WM-AR'!$B$7:$AL$2292,25,FALSE)</f>
        <v>0</v>
      </c>
      <c r="W125" s="310" t="str">
        <f>VLOOKUP($H125,'WM-AR'!$B$7:$AL$2292,26,FALSE)</f>
        <v>THK=(  )mm</v>
      </c>
      <c r="X125" s="310">
        <f>VLOOKUP($H125,'WM-AR'!$B$7:$AL$2292,27,FALSE)</f>
        <v>0</v>
      </c>
      <c r="Y125" s="310">
        <f>VLOOKUP($H125,'WM-AR'!$B$7:$AL$2292,28,FALSE)</f>
        <v>0</v>
      </c>
      <c r="Z125" s="310" t="str">
        <f>VLOOKUP($H125,'WM-AR'!$B$7:$AL$2292,29,FALSE)</f>
        <v>CBR=(  )%</v>
      </c>
      <c r="AA125" s="310">
        <f>VLOOKUP($H125,'WM-AR'!$B$7:$AL$2292,30,FALSE)</f>
        <v>0</v>
      </c>
      <c r="AB125" s="310">
        <f>VLOOKUP($H125,'WM-AR'!$B$7:$AL$2292,31,FALSE)</f>
        <v>0</v>
      </c>
      <c r="AC125" s="310">
        <f>VLOOKUP($H125,'WM-AR'!$B$7:$AL$2292,32,FALSE)</f>
        <v>0</v>
      </c>
      <c r="AD125" s="310">
        <f>VLOOKUP($H125,'WM-AR'!$B$7:$AL$2292,33,FALSE)</f>
        <v>0</v>
      </c>
      <c r="AE125" s="287" t="s">
        <v>1414</v>
      </c>
      <c r="AF125" s="316" t="s">
        <v>779</v>
      </c>
      <c r="AG125" s="312">
        <v>129.38499999999999</v>
      </c>
      <c r="AH125" s="312" t="s">
        <v>763</v>
      </c>
      <c r="AI125" s="334"/>
    </row>
    <row r="126" spans="2:35" ht="49.9" customHeight="1">
      <c r="B126" s="314"/>
      <c r="C126" s="285"/>
      <c r="D126" s="285"/>
      <c r="E126" s="285"/>
      <c r="F126" s="286" t="str">
        <f t="shared" si="16"/>
        <v xml:space="preserve">Subbase Course </v>
      </c>
      <c r="G126" s="308" t="s">
        <v>1416</v>
      </c>
      <c r="H126" s="309" t="str">
        <f t="shared" si="8"/>
        <v>A01ZZ006-00001</v>
      </c>
      <c r="I126" s="310"/>
      <c r="J126" s="310" t="str">
        <f>VLOOKUP($H126,'WM-AR'!$B$7:$AL$2292,34,FALSE)</f>
        <v>M2</v>
      </c>
      <c r="K126" s="310" t="str">
        <f>VLOOKUP($H126,'WM-AR'!$B$7:$AL$2292,4,FALSE)</f>
        <v>Earth Work</v>
      </c>
      <c r="L126" s="310" t="str">
        <f>VLOOKUP($H126,'WM-AR'!$B$7:$AL$2292,6,FALSE)</f>
        <v>-</v>
      </c>
      <c r="M126" s="310" t="str">
        <f>VLOOKUP($H126,'WM-AR'!$B$7:$AL$2292,8,FALSE)</f>
        <v>Subbase Course</v>
      </c>
      <c r="N126" s="310">
        <f>VLOOKUP($H126,'WM-AR'!$B$7:$AL$2292,10,FALSE)</f>
        <v>0</v>
      </c>
      <c r="O126" s="310">
        <f>VLOOKUP($H126,'WM-AR'!$B$7:$AL$2292,12,FALSE)</f>
        <v>0</v>
      </c>
      <c r="P126" s="310" t="str">
        <f>IF(VLOOKUP($H126,'WM-AR'!$B$7:$AL$2292,14,FALSE)=0,"",VLOOKUP($H126,'WM-AR'!$B$7:$AL$2292,14,FALSE))</f>
        <v/>
      </c>
      <c r="Q126" s="310">
        <f>VLOOKUP($H126,'WM-AR'!$B$7:$AL$2292,16,FALSE)</f>
        <v>0</v>
      </c>
      <c r="R126" s="310">
        <f>VLOOKUP($H126,'WM-AR'!$B$7:$AL$2292,18,FALSE)</f>
        <v>0</v>
      </c>
      <c r="S126" s="310" t="str">
        <f>VLOOKUP($H126,'WM-AR'!$B$7:$AL$2292,20,FALSE)</f>
        <v>Including Compaction of Sub-Grade</v>
      </c>
      <c r="T126" s="310">
        <f>VLOOKUP($H126,'WM-AR'!$B$7:$AL$2292,22,FALSE)</f>
        <v>0</v>
      </c>
      <c r="U126" s="310" t="str">
        <f>VLOOKUP($H126,'WM-AR'!$B$7:$AL$2292,24,FALSE)</f>
        <v>THK≤150mm</v>
      </c>
      <c r="V126" s="310">
        <f>VLOOKUP($H126,'WM-AR'!$B$7:$AL$2292,25,FALSE)</f>
        <v>0</v>
      </c>
      <c r="W126" s="310" t="str">
        <f>VLOOKUP($H126,'WM-AR'!$B$7:$AL$2292,26,FALSE)</f>
        <v>THK=(  )mm</v>
      </c>
      <c r="X126" s="310">
        <f>VLOOKUP($H126,'WM-AR'!$B$7:$AL$2292,27,FALSE)</f>
        <v>0</v>
      </c>
      <c r="Y126" s="310">
        <f>VLOOKUP($H126,'WM-AR'!$B$7:$AL$2292,28,FALSE)</f>
        <v>0</v>
      </c>
      <c r="Z126" s="310" t="str">
        <f>VLOOKUP($H126,'WM-AR'!$B$7:$AL$2292,29,FALSE)</f>
        <v>CBR=(  )% for Subgrade, (  )% for Subbase</v>
      </c>
      <c r="AA126" s="310" t="str">
        <f>VLOOKUP($H126,'WM-AR'!$B$7:$AL$2292,30,FALSE)</f>
        <v>Compaction=(  )% for Subgrade, (  )% for Subbase</v>
      </c>
      <c r="AB126" s="310">
        <f>VLOOKUP($H126,'WM-AR'!$B$7:$AL$2292,31,FALSE)</f>
        <v>0</v>
      </c>
      <c r="AC126" s="310">
        <f>VLOOKUP($H126,'WM-AR'!$B$7:$AL$2292,32,FALSE)</f>
        <v>0</v>
      </c>
      <c r="AD126" s="310">
        <f>VLOOKUP($H126,'WM-AR'!$B$7:$AL$2292,33,FALSE)</f>
        <v>0</v>
      </c>
      <c r="AE126" s="287" t="s">
        <v>1417</v>
      </c>
      <c r="AF126" s="316" t="s">
        <v>779</v>
      </c>
      <c r="AG126" s="312">
        <v>129.38499999999999</v>
      </c>
      <c r="AH126" s="312" t="s">
        <v>763</v>
      </c>
      <c r="AI126" s="334"/>
    </row>
    <row r="127" spans="2:35" ht="34.9" customHeight="1">
      <c r="B127" s="349"/>
      <c r="C127" s="420"/>
      <c r="D127" s="426"/>
      <c r="E127" s="426"/>
      <c r="F127" s="474"/>
      <c r="G127" s="474"/>
      <c r="H127" s="350" t="str">
        <f t="shared" si="8"/>
        <v/>
      </c>
      <c r="I127" s="351"/>
      <c r="J127" s="351"/>
      <c r="K127" s="351"/>
      <c r="L127" s="351"/>
      <c r="M127" s="351"/>
      <c r="N127" s="351"/>
      <c r="O127" s="351"/>
      <c r="P127" s="351"/>
      <c r="Q127" s="351"/>
      <c r="R127" s="351"/>
      <c r="S127" s="351"/>
      <c r="T127" s="351"/>
      <c r="U127" s="351"/>
      <c r="V127" s="351"/>
      <c r="W127" s="351"/>
      <c r="X127" s="351"/>
      <c r="Y127" s="351"/>
      <c r="Z127" s="351"/>
      <c r="AA127" s="351"/>
      <c r="AB127" s="351"/>
      <c r="AC127" s="351"/>
      <c r="AD127" s="351"/>
      <c r="AE127" s="440"/>
      <c r="AF127" s="297"/>
      <c r="AG127" s="297"/>
      <c r="AH127" s="297"/>
      <c r="AI127" s="475"/>
    </row>
    <row r="128" spans="2:35" ht="34.9" customHeight="1">
      <c r="B128" s="356">
        <v>4.2</v>
      </c>
      <c r="C128" s="357" t="s">
        <v>1422</v>
      </c>
      <c r="D128" s="357"/>
      <c r="E128" s="357"/>
      <c r="F128" s="459"/>
      <c r="G128" s="459"/>
      <c r="H128" s="359" t="str">
        <f t="shared" si="8"/>
        <v/>
      </c>
      <c r="I128" s="359"/>
      <c r="J128" s="360"/>
      <c r="K128" s="360"/>
      <c r="L128" s="360"/>
      <c r="M128" s="360"/>
      <c r="N128" s="360"/>
      <c r="O128" s="360"/>
      <c r="P128" s="360"/>
      <c r="Q128" s="360"/>
      <c r="R128" s="360"/>
      <c r="S128" s="360"/>
      <c r="T128" s="360"/>
      <c r="U128" s="360"/>
      <c r="V128" s="360"/>
      <c r="W128" s="360"/>
      <c r="X128" s="360"/>
      <c r="Y128" s="360"/>
      <c r="Z128" s="360"/>
      <c r="AA128" s="360"/>
      <c r="AB128" s="360"/>
      <c r="AC128" s="360"/>
      <c r="AD128" s="360"/>
      <c r="AE128" s="361"/>
      <c r="AF128" s="361"/>
      <c r="AG128" s="361"/>
      <c r="AH128" s="361"/>
      <c r="AI128" s="361"/>
    </row>
    <row r="129" spans="2:35" ht="34.9" customHeight="1">
      <c r="B129" s="440"/>
      <c r="C129" s="285" t="s">
        <v>225</v>
      </c>
      <c r="D129" s="308"/>
      <c r="E129" s="287"/>
      <c r="F129" s="288" t="s">
        <v>1423</v>
      </c>
      <c r="G129" s="289"/>
      <c r="H129" s="290" t="str">
        <f t="shared" si="8"/>
        <v/>
      </c>
      <c r="I129" s="290"/>
      <c r="J129" s="290"/>
      <c r="K129" s="290"/>
      <c r="L129" s="290"/>
      <c r="M129" s="291"/>
      <c r="N129" s="454"/>
      <c r="O129" s="442"/>
      <c r="P129" s="442"/>
      <c r="Q129" s="442"/>
      <c r="R129" s="442"/>
      <c r="S129" s="442"/>
      <c r="T129" s="442"/>
      <c r="U129" s="443"/>
      <c r="V129" s="444"/>
      <c r="W129" s="444"/>
      <c r="X129" s="444"/>
      <c r="Y129" s="444"/>
      <c r="Z129" s="444"/>
      <c r="AA129" s="444"/>
      <c r="AB129" s="444"/>
      <c r="AC129" s="444"/>
      <c r="AD129" s="444"/>
      <c r="AE129" s="423"/>
      <c r="AF129" s="424"/>
      <c r="AG129" s="424"/>
      <c r="AH129" s="424"/>
      <c r="AI129" s="333"/>
    </row>
    <row r="130" spans="2:35" ht="34.9" customHeight="1">
      <c r="B130" s="349"/>
      <c r="C130" s="420"/>
      <c r="D130" s="420"/>
      <c r="E130" s="420"/>
      <c r="F130" s="420"/>
      <c r="G130" s="420"/>
      <c r="H130" s="350" t="str">
        <f t="shared" si="8"/>
        <v/>
      </c>
      <c r="I130" s="351"/>
      <c r="J130" s="333"/>
      <c r="K130" s="333"/>
      <c r="L130" s="333"/>
      <c r="M130" s="333"/>
      <c r="N130" s="333"/>
      <c r="O130" s="333"/>
      <c r="P130" s="333"/>
      <c r="Q130" s="333"/>
      <c r="R130" s="333"/>
      <c r="S130" s="333"/>
      <c r="T130" s="333"/>
      <c r="U130" s="333"/>
      <c r="V130" s="333"/>
      <c r="W130" s="333"/>
      <c r="X130" s="333"/>
      <c r="Y130" s="333"/>
      <c r="Z130" s="333"/>
      <c r="AA130" s="333"/>
      <c r="AB130" s="333"/>
      <c r="AC130" s="333"/>
      <c r="AD130" s="333"/>
      <c r="AE130" s="427"/>
      <c r="AF130" s="472"/>
      <c r="AG130" s="472"/>
      <c r="AH130" s="472"/>
      <c r="AI130" s="333"/>
    </row>
    <row r="131" spans="2:35" ht="34.9" customHeight="1">
      <c r="B131" s="349"/>
      <c r="C131" s="420"/>
      <c r="D131" s="420"/>
      <c r="E131" s="420"/>
      <c r="F131" s="420"/>
      <c r="G131" s="420"/>
      <c r="H131" s="350" t="str">
        <f t="shared" si="8"/>
        <v/>
      </c>
      <c r="I131" s="351"/>
      <c r="J131" s="333"/>
      <c r="K131" s="333"/>
      <c r="L131" s="333"/>
      <c r="M131" s="333"/>
      <c r="N131" s="333"/>
      <c r="O131" s="333"/>
      <c r="P131" s="333"/>
      <c r="Q131" s="333"/>
      <c r="R131" s="333"/>
      <c r="S131" s="333"/>
      <c r="T131" s="333"/>
      <c r="U131" s="333"/>
      <c r="V131" s="333"/>
      <c r="W131" s="333"/>
      <c r="X131" s="333"/>
      <c r="Y131" s="333"/>
      <c r="Z131" s="333"/>
      <c r="AA131" s="333"/>
      <c r="AB131" s="333"/>
      <c r="AC131" s="333"/>
      <c r="AD131" s="333"/>
      <c r="AE131" s="427"/>
      <c r="AF131" s="472"/>
      <c r="AG131" s="472"/>
      <c r="AH131" s="472"/>
      <c r="AI131" s="333"/>
    </row>
    <row r="132" spans="2:35" ht="34.9" customHeight="1">
      <c r="B132" s="349"/>
      <c r="C132" s="420"/>
      <c r="D132" s="420"/>
      <c r="E132" s="420"/>
      <c r="F132" s="420"/>
      <c r="G132" s="420"/>
      <c r="H132" s="350" t="str">
        <f t="shared" si="8"/>
        <v/>
      </c>
      <c r="I132" s="351"/>
      <c r="J132" s="333"/>
      <c r="K132" s="333"/>
      <c r="L132" s="333"/>
      <c r="M132" s="333"/>
      <c r="N132" s="333"/>
      <c r="O132" s="333"/>
      <c r="P132" s="333"/>
      <c r="Q132" s="333"/>
      <c r="R132" s="333"/>
      <c r="S132" s="333"/>
      <c r="T132" s="333"/>
      <c r="U132" s="333"/>
      <c r="V132" s="333"/>
      <c r="W132" s="333"/>
      <c r="X132" s="333"/>
      <c r="Y132" s="333"/>
      <c r="Z132" s="333"/>
      <c r="AA132" s="333"/>
      <c r="AB132" s="333"/>
      <c r="AC132" s="333"/>
      <c r="AD132" s="333"/>
      <c r="AE132" s="427"/>
      <c r="AF132" s="472"/>
      <c r="AG132" s="472"/>
      <c r="AH132" s="472"/>
      <c r="AI132" s="333"/>
    </row>
    <row r="133" spans="2:35" ht="34.9" customHeight="1">
      <c r="B133" s="349"/>
      <c r="C133" s="287"/>
      <c r="D133" s="352"/>
      <c r="E133" s="352"/>
      <c r="F133" s="426"/>
      <c r="G133" s="426"/>
      <c r="H133" s="350" t="str">
        <f t="shared" si="8"/>
        <v/>
      </c>
      <c r="I133" s="351"/>
      <c r="J133" s="333"/>
      <c r="K133" s="333"/>
      <c r="L133" s="333"/>
      <c r="M133" s="333"/>
      <c r="N133" s="333"/>
      <c r="O133" s="333"/>
      <c r="P133" s="333"/>
      <c r="Q133" s="333"/>
      <c r="R133" s="333"/>
      <c r="S133" s="333"/>
      <c r="T133" s="333"/>
      <c r="U133" s="333"/>
      <c r="V133" s="333"/>
      <c r="W133" s="333"/>
      <c r="X133" s="333"/>
      <c r="Y133" s="333"/>
      <c r="Z133" s="333"/>
      <c r="AA133" s="333"/>
      <c r="AB133" s="333"/>
      <c r="AC133" s="333"/>
      <c r="AD133" s="333"/>
      <c r="AE133" s="427"/>
      <c r="AF133" s="472"/>
      <c r="AG133" s="472"/>
      <c r="AH133" s="472"/>
      <c r="AI133" s="333"/>
    </row>
    <row r="134" spans="2:35" ht="34.9" customHeight="1">
      <c r="B134" s="356">
        <v>4.3</v>
      </c>
      <c r="C134" s="357" t="s">
        <v>1349</v>
      </c>
      <c r="D134" s="357"/>
      <c r="E134" s="357"/>
      <c r="F134" s="459"/>
      <c r="G134" s="459"/>
      <c r="H134" s="359" t="str">
        <f t="shared" si="8"/>
        <v/>
      </c>
      <c r="I134" s="359"/>
      <c r="J134" s="360"/>
      <c r="K134" s="360"/>
      <c r="L134" s="360"/>
      <c r="M134" s="360"/>
      <c r="N134" s="360"/>
      <c r="O134" s="360"/>
      <c r="P134" s="360"/>
      <c r="Q134" s="360"/>
      <c r="R134" s="360"/>
      <c r="S134" s="360"/>
      <c r="T134" s="360"/>
      <c r="U134" s="360"/>
      <c r="V134" s="360"/>
      <c r="W134" s="360"/>
      <c r="X134" s="360"/>
      <c r="Y134" s="360"/>
      <c r="Z134" s="360"/>
      <c r="AA134" s="360"/>
      <c r="AB134" s="360"/>
      <c r="AC134" s="360"/>
      <c r="AD134" s="360"/>
      <c r="AE134" s="361"/>
      <c r="AF134" s="361"/>
      <c r="AG134" s="361"/>
      <c r="AH134" s="361"/>
      <c r="AI134" s="361"/>
    </row>
    <row r="135" spans="2:35" ht="34.9" customHeight="1">
      <c r="B135" s="440"/>
      <c r="C135" s="285" t="s">
        <v>225</v>
      </c>
      <c r="D135" s="308"/>
      <c r="E135" s="287"/>
      <c r="F135" s="288" t="s">
        <v>1423</v>
      </c>
      <c r="G135" s="289"/>
      <c r="H135" s="290" t="str">
        <f t="shared" si="8"/>
        <v/>
      </c>
      <c r="I135" s="290"/>
      <c r="J135" s="290"/>
      <c r="K135" s="290"/>
      <c r="L135" s="290"/>
      <c r="M135" s="291"/>
      <c r="N135" s="454"/>
      <c r="O135" s="442"/>
      <c r="P135" s="442"/>
      <c r="Q135" s="442"/>
      <c r="R135" s="442"/>
      <c r="S135" s="442"/>
      <c r="T135" s="442"/>
      <c r="U135" s="443"/>
      <c r="V135" s="444"/>
      <c r="W135" s="444"/>
      <c r="X135" s="444"/>
      <c r="Y135" s="444"/>
      <c r="Z135" s="444"/>
      <c r="AA135" s="444"/>
      <c r="AB135" s="444"/>
      <c r="AC135" s="444"/>
      <c r="AD135" s="444"/>
      <c r="AE135" s="423"/>
      <c r="AF135" s="424"/>
      <c r="AG135" s="424"/>
      <c r="AH135" s="424"/>
      <c r="AI135" s="333"/>
    </row>
    <row r="136" spans="2:35" ht="34.9" customHeight="1">
      <c r="B136" s="349"/>
      <c r="C136" s="287"/>
      <c r="D136" s="287"/>
      <c r="E136" s="287"/>
      <c r="F136" s="420" t="s">
        <v>1350</v>
      </c>
      <c r="G136" s="420"/>
      <c r="H136" s="350" t="str">
        <f t="shared" ref="H136:H199" si="17">LEFT(G136,14)</f>
        <v/>
      </c>
      <c r="I136" s="351"/>
      <c r="J136" s="333"/>
      <c r="K136" s="333"/>
      <c r="L136" s="333"/>
      <c r="M136" s="333"/>
      <c r="N136" s="333"/>
      <c r="O136" s="333"/>
      <c r="P136" s="333"/>
      <c r="Q136" s="333"/>
      <c r="R136" s="333"/>
      <c r="S136" s="333"/>
      <c r="T136" s="333"/>
      <c r="U136" s="333"/>
      <c r="V136" s="333"/>
      <c r="W136" s="333"/>
      <c r="X136" s="333"/>
      <c r="Y136" s="333"/>
      <c r="Z136" s="333"/>
      <c r="AA136" s="333"/>
      <c r="AB136" s="333"/>
      <c r="AC136" s="333"/>
      <c r="AD136" s="333"/>
      <c r="AE136" s="427" t="s">
        <v>1006</v>
      </c>
      <c r="AF136" s="472"/>
      <c r="AG136" s="472"/>
      <c r="AH136" s="472"/>
      <c r="AI136" s="333"/>
    </row>
    <row r="137" spans="2:35" ht="34.9" customHeight="1">
      <c r="B137" s="349"/>
      <c r="C137" s="287"/>
      <c r="D137" s="352"/>
      <c r="E137" s="352"/>
      <c r="F137" s="426"/>
      <c r="G137" s="426"/>
      <c r="H137" s="350" t="str">
        <f t="shared" si="17"/>
        <v/>
      </c>
      <c r="I137" s="351"/>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427"/>
      <c r="AF137" s="472"/>
      <c r="AG137" s="472"/>
      <c r="AH137" s="472"/>
      <c r="AI137" s="333"/>
    </row>
    <row r="138" spans="2:35" ht="34.9" customHeight="1">
      <c r="B138" s="349"/>
      <c r="C138" s="420"/>
      <c r="D138" s="426"/>
      <c r="E138" s="426"/>
      <c r="F138" s="429"/>
      <c r="G138" s="429"/>
      <c r="H138" s="350" t="str">
        <f t="shared" si="17"/>
        <v/>
      </c>
      <c r="I138" s="351"/>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49"/>
      <c r="AF138" s="428"/>
      <c r="AG138" s="428"/>
      <c r="AH138" s="428"/>
      <c r="AI138" s="333"/>
    </row>
    <row r="139" spans="2:35" ht="34.9" customHeight="1">
      <c r="B139" s="356">
        <v>4.4000000000000004</v>
      </c>
      <c r="C139" s="357" t="s">
        <v>1424</v>
      </c>
      <c r="D139" s="357"/>
      <c r="E139" s="357"/>
      <c r="F139" s="459"/>
      <c r="G139" s="459"/>
      <c r="H139" s="359" t="str">
        <f t="shared" si="17"/>
        <v/>
      </c>
      <c r="I139" s="359"/>
      <c r="J139" s="360"/>
      <c r="K139" s="360"/>
      <c r="L139" s="360"/>
      <c r="M139" s="360"/>
      <c r="N139" s="360"/>
      <c r="O139" s="360"/>
      <c r="P139" s="360"/>
      <c r="Q139" s="360"/>
      <c r="R139" s="360"/>
      <c r="S139" s="360"/>
      <c r="T139" s="360"/>
      <c r="U139" s="360"/>
      <c r="V139" s="360"/>
      <c r="W139" s="360"/>
      <c r="X139" s="360"/>
      <c r="Y139" s="360"/>
      <c r="Z139" s="360"/>
      <c r="AA139" s="360"/>
      <c r="AB139" s="360"/>
      <c r="AC139" s="360"/>
      <c r="AD139" s="360"/>
      <c r="AE139" s="361"/>
      <c r="AF139" s="361"/>
      <c r="AG139" s="361"/>
      <c r="AH139" s="361"/>
      <c r="AI139" s="361"/>
    </row>
    <row r="140" spans="2:35" ht="33" customHeight="1">
      <c r="B140" s="438"/>
      <c r="C140" s="321"/>
      <c r="D140" s="321"/>
      <c r="E140" s="321"/>
      <c r="F140" s="450" t="s">
        <v>1425</v>
      </c>
      <c r="G140" s="450"/>
      <c r="H140" s="415" t="str">
        <f t="shared" si="17"/>
        <v/>
      </c>
      <c r="I140" s="415"/>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305"/>
      <c r="AF140" s="305"/>
      <c r="AG140" s="305"/>
      <c r="AH140" s="305"/>
      <c r="AI140" s="306"/>
    </row>
    <row r="141" spans="2:35" ht="34.9" customHeight="1">
      <c r="B141" s="440"/>
      <c r="C141" s="285" t="s">
        <v>601</v>
      </c>
      <c r="D141" s="308"/>
      <c r="E141" s="287" t="s">
        <v>1393</v>
      </c>
      <c r="F141" s="288" t="s">
        <v>1426</v>
      </c>
      <c r="G141" s="289"/>
      <c r="H141" s="290" t="str">
        <f t="shared" si="17"/>
        <v/>
      </c>
      <c r="I141" s="290"/>
      <c r="J141" s="290"/>
      <c r="K141" s="290"/>
      <c r="L141" s="290"/>
      <c r="M141" s="291"/>
      <c r="N141" s="454"/>
      <c r="O141" s="442"/>
      <c r="P141" s="442"/>
      <c r="Q141" s="442"/>
      <c r="R141" s="442"/>
      <c r="S141" s="442"/>
      <c r="T141" s="442"/>
      <c r="U141" s="443"/>
      <c r="V141" s="444"/>
      <c r="W141" s="444"/>
      <c r="X141" s="444"/>
      <c r="Y141" s="444"/>
      <c r="Z141" s="444"/>
      <c r="AA141" s="444"/>
      <c r="AB141" s="444"/>
      <c r="AC141" s="444"/>
      <c r="AD141" s="444"/>
      <c r="AE141" s="394"/>
      <c r="AF141" s="297"/>
      <c r="AG141" s="297"/>
      <c r="AH141" s="297"/>
      <c r="AI141" s="333"/>
    </row>
    <row r="142" spans="2:35" ht="49.9" customHeight="1">
      <c r="B142" s="307"/>
      <c r="C142" s="286"/>
      <c r="D142" s="286"/>
      <c r="E142" s="746"/>
      <c r="F142" s="286" t="str">
        <f t="shared" ref="F142:F148" si="18">M142&amp;" "&amp;P142</f>
        <v>Structural Concrete 20MPa &lt; F'c (Cylinder Strength) ≤ 25MPa</v>
      </c>
      <c r="G142" s="308" t="s">
        <v>1206</v>
      </c>
      <c r="H142" s="309" t="str">
        <f t="shared" si="17"/>
        <v>A03AD032-00010</v>
      </c>
      <c r="I142" s="310"/>
      <c r="J142" s="310" t="str">
        <f>VLOOKUP($H142,'WM-AR'!$B$7:$AL$2292,34,FALSE)</f>
        <v>M3</v>
      </c>
      <c r="K142" s="310" t="str">
        <f>VLOOKUP($H142,'WM-AR'!$B$7:$AL$2292,4,FALSE)</f>
        <v>Concrete Work</v>
      </c>
      <c r="L142" s="310" t="str">
        <f>VLOOKUP($H142,'WM-AR'!$B$7:$AL$2292,6,FALSE)</f>
        <v>Substructure Work</v>
      </c>
      <c r="M142" s="310" t="str">
        <f>VLOOKUP($H142,'WM-AR'!$B$7:$AL$2292,8,FALSE)</f>
        <v>Structural Concrete</v>
      </c>
      <c r="N142" s="310">
        <f>VLOOKUP($H142,'WM-AR'!$B$7:$AL$2292,10,FALSE)</f>
        <v>0</v>
      </c>
      <c r="O142" s="310" t="str">
        <f>VLOOKUP($H142,'WM-AR'!$B$7:$AL$2292,12,FALSE)</f>
        <v>Cement Type-1</v>
      </c>
      <c r="P142" s="310" t="str">
        <f>IF(VLOOKUP($H142,'WM-AR'!$B$7:$AL$2292,14,FALSE)=0,"",VLOOKUP($H142,'WM-AR'!$B$7:$AL$2292,14,FALSE))</f>
        <v>20MPa &lt; F'c (Cylinder Strength) ≤ 25MPa</v>
      </c>
      <c r="Q142" s="310">
        <f>VLOOKUP($H142,'WM-AR'!$B$7:$AL$2292,16,FALSE)</f>
        <v>0</v>
      </c>
      <c r="R142" s="310">
        <f>VLOOKUP($H142,'WM-AR'!$B$7:$AL$2292,18,FALSE)</f>
        <v>0</v>
      </c>
      <c r="S142" s="310" t="str">
        <f>VLOOKUP($H142,'WM-AR'!$B$7:$AL$2292,20,FALSE)</f>
        <v/>
      </c>
      <c r="T142" s="310">
        <f>VLOOKUP($H142,'WM-AR'!$B$7:$AL$2292,22,FALSE)</f>
        <v>0</v>
      </c>
      <c r="U142" s="310" t="str">
        <f>VLOOKUP($H142,'WM-AR'!$B$7:$AL$2292,24,FALSE)</f>
        <v/>
      </c>
      <c r="V142" s="310">
        <f>VLOOKUP($H142,'WM-AR'!$B$7:$AL$2292,25,FALSE)</f>
        <v>0</v>
      </c>
      <c r="W142" s="310" t="str">
        <f>VLOOKUP($H142,'WM-AR'!$B$7:$AL$2292,26,FALSE)</f>
        <v/>
      </c>
      <c r="X142" s="310">
        <f>VLOOKUP($H142,'WM-AR'!$B$7:$AL$2292,27,FALSE)</f>
        <v>0</v>
      </c>
      <c r="Y142" s="310">
        <f>VLOOKUP($H142,'WM-AR'!$B$7:$AL$2292,28,FALSE)</f>
        <v>0</v>
      </c>
      <c r="Z142" s="310">
        <f>VLOOKUP($H142,'WM-AR'!$B$7:$AL$2292,29,FALSE)</f>
        <v>0</v>
      </c>
      <c r="AA142" s="310">
        <f>VLOOKUP($H142,'WM-AR'!$B$7:$AL$2292,30,FALSE)</f>
        <v>0</v>
      </c>
      <c r="AB142" s="310">
        <f>VLOOKUP($H142,'WM-AR'!$B$7:$AL$2292,31,FALSE)</f>
        <v>0</v>
      </c>
      <c r="AC142" s="310">
        <f>VLOOKUP($H142,'WM-AR'!$B$7:$AL$2292,32,FALSE)</f>
        <v>0</v>
      </c>
      <c r="AD142" s="310">
        <f>VLOOKUP($H142,'WM-AR'!$B$7:$AL$2292,33,FALSE)</f>
        <v>0</v>
      </c>
      <c r="AE142" s="287" t="s">
        <v>897</v>
      </c>
      <c r="AF142" s="316" t="s">
        <v>513</v>
      </c>
      <c r="AG142" s="312"/>
      <c r="AH142" s="312" t="s">
        <v>882</v>
      </c>
      <c r="AI142" s="334"/>
    </row>
    <row r="143" spans="2:35" ht="49.9" customHeight="1">
      <c r="B143" s="314"/>
      <c r="C143" s="285"/>
      <c r="D143" s="285"/>
      <c r="E143" s="748"/>
      <c r="F143" s="286" t="str">
        <f t="shared" si="18"/>
        <v>Rebar Work 400MPa&lt;Fy≤470MPa</v>
      </c>
      <c r="G143" s="308" t="s">
        <v>1207</v>
      </c>
      <c r="H143" s="309" t="str">
        <f t="shared" si="17"/>
        <v>A03AD037-00002</v>
      </c>
      <c r="I143" s="310"/>
      <c r="J143" s="310" t="str">
        <f>VLOOKUP($H143,'WM-AR'!$B$7:$AL$2292,34,FALSE)</f>
        <v>TON</v>
      </c>
      <c r="K143" s="310" t="str">
        <f>VLOOKUP($H143,'WM-AR'!$B$7:$AL$2292,4,FALSE)</f>
        <v>Concrete Work</v>
      </c>
      <c r="L143" s="310" t="str">
        <f>VLOOKUP($H143,'WM-AR'!$B$7:$AL$2292,6,FALSE)</f>
        <v>Substructure Work</v>
      </c>
      <c r="M143" s="310" t="str">
        <f>VLOOKUP($H143,'WM-AR'!$B$7:$AL$2292,8,FALSE)</f>
        <v>Rebar Work</v>
      </c>
      <c r="N143" s="310" t="str">
        <f>VLOOKUP($H143,'WM-AR'!$B$7:$AL$2292,10,FALSE)</f>
        <v>Deformed Bar (Non-Coat.)</v>
      </c>
      <c r="O143" s="310">
        <f>VLOOKUP($H143,'WM-AR'!$B$7:$AL$2292,12,FALSE)</f>
        <v>0</v>
      </c>
      <c r="P143" s="310" t="str">
        <f>IF(VLOOKUP($H143,'WM-AR'!$B$7:$AL$2292,14,FALSE)=0,"",VLOOKUP($H143,'WM-AR'!$B$7:$AL$2292,14,FALSE))</f>
        <v>400MPa&lt;Fy≤470MPa</v>
      </c>
      <c r="Q143" s="310">
        <f>VLOOKUP($H143,'WM-AR'!$B$7:$AL$2292,16,FALSE)</f>
        <v>0</v>
      </c>
      <c r="R143" s="310">
        <f>VLOOKUP($H143,'WM-AR'!$B$7:$AL$2292,18,FALSE)</f>
        <v>0</v>
      </c>
      <c r="S143" s="310" t="str">
        <f>VLOOKUP($H143,'WM-AR'!$B$7:$AL$2292,20,FALSE)</f>
        <v/>
      </c>
      <c r="T143" s="310">
        <f>VLOOKUP($H143,'WM-AR'!$B$7:$AL$2292,22,FALSE)</f>
        <v>0</v>
      </c>
      <c r="U143" s="310" t="str">
        <f>VLOOKUP($H143,'WM-AR'!$B$7:$AL$2292,24,FALSE)</f>
        <v/>
      </c>
      <c r="V143" s="310">
        <f>VLOOKUP($H143,'WM-AR'!$B$7:$AL$2292,25,FALSE)</f>
        <v>0</v>
      </c>
      <c r="W143" s="310" t="str">
        <f>VLOOKUP($H143,'WM-AR'!$B$7:$AL$2292,26,FALSE)</f>
        <v/>
      </c>
      <c r="X143" s="310">
        <f>VLOOKUP($H143,'WM-AR'!$B$7:$AL$2292,27,FALSE)</f>
        <v>0</v>
      </c>
      <c r="Y143" s="310">
        <f>VLOOKUP($H143,'WM-AR'!$B$7:$AL$2292,28,FALSE)</f>
        <v>0</v>
      </c>
      <c r="Z143" s="310">
        <f>VLOOKUP($H143,'WM-AR'!$B$7:$AL$2292,29,FALSE)</f>
        <v>0</v>
      </c>
      <c r="AA143" s="310">
        <f>VLOOKUP($H143,'WM-AR'!$B$7:$AL$2292,30,FALSE)</f>
        <v>0</v>
      </c>
      <c r="AB143" s="310">
        <f>VLOOKUP($H143,'WM-AR'!$B$7:$AL$2292,31,FALSE)</f>
        <v>0</v>
      </c>
      <c r="AC143" s="310">
        <f>VLOOKUP($H143,'WM-AR'!$B$7:$AL$2292,32,FALSE)</f>
        <v>0</v>
      </c>
      <c r="AD143" s="310">
        <f>VLOOKUP($H143,'WM-AR'!$B$7:$AL$2292,33,FALSE)</f>
        <v>0</v>
      </c>
      <c r="AE143" s="287" t="s">
        <v>899</v>
      </c>
      <c r="AF143" s="316" t="s">
        <v>1427</v>
      </c>
      <c r="AG143" s="312"/>
      <c r="AH143" s="312" t="s">
        <v>886</v>
      </c>
      <c r="AI143" s="334" t="s">
        <v>887</v>
      </c>
    </row>
    <row r="144" spans="2:35" ht="49.9" customHeight="1">
      <c r="B144" s="314"/>
      <c r="C144" s="285"/>
      <c r="D144" s="285"/>
      <c r="E144" s="747"/>
      <c r="F144" s="286" t="str">
        <f t="shared" si="18"/>
        <v xml:space="preserve">Form Work (3 times in use) </v>
      </c>
      <c r="G144" s="308" t="s">
        <v>1222</v>
      </c>
      <c r="H144" s="309" t="str">
        <f t="shared" si="17"/>
        <v>A03AD035-00001</v>
      </c>
      <c r="I144" s="310"/>
      <c r="J144" s="310" t="str">
        <f>VLOOKUP($H144,'WM-AR'!$B$7:$AL$2292,34,FALSE)</f>
        <v>M2</v>
      </c>
      <c r="K144" s="310" t="str">
        <f>VLOOKUP($H144,'WM-AR'!$B$7:$AL$2292,4,FALSE)</f>
        <v>Concrete Work</v>
      </c>
      <c r="L144" s="310" t="str">
        <f>VLOOKUP($H144,'WM-AR'!$B$7:$AL$2292,6,FALSE)</f>
        <v>Substructure Work</v>
      </c>
      <c r="M144" s="310" t="str">
        <f>VLOOKUP($H144,'WM-AR'!$B$7:$AL$2292,8,FALSE)</f>
        <v>Form Work (3 times in use)</v>
      </c>
      <c r="N144" s="310" t="str">
        <f>VLOOKUP($H144,'WM-AR'!$B$7:$AL$2292,10,FALSE)</f>
        <v>Flat Form</v>
      </c>
      <c r="O144" s="310">
        <f>VLOOKUP($H144,'WM-AR'!$B$7:$AL$2292,12,FALSE)</f>
        <v>0</v>
      </c>
      <c r="P144" s="310" t="str">
        <f>IF(VLOOKUP($H144,'WM-AR'!$B$7:$AL$2292,14,FALSE)=0,"",VLOOKUP($H144,'WM-AR'!$B$7:$AL$2292,14,FALSE))</f>
        <v/>
      </c>
      <c r="Q144" s="310">
        <f>VLOOKUP($H144,'WM-AR'!$B$7:$AL$2292,16,FALSE)</f>
        <v>0</v>
      </c>
      <c r="R144" s="310">
        <f>VLOOKUP($H144,'WM-AR'!$B$7:$AL$2292,18,FALSE)</f>
        <v>0</v>
      </c>
      <c r="S144" s="310" t="str">
        <f>VLOOKUP($H144,'WM-AR'!$B$7:$AL$2292,20,FALSE)</f>
        <v>Dressed Lumber, Plywood or Steel Form(Wood Planks are not Allowed) incl. Chamfer</v>
      </c>
      <c r="T144" s="310">
        <f>VLOOKUP($H144,'WM-AR'!$B$7:$AL$2292,22,FALSE)</f>
        <v>0</v>
      </c>
      <c r="U144" s="310" t="str">
        <f>VLOOKUP($H144,'WM-AR'!$B$7:$AL$2292,24,FALSE)</f>
        <v/>
      </c>
      <c r="V144" s="310">
        <f>VLOOKUP($H144,'WM-AR'!$B$7:$AL$2292,25,FALSE)</f>
        <v>0</v>
      </c>
      <c r="W144" s="310" t="str">
        <f>VLOOKUP($H144,'WM-AR'!$B$7:$AL$2292,26,FALSE)</f>
        <v/>
      </c>
      <c r="X144" s="310">
        <f>VLOOKUP($H144,'WM-AR'!$B$7:$AL$2292,27,FALSE)</f>
        <v>0</v>
      </c>
      <c r="Y144" s="310">
        <f>VLOOKUP($H144,'WM-AR'!$B$7:$AL$2292,28,FALSE)</f>
        <v>0</v>
      </c>
      <c r="Z144" s="310">
        <f>VLOOKUP($H144,'WM-AR'!$B$7:$AL$2292,29,FALSE)</f>
        <v>0</v>
      </c>
      <c r="AA144" s="310">
        <f>VLOOKUP($H144,'WM-AR'!$B$7:$AL$2292,30,FALSE)</f>
        <v>0</v>
      </c>
      <c r="AB144" s="310">
        <f>VLOOKUP($H144,'WM-AR'!$B$7:$AL$2292,31,FALSE)</f>
        <v>0</v>
      </c>
      <c r="AC144" s="310">
        <f>VLOOKUP($H144,'WM-AR'!$B$7:$AL$2292,32,FALSE)</f>
        <v>0</v>
      </c>
      <c r="AD144" s="310">
        <f>VLOOKUP($H144,'WM-AR'!$B$7:$AL$2292,33,FALSE)</f>
        <v>0</v>
      </c>
      <c r="AE144" s="287"/>
      <c r="AF144" s="316" t="s">
        <v>606</v>
      </c>
      <c r="AG144" s="312"/>
      <c r="AH144" s="312" t="s">
        <v>763</v>
      </c>
      <c r="AI144" s="334"/>
    </row>
    <row r="145" spans="2:35" ht="49.9" customHeight="1">
      <c r="B145" s="314"/>
      <c r="C145" s="315"/>
      <c r="D145" s="315"/>
      <c r="E145" s="309"/>
      <c r="F145" s="286" t="str">
        <f t="shared" si="18"/>
        <v xml:space="preserve">Bitumen/Bituminous/Asphalt Coating </v>
      </c>
      <c r="G145" s="308" t="s">
        <v>906</v>
      </c>
      <c r="H145" s="309" t="str">
        <f t="shared" si="17"/>
        <v>A03AH056-00001</v>
      </c>
      <c r="I145" s="310"/>
      <c r="J145" s="310" t="str">
        <f>VLOOKUP($H145,'WM-AR'!$B$7:$AL$2292,34,FALSE)</f>
        <v>M2</v>
      </c>
      <c r="K145" s="310" t="str">
        <f>VLOOKUP($H145,'WM-AR'!$B$7:$AL$2292,4,FALSE)</f>
        <v>Concrete Work</v>
      </c>
      <c r="L145" s="310" t="str">
        <f>VLOOKUP($H145,'WM-AR'!$B$7:$AL$2292,6,FALSE)</f>
        <v>Concrete Protective Coating (U/G)</v>
      </c>
      <c r="M145" s="310" t="str">
        <f>VLOOKUP($H145,'WM-AR'!$B$7:$AL$2292,8,FALSE)</f>
        <v>Bitumen/Bituminous/Asphalt Coating</v>
      </c>
      <c r="N145" s="310">
        <f>VLOOKUP($H145,'WM-AR'!$B$7:$AL$2292,10,FALSE)</f>
        <v>0</v>
      </c>
      <c r="O145" s="310">
        <f>VLOOKUP($H145,'WM-AR'!$B$7:$AL$2292,12,FALSE)</f>
        <v>0</v>
      </c>
      <c r="P145" s="310" t="str">
        <f>IF(VLOOKUP($H145,'WM-AR'!$B$7:$AL$2292,14,FALSE)=0,"",VLOOKUP($H145,'WM-AR'!$B$7:$AL$2292,14,FALSE))</f>
        <v/>
      </c>
      <c r="Q145" s="310">
        <f>VLOOKUP($H145,'WM-AR'!$B$7:$AL$2292,16,FALSE)</f>
        <v>0</v>
      </c>
      <c r="R145" s="310">
        <f>VLOOKUP($H145,'WM-AR'!$B$7:$AL$2292,18,FALSE)</f>
        <v>0</v>
      </c>
      <c r="S145" s="310">
        <f>VLOOKUP($H145,'WM-AR'!$B$7:$AL$2292,20,FALSE)</f>
        <v>0</v>
      </c>
      <c r="T145" s="310">
        <f>VLOOKUP($H145,'WM-AR'!$B$7:$AL$2292,22,FALSE)</f>
        <v>0</v>
      </c>
      <c r="U145" s="310">
        <f>VLOOKUP($H145,'WM-AR'!$B$7:$AL$2292,24,FALSE)</f>
        <v>0</v>
      </c>
      <c r="V145" s="310">
        <f>VLOOKUP($H145,'WM-AR'!$B$7:$AL$2292,25,FALSE)</f>
        <v>0</v>
      </c>
      <c r="W145" s="310" t="str">
        <f>VLOOKUP($H145,'WM-AR'!$B$7:$AL$2292,26,FALSE)</f>
        <v/>
      </c>
      <c r="X145" s="310">
        <f>VLOOKUP($H145,'WM-AR'!$B$7:$AL$2292,27,FALSE)</f>
        <v>0</v>
      </c>
      <c r="Y145" s="310">
        <f>VLOOKUP($H145,'WM-AR'!$B$7:$AL$2292,28,FALSE)</f>
        <v>0</v>
      </c>
      <c r="Z145" s="310">
        <f>VLOOKUP($H145,'WM-AR'!$B$7:$AL$2292,29,FALSE)</f>
        <v>0</v>
      </c>
      <c r="AA145" s="310">
        <f>VLOOKUP($H145,'WM-AR'!$B$7:$AL$2292,30,FALSE)</f>
        <v>0</v>
      </c>
      <c r="AB145" s="310">
        <f>VLOOKUP($H145,'WM-AR'!$B$7:$AL$2292,31,FALSE)</f>
        <v>0</v>
      </c>
      <c r="AC145" s="310">
        <f>VLOOKUP($H145,'WM-AR'!$B$7:$AL$2292,32,FALSE)</f>
        <v>0</v>
      </c>
      <c r="AD145" s="310">
        <f>VLOOKUP($H145,'WM-AR'!$B$7:$AL$2292,33,FALSE)</f>
        <v>0</v>
      </c>
      <c r="AE145" s="287"/>
      <c r="AF145" s="316" t="s">
        <v>609</v>
      </c>
      <c r="AG145" s="312"/>
      <c r="AH145" s="312" t="s">
        <v>763</v>
      </c>
      <c r="AI145" s="478" t="s">
        <v>1428</v>
      </c>
    </row>
    <row r="146" spans="2:35" ht="49.9" customHeight="1">
      <c r="B146" s="314"/>
      <c r="C146" s="285"/>
      <c r="D146" s="285"/>
      <c r="E146" s="746"/>
      <c r="F146" s="286" t="str">
        <f t="shared" si="18"/>
        <v xml:space="preserve">Excavation </v>
      </c>
      <c r="G146" s="308" t="s">
        <v>1362</v>
      </c>
      <c r="H146" s="309" t="str">
        <f t="shared" si="17"/>
        <v>A01ZZ001-00004</v>
      </c>
      <c r="I146" s="310"/>
      <c r="J146" s="310" t="str">
        <f>VLOOKUP($H146,'WM-AR'!$B$7:$AL$2292,34,FALSE)</f>
        <v>M3</v>
      </c>
      <c r="K146" s="310" t="str">
        <f>VLOOKUP($H146,'WM-AR'!$B$7:$AL$2292,4,FALSE)</f>
        <v>Earth Work</v>
      </c>
      <c r="L146" s="310" t="str">
        <f>VLOOKUP($H146,'WM-AR'!$B$7:$AL$2292,6,FALSE)</f>
        <v>-</v>
      </c>
      <c r="M146" s="310" t="str">
        <f>VLOOKUP($H146,'WM-AR'!$B$7:$AL$2292,8,FALSE)</f>
        <v>Excavation</v>
      </c>
      <c r="N146" s="310" t="str">
        <f>VLOOKUP($H146,'WM-AR'!$B$7:$AL$2292,10,FALSE)</f>
        <v>Soil, Mech.</v>
      </c>
      <c r="O146" s="310">
        <f>VLOOKUP($H146,'WM-AR'!$B$7:$AL$2292,12,FALSE)</f>
        <v>0</v>
      </c>
      <c r="P146" s="310" t="str">
        <f>IF(VLOOKUP($H146,'WM-AR'!$B$7:$AL$2292,14,FALSE)=0,"",VLOOKUP($H146,'WM-AR'!$B$7:$AL$2292,14,FALSE))</f>
        <v/>
      </c>
      <c r="Q146" s="310">
        <f>VLOOKUP($H146,'WM-AR'!$B$7:$AL$2292,16,FALSE)</f>
        <v>0</v>
      </c>
      <c r="R146" s="310">
        <f>VLOOKUP($H146,'WM-AR'!$B$7:$AL$2292,18,FALSE)</f>
        <v>0</v>
      </c>
      <c r="S146" s="310" t="str">
        <f>VLOOKUP($H146,'WM-AR'!$B$7:$AL$2292,20,FALSE)</f>
        <v/>
      </c>
      <c r="T146" s="310" t="str">
        <f>VLOOKUP($H146,'WM-AR'!$B$7:$AL$2292,22,FALSE)</f>
        <v>D ≤ 2.0M</v>
      </c>
      <c r="U146" s="310" t="str">
        <f>VLOOKUP($H146,'WM-AR'!$B$7:$AL$2292,24,FALSE)</f>
        <v/>
      </c>
      <c r="V146" s="310">
        <f>VLOOKUP($H146,'WM-AR'!$B$7:$AL$2292,25,FALSE)</f>
        <v>0</v>
      </c>
      <c r="W146" s="310" t="str">
        <f>VLOOKUP($H146,'WM-AR'!$B$7:$AL$2292,26,FALSE)</f>
        <v/>
      </c>
      <c r="X146" s="310">
        <f>VLOOKUP($H146,'WM-AR'!$B$7:$AL$2292,27,FALSE)</f>
        <v>0</v>
      </c>
      <c r="Y146" s="310">
        <f>VLOOKUP($H146,'WM-AR'!$B$7:$AL$2292,28,FALSE)</f>
        <v>0</v>
      </c>
      <c r="Z146" s="310">
        <f>VLOOKUP($H146,'WM-AR'!$B$7:$AL$2292,29,FALSE)</f>
        <v>0</v>
      </c>
      <c r="AA146" s="310">
        <f>VLOOKUP($H146,'WM-AR'!$B$7:$AL$2292,30,FALSE)</f>
        <v>0</v>
      </c>
      <c r="AB146" s="310">
        <f>VLOOKUP($H146,'WM-AR'!$B$7:$AL$2292,31,FALSE)</f>
        <v>0</v>
      </c>
      <c r="AC146" s="310">
        <f>VLOOKUP($H146,'WM-AR'!$B$7:$AL$2292,32,FALSE)</f>
        <v>0</v>
      </c>
      <c r="AD146" s="310">
        <f>VLOOKUP($H146,'WM-AR'!$B$7:$AL$2292,33,FALSE)</f>
        <v>0</v>
      </c>
      <c r="AE146" s="287" t="s">
        <v>1401</v>
      </c>
      <c r="AF146" s="316" t="s">
        <v>583</v>
      </c>
      <c r="AG146" s="312"/>
      <c r="AH146" s="312" t="s">
        <v>882</v>
      </c>
      <c r="AI146" s="334" t="s">
        <v>1364</v>
      </c>
    </row>
    <row r="147" spans="2:35" ht="49.9" customHeight="1">
      <c r="B147" s="314"/>
      <c r="C147" s="285"/>
      <c r="D147" s="285"/>
      <c r="E147" s="748"/>
      <c r="F147" s="286" t="str">
        <f t="shared" si="18"/>
        <v xml:space="preserve">Backfill </v>
      </c>
      <c r="G147" s="308" t="s">
        <v>1365</v>
      </c>
      <c r="H147" s="309" t="str">
        <f t="shared" si="17"/>
        <v>A01ZZ003-00001</v>
      </c>
      <c r="I147" s="310"/>
      <c r="J147" s="310" t="str">
        <f>VLOOKUP($H147,'WM-AR'!$B$7:$AL$2292,34,FALSE)</f>
        <v>M3</v>
      </c>
      <c r="K147" s="310" t="str">
        <f>VLOOKUP($H147,'WM-AR'!$B$7:$AL$2292,4,FALSE)</f>
        <v>Earth Work</v>
      </c>
      <c r="L147" s="310" t="str">
        <f>VLOOKUP($H147,'WM-AR'!$B$7:$AL$2292,6,FALSE)</f>
        <v>-</v>
      </c>
      <c r="M147" s="310" t="str">
        <f>VLOOKUP($H147,'WM-AR'!$B$7:$AL$2292,8,FALSE)</f>
        <v>Backfill</v>
      </c>
      <c r="N147" s="310" t="str">
        <f>VLOOKUP($H147,'WM-AR'!$B$7:$AL$2292,10,FALSE)</f>
        <v>Re-use, Soil</v>
      </c>
      <c r="O147" s="310">
        <f>VLOOKUP($H147,'WM-AR'!$B$7:$AL$2292,12,FALSE)</f>
        <v>0</v>
      </c>
      <c r="P147" s="310" t="str">
        <f>IF(VLOOKUP($H147,'WM-AR'!$B$7:$AL$2292,14,FALSE)=0,"",VLOOKUP($H147,'WM-AR'!$B$7:$AL$2292,14,FALSE))</f>
        <v/>
      </c>
      <c r="Q147" s="310">
        <f>VLOOKUP($H147,'WM-AR'!$B$7:$AL$2292,16,FALSE)</f>
        <v>0</v>
      </c>
      <c r="R147" s="310">
        <f>VLOOKUP($H147,'WM-AR'!$B$7:$AL$2292,18,FALSE)</f>
        <v>0</v>
      </c>
      <c r="S147" s="310" t="str">
        <f>VLOOKUP($H147,'WM-AR'!$B$7:$AL$2292,20,FALSE)</f>
        <v/>
      </c>
      <c r="T147" s="310">
        <f>VLOOKUP($H147,'WM-AR'!$B$7:$AL$2292,22,FALSE)</f>
        <v>0</v>
      </c>
      <c r="U147" s="310" t="str">
        <f>VLOOKUP($H147,'WM-AR'!$B$7:$AL$2292,24,FALSE)</f>
        <v/>
      </c>
      <c r="V147" s="310">
        <f>VLOOKUP($H147,'WM-AR'!$B$7:$AL$2292,25,FALSE)</f>
        <v>0</v>
      </c>
      <c r="W147" s="310" t="str">
        <f>VLOOKUP($H147,'WM-AR'!$B$7:$AL$2292,26,FALSE)</f>
        <v/>
      </c>
      <c r="X147" s="310">
        <f>VLOOKUP($H147,'WM-AR'!$B$7:$AL$2292,27,FALSE)</f>
        <v>0</v>
      </c>
      <c r="Y147" s="310">
        <f>VLOOKUP($H147,'WM-AR'!$B$7:$AL$2292,28,FALSE)</f>
        <v>0</v>
      </c>
      <c r="Z147" s="310">
        <f>VLOOKUP($H147,'WM-AR'!$B$7:$AL$2292,29,FALSE)</f>
        <v>0</v>
      </c>
      <c r="AA147" s="310" t="str">
        <f>VLOOKUP($H147,'WM-AR'!$B$7:$AL$2292,30,FALSE)</f>
        <v>Compaction=(  )%</v>
      </c>
      <c r="AB147" s="310">
        <f>VLOOKUP($H147,'WM-AR'!$B$7:$AL$2292,31,FALSE)</f>
        <v>0</v>
      </c>
      <c r="AC147" s="310">
        <f>VLOOKUP($H147,'WM-AR'!$B$7:$AL$2292,32,FALSE)</f>
        <v>0</v>
      </c>
      <c r="AD147" s="310">
        <f>VLOOKUP($H147,'WM-AR'!$B$7:$AL$2292,33,FALSE)</f>
        <v>0</v>
      </c>
      <c r="AE147" s="287" t="s">
        <v>1366</v>
      </c>
      <c r="AF147" s="316" t="s">
        <v>585</v>
      </c>
      <c r="AG147" s="312"/>
      <c r="AH147" s="312" t="s">
        <v>882</v>
      </c>
      <c r="AI147" s="334" t="s">
        <v>1364</v>
      </c>
    </row>
    <row r="148" spans="2:35" ht="49.9" customHeight="1">
      <c r="B148" s="314"/>
      <c r="C148" s="285"/>
      <c r="D148" s="285"/>
      <c r="E148" s="747"/>
      <c r="F148" s="286" t="str">
        <f t="shared" si="18"/>
        <v xml:space="preserve">Disposal </v>
      </c>
      <c r="G148" s="308" t="s">
        <v>1367</v>
      </c>
      <c r="H148" s="309" t="str">
        <f t="shared" si="17"/>
        <v>A01ZZ004-00001</v>
      </c>
      <c r="I148" s="310"/>
      <c r="J148" s="310" t="str">
        <f>VLOOKUP($H148,'WM-AR'!$B$7:$AL$2292,34,FALSE)</f>
        <v>M3</v>
      </c>
      <c r="K148" s="310" t="str">
        <f>VLOOKUP($H148,'WM-AR'!$B$7:$AL$2292,4,FALSE)</f>
        <v>Earth Work</v>
      </c>
      <c r="L148" s="310" t="str">
        <f>VLOOKUP($H148,'WM-AR'!$B$7:$AL$2292,6,FALSE)</f>
        <v>-</v>
      </c>
      <c r="M148" s="310" t="str">
        <f>VLOOKUP($H148,'WM-AR'!$B$7:$AL$2292,8,FALSE)</f>
        <v>Disposal</v>
      </c>
      <c r="N148" s="310" t="str">
        <f>VLOOKUP($H148,'WM-AR'!$B$7:$AL$2292,10,FALSE)</f>
        <v>Soil</v>
      </c>
      <c r="O148" s="310">
        <f>VLOOKUP($H148,'WM-AR'!$B$7:$AL$2292,12,FALSE)</f>
        <v>0</v>
      </c>
      <c r="P148" s="310" t="str">
        <f>IF(VLOOKUP($H148,'WM-AR'!$B$7:$AL$2292,14,FALSE)=0,"",VLOOKUP($H148,'WM-AR'!$B$7:$AL$2292,14,FALSE))</f>
        <v/>
      </c>
      <c r="Q148" s="310">
        <f>VLOOKUP($H148,'WM-AR'!$B$7:$AL$2292,16,FALSE)</f>
        <v>0</v>
      </c>
      <c r="R148" s="310">
        <f>VLOOKUP($H148,'WM-AR'!$B$7:$AL$2292,18,FALSE)</f>
        <v>0</v>
      </c>
      <c r="S148" s="310" t="str">
        <f>VLOOKUP($H148,'WM-AR'!$B$7:$AL$2292,20,FALSE)</f>
        <v/>
      </c>
      <c r="T148" s="310">
        <f>VLOOKUP($H148,'WM-AR'!$B$7:$AL$2292,22,FALSE)</f>
        <v>0</v>
      </c>
      <c r="U148" s="310" t="str">
        <f>VLOOKUP($H148,'WM-AR'!$B$7:$AL$2292,24,FALSE)</f>
        <v/>
      </c>
      <c r="V148" s="310">
        <f>VLOOKUP($H148,'WM-AR'!$B$7:$AL$2292,25,FALSE)</f>
        <v>0</v>
      </c>
      <c r="W148" s="310" t="str">
        <f>VLOOKUP($H148,'WM-AR'!$B$7:$AL$2292,26,FALSE)</f>
        <v/>
      </c>
      <c r="X148" s="310">
        <f>VLOOKUP($H148,'WM-AR'!$B$7:$AL$2292,27,FALSE)</f>
        <v>0</v>
      </c>
      <c r="Y148" s="310" t="str">
        <f>VLOOKUP($H148,'WM-AR'!$B$7:$AL$2292,28,FALSE)</f>
        <v>Disposal Distance=Appx. (  )km from Site</v>
      </c>
      <c r="Z148" s="310">
        <f>VLOOKUP($H148,'WM-AR'!$B$7:$AL$2292,29,FALSE)</f>
        <v>0</v>
      </c>
      <c r="AA148" s="310">
        <f>VLOOKUP($H148,'WM-AR'!$B$7:$AL$2292,30,FALSE)</f>
        <v>0</v>
      </c>
      <c r="AB148" s="310">
        <f>VLOOKUP($H148,'WM-AR'!$B$7:$AL$2292,31,FALSE)</f>
        <v>0</v>
      </c>
      <c r="AC148" s="310">
        <f>VLOOKUP($H148,'WM-AR'!$B$7:$AL$2292,32,FALSE)</f>
        <v>0</v>
      </c>
      <c r="AD148" s="310">
        <f>VLOOKUP($H148,'WM-AR'!$B$7:$AL$2292,33,FALSE)</f>
        <v>0</v>
      </c>
      <c r="AE148" s="287" t="s">
        <v>1368</v>
      </c>
      <c r="AF148" s="316" t="s">
        <v>586</v>
      </c>
      <c r="AG148" s="312"/>
      <c r="AH148" s="312" t="s">
        <v>882</v>
      </c>
      <c r="AI148" s="334" t="s">
        <v>1364</v>
      </c>
    </row>
    <row r="149" spans="2:35" ht="34.9" customHeight="1">
      <c r="B149" s="349"/>
      <c r="C149" s="420"/>
      <c r="D149" s="426"/>
      <c r="E149" s="426"/>
      <c r="F149" s="474" t="s">
        <v>1369</v>
      </c>
      <c r="G149" s="474"/>
      <c r="H149" s="350" t="str">
        <f t="shared" si="17"/>
        <v/>
      </c>
      <c r="I149" s="351"/>
      <c r="J149" s="351"/>
      <c r="K149" s="351"/>
      <c r="L149" s="351"/>
      <c r="M149" s="351"/>
      <c r="N149" s="351"/>
      <c r="O149" s="351"/>
      <c r="P149" s="351"/>
      <c r="Q149" s="351"/>
      <c r="R149" s="351"/>
      <c r="S149" s="351"/>
      <c r="T149" s="351"/>
      <c r="U149" s="351"/>
      <c r="V149" s="351"/>
      <c r="W149" s="351"/>
      <c r="X149" s="351"/>
      <c r="Y149" s="351"/>
      <c r="Z149" s="351"/>
      <c r="AA149" s="351"/>
      <c r="AB149" s="351"/>
      <c r="AC149" s="351"/>
      <c r="AD149" s="351"/>
      <c r="AE149" s="440"/>
      <c r="AF149" s="297"/>
      <c r="AG149" s="297"/>
      <c r="AH149" s="297"/>
      <c r="AI149" s="475"/>
    </row>
    <row r="150" spans="2:35" ht="34.9" customHeight="1">
      <c r="B150" s="440"/>
      <c r="C150" s="285" t="s">
        <v>601</v>
      </c>
      <c r="D150" s="308"/>
      <c r="E150" s="287" t="s">
        <v>1393</v>
      </c>
      <c r="F150" s="288" t="s">
        <v>1429</v>
      </c>
      <c r="G150" s="289"/>
      <c r="H150" s="290" t="str">
        <f t="shared" si="17"/>
        <v/>
      </c>
      <c r="I150" s="290"/>
      <c r="J150" s="290"/>
      <c r="K150" s="290"/>
      <c r="L150" s="290"/>
      <c r="M150" s="291"/>
      <c r="N150" s="454"/>
      <c r="O150" s="442"/>
      <c r="P150" s="442"/>
      <c r="Q150" s="442"/>
      <c r="R150" s="442"/>
      <c r="S150" s="442"/>
      <c r="T150" s="442"/>
      <c r="U150" s="443"/>
      <c r="V150" s="444"/>
      <c r="W150" s="444"/>
      <c r="X150" s="444"/>
      <c r="Y150" s="444"/>
      <c r="Z150" s="444"/>
      <c r="AA150" s="444"/>
      <c r="AB150" s="444"/>
      <c r="AC150" s="444"/>
      <c r="AD150" s="444"/>
      <c r="AE150" s="394"/>
      <c r="AF150" s="297"/>
      <c r="AG150" s="297"/>
      <c r="AH150" s="297"/>
      <c r="AI150" s="333" t="s">
        <v>1430</v>
      </c>
    </row>
    <row r="151" spans="2:35" ht="49.9" customHeight="1">
      <c r="B151" s="307"/>
      <c r="C151" s="286"/>
      <c r="D151" s="286"/>
      <c r="E151" s="746"/>
      <c r="F151" s="286" t="str">
        <f t="shared" ref="F151:F158" si="19">M151&amp;" "&amp;P151</f>
        <v>Structural Concrete 20MPa &lt; F'c (Cylinder Strength) ≤ 25MPa</v>
      </c>
      <c r="G151" s="308" t="s">
        <v>1206</v>
      </c>
      <c r="H151" s="309" t="str">
        <f t="shared" si="17"/>
        <v>A03AD032-00010</v>
      </c>
      <c r="I151" s="310"/>
      <c r="J151" s="310" t="str">
        <f>VLOOKUP($H151,'WM-AR'!$B$7:$AL$2292,34,FALSE)</f>
        <v>M3</v>
      </c>
      <c r="K151" s="310" t="str">
        <f>VLOOKUP($H151,'WM-AR'!$B$7:$AL$2292,4,FALSE)</f>
        <v>Concrete Work</v>
      </c>
      <c r="L151" s="310" t="str">
        <f>VLOOKUP($H151,'WM-AR'!$B$7:$AL$2292,6,FALSE)</f>
        <v>Substructure Work</v>
      </c>
      <c r="M151" s="310" t="str">
        <f>VLOOKUP($H151,'WM-AR'!$B$7:$AL$2292,8,FALSE)</f>
        <v>Structural Concrete</v>
      </c>
      <c r="N151" s="310">
        <f>VLOOKUP($H151,'WM-AR'!$B$7:$AL$2292,10,FALSE)</f>
        <v>0</v>
      </c>
      <c r="O151" s="310" t="str">
        <f>VLOOKUP($H151,'WM-AR'!$B$7:$AL$2292,12,FALSE)</f>
        <v>Cement Type-1</v>
      </c>
      <c r="P151" s="310" t="str">
        <f>IF(VLOOKUP($H151,'WM-AR'!$B$7:$AL$2292,14,FALSE)=0,"",VLOOKUP($H151,'WM-AR'!$B$7:$AL$2292,14,FALSE))</f>
        <v>20MPa &lt; F'c (Cylinder Strength) ≤ 25MPa</v>
      </c>
      <c r="Q151" s="310">
        <f>VLOOKUP($H151,'WM-AR'!$B$7:$AL$2292,16,FALSE)</f>
        <v>0</v>
      </c>
      <c r="R151" s="310">
        <f>VLOOKUP($H151,'WM-AR'!$B$7:$AL$2292,18,FALSE)</f>
        <v>0</v>
      </c>
      <c r="S151" s="310" t="str">
        <f>VLOOKUP($H151,'WM-AR'!$B$7:$AL$2292,20,FALSE)</f>
        <v/>
      </c>
      <c r="T151" s="310">
        <f>VLOOKUP($H151,'WM-AR'!$B$7:$AL$2292,22,FALSE)</f>
        <v>0</v>
      </c>
      <c r="U151" s="310" t="str">
        <f>VLOOKUP($H151,'WM-AR'!$B$7:$AL$2292,24,FALSE)</f>
        <v/>
      </c>
      <c r="V151" s="310">
        <f>VLOOKUP($H151,'WM-AR'!$B$7:$AL$2292,25,FALSE)</f>
        <v>0</v>
      </c>
      <c r="W151" s="310" t="str">
        <f>VLOOKUP($H151,'WM-AR'!$B$7:$AL$2292,26,FALSE)</f>
        <v/>
      </c>
      <c r="X151" s="310">
        <f>VLOOKUP($H151,'WM-AR'!$B$7:$AL$2292,27,FALSE)</f>
        <v>0</v>
      </c>
      <c r="Y151" s="310">
        <f>VLOOKUP($H151,'WM-AR'!$B$7:$AL$2292,28,FALSE)</f>
        <v>0</v>
      </c>
      <c r="Z151" s="310">
        <f>VLOOKUP($H151,'WM-AR'!$B$7:$AL$2292,29,FALSE)</f>
        <v>0</v>
      </c>
      <c r="AA151" s="310">
        <f>VLOOKUP($H151,'WM-AR'!$B$7:$AL$2292,30,FALSE)</f>
        <v>0</v>
      </c>
      <c r="AB151" s="310">
        <f>VLOOKUP($H151,'WM-AR'!$B$7:$AL$2292,31,FALSE)</f>
        <v>0</v>
      </c>
      <c r="AC151" s="310">
        <f>VLOOKUP($H151,'WM-AR'!$B$7:$AL$2292,32,FALSE)</f>
        <v>0</v>
      </c>
      <c r="AD151" s="310">
        <f>VLOOKUP($H151,'WM-AR'!$B$7:$AL$2292,33,FALSE)</f>
        <v>0</v>
      </c>
      <c r="AE151" s="287" t="s">
        <v>897</v>
      </c>
      <c r="AF151" s="316" t="s">
        <v>513</v>
      </c>
      <c r="AG151" s="312"/>
      <c r="AH151" s="312" t="s">
        <v>882</v>
      </c>
      <c r="AI151" s="334"/>
    </row>
    <row r="152" spans="2:35" ht="49.9" customHeight="1">
      <c r="B152" s="314"/>
      <c r="C152" s="285"/>
      <c r="D152" s="285"/>
      <c r="E152" s="748"/>
      <c r="F152" s="286" t="str">
        <f t="shared" si="19"/>
        <v>Rebar Work 300MPa&lt;Fy≤400MPa</v>
      </c>
      <c r="G152" s="308" t="s">
        <v>1221</v>
      </c>
      <c r="H152" s="309" t="str">
        <f t="shared" si="17"/>
        <v>A03AD037-00003</v>
      </c>
      <c r="I152" s="310"/>
      <c r="J152" s="310" t="str">
        <f>VLOOKUP($H152,'WM-AR'!$B$7:$AL$2292,34,FALSE)</f>
        <v>TON</v>
      </c>
      <c r="K152" s="310" t="str">
        <f>VLOOKUP($H152,'WM-AR'!$B$7:$AL$2292,4,FALSE)</f>
        <v>Concrete Work</v>
      </c>
      <c r="L152" s="310" t="str">
        <f>VLOOKUP($H152,'WM-AR'!$B$7:$AL$2292,6,FALSE)</f>
        <v>Substructure Work</v>
      </c>
      <c r="M152" s="310" t="str">
        <f>VLOOKUP($H152,'WM-AR'!$B$7:$AL$2292,8,FALSE)</f>
        <v>Rebar Work</v>
      </c>
      <c r="N152" s="310" t="str">
        <f>VLOOKUP($H152,'WM-AR'!$B$7:$AL$2292,10,FALSE)</f>
        <v>Deformed Bar (Non-Coat.)</v>
      </c>
      <c r="O152" s="310">
        <f>VLOOKUP($H152,'WM-AR'!$B$7:$AL$2292,12,FALSE)</f>
        <v>0</v>
      </c>
      <c r="P152" s="310" t="str">
        <f>IF(VLOOKUP($H152,'WM-AR'!$B$7:$AL$2292,14,FALSE)=0,"",VLOOKUP($H152,'WM-AR'!$B$7:$AL$2292,14,FALSE))</f>
        <v>300MPa&lt;Fy≤400MPa</v>
      </c>
      <c r="Q152" s="310">
        <f>VLOOKUP($H152,'WM-AR'!$B$7:$AL$2292,16,FALSE)</f>
        <v>0</v>
      </c>
      <c r="R152" s="310">
        <f>VLOOKUP($H152,'WM-AR'!$B$7:$AL$2292,18,FALSE)</f>
        <v>0</v>
      </c>
      <c r="S152" s="310" t="str">
        <f>VLOOKUP($H152,'WM-AR'!$B$7:$AL$2292,20,FALSE)</f>
        <v/>
      </c>
      <c r="T152" s="310">
        <f>VLOOKUP($H152,'WM-AR'!$B$7:$AL$2292,22,FALSE)</f>
        <v>0</v>
      </c>
      <c r="U152" s="310" t="str">
        <f>VLOOKUP($H152,'WM-AR'!$B$7:$AL$2292,24,FALSE)</f>
        <v/>
      </c>
      <c r="V152" s="310">
        <f>VLOOKUP($H152,'WM-AR'!$B$7:$AL$2292,25,FALSE)</f>
        <v>0</v>
      </c>
      <c r="W152" s="310" t="str">
        <f>VLOOKUP($H152,'WM-AR'!$B$7:$AL$2292,26,FALSE)</f>
        <v/>
      </c>
      <c r="X152" s="310">
        <f>VLOOKUP($H152,'WM-AR'!$B$7:$AL$2292,27,FALSE)</f>
        <v>0</v>
      </c>
      <c r="Y152" s="310">
        <f>VLOOKUP($H152,'WM-AR'!$B$7:$AL$2292,28,FALSE)</f>
        <v>0</v>
      </c>
      <c r="Z152" s="310">
        <f>VLOOKUP($H152,'WM-AR'!$B$7:$AL$2292,29,FALSE)</f>
        <v>0</v>
      </c>
      <c r="AA152" s="310">
        <f>VLOOKUP($H152,'WM-AR'!$B$7:$AL$2292,30,FALSE)</f>
        <v>0</v>
      </c>
      <c r="AB152" s="310">
        <f>VLOOKUP($H152,'WM-AR'!$B$7:$AL$2292,31,FALSE)</f>
        <v>0</v>
      </c>
      <c r="AC152" s="310">
        <f>VLOOKUP($H152,'WM-AR'!$B$7:$AL$2292,32,FALSE)</f>
        <v>0</v>
      </c>
      <c r="AD152" s="310">
        <f>VLOOKUP($H152,'WM-AR'!$B$7:$AL$2292,33,FALSE)</f>
        <v>0</v>
      </c>
      <c r="AE152" s="287" t="s">
        <v>899</v>
      </c>
      <c r="AF152" s="316" t="s">
        <v>1427</v>
      </c>
      <c r="AG152" s="312"/>
      <c r="AH152" s="312" t="s">
        <v>886</v>
      </c>
      <c r="AI152" s="334" t="s">
        <v>887</v>
      </c>
    </row>
    <row r="153" spans="2:35" ht="49.9" customHeight="1">
      <c r="B153" s="314"/>
      <c r="C153" s="285"/>
      <c r="D153" s="285"/>
      <c r="E153" s="747"/>
      <c r="F153" s="286" t="str">
        <f t="shared" si="19"/>
        <v xml:space="preserve">Form Work (3 times in use) </v>
      </c>
      <c r="G153" s="308" t="s">
        <v>1222</v>
      </c>
      <c r="H153" s="309" t="str">
        <f t="shared" si="17"/>
        <v>A03AD035-00001</v>
      </c>
      <c r="I153" s="310"/>
      <c r="J153" s="310" t="str">
        <f>VLOOKUP($H153,'WM-AR'!$B$7:$AL$2292,34,FALSE)</f>
        <v>M2</v>
      </c>
      <c r="K153" s="310" t="str">
        <f>VLOOKUP($H153,'WM-AR'!$B$7:$AL$2292,4,FALSE)</f>
        <v>Concrete Work</v>
      </c>
      <c r="L153" s="310" t="str">
        <f>VLOOKUP($H153,'WM-AR'!$B$7:$AL$2292,6,FALSE)</f>
        <v>Substructure Work</v>
      </c>
      <c r="M153" s="310" t="str">
        <f>VLOOKUP($H153,'WM-AR'!$B$7:$AL$2292,8,FALSE)</f>
        <v>Form Work (3 times in use)</v>
      </c>
      <c r="N153" s="310" t="str">
        <f>VLOOKUP($H153,'WM-AR'!$B$7:$AL$2292,10,FALSE)</f>
        <v>Flat Form</v>
      </c>
      <c r="O153" s="310">
        <f>VLOOKUP($H153,'WM-AR'!$B$7:$AL$2292,12,FALSE)</f>
        <v>0</v>
      </c>
      <c r="P153" s="310" t="str">
        <f>IF(VLOOKUP($H153,'WM-AR'!$B$7:$AL$2292,14,FALSE)=0,"",VLOOKUP($H153,'WM-AR'!$B$7:$AL$2292,14,FALSE))</f>
        <v/>
      </c>
      <c r="Q153" s="310">
        <f>VLOOKUP($H153,'WM-AR'!$B$7:$AL$2292,16,FALSE)</f>
        <v>0</v>
      </c>
      <c r="R153" s="310">
        <f>VLOOKUP($H153,'WM-AR'!$B$7:$AL$2292,18,FALSE)</f>
        <v>0</v>
      </c>
      <c r="S153" s="310" t="str">
        <f>VLOOKUP($H153,'WM-AR'!$B$7:$AL$2292,20,FALSE)</f>
        <v>Dressed Lumber, Plywood or Steel Form(Wood Planks are not Allowed) incl. Chamfer</v>
      </c>
      <c r="T153" s="310">
        <f>VLOOKUP($H153,'WM-AR'!$B$7:$AL$2292,22,FALSE)</f>
        <v>0</v>
      </c>
      <c r="U153" s="310" t="str">
        <f>VLOOKUP($H153,'WM-AR'!$B$7:$AL$2292,24,FALSE)</f>
        <v/>
      </c>
      <c r="V153" s="310">
        <f>VLOOKUP($H153,'WM-AR'!$B$7:$AL$2292,25,FALSE)</f>
        <v>0</v>
      </c>
      <c r="W153" s="310" t="str">
        <f>VLOOKUP($H153,'WM-AR'!$B$7:$AL$2292,26,FALSE)</f>
        <v/>
      </c>
      <c r="X153" s="310">
        <f>VLOOKUP($H153,'WM-AR'!$B$7:$AL$2292,27,FALSE)</f>
        <v>0</v>
      </c>
      <c r="Y153" s="310">
        <f>VLOOKUP($H153,'WM-AR'!$B$7:$AL$2292,28,FALSE)</f>
        <v>0</v>
      </c>
      <c r="Z153" s="310">
        <f>VLOOKUP($H153,'WM-AR'!$B$7:$AL$2292,29,FALSE)</f>
        <v>0</v>
      </c>
      <c r="AA153" s="310">
        <f>VLOOKUP($H153,'WM-AR'!$B$7:$AL$2292,30,FALSE)</f>
        <v>0</v>
      </c>
      <c r="AB153" s="310">
        <f>VLOOKUP($H153,'WM-AR'!$B$7:$AL$2292,31,FALSE)</f>
        <v>0</v>
      </c>
      <c r="AC153" s="310">
        <f>VLOOKUP($H153,'WM-AR'!$B$7:$AL$2292,32,FALSE)</f>
        <v>0</v>
      </c>
      <c r="AD153" s="310">
        <f>VLOOKUP($H153,'WM-AR'!$B$7:$AL$2292,33,FALSE)</f>
        <v>0</v>
      </c>
      <c r="AE153" s="287"/>
      <c r="AF153" s="316" t="s">
        <v>606</v>
      </c>
      <c r="AG153" s="312"/>
      <c r="AH153" s="312" t="s">
        <v>763</v>
      </c>
      <c r="AI153" s="334"/>
    </row>
    <row r="154" spans="2:35" ht="49.9" customHeight="1">
      <c r="B154" s="314"/>
      <c r="C154" s="315"/>
      <c r="D154" s="315"/>
      <c r="E154" s="309"/>
      <c r="F154" s="286" t="str">
        <f t="shared" si="19"/>
        <v xml:space="preserve">Bitumen/Bituminous/Asphalt Coating </v>
      </c>
      <c r="G154" s="308" t="s">
        <v>906</v>
      </c>
      <c r="H154" s="309" t="str">
        <f t="shared" si="17"/>
        <v>A03AH056-00001</v>
      </c>
      <c r="I154" s="310"/>
      <c r="J154" s="310" t="str">
        <f>VLOOKUP($H154,'WM-AR'!$B$7:$AL$2292,34,FALSE)</f>
        <v>M2</v>
      </c>
      <c r="K154" s="310" t="str">
        <f>VLOOKUP($H154,'WM-AR'!$B$7:$AL$2292,4,FALSE)</f>
        <v>Concrete Work</v>
      </c>
      <c r="L154" s="310" t="str">
        <f>VLOOKUP($H154,'WM-AR'!$B$7:$AL$2292,6,FALSE)</f>
        <v>Concrete Protective Coating (U/G)</v>
      </c>
      <c r="M154" s="310" t="str">
        <f>VLOOKUP($H154,'WM-AR'!$B$7:$AL$2292,8,FALSE)</f>
        <v>Bitumen/Bituminous/Asphalt Coating</v>
      </c>
      <c r="N154" s="310">
        <f>VLOOKUP($H154,'WM-AR'!$B$7:$AL$2292,10,FALSE)</f>
        <v>0</v>
      </c>
      <c r="O154" s="310">
        <f>VLOOKUP($H154,'WM-AR'!$B$7:$AL$2292,12,FALSE)</f>
        <v>0</v>
      </c>
      <c r="P154" s="310" t="str">
        <f>IF(VLOOKUP($H154,'WM-AR'!$B$7:$AL$2292,14,FALSE)=0,"",VLOOKUP($H154,'WM-AR'!$B$7:$AL$2292,14,FALSE))</f>
        <v/>
      </c>
      <c r="Q154" s="310">
        <f>VLOOKUP($H154,'WM-AR'!$B$7:$AL$2292,16,FALSE)</f>
        <v>0</v>
      </c>
      <c r="R154" s="310">
        <f>VLOOKUP($H154,'WM-AR'!$B$7:$AL$2292,18,FALSE)</f>
        <v>0</v>
      </c>
      <c r="S154" s="310">
        <f>VLOOKUP($H154,'WM-AR'!$B$7:$AL$2292,20,FALSE)</f>
        <v>0</v>
      </c>
      <c r="T154" s="310">
        <f>VLOOKUP($H154,'WM-AR'!$B$7:$AL$2292,22,FALSE)</f>
        <v>0</v>
      </c>
      <c r="U154" s="310">
        <f>VLOOKUP($H154,'WM-AR'!$B$7:$AL$2292,24,FALSE)</f>
        <v>0</v>
      </c>
      <c r="V154" s="310">
        <f>VLOOKUP($H154,'WM-AR'!$B$7:$AL$2292,25,FALSE)</f>
        <v>0</v>
      </c>
      <c r="W154" s="310" t="str">
        <f>VLOOKUP($H154,'WM-AR'!$B$7:$AL$2292,26,FALSE)</f>
        <v/>
      </c>
      <c r="X154" s="310">
        <f>VLOOKUP($H154,'WM-AR'!$B$7:$AL$2292,27,FALSE)</f>
        <v>0</v>
      </c>
      <c r="Y154" s="310">
        <f>VLOOKUP($H154,'WM-AR'!$B$7:$AL$2292,28,FALSE)</f>
        <v>0</v>
      </c>
      <c r="Z154" s="310">
        <f>VLOOKUP($H154,'WM-AR'!$B$7:$AL$2292,29,FALSE)</f>
        <v>0</v>
      </c>
      <c r="AA154" s="310">
        <f>VLOOKUP($H154,'WM-AR'!$B$7:$AL$2292,30,FALSE)</f>
        <v>0</v>
      </c>
      <c r="AB154" s="310">
        <f>VLOOKUP($H154,'WM-AR'!$B$7:$AL$2292,31,FALSE)</f>
        <v>0</v>
      </c>
      <c r="AC154" s="310">
        <f>VLOOKUP($H154,'WM-AR'!$B$7:$AL$2292,32,FALSE)</f>
        <v>0</v>
      </c>
      <c r="AD154" s="310">
        <f>VLOOKUP($H154,'WM-AR'!$B$7:$AL$2292,33,FALSE)</f>
        <v>0</v>
      </c>
      <c r="AE154" s="287"/>
      <c r="AF154" s="316" t="s">
        <v>609</v>
      </c>
      <c r="AG154" s="312"/>
      <c r="AH154" s="312" t="s">
        <v>763</v>
      </c>
      <c r="AI154" s="478" t="s">
        <v>1428</v>
      </c>
    </row>
    <row r="155" spans="2:35" ht="49.9" customHeight="1">
      <c r="B155" s="314"/>
      <c r="C155" s="285"/>
      <c r="D155" s="285"/>
      <c r="E155" s="746"/>
      <c r="F155" s="286" t="str">
        <f t="shared" si="19"/>
        <v xml:space="preserve">Excavation </v>
      </c>
      <c r="G155" s="308" t="s">
        <v>1362</v>
      </c>
      <c r="H155" s="309" t="str">
        <f t="shared" si="17"/>
        <v>A01ZZ001-00004</v>
      </c>
      <c r="I155" s="310"/>
      <c r="J155" s="310" t="str">
        <f>VLOOKUP($H155,'WM-AR'!$B$7:$AL$2292,34,FALSE)</f>
        <v>M3</v>
      </c>
      <c r="K155" s="310" t="str">
        <f>VLOOKUP($H155,'WM-AR'!$B$7:$AL$2292,4,FALSE)</f>
        <v>Earth Work</v>
      </c>
      <c r="L155" s="310" t="str">
        <f>VLOOKUP($H155,'WM-AR'!$B$7:$AL$2292,6,FALSE)</f>
        <v>-</v>
      </c>
      <c r="M155" s="310" t="str">
        <f>VLOOKUP($H155,'WM-AR'!$B$7:$AL$2292,8,FALSE)</f>
        <v>Excavation</v>
      </c>
      <c r="N155" s="310" t="str">
        <f>VLOOKUP($H155,'WM-AR'!$B$7:$AL$2292,10,FALSE)</f>
        <v>Soil, Mech.</v>
      </c>
      <c r="O155" s="310">
        <f>VLOOKUP($H155,'WM-AR'!$B$7:$AL$2292,12,FALSE)</f>
        <v>0</v>
      </c>
      <c r="P155" s="310" t="str">
        <f>IF(VLOOKUP($H155,'WM-AR'!$B$7:$AL$2292,14,FALSE)=0,"",VLOOKUP($H155,'WM-AR'!$B$7:$AL$2292,14,FALSE))</f>
        <v/>
      </c>
      <c r="Q155" s="310">
        <f>VLOOKUP($H155,'WM-AR'!$B$7:$AL$2292,16,FALSE)</f>
        <v>0</v>
      </c>
      <c r="R155" s="310">
        <f>VLOOKUP($H155,'WM-AR'!$B$7:$AL$2292,18,FALSE)</f>
        <v>0</v>
      </c>
      <c r="S155" s="310" t="str">
        <f>VLOOKUP($H155,'WM-AR'!$B$7:$AL$2292,20,FALSE)</f>
        <v/>
      </c>
      <c r="T155" s="310" t="str">
        <f>VLOOKUP($H155,'WM-AR'!$B$7:$AL$2292,22,FALSE)</f>
        <v>D ≤ 2.0M</v>
      </c>
      <c r="U155" s="310" t="str">
        <f>VLOOKUP($H155,'WM-AR'!$B$7:$AL$2292,24,FALSE)</f>
        <v/>
      </c>
      <c r="V155" s="310">
        <f>VLOOKUP($H155,'WM-AR'!$B$7:$AL$2292,25,FALSE)</f>
        <v>0</v>
      </c>
      <c r="W155" s="310" t="str">
        <f>VLOOKUP($H155,'WM-AR'!$B$7:$AL$2292,26,FALSE)</f>
        <v/>
      </c>
      <c r="X155" s="310">
        <f>VLOOKUP($H155,'WM-AR'!$B$7:$AL$2292,27,FALSE)</f>
        <v>0</v>
      </c>
      <c r="Y155" s="310">
        <f>VLOOKUP($H155,'WM-AR'!$B$7:$AL$2292,28,FALSE)</f>
        <v>0</v>
      </c>
      <c r="Z155" s="310">
        <f>VLOOKUP($H155,'WM-AR'!$B$7:$AL$2292,29,FALSE)</f>
        <v>0</v>
      </c>
      <c r="AA155" s="310">
        <f>VLOOKUP($H155,'WM-AR'!$B$7:$AL$2292,30,FALSE)</f>
        <v>0</v>
      </c>
      <c r="AB155" s="310">
        <f>VLOOKUP($H155,'WM-AR'!$B$7:$AL$2292,31,FALSE)</f>
        <v>0</v>
      </c>
      <c r="AC155" s="310">
        <f>VLOOKUP($H155,'WM-AR'!$B$7:$AL$2292,32,FALSE)</f>
        <v>0</v>
      </c>
      <c r="AD155" s="310">
        <f>VLOOKUP($H155,'WM-AR'!$B$7:$AL$2292,33,FALSE)</f>
        <v>0</v>
      </c>
      <c r="AE155" s="287" t="s">
        <v>1363</v>
      </c>
      <c r="AF155" s="316" t="s">
        <v>583</v>
      </c>
      <c r="AG155" s="312"/>
      <c r="AH155" s="312" t="s">
        <v>882</v>
      </c>
      <c r="AI155" s="334" t="s">
        <v>1364</v>
      </c>
    </row>
    <row r="156" spans="2:35" ht="49.9" customHeight="1">
      <c r="B156" s="314"/>
      <c r="C156" s="285"/>
      <c r="D156" s="285"/>
      <c r="E156" s="748"/>
      <c r="F156" s="286" t="str">
        <f t="shared" si="19"/>
        <v xml:space="preserve">Excavation </v>
      </c>
      <c r="G156" s="308" t="s">
        <v>1384</v>
      </c>
      <c r="H156" s="309" t="str">
        <f t="shared" si="17"/>
        <v>A01ZZ001-00005</v>
      </c>
      <c r="I156" s="310"/>
      <c r="J156" s="310" t="str">
        <f>VLOOKUP($H156,'WM-AR'!$B$7:$AL$2292,34,FALSE)</f>
        <v>M3</v>
      </c>
      <c r="K156" s="310" t="str">
        <f>VLOOKUP($H156,'WM-AR'!$B$7:$AL$2292,4,FALSE)</f>
        <v>Earth Work</v>
      </c>
      <c r="L156" s="310" t="str">
        <f>VLOOKUP($H156,'WM-AR'!$B$7:$AL$2292,6,FALSE)</f>
        <v>-</v>
      </c>
      <c r="M156" s="310" t="str">
        <f>VLOOKUP($H156,'WM-AR'!$B$7:$AL$2292,8,FALSE)</f>
        <v>Excavation</v>
      </c>
      <c r="N156" s="310" t="str">
        <f>VLOOKUP($H156,'WM-AR'!$B$7:$AL$2292,10,FALSE)</f>
        <v>Soil, Mech.</v>
      </c>
      <c r="O156" s="310">
        <f>VLOOKUP($H156,'WM-AR'!$B$7:$AL$2292,12,FALSE)</f>
        <v>0</v>
      </c>
      <c r="P156" s="310" t="str">
        <f>IF(VLOOKUP($H156,'WM-AR'!$B$7:$AL$2292,14,FALSE)=0,"",VLOOKUP($H156,'WM-AR'!$B$7:$AL$2292,14,FALSE))</f>
        <v/>
      </c>
      <c r="Q156" s="310">
        <f>VLOOKUP($H156,'WM-AR'!$B$7:$AL$2292,16,FALSE)</f>
        <v>0</v>
      </c>
      <c r="R156" s="310">
        <f>VLOOKUP($H156,'WM-AR'!$B$7:$AL$2292,18,FALSE)</f>
        <v>0</v>
      </c>
      <c r="S156" s="310" t="str">
        <f>VLOOKUP($H156,'WM-AR'!$B$7:$AL$2292,20,FALSE)</f>
        <v/>
      </c>
      <c r="T156" s="310" t="str">
        <f>VLOOKUP($H156,'WM-AR'!$B$7:$AL$2292,22,FALSE)</f>
        <v>2.0M &lt; D ≤ 4.0M</v>
      </c>
      <c r="U156" s="310" t="str">
        <f>VLOOKUP($H156,'WM-AR'!$B$7:$AL$2292,24,FALSE)</f>
        <v/>
      </c>
      <c r="V156" s="310">
        <f>VLOOKUP($H156,'WM-AR'!$B$7:$AL$2292,25,FALSE)</f>
        <v>0</v>
      </c>
      <c r="W156" s="310" t="str">
        <f>VLOOKUP($H156,'WM-AR'!$B$7:$AL$2292,26,FALSE)</f>
        <v/>
      </c>
      <c r="X156" s="310">
        <f>VLOOKUP($H156,'WM-AR'!$B$7:$AL$2292,27,FALSE)</f>
        <v>0</v>
      </c>
      <c r="Y156" s="310">
        <f>VLOOKUP($H156,'WM-AR'!$B$7:$AL$2292,28,FALSE)</f>
        <v>0</v>
      </c>
      <c r="Z156" s="310">
        <f>VLOOKUP($H156,'WM-AR'!$B$7:$AL$2292,29,FALSE)</f>
        <v>0</v>
      </c>
      <c r="AA156" s="310">
        <f>VLOOKUP($H156,'WM-AR'!$B$7:$AL$2292,30,FALSE)</f>
        <v>0</v>
      </c>
      <c r="AB156" s="310">
        <f>VLOOKUP($H156,'WM-AR'!$B$7:$AL$2292,31,FALSE)</f>
        <v>0</v>
      </c>
      <c r="AC156" s="310">
        <f>VLOOKUP($H156,'WM-AR'!$B$7:$AL$2292,32,FALSE)</f>
        <v>0</v>
      </c>
      <c r="AD156" s="310">
        <f>VLOOKUP($H156,'WM-AR'!$B$7:$AL$2292,33,FALSE)</f>
        <v>0</v>
      </c>
      <c r="AE156" s="287" t="s">
        <v>1431</v>
      </c>
      <c r="AF156" s="316" t="s">
        <v>583</v>
      </c>
      <c r="AG156" s="312"/>
      <c r="AH156" s="312" t="s">
        <v>882</v>
      </c>
      <c r="AI156" s="334" t="s">
        <v>1364</v>
      </c>
    </row>
    <row r="157" spans="2:35" ht="49.9" customHeight="1">
      <c r="B157" s="314"/>
      <c r="C157" s="285"/>
      <c r="D157" s="285"/>
      <c r="E157" s="748"/>
      <c r="F157" s="286" t="str">
        <f t="shared" si="19"/>
        <v xml:space="preserve">Backfill </v>
      </c>
      <c r="G157" s="308" t="s">
        <v>1365</v>
      </c>
      <c r="H157" s="309" t="str">
        <f t="shared" si="17"/>
        <v>A01ZZ003-00001</v>
      </c>
      <c r="I157" s="310"/>
      <c r="J157" s="310" t="str">
        <f>VLOOKUP($H157,'WM-AR'!$B$7:$AL$2292,34,FALSE)</f>
        <v>M3</v>
      </c>
      <c r="K157" s="310" t="str">
        <f>VLOOKUP($H157,'WM-AR'!$B$7:$AL$2292,4,FALSE)</f>
        <v>Earth Work</v>
      </c>
      <c r="L157" s="310" t="str">
        <f>VLOOKUP($H157,'WM-AR'!$B$7:$AL$2292,6,FALSE)</f>
        <v>-</v>
      </c>
      <c r="M157" s="310" t="str">
        <f>VLOOKUP($H157,'WM-AR'!$B$7:$AL$2292,8,FALSE)</f>
        <v>Backfill</v>
      </c>
      <c r="N157" s="310" t="str">
        <f>VLOOKUP($H157,'WM-AR'!$B$7:$AL$2292,10,FALSE)</f>
        <v>Re-use, Soil</v>
      </c>
      <c r="O157" s="310">
        <f>VLOOKUP($H157,'WM-AR'!$B$7:$AL$2292,12,FALSE)</f>
        <v>0</v>
      </c>
      <c r="P157" s="310" t="str">
        <f>IF(VLOOKUP($H157,'WM-AR'!$B$7:$AL$2292,14,FALSE)=0,"",VLOOKUP($H157,'WM-AR'!$B$7:$AL$2292,14,FALSE))</f>
        <v/>
      </c>
      <c r="Q157" s="310">
        <f>VLOOKUP($H157,'WM-AR'!$B$7:$AL$2292,16,FALSE)</f>
        <v>0</v>
      </c>
      <c r="R157" s="310">
        <f>VLOOKUP($H157,'WM-AR'!$B$7:$AL$2292,18,FALSE)</f>
        <v>0</v>
      </c>
      <c r="S157" s="310" t="str">
        <f>VLOOKUP($H157,'WM-AR'!$B$7:$AL$2292,20,FALSE)</f>
        <v/>
      </c>
      <c r="T157" s="310">
        <f>VLOOKUP($H157,'WM-AR'!$B$7:$AL$2292,22,FALSE)</f>
        <v>0</v>
      </c>
      <c r="U157" s="310" t="str">
        <f>VLOOKUP($H157,'WM-AR'!$B$7:$AL$2292,24,FALSE)</f>
        <v/>
      </c>
      <c r="V157" s="310">
        <f>VLOOKUP($H157,'WM-AR'!$B$7:$AL$2292,25,FALSE)</f>
        <v>0</v>
      </c>
      <c r="W157" s="310" t="str">
        <f>VLOOKUP($H157,'WM-AR'!$B$7:$AL$2292,26,FALSE)</f>
        <v/>
      </c>
      <c r="X157" s="310">
        <f>VLOOKUP($H157,'WM-AR'!$B$7:$AL$2292,27,FALSE)</f>
        <v>0</v>
      </c>
      <c r="Y157" s="310">
        <f>VLOOKUP($H157,'WM-AR'!$B$7:$AL$2292,28,FALSE)</f>
        <v>0</v>
      </c>
      <c r="Z157" s="310">
        <f>VLOOKUP($H157,'WM-AR'!$B$7:$AL$2292,29,FALSE)</f>
        <v>0</v>
      </c>
      <c r="AA157" s="310" t="str">
        <f>VLOOKUP($H157,'WM-AR'!$B$7:$AL$2292,30,FALSE)</f>
        <v>Compaction=(  )%</v>
      </c>
      <c r="AB157" s="310">
        <f>VLOOKUP($H157,'WM-AR'!$B$7:$AL$2292,31,FALSE)</f>
        <v>0</v>
      </c>
      <c r="AC157" s="310">
        <f>VLOOKUP($H157,'WM-AR'!$B$7:$AL$2292,32,FALSE)</f>
        <v>0</v>
      </c>
      <c r="AD157" s="310">
        <f>VLOOKUP($H157,'WM-AR'!$B$7:$AL$2292,33,FALSE)</f>
        <v>0</v>
      </c>
      <c r="AE157" s="287" t="s">
        <v>1366</v>
      </c>
      <c r="AF157" s="316" t="s">
        <v>585</v>
      </c>
      <c r="AG157" s="312"/>
      <c r="AH157" s="312" t="s">
        <v>882</v>
      </c>
      <c r="AI157" s="334" t="s">
        <v>1364</v>
      </c>
    </row>
    <row r="158" spans="2:35" ht="49.9" customHeight="1">
      <c r="B158" s="314"/>
      <c r="C158" s="285"/>
      <c r="D158" s="285"/>
      <c r="E158" s="747"/>
      <c r="F158" s="286" t="str">
        <f t="shared" si="19"/>
        <v xml:space="preserve">Disposal </v>
      </c>
      <c r="G158" s="308" t="s">
        <v>1367</v>
      </c>
      <c r="H158" s="309" t="str">
        <f t="shared" si="17"/>
        <v>A01ZZ004-00001</v>
      </c>
      <c r="I158" s="310"/>
      <c r="J158" s="310" t="str">
        <f>VLOOKUP($H158,'WM-AR'!$B$7:$AL$2292,34,FALSE)</f>
        <v>M3</v>
      </c>
      <c r="K158" s="310" t="str">
        <f>VLOOKUP($H158,'WM-AR'!$B$7:$AL$2292,4,FALSE)</f>
        <v>Earth Work</v>
      </c>
      <c r="L158" s="310" t="str">
        <f>VLOOKUP($H158,'WM-AR'!$B$7:$AL$2292,6,FALSE)</f>
        <v>-</v>
      </c>
      <c r="M158" s="310" t="str">
        <f>VLOOKUP($H158,'WM-AR'!$B$7:$AL$2292,8,FALSE)</f>
        <v>Disposal</v>
      </c>
      <c r="N158" s="310" t="str">
        <f>VLOOKUP($H158,'WM-AR'!$B$7:$AL$2292,10,FALSE)</f>
        <v>Soil</v>
      </c>
      <c r="O158" s="310">
        <f>VLOOKUP($H158,'WM-AR'!$B$7:$AL$2292,12,FALSE)</f>
        <v>0</v>
      </c>
      <c r="P158" s="310" t="str">
        <f>IF(VLOOKUP($H158,'WM-AR'!$B$7:$AL$2292,14,FALSE)=0,"",VLOOKUP($H158,'WM-AR'!$B$7:$AL$2292,14,FALSE))</f>
        <v/>
      </c>
      <c r="Q158" s="310">
        <f>VLOOKUP($H158,'WM-AR'!$B$7:$AL$2292,16,FALSE)</f>
        <v>0</v>
      </c>
      <c r="R158" s="310">
        <f>VLOOKUP($H158,'WM-AR'!$B$7:$AL$2292,18,FALSE)</f>
        <v>0</v>
      </c>
      <c r="S158" s="310" t="str">
        <f>VLOOKUP($H158,'WM-AR'!$B$7:$AL$2292,20,FALSE)</f>
        <v/>
      </c>
      <c r="T158" s="310">
        <f>VLOOKUP($H158,'WM-AR'!$B$7:$AL$2292,22,FALSE)</f>
        <v>0</v>
      </c>
      <c r="U158" s="310" t="str">
        <f>VLOOKUP($H158,'WM-AR'!$B$7:$AL$2292,24,FALSE)</f>
        <v/>
      </c>
      <c r="V158" s="310">
        <f>VLOOKUP($H158,'WM-AR'!$B$7:$AL$2292,25,FALSE)</f>
        <v>0</v>
      </c>
      <c r="W158" s="310" t="str">
        <f>VLOOKUP($H158,'WM-AR'!$B$7:$AL$2292,26,FALSE)</f>
        <v/>
      </c>
      <c r="X158" s="310">
        <f>VLOOKUP($H158,'WM-AR'!$B$7:$AL$2292,27,FALSE)</f>
        <v>0</v>
      </c>
      <c r="Y158" s="310" t="str">
        <f>VLOOKUP($H158,'WM-AR'!$B$7:$AL$2292,28,FALSE)</f>
        <v>Disposal Distance=Appx. (  )km from Site</v>
      </c>
      <c r="Z158" s="310">
        <f>VLOOKUP($H158,'WM-AR'!$B$7:$AL$2292,29,FALSE)</f>
        <v>0</v>
      </c>
      <c r="AA158" s="310">
        <f>VLOOKUP($H158,'WM-AR'!$B$7:$AL$2292,30,FALSE)</f>
        <v>0</v>
      </c>
      <c r="AB158" s="310">
        <f>VLOOKUP($H158,'WM-AR'!$B$7:$AL$2292,31,FALSE)</f>
        <v>0</v>
      </c>
      <c r="AC158" s="310">
        <f>VLOOKUP($H158,'WM-AR'!$B$7:$AL$2292,32,FALSE)</f>
        <v>0</v>
      </c>
      <c r="AD158" s="310">
        <f>VLOOKUP($H158,'WM-AR'!$B$7:$AL$2292,33,FALSE)</f>
        <v>0</v>
      </c>
      <c r="AE158" s="287" t="s">
        <v>1368</v>
      </c>
      <c r="AF158" s="316" t="s">
        <v>586</v>
      </c>
      <c r="AG158" s="312"/>
      <c r="AH158" s="312" t="s">
        <v>882</v>
      </c>
      <c r="AI158" s="334" t="s">
        <v>1364</v>
      </c>
    </row>
    <row r="159" spans="2:35" ht="34.9" customHeight="1">
      <c r="B159" s="349"/>
      <c r="C159" s="420"/>
      <c r="D159" s="426"/>
      <c r="E159" s="426"/>
      <c r="F159" s="474" t="s">
        <v>1369</v>
      </c>
      <c r="G159" s="474"/>
      <c r="H159" s="350" t="str">
        <f t="shared" si="17"/>
        <v/>
      </c>
      <c r="I159" s="351"/>
      <c r="J159" s="351"/>
      <c r="K159" s="351"/>
      <c r="L159" s="351"/>
      <c r="M159" s="351"/>
      <c r="N159" s="351"/>
      <c r="O159" s="351"/>
      <c r="P159" s="351"/>
      <c r="Q159" s="351"/>
      <c r="R159" s="351"/>
      <c r="S159" s="351"/>
      <c r="T159" s="351"/>
      <c r="U159" s="351"/>
      <c r="V159" s="351"/>
      <c r="W159" s="351"/>
      <c r="X159" s="351"/>
      <c r="Y159" s="351"/>
      <c r="Z159" s="351"/>
      <c r="AA159" s="351"/>
      <c r="AB159" s="351"/>
      <c r="AC159" s="351"/>
      <c r="AD159" s="351"/>
      <c r="AE159" s="440"/>
      <c r="AF159" s="297"/>
      <c r="AG159" s="297"/>
      <c r="AH159" s="297"/>
      <c r="AI159" s="475"/>
    </row>
    <row r="160" spans="2:35" ht="34.9" customHeight="1">
      <c r="B160" s="440"/>
      <c r="C160" s="285" t="s">
        <v>601</v>
      </c>
      <c r="D160" s="308"/>
      <c r="E160" s="287" t="s">
        <v>1393</v>
      </c>
      <c r="F160" s="288" t="s">
        <v>1432</v>
      </c>
      <c r="G160" s="289"/>
      <c r="H160" s="290" t="str">
        <f t="shared" si="17"/>
        <v/>
      </c>
      <c r="I160" s="290"/>
      <c r="J160" s="290"/>
      <c r="K160" s="290"/>
      <c r="L160" s="290"/>
      <c r="M160" s="291"/>
      <c r="N160" s="454"/>
      <c r="O160" s="442"/>
      <c r="P160" s="442"/>
      <c r="Q160" s="442"/>
      <c r="R160" s="442"/>
      <c r="S160" s="442"/>
      <c r="T160" s="442"/>
      <c r="U160" s="443"/>
      <c r="V160" s="444"/>
      <c r="W160" s="444"/>
      <c r="X160" s="444"/>
      <c r="Y160" s="444"/>
      <c r="Z160" s="444"/>
      <c r="AA160" s="444"/>
      <c r="AB160" s="444"/>
      <c r="AC160" s="444"/>
      <c r="AD160" s="444"/>
      <c r="AE160" s="394"/>
      <c r="AF160" s="297"/>
      <c r="AG160" s="297"/>
      <c r="AH160" s="297"/>
      <c r="AI160" s="333" t="s">
        <v>1433</v>
      </c>
    </row>
    <row r="161" spans="2:35" ht="49.9" customHeight="1">
      <c r="B161" s="307"/>
      <c r="C161" s="286"/>
      <c r="D161" s="286"/>
      <c r="E161" s="746"/>
      <c r="F161" s="286" t="str">
        <f t="shared" ref="F161:F164" si="20">M161&amp;" "&amp;P161</f>
        <v>Structural Concrete 20MPa &lt; F'c (Cylinder Strength) ≤ 25MPa</v>
      </c>
      <c r="G161" s="308" t="s">
        <v>1206</v>
      </c>
      <c r="H161" s="309" t="str">
        <f t="shared" si="17"/>
        <v>A03AD032-00010</v>
      </c>
      <c r="I161" s="310"/>
      <c r="J161" s="310" t="str">
        <f>VLOOKUP($H161,'WM-AR'!$B$7:$AL$2292,34,FALSE)</f>
        <v>M3</v>
      </c>
      <c r="K161" s="310" t="str">
        <f>VLOOKUP($H161,'WM-AR'!$B$7:$AL$2292,4,FALSE)</f>
        <v>Concrete Work</v>
      </c>
      <c r="L161" s="310" t="str">
        <f>VLOOKUP($H161,'WM-AR'!$B$7:$AL$2292,6,FALSE)</f>
        <v>Substructure Work</v>
      </c>
      <c r="M161" s="310" t="str">
        <f>VLOOKUP($H161,'WM-AR'!$B$7:$AL$2292,8,FALSE)</f>
        <v>Structural Concrete</v>
      </c>
      <c r="N161" s="310">
        <f>VLOOKUP($H161,'WM-AR'!$B$7:$AL$2292,10,FALSE)</f>
        <v>0</v>
      </c>
      <c r="O161" s="310" t="str">
        <f>VLOOKUP($H161,'WM-AR'!$B$7:$AL$2292,12,FALSE)</f>
        <v>Cement Type-1</v>
      </c>
      <c r="P161" s="310" t="str">
        <f>IF(VLOOKUP($H161,'WM-AR'!$B$7:$AL$2292,14,FALSE)=0,"",VLOOKUP($H161,'WM-AR'!$B$7:$AL$2292,14,FALSE))</f>
        <v>20MPa &lt; F'c (Cylinder Strength) ≤ 25MPa</v>
      </c>
      <c r="Q161" s="310">
        <f>VLOOKUP($H161,'WM-AR'!$B$7:$AL$2292,16,FALSE)</f>
        <v>0</v>
      </c>
      <c r="R161" s="310">
        <f>VLOOKUP($H161,'WM-AR'!$B$7:$AL$2292,18,FALSE)</f>
        <v>0</v>
      </c>
      <c r="S161" s="310" t="str">
        <f>VLOOKUP($H161,'WM-AR'!$B$7:$AL$2292,20,FALSE)</f>
        <v/>
      </c>
      <c r="T161" s="310">
        <f>VLOOKUP($H161,'WM-AR'!$B$7:$AL$2292,22,FALSE)</f>
        <v>0</v>
      </c>
      <c r="U161" s="310" t="str">
        <f>VLOOKUP($H161,'WM-AR'!$B$7:$AL$2292,24,FALSE)</f>
        <v/>
      </c>
      <c r="V161" s="310">
        <f>VLOOKUP($H161,'WM-AR'!$B$7:$AL$2292,25,FALSE)</f>
        <v>0</v>
      </c>
      <c r="W161" s="310" t="str">
        <f>VLOOKUP($H161,'WM-AR'!$B$7:$AL$2292,26,FALSE)</f>
        <v/>
      </c>
      <c r="X161" s="310">
        <f>VLOOKUP($H161,'WM-AR'!$B$7:$AL$2292,27,FALSE)</f>
        <v>0</v>
      </c>
      <c r="Y161" s="310">
        <f>VLOOKUP($H161,'WM-AR'!$B$7:$AL$2292,28,FALSE)</f>
        <v>0</v>
      </c>
      <c r="Z161" s="310">
        <f>VLOOKUP($H161,'WM-AR'!$B$7:$AL$2292,29,FALSE)</f>
        <v>0</v>
      </c>
      <c r="AA161" s="310">
        <f>VLOOKUP($H161,'WM-AR'!$B$7:$AL$2292,30,FALSE)</f>
        <v>0</v>
      </c>
      <c r="AB161" s="310">
        <f>VLOOKUP($H161,'WM-AR'!$B$7:$AL$2292,31,FALSE)</f>
        <v>0</v>
      </c>
      <c r="AC161" s="310">
        <f>VLOOKUP($H161,'WM-AR'!$B$7:$AL$2292,32,FALSE)</f>
        <v>0</v>
      </c>
      <c r="AD161" s="310">
        <f>VLOOKUP($H161,'WM-AR'!$B$7:$AL$2292,33,FALSE)</f>
        <v>0</v>
      </c>
      <c r="AE161" s="287" t="s">
        <v>897</v>
      </c>
      <c r="AF161" s="316" t="s">
        <v>513</v>
      </c>
      <c r="AG161" s="312"/>
      <c r="AH161" s="312" t="s">
        <v>882</v>
      </c>
      <c r="AI161" s="334"/>
    </row>
    <row r="162" spans="2:35" ht="49.9" customHeight="1">
      <c r="B162" s="314"/>
      <c r="C162" s="285"/>
      <c r="D162" s="285"/>
      <c r="E162" s="748"/>
      <c r="F162" s="286" t="str">
        <f t="shared" si="20"/>
        <v>Rebar Work 300MPa&lt;Fy≤400MPa</v>
      </c>
      <c r="G162" s="308" t="s">
        <v>1221</v>
      </c>
      <c r="H162" s="309" t="str">
        <f t="shared" si="17"/>
        <v>A03AD037-00003</v>
      </c>
      <c r="I162" s="310"/>
      <c r="J162" s="310" t="str">
        <f>VLOOKUP($H162,'WM-AR'!$B$7:$AL$2292,34,FALSE)</f>
        <v>TON</v>
      </c>
      <c r="K162" s="310" t="str">
        <f>VLOOKUP($H162,'WM-AR'!$B$7:$AL$2292,4,FALSE)</f>
        <v>Concrete Work</v>
      </c>
      <c r="L162" s="310" t="str">
        <f>VLOOKUP($H162,'WM-AR'!$B$7:$AL$2292,6,FALSE)</f>
        <v>Substructure Work</v>
      </c>
      <c r="M162" s="310" t="str">
        <f>VLOOKUP($H162,'WM-AR'!$B$7:$AL$2292,8,FALSE)</f>
        <v>Rebar Work</v>
      </c>
      <c r="N162" s="310" t="str">
        <f>VLOOKUP($H162,'WM-AR'!$B$7:$AL$2292,10,FALSE)</f>
        <v>Deformed Bar (Non-Coat.)</v>
      </c>
      <c r="O162" s="310">
        <f>VLOOKUP($H162,'WM-AR'!$B$7:$AL$2292,12,FALSE)</f>
        <v>0</v>
      </c>
      <c r="P162" s="310" t="str">
        <f>IF(VLOOKUP($H162,'WM-AR'!$B$7:$AL$2292,14,FALSE)=0,"",VLOOKUP($H162,'WM-AR'!$B$7:$AL$2292,14,FALSE))</f>
        <v>300MPa&lt;Fy≤400MPa</v>
      </c>
      <c r="Q162" s="310">
        <f>VLOOKUP($H162,'WM-AR'!$B$7:$AL$2292,16,FALSE)</f>
        <v>0</v>
      </c>
      <c r="R162" s="310">
        <f>VLOOKUP($H162,'WM-AR'!$B$7:$AL$2292,18,FALSE)</f>
        <v>0</v>
      </c>
      <c r="S162" s="310" t="str">
        <f>VLOOKUP($H162,'WM-AR'!$B$7:$AL$2292,20,FALSE)</f>
        <v/>
      </c>
      <c r="T162" s="310">
        <f>VLOOKUP($H162,'WM-AR'!$B$7:$AL$2292,22,FALSE)</f>
        <v>0</v>
      </c>
      <c r="U162" s="310" t="str">
        <f>VLOOKUP($H162,'WM-AR'!$B$7:$AL$2292,24,FALSE)</f>
        <v/>
      </c>
      <c r="V162" s="310">
        <f>VLOOKUP($H162,'WM-AR'!$B$7:$AL$2292,25,FALSE)</f>
        <v>0</v>
      </c>
      <c r="W162" s="310" t="str">
        <f>VLOOKUP($H162,'WM-AR'!$B$7:$AL$2292,26,FALSE)</f>
        <v/>
      </c>
      <c r="X162" s="310">
        <f>VLOOKUP($H162,'WM-AR'!$B$7:$AL$2292,27,FALSE)</f>
        <v>0</v>
      </c>
      <c r="Y162" s="310">
        <f>VLOOKUP($H162,'WM-AR'!$B$7:$AL$2292,28,FALSE)</f>
        <v>0</v>
      </c>
      <c r="Z162" s="310">
        <f>VLOOKUP($H162,'WM-AR'!$B$7:$AL$2292,29,FALSE)</f>
        <v>0</v>
      </c>
      <c r="AA162" s="310">
        <f>VLOOKUP($H162,'WM-AR'!$B$7:$AL$2292,30,FALSE)</f>
        <v>0</v>
      </c>
      <c r="AB162" s="310">
        <f>VLOOKUP($H162,'WM-AR'!$B$7:$AL$2292,31,FALSE)</f>
        <v>0</v>
      </c>
      <c r="AC162" s="310">
        <f>VLOOKUP($H162,'WM-AR'!$B$7:$AL$2292,32,FALSE)</f>
        <v>0</v>
      </c>
      <c r="AD162" s="310">
        <f>VLOOKUP($H162,'WM-AR'!$B$7:$AL$2292,33,FALSE)</f>
        <v>0</v>
      </c>
      <c r="AE162" s="287" t="s">
        <v>899</v>
      </c>
      <c r="AF162" s="316" t="s">
        <v>1427</v>
      </c>
      <c r="AG162" s="312"/>
      <c r="AH162" s="312" t="s">
        <v>886</v>
      </c>
      <c r="AI162" s="334" t="s">
        <v>887</v>
      </c>
    </row>
    <row r="163" spans="2:35" ht="49.9" customHeight="1">
      <c r="B163" s="314"/>
      <c r="C163" s="285"/>
      <c r="D163" s="285"/>
      <c r="E163" s="747"/>
      <c r="F163" s="286" t="str">
        <f t="shared" si="20"/>
        <v xml:space="preserve">Form Work (3 times in use) </v>
      </c>
      <c r="G163" s="308" t="s">
        <v>1222</v>
      </c>
      <c r="H163" s="309" t="str">
        <f t="shared" si="17"/>
        <v>A03AD035-00001</v>
      </c>
      <c r="I163" s="310"/>
      <c r="J163" s="310" t="str">
        <f>VLOOKUP($H163,'WM-AR'!$B$7:$AL$2292,34,FALSE)</f>
        <v>M2</v>
      </c>
      <c r="K163" s="310" t="str">
        <f>VLOOKUP($H163,'WM-AR'!$B$7:$AL$2292,4,FALSE)</f>
        <v>Concrete Work</v>
      </c>
      <c r="L163" s="310" t="str">
        <f>VLOOKUP($H163,'WM-AR'!$B$7:$AL$2292,6,FALSE)</f>
        <v>Substructure Work</v>
      </c>
      <c r="M163" s="310" t="str">
        <f>VLOOKUP($H163,'WM-AR'!$B$7:$AL$2292,8,FALSE)</f>
        <v>Form Work (3 times in use)</v>
      </c>
      <c r="N163" s="310" t="str">
        <f>VLOOKUP($H163,'WM-AR'!$B$7:$AL$2292,10,FALSE)</f>
        <v>Flat Form</v>
      </c>
      <c r="O163" s="310">
        <f>VLOOKUP($H163,'WM-AR'!$B$7:$AL$2292,12,FALSE)</f>
        <v>0</v>
      </c>
      <c r="P163" s="310" t="str">
        <f>IF(VLOOKUP($H163,'WM-AR'!$B$7:$AL$2292,14,FALSE)=0,"",VLOOKUP($H163,'WM-AR'!$B$7:$AL$2292,14,FALSE))</f>
        <v/>
      </c>
      <c r="Q163" s="310">
        <f>VLOOKUP($H163,'WM-AR'!$B$7:$AL$2292,16,FALSE)</f>
        <v>0</v>
      </c>
      <c r="R163" s="310">
        <f>VLOOKUP($H163,'WM-AR'!$B$7:$AL$2292,18,FALSE)</f>
        <v>0</v>
      </c>
      <c r="S163" s="310" t="str">
        <f>VLOOKUP($H163,'WM-AR'!$B$7:$AL$2292,20,FALSE)</f>
        <v>Dressed Lumber, Plywood or Steel Form(Wood Planks are not Allowed) incl. Chamfer</v>
      </c>
      <c r="T163" s="310">
        <f>VLOOKUP($H163,'WM-AR'!$B$7:$AL$2292,22,FALSE)</f>
        <v>0</v>
      </c>
      <c r="U163" s="310" t="str">
        <f>VLOOKUP($H163,'WM-AR'!$B$7:$AL$2292,24,FALSE)</f>
        <v/>
      </c>
      <c r="V163" s="310">
        <f>VLOOKUP($H163,'WM-AR'!$B$7:$AL$2292,25,FALSE)</f>
        <v>0</v>
      </c>
      <c r="W163" s="310" t="str">
        <f>VLOOKUP($H163,'WM-AR'!$B$7:$AL$2292,26,FALSE)</f>
        <v/>
      </c>
      <c r="X163" s="310">
        <f>VLOOKUP($H163,'WM-AR'!$B$7:$AL$2292,27,FALSE)</f>
        <v>0</v>
      </c>
      <c r="Y163" s="310">
        <f>VLOOKUP($H163,'WM-AR'!$B$7:$AL$2292,28,FALSE)</f>
        <v>0</v>
      </c>
      <c r="Z163" s="310">
        <f>VLOOKUP($H163,'WM-AR'!$B$7:$AL$2292,29,FALSE)</f>
        <v>0</v>
      </c>
      <c r="AA163" s="310">
        <f>VLOOKUP($H163,'WM-AR'!$B$7:$AL$2292,30,FALSE)</f>
        <v>0</v>
      </c>
      <c r="AB163" s="310">
        <f>VLOOKUP($H163,'WM-AR'!$B$7:$AL$2292,31,FALSE)</f>
        <v>0</v>
      </c>
      <c r="AC163" s="310">
        <f>VLOOKUP($H163,'WM-AR'!$B$7:$AL$2292,32,FALSE)</f>
        <v>0</v>
      </c>
      <c r="AD163" s="310">
        <f>VLOOKUP($H163,'WM-AR'!$B$7:$AL$2292,33,FALSE)</f>
        <v>0</v>
      </c>
      <c r="AE163" s="287"/>
      <c r="AF163" s="316" t="s">
        <v>606</v>
      </c>
      <c r="AG163" s="312"/>
      <c r="AH163" s="312" t="s">
        <v>763</v>
      </c>
      <c r="AI163" s="334"/>
    </row>
    <row r="164" spans="2:35" ht="49.9" customHeight="1">
      <c r="B164" s="314"/>
      <c r="C164" s="315"/>
      <c r="D164" s="315"/>
      <c r="E164" s="479"/>
      <c r="F164" s="286" t="str">
        <f t="shared" si="20"/>
        <v xml:space="preserve">Bitumen/Bituminous/Asphalt Coating </v>
      </c>
      <c r="G164" s="308" t="s">
        <v>906</v>
      </c>
      <c r="H164" s="309" t="str">
        <f t="shared" si="17"/>
        <v>A03AH056-00001</v>
      </c>
      <c r="I164" s="310"/>
      <c r="J164" s="310" t="str">
        <f>VLOOKUP($H164,'WM-AR'!$B$7:$AL$2292,34,FALSE)</f>
        <v>M2</v>
      </c>
      <c r="K164" s="310" t="str">
        <f>VLOOKUP($H164,'WM-AR'!$B$7:$AL$2292,4,FALSE)</f>
        <v>Concrete Work</v>
      </c>
      <c r="L164" s="310" t="str">
        <f>VLOOKUP($H164,'WM-AR'!$B$7:$AL$2292,6,FALSE)</f>
        <v>Concrete Protective Coating (U/G)</v>
      </c>
      <c r="M164" s="310" t="str">
        <f>VLOOKUP($H164,'WM-AR'!$B$7:$AL$2292,8,FALSE)</f>
        <v>Bitumen/Bituminous/Asphalt Coating</v>
      </c>
      <c r="N164" s="310">
        <f>VLOOKUP($H164,'WM-AR'!$B$7:$AL$2292,10,FALSE)</f>
        <v>0</v>
      </c>
      <c r="O164" s="310">
        <f>VLOOKUP($H164,'WM-AR'!$B$7:$AL$2292,12,FALSE)</f>
        <v>0</v>
      </c>
      <c r="P164" s="310" t="str">
        <f>IF(VLOOKUP($H164,'WM-AR'!$B$7:$AL$2292,14,FALSE)=0,"",VLOOKUP($H164,'WM-AR'!$B$7:$AL$2292,14,FALSE))</f>
        <v/>
      </c>
      <c r="Q164" s="310">
        <f>VLOOKUP($H164,'WM-AR'!$B$7:$AL$2292,16,FALSE)</f>
        <v>0</v>
      </c>
      <c r="R164" s="310">
        <f>VLOOKUP($H164,'WM-AR'!$B$7:$AL$2292,18,FALSE)</f>
        <v>0</v>
      </c>
      <c r="S164" s="310">
        <f>VLOOKUP($H164,'WM-AR'!$B$7:$AL$2292,20,FALSE)</f>
        <v>0</v>
      </c>
      <c r="T164" s="310">
        <f>VLOOKUP($H164,'WM-AR'!$B$7:$AL$2292,22,FALSE)</f>
        <v>0</v>
      </c>
      <c r="U164" s="310">
        <f>VLOOKUP($H164,'WM-AR'!$B$7:$AL$2292,24,FALSE)</f>
        <v>0</v>
      </c>
      <c r="V164" s="310">
        <f>VLOOKUP($H164,'WM-AR'!$B$7:$AL$2292,25,FALSE)</f>
        <v>0</v>
      </c>
      <c r="W164" s="310" t="str">
        <f>VLOOKUP($H164,'WM-AR'!$B$7:$AL$2292,26,FALSE)</f>
        <v/>
      </c>
      <c r="X164" s="310">
        <f>VLOOKUP($H164,'WM-AR'!$B$7:$AL$2292,27,FALSE)</f>
        <v>0</v>
      </c>
      <c r="Y164" s="310">
        <f>VLOOKUP($H164,'WM-AR'!$B$7:$AL$2292,28,FALSE)</f>
        <v>0</v>
      </c>
      <c r="Z164" s="310">
        <f>VLOOKUP($H164,'WM-AR'!$B$7:$AL$2292,29,FALSE)</f>
        <v>0</v>
      </c>
      <c r="AA164" s="310">
        <f>VLOOKUP($H164,'WM-AR'!$B$7:$AL$2292,30,FALSE)</f>
        <v>0</v>
      </c>
      <c r="AB164" s="310">
        <f>VLOOKUP($H164,'WM-AR'!$B$7:$AL$2292,31,FALSE)</f>
        <v>0</v>
      </c>
      <c r="AC164" s="310">
        <f>VLOOKUP($H164,'WM-AR'!$B$7:$AL$2292,32,FALSE)</f>
        <v>0</v>
      </c>
      <c r="AD164" s="310">
        <f>VLOOKUP($H164,'WM-AR'!$B$7:$AL$2292,33,FALSE)</f>
        <v>0</v>
      </c>
      <c r="AE164" s="287"/>
      <c r="AF164" s="316" t="s">
        <v>609</v>
      </c>
      <c r="AG164" s="312"/>
      <c r="AH164" s="312" t="s">
        <v>763</v>
      </c>
      <c r="AI164" s="478" t="s">
        <v>1428</v>
      </c>
    </row>
    <row r="165" spans="2:35" ht="49.9" customHeight="1">
      <c r="B165" s="314"/>
      <c r="C165" s="285"/>
      <c r="D165" s="285"/>
      <c r="E165" s="746"/>
      <c r="F165" s="286" t="e" cm="1">
        <f t="array" ref="F165">M165&amp;" "&amp;P165A01ZZ001-5</f>
        <v>#NAME?</v>
      </c>
      <c r="G165" s="308" t="s">
        <v>1362</v>
      </c>
      <c r="H165" s="309" t="str">
        <f t="shared" si="17"/>
        <v>A01ZZ001-00004</v>
      </c>
      <c r="I165" s="310"/>
      <c r="J165" s="310" t="str">
        <f>VLOOKUP($H165,'WM-AR'!$B$7:$AL$2292,34,FALSE)</f>
        <v>M3</v>
      </c>
      <c r="K165" s="310" t="str">
        <f>VLOOKUP($H165,'WM-AR'!$B$7:$AL$2292,4,FALSE)</f>
        <v>Earth Work</v>
      </c>
      <c r="L165" s="310" t="str">
        <f>VLOOKUP($H165,'WM-AR'!$B$7:$AL$2292,6,FALSE)</f>
        <v>-</v>
      </c>
      <c r="M165" s="310" t="str">
        <f>VLOOKUP($H165,'WM-AR'!$B$7:$AL$2292,8,FALSE)</f>
        <v>Excavation</v>
      </c>
      <c r="N165" s="310" t="str">
        <f>VLOOKUP($H165,'WM-AR'!$B$7:$AL$2292,10,FALSE)</f>
        <v>Soil, Mech.</v>
      </c>
      <c r="O165" s="310">
        <f>VLOOKUP($H165,'WM-AR'!$B$7:$AL$2292,12,FALSE)</f>
        <v>0</v>
      </c>
      <c r="P165" s="310" t="str">
        <f>IF(VLOOKUP($H165,'WM-AR'!$B$7:$AL$2292,14,FALSE)=0,"",VLOOKUP($H165,'WM-AR'!$B$7:$AL$2292,14,FALSE))</f>
        <v/>
      </c>
      <c r="Q165" s="310">
        <f>VLOOKUP($H165,'WM-AR'!$B$7:$AL$2292,16,FALSE)</f>
        <v>0</v>
      </c>
      <c r="R165" s="310">
        <f>VLOOKUP($H165,'WM-AR'!$B$7:$AL$2292,18,FALSE)</f>
        <v>0</v>
      </c>
      <c r="S165" s="310" t="str">
        <f>VLOOKUP($H165,'WM-AR'!$B$7:$AL$2292,20,FALSE)</f>
        <v/>
      </c>
      <c r="T165" s="310" t="str">
        <f>VLOOKUP($H165,'WM-AR'!$B$7:$AL$2292,22,FALSE)</f>
        <v>D ≤ 2.0M</v>
      </c>
      <c r="U165" s="310" t="str">
        <f>VLOOKUP($H165,'WM-AR'!$B$7:$AL$2292,24,FALSE)</f>
        <v/>
      </c>
      <c r="V165" s="310">
        <f>VLOOKUP($H165,'WM-AR'!$B$7:$AL$2292,25,FALSE)</f>
        <v>0</v>
      </c>
      <c r="W165" s="310" t="str">
        <f>VLOOKUP($H165,'WM-AR'!$B$7:$AL$2292,26,FALSE)</f>
        <v/>
      </c>
      <c r="X165" s="310">
        <f>VLOOKUP($H165,'WM-AR'!$B$7:$AL$2292,27,FALSE)</f>
        <v>0</v>
      </c>
      <c r="Y165" s="310">
        <f>VLOOKUP($H165,'WM-AR'!$B$7:$AL$2292,28,FALSE)</f>
        <v>0</v>
      </c>
      <c r="Z165" s="310">
        <f>VLOOKUP($H165,'WM-AR'!$B$7:$AL$2292,29,FALSE)</f>
        <v>0</v>
      </c>
      <c r="AA165" s="310">
        <f>VLOOKUP($H165,'WM-AR'!$B$7:$AL$2292,30,FALSE)</f>
        <v>0</v>
      </c>
      <c r="AB165" s="310">
        <f>VLOOKUP($H165,'WM-AR'!$B$7:$AL$2292,31,FALSE)</f>
        <v>0</v>
      </c>
      <c r="AC165" s="310">
        <f>VLOOKUP($H165,'WM-AR'!$B$7:$AL$2292,32,FALSE)</f>
        <v>0</v>
      </c>
      <c r="AD165" s="310">
        <f>VLOOKUP($H165,'WM-AR'!$B$7:$AL$2292,33,FALSE)</f>
        <v>0</v>
      </c>
      <c r="AE165" s="287" t="s">
        <v>1363</v>
      </c>
      <c r="AF165" s="316" t="s">
        <v>583</v>
      </c>
      <c r="AG165" s="312"/>
      <c r="AH165" s="312" t="s">
        <v>882</v>
      </c>
      <c r="AI165" s="334" t="s">
        <v>1364</v>
      </c>
    </row>
    <row r="166" spans="2:35" ht="49.9" customHeight="1">
      <c r="B166" s="314"/>
      <c r="C166" s="285"/>
      <c r="D166" s="285"/>
      <c r="E166" s="748"/>
      <c r="F166" s="286" t="str">
        <f t="shared" ref="F166:F168" si="21">M166&amp;" "&amp;P166</f>
        <v xml:space="preserve">Excavation </v>
      </c>
      <c r="G166" s="308" t="s">
        <v>1384</v>
      </c>
      <c r="H166" s="309" t="str">
        <f t="shared" si="17"/>
        <v>A01ZZ001-00005</v>
      </c>
      <c r="I166" s="310"/>
      <c r="J166" s="310" t="str">
        <f>VLOOKUP($H166,'WM-AR'!$B$7:$AL$2292,34,FALSE)</f>
        <v>M3</v>
      </c>
      <c r="K166" s="310" t="str">
        <f>VLOOKUP($H166,'WM-AR'!$B$7:$AL$2292,4,FALSE)</f>
        <v>Earth Work</v>
      </c>
      <c r="L166" s="310" t="str">
        <f>VLOOKUP($H166,'WM-AR'!$B$7:$AL$2292,6,FALSE)</f>
        <v>-</v>
      </c>
      <c r="M166" s="310" t="str">
        <f>VLOOKUP($H166,'WM-AR'!$B$7:$AL$2292,8,FALSE)</f>
        <v>Excavation</v>
      </c>
      <c r="N166" s="310" t="str">
        <f>VLOOKUP($H166,'WM-AR'!$B$7:$AL$2292,10,FALSE)</f>
        <v>Soil, Mech.</v>
      </c>
      <c r="O166" s="310">
        <f>VLOOKUP($H166,'WM-AR'!$B$7:$AL$2292,12,FALSE)</f>
        <v>0</v>
      </c>
      <c r="P166" s="310" t="str">
        <f>IF(VLOOKUP($H166,'WM-AR'!$B$7:$AL$2292,14,FALSE)=0,"",VLOOKUP($H166,'WM-AR'!$B$7:$AL$2292,14,FALSE))</f>
        <v/>
      </c>
      <c r="Q166" s="310">
        <f>VLOOKUP($H166,'WM-AR'!$B$7:$AL$2292,16,FALSE)</f>
        <v>0</v>
      </c>
      <c r="R166" s="310">
        <f>VLOOKUP($H166,'WM-AR'!$B$7:$AL$2292,18,FALSE)</f>
        <v>0</v>
      </c>
      <c r="S166" s="310" t="str">
        <f>VLOOKUP($H166,'WM-AR'!$B$7:$AL$2292,20,FALSE)</f>
        <v/>
      </c>
      <c r="T166" s="310" t="str">
        <f>VLOOKUP($H166,'WM-AR'!$B$7:$AL$2292,22,FALSE)</f>
        <v>2.0M &lt; D ≤ 4.0M</v>
      </c>
      <c r="U166" s="310" t="str">
        <f>VLOOKUP($H166,'WM-AR'!$B$7:$AL$2292,24,FALSE)</f>
        <v/>
      </c>
      <c r="V166" s="310">
        <f>VLOOKUP($H166,'WM-AR'!$B$7:$AL$2292,25,FALSE)</f>
        <v>0</v>
      </c>
      <c r="W166" s="310" t="str">
        <f>VLOOKUP($H166,'WM-AR'!$B$7:$AL$2292,26,FALSE)</f>
        <v/>
      </c>
      <c r="X166" s="310">
        <f>VLOOKUP($H166,'WM-AR'!$B$7:$AL$2292,27,FALSE)</f>
        <v>0</v>
      </c>
      <c r="Y166" s="310">
        <f>VLOOKUP($H166,'WM-AR'!$B$7:$AL$2292,28,FALSE)</f>
        <v>0</v>
      </c>
      <c r="Z166" s="310">
        <f>VLOOKUP($H166,'WM-AR'!$B$7:$AL$2292,29,FALSE)</f>
        <v>0</v>
      </c>
      <c r="AA166" s="310">
        <f>VLOOKUP($H166,'WM-AR'!$B$7:$AL$2292,30,FALSE)</f>
        <v>0</v>
      </c>
      <c r="AB166" s="310">
        <f>VLOOKUP($H166,'WM-AR'!$B$7:$AL$2292,31,FALSE)</f>
        <v>0</v>
      </c>
      <c r="AC166" s="310">
        <f>VLOOKUP($H166,'WM-AR'!$B$7:$AL$2292,32,FALSE)</f>
        <v>0</v>
      </c>
      <c r="AD166" s="310">
        <f>VLOOKUP($H166,'WM-AR'!$B$7:$AL$2292,33,FALSE)</f>
        <v>0</v>
      </c>
      <c r="AE166" s="287" t="s">
        <v>1431</v>
      </c>
      <c r="AF166" s="316" t="s">
        <v>583</v>
      </c>
      <c r="AG166" s="312"/>
      <c r="AH166" s="312" t="s">
        <v>882</v>
      </c>
      <c r="AI166" s="334" t="s">
        <v>1364</v>
      </c>
    </row>
    <row r="167" spans="2:35" ht="49.9" customHeight="1">
      <c r="B167" s="314"/>
      <c r="C167" s="285"/>
      <c r="D167" s="285"/>
      <c r="E167" s="748"/>
      <c r="F167" s="286" t="str">
        <f t="shared" si="21"/>
        <v xml:space="preserve">Backfill </v>
      </c>
      <c r="G167" s="308" t="s">
        <v>1365</v>
      </c>
      <c r="H167" s="309" t="str">
        <f t="shared" si="17"/>
        <v>A01ZZ003-00001</v>
      </c>
      <c r="I167" s="310"/>
      <c r="J167" s="310" t="str">
        <f>VLOOKUP($H167,'WM-AR'!$B$7:$AL$2292,34,FALSE)</f>
        <v>M3</v>
      </c>
      <c r="K167" s="310" t="str">
        <f>VLOOKUP($H167,'WM-AR'!$B$7:$AL$2292,4,FALSE)</f>
        <v>Earth Work</v>
      </c>
      <c r="L167" s="310" t="str">
        <f>VLOOKUP($H167,'WM-AR'!$B$7:$AL$2292,6,FALSE)</f>
        <v>-</v>
      </c>
      <c r="M167" s="310" t="str">
        <f>VLOOKUP($H167,'WM-AR'!$B$7:$AL$2292,8,FALSE)</f>
        <v>Backfill</v>
      </c>
      <c r="N167" s="310" t="str">
        <f>VLOOKUP($H167,'WM-AR'!$B$7:$AL$2292,10,FALSE)</f>
        <v>Re-use, Soil</v>
      </c>
      <c r="O167" s="310">
        <f>VLOOKUP($H167,'WM-AR'!$B$7:$AL$2292,12,FALSE)</f>
        <v>0</v>
      </c>
      <c r="P167" s="310" t="str">
        <f>IF(VLOOKUP($H167,'WM-AR'!$B$7:$AL$2292,14,FALSE)=0,"",VLOOKUP($H167,'WM-AR'!$B$7:$AL$2292,14,FALSE))</f>
        <v/>
      </c>
      <c r="Q167" s="310">
        <f>VLOOKUP($H167,'WM-AR'!$B$7:$AL$2292,16,FALSE)</f>
        <v>0</v>
      </c>
      <c r="R167" s="310">
        <f>VLOOKUP($H167,'WM-AR'!$B$7:$AL$2292,18,FALSE)</f>
        <v>0</v>
      </c>
      <c r="S167" s="310" t="str">
        <f>VLOOKUP($H167,'WM-AR'!$B$7:$AL$2292,20,FALSE)</f>
        <v/>
      </c>
      <c r="T167" s="310">
        <f>VLOOKUP($H167,'WM-AR'!$B$7:$AL$2292,22,FALSE)</f>
        <v>0</v>
      </c>
      <c r="U167" s="310" t="str">
        <f>VLOOKUP($H167,'WM-AR'!$B$7:$AL$2292,24,FALSE)</f>
        <v/>
      </c>
      <c r="V167" s="310">
        <f>VLOOKUP($H167,'WM-AR'!$B$7:$AL$2292,25,FALSE)</f>
        <v>0</v>
      </c>
      <c r="W167" s="310" t="str">
        <f>VLOOKUP($H167,'WM-AR'!$B$7:$AL$2292,26,FALSE)</f>
        <v/>
      </c>
      <c r="X167" s="310">
        <f>VLOOKUP($H167,'WM-AR'!$B$7:$AL$2292,27,FALSE)</f>
        <v>0</v>
      </c>
      <c r="Y167" s="310">
        <f>VLOOKUP($H167,'WM-AR'!$B$7:$AL$2292,28,FALSE)</f>
        <v>0</v>
      </c>
      <c r="Z167" s="310">
        <f>VLOOKUP($H167,'WM-AR'!$B$7:$AL$2292,29,FALSE)</f>
        <v>0</v>
      </c>
      <c r="AA167" s="310" t="str">
        <f>VLOOKUP($H167,'WM-AR'!$B$7:$AL$2292,30,FALSE)</f>
        <v>Compaction=(  )%</v>
      </c>
      <c r="AB167" s="310">
        <f>VLOOKUP($H167,'WM-AR'!$B$7:$AL$2292,31,FALSE)</f>
        <v>0</v>
      </c>
      <c r="AC167" s="310">
        <f>VLOOKUP($H167,'WM-AR'!$B$7:$AL$2292,32,FALSE)</f>
        <v>0</v>
      </c>
      <c r="AD167" s="310">
        <f>VLOOKUP($H167,'WM-AR'!$B$7:$AL$2292,33,FALSE)</f>
        <v>0</v>
      </c>
      <c r="AE167" s="287" t="s">
        <v>1366</v>
      </c>
      <c r="AF167" s="316" t="s">
        <v>585</v>
      </c>
      <c r="AG167" s="312"/>
      <c r="AH167" s="312" t="s">
        <v>882</v>
      </c>
      <c r="AI167" s="334" t="s">
        <v>1364</v>
      </c>
    </row>
    <row r="168" spans="2:35" ht="49.9" customHeight="1">
      <c r="B168" s="314"/>
      <c r="C168" s="285"/>
      <c r="D168" s="285"/>
      <c r="E168" s="747"/>
      <c r="F168" s="286" t="str">
        <f t="shared" si="21"/>
        <v xml:space="preserve">Disposal </v>
      </c>
      <c r="G168" s="308" t="s">
        <v>1367</v>
      </c>
      <c r="H168" s="309" t="str">
        <f t="shared" si="17"/>
        <v>A01ZZ004-00001</v>
      </c>
      <c r="I168" s="310"/>
      <c r="J168" s="310" t="str">
        <f>VLOOKUP($H168,'WM-AR'!$B$7:$AL$2292,34,FALSE)</f>
        <v>M3</v>
      </c>
      <c r="K168" s="310" t="str">
        <f>VLOOKUP($H168,'WM-AR'!$B$7:$AL$2292,4,FALSE)</f>
        <v>Earth Work</v>
      </c>
      <c r="L168" s="310" t="str">
        <f>VLOOKUP($H168,'WM-AR'!$B$7:$AL$2292,6,FALSE)</f>
        <v>-</v>
      </c>
      <c r="M168" s="310" t="str">
        <f>VLOOKUP($H168,'WM-AR'!$B$7:$AL$2292,8,FALSE)</f>
        <v>Disposal</v>
      </c>
      <c r="N168" s="310" t="str">
        <f>VLOOKUP($H168,'WM-AR'!$B$7:$AL$2292,10,FALSE)</f>
        <v>Soil</v>
      </c>
      <c r="O168" s="310">
        <f>VLOOKUP($H168,'WM-AR'!$B$7:$AL$2292,12,FALSE)</f>
        <v>0</v>
      </c>
      <c r="P168" s="310" t="str">
        <f>IF(VLOOKUP($H168,'WM-AR'!$B$7:$AL$2292,14,FALSE)=0,"",VLOOKUP($H168,'WM-AR'!$B$7:$AL$2292,14,FALSE))</f>
        <v/>
      </c>
      <c r="Q168" s="310">
        <f>VLOOKUP($H168,'WM-AR'!$B$7:$AL$2292,16,FALSE)</f>
        <v>0</v>
      </c>
      <c r="R168" s="310">
        <f>VLOOKUP($H168,'WM-AR'!$B$7:$AL$2292,18,FALSE)</f>
        <v>0</v>
      </c>
      <c r="S168" s="310" t="str">
        <f>VLOOKUP($H168,'WM-AR'!$B$7:$AL$2292,20,FALSE)</f>
        <v/>
      </c>
      <c r="T168" s="310">
        <f>VLOOKUP($H168,'WM-AR'!$B$7:$AL$2292,22,FALSE)</f>
        <v>0</v>
      </c>
      <c r="U168" s="310" t="str">
        <f>VLOOKUP($H168,'WM-AR'!$B$7:$AL$2292,24,FALSE)</f>
        <v/>
      </c>
      <c r="V168" s="310">
        <f>VLOOKUP($H168,'WM-AR'!$B$7:$AL$2292,25,FALSE)</f>
        <v>0</v>
      </c>
      <c r="W168" s="310" t="str">
        <f>VLOOKUP($H168,'WM-AR'!$B$7:$AL$2292,26,FALSE)</f>
        <v/>
      </c>
      <c r="X168" s="310">
        <f>VLOOKUP($H168,'WM-AR'!$B$7:$AL$2292,27,FALSE)</f>
        <v>0</v>
      </c>
      <c r="Y168" s="310" t="str">
        <f>VLOOKUP($H168,'WM-AR'!$B$7:$AL$2292,28,FALSE)</f>
        <v>Disposal Distance=Appx. (  )km from Site</v>
      </c>
      <c r="Z168" s="310">
        <f>VLOOKUP($H168,'WM-AR'!$B$7:$AL$2292,29,FALSE)</f>
        <v>0</v>
      </c>
      <c r="AA168" s="310">
        <f>VLOOKUP($H168,'WM-AR'!$B$7:$AL$2292,30,FALSE)</f>
        <v>0</v>
      </c>
      <c r="AB168" s="310">
        <f>VLOOKUP($H168,'WM-AR'!$B$7:$AL$2292,31,FALSE)</f>
        <v>0</v>
      </c>
      <c r="AC168" s="310">
        <f>VLOOKUP($H168,'WM-AR'!$B$7:$AL$2292,32,FALSE)</f>
        <v>0</v>
      </c>
      <c r="AD168" s="310">
        <f>VLOOKUP($H168,'WM-AR'!$B$7:$AL$2292,33,FALSE)</f>
        <v>0</v>
      </c>
      <c r="AE168" s="287" t="s">
        <v>1368</v>
      </c>
      <c r="AF168" s="316" t="s">
        <v>586</v>
      </c>
      <c r="AG168" s="312"/>
      <c r="AH168" s="312" t="s">
        <v>882</v>
      </c>
      <c r="AI168" s="334" t="s">
        <v>1364</v>
      </c>
    </row>
    <row r="169" spans="2:35" ht="34.9" customHeight="1">
      <c r="B169" s="349"/>
      <c r="C169" s="420"/>
      <c r="D169" s="426"/>
      <c r="E169" s="426"/>
      <c r="F169" s="474" t="s">
        <v>1369</v>
      </c>
      <c r="G169" s="474"/>
      <c r="H169" s="350" t="str">
        <f t="shared" si="17"/>
        <v/>
      </c>
      <c r="I169" s="351"/>
      <c r="J169" s="351"/>
      <c r="K169" s="351"/>
      <c r="L169" s="351"/>
      <c r="M169" s="351"/>
      <c r="N169" s="351"/>
      <c r="O169" s="351"/>
      <c r="P169" s="351"/>
      <c r="Q169" s="351"/>
      <c r="R169" s="351"/>
      <c r="S169" s="351"/>
      <c r="T169" s="351"/>
      <c r="U169" s="351"/>
      <c r="V169" s="351"/>
      <c r="W169" s="351"/>
      <c r="X169" s="351"/>
      <c r="Y169" s="351"/>
      <c r="Z169" s="351"/>
      <c r="AA169" s="351"/>
      <c r="AB169" s="351"/>
      <c r="AC169" s="351"/>
      <c r="AD169" s="351"/>
      <c r="AE169" s="440"/>
      <c r="AF169" s="297"/>
      <c r="AG169" s="297"/>
      <c r="AH169" s="297"/>
      <c r="AI169" s="475"/>
    </row>
    <row r="170" spans="2:35" ht="34.9" customHeight="1">
      <c r="B170" s="440"/>
      <c r="C170" s="285" t="s">
        <v>601</v>
      </c>
      <c r="D170" s="308"/>
      <c r="E170" s="287" t="s">
        <v>1393</v>
      </c>
      <c r="F170" s="288" t="s">
        <v>1434</v>
      </c>
      <c r="G170" s="289"/>
      <c r="H170" s="290" t="str">
        <f t="shared" si="17"/>
        <v/>
      </c>
      <c r="I170" s="290"/>
      <c r="J170" s="290"/>
      <c r="K170" s="290"/>
      <c r="L170" s="290"/>
      <c r="M170" s="291"/>
      <c r="N170" s="454"/>
      <c r="O170" s="442"/>
      <c r="P170" s="442"/>
      <c r="Q170" s="442"/>
      <c r="R170" s="442"/>
      <c r="S170" s="442"/>
      <c r="T170" s="442"/>
      <c r="U170" s="443"/>
      <c r="V170" s="444"/>
      <c r="W170" s="444"/>
      <c r="X170" s="444"/>
      <c r="Y170" s="444"/>
      <c r="Z170" s="444"/>
      <c r="AA170" s="444"/>
      <c r="AB170" s="444"/>
      <c r="AC170" s="444"/>
      <c r="AD170" s="444"/>
      <c r="AE170" s="394" t="s">
        <v>1435</v>
      </c>
      <c r="AF170" s="297"/>
      <c r="AG170" s="297"/>
      <c r="AH170" s="297"/>
      <c r="AI170" s="333" t="s">
        <v>1436</v>
      </c>
    </row>
    <row r="171" spans="2:35" ht="49.9" customHeight="1">
      <c r="B171" s="307"/>
      <c r="C171" s="286"/>
      <c r="D171" s="286"/>
      <c r="E171" s="746"/>
      <c r="F171" s="286" t="str">
        <f t="shared" ref="F171:F178" si="22">M171&amp;" "&amp;P171</f>
        <v>Structural Concrete 20MPa &lt; F'c (Cylinder Strength) ≤ 25MPa</v>
      </c>
      <c r="G171" s="308" t="s">
        <v>1206</v>
      </c>
      <c r="H171" s="309" t="str">
        <f t="shared" si="17"/>
        <v>A03AD032-00010</v>
      </c>
      <c r="I171" s="310"/>
      <c r="J171" s="310" t="str">
        <f>VLOOKUP($H171,'WM-AR'!$B$7:$AL$2292,34,FALSE)</f>
        <v>M3</v>
      </c>
      <c r="K171" s="310" t="str">
        <f>VLOOKUP($H171,'WM-AR'!$B$7:$AL$2292,4,FALSE)</f>
        <v>Concrete Work</v>
      </c>
      <c r="L171" s="310" t="str">
        <f>VLOOKUP($H171,'WM-AR'!$B$7:$AL$2292,6,FALSE)</f>
        <v>Substructure Work</v>
      </c>
      <c r="M171" s="310" t="str">
        <f>VLOOKUP($H171,'WM-AR'!$B$7:$AL$2292,8,FALSE)</f>
        <v>Structural Concrete</v>
      </c>
      <c r="N171" s="310">
        <f>VLOOKUP($H171,'WM-AR'!$B$7:$AL$2292,10,FALSE)</f>
        <v>0</v>
      </c>
      <c r="O171" s="310" t="str">
        <f>VLOOKUP($H171,'WM-AR'!$B$7:$AL$2292,12,FALSE)</f>
        <v>Cement Type-1</v>
      </c>
      <c r="P171" s="310" t="str">
        <f>IF(VLOOKUP($H171,'WM-AR'!$B$7:$AL$2292,14,FALSE)=0,"",VLOOKUP($H171,'WM-AR'!$B$7:$AL$2292,14,FALSE))</f>
        <v>20MPa &lt; F'c (Cylinder Strength) ≤ 25MPa</v>
      </c>
      <c r="Q171" s="310">
        <f>VLOOKUP($H171,'WM-AR'!$B$7:$AL$2292,16,FALSE)</f>
        <v>0</v>
      </c>
      <c r="R171" s="310">
        <f>VLOOKUP($H171,'WM-AR'!$B$7:$AL$2292,18,FALSE)</f>
        <v>0</v>
      </c>
      <c r="S171" s="310" t="str">
        <f>VLOOKUP($H171,'WM-AR'!$B$7:$AL$2292,20,FALSE)</f>
        <v/>
      </c>
      <c r="T171" s="310">
        <f>VLOOKUP($H171,'WM-AR'!$B$7:$AL$2292,22,FALSE)</f>
        <v>0</v>
      </c>
      <c r="U171" s="310" t="str">
        <f>VLOOKUP($H171,'WM-AR'!$B$7:$AL$2292,24,FALSE)</f>
        <v/>
      </c>
      <c r="V171" s="310">
        <f>VLOOKUP($H171,'WM-AR'!$B$7:$AL$2292,25,FALSE)</f>
        <v>0</v>
      </c>
      <c r="W171" s="310" t="str">
        <f>VLOOKUP($H171,'WM-AR'!$B$7:$AL$2292,26,FALSE)</f>
        <v/>
      </c>
      <c r="X171" s="310">
        <f>VLOOKUP($H171,'WM-AR'!$B$7:$AL$2292,27,FALSE)</f>
        <v>0</v>
      </c>
      <c r="Y171" s="310">
        <f>VLOOKUP($H171,'WM-AR'!$B$7:$AL$2292,28,FALSE)</f>
        <v>0</v>
      </c>
      <c r="Z171" s="310">
        <f>VLOOKUP($H171,'WM-AR'!$B$7:$AL$2292,29,FALSE)</f>
        <v>0</v>
      </c>
      <c r="AA171" s="310">
        <f>VLOOKUP($H171,'WM-AR'!$B$7:$AL$2292,30,FALSE)</f>
        <v>0</v>
      </c>
      <c r="AB171" s="310">
        <f>VLOOKUP($H171,'WM-AR'!$B$7:$AL$2292,31,FALSE)</f>
        <v>0</v>
      </c>
      <c r="AC171" s="310">
        <f>VLOOKUP($H171,'WM-AR'!$B$7:$AL$2292,32,FALSE)</f>
        <v>0</v>
      </c>
      <c r="AD171" s="310">
        <f>VLOOKUP($H171,'WM-AR'!$B$7:$AL$2292,33,FALSE)</f>
        <v>0</v>
      </c>
      <c r="AE171" s="287" t="s">
        <v>897</v>
      </c>
      <c r="AF171" s="316" t="s">
        <v>513</v>
      </c>
      <c r="AG171" s="312"/>
      <c r="AH171" s="312" t="s">
        <v>882</v>
      </c>
      <c r="AI171" s="334"/>
    </row>
    <row r="172" spans="2:35" ht="49.9" customHeight="1">
      <c r="B172" s="314"/>
      <c r="C172" s="285"/>
      <c r="D172" s="285"/>
      <c r="E172" s="748"/>
      <c r="F172" s="286" t="str">
        <f t="shared" si="22"/>
        <v>Rebar Work 300MPa&lt;Fy≤400MPa</v>
      </c>
      <c r="G172" s="308" t="s">
        <v>1221</v>
      </c>
      <c r="H172" s="309" t="str">
        <f t="shared" si="17"/>
        <v>A03AD037-00003</v>
      </c>
      <c r="I172" s="310"/>
      <c r="J172" s="310" t="str">
        <f>VLOOKUP($H172,'WM-AR'!$B$7:$AL$2292,34,FALSE)</f>
        <v>TON</v>
      </c>
      <c r="K172" s="310" t="str">
        <f>VLOOKUP($H172,'WM-AR'!$B$7:$AL$2292,4,FALSE)</f>
        <v>Concrete Work</v>
      </c>
      <c r="L172" s="310" t="str">
        <f>VLOOKUP($H172,'WM-AR'!$B$7:$AL$2292,6,FALSE)</f>
        <v>Substructure Work</v>
      </c>
      <c r="M172" s="310" t="str">
        <f>VLOOKUP($H172,'WM-AR'!$B$7:$AL$2292,8,FALSE)</f>
        <v>Rebar Work</v>
      </c>
      <c r="N172" s="310" t="str">
        <f>VLOOKUP($H172,'WM-AR'!$B$7:$AL$2292,10,FALSE)</f>
        <v>Deformed Bar (Non-Coat.)</v>
      </c>
      <c r="O172" s="310">
        <f>VLOOKUP($H172,'WM-AR'!$B$7:$AL$2292,12,FALSE)</f>
        <v>0</v>
      </c>
      <c r="P172" s="310" t="str">
        <f>IF(VLOOKUP($H172,'WM-AR'!$B$7:$AL$2292,14,FALSE)=0,"",VLOOKUP($H172,'WM-AR'!$B$7:$AL$2292,14,FALSE))</f>
        <v>300MPa&lt;Fy≤400MPa</v>
      </c>
      <c r="Q172" s="310">
        <f>VLOOKUP($H172,'WM-AR'!$B$7:$AL$2292,16,FALSE)</f>
        <v>0</v>
      </c>
      <c r="R172" s="310">
        <f>VLOOKUP($H172,'WM-AR'!$B$7:$AL$2292,18,FALSE)</f>
        <v>0</v>
      </c>
      <c r="S172" s="310" t="str">
        <f>VLOOKUP($H172,'WM-AR'!$B$7:$AL$2292,20,FALSE)</f>
        <v/>
      </c>
      <c r="T172" s="310">
        <f>VLOOKUP($H172,'WM-AR'!$B$7:$AL$2292,22,FALSE)</f>
        <v>0</v>
      </c>
      <c r="U172" s="310" t="str">
        <f>VLOOKUP($H172,'WM-AR'!$B$7:$AL$2292,24,FALSE)</f>
        <v/>
      </c>
      <c r="V172" s="310">
        <f>VLOOKUP($H172,'WM-AR'!$B$7:$AL$2292,25,FALSE)</f>
        <v>0</v>
      </c>
      <c r="W172" s="310" t="str">
        <f>VLOOKUP($H172,'WM-AR'!$B$7:$AL$2292,26,FALSE)</f>
        <v/>
      </c>
      <c r="X172" s="310">
        <f>VLOOKUP($H172,'WM-AR'!$B$7:$AL$2292,27,FALSE)</f>
        <v>0</v>
      </c>
      <c r="Y172" s="310">
        <f>VLOOKUP($H172,'WM-AR'!$B$7:$AL$2292,28,FALSE)</f>
        <v>0</v>
      </c>
      <c r="Z172" s="310">
        <f>VLOOKUP($H172,'WM-AR'!$B$7:$AL$2292,29,FALSE)</f>
        <v>0</v>
      </c>
      <c r="AA172" s="310">
        <f>VLOOKUP($H172,'WM-AR'!$B$7:$AL$2292,30,FALSE)</f>
        <v>0</v>
      </c>
      <c r="AB172" s="310">
        <f>VLOOKUP($H172,'WM-AR'!$B$7:$AL$2292,31,FALSE)</f>
        <v>0</v>
      </c>
      <c r="AC172" s="310">
        <f>VLOOKUP($H172,'WM-AR'!$B$7:$AL$2292,32,FALSE)</f>
        <v>0</v>
      </c>
      <c r="AD172" s="310">
        <f>VLOOKUP($H172,'WM-AR'!$B$7:$AL$2292,33,FALSE)</f>
        <v>0</v>
      </c>
      <c r="AE172" s="287" t="s">
        <v>899</v>
      </c>
      <c r="AF172" s="316" t="s">
        <v>1427</v>
      </c>
      <c r="AG172" s="312"/>
      <c r="AH172" s="312" t="s">
        <v>886</v>
      </c>
      <c r="AI172" s="334" t="s">
        <v>887</v>
      </c>
    </row>
    <row r="173" spans="2:35" ht="49.9" customHeight="1">
      <c r="B173" s="314"/>
      <c r="C173" s="285"/>
      <c r="D173" s="285"/>
      <c r="E173" s="747"/>
      <c r="F173" s="286" t="str">
        <f t="shared" si="22"/>
        <v xml:space="preserve">Form Work (3 times in use) </v>
      </c>
      <c r="G173" s="308" t="s">
        <v>1222</v>
      </c>
      <c r="H173" s="309" t="str">
        <f t="shared" si="17"/>
        <v>A03AD035-00001</v>
      </c>
      <c r="I173" s="310"/>
      <c r="J173" s="310" t="str">
        <f>VLOOKUP($H173,'WM-AR'!$B$7:$AL$2292,34,FALSE)</f>
        <v>M2</v>
      </c>
      <c r="K173" s="310" t="str">
        <f>VLOOKUP($H173,'WM-AR'!$B$7:$AL$2292,4,FALSE)</f>
        <v>Concrete Work</v>
      </c>
      <c r="L173" s="310" t="str">
        <f>VLOOKUP($H173,'WM-AR'!$B$7:$AL$2292,6,FALSE)</f>
        <v>Substructure Work</v>
      </c>
      <c r="M173" s="310" t="str">
        <f>VLOOKUP($H173,'WM-AR'!$B$7:$AL$2292,8,FALSE)</f>
        <v>Form Work (3 times in use)</v>
      </c>
      <c r="N173" s="310" t="str">
        <f>VLOOKUP($H173,'WM-AR'!$B$7:$AL$2292,10,FALSE)</f>
        <v>Flat Form</v>
      </c>
      <c r="O173" s="310">
        <f>VLOOKUP($H173,'WM-AR'!$B$7:$AL$2292,12,FALSE)</f>
        <v>0</v>
      </c>
      <c r="P173" s="310" t="str">
        <f>IF(VLOOKUP($H173,'WM-AR'!$B$7:$AL$2292,14,FALSE)=0,"",VLOOKUP($H173,'WM-AR'!$B$7:$AL$2292,14,FALSE))</f>
        <v/>
      </c>
      <c r="Q173" s="310">
        <f>VLOOKUP($H173,'WM-AR'!$B$7:$AL$2292,16,FALSE)</f>
        <v>0</v>
      </c>
      <c r="R173" s="310">
        <f>VLOOKUP($H173,'WM-AR'!$B$7:$AL$2292,18,FALSE)</f>
        <v>0</v>
      </c>
      <c r="S173" s="310" t="str">
        <f>VLOOKUP($H173,'WM-AR'!$B$7:$AL$2292,20,FALSE)</f>
        <v>Dressed Lumber, Plywood or Steel Form(Wood Planks are not Allowed) incl. Chamfer</v>
      </c>
      <c r="T173" s="310">
        <f>VLOOKUP($H173,'WM-AR'!$B$7:$AL$2292,22,FALSE)</f>
        <v>0</v>
      </c>
      <c r="U173" s="310" t="str">
        <f>VLOOKUP($H173,'WM-AR'!$B$7:$AL$2292,24,FALSE)</f>
        <v/>
      </c>
      <c r="V173" s="310">
        <f>VLOOKUP($H173,'WM-AR'!$B$7:$AL$2292,25,FALSE)</f>
        <v>0</v>
      </c>
      <c r="W173" s="310" t="str">
        <f>VLOOKUP($H173,'WM-AR'!$B$7:$AL$2292,26,FALSE)</f>
        <v/>
      </c>
      <c r="X173" s="310">
        <f>VLOOKUP($H173,'WM-AR'!$B$7:$AL$2292,27,FALSE)</f>
        <v>0</v>
      </c>
      <c r="Y173" s="310">
        <f>VLOOKUP($H173,'WM-AR'!$B$7:$AL$2292,28,FALSE)</f>
        <v>0</v>
      </c>
      <c r="Z173" s="310">
        <f>VLOOKUP($H173,'WM-AR'!$B$7:$AL$2292,29,FALSE)</f>
        <v>0</v>
      </c>
      <c r="AA173" s="310">
        <f>VLOOKUP($H173,'WM-AR'!$B$7:$AL$2292,30,FALSE)</f>
        <v>0</v>
      </c>
      <c r="AB173" s="310">
        <f>VLOOKUP($H173,'WM-AR'!$B$7:$AL$2292,31,FALSE)</f>
        <v>0</v>
      </c>
      <c r="AC173" s="310">
        <f>VLOOKUP($H173,'WM-AR'!$B$7:$AL$2292,32,FALSE)</f>
        <v>0</v>
      </c>
      <c r="AD173" s="310">
        <f>VLOOKUP($H173,'WM-AR'!$B$7:$AL$2292,33,FALSE)</f>
        <v>0</v>
      </c>
      <c r="AE173" s="287"/>
      <c r="AF173" s="316" t="s">
        <v>606</v>
      </c>
      <c r="AG173" s="312"/>
      <c r="AH173" s="312" t="s">
        <v>763</v>
      </c>
      <c r="AI173" s="334"/>
    </row>
    <row r="174" spans="2:35" ht="49.9" customHeight="1">
      <c r="B174" s="314"/>
      <c r="C174" s="315"/>
      <c r="D174" s="315"/>
      <c r="E174" s="479"/>
      <c r="F174" s="286" t="str">
        <f t="shared" si="22"/>
        <v xml:space="preserve">Bitumen/Bituminous/Asphalt Coating </v>
      </c>
      <c r="G174" s="308" t="s">
        <v>906</v>
      </c>
      <c r="H174" s="309" t="str">
        <f t="shared" si="17"/>
        <v>A03AH056-00001</v>
      </c>
      <c r="I174" s="310"/>
      <c r="J174" s="310" t="str">
        <f>VLOOKUP($H174,'WM-AR'!$B$7:$AL$2292,34,FALSE)</f>
        <v>M2</v>
      </c>
      <c r="K174" s="310" t="str">
        <f>VLOOKUP($H174,'WM-AR'!$B$7:$AL$2292,4,FALSE)</f>
        <v>Concrete Work</v>
      </c>
      <c r="L174" s="310" t="str">
        <f>VLOOKUP($H174,'WM-AR'!$B$7:$AL$2292,6,FALSE)</f>
        <v>Concrete Protective Coating (U/G)</v>
      </c>
      <c r="M174" s="310" t="str">
        <f>VLOOKUP($H174,'WM-AR'!$B$7:$AL$2292,8,FALSE)</f>
        <v>Bitumen/Bituminous/Asphalt Coating</v>
      </c>
      <c r="N174" s="310">
        <f>VLOOKUP($H174,'WM-AR'!$B$7:$AL$2292,10,FALSE)</f>
        <v>0</v>
      </c>
      <c r="O174" s="310">
        <f>VLOOKUP($H174,'WM-AR'!$B$7:$AL$2292,12,FALSE)</f>
        <v>0</v>
      </c>
      <c r="P174" s="310" t="str">
        <f>IF(VLOOKUP($H174,'WM-AR'!$B$7:$AL$2292,14,FALSE)=0,"",VLOOKUP($H174,'WM-AR'!$B$7:$AL$2292,14,FALSE))</f>
        <v/>
      </c>
      <c r="Q174" s="310">
        <f>VLOOKUP($H174,'WM-AR'!$B$7:$AL$2292,16,FALSE)</f>
        <v>0</v>
      </c>
      <c r="R174" s="310">
        <f>VLOOKUP($H174,'WM-AR'!$B$7:$AL$2292,18,FALSE)</f>
        <v>0</v>
      </c>
      <c r="S174" s="310">
        <f>VLOOKUP($H174,'WM-AR'!$B$7:$AL$2292,20,FALSE)</f>
        <v>0</v>
      </c>
      <c r="T174" s="310">
        <f>VLOOKUP($H174,'WM-AR'!$B$7:$AL$2292,22,FALSE)</f>
        <v>0</v>
      </c>
      <c r="U174" s="310">
        <f>VLOOKUP($H174,'WM-AR'!$B$7:$AL$2292,24,FALSE)</f>
        <v>0</v>
      </c>
      <c r="V174" s="310">
        <f>VLOOKUP($H174,'WM-AR'!$B$7:$AL$2292,25,FALSE)</f>
        <v>0</v>
      </c>
      <c r="W174" s="310" t="str">
        <f>VLOOKUP($H174,'WM-AR'!$B$7:$AL$2292,26,FALSE)</f>
        <v/>
      </c>
      <c r="X174" s="310">
        <f>VLOOKUP($H174,'WM-AR'!$B$7:$AL$2292,27,FALSE)</f>
        <v>0</v>
      </c>
      <c r="Y174" s="310">
        <f>VLOOKUP($H174,'WM-AR'!$B$7:$AL$2292,28,FALSE)</f>
        <v>0</v>
      </c>
      <c r="Z174" s="310">
        <f>VLOOKUP($H174,'WM-AR'!$B$7:$AL$2292,29,FALSE)</f>
        <v>0</v>
      </c>
      <c r="AA174" s="310">
        <f>VLOOKUP($H174,'WM-AR'!$B$7:$AL$2292,30,FALSE)</f>
        <v>0</v>
      </c>
      <c r="AB174" s="310">
        <f>VLOOKUP($H174,'WM-AR'!$B$7:$AL$2292,31,FALSE)</f>
        <v>0</v>
      </c>
      <c r="AC174" s="310">
        <f>VLOOKUP($H174,'WM-AR'!$B$7:$AL$2292,32,FALSE)</f>
        <v>0</v>
      </c>
      <c r="AD174" s="310">
        <f>VLOOKUP($H174,'WM-AR'!$B$7:$AL$2292,33,FALSE)</f>
        <v>0</v>
      </c>
      <c r="AE174" s="287"/>
      <c r="AF174" s="316" t="s">
        <v>609</v>
      </c>
      <c r="AG174" s="312"/>
      <c r="AH174" s="312" t="s">
        <v>763</v>
      </c>
      <c r="AI174" s="478" t="s">
        <v>1428</v>
      </c>
    </row>
    <row r="175" spans="2:35" ht="49.9" customHeight="1">
      <c r="B175" s="314"/>
      <c r="C175" s="285"/>
      <c r="D175" s="285"/>
      <c r="E175" s="746" t="s">
        <v>1437</v>
      </c>
      <c r="F175" s="286" t="str">
        <f t="shared" si="22"/>
        <v xml:space="preserve">Excavation </v>
      </c>
      <c r="G175" s="308" t="s">
        <v>1362</v>
      </c>
      <c r="H175" s="309" t="str">
        <f t="shared" si="17"/>
        <v>A01ZZ001-00004</v>
      </c>
      <c r="I175" s="310"/>
      <c r="J175" s="310" t="str">
        <f>VLOOKUP($H175,'WM-AR'!$B$7:$AL$2292,34,FALSE)</f>
        <v>M3</v>
      </c>
      <c r="K175" s="310" t="str">
        <f>VLOOKUP($H175,'WM-AR'!$B$7:$AL$2292,4,FALSE)</f>
        <v>Earth Work</v>
      </c>
      <c r="L175" s="310" t="str">
        <f>VLOOKUP($H175,'WM-AR'!$B$7:$AL$2292,6,FALSE)</f>
        <v>-</v>
      </c>
      <c r="M175" s="310" t="str">
        <f>VLOOKUP($H175,'WM-AR'!$B$7:$AL$2292,8,FALSE)</f>
        <v>Excavation</v>
      </c>
      <c r="N175" s="310" t="str">
        <f>VLOOKUP($H175,'WM-AR'!$B$7:$AL$2292,10,FALSE)</f>
        <v>Soil, Mech.</v>
      </c>
      <c r="O175" s="310">
        <f>VLOOKUP($H175,'WM-AR'!$B$7:$AL$2292,12,FALSE)</f>
        <v>0</v>
      </c>
      <c r="P175" s="310" t="str">
        <f>IF(VLOOKUP($H175,'WM-AR'!$B$7:$AL$2292,14,FALSE)=0,"",VLOOKUP($H175,'WM-AR'!$B$7:$AL$2292,14,FALSE))</f>
        <v/>
      </c>
      <c r="Q175" s="310">
        <f>VLOOKUP($H175,'WM-AR'!$B$7:$AL$2292,16,FALSE)</f>
        <v>0</v>
      </c>
      <c r="R175" s="310">
        <f>VLOOKUP($H175,'WM-AR'!$B$7:$AL$2292,18,FALSE)</f>
        <v>0</v>
      </c>
      <c r="S175" s="310" t="str">
        <f>VLOOKUP($H175,'WM-AR'!$B$7:$AL$2292,20,FALSE)</f>
        <v/>
      </c>
      <c r="T175" s="310" t="str">
        <f>VLOOKUP($H175,'WM-AR'!$B$7:$AL$2292,22,FALSE)</f>
        <v>D ≤ 2.0M</v>
      </c>
      <c r="U175" s="310" t="str">
        <f>VLOOKUP($H175,'WM-AR'!$B$7:$AL$2292,24,FALSE)</f>
        <v/>
      </c>
      <c r="V175" s="310">
        <f>VLOOKUP($H175,'WM-AR'!$B$7:$AL$2292,25,FALSE)</f>
        <v>0</v>
      </c>
      <c r="W175" s="310" t="str">
        <f>VLOOKUP($H175,'WM-AR'!$B$7:$AL$2292,26,FALSE)</f>
        <v/>
      </c>
      <c r="X175" s="310">
        <f>VLOOKUP($H175,'WM-AR'!$B$7:$AL$2292,27,FALSE)</f>
        <v>0</v>
      </c>
      <c r="Y175" s="310">
        <f>VLOOKUP($H175,'WM-AR'!$B$7:$AL$2292,28,FALSE)</f>
        <v>0</v>
      </c>
      <c r="Z175" s="310">
        <f>VLOOKUP($H175,'WM-AR'!$B$7:$AL$2292,29,FALSE)</f>
        <v>0</v>
      </c>
      <c r="AA175" s="310">
        <f>VLOOKUP($H175,'WM-AR'!$B$7:$AL$2292,30,FALSE)</f>
        <v>0</v>
      </c>
      <c r="AB175" s="310">
        <f>VLOOKUP($H175,'WM-AR'!$B$7:$AL$2292,31,FALSE)</f>
        <v>0</v>
      </c>
      <c r="AC175" s="310">
        <f>VLOOKUP($H175,'WM-AR'!$B$7:$AL$2292,32,FALSE)</f>
        <v>0</v>
      </c>
      <c r="AD175" s="310">
        <f>VLOOKUP($H175,'WM-AR'!$B$7:$AL$2292,33,FALSE)</f>
        <v>0</v>
      </c>
      <c r="AE175" s="287" t="s">
        <v>1363</v>
      </c>
      <c r="AF175" s="316" t="s">
        <v>583</v>
      </c>
      <c r="AG175" s="312"/>
      <c r="AH175" s="312" t="s">
        <v>882</v>
      </c>
      <c r="AI175" s="334" t="s">
        <v>1364</v>
      </c>
    </row>
    <row r="176" spans="2:35" ht="49.9" customHeight="1">
      <c r="B176" s="314"/>
      <c r="C176" s="285"/>
      <c r="D176" s="285"/>
      <c r="E176" s="748"/>
      <c r="F176" s="286" t="str">
        <f t="shared" si="22"/>
        <v xml:space="preserve">Excavation </v>
      </c>
      <c r="G176" s="308" t="s">
        <v>1384</v>
      </c>
      <c r="H176" s="309" t="str">
        <f t="shared" si="17"/>
        <v>A01ZZ001-00005</v>
      </c>
      <c r="I176" s="310"/>
      <c r="J176" s="310" t="str">
        <f>VLOOKUP($H176,'WM-AR'!$B$7:$AL$2292,34,FALSE)</f>
        <v>M3</v>
      </c>
      <c r="K176" s="310" t="str">
        <f>VLOOKUP($H176,'WM-AR'!$B$7:$AL$2292,4,FALSE)</f>
        <v>Earth Work</v>
      </c>
      <c r="L176" s="310" t="str">
        <f>VLOOKUP($H176,'WM-AR'!$B$7:$AL$2292,6,FALSE)</f>
        <v>-</v>
      </c>
      <c r="M176" s="310" t="str">
        <f>VLOOKUP($H176,'WM-AR'!$B$7:$AL$2292,8,FALSE)</f>
        <v>Excavation</v>
      </c>
      <c r="N176" s="310" t="str">
        <f>VLOOKUP($H176,'WM-AR'!$B$7:$AL$2292,10,FALSE)</f>
        <v>Soil, Mech.</v>
      </c>
      <c r="O176" s="310">
        <f>VLOOKUP($H176,'WM-AR'!$B$7:$AL$2292,12,FALSE)</f>
        <v>0</v>
      </c>
      <c r="P176" s="310" t="str">
        <f>IF(VLOOKUP($H176,'WM-AR'!$B$7:$AL$2292,14,FALSE)=0,"",VLOOKUP($H176,'WM-AR'!$B$7:$AL$2292,14,FALSE))</f>
        <v/>
      </c>
      <c r="Q176" s="310">
        <f>VLOOKUP($H176,'WM-AR'!$B$7:$AL$2292,16,FALSE)</f>
        <v>0</v>
      </c>
      <c r="R176" s="310">
        <f>VLOOKUP($H176,'WM-AR'!$B$7:$AL$2292,18,FALSE)</f>
        <v>0</v>
      </c>
      <c r="S176" s="310" t="str">
        <f>VLOOKUP($H176,'WM-AR'!$B$7:$AL$2292,20,FALSE)</f>
        <v/>
      </c>
      <c r="T176" s="310" t="str">
        <f>VLOOKUP($H176,'WM-AR'!$B$7:$AL$2292,22,FALSE)</f>
        <v>2.0M &lt; D ≤ 4.0M</v>
      </c>
      <c r="U176" s="310" t="str">
        <f>VLOOKUP($H176,'WM-AR'!$B$7:$AL$2292,24,FALSE)</f>
        <v/>
      </c>
      <c r="V176" s="310">
        <f>VLOOKUP($H176,'WM-AR'!$B$7:$AL$2292,25,FALSE)</f>
        <v>0</v>
      </c>
      <c r="W176" s="310" t="str">
        <f>VLOOKUP($H176,'WM-AR'!$B$7:$AL$2292,26,FALSE)</f>
        <v/>
      </c>
      <c r="X176" s="310">
        <f>VLOOKUP($H176,'WM-AR'!$B$7:$AL$2292,27,FALSE)</f>
        <v>0</v>
      </c>
      <c r="Y176" s="310">
        <f>VLOOKUP($H176,'WM-AR'!$B$7:$AL$2292,28,FALSE)</f>
        <v>0</v>
      </c>
      <c r="Z176" s="310">
        <f>VLOOKUP($H176,'WM-AR'!$B$7:$AL$2292,29,FALSE)</f>
        <v>0</v>
      </c>
      <c r="AA176" s="310">
        <f>VLOOKUP($H176,'WM-AR'!$B$7:$AL$2292,30,FALSE)</f>
        <v>0</v>
      </c>
      <c r="AB176" s="310">
        <f>VLOOKUP($H176,'WM-AR'!$B$7:$AL$2292,31,FALSE)</f>
        <v>0</v>
      </c>
      <c r="AC176" s="310">
        <f>VLOOKUP($H176,'WM-AR'!$B$7:$AL$2292,32,FALSE)</f>
        <v>0</v>
      </c>
      <c r="AD176" s="310">
        <f>VLOOKUP($H176,'WM-AR'!$B$7:$AL$2292,33,FALSE)</f>
        <v>0</v>
      </c>
      <c r="AE176" s="287" t="s">
        <v>1431</v>
      </c>
      <c r="AF176" s="316" t="s">
        <v>583</v>
      </c>
      <c r="AG176" s="312"/>
      <c r="AH176" s="312" t="s">
        <v>882</v>
      </c>
      <c r="AI176" s="334" t="s">
        <v>1364</v>
      </c>
    </row>
    <row r="177" spans="2:35" ht="49.9" customHeight="1">
      <c r="B177" s="314"/>
      <c r="C177" s="285"/>
      <c r="D177" s="285"/>
      <c r="E177" s="748"/>
      <c r="F177" s="286" t="str">
        <f t="shared" si="22"/>
        <v xml:space="preserve">Backfill </v>
      </c>
      <c r="G177" s="308" t="s">
        <v>1365</v>
      </c>
      <c r="H177" s="309" t="str">
        <f t="shared" si="17"/>
        <v>A01ZZ003-00001</v>
      </c>
      <c r="I177" s="310"/>
      <c r="J177" s="310" t="str">
        <f>VLOOKUP($H177,'WM-AR'!$B$7:$AL$2292,34,FALSE)</f>
        <v>M3</v>
      </c>
      <c r="K177" s="310" t="str">
        <f>VLOOKUP($H177,'WM-AR'!$B$7:$AL$2292,4,FALSE)</f>
        <v>Earth Work</v>
      </c>
      <c r="L177" s="310" t="str">
        <f>VLOOKUP($H177,'WM-AR'!$B$7:$AL$2292,6,FALSE)</f>
        <v>-</v>
      </c>
      <c r="M177" s="310" t="str">
        <f>VLOOKUP($H177,'WM-AR'!$B$7:$AL$2292,8,FALSE)</f>
        <v>Backfill</v>
      </c>
      <c r="N177" s="310" t="str">
        <f>VLOOKUP($H177,'WM-AR'!$B$7:$AL$2292,10,FALSE)</f>
        <v>Re-use, Soil</v>
      </c>
      <c r="O177" s="310">
        <f>VLOOKUP($H177,'WM-AR'!$B$7:$AL$2292,12,FALSE)</f>
        <v>0</v>
      </c>
      <c r="P177" s="310" t="str">
        <f>IF(VLOOKUP($H177,'WM-AR'!$B$7:$AL$2292,14,FALSE)=0,"",VLOOKUP($H177,'WM-AR'!$B$7:$AL$2292,14,FALSE))</f>
        <v/>
      </c>
      <c r="Q177" s="310">
        <f>VLOOKUP($H177,'WM-AR'!$B$7:$AL$2292,16,FALSE)</f>
        <v>0</v>
      </c>
      <c r="R177" s="310">
        <f>VLOOKUP($H177,'WM-AR'!$B$7:$AL$2292,18,FALSE)</f>
        <v>0</v>
      </c>
      <c r="S177" s="310" t="str">
        <f>VLOOKUP($H177,'WM-AR'!$B$7:$AL$2292,20,FALSE)</f>
        <v/>
      </c>
      <c r="T177" s="310">
        <f>VLOOKUP($H177,'WM-AR'!$B$7:$AL$2292,22,FALSE)</f>
        <v>0</v>
      </c>
      <c r="U177" s="310" t="str">
        <f>VLOOKUP($H177,'WM-AR'!$B$7:$AL$2292,24,FALSE)</f>
        <v/>
      </c>
      <c r="V177" s="310">
        <f>VLOOKUP($H177,'WM-AR'!$B$7:$AL$2292,25,FALSE)</f>
        <v>0</v>
      </c>
      <c r="W177" s="310" t="str">
        <f>VLOOKUP($H177,'WM-AR'!$B$7:$AL$2292,26,FALSE)</f>
        <v/>
      </c>
      <c r="X177" s="310">
        <f>VLOOKUP($H177,'WM-AR'!$B$7:$AL$2292,27,FALSE)</f>
        <v>0</v>
      </c>
      <c r="Y177" s="310">
        <f>VLOOKUP($H177,'WM-AR'!$B$7:$AL$2292,28,FALSE)</f>
        <v>0</v>
      </c>
      <c r="Z177" s="310">
        <f>VLOOKUP($H177,'WM-AR'!$B$7:$AL$2292,29,FALSE)</f>
        <v>0</v>
      </c>
      <c r="AA177" s="310" t="str">
        <f>VLOOKUP($H177,'WM-AR'!$B$7:$AL$2292,30,FALSE)</f>
        <v>Compaction=(  )%</v>
      </c>
      <c r="AB177" s="310">
        <f>VLOOKUP($H177,'WM-AR'!$B$7:$AL$2292,31,FALSE)</f>
        <v>0</v>
      </c>
      <c r="AC177" s="310">
        <f>VLOOKUP($H177,'WM-AR'!$B$7:$AL$2292,32,FALSE)</f>
        <v>0</v>
      </c>
      <c r="AD177" s="310">
        <f>VLOOKUP($H177,'WM-AR'!$B$7:$AL$2292,33,FALSE)</f>
        <v>0</v>
      </c>
      <c r="AE177" s="287" t="s">
        <v>1366</v>
      </c>
      <c r="AF177" s="316" t="s">
        <v>585</v>
      </c>
      <c r="AG177" s="312"/>
      <c r="AH177" s="312" t="s">
        <v>882</v>
      </c>
      <c r="AI177" s="334" t="s">
        <v>1364</v>
      </c>
    </row>
    <row r="178" spans="2:35" ht="49.9" customHeight="1">
      <c r="B178" s="314"/>
      <c r="C178" s="285"/>
      <c r="D178" s="285"/>
      <c r="E178" s="747"/>
      <c r="F178" s="286" t="str">
        <f t="shared" si="22"/>
        <v xml:space="preserve">Disposal </v>
      </c>
      <c r="G178" s="308" t="s">
        <v>1367</v>
      </c>
      <c r="H178" s="309" t="str">
        <f t="shared" si="17"/>
        <v>A01ZZ004-00001</v>
      </c>
      <c r="I178" s="310"/>
      <c r="J178" s="310" t="str">
        <f>VLOOKUP($H178,'WM-AR'!$B$7:$AL$2292,34,FALSE)</f>
        <v>M3</v>
      </c>
      <c r="K178" s="310" t="str">
        <f>VLOOKUP($H178,'WM-AR'!$B$7:$AL$2292,4,FALSE)</f>
        <v>Earth Work</v>
      </c>
      <c r="L178" s="310" t="str">
        <f>VLOOKUP($H178,'WM-AR'!$B$7:$AL$2292,6,FALSE)</f>
        <v>-</v>
      </c>
      <c r="M178" s="310" t="str">
        <f>VLOOKUP($H178,'WM-AR'!$B$7:$AL$2292,8,FALSE)</f>
        <v>Disposal</v>
      </c>
      <c r="N178" s="310" t="str">
        <f>VLOOKUP($H178,'WM-AR'!$B$7:$AL$2292,10,FALSE)</f>
        <v>Soil</v>
      </c>
      <c r="O178" s="310">
        <f>VLOOKUP($H178,'WM-AR'!$B$7:$AL$2292,12,FALSE)</f>
        <v>0</v>
      </c>
      <c r="P178" s="310" t="str">
        <f>IF(VLOOKUP($H178,'WM-AR'!$B$7:$AL$2292,14,FALSE)=0,"",VLOOKUP($H178,'WM-AR'!$B$7:$AL$2292,14,FALSE))</f>
        <v/>
      </c>
      <c r="Q178" s="310">
        <f>VLOOKUP($H178,'WM-AR'!$B$7:$AL$2292,16,FALSE)</f>
        <v>0</v>
      </c>
      <c r="R178" s="310">
        <f>VLOOKUP($H178,'WM-AR'!$B$7:$AL$2292,18,FALSE)</f>
        <v>0</v>
      </c>
      <c r="S178" s="310" t="str">
        <f>VLOOKUP($H178,'WM-AR'!$B$7:$AL$2292,20,FALSE)</f>
        <v/>
      </c>
      <c r="T178" s="310">
        <f>VLOOKUP($H178,'WM-AR'!$B$7:$AL$2292,22,FALSE)</f>
        <v>0</v>
      </c>
      <c r="U178" s="310" t="str">
        <f>VLOOKUP($H178,'WM-AR'!$B$7:$AL$2292,24,FALSE)</f>
        <v/>
      </c>
      <c r="V178" s="310">
        <f>VLOOKUP($H178,'WM-AR'!$B$7:$AL$2292,25,FALSE)</f>
        <v>0</v>
      </c>
      <c r="W178" s="310" t="str">
        <f>VLOOKUP($H178,'WM-AR'!$B$7:$AL$2292,26,FALSE)</f>
        <v/>
      </c>
      <c r="X178" s="310">
        <f>VLOOKUP($H178,'WM-AR'!$B$7:$AL$2292,27,FALSE)</f>
        <v>0</v>
      </c>
      <c r="Y178" s="310" t="str">
        <f>VLOOKUP($H178,'WM-AR'!$B$7:$AL$2292,28,FALSE)</f>
        <v>Disposal Distance=Appx. (  )km from Site</v>
      </c>
      <c r="Z178" s="310">
        <f>VLOOKUP($H178,'WM-AR'!$B$7:$AL$2292,29,FALSE)</f>
        <v>0</v>
      </c>
      <c r="AA178" s="310">
        <f>VLOOKUP($H178,'WM-AR'!$B$7:$AL$2292,30,FALSE)</f>
        <v>0</v>
      </c>
      <c r="AB178" s="310">
        <f>VLOOKUP($H178,'WM-AR'!$B$7:$AL$2292,31,FALSE)</f>
        <v>0</v>
      </c>
      <c r="AC178" s="310">
        <f>VLOOKUP($H178,'WM-AR'!$B$7:$AL$2292,32,FALSE)</f>
        <v>0</v>
      </c>
      <c r="AD178" s="310">
        <f>VLOOKUP($H178,'WM-AR'!$B$7:$AL$2292,33,FALSE)</f>
        <v>0</v>
      </c>
      <c r="AE178" s="287" t="s">
        <v>1368</v>
      </c>
      <c r="AF178" s="316" t="s">
        <v>586</v>
      </c>
      <c r="AG178" s="312"/>
      <c r="AH178" s="312" t="s">
        <v>882</v>
      </c>
      <c r="AI178" s="334" t="s">
        <v>1364</v>
      </c>
    </row>
    <row r="179" spans="2:35" ht="34.9" customHeight="1">
      <c r="B179" s="349"/>
      <c r="C179" s="420"/>
      <c r="D179" s="426"/>
      <c r="E179" s="426"/>
      <c r="F179" s="474" t="s">
        <v>1369</v>
      </c>
      <c r="G179" s="474"/>
      <c r="H179" s="350" t="str">
        <f t="shared" si="17"/>
        <v/>
      </c>
      <c r="I179" s="351"/>
      <c r="J179" s="351"/>
      <c r="K179" s="351"/>
      <c r="L179" s="351"/>
      <c r="M179" s="351"/>
      <c r="N179" s="351"/>
      <c r="O179" s="351"/>
      <c r="P179" s="351"/>
      <c r="Q179" s="351"/>
      <c r="R179" s="351"/>
      <c r="S179" s="351"/>
      <c r="T179" s="351"/>
      <c r="U179" s="351"/>
      <c r="V179" s="351"/>
      <c r="W179" s="351"/>
      <c r="X179" s="351"/>
      <c r="Y179" s="351"/>
      <c r="Z179" s="351"/>
      <c r="AA179" s="351"/>
      <c r="AB179" s="351"/>
      <c r="AC179" s="351"/>
      <c r="AD179" s="351"/>
      <c r="AE179" s="440"/>
      <c r="AF179" s="297"/>
      <c r="AG179" s="297"/>
      <c r="AH179" s="297"/>
      <c r="AI179" s="475"/>
    </row>
    <row r="180" spans="2:35" ht="34.9" customHeight="1">
      <c r="B180" s="440"/>
      <c r="C180" s="285" t="s">
        <v>601</v>
      </c>
      <c r="D180" s="308"/>
      <c r="E180" s="287" t="s">
        <v>602</v>
      </c>
      <c r="F180" s="288" t="s">
        <v>1432</v>
      </c>
      <c r="G180" s="289"/>
      <c r="H180" s="290" t="str">
        <f t="shared" si="17"/>
        <v/>
      </c>
      <c r="I180" s="290"/>
      <c r="J180" s="290"/>
      <c r="K180" s="290"/>
      <c r="L180" s="290"/>
      <c r="M180" s="291"/>
      <c r="N180" s="454"/>
      <c r="O180" s="442"/>
      <c r="P180" s="442"/>
      <c r="Q180" s="442"/>
      <c r="R180" s="442"/>
      <c r="S180" s="442"/>
      <c r="T180" s="442"/>
      <c r="U180" s="443"/>
      <c r="V180" s="444"/>
      <c r="W180" s="444"/>
      <c r="X180" s="444"/>
      <c r="Y180" s="444"/>
      <c r="Z180" s="444"/>
      <c r="AA180" s="444"/>
      <c r="AB180" s="444"/>
      <c r="AC180" s="444"/>
      <c r="AD180" s="444"/>
      <c r="AE180" s="394" t="s">
        <v>1435</v>
      </c>
      <c r="AF180" s="297"/>
      <c r="AG180" s="297"/>
      <c r="AH180" s="297"/>
      <c r="AI180" s="333"/>
    </row>
    <row r="181" spans="2:35" ht="49.9" customHeight="1">
      <c r="B181" s="307"/>
      <c r="C181" s="286"/>
      <c r="D181" s="286"/>
      <c r="E181" s="746"/>
      <c r="F181" s="286" t="str">
        <f t="shared" ref="F181:F188" si="23">M181&amp;" "&amp;P181</f>
        <v>Structural Concrete 25MPa &lt; F'c (Cylinder Strength) ≤ 30MPa</v>
      </c>
      <c r="G181" s="308" t="s">
        <v>1212</v>
      </c>
      <c r="H181" s="309" t="str">
        <f t="shared" si="17"/>
        <v>A03AD032-00007</v>
      </c>
      <c r="I181" s="310"/>
      <c r="J181" s="310" t="str">
        <f>VLOOKUP($H181,'WM-AR'!$B$7:$AL$2292,34,FALSE)</f>
        <v>M3</v>
      </c>
      <c r="K181" s="310" t="str">
        <f>VLOOKUP($H181,'WM-AR'!$B$7:$AL$2292,4,FALSE)</f>
        <v>Concrete Work</v>
      </c>
      <c r="L181" s="310" t="str">
        <f>VLOOKUP($H181,'WM-AR'!$B$7:$AL$2292,6,FALSE)</f>
        <v>Substructure Work</v>
      </c>
      <c r="M181" s="310" t="str">
        <f>VLOOKUP($H181,'WM-AR'!$B$7:$AL$2292,8,FALSE)</f>
        <v>Structural Concrete</v>
      </c>
      <c r="N181" s="310">
        <f>VLOOKUP($H181,'WM-AR'!$B$7:$AL$2292,10,FALSE)</f>
        <v>0</v>
      </c>
      <c r="O181" s="310" t="str">
        <f>VLOOKUP($H181,'WM-AR'!$B$7:$AL$2292,12,FALSE)</f>
        <v>Cement Type-1</v>
      </c>
      <c r="P181" s="310" t="str">
        <f>IF(VLOOKUP($H181,'WM-AR'!$B$7:$AL$2292,14,FALSE)=0,"",VLOOKUP($H181,'WM-AR'!$B$7:$AL$2292,14,FALSE))</f>
        <v>25MPa &lt; F'c (Cylinder Strength) ≤ 30MPa</v>
      </c>
      <c r="Q181" s="310">
        <f>VLOOKUP($H181,'WM-AR'!$B$7:$AL$2292,16,FALSE)</f>
        <v>0</v>
      </c>
      <c r="R181" s="310">
        <f>VLOOKUP($H181,'WM-AR'!$B$7:$AL$2292,18,FALSE)</f>
        <v>0</v>
      </c>
      <c r="S181" s="310" t="str">
        <f>VLOOKUP($H181,'WM-AR'!$B$7:$AL$2292,20,FALSE)</f>
        <v/>
      </c>
      <c r="T181" s="310">
        <f>VLOOKUP($H181,'WM-AR'!$B$7:$AL$2292,22,FALSE)</f>
        <v>0</v>
      </c>
      <c r="U181" s="310" t="str">
        <f>VLOOKUP($H181,'WM-AR'!$B$7:$AL$2292,24,FALSE)</f>
        <v/>
      </c>
      <c r="V181" s="310">
        <f>VLOOKUP($H181,'WM-AR'!$B$7:$AL$2292,25,FALSE)</f>
        <v>0</v>
      </c>
      <c r="W181" s="310" t="str">
        <f>VLOOKUP($H181,'WM-AR'!$B$7:$AL$2292,26,FALSE)</f>
        <v/>
      </c>
      <c r="X181" s="310">
        <f>VLOOKUP($H181,'WM-AR'!$B$7:$AL$2292,27,FALSE)</f>
        <v>0</v>
      </c>
      <c r="Y181" s="310">
        <f>VLOOKUP($H181,'WM-AR'!$B$7:$AL$2292,28,FALSE)</f>
        <v>0</v>
      </c>
      <c r="Z181" s="310">
        <f>VLOOKUP($H181,'WM-AR'!$B$7:$AL$2292,29,FALSE)</f>
        <v>0</v>
      </c>
      <c r="AA181" s="310">
        <f>VLOOKUP($H181,'WM-AR'!$B$7:$AL$2292,30,FALSE)</f>
        <v>0</v>
      </c>
      <c r="AB181" s="310">
        <f>VLOOKUP($H181,'WM-AR'!$B$7:$AL$2292,31,FALSE)</f>
        <v>0</v>
      </c>
      <c r="AC181" s="310">
        <f>VLOOKUP($H181,'WM-AR'!$B$7:$AL$2292,32,FALSE)</f>
        <v>0</v>
      </c>
      <c r="AD181" s="310">
        <f>VLOOKUP($H181,'WM-AR'!$B$7:$AL$2292,33,FALSE)</f>
        <v>0</v>
      </c>
      <c r="AE181" s="287" t="s">
        <v>897</v>
      </c>
      <c r="AF181" s="316" t="s">
        <v>513</v>
      </c>
      <c r="AG181" s="312"/>
      <c r="AH181" s="312" t="s">
        <v>882</v>
      </c>
      <c r="AI181" s="334"/>
    </row>
    <row r="182" spans="2:35" ht="49.9" customHeight="1">
      <c r="B182" s="314"/>
      <c r="C182" s="285"/>
      <c r="D182" s="285"/>
      <c r="E182" s="748"/>
      <c r="F182" s="286" t="str">
        <f t="shared" si="23"/>
        <v>Rebar Work 300MPa&lt;Fy≤400MPa</v>
      </c>
      <c r="G182" s="308" t="s">
        <v>1221</v>
      </c>
      <c r="H182" s="309" t="str">
        <f t="shared" si="17"/>
        <v>A03AD037-00003</v>
      </c>
      <c r="I182" s="310"/>
      <c r="J182" s="310" t="str">
        <f>VLOOKUP($H182,'WM-AR'!$B$7:$AL$2292,34,FALSE)</f>
        <v>TON</v>
      </c>
      <c r="K182" s="310" t="str">
        <f>VLOOKUP($H182,'WM-AR'!$B$7:$AL$2292,4,FALSE)</f>
        <v>Concrete Work</v>
      </c>
      <c r="L182" s="310" t="str">
        <f>VLOOKUP($H182,'WM-AR'!$B$7:$AL$2292,6,FALSE)</f>
        <v>Substructure Work</v>
      </c>
      <c r="M182" s="310" t="str">
        <f>VLOOKUP($H182,'WM-AR'!$B$7:$AL$2292,8,FALSE)</f>
        <v>Rebar Work</v>
      </c>
      <c r="N182" s="310" t="str">
        <f>VLOOKUP($H182,'WM-AR'!$B$7:$AL$2292,10,FALSE)</f>
        <v>Deformed Bar (Non-Coat.)</v>
      </c>
      <c r="O182" s="310">
        <f>VLOOKUP($H182,'WM-AR'!$B$7:$AL$2292,12,FALSE)</f>
        <v>0</v>
      </c>
      <c r="P182" s="310" t="str">
        <f>IF(VLOOKUP($H182,'WM-AR'!$B$7:$AL$2292,14,FALSE)=0,"",VLOOKUP($H182,'WM-AR'!$B$7:$AL$2292,14,FALSE))</f>
        <v>300MPa&lt;Fy≤400MPa</v>
      </c>
      <c r="Q182" s="310">
        <f>VLOOKUP($H182,'WM-AR'!$B$7:$AL$2292,16,FALSE)</f>
        <v>0</v>
      </c>
      <c r="R182" s="310">
        <f>VLOOKUP($H182,'WM-AR'!$B$7:$AL$2292,18,FALSE)</f>
        <v>0</v>
      </c>
      <c r="S182" s="310" t="str">
        <f>VLOOKUP($H182,'WM-AR'!$B$7:$AL$2292,20,FALSE)</f>
        <v/>
      </c>
      <c r="T182" s="310">
        <f>VLOOKUP($H182,'WM-AR'!$B$7:$AL$2292,22,FALSE)</f>
        <v>0</v>
      </c>
      <c r="U182" s="310" t="str">
        <f>VLOOKUP($H182,'WM-AR'!$B$7:$AL$2292,24,FALSE)</f>
        <v/>
      </c>
      <c r="V182" s="310">
        <f>VLOOKUP($H182,'WM-AR'!$B$7:$AL$2292,25,FALSE)</f>
        <v>0</v>
      </c>
      <c r="W182" s="310" t="str">
        <f>VLOOKUP($H182,'WM-AR'!$B$7:$AL$2292,26,FALSE)</f>
        <v/>
      </c>
      <c r="X182" s="310">
        <f>VLOOKUP($H182,'WM-AR'!$B$7:$AL$2292,27,FALSE)</f>
        <v>0</v>
      </c>
      <c r="Y182" s="310">
        <f>VLOOKUP($H182,'WM-AR'!$B$7:$AL$2292,28,FALSE)</f>
        <v>0</v>
      </c>
      <c r="Z182" s="310">
        <f>VLOOKUP($H182,'WM-AR'!$B$7:$AL$2292,29,FALSE)</f>
        <v>0</v>
      </c>
      <c r="AA182" s="310">
        <f>VLOOKUP($H182,'WM-AR'!$B$7:$AL$2292,30,FALSE)</f>
        <v>0</v>
      </c>
      <c r="AB182" s="310">
        <f>VLOOKUP($H182,'WM-AR'!$B$7:$AL$2292,31,FALSE)</f>
        <v>0</v>
      </c>
      <c r="AC182" s="310">
        <f>VLOOKUP($H182,'WM-AR'!$B$7:$AL$2292,32,FALSE)</f>
        <v>0</v>
      </c>
      <c r="AD182" s="310">
        <f>VLOOKUP($H182,'WM-AR'!$B$7:$AL$2292,33,FALSE)</f>
        <v>0</v>
      </c>
      <c r="AE182" s="287" t="s">
        <v>899</v>
      </c>
      <c r="AF182" s="316" t="s">
        <v>1427</v>
      </c>
      <c r="AG182" s="312"/>
      <c r="AH182" s="312" t="s">
        <v>886</v>
      </c>
      <c r="AI182" s="334" t="s">
        <v>887</v>
      </c>
    </row>
    <row r="183" spans="2:35" ht="49.9" customHeight="1">
      <c r="B183" s="314"/>
      <c r="C183" s="285"/>
      <c r="D183" s="285"/>
      <c r="E183" s="747"/>
      <c r="F183" s="286" t="str">
        <f t="shared" si="23"/>
        <v xml:space="preserve">Form Work (3 times in use) </v>
      </c>
      <c r="G183" s="308" t="s">
        <v>1222</v>
      </c>
      <c r="H183" s="309" t="str">
        <f t="shared" si="17"/>
        <v>A03AD035-00001</v>
      </c>
      <c r="I183" s="310"/>
      <c r="J183" s="310" t="str">
        <f>VLOOKUP($H183,'WM-AR'!$B$7:$AL$2292,34,FALSE)</f>
        <v>M2</v>
      </c>
      <c r="K183" s="310" t="str">
        <f>VLOOKUP($H183,'WM-AR'!$B$7:$AL$2292,4,FALSE)</f>
        <v>Concrete Work</v>
      </c>
      <c r="L183" s="310" t="str">
        <f>VLOOKUP($H183,'WM-AR'!$B$7:$AL$2292,6,FALSE)</f>
        <v>Substructure Work</v>
      </c>
      <c r="M183" s="310" t="str">
        <f>VLOOKUP($H183,'WM-AR'!$B$7:$AL$2292,8,FALSE)</f>
        <v>Form Work (3 times in use)</v>
      </c>
      <c r="N183" s="310" t="str">
        <f>VLOOKUP($H183,'WM-AR'!$B$7:$AL$2292,10,FALSE)</f>
        <v>Flat Form</v>
      </c>
      <c r="O183" s="310">
        <f>VLOOKUP($H183,'WM-AR'!$B$7:$AL$2292,12,FALSE)</f>
        <v>0</v>
      </c>
      <c r="P183" s="310" t="str">
        <f>IF(VLOOKUP($H183,'WM-AR'!$B$7:$AL$2292,14,FALSE)=0,"",VLOOKUP($H183,'WM-AR'!$B$7:$AL$2292,14,FALSE))</f>
        <v/>
      </c>
      <c r="Q183" s="310">
        <f>VLOOKUP($H183,'WM-AR'!$B$7:$AL$2292,16,FALSE)</f>
        <v>0</v>
      </c>
      <c r="R183" s="310">
        <f>VLOOKUP($H183,'WM-AR'!$B$7:$AL$2292,18,FALSE)</f>
        <v>0</v>
      </c>
      <c r="S183" s="310" t="str">
        <f>VLOOKUP($H183,'WM-AR'!$B$7:$AL$2292,20,FALSE)</f>
        <v>Dressed Lumber, Plywood or Steel Form(Wood Planks are not Allowed) incl. Chamfer</v>
      </c>
      <c r="T183" s="310">
        <f>VLOOKUP($H183,'WM-AR'!$B$7:$AL$2292,22,FALSE)</f>
        <v>0</v>
      </c>
      <c r="U183" s="310" t="str">
        <f>VLOOKUP($H183,'WM-AR'!$B$7:$AL$2292,24,FALSE)</f>
        <v/>
      </c>
      <c r="V183" s="310">
        <f>VLOOKUP($H183,'WM-AR'!$B$7:$AL$2292,25,FALSE)</f>
        <v>0</v>
      </c>
      <c r="W183" s="310" t="str">
        <f>VLOOKUP($H183,'WM-AR'!$B$7:$AL$2292,26,FALSE)</f>
        <v/>
      </c>
      <c r="X183" s="310">
        <f>VLOOKUP($H183,'WM-AR'!$B$7:$AL$2292,27,FALSE)</f>
        <v>0</v>
      </c>
      <c r="Y183" s="310">
        <f>VLOOKUP($H183,'WM-AR'!$B$7:$AL$2292,28,FALSE)</f>
        <v>0</v>
      </c>
      <c r="Z183" s="310">
        <f>VLOOKUP($H183,'WM-AR'!$B$7:$AL$2292,29,FALSE)</f>
        <v>0</v>
      </c>
      <c r="AA183" s="310">
        <f>VLOOKUP($H183,'WM-AR'!$B$7:$AL$2292,30,FALSE)</f>
        <v>0</v>
      </c>
      <c r="AB183" s="310">
        <f>VLOOKUP($H183,'WM-AR'!$B$7:$AL$2292,31,FALSE)</f>
        <v>0</v>
      </c>
      <c r="AC183" s="310">
        <f>VLOOKUP($H183,'WM-AR'!$B$7:$AL$2292,32,FALSE)</f>
        <v>0</v>
      </c>
      <c r="AD183" s="310">
        <f>VLOOKUP($H183,'WM-AR'!$B$7:$AL$2292,33,FALSE)</f>
        <v>0</v>
      </c>
      <c r="AE183" s="287"/>
      <c r="AF183" s="316" t="s">
        <v>606</v>
      </c>
      <c r="AG183" s="312"/>
      <c r="AH183" s="312" t="s">
        <v>763</v>
      </c>
      <c r="AI183" s="334"/>
    </row>
    <row r="184" spans="2:35" ht="49.9" customHeight="1">
      <c r="B184" s="314"/>
      <c r="C184" s="315"/>
      <c r="D184" s="315"/>
      <c r="E184" s="479"/>
      <c r="F184" s="286" t="str">
        <f t="shared" si="23"/>
        <v xml:space="preserve">Bitumen/Bituminous/Asphalt Coating </v>
      </c>
      <c r="G184" s="308" t="s">
        <v>906</v>
      </c>
      <c r="H184" s="309" t="str">
        <f t="shared" si="17"/>
        <v>A03AH056-00001</v>
      </c>
      <c r="I184" s="310"/>
      <c r="J184" s="310" t="str">
        <f>VLOOKUP($H184,'WM-AR'!$B$7:$AL$2292,34,FALSE)</f>
        <v>M2</v>
      </c>
      <c r="K184" s="310" t="str">
        <f>VLOOKUP($H184,'WM-AR'!$B$7:$AL$2292,4,FALSE)</f>
        <v>Concrete Work</v>
      </c>
      <c r="L184" s="310" t="str">
        <f>VLOOKUP($H184,'WM-AR'!$B$7:$AL$2292,6,FALSE)</f>
        <v>Concrete Protective Coating (U/G)</v>
      </c>
      <c r="M184" s="310" t="str">
        <f>VLOOKUP($H184,'WM-AR'!$B$7:$AL$2292,8,FALSE)</f>
        <v>Bitumen/Bituminous/Asphalt Coating</v>
      </c>
      <c r="N184" s="310">
        <f>VLOOKUP($H184,'WM-AR'!$B$7:$AL$2292,10,FALSE)</f>
        <v>0</v>
      </c>
      <c r="O184" s="310">
        <f>VLOOKUP($H184,'WM-AR'!$B$7:$AL$2292,12,FALSE)</f>
        <v>0</v>
      </c>
      <c r="P184" s="310" t="str">
        <f>IF(VLOOKUP($H184,'WM-AR'!$B$7:$AL$2292,14,FALSE)=0,"",VLOOKUP($H184,'WM-AR'!$B$7:$AL$2292,14,FALSE))</f>
        <v/>
      </c>
      <c r="Q184" s="310">
        <f>VLOOKUP($H184,'WM-AR'!$B$7:$AL$2292,16,FALSE)</f>
        <v>0</v>
      </c>
      <c r="R184" s="310">
        <f>VLOOKUP($H184,'WM-AR'!$B$7:$AL$2292,18,FALSE)</f>
        <v>0</v>
      </c>
      <c r="S184" s="310">
        <f>VLOOKUP($H184,'WM-AR'!$B$7:$AL$2292,20,FALSE)</f>
        <v>0</v>
      </c>
      <c r="T184" s="310">
        <f>VLOOKUP($H184,'WM-AR'!$B$7:$AL$2292,22,FALSE)</f>
        <v>0</v>
      </c>
      <c r="U184" s="310">
        <f>VLOOKUP($H184,'WM-AR'!$B$7:$AL$2292,24,FALSE)</f>
        <v>0</v>
      </c>
      <c r="V184" s="310">
        <f>VLOOKUP($H184,'WM-AR'!$B$7:$AL$2292,25,FALSE)</f>
        <v>0</v>
      </c>
      <c r="W184" s="310" t="str">
        <f>VLOOKUP($H184,'WM-AR'!$B$7:$AL$2292,26,FALSE)</f>
        <v/>
      </c>
      <c r="X184" s="310">
        <f>VLOOKUP($H184,'WM-AR'!$B$7:$AL$2292,27,FALSE)</f>
        <v>0</v>
      </c>
      <c r="Y184" s="310">
        <f>VLOOKUP($H184,'WM-AR'!$B$7:$AL$2292,28,FALSE)</f>
        <v>0</v>
      </c>
      <c r="Z184" s="310">
        <f>VLOOKUP($H184,'WM-AR'!$B$7:$AL$2292,29,FALSE)</f>
        <v>0</v>
      </c>
      <c r="AA184" s="310">
        <f>VLOOKUP($H184,'WM-AR'!$B$7:$AL$2292,30,FALSE)</f>
        <v>0</v>
      </c>
      <c r="AB184" s="310">
        <f>VLOOKUP($H184,'WM-AR'!$B$7:$AL$2292,31,FALSE)</f>
        <v>0</v>
      </c>
      <c r="AC184" s="310">
        <f>VLOOKUP($H184,'WM-AR'!$B$7:$AL$2292,32,FALSE)</f>
        <v>0</v>
      </c>
      <c r="AD184" s="310">
        <f>VLOOKUP($H184,'WM-AR'!$B$7:$AL$2292,33,FALSE)</f>
        <v>0</v>
      </c>
      <c r="AE184" s="287"/>
      <c r="AF184" s="316" t="s">
        <v>609</v>
      </c>
      <c r="AG184" s="312"/>
      <c r="AH184" s="312" t="s">
        <v>763</v>
      </c>
      <c r="AI184" s="478" t="s">
        <v>1428</v>
      </c>
    </row>
    <row r="185" spans="2:35" ht="49.9" customHeight="1">
      <c r="B185" s="314"/>
      <c r="C185" s="285"/>
      <c r="D185" s="285"/>
      <c r="E185" s="746"/>
      <c r="F185" s="286" t="str">
        <f t="shared" si="23"/>
        <v xml:space="preserve">Excavation </v>
      </c>
      <c r="G185" s="308" t="s">
        <v>1362</v>
      </c>
      <c r="H185" s="309" t="str">
        <f t="shared" si="17"/>
        <v>A01ZZ001-00004</v>
      </c>
      <c r="I185" s="310"/>
      <c r="J185" s="310" t="str">
        <f>VLOOKUP($H185,'WM-AR'!$B$7:$AL$2292,34,FALSE)</f>
        <v>M3</v>
      </c>
      <c r="K185" s="310" t="str">
        <f>VLOOKUP($H185,'WM-AR'!$B$7:$AL$2292,4,FALSE)</f>
        <v>Earth Work</v>
      </c>
      <c r="L185" s="310" t="str">
        <f>VLOOKUP($H185,'WM-AR'!$B$7:$AL$2292,6,FALSE)</f>
        <v>-</v>
      </c>
      <c r="M185" s="310" t="str">
        <f>VLOOKUP($H185,'WM-AR'!$B$7:$AL$2292,8,FALSE)</f>
        <v>Excavation</v>
      </c>
      <c r="N185" s="310" t="str">
        <f>VLOOKUP($H185,'WM-AR'!$B$7:$AL$2292,10,FALSE)</f>
        <v>Soil, Mech.</v>
      </c>
      <c r="O185" s="310">
        <f>VLOOKUP($H185,'WM-AR'!$B$7:$AL$2292,12,FALSE)</f>
        <v>0</v>
      </c>
      <c r="P185" s="310" t="str">
        <f>IF(VLOOKUP($H185,'WM-AR'!$B$7:$AL$2292,14,FALSE)=0,"",VLOOKUP($H185,'WM-AR'!$B$7:$AL$2292,14,FALSE))</f>
        <v/>
      </c>
      <c r="Q185" s="310">
        <f>VLOOKUP($H185,'WM-AR'!$B$7:$AL$2292,16,FALSE)</f>
        <v>0</v>
      </c>
      <c r="R185" s="310">
        <f>VLOOKUP($H185,'WM-AR'!$B$7:$AL$2292,18,FALSE)</f>
        <v>0</v>
      </c>
      <c r="S185" s="310" t="str">
        <f>VLOOKUP($H185,'WM-AR'!$B$7:$AL$2292,20,FALSE)</f>
        <v/>
      </c>
      <c r="T185" s="310" t="str">
        <f>VLOOKUP($H185,'WM-AR'!$B$7:$AL$2292,22,FALSE)</f>
        <v>D ≤ 2.0M</v>
      </c>
      <c r="U185" s="310" t="str">
        <f>VLOOKUP($H185,'WM-AR'!$B$7:$AL$2292,24,FALSE)</f>
        <v/>
      </c>
      <c r="V185" s="310">
        <f>VLOOKUP($H185,'WM-AR'!$B$7:$AL$2292,25,FALSE)</f>
        <v>0</v>
      </c>
      <c r="W185" s="310" t="str">
        <f>VLOOKUP($H185,'WM-AR'!$B$7:$AL$2292,26,FALSE)</f>
        <v/>
      </c>
      <c r="X185" s="310">
        <f>VLOOKUP($H185,'WM-AR'!$B$7:$AL$2292,27,FALSE)</f>
        <v>0</v>
      </c>
      <c r="Y185" s="310">
        <f>VLOOKUP($H185,'WM-AR'!$B$7:$AL$2292,28,FALSE)</f>
        <v>0</v>
      </c>
      <c r="Z185" s="310">
        <f>VLOOKUP($H185,'WM-AR'!$B$7:$AL$2292,29,FALSE)</f>
        <v>0</v>
      </c>
      <c r="AA185" s="310">
        <f>VLOOKUP($H185,'WM-AR'!$B$7:$AL$2292,30,FALSE)</f>
        <v>0</v>
      </c>
      <c r="AB185" s="310">
        <f>VLOOKUP($H185,'WM-AR'!$B$7:$AL$2292,31,FALSE)</f>
        <v>0</v>
      </c>
      <c r="AC185" s="310">
        <f>VLOOKUP($H185,'WM-AR'!$B$7:$AL$2292,32,FALSE)</f>
        <v>0</v>
      </c>
      <c r="AD185" s="310">
        <f>VLOOKUP($H185,'WM-AR'!$B$7:$AL$2292,33,FALSE)</f>
        <v>0</v>
      </c>
      <c r="AE185" s="287" t="s">
        <v>1363</v>
      </c>
      <c r="AF185" s="316" t="s">
        <v>583</v>
      </c>
      <c r="AG185" s="312"/>
      <c r="AH185" s="312" t="s">
        <v>882</v>
      </c>
      <c r="AI185" s="334" t="s">
        <v>1364</v>
      </c>
    </row>
    <row r="186" spans="2:35" ht="49.9" customHeight="1">
      <c r="B186" s="314"/>
      <c r="C186" s="285"/>
      <c r="D186" s="285"/>
      <c r="E186" s="748"/>
      <c r="F186" s="286" t="str">
        <f t="shared" si="23"/>
        <v xml:space="preserve">Excavation </v>
      </c>
      <c r="G186" s="308" t="s">
        <v>1384</v>
      </c>
      <c r="H186" s="309" t="str">
        <f t="shared" si="17"/>
        <v>A01ZZ001-00005</v>
      </c>
      <c r="I186" s="310"/>
      <c r="J186" s="310" t="str">
        <f>VLOOKUP($H186,'WM-AR'!$B$7:$AL$2292,34,FALSE)</f>
        <v>M3</v>
      </c>
      <c r="K186" s="310" t="str">
        <f>VLOOKUP($H186,'WM-AR'!$B$7:$AL$2292,4,FALSE)</f>
        <v>Earth Work</v>
      </c>
      <c r="L186" s="310" t="str">
        <f>VLOOKUP($H186,'WM-AR'!$B$7:$AL$2292,6,FALSE)</f>
        <v>-</v>
      </c>
      <c r="M186" s="310" t="str">
        <f>VLOOKUP($H186,'WM-AR'!$B$7:$AL$2292,8,FALSE)</f>
        <v>Excavation</v>
      </c>
      <c r="N186" s="310" t="str">
        <f>VLOOKUP($H186,'WM-AR'!$B$7:$AL$2292,10,FALSE)</f>
        <v>Soil, Mech.</v>
      </c>
      <c r="O186" s="310">
        <f>VLOOKUP($H186,'WM-AR'!$B$7:$AL$2292,12,FALSE)</f>
        <v>0</v>
      </c>
      <c r="P186" s="310" t="str">
        <f>IF(VLOOKUP($H186,'WM-AR'!$B$7:$AL$2292,14,FALSE)=0,"",VLOOKUP($H186,'WM-AR'!$B$7:$AL$2292,14,FALSE))</f>
        <v/>
      </c>
      <c r="Q186" s="310">
        <f>VLOOKUP($H186,'WM-AR'!$B$7:$AL$2292,16,FALSE)</f>
        <v>0</v>
      </c>
      <c r="R186" s="310">
        <f>VLOOKUP($H186,'WM-AR'!$B$7:$AL$2292,18,FALSE)</f>
        <v>0</v>
      </c>
      <c r="S186" s="310" t="str">
        <f>VLOOKUP($H186,'WM-AR'!$B$7:$AL$2292,20,FALSE)</f>
        <v/>
      </c>
      <c r="T186" s="310" t="str">
        <f>VLOOKUP($H186,'WM-AR'!$B$7:$AL$2292,22,FALSE)</f>
        <v>2.0M &lt; D ≤ 4.0M</v>
      </c>
      <c r="U186" s="310" t="str">
        <f>VLOOKUP($H186,'WM-AR'!$B$7:$AL$2292,24,FALSE)</f>
        <v/>
      </c>
      <c r="V186" s="310">
        <f>VLOOKUP($H186,'WM-AR'!$B$7:$AL$2292,25,FALSE)</f>
        <v>0</v>
      </c>
      <c r="W186" s="310" t="str">
        <f>VLOOKUP($H186,'WM-AR'!$B$7:$AL$2292,26,FALSE)</f>
        <v/>
      </c>
      <c r="X186" s="310">
        <f>VLOOKUP($H186,'WM-AR'!$B$7:$AL$2292,27,FALSE)</f>
        <v>0</v>
      </c>
      <c r="Y186" s="310">
        <f>VLOOKUP($H186,'WM-AR'!$B$7:$AL$2292,28,FALSE)</f>
        <v>0</v>
      </c>
      <c r="Z186" s="310">
        <f>VLOOKUP($H186,'WM-AR'!$B$7:$AL$2292,29,FALSE)</f>
        <v>0</v>
      </c>
      <c r="AA186" s="310">
        <f>VLOOKUP($H186,'WM-AR'!$B$7:$AL$2292,30,FALSE)</f>
        <v>0</v>
      </c>
      <c r="AB186" s="310">
        <f>VLOOKUP($H186,'WM-AR'!$B$7:$AL$2292,31,FALSE)</f>
        <v>0</v>
      </c>
      <c r="AC186" s="310">
        <f>VLOOKUP($H186,'WM-AR'!$B$7:$AL$2292,32,FALSE)</f>
        <v>0</v>
      </c>
      <c r="AD186" s="310">
        <f>VLOOKUP($H186,'WM-AR'!$B$7:$AL$2292,33,FALSE)</f>
        <v>0</v>
      </c>
      <c r="AE186" s="287" t="s">
        <v>1431</v>
      </c>
      <c r="AF186" s="316" t="s">
        <v>583</v>
      </c>
      <c r="AG186" s="312"/>
      <c r="AH186" s="312" t="s">
        <v>882</v>
      </c>
      <c r="AI186" s="334" t="s">
        <v>1364</v>
      </c>
    </row>
    <row r="187" spans="2:35" ht="49.9" customHeight="1">
      <c r="B187" s="314"/>
      <c r="C187" s="285"/>
      <c r="D187" s="285"/>
      <c r="E187" s="748"/>
      <c r="F187" s="286" t="str">
        <f t="shared" si="23"/>
        <v xml:space="preserve">Backfill </v>
      </c>
      <c r="G187" s="308" t="s">
        <v>1365</v>
      </c>
      <c r="H187" s="309" t="str">
        <f t="shared" si="17"/>
        <v>A01ZZ003-00001</v>
      </c>
      <c r="I187" s="310"/>
      <c r="J187" s="310" t="str">
        <f>VLOOKUP($H187,'WM-AR'!$B$7:$AL$2292,34,FALSE)</f>
        <v>M3</v>
      </c>
      <c r="K187" s="310" t="str">
        <f>VLOOKUP($H187,'WM-AR'!$B$7:$AL$2292,4,FALSE)</f>
        <v>Earth Work</v>
      </c>
      <c r="L187" s="310" t="str">
        <f>VLOOKUP($H187,'WM-AR'!$B$7:$AL$2292,6,FALSE)</f>
        <v>-</v>
      </c>
      <c r="M187" s="310" t="str">
        <f>VLOOKUP($H187,'WM-AR'!$B$7:$AL$2292,8,FALSE)</f>
        <v>Backfill</v>
      </c>
      <c r="N187" s="310" t="str">
        <f>VLOOKUP($H187,'WM-AR'!$B$7:$AL$2292,10,FALSE)</f>
        <v>Re-use, Soil</v>
      </c>
      <c r="O187" s="310">
        <f>VLOOKUP($H187,'WM-AR'!$B$7:$AL$2292,12,FALSE)</f>
        <v>0</v>
      </c>
      <c r="P187" s="310" t="str">
        <f>IF(VLOOKUP($H187,'WM-AR'!$B$7:$AL$2292,14,FALSE)=0,"",VLOOKUP($H187,'WM-AR'!$B$7:$AL$2292,14,FALSE))</f>
        <v/>
      </c>
      <c r="Q187" s="310">
        <f>VLOOKUP($H187,'WM-AR'!$B$7:$AL$2292,16,FALSE)</f>
        <v>0</v>
      </c>
      <c r="R187" s="310">
        <f>VLOOKUP($H187,'WM-AR'!$B$7:$AL$2292,18,FALSE)</f>
        <v>0</v>
      </c>
      <c r="S187" s="310" t="str">
        <f>VLOOKUP($H187,'WM-AR'!$B$7:$AL$2292,20,FALSE)</f>
        <v/>
      </c>
      <c r="T187" s="310">
        <f>VLOOKUP($H187,'WM-AR'!$B$7:$AL$2292,22,FALSE)</f>
        <v>0</v>
      </c>
      <c r="U187" s="310" t="str">
        <f>VLOOKUP($H187,'WM-AR'!$B$7:$AL$2292,24,FALSE)</f>
        <v/>
      </c>
      <c r="V187" s="310">
        <f>VLOOKUP($H187,'WM-AR'!$B$7:$AL$2292,25,FALSE)</f>
        <v>0</v>
      </c>
      <c r="W187" s="310" t="str">
        <f>VLOOKUP($H187,'WM-AR'!$B$7:$AL$2292,26,FALSE)</f>
        <v/>
      </c>
      <c r="X187" s="310">
        <f>VLOOKUP($H187,'WM-AR'!$B$7:$AL$2292,27,FALSE)</f>
        <v>0</v>
      </c>
      <c r="Y187" s="310">
        <f>VLOOKUP($H187,'WM-AR'!$B$7:$AL$2292,28,FALSE)</f>
        <v>0</v>
      </c>
      <c r="Z187" s="310">
        <f>VLOOKUP($H187,'WM-AR'!$B$7:$AL$2292,29,FALSE)</f>
        <v>0</v>
      </c>
      <c r="AA187" s="310" t="str">
        <f>VLOOKUP($H187,'WM-AR'!$B$7:$AL$2292,30,FALSE)</f>
        <v>Compaction=(  )%</v>
      </c>
      <c r="AB187" s="310">
        <f>VLOOKUP($H187,'WM-AR'!$B$7:$AL$2292,31,FALSE)</f>
        <v>0</v>
      </c>
      <c r="AC187" s="310">
        <f>VLOOKUP($H187,'WM-AR'!$B$7:$AL$2292,32,FALSE)</f>
        <v>0</v>
      </c>
      <c r="AD187" s="310">
        <f>VLOOKUP($H187,'WM-AR'!$B$7:$AL$2292,33,FALSE)</f>
        <v>0</v>
      </c>
      <c r="AE187" s="287" t="s">
        <v>1366</v>
      </c>
      <c r="AF187" s="316" t="s">
        <v>585</v>
      </c>
      <c r="AG187" s="312"/>
      <c r="AH187" s="312" t="s">
        <v>882</v>
      </c>
      <c r="AI187" s="334" t="s">
        <v>1364</v>
      </c>
    </row>
    <row r="188" spans="2:35" ht="49.9" customHeight="1">
      <c r="B188" s="314"/>
      <c r="C188" s="285"/>
      <c r="D188" s="285"/>
      <c r="E188" s="747"/>
      <c r="F188" s="286" t="str">
        <f t="shared" si="23"/>
        <v xml:space="preserve">Disposal </v>
      </c>
      <c r="G188" s="308" t="s">
        <v>1367</v>
      </c>
      <c r="H188" s="309" t="str">
        <f t="shared" si="17"/>
        <v>A01ZZ004-00001</v>
      </c>
      <c r="I188" s="310"/>
      <c r="J188" s="310" t="str">
        <f>VLOOKUP($H188,'WM-AR'!$B$7:$AL$2292,34,FALSE)</f>
        <v>M3</v>
      </c>
      <c r="K188" s="310" t="str">
        <f>VLOOKUP($H188,'WM-AR'!$B$7:$AL$2292,4,FALSE)</f>
        <v>Earth Work</v>
      </c>
      <c r="L188" s="310" t="str">
        <f>VLOOKUP($H188,'WM-AR'!$B$7:$AL$2292,6,FALSE)</f>
        <v>-</v>
      </c>
      <c r="M188" s="310" t="str">
        <f>VLOOKUP($H188,'WM-AR'!$B$7:$AL$2292,8,FALSE)</f>
        <v>Disposal</v>
      </c>
      <c r="N188" s="310" t="str">
        <f>VLOOKUP($H188,'WM-AR'!$B$7:$AL$2292,10,FALSE)</f>
        <v>Soil</v>
      </c>
      <c r="O188" s="310">
        <f>VLOOKUP($H188,'WM-AR'!$B$7:$AL$2292,12,FALSE)</f>
        <v>0</v>
      </c>
      <c r="P188" s="310" t="str">
        <f>IF(VLOOKUP($H188,'WM-AR'!$B$7:$AL$2292,14,FALSE)=0,"",VLOOKUP($H188,'WM-AR'!$B$7:$AL$2292,14,FALSE))</f>
        <v/>
      </c>
      <c r="Q188" s="310">
        <f>VLOOKUP($H188,'WM-AR'!$B$7:$AL$2292,16,FALSE)</f>
        <v>0</v>
      </c>
      <c r="R188" s="310">
        <f>VLOOKUP($H188,'WM-AR'!$B$7:$AL$2292,18,FALSE)</f>
        <v>0</v>
      </c>
      <c r="S188" s="310" t="str">
        <f>VLOOKUP($H188,'WM-AR'!$B$7:$AL$2292,20,FALSE)</f>
        <v/>
      </c>
      <c r="T188" s="310">
        <f>VLOOKUP($H188,'WM-AR'!$B$7:$AL$2292,22,FALSE)</f>
        <v>0</v>
      </c>
      <c r="U188" s="310" t="str">
        <f>VLOOKUP($H188,'WM-AR'!$B$7:$AL$2292,24,FALSE)</f>
        <v/>
      </c>
      <c r="V188" s="310">
        <f>VLOOKUP($H188,'WM-AR'!$B$7:$AL$2292,25,FALSE)</f>
        <v>0</v>
      </c>
      <c r="W188" s="310" t="str">
        <f>VLOOKUP($H188,'WM-AR'!$B$7:$AL$2292,26,FALSE)</f>
        <v/>
      </c>
      <c r="X188" s="310">
        <f>VLOOKUP($H188,'WM-AR'!$B$7:$AL$2292,27,FALSE)</f>
        <v>0</v>
      </c>
      <c r="Y188" s="310" t="str">
        <f>VLOOKUP($H188,'WM-AR'!$B$7:$AL$2292,28,FALSE)</f>
        <v>Disposal Distance=Appx. (  )km from Site</v>
      </c>
      <c r="Z188" s="310">
        <f>VLOOKUP($H188,'WM-AR'!$B$7:$AL$2292,29,FALSE)</f>
        <v>0</v>
      </c>
      <c r="AA188" s="310">
        <f>VLOOKUP($H188,'WM-AR'!$B$7:$AL$2292,30,FALSE)</f>
        <v>0</v>
      </c>
      <c r="AB188" s="310">
        <f>VLOOKUP($H188,'WM-AR'!$B$7:$AL$2292,31,FALSE)</f>
        <v>0</v>
      </c>
      <c r="AC188" s="310">
        <f>VLOOKUP($H188,'WM-AR'!$B$7:$AL$2292,32,FALSE)</f>
        <v>0</v>
      </c>
      <c r="AD188" s="310">
        <f>VLOOKUP($H188,'WM-AR'!$B$7:$AL$2292,33,FALSE)</f>
        <v>0</v>
      </c>
      <c r="AE188" s="287" t="s">
        <v>1368</v>
      </c>
      <c r="AF188" s="316" t="s">
        <v>586</v>
      </c>
      <c r="AG188" s="312"/>
      <c r="AH188" s="312" t="s">
        <v>882</v>
      </c>
      <c r="AI188" s="334" t="s">
        <v>1364</v>
      </c>
    </row>
    <row r="189" spans="2:35" ht="34.9" customHeight="1">
      <c r="B189" s="349"/>
      <c r="C189" s="420"/>
      <c r="D189" s="426"/>
      <c r="E189" s="426"/>
      <c r="F189" s="474" t="s">
        <v>1369</v>
      </c>
      <c r="G189" s="474"/>
      <c r="H189" s="350" t="str">
        <f t="shared" si="17"/>
        <v/>
      </c>
      <c r="I189" s="351"/>
      <c r="J189" s="351"/>
      <c r="K189" s="351"/>
      <c r="L189" s="351"/>
      <c r="M189" s="351"/>
      <c r="N189" s="351"/>
      <c r="O189" s="351"/>
      <c r="P189" s="351"/>
      <c r="Q189" s="351"/>
      <c r="R189" s="351"/>
      <c r="S189" s="351"/>
      <c r="T189" s="351"/>
      <c r="U189" s="351"/>
      <c r="V189" s="351"/>
      <c r="W189" s="351"/>
      <c r="X189" s="351"/>
      <c r="Y189" s="351"/>
      <c r="Z189" s="351"/>
      <c r="AA189" s="351"/>
      <c r="AB189" s="351"/>
      <c r="AC189" s="351"/>
      <c r="AD189" s="351"/>
      <c r="AE189" s="440"/>
      <c r="AF189" s="297"/>
      <c r="AG189" s="297"/>
      <c r="AH189" s="297"/>
      <c r="AI189" s="475"/>
    </row>
    <row r="190" spans="2:35" ht="34.9" customHeight="1">
      <c r="B190" s="440"/>
      <c r="C190" s="285" t="s">
        <v>601</v>
      </c>
      <c r="D190" s="308"/>
      <c r="E190" s="287" t="s">
        <v>602</v>
      </c>
      <c r="F190" s="288" t="s">
        <v>1438</v>
      </c>
      <c r="G190" s="289"/>
      <c r="H190" s="290" t="str">
        <f t="shared" si="17"/>
        <v/>
      </c>
      <c r="I190" s="290"/>
      <c r="J190" s="290"/>
      <c r="K190" s="290"/>
      <c r="L190" s="290"/>
      <c r="M190" s="291"/>
      <c r="N190" s="454"/>
      <c r="O190" s="442"/>
      <c r="P190" s="442"/>
      <c r="Q190" s="442"/>
      <c r="R190" s="442"/>
      <c r="S190" s="442"/>
      <c r="T190" s="442"/>
      <c r="U190" s="443"/>
      <c r="V190" s="444"/>
      <c r="W190" s="444"/>
      <c r="X190" s="444"/>
      <c r="Y190" s="444"/>
      <c r="Z190" s="444"/>
      <c r="AA190" s="444"/>
      <c r="AB190" s="444"/>
      <c r="AC190" s="444"/>
      <c r="AD190" s="444"/>
      <c r="AE190" s="394" t="s">
        <v>1435</v>
      </c>
      <c r="AF190" s="297"/>
      <c r="AG190" s="297"/>
      <c r="AH190" s="297"/>
      <c r="AI190" s="333"/>
    </row>
    <row r="191" spans="2:35" ht="49.9" customHeight="1">
      <c r="B191" s="307"/>
      <c r="C191" s="286"/>
      <c r="D191" s="286"/>
      <c r="E191" s="746"/>
      <c r="F191" s="286" t="str">
        <f t="shared" ref="F191:F197" si="24">M191&amp;" "&amp;P191</f>
        <v>Structural Concrete 25MPa &lt; F'c (Cylinder Strength) ≤ 30MPa</v>
      </c>
      <c r="G191" s="308" t="s">
        <v>1212</v>
      </c>
      <c r="H191" s="309" t="str">
        <f t="shared" si="17"/>
        <v>A03AD032-00007</v>
      </c>
      <c r="I191" s="310"/>
      <c r="J191" s="310" t="str">
        <f>VLOOKUP($H191,'WM-AR'!$B$7:$AL$2292,34,FALSE)</f>
        <v>M3</v>
      </c>
      <c r="K191" s="310" t="str">
        <f>VLOOKUP($H191,'WM-AR'!$B$7:$AL$2292,4,FALSE)</f>
        <v>Concrete Work</v>
      </c>
      <c r="L191" s="310" t="str">
        <f>VLOOKUP($H191,'WM-AR'!$B$7:$AL$2292,6,FALSE)</f>
        <v>Substructure Work</v>
      </c>
      <c r="M191" s="310" t="str">
        <f>VLOOKUP($H191,'WM-AR'!$B$7:$AL$2292,8,FALSE)</f>
        <v>Structural Concrete</v>
      </c>
      <c r="N191" s="310">
        <f>VLOOKUP($H191,'WM-AR'!$B$7:$AL$2292,10,FALSE)</f>
        <v>0</v>
      </c>
      <c r="O191" s="310" t="str">
        <f>VLOOKUP($H191,'WM-AR'!$B$7:$AL$2292,12,FALSE)</f>
        <v>Cement Type-1</v>
      </c>
      <c r="P191" s="310" t="str">
        <f>IF(VLOOKUP($H191,'WM-AR'!$B$7:$AL$2292,14,FALSE)=0,"",VLOOKUP($H191,'WM-AR'!$B$7:$AL$2292,14,FALSE))</f>
        <v>25MPa &lt; F'c (Cylinder Strength) ≤ 30MPa</v>
      </c>
      <c r="Q191" s="310">
        <f>VLOOKUP($H191,'WM-AR'!$B$7:$AL$2292,16,FALSE)</f>
        <v>0</v>
      </c>
      <c r="R191" s="310">
        <f>VLOOKUP($H191,'WM-AR'!$B$7:$AL$2292,18,FALSE)</f>
        <v>0</v>
      </c>
      <c r="S191" s="310" t="str">
        <f>VLOOKUP($H191,'WM-AR'!$B$7:$AL$2292,20,FALSE)</f>
        <v/>
      </c>
      <c r="T191" s="310">
        <f>VLOOKUP($H191,'WM-AR'!$B$7:$AL$2292,22,FALSE)</f>
        <v>0</v>
      </c>
      <c r="U191" s="310" t="str">
        <f>VLOOKUP($H191,'WM-AR'!$B$7:$AL$2292,24,FALSE)</f>
        <v/>
      </c>
      <c r="V191" s="310">
        <f>VLOOKUP($H191,'WM-AR'!$B$7:$AL$2292,25,FALSE)</f>
        <v>0</v>
      </c>
      <c r="W191" s="310" t="str">
        <f>VLOOKUP($H191,'WM-AR'!$B$7:$AL$2292,26,FALSE)</f>
        <v/>
      </c>
      <c r="X191" s="310">
        <f>VLOOKUP($H191,'WM-AR'!$B$7:$AL$2292,27,FALSE)</f>
        <v>0</v>
      </c>
      <c r="Y191" s="310">
        <f>VLOOKUP($H191,'WM-AR'!$B$7:$AL$2292,28,FALSE)</f>
        <v>0</v>
      </c>
      <c r="Z191" s="310">
        <f>VLOOKUP($H191,'WM-AR'!$B$7:$AL$2292,29,FALSE)</f>
        <v>0</v>
      </c>
      <c r="AA191" s="310">
        <f>VLOOKUP($H191,'WM-AR'!$B$7:$AL$2292,30,FALSE)</f>
        <v>0</v>
      </c>
      <c r="AB191" s="310">
        <f>VLOOKUP($H191,'WM-AR'!$B$7:$AL$2292,31,FALSE)</f>
        <v>0</v>
      </c>
      <c r="AC191" s="310">
        <f>VLOOKUP($H191,'WM-AR'!$B$7:$AL$2292,32,FALSE)</f>
        <v>0</v>
      </c>
      <c r="AD191" s="310">
        <f>VLOOKUP($H191,'WM-AR'!$B$7:$AL$2292,33,FALSE)</f>
        <v>0</v>
      </c>
      <c r="AE191" s="287" t="s">
        <v>897</v>
      </c>
      <c r="AF191" s="316" t="s">
        <v>513</v>
      </c>
      <c r="AG191" s="312"/>
      <c r="AH191" s="312" t="s">
        <v>882</v>
      </c>
      <c r="AI191" s="334"/>
    </row>
    <row r="192" spans="2:35" ht="49.9" customHeight="1">
      <c r="B192" s="314"/>
      <c r="C192" s="285"/>
      <c r="D192" s="285"/>
      <c r="E192" s="748"/>
      <c r="F192" s="286" t="str">
        <f t="shared" si="24"/>
        <v>Rebar Work 300MPa&lt;Fy≤400MPa</v>
      </c>
      <c r="G192" s="308" t="s">
        <v>1221</v>
      </c>
      <c r="H192" s="309" t="str">
        <f t="shared" si="17"/>
        <v>A03AD037-00003</v>
      </c>
      <c r="I192" s="310"/>
      <c r="J192" s="310" t="str">
        <f>VLOOKUP($H192,'WM-AR'!$B$7:$AL$2292,34,FALSE)</f>
        <v>TON</v>
      </c>
      <c r="K192" s="310" t="str">
        <f>VLOOKUP($H192,'WM-AR'!$B$7:$AL$2292,4,FALSE)</f>
        <v>Concrete Work</v>
      </c>
      <c r="L192" s="310" t="str">
        <f>VLOOKUP($H192,'WM-AR'!$B$7:$AL$2292,6,FALSE)</f>
        <v>Substructure Work</v>
      </c>
      <c r="M192" s="310" t="str">
        <f>VLOOKUP($H192,'WM-AR'!$B$7:$AL$2292,8,FALSE)</f>
        <v>Rebar Work</v>
      </c>
      <c r="N192" s="310" t="str">
        <f>VLOOKUP($H192,'WM-AR'!$B$7:$AL$2292,10,FALSE)</f>
        <v>Deformed Bar (Non-Coat.)</v>
      </c>
      <c r="O192" s="310">
        <f>VLOOKUP($H192,'WM-AR'!$B$7:$AL$2292,12,FALSE)</f>
        <v>0</v>
      </c>
      <c r="P192" s="310" t="str">
        <f>IF(VLOOKUP($H192,'WM-AR'!$B$7:$AL$2292,14,FALSE)=0,"",VLOOKUP($H192,'WM-AR'!$B$7:$AL$2292,14,FALSE))</f>
        <v>300MPa&lt;Fy≤400MPa</v>
      </c>
      <c r="Q192" s="310">
        <f>VLOOKUP($H192,'WM-AR'!$B$7:$AL$2292,16,FALSE)</f>
        <v>0</v>
      </c>
      <c r="R192" s="310">
        <f>VLOOKUP($H192,'WM-AR'!$B$7:$AL$2292,18,FALSE)</f>
        <v>0</v>
      </c>
      <c r="S192" s="310" t="str">
        <f>VLOOKUP($H192,'WM-AR'!$B$7:$AL$2292,20,FALSE)</f>
        <v/>
      </c>
      <c r="T192" s="310">
        <f>VLOOKUP($H192,'WM-AR'!$B$7:$AL$2292,22,FALSE)</f>
        <v>0</v>
      </c>
      <c r="U192" s="310" t="str">
        <f>VLOOKUP($H192,'WM-AR'!$B$7:$AL$2292,24,FALSE)</f>
        <v/>
      </c>
      <c r="V192" s="310">
        <f>VLOOKUP($H192,'WM-AR'!$B$7:$AL$2292,25,FALSE)</f>
        <v>0</v>
      </c>
      <c r="W192" s="310" t="str">
        <f>VLOOKUP($H192,'WM-AR'!$B$7:$AL$2292,26,FALSE)</f>
        <v/>
      </c>
      <c r="X192" s="310">
        <f>VLOOKUP($H192,'WM-AR'!$B$7:$AL$2292,27,FALSE)</f>
        <v>0</v>
      </c>
      <c r="Y192" s="310">
        <f>VLOOKUP($H192,'WM-AR'!$B$7:$AL$2292,28,FALSE)</f>
        <v>0</v>
      </c>
      <c r="Z192" s="310">
        <f>VLOOKUP($H192,'WM-AR'!$B$7:$AL$2292,29,FALSE)</f>
        <v>0</v>
      </c>
      <c r="AA192" s="310">
        <f>VLOOKUP($H192,'WM-AR'!$B$7:$AL$2292,30,FALSE)</f>
        <v>0</v>
      </c>
      <c r="AB192" s="310">
        <f>VLOOKUP($H192,'WM-AR'!$B$7:$AL$2292,31,FALSE)</f>
        <v>0</v>
      </c>
      <c r="AC192" s="310">
        <f>VLOOKUP($H192,'WM-AR'!$B$7:$AL$2292,32,FALSE)</f>
        <v>0</v>
      </c>
      <c r="AD192" s="310">
        <f>VLOOKUP($H192,'WM-AR'!$B$7:$AL$2292,33,FALSE)</f>
        <v>0</v>
      </c>
      <c r="AE192" s="287" t="s">
        <v>899</v>
      </c>
      <c r="AF192" s="316" t="s">
        <v>1427</v>
      </c>
      <c r="AG192" s="312"/>
      <c r="AH192" s="312" t="s">
        <v>886</v>
      </c>
      <c r="AI192" s="334" t="s">
        <v>887</v>
      </c>
    </row>
    <row r="193" spans="2:35" ht="49.9" customHeight="1">
      <c r="B193" s="314"/>
      <c r="C193" s="285"/>
      <c r="D193" s="285"/>
      <c r="E193" s="747"/>
      <c r="F193" s="286" t="str">
        <f t="shared" si="24"/>
        <v xml:space="preserve">Form Work (3 times in use) </v>
      </c>
      <c r="G193" s="308" t="s">
        <v>1222</v>
      </c>
      <c r="H193" s="309" t="str">
        <f t="shared" si="17"/>
        <v>A03AD035-00001</v>
      </c>
      <c r="I193" s="310"/>
      <c r="J193" s="310" t="str">
        <f>VLOOKUP($H193,'WM-AR'!$B$7:$AL$2292,34,FALSE)</f>
        <v>M2</v>
      </c>
      <c r="K193" s="310" t="str">
        <f>VLOOKUP($H193,'WM-AR'!$B$7:$AL$2292,4,FALSE)</f>
        <v>Concrete Work</v>
      </c>
      <c r="L193" s="310" t="str">
        <f>VLOOKUP($H193,'WM-AR'!$B$7:$AL$2292,6,FALSE)</f>
        <v>Substructure Work</v>
      </c>
      <c r="M193" s="310" t="str">
        <f>VLOOKUP($H193,'WM-AR'!$B$7:$AL$2292,8,FALSE)</f>
        <v>Form Work (3 times in use)</v>
      </c>
      <c r="N193" s="310" t="str">
        <f>VLOOKUP($H193,'WM-AR'!$B$7:$AL$2292,10,FALSE)</f>
        <v>Flat Form</v>
      </c>
      <c r="O193" s="310">
        <f>VLOOKUP($H193,'WM-AR'!$B$7:$AL$2292,12,FALSE)</f>
        <v>0</v>
      </c>
      <c r="P193" s="310" t="str">
        <f>IF(VLOOKUP($H193,'WM-AR'!$B$7:$AL$2292,14,FALSE)=0,"",VLOOKUP($H193,'WM-AR'!$B$7:$AL$2292,14,FALSE))</f>
        <v/>
      </c>
      <c r="Q193" s="310">
        <f>VLOOKUP($H193,'WM-AR'!$B$7:$AL$2292,16,FALSE)</f>
        <v>0</v>
      </c>
      <c r="R193" s="310">
        <f>VLOOKUP($H193,'WM-AR'!$B$7:$AL$2292,18,FALSE)</f>
        <v>0</v>
      </c>
      <c r="S193" s="310" t="str">
        <f>VLOOKUP($H193,'WM-AR'!$B$7:$AL$2292,20,FALSE)</f>
        <v>Dressed Lumber, Plywood or Steel Form(Wood Planks are not Allowed) incl. Chamfer</v>
      </c>
      <c r="T193" s="310">
        <f>VLOOKUP($H193,'WM-AR'!$B$7:$AL$2292,22,FALSE)</f>
        <v>0</v>
      </c>
      <c r="U193" s="310" t="str">
        <f>VLOOKUP($H193,'WM-AR'!$B$7:$AL$2292,24,FALSE)</f>
        <v/>
      </c>
      <c r="V193" s="310">
        <f>VLOOKUP($H193,'WM-AR'!$B$7:$AL$2292,25,FALSE)</f>
        <v>0</v>
      </c>
      <c r="W193" s="310" t="str">
        <f>VLOOKUP($H193,'WM-AR'!$B$7:$AL$2292,26,FALSE)</f>
        <v/>
      </c>
      <c r="X193" s="310">
        <f>VLOOKUP($H193,'WM-AR'!$B$7:$AL$2292,27,FALSE)</f>
        <v>0</v>
      </c>
      <c r="Y193" s="310">
        <f>VLOOKUP($H193,'WM-AR'!$B$7:$AL$2292,28,FALSE)</f>
        <v>0</v>
      </c>
      <c r="Z193" s="310">
        <f>VLOOKUP($H193,'WM-AR'!$B$7:$AL$2292,29,FALSE)</f>
        <v>0</v>
      </c>
      <c r="AA193" s="310">
        <f>VLOOKUP($H193,'WM-AR'!$B$7:$AL$2292,30,FALSE)</f>
        <v>0</v>
      </c>
      <c r="AB193" s="310">
        <f>VLOOKUP($H193,'WM-AR'!$B$7:$AL$2292,31,FALSE)</f>
        <v>0</v>
      </c>
      <c r="AC193" s="310">
        <f>VLOOKUP($H193,'WM-AR'!$B$7:$AL$2292,32,FALSE)</f>
        <v>0</v>
      </c>
      <c r="AD193" s="310">
        <f>VLOOKUP($H193,'WM-AR'!$B$7:$AL$2292,33,FALSE)</f>
        <v>0</v>
      </c>
      <c r="AE193" s="287"/>
      <c r="AF193" s="316" t="s">
        <v>606</v>
      </c>
      <c r="AG193" s="312"/>
      <c r="AH193" s="312" t="s">
        <v>763</v>
      </c>
      <c r="AI193" s="334"/>
    </row>
    <row r="194" spans="2:35" ht="49.9" customHeight="1">
      <c r="B194" s="314"/>
      <c r="C194" s="315"/>
      <c r="D194" s="315"/>
      <c r="E194" s="479"/>
      <c r="F194" s="286" t="str">
        <f t="shared" si="24"/>
        <v xml:space="preserve">Bitumen/Bituminous/Asphalt Coating </v>
      </c>
      <c r="G194" s="308" t="s">
        <v>906</v>
      </c>
      <c r="H194" s="309" t="str">
        <f t="shared" si="17"/>
        <v>A03AH056-00001</v>
      </c>
      <c r="I194" s="310"/>
      <c r="J194" s="310" t="str">
        <f>VLOOKUP($H194,'WM-AR'!$B$7:$AL$2292,34,FALSE)</f>
        <v>M2</v>
      </c>
      <c r="K194" s="310" t="str">
        <f>VLOOKUP($H194,'WM-AR'!$B$7:$AL$2292,4,FALSE)</f>
        <v>Concrete Work</v>
      </c>
      <c r="L194" s="310" t="str">
        <f>VLOOKUP($H194,'WM-AR'!$B$7:$AL$2292,6,FALSE)</f>
        <v>Concrete Protective Coating (U/G)</v>
      </c>
      <c r="M194" s="310" t="str">
        <f>VLOOKUP($H194,'WM-AR'!$B$7:$AL$2292,8,FALSE)</f>
        <v>Bitumen/Bituminous/Asphalt Coating</v>
      </c>
      <c r="N194" s="310">
        <f>VLOOKUP($H194,'WM-AR'!$B$7:$AL$2292,10,FALSE)</f>
        <v>0</v>
      </c>
      <c r="O194" s="310">
        <f>VLOOKUP($H194,'WM-AR'!$B$7:$AL$2292,12,FALSE)</f>
        <v>0</v>
      </c>
      <c r="P194" s="310" t="str">
        <f>IF(VLOOKUP($H194,'WM-AR'!$B$7:$AL$2292,14,FALSE)=0,"",VLOOKUP($H194,'WM-AR'!$B$7:$AL$2292,14,FALSE))</f>
        <v/>
      </c>
      <c r="Q194" s="310">
        <f>VLOOKUP($H194,'WM-AR'!$B$7:$AL$2292,16,FALSE)</f>
        <v>0</v>
      </c>
      <c r="R194" s="310">
        <f>VLOOKUP($H194,'WM-AR'!$B$7:$AL$2292,18,FALSE)</f>
        <v>0</v>
      </c>
      <c r="S194" s="310">
        <f>VLOOKUP($H194,'WM-AR'!$B$7:$AL$2292,20,FALSE)</f>
        <v>0</v>
      </c>
      <c r="T194" s="310">
        <f>VLOOKUP($H194,'WM-AR'!$B$7:$AL$2292,22,FALSE)</f>
        <v>0</v>
      </c>
      <c r="U194" s="310">
        <f>VLOOKUP($H194,'WM-AR'!$B$7:$AL$2292,24,FALSE)</f>
        <v>0</v>
      </c>
      <c r="V194" s="310">
        <f>VLOOKUP($H194,'WM-AR'!$B$7:$AL$2292,25,FALSE)</f>
        <v>0</v>
      </c>
      <c r="W194" s="310" t="str">
        <f>VLOOKUP($H194,'WM-AR'!$B$7:$AL$2292,26,FALSE)</f>
        <v/>
      </c>
      <c r="X194" s="310">
        <f>VLOOKUP($H194,'WM-AR'!$B$7:$AL$2292,27,FALSE)</f>
        <v>0</v>
      </c>
      <c r="Y194" s="310">
        <f>VLOOKUP($H194,'WM-AR'!$B$7:$AL$2292,28,FALSE)</f>
        <v>0</v>
      </c>
      <c r="Z194" s="310">
        <f>VLOOKUP($H194,'WM-AR'!$B$7:$AL$2292,29,FALSE)</f>
        <v>0</v>
      </c>
      <c r="AA194" s="310">
        <f>VLOOKUP($H194,'WM-AR'!$B$7:$AL$2292,30,FALSE)</f>
        <v>0</v>
      </c>
      <c r="AB194" s="310">
        <f>VLOOKUP($H194,'WM-AR'!$B$7:$AL$2292,31,FALSE)</f>
        <v>0</v>
      </c>
      <c r="AC194" s="310">
        <f>VLOOKUP($H194,'WM-AR'!$B$7:$AL$2292,32,FALSE)</f>
        <v>0</v>
      </c>
      <c r="AD194" s="310">
        <f>VLOOKUP($H194,'WM-AR'!$B$7:$AL$2292,33,FALSE)</f>
        <v>0</v>
      </c>
      <c r="AE194" s="287"/>
      <c r="AF194" s="316" t="s">
        <v>609</v>
      </c>
      <c r="AG194" s="312"/>
      <c r="AH194" s="312" t="s">
        <v>763</v>
      </c>
      <c r="AI194" s="478" t="s">
        <v>1428</v>
      </c>
    </row>
    <row r="195" spans="2:35" ht="49.9" customHeight="1">
      <c r="B195" s="314"/>
      <c r="C195" s="285"/>
      <c r="D195" s="285"/>
      <c r="E195" s="746"/>
      <c r="F195" s="286" t="str">
        <f t="shared" si="24"/>
        <v xml:space="preserve">Excavation </v>
      </c>
      <c r="G195" s="308" t="s">
        <v>1362</v>
      </c>
      <c r="H195" s="309" t="str">
        <f t="shared" si="17"/>
        <v>A01ZZ001-00004</v>
      </c>
      <c r="I195" s="310"/>
      <c r="J195" s="310" t="str">
        <f>VLOOKUP($H195,'WM-AR'!$B$7:$AL$2292,34,FALSE)</f>
        <v>M3</v>
      </c>
      <c r="K195" s="310" t="str">
        <f>VLOOKUP($H195,'WM-AR'!$B$7:$AL$2292,4,FALSE)</f>
        <v>Earth Work</v>
      </c>
      <c r="L195" s="310" t="str">
        <f>VLOOKUP($H195,'WM-AR'!$B$7:$AL$2292,6,FALSE)</f>
        <v>-</v>
      </c>
      <c r="M195" s="310" t="str">
        <f>VLOOKUP($H195,'WM-AR'!$B$7:$AL$2292,8,FALSE)</f>
        <v>Excavation</v>
      </c>
      <c r="N195" s="310" t="str">
        <f>VLOOKUP($H195,'WM-AR'!$B$7:$AL$2292,10,FALSE)</f>
        <v>Soil, Mech.</v>
      </c>
      <c r="O195" s="310">
        <f>VLOOKUP($H195,'WM-AR'!$B$7:$AL$2292,12,FALSE)</f>
        <v>0</v>
      </c>
      <c r="P195" s="310" t="str">
        <f>IF(VLOOKUP($H195,'WM-AR'!$B$7:$AL$2292,14,FALSE)=0,"",VLOOKUP($H195,'WM-AR'!$B$7:$AL$2292,14,FALSE))</f>
        <v/>
      </c>
      <c r="Q195" s="310">
        <f>VLOOKUP($H195,'WM-AR'!$B$7:$AL$2292,16,FALSE)</f>
        <v>0</v>
      </c>
      <c r="R195" s="310">
        <f>VLOOKUP($H195,'WM-AR'!$B$7:$AL$2292,18,FALSE)</f>
        <v>0</v>
      </c>
      <c r="S195" s="310" t="str">
        <f>VLOOKUP($H195,'WM-AR'!$B$7:$AL$2292,20,FALSE)</f>
        <v/>
      </c>
      <c r="T195" s="310" t="str">
        <f>VLOOKUP($H195,'WM-AR'!$B$7:$AL$2292,22,FALSE)</f>
        <v>D ≤ 2.0M</v>
      </c>
      <c r="U195" s="310" t="str">
        <f>VLOOKUP($H195,'WM-AR'!$B$7:$AL$2292,24,FALSE)</f>
        <v/>
      </c>
      <c r="V195" s="310">
        <f>VLOOKUP($H195,'WM-AR'!$B$7:$AL$2292,25,FALSE)</f>
        <v>0</v>
      </c>
      <c r="W195" s="310" t="str">
        <f>VLOOKUP($H195,'WM-AR'!$B$7:$AL$2292,26,FALSE)</f>
        <v/>
      </c>
      <c r="X195" s="310">
        <f>VLOOKUP($H195,'WM-AR'!$B$7:$AL$2292,27,FALSE)</f>
        <v>0</v>
      </c>
      <c r="Y195" s="310">
        <f>VLOOKUP($H195,'WM-AR'!$B$7:$AL$2292,28,FALSE)</f>
        <v>0</v>
      </c>
      <c r="Z195" s="310">
        <f>VLOOKUP($H195,'WM-AR'!$B$7:$AL$2292,29,FALSE)</f>
        <v>0</v>
      </c>
      <c r="AA195" s="310">
        <f>VLOOKUP($H195,'WM-AR'!$B$7:$AL$2292,30,FALSE)</f>
        <v>0</v>
      </c>
      <c r="AB195" s="310">
        <f>VLOOKUP($H195,'WM-AR'!$B$7:$AL$2292,31,FALSE)</f>
        <v>0</v>
      </c>
      <c r="AC195" s="310">
        <f>VLOOKUP($H195,'WM-AR'!$B$7:$AL$2292,32,FALSE)</f>
        <v>0</v>
      </c>
      <c r="AD195" s="310">
        <f>VLOOKUP($H195,'WM-AR'!$B$7:$AL$2292,33,FALSE)</f>
        <v>0</v>
      </c>
      <c r="AE195" s="287" t="s">
        <v>1363</v>
      </c>
      <c r="AF195" s="316" t="s">
        <v>583</v>
      </c>
      <c r="AG195" s="312"/>
      <c r="AH195" s="312" t="s">
        <v>882</v>
      </c>
      <c r="AI195" s="334" t="s">
        <v>1364</v>
      </c>
    </row>
    <row r="196" spans="2:35" ht="49.9" customHeight="1">
      <c r="B196" s="314"/>
      <c r="C196" s="285"/>
      <c r="D196" s="285"/>
      <c r="E196" s="748"/>
      <c r="F196" s="286" t="str">
        <f t="shared" si="24"/>
        <v xml:space="preserve">Backfill </v>
      </c>
      <c r="G196" s="308" t="s">
        <v>1365</v>
      </c>
      <c r="H196" s="309" t="str">
        <f t="shared" si="17"/>
        <v>A01ZZ003-00001</v>
      </c>
      <c r="I196" s="310"/>
      <c r="J196" s="310" t="str">
        <f>VLOOKUP($H196,'WM-AR'!$B$7:$AL$2292,34,FALSE)</f>
        <v>M3</v>
      </c>
      <c r="K196" s="310" t="str">
        <f>VLOOKUP($H196,'WM-AR'!$B$7:$AL$2292,4,FALSE)</f>
        <v>Earth Work</v>
      </c>
      <c r="L196" s="310" t="str">
        <f>VLOOKUP($H196,'WM-AR'!$B$7:$AL$2292,6,FALSE)</f>
        <v>-</v>
      </c>
      <c r="M196" s="310" t="str">
        <f>VLOOKUP($H196,'WM-AR'!$B$7:$AL$2292,8,FALSE)</f>
        <v>Backfill</v>
      </c>
      <c r="N196" s="310" t="str">
        <f>VLOOKUP($H196,'WM-AR'!$B$7:$AL$2292,10,FALSE)</f>
        <v>Re-use, Soil</v>
      </c>
      <c r="O196" s="310">
        <f>VLOOKUP($H196,'WM-AR'!$B$7:$AL$2292,12,FALSE)</f>
        <v>0</v>
      </c>
      <c r="P196" s="310" t="str">
        <f>IF(VLOOKUP($H196,'WM-AR'!$B$7:$AL$2292,14,FALSE)=0,"",VLOOKUP($H196,'WM-AR'!$B$7:$AL$2292,14,FALSE))</f>
        <v/>
      </c>
      <c r="Q196" s="310">
        <f>VLOOKUP($H196,'WM-AR'!$B$7:$AL$2292,16,FALSE)</f>
        <v>0</v>
      </c>
      <c r="R196" s="310">
        <f>VLOOKUP($H196,'WM-AR'!$B$7:$AL$2292,18,FALSE)</f>
        <v>0</v>
      </c>
      <c r="S196" s="310" t="str">
        <f>VLOOKUP($H196,'WM-AR'!$B$7:$AL$2292,20,FALSE)</f>
        <v/>
      </c>
      <c r="T196" s="310">
        <f>VLOOKUP($H196,'WM-AR'!$B$7:$AL$2292,22,FALSE)</f>
        <v>0</v>
      </c>
      <c r="U196" s="310" t="str">
        <f>VLOOKUP($H196,'WM-AR'!$B$7:$AL$2292,24,FALSE)</f>
        <v/>
      </c>
      <c r="V196" s="310">
        <f>VLOOKUP($H196,'WM-AR'!$B$7:$AL$2292,25,FALSE)</f>
        <v>0</v>
      </c>
      <c r="W196" s="310" t="str">
        <f>VLOOKUP($H196,'WM-AR'!$B$7:$AL$2292,26,FALSE)</f>
        <v/>
      </c>
      <c r="X196" s="310">
        <f>VLOOKUP($H196,'WM-AR'!$B$7:$AL$2292,27,FALSE)</f>
        <v>0</v>
      </c>
      <c r="Y196" s="310">
        <f>VLOOKUP($H196,'WM-AR'!$B$7:$AL$2292,28,FALSE)</f>
        <v>0</v>
      </c>
      <c r="Z196" s="310">
        <f>VLOOKUP($H196,'WM-AR'!$B$7:$AL$2292,29,FALSE)</f>
        <v>0</v>
      </c>
      <c r="AA196" s="310" t="str">
        <f>VLOOKUP($H196,'WM-AR'!$B$7:$AL$2292,30,FALSE)</f>
        <v>Compaction=(  )%</v>
      </c>
      <c r="AB196" s="310">
        <f>VLOOKUP($H196,'WM-AR'!$B$7:$AL$2292,31,FALSE)</f>
        <v>0</v>
      </c>
      <c r="AC196" s="310">
        <f>VLOOKUP($H196,'WM-AR'!$B$7:$AL$2292,32,FALSE)</f>
        <v>0</v>
      </c>
      <c r="AD196" s="310">
        <f>VLOOKUP($H196,'WM-AR'!$B$7:$AL$2292,33,FALSE)</f>
        <v>0</v>
      </c>
      <c r="AE196" s="287" t="s">
        <v>1366</v>
      </c>
      <c r="AF196" s="316" t="s">
        <v>585</v>
      </c>
      <c r="AG196" s="312"/>
      <c r="AH196" s="312" t="s">
        <v>882</v>
      </c>
      <c r="AI196" s="334" t="s">
        <v>1364</v>
      </c>
    </row>
    <row r="197" spans="2:35" ht="49.9" customHeight="1">
      <c r="B197" s="314"/>
      <c r="C197" s="285"/>
      <c r="D197" s="285"/>
      <c r="E197" s="747"/>
      <c r="F197" s="286" t="str">
        <f t="shared" si="24"/>
        <v xml:space="preserve">Disposal </v>
      </c>
      <c r="G197" s="308" t="s">
        <v>1367</v>
      </c>
      <c r="H197" s="309" t="str">
        <f t="shared" si="17"/>
        <v>A01ZZ004-00001</v>
      </c>
      <c r="I197" s="310"/>
      <c r="J197" s="310" t="str">
        <f>VLOOKUP($H197,'WM-AR'!$B$7:$AL$2292,34,FALSE)</f>
        <v>M3</v>
      </c>
      <c r="K197" s="310" t="str">
        <f>VLOOKUP($H197,'WM-AR'!$B$7:$AL$2292,4,FALSE)</f>
        <v>Earth Work</v>
      </c>
      <c r="L197" s="310" t="str">
        <f>VLOOKUP($H197,'WM-AR'!$B$7:$AL$2292,6,FALSE)</f>
        <v>-</v>
      </c>
      <c r="M197" s="310" t="str">
        <f>VLOOKUP($H197,'WM-AR'!$B$7:$AL$2292,8,FALSE)</f>
        <v>Disposal</v>
      </c>
      <c r="N197" s="310" t="str">
        <f>VLOOKUP($H197,'WM-AR'!$B$7:$AL$2292,10,FALSE)</f>
        <v>Soil</v>
      </c>
      <c r="O197" s="310">
        <f>VLOOKUP($H197,'WM-AR'!$B$7:$AL$2292,12,FALSE)</f>
        <v>0</v>
      </c>
      <c r="P197" s="310" t="str">
        <f>IF(VLOOKUP($H197,'WM-AR'!$B$7:$AL$2292,14,FALSE)=0,"",VLOOKUP($H197,'WM-AR'!$B$7:$AL$2292,14,FALSE))</f>
        <v/>
      </c>
      <c r="Q197" s="310">
        <f>VLOOKUP($H197,'WM-AR'!$B$7:$AL$2292,16,FALSE)</f>
        <v>0</v>
      </c>
      <c r="R197" s="310">
        <f>VLOOKUP($H197,'WM-AR'!$B$7:$AL$2292,18,FALSE)</f>
        <v>0</v>
      </c>
      <c r="S197" s="310" t="str">
        <f>VLOOKUP($H197,'WM-AR'!$B$7:$AL$2292,20,FALSE)</f>
        <v/>
      </c>
      <c r="T197" s="310">
        <f>VLOOKUP($H197,'WM-AR'!$B$7:$AL$2292,22,FALSE)</f>
        <v>0</v>
      </c>
      <c r="U197" s="310" t="str">
        <f>VLOOKUP($H197,'WM-AR'!$B$7:$AL$2292,24,FALSE)</f>
        <v/>
      </c>
      <c r="V197" s="310">
        <f>VLOOKUP($H197,'WM-AR'!$B$7:$AL$2292,25,FALSE)</f>
        <v>0</v>
      </c>
      <c r="W197" s="310" t="str">
        <f>VLOOKUP($H197,'WM-AR'!$B$7:$AL$2292,26,FALSE)</f>
        <v/>
      </c>
      <c r="X197" s="310">
        <f>VLOOKUP($H197,'WM-AR'!$B$7:$AL$2292,27,FALSE)</f>
        <v>0</v>
      </c>
      <c r="Y197" s="310" t="str">
        <f>VLOOKUP($H197,'WM-AR'!$B$7:$AL$2292,28,FALSE)</f>
        <v>Disposal Distance=Appx. (  )km from Site</v>
      </c>
      <c r="Z197" s="310">
        <f>VLOOKUP($H197,'WM-AR'!$B$7:$AL$2292,29,FALSE)</f>
        <v>0</v>
      </c>
      <c r="AA197" s="310">
        <f>VLOOKUP($H197,'WM-AR'!$B$7:$AL$2292,30,FALSE)</f>
        <v>0</v>
      </c>
      <c r="AB197" s="310">
        <f>VLOOKUP($H197,'WM-AR'!$B$7:$AL$2292,31,FALSE)</f>
        <v>0</v>
      </c>
      <c r="AC197" s="310">
        <f>VLOOKUP($H197,'WM-AR'!$B$7:$AL$2292,32,FALSE)</f>
        <v>0</v>
      </c>
      <c r="AD197" s="310">
        <f>VLOOKUP($H197,'WM-AR'!$B$7:$AL$2292,33,FALSE)</f>
        <v>0</v>
      </c>
      <c r="AE197" s="287" t="s">
        <v>1368</v>
      </c>
      <c r="AF197" s="316" t="s">
        <v>586</v>
      </c>
      <c r="AG197" s="312"/>
      <c r="AH197" s="312" t="s">
        <v>882</v>
      </c>
      <c r="AI197" s="334" t="s">
        <v>1364</v>
      </c>
    </row>
    <row r="198" spans="2:35" ht="34.9" customHeight="1">
      <c r="B198" s="349"/>
      <c r="C198" s="420"/>
      <c r="D198" s="426"/>
      <c r="E198" s="426"/>
      <c r="F198" s="474" t="s">
        <v>1369</v>
      </c>
      <c r="G198" s="474"/>
      <c r="H198" s="350" t="str">
        <f t="shared" si="17"/>
        <v/>
      </c>
      <c r="I198" s="351"/>
      <c r="J198" s="351"/>
      <c r="K198" s="351"/>
      <c r="L198" s="351"/>
      <c r="M198" s="351"/>
      <c r="N198" s="351"/>
      <c r="O198" s="351"/>
      <c r="P198" s="351"/>
      <c r="Q198" s="351"/>
      <c r="R198" s="351"/>
      <c r="S198" s="351"/>
      <c r="T198" s="351"/>
      <c r="U198" s="351"/>
      <c r="V198" s="351"/>
      <c r="W198" s="351"/>
      <c r="X198" s="351"/>
      <c r="Y198" s="351"/>
      <c r="Z198" s="351"/>
      <c r="AA198" s="351"/>
      <c r="AB198" s="351"/>
      <c r="AC198" s="351"/>
      <c r="AD198" s="351"/>
      <c r="AE198" s="440"/>
      <c r="AF198" s="297"/>
      <c r="AG198" s="297"/>
      <c r="AH198" s="297"/>
      <c r="AI198" s="475"/>
    </row>
    <row r="199" spans="2:35" ht="34.9" customHeight="1">
      <c r="B199" s="356">
        <v>4.5</v>
      </c>
      <c r="C199" s="357" t="s">
        <v>300</v>
      </c>
      <c r="D199" s="357"/>
      <c r="E199" s="357"/>
      <c r="F199" s="459"/>
      <c r="G199" s="459"/>
      <c r="H199" s="359" t="str">
        <f t="shared" si="17"/>
        <v/>
      </c>
      <c r="I199" s="359"/>
      <c r="J199" s="360"/>
      <c r="K199" s="360"/>
      <c r="L199" s="360"/>
      <c r="M199" s="360"/>
      <c r="N199" s="360"/>
      <c r="O199" s="360"/>
      <c r="P199" s="360"/>
      <c r="Q199" s="360"/>
      <c r="R199" s="360"/>
      <c r="S199" s="360"/>
      <c r="T199" s="360"/>
      <c r="U199" s="360"/>
      <c r="V199" s="360"/>
      <c r="W199" s="360"/>
      <c r="X199" s="360"/>
      <c r="Y199" s="360"/>
      <c r="Z199" s="360"/>
      <c r="AA199" s="360"/>
      <c r="AB199" s="360"/>
      <c r="AC199" s="360"/>
      <c r="AD199" s="360"/>
      <c r="AE199" s="361"/>
      <c r="AF199" s="361"/>
      <c r="AG199" s="361"/>
      <c r="AH199" s="361"/>
      <c r="AI199" s="361"/>
    </row>
    <row r="200" spans="2:35" ht="33" customHeight="1">
      <c r="B200" s="438"/>
      <c r="C200" s="321"/>
      <c r="D200" s="321"/>
      <c r="E200" s="321"/>
      <c r="F200" s="450" t="s">
        <v>1439</v>
      </c>
      <c r="G200" s="450"/>
      <c r="H200" s="415" t="str">
        <f t="shared" ref="H200:H212" si="25">LEFT(G200,14)</f>
        <v/>
      </c>
      <c r="I200" s="415"/>
      <c r="J200" s="416"/>
      <c r="K200" s="416"/>
      <c r="L200" s="416"/>
      <c r="M200" s="416"/>
      <c r="N200" s="416"/>
      <c r="O200" s="416"/>
      <c r="P200" s="416"/>
      <c r="Q200" s="416"/>
      <c r="R200" s="416"/>
      <c r="S200" s="416"/>
      <c r="T200" s="416"/>
      <c r="U200" s="416"/>
      <c r="V200" s="416"/>
      <c r="W200" s="416"/>
      <c r="X200" s="416"/>
      <c r="Y200" s="416"/>
      <c r="Z200" s="416"/>
      <c r="AA200" s="416"/>
      <c r="AB200" s="416"/>
      <c r="AC200" s="416"/>
      <c r="AD200" s="416"/>
      <c r="AE200" s="305"/>
      <c r="AF200" s="305"/>
      <c r="AG200" s="305"/>
      <c r="AH200" s="305"/>
      <c r="AI200" s="306"/>
    </row>
    <row r="201" spans="2:35" ht="34.9" customHeight="1">
      <c r="B201" s="440"/>
      <c r="C201" s="285" t="s">
        <v>601</v>
      </c>
      <c r="D201" s="308"/>
      <c r="E201" s="287" t="s">
        <v>1440</v>
      </c>
      <c r="F201" s="288" t="s">
        <v>1441</v>
      </c>
      <c r="G201" s="289"/>
      <c r="H201" s="290" t="str">
        <f t="shared" si="25"/>
        <v/>
      </c>
      <c r="I201" s="290"/>
      <c r="J201" s="290"/>
      <c r="K201" s="290"/>
      <c r="L201" s="290"/>
      <c r="M201" s="291"/>
      <c r="N201" s="454"/>
      <c r="O201" s="442"/>
      <c r="P201" s="442"/>
      <c r="Q201" s="442"/>
      <c r="R201" s="442"/>
      <c r="S201" s="442"/>
      <c r="T201" s="442"/>
      <c r="U201" s="443"/>
      <c r="V201" s="444"/>
      <c r="W201" s="444"/>
      <c r="X201" s="444"/>
      <c r="Y201" s="444"/>
      <c r="Z201" s="444"/>
      <c r="AA201" s="444"/>
      <c r="AB201" s="444"/>
      <c r="AC201" s="444"/>
      <c r="AD201" s="444"/>
      <c r="AE201" s="394" t="s">
        <v>1442</v>
      </c>
      <c r="AF201" s="297"/>
      <c r="AG201" s="297"/>
      <c r="AH201" s="297"/>
      <c r="AI201" s="333"/>
    </row>
    <row r="202" spans="2:35" ht="49.9" customHeight="1">
      <c r="B202" s="307"/>
      <c r="C202" s="286"/>
      <c r="D202" s="286"/>
      <c r="E202" s="286"/>
      <c r="F202" s="286" t="str">
        <f t="shared" ref="F202:F203" si="26">M202&amp;" "&amp;P202</f>
        <v xml:space="preserve">Steel Pipe Pile Work </v>
      </c>
      <c r="G202" s="308" t="s">
        <v>1443</v>
      </c>
      <c r="H202" s="309" t="str">
        <f t="shared" si="25"/>
        <v>A02AA020-00001</v>
      </c>
      <c r="I202" s="310"/>
      <c r="J202" s="310" t="str">
        <f>VLOOKUP($H202,'WM-AR'!$B$7:$AL$2292,34,FALSE)</f>
        <v>M</v>
      </c>
      <c r="K202" s="310" t="str">
        <f>VLOOKUP($H202,'WM-AR'!$B$7:$AL$2292,4,FALSE)</f>
        <v>Pile Work</v>
      </c>
      <c r="L202" s="310" t="str">
        <f>VLOOKUP($H202,'WM-AR'!$B$7:$AL$2292,6,FALSE)</f>
        <v>Piling Work</v>
      </c>
      <c r="M202" s="310" t="str">
        <f>VLOOKUP($H202,'WM-AR'!$B$7:$AL$2292,8,FALSE)</f>
        <v>Steel Pipe Pile Work</v>
      </c>
      <c r="N202" s="310" t="str">
        <f>VLOOKUP($H202,'WM-AR'!$B$7:$AL$2292,10,FALSE)</f>
        <v>Direct Driving</v>
      </c>
      <c r="O202" s="310">
        <f>VLOOKUP($H202,'WM-AR'!$B$7:$AL$2292,12,FALSE)</f>
        <v>0</v>
      </c>
      <c r="P202" s="310" t="str">
        <f>IF(VLOOKUP($H202,'WM-AR'!$B$7:$AL$2292,14,FALSE)=0,"",VLOOKUP($H202,'WM-AR'!$B$7:$AL$2292,14,FALSE))</f>
        <v/>
      </c>
      <c r="Q202" s="310">
        <f>VLOOKUP($H202,'WM-AR'!$B$7:$AL$2292,16,FALSE)</f>
        <v>0</v>
      </c>
      <c r="R202" s="310">
        <f>VLOOKUP($H202,'WM-AR'!$B$7:$AL$2292,18,FALSE)</f>
        <v>0</v>
      </c>
      <c r="S202" s="310" t="str">
        <f>VLOOKUP($H202,'WM-AR'!$B$7:$AL$2292,20,FALSE)</f>
        <v>Including Pile Connection and Joint Welding Work</v>
      </c>
      <c r="T202" s="310">
        <f>VLOOKUP($H202,'WM-AR'!$B$7:$AL$2292,22,FALSE)</f>
        <v>0</v>
      </c>
      <c r="U202" s="310">
        <f>VLOOKUP($H202,'WM-AR'!$B$7:$AL$2292,24,FALSE)</f>
        <v>0</v>
      </c>
      <c r="V202" s="310">
        <f>VLOOKUP($H202,'WM-AR'!$B$7:$AL$2292,25,FALSE)</f>
        <v>0</v>
      </c>
      <c r="W202" s="310" t="str">
        <f>VLOOKUP($H202,'WM-AR'!$B$7:$AL$2292,26,FALSE)</f>
        <v>D=(  )mm / THK=(  )mm</v>
      </c>
      <c r="X202" s="310" t="str">
        <f>VLOOKUP($H202,'WM-AR'!$B$7:$AL$2292,27,FALSE)</f>
        <v>Pile Length per Hole=(  )M</v>
      </c>
      <c r="Y202" s="310">
        <f>VLOOKUP($H202,'WM-AR'!$B$7:$AL$2292,28,FALSE)</f>
        <v>0</v>
      </c>
      <c r="Z202" s="310">
        <f>VLOOKUP($H202,'WM-AR'!$B$7:$AL$2292,29,FALSE)</f>
        <v>0</v>
      </c>
      <c r="AA202" s="310">
        <f>VLOOKUP($H202,'WM-AR'!$B$7:$AL$2292,30,FALSE)</f>
        <v>0</v>
      </c>
      <c r="AB202" s="310">
        <f>VLOOKUP($H202,'WM-AR'!$B$7:$AL$2292,31,FALSE)</f>
        <v>0</v>
      </c>
      <c r="AC202" s="310">
        <f>VLOOKUP($H202,'WM-AR'!$B$7:$AL$2292,32,FALSE)</f>
        <v>0</v>
      </c>
      <c r="AD202" s="310">
        <f>VLOOKUP($H202,'WM-AR'!$B$7:$AL$2292,33,FALSE)</f>
        <v>0</v>
      </c>
      <c r="AE202" s="287" t="s">
        <v>1444</v>
      </c>
      <c r="AF202" s="316" t="s">
        <v>532</v>
      </c>
      <c r="AG202" s="312"/>
      <c r="AH202" s="312" t="s">
        <v>534</v>
      </c>
      <c r="AI202" s="334"/>
    </row>
    <row r="203" spans="2:35" ht="49.9" customHeight="1">
      <c r="B203" s="314"/>
      <c r="C203" s="455"/>
      <c r="D203" s="455"/>
      <c r="E203" s="455"/>
      <c r="F203" s="286" t="str">
        <f t="shared" si="26"/>
        <v xml:space="preserve">Pretensioned High-strength Concrete Pile (Type-A) </v>
      </c>
      <c r="G203" s="308" t="s">
        <v>1445</v>
      </c>
      <c r="H203" s="309" t="str">
        <f t="shared" si="25"/>
        <v>A02AB018-00001</v>
      </c>
      <c r="I203" s="310"/>
      <c r="J203" s="310" t="str">
        <f>VLOOKUP($H203,'WM-AR'!$B$7:$AL$2292,34,FALSE)</f>
        <v>EA</v>
      </c>
      <c r="K203" s="310" t="str">
        <f>VLOOKUP($H203,'WM-AR'!$B$7:$AL$2292,4,FALSE)</f>
        <v>Pile Work</v>
      </c>
      <c r="L203" s="310" t="str">
        <f>VLOOKUP($H203,'WM-AR'!$B$7:$AL$2292,6,FALSE)</f>
        <v>Pile Head Treatment</v>
      </c>
      <c r="M203" s="310" t="str">
        <f>VLOOKUP($H203,'WM-AR'!$B$7:$AL$2292,8,FALSE)</f>
        <v>Pretensioned High-strength Concrete Pile (Type-A)</v>
      </c>
      <c r="N203" s="310">
        <f>VLOOKUP($H203,'WM-AR'!$B$7:$AL$2292,10,FALSE)</f>
        <v>0</v>
      </c>
      <c r="O203" s="310">
        <f>VLOOKUP($H203,'WM-AR'!$B$7:$AL$2292,12,FALSE)</f>
        <v>0</v>
      </c>
      <c r="P203" s="310" t="str">
        <f>IF(VLOOKUP($H203,'WM-AR'!$B$7:$AL$2292,14,FALSE)=0,"",VLOOKUP($H203,'WM-AR'!$B$7:$AL$2292,14,FALSE))</f>
        <v/>
      </c>
      <c r="Q203" s="310">
        <f>VLOOKUP($H203,'WM-AR'!$B$7:$AL$2292,16,FALSE)</f>
        <v>0</v>
      </c>
      <c r="R203" s="310">
        <f>VLOOKUP($H203,'WM-AR'!$B$7:$AL$2292,18,FALSE)</f>
        <v>0</v>
      </c>
      <c r="S203" s="310" t="str">
        <f>VLOOKUP($H203,'WM-AR'!$B$7:$AL$2292,20,FALSE)</f>
        <v/>
      </c>
      <c r="T203" s="310">
        <f>VLOOKUP($H203,'WM-AR'!$B$7:$AL$2292,22,FALSE)</f>
        <v>0</v>
      </c>
      <c r="U203" s="310">
        <f>VLOOKUP($H203,'WM-AR'!$B$7:$AL$2292,24,FALSE)</f>
        <v>0</v>
      </c>
      <c r="V203" s="310">
        <f>VLOOKUP($H203,'WM-AR'!$B$7:$AL$2292,25,FALSE)</f>
        <v>0</v>
      </c>
      <c r="W203" s="310" t="str">
        <f>VLOOKUP($H203,'WM-AR'!$B$7:$AL$2292,26,FALSE)</f>
        <v>DIA=(  )mm</v>
      </c>
      <c r="X203" s="310">
        <f>VLOOKUP($H203,'WM-AR'!$B$7:$AL$2292,27,FALSE)</f>
        <v>0</v>
      </c>
      <c r="Y203" s="310">
        <f>VLOOKUP($H203,'WM-AR'!$B$7:$AL$2292,28,FALSE)</f>
        <v>0</v>
      </c>
      <c r="Z203" s="310">
        <f>VLOOKUP($H203,'WM-AR'!$B$7:$AL$2292,29,FALSE)</f>
        <v>0</v>
      </c>
      <c r="AA203" s="310">
        <f>VLOOKUP($H203,'WM-AR'!$B$7:$AL$2292,30,FALSE)</f>
        <v>0</v>
      </c>
      <c r="AB203" s="310">
        <f>VLOOKUP($H203,'WM-AR'!$B$7:$AL$2292,31,FALSE)</f>
        <v>0</v>
      </c>
      <c r="AC203" s="310">
        <f>VLOOKUP($H203,'WM-AR'!$B$7:$AL$2292,32,FALSE)</f>
        <v>0</v>
      </c>
      <c r="AD203" s="310">
        <f>VLOOKUP($H203,'WM-AR'!$B$7:$AL$2292,33,FALSE)</f>
        <v>0</v>
      </c>
      <c r="AE203" s="287" t="s">
        <v>1444</v>
      </c>
      <c r="AF203" s="316" t="s">
        <v>618</v>
      </c>
      <c r="AG203" s="312"/>
      <c r="AH203" s="312" t="s">
        <v>1446</v>
      </c>
      <c r="AI203" s="334"/>
    </row>
    <row r="204" spans="2:35" ht="34.9" customHeight="1">
      <c r="B204" s="349"/>
      <c r="C204" s="420"/>
      <c r="D204" s="426"/>
      <c r="E204" s="426"/>
      <c r="F204" s="426"/>
      <c r="G204" s="426"/>
      <c r="H204" s="350" t="str">
        <f t="shared" si="25"/>
        <v/>
      </c>
      <c r="I204" s="351"/>
      <c r="J204" s="351"/>
      <c r="K204" s="351"/>
      <c r="L204" s="351"/>
      <c r="M204" s="351"/>
      <c r="N204" s="351"/>
      <c r="O204" s="351"/>
      <c r="P204" s="351"/>
      <c r="Q204" s="351"/>
      <c r="R204" s="351"/>
      <c r="S204" s="351"/>
      <c r="T204" s="351"/>
      <c r="U204" s="351"/>
      <c r="V204" s="351"/>
      <c r="W204" s="351"/>
      <c r="X204" s="351"/>
      <c r="Y204" s="351"/>
      <c r="Z204" s="351"/>
      <c r="AA204" s="351"/>
      <c r="AB204" s="351"/>
      <c r="AC204" s="351"/>
      <c r="AD204" s="351"/>
      <c r="AE204" s="440"/>
      <c r="AF204" s="297"/>
      <c r="AG204" s="297"/>
      <c r="AH204" s="297"/>
      <c r="AI204" s="475"/>
    </row>
    <row r="205" spans="2:35" ht="34.9" customHeight="1">
      <c r="B205" s="440"/>
      <c r="C205" s="285" t="s">
        <v>601</v>
      </c>
      <c r="D205" s="308"/>
      <c r="E205" s="287" t="s">
        <v>1440</v>
      </c>
      <c r="F205" s="288" t="s">
        <v>1447</v>
      </c>
      <c r="G205" s="289"/>
      <c r="H205" s="290" t="str">
        <f t="shared" si="25"/>
        <v/>
      </c>
      <c r="I205" s="290"/>
      <c r="J205" s="290"/>
      <c r="K205" s="290"/>
      <c r="L205" s="290"/>
      <c r="M205" s="291"/>
      <c r="N205" s="454"/>
      <c r="O205" s="442"/>
      <c r="P205" s="442"/>
      <c r="Q205" s="442"/>
      <c r="R205" s="442"/>
      <c r="S205" s="442"/>
      <c r="T205" s="442"/>
      <c r="U205" s="443"/>
      <c r="V205" s="444"/>
      <c r="W205" s="444"/>
      <c r="X205" s="444"/>
      <c r="Y205" s="444"/>
      <c r="Z205" s="444"/>
      <c r="AA205" s="444"/>
      <c r="AB205" s="444"/>
      <c r="AC205" s="444"/>
      <c r="AD205" s="444"/>
      <c r="AE205" s="394" t="s">
        <v>1442</v>
      </c>
      <c r="AF205" s="297"/>
      <c r="AG205" s="297"/>
      <c r="AH205" s="297"/>
      <c r="AI205" s="333"/>
    </row>
    <row r="206" spans="2:35" ht="49.9" customHeight="1">
      <c r="B206" s="307"/>
      <c r="C206" s="286"/>
      <c r="D206" s="286"/>
      <c r="E206" s="286"/>
      <c r="F206" s="286" t="str">
        <f t="shared" ref="F206:F207" si="27">M206&amp;" "&amp;P206</f>
        <v xml:space="preserve">Pretensioned High-strength Concrete Pile (Type-A) </v>
      </c>
      <c r="G206" s="308" t="s">
        <v>1448</v>
      </c>
      <c r="H206" s="309" t="str">
        <f t="shared" si="25"/>
        <v>A02AA018-00001</v>
      </c>
      <c r="I206" s="310"/>
      <c r="J206" s="310" t="str">
        <f>VLOOKUP($H206,'WM-AR'!$B$7:$AL$2292,34,FALSE)</f>
        <v>M</v>
      </c>
      <c r="K206" s="310" t="str">
        <f>VLOOKUP($H206,'WM-AR'!$B$7:$AL$2292,4,FALSE)</f>
        <v>Pile Work</v>
      </c>
      <c r="L206" s="310" t="str">
        <f>VLOOKUP($H206,'WM-AR'!$B$7:$AL$2292,6,FALSE)</f>
        <v>Piling Work</v>
      </c>
      <c r="M206" s="310" t="str">
        <f>VLOOKUP($H206,'WM-AR'!$B$7:$AL$2292,8,FALSE)</f>
        <v>Pretensioned High-strength Concrete Pile (Type-A)</v>
      </c>
      <c r="N206" s="310" t="str">
        <f>VLOOKUP($H206,'WM-AR'!$B$7:$AL$2292,10,FALSE)</f>
        <v>Direct Driving</v>
      </c>
      <c r="O206" s="310">
        <f>VLOOKUP($H206,'WM-AR'!$B$7:$AL$2292,12,FALSE)</f>
        <v>0</v>
      </c>
      <c r="P206" s="310" t="str">
        <f>IF(VLOOKUP($H206,'WM-AR'!$B$7:$AL$2292,14,FALSE)=0,"",VLOOKUP($H206,'WM-AR'!$B$7:$AL$2292,14,FALSE))</f>
        <v/>
      </c>
      <c r="Q206" s="310">
        <f>VLOOKUP($H206,'WM-AR'!$B$7:$AL$2292,16,FALSE)</f>
        <v>0</v>
      </c>
      <c r="R206" s="310">
        <f>VLOOKUP($H206,'WM-AR'!$B$7:$AL$2292,18,FALSE)</f>
        <v>0</v>
      </c>
      <c r="S206" s="310" t="str">
        <f>VLOOKUP($H206,'WM-AR'!$B$7:$AL$2292,20,FALSE)</f>
        <v>Including Pile Connection and Joint Welding Work</v>
      </c>
      <c r="T206" s="310">
        <f>VLOOKUP($H206,'WM-AR'!$B$7:$AL$2292,22,FALSE)</f>
        <v>0</v>
      </c>
      <c r="U206" s="310">
        <f>VLOOKUP($H206,'WM-AR'!$B$7:$AL$2292,24,FALSE)</f>
        <v>0</v>
      </c>
      <c r="V206" s="310">
        <f>VLOOKUP($H206,'WM-AR'!$B$7:$AL$2292,25,FALSE)</f>
        <v>0</v>
      </c>
      <c r="W206" s="310" t="str">
        <f>VLOOKUP($H206,'WM-AR'!$B$7:$AL$2292,26,FALSE)</f>
        <v>DIA=(  )mm</v>
      </c>
      <c r="X206" s="310" t="str">
        <f>VLOOKUP($H206,'WM-AR'!$B$7:$AL$2292,27,FALSE)</f>
        <v>Pile Length per Hole=(  )M</v>
      </c>
      <c r="Y206" s="310">
        <f>VLOOKUP($H206,'WM-AR'!$B$7:$AL$2292,28,FALSE)</f>
        <v>0</v>
      </c>
      <c r="Z206" s="310">
        <f>VLOOKUP($H206,'WM-AR'!$B$7:$AL$2292,29,FALSE)</f>
        <v>0</v>
      </c>
      <c r="AA206" s="310">
        <f>VLOOKUP($H206,'WM-AR'!$B$7:$AL$2292,30,FALSE)</f>
        <v>0</v>
      </c>
      <c r="AB206" s="310">
        <f>VLOOKUP($H206,'WM-AR'!$B$7:$AL$2292,31,FALSE)</f>
        <v>0</v>
      </c>
      <c r="AC206" s="310">
        <f>VLOOKUP($H206,'WM-AR'!$B$7:$AL$2292,32,FALSE)</f>
        <v>0</v>
      </c>
      <c r="AD206" s="310">
        <f>VLOOKUP($H206,'WM-AR'!$B$7:$AL$2292,33,FALSE)</f>
        <v>0</v>
      </c>
      <c r="AE206" s="287" t="s">
        <v>1449</v>
      </c>
      <c r="AF206" s="316" t="s">
        <v>532</v>
      </c>
      <c r="AG206" s="312"/>
      <c r="AH206" s="312" t="s">
        <v>534</v>
      </c>
      <c r="AI206" s="334"/>
    </row>
    <row r="207" spans="2:35" ht="49.9" customHeight="1">
      <c r="B207" s="314"/>
      <c r="C207" s="455"/>
      <c r="D207" s="455"/>
      <c r="E207" s="455"/>
      <c r="F207" s="286" t="str">
        <f t="shared" si="27"/>
        <v xml:space="preserve">Pretensioned High-strength Concrete Pile (Type-A) </v>
      </c>
      <c r="G207" s="308" t="s">
        <v>1445</v>
      </c>
      <c r="H207" s="309" t="str">
        <f t="shared" si="25"/>
        <v>A02AB018-00001</v>
      </c>
      <c r="I207" s="310"/>
      <c r="J207" s="310" t="str">
        <f>VLOOKUP($H207,'WM-AR'!$B$7:$AL$2292,34,FALSE)</f>
        <v>EA</v>
      </c>
      <c r="K207" s="310" t="str">
        <f>VLOOKUP($H207,'WM-AR'!$B$7:$AL$2292,4,FALSE)</f>
        <v>Pile Work</v>
      </c>
      <c r="L207" s="310" t="str">
        <f>VLOOKUP($H207,'WM-AR'!$B$7:$AL$2292,6,FALSE)</f>
        <v>Pile Head Treatment</v>
      </c>
      <c r="M207" s="310" t="str">
        <f>VLOOKUP($H207,'WM-AR'!$B$7:$AL$2292,8,FALSE)</f>
        <v>Pretensioned High-strength Concrete Pile (Type-A)</v>
      </c>
      <c r="N207" s="310">
        <f>VLOOKUP($H207,'WM-AR'!$B$7:$AL$2292,10,FALSE)</f>
        <v>0</v>
      </c>
      <c r="O207" s="310">
        <f>VLOOKUP($H207,'WM-AR'!$B$7:$AL$2292,12,FALSE)</f>
        <v>0</v>
      </c>
      <c r="P207" s="310" t="str">
        <f>IF(VLOOKUP($H207,'WM-AR'!$B$7:$AL$2292,14,FALSE)=0,"",VLOOKUP($H207,'WM-AR'!$B$7:$AL$2292,14,FALSE))</f>
        <v/>
      </c>
      <c r="Q207" s="310">
        <f>VLOOKUP($H207,'WM-AR'!$B$7:$AL$2292,16,FALSE)</f>
        <v>0</v>
      </c>
      <c r="R207" s="310">
        <f>VLOOKUP($H207,'WM-AR'!$B$7:$AL$2292,18,FALSE)</f>
        <v>0</v>
      </c>
      <c r="S207" s="310" t="str">
        <f>VLOOKUP($H207,'WM-AR'!$B$7:$AL$2292,20,FALSE)</f>
        <v/>
      </c>
      <c r="T207" s="310">
        <f>VLOOKUP($H207,'WM-AR'!$B$7:$AL$2292,22,FALSE)</f>
        <v>0</v>
      </c>
      <c r="U207" s="310">
        <f>VLOOKUP($H207,'WM-AR'!$B$7:$AL$2292,24,FALSE)</f>
        <v>0</v>
      </c>
      <c r="V207" s="310">
        <f>VLOOKUP($H207,'WM-AR'!$B$7:$AL$2292,25,FALSE)</f>
        <v>0</v>
      </c>
      <c r="W207" s="310" t="str">
        <f>VLOOKUP($H207,'WM-AR'!$B$7:$AL$2292,26,FALSE)</f>
        <v>DIA=(  )mm</v>
      </c>
      <c r="X207" s="310">
        <f>VLOOKUP($H207,'WM-AR'!$B$7:$AL$2292,27,FALSE)</f>
        <v>0</v>
      </c>
      <c r="Y207" s="310">
        <f>VLOOKUP($H207,'WM-AR'!$B$7:$AL$2292,28,FALSE)</f>
        <v>0</v>
      </c>
      <c r="Z207" s="310">
        <f>VLOOKUP($H207,'WM-AR'!$B$7:$AL$2292,29,FALSE)</f>
        <v>0</v>
      </c>
      <c r="AA207" s="310">
        <f>VLOOKUP($H207,'WM-AR'!$B$7:$AL$2292,30,FALSE)</f>
        <v>0</v>
      </c>
      <c r="AB207" s="310">
        <f>VLOOKUP($H207,'WM-AR'!$B$7:$AL$2292,31,FALSE)</f>
        <v>0</v>
      </c>
      <c r="AC207" s="310">
        <f>VLOOKUP($H207,'WM-AR'!$B$7:$AL$2292,32,FALSE)</f>
        <v>0</v>
      </c>
      <c r="AD207" s="310">
        <f>VLOOKUP($H207,'WM-AR'!$B$7:$AL$2292,33,FALSE)</f>
        <v>0</v>
      </c>
      <c r="AE207" s="287" t="s">
        <v>1449</v>
      </c>
      <c r="AF207" s="316" t="s">
        <v>618</v>
      </c>
      <c r="AG207" s="312"/>
      <c r="AH207" s="312" t="s">
        <v>1446</v>
      </c>
      <c r="AI207" s="334"/>
    </row>
    <row r="208" spans="2:35" ht="34.9" customHeight="1">
      <c r="B208" s="349"/>
      <c r="C208" s="420"/>
      <c r="D208" s="426"/>
      <c r="E208" s="426"/>
      <c r="F208" s="426"/>
      <c r="G208" s="426"/>
      <c r="H208" s="350" t="str">
        <f t="shared" si="25"/>
        <v/>
      </c>
      <c r="I208" s="351"/>
      <c r="J208" s="351"/>
      <c r="K208" s="351"/>
      <c r="L208" s="351"/>
      <c r="M208" s="351"/>
      <c r="N208" s="351"/>
      <c r="O208" s="351"/>
      <c r="P208" s="351"/>
      <c r="Q208" s="351"/>
      <c r="R208" s="351"/>
      <c r="S208" s="351"/>
      <c r="T208" s="351"/>
      <c r="U208" s="351"/>
      <c r="V208" s="351"/>
      <c r="W208" s="351"/>
      <c r="X208" s="351"/>
      <c r="Y208" s="351"/>
      <c r="Z208" s="351"/>
      <c r="AA208" s="351"/>
      <c r="AB208" s="351"/>
      <c r="AC208" s="351"/>
      <c r="AD208" s="351"/>
      <c r="AE208" s="440"/>
      <c r="AF208" s="297"/>
      <c r="AG208" s="297"/>
      <c r="AH208" s="297"/>
      <c r="AI208" s="475"/>
    </row>
    <row r="209" spans="2:35">
      <c r="H209" s="267" t="str">
        <f t="shared" si="25"/>
        <v/>
      </c>
    </row>
    <row r="210" spans="2:35" ht="34.9" customHeight="1">
      <c r="B210" s="440"/>
      <c r="C210" s="285" t="s">
        <v>601</v>
      </c>
      <c r="D210" s="308"/>
      <c r="E210" s="287" t="s">
        <v>1440</v>
      </c>
      <c r="F210" s="288" t="s">
        <v>1450</v>
      </c>
      <c r="G210" s="289"/>
      <c r="H210" s="290" t="str">
        <f t="shared" si="25"/>
        <v/>
      </c>
      <c r="I210" s="290"/>
      <c r="J210" s="290"/>
      <c r="K210" s="290"/>
      <c r="L210" s="290"/>
      <c r="M210" s="291"/>
      <c r="N210" s="454"/>
      <c r="O210" s="442"/>
      <c r="P210" s="442"/>
      <c r="Q210" s="442"/>
      <c r="R210" s="442"/>
      <c r="S210" s="442"/>
      <c r="T210" s="442"/>
      <c r="U210" s="443"/>
      <c r="V210" s="444"/>
      <c r="W210" s="444"/>
      <c r="X210" s="444"/>
      <c r="Y210" s="444"/>
      <c r="Z210" s="444"/>
      <c r="AA210" s="444"/>
      <c r="AB210" s="444"/>
      <c r="AC210" s="444"/>
      <c r="AD210" s="444"/>
      <c r="AE210" s="394" t="s">
        <v>1442</v>
      </c>
      <c r="AF210" s="297"/>
      <c r="AG210" s="297"/>
      <c r="AH210" s="297"/>
      <c r="AI210" s="333"/>
    </row>
    <row r="211" spans="2:35" ht="49.9" customHeight="1">
      <c r="B211" s="307"/>
      <c r="C211" s="286"/>
      <c r="D211" s="286"/>
      <c r="E211" s="286"/>
      <c r="F211" s="286" t="str">
        <f t="shared" ref="F211:F212" si="28">M211&amp;" "&amp;P211</f>
        <v xml:space="preserve">Pretensioned High-strength Concrete Pile (Type-A) </v>
      </c>
      <c r="G211" s="308" t="s">
        <v>1451</v>
      </c>
      <c r="H211" s="309" t="str">
        <f t="shared" si="25"/>
        <v>A02AA018-00002</v>
      </c>
      <c r="I211" s="310"/>
      <c r="J211" s="310" t="str">
        <f>VLOOKUP($H211,'WM-AR'!$B$7:$AL$2292,34,FALSE)</f>
        <v>M</v>
      </c>
      <c r="K211" s="310" t="str">
        <f>VLOOKUP($H211,'WM-AR'!$B$7:$AL$2292,4,FALSE)</f>
        <v>Pile Work</v>
      </c>
      <c r="L211" s="310" t="str">
        <f>VLOOKUP($H211,'WM-AR'!$B$7:$AL$2292,6,FALSE)</f>
        <v>Piling Work</v>
      </c>
      <c r="M211" s="310" t="str">
        <f>VLOOKUP($H211,'WM-AR'!$B$7:$AL$2292,8,FALSE)</f>
        <v>Pretensioned High-strength Concrete Pile (Type-A)</v>
      </c>
      <c r="N211" s="310" t="str">
        <f>VLOOKUP($H211,'WM-AR'!$B$7:$AL$2292,10,FALSE)</f>
        <v>Driving After Predrilling</v>
      </c>
      <c r="O211" s="310">
        <f>VLOOKUP($H211,'WM-AR'!$B$7:$AL$2292,12,FALSE)</f>
        <v>0</v>
      </c>
      <c r="P211" s="310" t="str">
        <f>IF(VLOOKUP($H211,'WM-AR'!$B$7:$AL$2292,14,FALSE)=0,"",VLOOKUP($H211,'WM-AR'!$B$7:$AL$2292,14,FALSE))</f>
        <v/>
      </c>
      <c r="Q211" s="310">
        <f>VLOOKUP($H211,'WM-AR'!$B$7:$AL$2292,16,FALSE)</f>
        <v>0</v>
      </c>
      <c r="R211" s="310">
        <f>VLOOKUP($H211,'WM-AR'!$B$7:$AL$2292,18,FALSE)</f>
        <v>0</v>
      </c>
      <c r="S211" s="310" t="str">
        <f>VLOOKUP($H211,'WM-AR'!$B$7:$AL$2292,20,FALSE)</f>
        <v>Including Pile Connection and Joint Welding Work</v>
      </c>
      <c r="T211" s="310">
        <f>VLOOKUP($H211,'WM-AR'!$B$7:$AL$2292,22,FALSE)</f>
        <v>0</v>
      </c>
      <c r="U211" s="310">
        <f>VLOOKUP($H211,'WM-AR'!$B$7:$AL$2292,24,FALSE)</f>
        <v>0</v>
      </c>
      <c r="V211" s="310">
        <f>VLOOKUP($H211,'WM-AR'!$B$7:$AL$2292,25,FALSE)</f>
        <v>0</v>
      </c>
      <c r="W211" s="310" t="str">
        <f>VLOOKUP($H211,'WM-AR'!$B$7:$AL$2292,26,FALSE)</f>
        <v>DIA=(  )mm</v>
      </c>
      <c r="X211" s="310" t="str">
        <f>VLOOKUP($H211,'WM-AR'!$B$7:$AL$2292,27,FALSE)</f>
        <v>Pile Length per Hole=(  )M</v>
      </c>
      <c r="Y211" s="310">
        <f>VLOOKUP($H211,'WM-AR'!$B$7:$AL$2292,28,FALSE)</f>
        <v>0</v>
      </c>
      <c r="Z211" s="310">
        <f>VLOOKUP($H211,'WM-AR'!$B$7:$AL$2292,29,FALSE)</f>
        <v>0</v>
      </c>
      <c r="AA211" s="310">
        <f>VLOOKUP($H211,'WM-AR'!$B$7:$AL$2292,30,FALSE)</f>
        <v>0</v>
      </c>
      <c r="AB211" s="310">
        <f>VLOOKUP($H211,'WM-AR'!$B$7:$AL$2292,31,FALSE)</f>
        <v>0</v>
      </c>
      <c r="AC211" s="310">
        <f>VLOOKUP($H211,'WM-AR'!$B$7:$AL$2292,32,FALSE)</f>
        <v>0</v>
      </c>
      <c r="AD211" s="310">
        <f>VLOOKUP($H211,'WM-AR'!$B$7:$AL$2292,33,FALSE)</f>
        <v>0</v>
      </c>
      <c r="AE211" s="287" t="s">
        <v>1449</v>
      </c>
      <c r="AF211" s="316" t="s">
        <v>532</v>
      </c>
      <c r="AG211" s="312"/>
      <c r="AH211" s="312" t="s">
        <v>534</v>
      </c>
      <c r="AI211" s="334"/>
    </row>
    <row r="212" spans="2:35" ht="49.9" customHeight="1">
      <c r="B212" s="314"/>
      <c r="C212" s="455"/>
      <c r="D212" s="455"/>
      <c r="E212" s="455"/>
      <c r="F212" s="286" t="str">
        <f t="shared" si="28"/>
        <v xml:space="preserve">Pretensioned High-strength Concrete Pile (Type-A) </v>
      </c>
      <c r="G212" s="308" t="s">
        <v>1445</v>
      </c>
      <c r="H212" s="309" t="str">
        <f t="shared" si="25"/>
        <v>A02AB018-00001</v>
      </c>
      <c r="I212" s="310"/>
      <c r="J212" s="310" t="str">
        <f>VLOOKUP($H212,'WM-AR'!$B$7:$AL$2292,34,FALSE)</f>
        <v>EA</v>
      </c>
      <c r="K212" s="310" t="str">
        <f>VLOOKUP($H212,'WM-AR'!$B$7:$AL$2292,4,FALSE)</f>
        <v>Pile Work</v>
      </c>
      <c r="L212" s="310" t="str">
        <f>VLOOKUP($H212,'WM-AR'!$B$7:$AL$2292,6,FALSE)</f>
        <v>Pile Head Treatment</v>
      </c>
      <c r="M212" s="310" t="str">
        <f>VLOOKUP($H212,'WM-AR'!$B$7:$AL$2292,8,FALSE)</f>
        <v>Pretensioned High-strength Concrete Pile (Type-A)</v>
      </c>
      <c r="N212" s="310">
        <f>VLOOKUP($H212,'WM-AR'!$B$7:$AL$2292,10,FALSE)</f>
        <v>0</v>
      </c>
      <c r="O212" s="310">
        <f>VLOOKUP($H212,'WM-AR'!$B$7:$AL$2292,12,FALSE)</f>
        <v>0</v>
      </c>
      <c r="P212" s="310" t="str">
        <f>IF(VLOOKUP($H212,'WM-AR'!$B$7:$AL$2292,14,FALSE)=0,"",VLOOKUP($H212,'WM-AR'!$B$7:$AL$2292,14,FALSE))</f>
        <v/>
      </c>
      <c r="Q212" s="310">
        <f>VLOOKUP($H212,'WM-AR'!$B$7:$AL$2292,16,FALSE)</f>
        <v>0</v>
      </c>
      <c r="R212" s="310">
        <f>VLOOKUP($H212,'WM-AR'!$B$7:$AL$2292,18,FALSE)</f>
        <v>0</v>
      </c>
      <c r="S212" s="310" t="str">
        <f>VLOOKUP($H212,'WM-AR'!$B$7:$AL$2292,20,FALSE)</f>
        <v/>
      </c>
      <c r="T212" s="310">
        <f>VLOOKUP($H212,'WM-AR'!$B$7:$AL$2292,22,FALSE)</f>
        <v>0</v>
      </c>
      <c r="U212" s="310">
        <f>VLOOKUP($H212,'WM-AR'!$B$7:$AL$2292,24,FALSE)</f>
        <v>0</v>
      </c>
      <c r="V212" s="310">
        <f>VLOOKUP($H212,'WM-AR'!$B$7:$AL$2292,25,FALSE)</f>
        <v>0</v>
      </c>
      <c r="W212" s="310" t="str">
        <f>VLOOKUP($H212,'WM-AR'!$B$7:$AL$2292,26,FALSE)</f>
        <v>DIA=(  )mm</v>
      </c>
      <c r="X212" s="310">
        <f>VLOOKUP($H212,'WM-AR'!$B$7:$AL$2292,27,FALSE)</f>
        <v>0</v>
      </c>
      <c r="Y212" s="310">
        <f>VLOOKUP($H212,'WM-AR'!$B$7:$AL$2292,28,FALSE)</f>
        <v>0</v>
      </c>
      <c r="Z212" s="310">
        <f>VLOOKUP($H212,'WM-AR'!$B$7:$AL$2292,29,FALSE)</f>
        <v>0</v>
      </c>
      <c r="AA212" s="310">
        <f>VLOOKUP($H212,'WM-AR'!$B$7:$AL$2292,30,FALSE)</f>
        <v>0</v>
      </c>
      <c r="AB212" s="310">
        <f>VLOOKUP($H212,'WM-AR'!$B$7:$AL$2292,31,FALSE)</f>
        <v>0</v>
      </c>
      <c r="AC212" s="310">
        <f>VLOOKUP($H212,'WM-AR'!$B$7:$AL$2292,32,FALSE)</f>
        <v>0</v>
      </c>
      <c r="AD212" s="310">
        <f>VLOOKUP($H212,'WM-AR'!$B$7:$AL$2292,33,FALSE)</f>
        <v>0</v>
      </c>
      <c r="AE212" s="287" t="s">
        <v>1449</v>
      </c>
      <c r="AF212" s="316" t="s">
        <v>618</v>
      </c>
      <c r="AG212" s="312"/>
      <c r="AH212" s="312" t="s">
        <v>1446</v>
      </c>
      <c r="AI212" s="334"/>
    </row>
    <row r="213" spans="2:35" ht="16.5" customHeight="1"/>
    <row r="214" spans="2:35" ht="16.5" customHeight="1"/>
    <row r="215" spans="2:35" ht="16.5" customHeight="1"/>
    <row r="216" spans="2:35" ht="16.5" customHeight="1"/>
    <row r="217" spans="2:35" ht="16.5" customHeight="1"/>
    <row r="218" spans="2:35" ht="16.5" customHeight="1"/>
    <row r="219" spans="2:35" ht="16.5" customHeight="1"/>
    <row r="220" spans="2:35" ht="16.5" customHeight="1"/>
    <row r="221" spans="2:35" ht="16.5" customHeight="1"/>
    <row r="222" spans="2:35" ht="16.5" customHeight="1"/>
  </sheetData>
  <mergeCells count="35">
    <mergeCell ref="E175:E178"/>
    <mergeCell ref="E181:E183"/>
    <mergeCell ref="E185:E188"/>
    <mergeCell ref="E191:E193"/>
    <mergeCell ref="E195:E197"/>
    <mergeCell ref="E171:E173"/>
    <mergeCell ref="E89:E91"/>
    <mergeCell ref="E94:E95"/>
    <mergeCell ref="E96:E98"/>
    <mergeCell ref="E102:E104"/>
    <mergeCell ref="E107:E109"/>
    <mergeCell ref="E142:E144"/>
    <mergeCell ref="E146:E148"/>
    <mergeCell ref="E151:E153"/>
    <mergeCell ref="E155:E158"/>
    <mergeCell ref="E161:E163"/>
    <mergeCell ref="E165:E168"/>
    <mergeCell ref="E85:E88"/>
    <mergeCell ref="E30:E32"/>
    <mergeCell ref="E35:E37"/>
    <mergeCell ref="E39:E41"/>
    <mergeCell ref="E44:E46"/>
    <mergeCell ref="E48:E51"/>
    <mergeCell ref="E54:E56"/>
    <mergeCell ref="E58:E60"/>
    <mergeCell ref="E64:E67"/>
    <mergeCell ref="E69:E71"/>
    <mergeCell ref="E75:E78"/>
    <mergeCell ref="E79:E81"/>
    <mergeCell ref="E26:E28"/>
    <mergeCell ref="AG2:AH2"/>
    <mergeCell ref="E7:E9"/>
    <mergeCell ref="E11:E13"/>
    <mergeCell ref="E16:E18"/>
    <mergeCell ref="E20:E22"/>
  </mergeCells>
  <phoneticPr fontId="4" type="noConversion"/>
  <dataValidations count="1">
    <dataValidation type="list" allowBlank="1" showInputMessage="1" showErrorMessage="1" sqref="I127" xr:uid="{4BF0F561-AC50-4789-9E50-F6DB25E329BF}">
      <formula1>#REF!</formula1>
    </dataValidation>
  </dataValidations>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F3F9424B-70CC-48BC-A7D2-D0B4626D4E85}">
          <x14:formula1>
            <xm:f>'WM-AR'!$A$7:$A$2292</xm:f>
          </x14:formula1>
          <xm:sqref>G7:G212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8F634-B543-4EB2-BBB3-9E1298FBCB91}">
  <sheetPr>
    <tabColor theme="7" tint="0.79998168889431442"/>
  </sheetPr>
  <dimension ref="B1:AJ121"/>
  <sheetViews>
    <sheetView view="pageBreakPreview" zoomScale="70" zoomScaleNormal="100" zoomScaleSheetLayoutView="70" workbookViewId="0">
      <pane xSplit="13" ySplit="3" topLeftCell="N4"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17.75" style="78" customWidth="1"/>
    <col min="7" max="7" width="48.875" style="480" customWidth="1"/>
    <col min="8" max="8" width="12.75" style="267" customWidth="1"/>
    <col min="9" max="9" width="5.75" style="267" customWidth="1"/>
    <col min="10" max="10" width="4.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1.75" style="78" customWidth="1"/>
    <col min="32" max="32" width="15.75" style="78" customWidth="1"/>
    <col min="33" max="33" width="8.75" style="78" customWidth="1"/>
    <col min="34" max="34" width="4.75" style="78" customWidth="1"/>
    <col min="35" max="35" width="18.75" style="79" customWidth="1"/>
    <col min="36" max="36" width="19.625" style="78" customWidth="1"/>
    <col min="37" max="16384" width="9" style="78"/>
  </cols>
  <sheetData>
    <row r="1" spans="2:36" ht="34.9" customHeight="1">
      <c r="B1" s="265" t="s">
        <v>1452</v>
      </c>
    </row>
    <row r="2" spans="2:36"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row>
    <row r="3" spans="2:36" ht="34.9" customHeight="1">
      <c r="B3" s="271">
        <v>5</v>
      </c>
      <c r="C3" s="272" t="s">
        <v>1453</v>
      </c>
      <c r="D3" s="272"/>
      <c r="E3" s="272"/>
      <c r="F3" s="435"/>
      <c r="G3" s="482"/>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6" ht="34.9" customHeight="1">
      <c r="B4" s="356">
        <v>5.0999999999999996</v>
      </c>
      <c r="C4" s="357" t="s">
        <v>1454</v>
      </c>
      <c r="D4" s="357"/>
      <c r="E4" s="357"/>
      <c r="F4" s="459"/>
      <c r="G4" s="483"/>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361"/>
    </row>
    <row r="5" spans="2:36" ht="34.9" customHeight="1">
      <c r="B5" s="440"/>
      <c r="C5" s="285" t="s">
        <v>601</v>
      </c>
      <c r="D5" s="308"/>
      <c r="E5" s="287" t="s">
        <v>630</v>
      </c>
      <c r="F5" s="288" t="s">
        <v>1455</v>
      </c>
      <c r="G5" s="289"/>
      <c r="H5" s="290"/>
      <c r="I5" s="290"/>
      <c r="J5" s="290"/>
      <c r="K5" s="290"/>
      <c r="L5" s="290"/>
      <c r="M5" s="291"/>
      <c r="N5" s="454"/>
      <c r="O5" s="442"/>
      <c r="P5" s="442"/>
      <c r="Q5" s="442"/>
      <c r="R5" s="442"/>
      <c r="S5" s="442"/>
      <c r="T5" s="442"/>
      <c r="U5" s="443"/>
      <c r="V5" s="444"/>
      <c r="W5" s="444"/>
      <c r="X5" s="444"/>
      <c r="Y5" s="444"/>
      <c r="Z5" s="444"/>
      <c r="AA5" s="444"/>
      <c r="AB5" s="444"/>
      <c r="AC5" s="444"/>
      <c r="AD5" s="444"/>
      <c r="AE5" s="394" t="s">
        <v>1456</v>
      </c>
      <c r="AF5" s="297"/>
      <c r="AG5" s="297"/>
      <c r="AH5" s="297"/>
      <c r="AI5" s="484" t="s">
        <v>1457</v>
      </c>
    </row>
    <row r="6" spans="2:36" ht="49.9" customHeight="1">
      <c r="B6" s="307"/>
      <c r="C6" s="286"/>
      <c r="D6" s="286"/>
      <c r="E6" s="286"/>
      <c r="F6" s="286" t="str">
        <f>M6&amp;" "&amp;P6</f>
        <v>Structural Concrete 20MPa &lt; F'c (Cylinder Strength) ≤ 25MPa</v>
      </c>
      <c r="G6" s="308" t="s">
        <v>1458</v>
      </c>
      <c r="H6" s="309" t="str">
        <f>LEFT(G6,14)</f>
        <v>A03AD032-00012</v>
      </c>
      <c r="I6" s="310"/>
      <c r="J6" s="310" t="str">
        <f>VLOOKUP($H6,'WM-AR'!$B$7:$AL$2292,34,FALSE)</f>
        <v>M3</v>
      </c>
      <c r="K6" s="310" t="str">
        <f>VLOOKUP($H6,'WM-AR'!$B$7:$AL$2292,4,FALSE)</f>
        <v>Concrete Work</v>
      </c>
      <c r="L6" s="310" t="str">
        <f>VLOOKUP($H6,'WM-AR'!$B$7:$AL$2292,6,FALSE)</f>
        <v>Substructure Work</v>
      </c>
      <c r="M6" s="310" t="str">
        <f>VLOOKUP($H6,'WM-AR'!$B$7:$AL$2292,8,FALSE)</f>
        <v>Structural Concrete</v>
      </c>
      <c r="N6" s="310">
        <f>VLOOKUP($H6,'WM-AR'!$B$7:$AL$2292,10,FALSE)</f>
        <v>0</v>
      </c>
      <c r="O6" s="310" t="str">
        <f>VLOOKUP($H6,'WM-AR'!$B$7:$AL$2292,12,FALSE)</f>
        <v>Cement Type-5</v>
      </c>
      <c r="P6" s="310" t="str">
        <f>IF(VLOOKUP($H6,'WM-AR'!$B$7:$AL$2292,14,FALSE)=0,"",VLOOKUP($H6,'WM-AR'!$B$7:$AL$2292,14,FALSE))</f>
        <v>20MPa &lt; F'c (Cylinder Strength) ≤ 25MPa</v>
      </c>
      <c r="Q6" s="310">
        <f>VLOOKUP($H6,'WM-AR'!$B$7:$AL$2292,16,FALSE)</f>
        <v>0</v>
      </c>
      <c r="R6" s="310">
        <f>VLOOKUP($H6,'WM-AR'!$B$7:$AL$2292,18,FALSE)</f>
        <v>0</v>
      </c>
      <c r="S6" s="310" t="str">
        <f>VLOOKUP($H6,'WM-AR'!$B$7:$AL$2292,20,FALSE)</f>
        <v/>
      </c>
      <c r="T6" s="310">
        <f>VLOOKUP($H6,'WM-AR'!$B$7:$AL$2292,22,FALSE)</f>
        <v>0</v>
      </c>
      <c r="U6" s="310" t="str">
        <f>VLOOKUP($H6,'WM-AR'!$B$7:$AL$2292,24,FALSE)</f>
        <v/>
      </c>
      <c r="V6" s="310">
        <f>VLOOKUP($H6,'WM-AR'!$B$7:$AL$2292,25,FALSE)</f>
        <v>0</v>
      </c>
      <c r="W6" s="310" t="str">
        <f>VLOOKUP($H6,'WM-AR'!$B$7:$AL$2292,26,FALSE)</f>
        <v/>
      </c>
      <c r="X6" s="310">
        <f>VLOOKUP($H6,'WM-AR'!$B$7:$AL$2292,27,FALSE)</f>
        <v>0</v>
      </c>
      <c r="Y6" s="310">
        <f>VLOOKUP($H6,'WM-AR'!$B$7:$AL$2292,28,FALSE)</f>
        <v>0</v>
      </c>
      <c r="Z6" s="310">
        <f>VLOOKUP($H6,'WM-AR'!$B$7:$AL$2292,29,FALSE)</f>
        <v>0</v>
      </c>
      <c r="AA6" s="310">
        <f>VLOOKUP($H6,'WM-AR'!$B$7:$AL$2292,30,FALSE)</f>
        <v>0</v>
      </c>
      <c r="AB6" s="310">
        <f>VLOOKUP($H6,'WM-AR'!$B$7:$AL$2292,31,FALSE)</f>
        <v>0</v>
      </c>
      <c r="AC6" s="310">
        <f>VLOOKUP($H6,'WM-AR'!$B$7:$AL$2292,32,FALSE)</f>
        <v>0</v>
      </c>
      <c r="AD6" s="310">
        <f>VLOOKUP($H6,'WM-AR'!$B$7:$AL$2292,33,FALSE)</f>
        <v>0</v>
      </c>
      <c r="AE6" s="287" t="s">
        <v>897</v>
      </c>
      <c r="AF6" s="316" t="s">
        <v>881</v>
      </c>
      <c r="AG6" s="312"/>
      <c r="AH6" s="312" t="s">
        <v>882</v>
      </c>
      <c r="AI6" s="334"/>
    </row>
    <row r="7" spans="2:36" ht="49.9" customHeight="1">
      <c r="B7" s="314"/>
      <c r="C7" s="285"/>
      <c r="D7" s="285"/>
      <c r="E7" s="285"/>
      <c r="F7" s="286" t="str">
        <f t="shared" ref="F7:F9" si="0">M7&amp;" "&amp;P7</f>
        <v>Rebar Work 400MPa&lt;Fy≤470MPa</v>
      </c>
      <c r="G7" s="308" t="s">
        <v>1207</v>
      </c>
      <c r="H7" s="309" t="str">
        <f t="shared" ref="H7:H70" si="1">LEFT(G7,14)</f>
        <v>A03AD037-00002</v>
      </c>
      <c r="I7" s="310"/>
      <c r="J7" s="310" t="str">
        <f>VLOOKUP($H7,'WM-AR'!$B$7:$AL$2292,34,FALSE)</f>
        <v>TON</v>
      </c>
      <c r="K7" s="310" t="str">
        <f>VLOOKUP($H7,'WM-AR'!$B$7:$AL$2292,4,FALSE)</f>
        <v>Concrete Work</v>
      </c>
      <c r="L7" s="310" t="str">
        <f>VLOOKUP($H7,'WM-AR'!$B$7:$AL$2292,6,FALSE)</f>
        <v>Substructure Work</v>
      </c>
      <c r="M7" s="310" t="str">
        <f>VLOOKUP($H7,'WM-AR'!$B$7:$AL$2292,8,FALSE)</f>
        <v>Rebar Work</v>
      </c>
      <c r="N7" s="310" t="str">
        <f>VLOOKUP($H7,'WM-AR'!$B$7:$AL$2292,10,FALSE)</f>
        <v>Deformed Bar (Non-Coat.)</v>
      </c>
      <c r="O7" s="310">
        <f>VLOOKUP($H7,'WM-AR'!$B$7:$AL$2292,12,FALSE)</f>
        <v>0</v>
      </c>
      <c r="P7" s="310" t="str">
        <f>IF(VLOOKUP($H7,'WM-AR'!$B$7:$AL$2292,14,FALSE)=0,"",VLOOKUP($H7,'WM-AR'!$B$7:$AL$2292,14,FALSE))</f>
        <v>400MPa&lt;Fy≤470MPa</v>
      </c>
      <c r="Q7" s="310">
        <f>VLOOKUP($H7,'WM-AR'!$B$7:$AL$2292,16,FALSE)</f>
        <v>0</v>
      </c>
      <c r="R7" s="310">
        <f>VLOOKUP($H7,'WM-AR'!$B$7:$AL$2292,18,FALSE)</f>
        <v>0</v>
      </c>
      <c r="S7" s="310" t="str">
        <f>VLOOKUP($H7,'WM-AR'!$B$7:$AL$2292,20,FALSE)</f>
        <v/>
      </c>
      <c r="T7" s="310">
        <f>VLOOKUP($H7,'WM-AR'!$B$7:$AL$2292,22,FALSE)</f>
        <v>0</v>
      </c>
      <c r="U7" s="310" t="str">
        <f>VLOOKUP($H7,'WM-AR'!$B$7:$AL$2292,24,FALSE)</f>
        <v/>
      </c>
      <c r="V7" s="310">
        <f>VLOOKUP($H7,'WM-AR'!$B$7:$AL$2292,25,FALSE)</f>
        <v>0</v>
      </c>
      <c r="W7" s="310" t="str">
        <f>VLOOKUP($H7,'WM-AR'!$B$7:$AL$2292,26,FALSE)</f>
        <v/>
      </c>
      <c r="X7" s="310">
        <f>VLOOKUP($H7,'WM-AR'!$B$7:$AL$2292,27,FALSE)</f>
        <v>0</v>
      </c>
      <c r="Y7" s="310">
        <f>VLOOKUP($H7,'WM-AR'!$B$7:$AL$2292,28,FALSE)</f>
        <v>0</v>
      </c>
      <c r="Z7" s="310">
        <f>VLOOKUP($H7,'WM-AR'!$B$7:$AL$2292,29,FALSE)</f>
        <v>0</v>
      </c>
      <c r="AA7" s="310">
        <f>VLOOKUP($H7,'WM-AR'!$B$7:$AL$2292,30,FALSE)</f>
        <v>0</v>
      </c>
      <c r="AB7" s="310">
        <f>VLOOKUP($H7,'WM-AR'!$B$7:$AL$2292,31,FALSE)</f>
        <v>0</v>
      </c>
      <c r="AC7" s="310">
        <f>VLOOKUP($H7,'WM-AR'!$B$7:$AL$2292,32,FALSE)</f>
        <v>0</v>
      </c>
      <c r="AD7" s="310">
        <f>VLOOKUP($H7,'WM-AR'!$B$7:$AL$2292,33,FALSE)</f>
        <v>0</v>
      </c>
      <c r="AE7" s="287" t="s">
        <v>899</v>
      </c>
      <c r="AF7" s="316" t="s">
        <v>885</v>
      </c>
      <c r="AG7" s="312"/>
      <c r="AH7" s="312" t="s">
        <v>886</v>
      </c>
      <c r="AI7" s="422" t="s">
        <v>1459</v>
      </c>
    </row>
    <row r="8" spans="2:36" ht="49.9" customHeight="1">
      <c r="B8" s="314"/>
      <c r="C8" s="285"/>
      <c r="D8" s="285"/>
      <c r="E8" s="285"/>
      <c r="F8" s="286" t="str">
        <f t="shared" si="0"/>
        <v xml:space="preserve">Form Work (3 times in use) </v>
      </c>
      <c r="G8" s="308" t="s">
        <v>1222</v>
      </c>
      <c r="H8" s="309" t="str">
        <f t="shared" si="1"/>
        <v>A03AD035-00001</v>
      </c>
      <c r="I8" s="310"/>
      <c r="J8" s="310" t="str">
        <f>VLOOKUP($H8,'WM-AR'!$B$7:$AL$2292,34,FALSE)</f>
        <v>M2</v>
      </c>
      <c r="K8" s="310" t="str">
        <f>VLOOKUP($H8,'WM-AR'!$B$7:$AL$2292,4,FALSE)</f>
        <v>Concrete Work</v>
      </c>
      <c r="L8" s="310" t="str">
        <f>VLOOKUP($H8,'WM-AR'!$B$7:$AL$2292,6,FALSE)</f>
        <v>Substructure Work</v>
      </c>
      <c r="M8" s="310" t="str">
        <f>VLOOKUP($H8,'WM-AR'!$B$7:$AL$2292,8,FALSE)</f>
        <v>Form Work (3 times in use)</v>
      </c>
      <c r="N8" s="310" t="str">
        <f>VLOOKUP($H8,'WM-AR'!$B$7:$AL$2292,10,FALSE)</f>
        <v>Flat Form</v>
      </c>
      <c r="O8" s="310">
        <f>VLOOKUP($H8,'WM-AR'!$B$7:$AL$2292,12,FALSE)</f>
        <v>0</v>
      </c>
      <c r="P8" s="310" t="str">
        <f>IF(VLOOKUP($H8,'WM-AR'!$B$7:$AL$2292,14,FALSE)=0,"",VLOOKUP($H8,'WM-AR'!$B$7:$AL$2292,14,FALSE))</f>
        <v/>
      </c>
      <c r="Q8" s="310">
        <f>VLOOKUP($H8,'WM-AR'!$B$7:$AL$2292,16,FALSE)</f>
        <v>0</v>
      </c>
      <c r="R8" s="310">
        <f>VLOOKUP($H8,'WM-AR'!$B$7:$AL$2292,18,FALSE)</f>
        <v>0</v>
      </c>
      <c r="S8" s="310" t="str">
        <f>VLOOKUP($H8,'WM-AR'!$B$7:$AL$2292,20,FALSE)</f>
        <v>Dressed Lumber, Plywood or Steel Form(Wood Planks are not Allowed) incl. Chamfer</v>
      </c>
      <c r="T8" s="310">
        <f>VLOOKUP($H8,'WM-AR'!$B$7:$AL$2292,22,FALSE)</f>
        <v>0</v>
      </c>
      <c r="U8" s="310" t="str">
        <f>VLOOKUP($H8,'WM-AR'!$B$7:$AL$2292,24,FALSE)</f>
        <v/>
      </c>
      <c r="V8" s="310">
        <f>VLOOKUP($H8,'WM-AR'!$B$7:$AL$2292,25,FALSE)</f>
        <v>0</v>
      </c>
      <c r="W8" s="310" t="str">
        <f>VLOOKUP($H8,'WM-AR'!$B$7:$AL$2292,26,FALSE)</f>
        <v/>
      </c>
      <c r="X8" s="310">
        <f>VLOOKUP($H8,'WM-AR'!$B$7:$AL$2292,27,FALSE)</f>
        <v>0</v>
      </c>
      <c r="Y8" s="310">
        <f>VLOOKUP($H8,'WM-AR'!$B$7:$AL$2292,28,FALSE)</f>
        <v>0</v>
      </c>
      <c r="Z8" s="310">
        <f>VLOOKUP($H8,'WM-AR'!$B$7:$AL$2292,29,FALSE)</f>
        <v>0</v>
      </c>
      <c r="AA8" s="310">
        <f>VLOOKUP($H8,'WM-AR'!$B$7:$AL$2292,30,FALSE)</f>
        <v>0</v>
      </c>
      <c r="AB8" s="310">
        <f>VLOOKUP($H8,'WM-AR'!$B$7:$AL$2292,31,FALSE)</f>
        <v>0</v>
      </c>
      <c r="AC8" s="310">
        <f>VLOOKUP($H8,'WM-AR'!$B$7:$AL$2292,32,FALSE)</f>
        <v>0</v>
      </c>
      <c r="AD8" s="310">
        <f>VLOOKUP($H8,'WM-AR'!$B$7:$AL$2292,33,FALSE)</f>
        <v>0</v>
      </c>
      <c r="AE8" s="287"/>
      <c r="AF8" s="316" t="s">
        <v>633</v>
      </c>
      <c r="AG8" s="312"/>
      <c r="AH8" s="312" t="s">
        <v>763</v>
      </c>
      <c r="AI8" s="334" t="s">
        <v>1460</v>
      </c>
    </row>
    <row r="9" spans="2:36" ht="49.9" customHeight="1">
      <c r="B9" s="314"/>
      <c r="C9" s="315"/>
      <c r="D9" s="315"/>
      <c r="E9" s="315"/>
      <c r="F9" s="286" t="str">
        <f t="shared" si="0"/>
        <v xml:space="preserve">Bitumen/Bituminous/Asphalt Coating </v>
      </c>
      <c r="G9" s="308" t="s">
        <v>906</v>
      </c>
      <c r="H9" s="309" t="str">
        <f t="shared" si="1"/>
        <v>A03AH056-00001</v>
      </c>
      <c r="I9" s="310"/>
      <c r="J9" s="310" t="str">
        <f>VLOOKUP($H9,'WM-AR'!$B$7:$AL$2292,34,FALSE)</f>
        <v>M2</v>
      </c>
      <c r="K9" s="310" t="str">
        <f>VLOOKUP($H9,'WM-AR'!$B$7:$AL$2292,4,FALSE)</f>
        <v>Concrete Work</v>
      </c>
      <c r="L9" s="310" t="str">
        <f>VLOOKUP($H9,'WM-AR'!$B$7:$AL$2292,6,FALSE)</f>
        <v>Concrete Protective Coating (U/G)</v>
      </c>
      <c r="M9" s="310" t="str">
        <f>VLOOKUP($H9,'WM-AR'!$B$7:$AL$2292,8,FALSE)</f>
        <v>Bitumen/Bituminous/Asphalt Coating</v>
      </c>
      <c r="N9" s="310">
        <f>VLOOKUP($H9,'WM-AR'!$B$7:$AL$2292,10,FALSE)</f>
        <v>0</v>
      </c>
      <c r="O9" s="310">
        <f>VLOOKUP($H9,'WM-AR'!$B$7:$AL$2292,12,FALSE)</f>
        <v>0</v>
      </c>
      <c r="P9" s="310" t="str">
        <f>IF(VLOOKUP($H9,'WM-AR'!$B$7:$AL$2292,14,FALSE)=0,"",VLOOKUP($H9,'WM-AR'!$B$7:$AL$2292,14,FALSE))</f>
        <v/>
      </c>
      <c r="Q9" s="310">
        <f>VLOOKUP($H9,'WM-AR'!$B$7:$AL$2292,16,FALSE)</f>
        <v>0</v>
      </c>
      <c r="R9" s="310">
        <f>VLOOKUP($H9,'WM-AR'!$B$7:$AL$2292,18,FALSE)</f>
        <v>0</v>
      </c>
      <c r="S9" s="310">
        <f>VLOOKUP($H9,'WM-AR'!$B$7:$AL$2292,20,FALSE)</f>
        <v>0</v>
      </c>
      <c r="T9" s="310">
        <f>VLOOKUP($H9,'WM-AR'!$B$7:$AL$2292,22,FALSE)</f>
        <v>0</v>
      </c>
      <c r="U9" s="310">
        <f>VLOOKUP($H9,'WM-AR'!$B$7:$AL$2292,24,FALSE)</f>
        <v>0</v>
      </c>
      <c r="V9" s="310">
        <f>VLOOKUP($H9,'WM-AR'!$B$7:$AL$2292,25,FALSE)</f>
        <v>0</v>
      </c>
      <c r="W9" s="310" t="str">
        <f>VLOOKUP($H9,'WM-AR'!$B$7:$AL$2292,26,FALSE)</f>
        <v/>
      </c>
      <c r="X9" s="310">
        <f>VLOOKUP($H9,'WM-AR'!$B$7:$AL$2292,27,FALSE)</f>
        <v>0</v>
      </c>
      <c r="Y9" s="310">
        <f>VLOOKUP($H9,'WM-AR'!$B$7:$AL$2292,28,FALSE)</f>
        <v>0</v>
      </c>
      <c r="Z9" s="310">
        <f>VLOOKUP($H9,'WM-AR'!$B$7:$AL$2292,29,FALSE)</f>
        <v>0</v>
      </c>
      <c r="AA9" s="310">
        <f>VLOOKUP($H9,'WM-AR'!$B$7:$AL$2292,30,FALSE)</f>
        <v>0</v>
      </c>
      <c r="AB9" s="310">
        <f>VLOOKUP($H9,'WM-AR'!$B$7:$AL$2292,31,FALSE)</f>
        <v>0</v>
      </c>
      <c r="AC9" s="310">
        <f>VLOOKUP($H9,'WM-AR'!$B$7:$AL$2292,32,FALSE)</f>
        <v>0</v>
      </c>
      <c r="AD9" s="310">
        <f>VLOOKUP($H9,'WM-AR'!$B$7:$AL$2292,33,FALSE)</f>
        <v>0</v>
      </c>
      <c r="AE9" s="287"/>
      <c r="AF9" s="316" t="s">
        <v>633</v>
      </c>
      <c r="AG9" s="312"/>
      <c r="AH9" s="312" t="s">
        <v>763</v>
      </c>
      <c r="AI9" s="334" t="s">
        <v>1460</v>
      </c>
    </row>
    <row r="10" spans="2:36" ht="34.9" customHeight="1">
      <c r="B10" s="349"/>
      <c r="C10" s="420"/>
      <c r="D10" s="426"/>
      <c r="E10" s="426"/>
      <c r="F10" s="426"/>
      <c r="G10" s="485"/>
      <c r="H10" s="350" t="str">
        <f t="shared" si="1"/>
        <v/>
      </c>
      <c r="I10" s="351"/>
      <c r="J10" s="351"/>
      <c r="K10" s="351"/>
      <c r="L10" s="351"/>
      <c r="M10" s="351"/>
      <c r="N10" s="351"/>
      <c r="O10" s="351"/>
      <c r="P10" s="351"/>
      <c r="Q10" s="351"/>
      <c r="R10" s="351"/>
      <c r="S10" s="351"/>
      <c r="T10" s="351"/>
      <c r="U10" s="351"/>
      <c r="V10" s="351"/>
      <c r="W10" s="351"/>
      <c r="X10" s="351"/>
      <c r="Y10" s="351"/>
      <c r="Z10" s="351"/>
      <c r="AA10" s="351"/>
      <c r="AB10" s="351"/>
      <c r="AC10" s="351"/>
      <c r="AD10" s="351"/>
      <c r="AE10" s="440"/>
      <c r="AF10" s="297"/>
      <c r="AG10" s="297"/>
      <c r="AH10" s="297"/>
      <c r="AI10" s="475"/>
    </row>
    <row r="11" spans="2:36" ht="34.9" customHeight="1">
      <c r="B11" s="440"/>
      <c r="C11" s="285" t="s">
        <v>601</v>
      </c>
      <c r="D11" s="308"/>
      <c r="E11" s="287" t="s">
        <v>630</v>
      </c>
      <c r="F11" s="288" t="s">
        <v>1461</v>
      </c>
      <c r="G11" s="289"/>
      <c r="H11" s="290" t="str">
        <f t="shared" si="1"/>
        <v/>
      </c>
      <c r="I11" s="290"/>
      <c r="J11" s="290"/>
      <c r="K11" s="290"/>
      <c r="L11" s="290"/>
      <c r="M11" s="291"/>
      <c r="N11" s="454"/>
      <c r="O11" s="442"/>
      <c r="P11" s="442"/>
      <c r="Q11" s="442"/>
      <c r="R11" s="442"/>
      <c r="S11" s="442"/>
      <c r="T11" s="442"/>
      <c r="U11" s="443"/>
      <c r="V11" s="444"/>
      <c r="W11" s="444"/>
      <c r="X11" s="444"/>
      <c r="Y11" s="444"/>
      <c r="Z11" s="444"/>
      <c r="AA11" s="444"/>
      <c r="AB11" s="444"/>
      <c r="AC11" s="444"/>
      <c r="AD11" s="444"/>
      <c r="AE11" s="394" t="s">
        <v>1456</v>
      </c>
      <c r="AF11" s="297"/>
      <c r="AG11" s="297"/>
      <c r="AH11" s="297"/>
      <c r="AI11" s="484" t="s">
        <v>1457</v>
      </c>
      <c r="AJ11" s="78" t="s">
        <v>1462</v>
      </c>
    </row>
    <row r="12" spans="2:36" ht="49.9" customHeight="1">
      <c r="B12" s="307"/>
      <c r="C12" s="286"/>
      <c r="D12" s="286"/>
      <c r="E12" s="286"/>
      <c r="F12" s="286" t="str">
        <f t="shared" ref="F12:F17" si="2">M12&amp;" "&amp;P12</f>
        <v>Structural Concrete 25MPa &lt; F'c (Cylinder Strength) ≤ 30MPa</v>
      </c>
      <c r="G12" s="308" t="s">
        <v>1212</v>
      </c>
      <c r="H12" s="309" t="str">
        <f t="shared" si="1"/>
        <v>A03AD032-00007</v>
      </c>
      <c r="I12" s="310"/>
      <c r="J12" s="310" t="str">
        <f>VLOOKUP($H12,'WM-AR'!$B$7:$AL$2292,34,FALSE)</f>
        <v>M3</v>
      </c>
      <c r="K12" s="310" t="str">
        <f>VLOOKUP($H12,'WM-AR'!$B$7:$AL$2292,4,FALSE)</f>
        <v>Concrete Work</v>
      </c>
      <c r="L12" s="310" t="str">
        <f>VLOOKUP($H12,'WM-AR'!$B$7:$AL$2292,6,FALSE)</f>
        <v>Substructure Work</v>
      </c>
      <c r="M12" s="310" t="str">
        <f>VLOOKUP($H12,'WM-AR'!$B$7:$AL$2292,8,FALSE)</f>
        <v>Structural Concrete</v>
      </c>
      <c r="N12" s="310">
        <f>VLOOKUP($H12,'WM-AR'!$B$7:$AL$2292,10,FALSE)</f>
        <v>0</v>
      </c>
      <c r="O12" s="310" t="str">
        <f>VLOOKUP($H12,'WM-AR'!$B$7:$AL$2292,12,FALSE)</f>
        <v>Cement Type-1</v>
      </c>
      <c r="P12" s="310" t="str">
        <f>IF(VLOOKUP($H12,'WM-AR'!$B$7:$AL$2292,14,FALSE)=0,"",VLOOKUP($H12,'WM-AR'!$B$7:$AL$2292,14,FALSE))</f>
        <v>25MPa &lt; F'c (Cylinder Strength) ≤ 30MPa</v>
      </c>
      <c r="Q12" s="310">
        <f>VLOOKUP($H12,'WM-AR'!$B$7:$AL$2292,16,FALSE)</f>
        <v>0</v>
      </c>
      <c r="R12" s="310">
        <f>VLOOKUP($H12,'WM-AR'!$B$7:$AL$2292,18,FALSE)</f>
        <v>0</v>
      </c>
      <c r="S12" s="310" t="str">
        <f>VLOOKUP($H12,'WM-AR'!$B$7:$AL$2292,20,FALSE)</f>
        <v/>
      </c>
      <c r="T12" s="310">
        <f>VLOOKUP($H12,'WM-AR'!$B$7:$AL$2292,22,FALSE)</f>
        <v>0</v>
      </c>
      <c r="U12" s="310" t="str">
        <f>VLOOKUP($H12,'WM-AR'!$B$7:$AL$2292,24,FALSE)</f>
        <v/>
      </c>
      <c r="V12" s="310">
        <f>VLOOKUP($H12,'WM-AR'!$B$7:$AL$2292,25,FALSE)</f>
        <v>0</v>
      </c>
      <c r="W12" s="310" t="str">
        <f>VLOOKUP($H12,'WM-AR'!$B$7:$AL$2292,26,FALSE)</f>
        <v/>
      </c>
      <c r="X12" s="310">
        <f>VLOOKUP($H12,'WM-AR'!$B$7:$AL$2292,27,FALSE)</f>
        <v>0</v>
      </c>
      <c r="Y12" s="310">
        <f>VLOOKUP($H12,'WM-AR'!$B$7:$AL$2292,28,FALSE)</f>
        <v>0</v>
      </c>
      <c r="Z12" s="310">
        <f>VLOOKUP($H12,'WM-AR'!$B$7:$AL$2292,29,FALSE)</f>
        <v>0</v>
      </c>
      <c r="AA12" s="310">
        <f>VLOOKUP($H12,'WM-AR'!$B$7:$AL$2292,30,FALSE)</f>
        <v>0</v>
      </c>
      <c r="AB12" s="310">
        <f>VLOOKUP($H12,'WM-AR'!$B$7:$AL$2292,31,FALSE)</f>
        <v>0</v>
      </c>
      <c r="AC12" s="310">
        <f>VLOOKUP($H12,'WM-AR'!$B$7:$AL$2292,32,FALSE)</f>
        <v>0</v>
      </c>
      <c r="AD12" s="310">
        <f>VLOOKUP($H12,'WM-AR'!$B$7:$AL$2292,33,FALSE)</f>
        <v>0</v>
      </c>
      <c r="AE12" s="287" t="s">
        <v>897</v>
      </c>
      <c r="AF12" s="316" t="s">
        <v>881</v>
      </c>
      <c r="AG12" s="312"/>
      <c r="AH12" s="312" t="s">
        <v>882</v>
      </c>
      <c r="AI12" s="334"/>
    </row>
    <row r="13" spans="2:36" ht="49.9" customHeight="1">
      <c r="B13" s="307"/>
      <c r="C13" s="286"/>
      <c r="D13" s="286"/>
      <c r="E13" s="286"/>
      <c r="F13" s="286" t="str">
        <f t="shared" si="2"/>
        <v>Rebar Work 300MPa&lt;Fy≤400MPa</v>
      </c>
      <c r="G13" s="308" t="s">
        <v>1221</v>
      </c>
      <c r="H13" s="309" t="str">
        <f t="shared" si="1"/>
        <v>A03AD037-00003</v>
      </c>
      <c r="I13" s="310"/>
      <c r="J13" s="310" t="str">
        <f>VLOOKUP($H13,'WM-AR'!$B$7:$AL$2292,34,FALSE)</f>
        <v>TON</v>
      </c>
      <c r="K13" s="310" t="str">
        <f>VLOOKUP($H13,'WM-AR'!$B$7:$AL$2292,4,FALSE)</f>
        <v>Concrete Work</v>
      </c>
      <c r="L13" s="310" t="str">
        <f>VLOOKUP($H13,'WM-AR'!$B$7:$AL$2292,6,FALSE)</f>
        <v>Substructure Work</v>
      </c>
      <c r="M13" s="310" t="str">
        <f>VLOOKUP($H13,'WM-AR'!$B$7:$AL$2292,8,FALSE)</f>
        <v>Rebar Work</v>
      </c>
      <c r="N13" s="310" t="str">
        <f>VLOOKUP($H13,'WM-AR'!$B$7:$AL$2292,10,FALSE)</f>
        <v>Deformed Bar (Non-Coat.)</v>
      </c>
      <c r="O13" s="310">
        <f>VLOOKUP($H13,'WM-AR'!$B$7:$AL$2292,12,FALSE)</f>
        <v>0</v>
      </c>
      <c r="P13" s="310" t="str">
        <f>IF(VLOOKUP($H13,'WM-AR'!$B$7:$AL$2292,14,FALSE)=0,"",VLOOKUP($H13,'WM-AR'!$B$7:$AL$2292,14,FALSE))</f>
        <v>300MPa&lt;Fy≤400MPa</v>
      </c>
      <c r="Q13" s="310">
        <f>VLOOKUP($H13,'WM-AR'!$B$7:$AL$2292,16,FALSE)</f>
        <v>0</v>
      </c>
      <c r="R13" s="310">
        <f>VLOOKUP($H13,'WM-AR'!$B$7:$AL$2292,18,FALSE)</f>
        <v>0</v>
      </c>
      <c r="S13" s="310" t="str">
        <f>VLOOKUP($H13,'WM-AR'!$B$7:$AL$2292,20,FALSE)</f>
        <v/>
      </c>
      <c r="T13" s="310">
        <f>VLOOKUP($H13,'WM-AR'!$B$7:$AL$2292,22,FALSE)</f>
        <v>0</v>
      </c>
      <c r="U13" s="310" t="str">
        <f>VLOOKUP($H13,'WM-AR'!$B$7:$AL$2292,24,FALSE)</f>
        <v/>
      </c>
      <c r="V13" s="310">
        <f>VLOOKUP($H13,'WM-AR'!$B$7:$AL$2292,25,FALSE)</f>
        <v>0</v>
      </c>
      <c r="W13" s="310" t="str">
        <f>VLOOKUP($H13,'WM-AR'!$B$7:$AL$2292,26,FALSE)</f>
        <v/>
      </c>
      <c r="X13" s="310">
        <f>VLOOKUP($H13,'WM-AR'!$B$7:$AL$2292,27,FALSE)</f>
        <v>0</v>
      </c>
      <c r="Y13" s="310">
        <f>VLOOKUP($H13,'WM-AR'!$B$7:$AL$2292,28,FALSE)</f>
        <v>0</v>
      </c>
      <c r="Z13" s="310">
        <f>VLOOKUP($H13,'WM-AR'!$B$7:$AL$2292,29,FALSE)</f>
        <v>0</v>
      </c>
      <c r="AA13" s="310">
        <f>VLOOKUP($H13,'WM-AR'!$B$7:$AL$2292,30,FALSE)</f>
        <v>0</v>
      </c>
      <c r="AB13" s="310">
        <f>VLOOKUP($H13,'WM-AR'!$B$7:$AL$2292,31,FALSE)</f>
        <v>0</v>
      </c>
      <c r="AC13" s="310">
        <f>VLOOKUP($H13,'WM-AR'!$B$7:$AL$2292,32,FALSE)</f>
        <v>0</v>
      </c>
      <c r="AD13" s="310">
        <f>VLOOKUP($H13,'WM-AR'!$B$7:$AL$2292,33,FALSE)</f>
        <v>0</v>
      </c>
      <c r="AE13" s="287" t="s">
        <v>899</v>
      </c>
      <c r="AF13" s="316" t="s">
        <v>885</v>
      </c>
      <c r="AG13" s="312"/>
      <c r="AH13" s="312" t="s">
        <v>886</v>
      </c>
      <c r="AI13" s="422" t="s">
        <v>1459</v>
      </c>
    </row>
    <row r="14" spans="2:36" ht="49.9" customHeight="1">
      <c r="B14" s="307"/>
      <c r="C14" s="286"/>
      <c r="D14" s="286"/>
      <c r="E14" s="286"/>
      <c r="F14" s="286" t="str">
        <f t="shared" si="2"/>
        <v xml:space="preserve">Form Work (3 times in use) </v>
      </c>
      <c r="G14" s="308" t="s">
        <v>1222</v>
      </c>
      <c r="H14" s="309" t="str">
        <f t="shared" si="1"/>
        <v>A03AD035-00001</v>
      </c>
      <c r="I14" s="310"/>
      <c r="J14" s="310" t="str">
        <f>VLOOKUP($H14,'WM-AR'!$B$7:$AL$2292,34,FALSE)</f>
        <v>M2</v>
      </c>
      <c r="K14" s="310" t="str">
        <f>VLOOKUP($H14,'WM-AR'!$B$7:$AL$2292,4,FALSE)</f>
        <v>Concrete Work</v>
      </c>
      <c r="L14" s="310" t="str">
        <f>VLOOKUP($H14,'WM-AR'!$B$7:$AL$2292,6,FALSE)</f>
        <v>Substructure Work</v>
      </c>
      <c r="M14" s="310" t="str">
        <f>VLOOKUP($H14,'WM-AR'!$B$7:$AL$2292,8,FALSE)</f>
        <v>Form Work (3 times in use)</v>
      </c>
      <c r="N14" s="310" t="str">
        <f>VLOOKUP($H14,'WM-AR'!$B$7:$AL$2292,10,FALSE)</f>
        <v>Flat Form</v>
      </c>
      <c r="O14" s="310">
        <f>VLOOKUP($H14,'WM-AR'!$B$7:$AL$2292,12,FALSE)</f>
        <v>0</v>
      </c>
      <c r="P14" s="310" t="str">
        <f>IF(VLOOKUP($H14,'WM-AR'!$B$7:$AL$2292,14,FALSE)=0,"",VLOOKUP($H14,'WM-AR'!$B$7:$AL$2292,14,FALSE))</f>
        <v/>
      </c>
      <c r="Q14" s="310">
        <f>VLOOKUP($H14,'WM-AR'!$B$7:$AL$2292,16,FALSE)</f>
        <v>0</v>
      </c>
      <c r="R14" s="310">
        <f>VLOOKUP($H14,'WM-AR'!$B$7:$AL$2292,18,FALSE)</f>
        <v>0</v>
      </c>
      <c r="S14" s="310" t="str">
        <f>VLOOKUP($H14,'WM-AR'!$B$7:$AL$2292,20,FALSE)</f>
        <v>Dressed Lumber, Plywood or Steel Form(Wood Planks are not Allowed) incl. Chamfer</v>
      </c>
      <c r="T14" s="310">
        <f>VLOOKUP($H14,'WM-AR'!$B$7:$AL$2292,22,FALSE)</f>
        <v>0</v>
      </c>
      <c r="U14" s="310" t="str">
        <f>VLOOKUP($H14,'WM-AR'!$B$7:$AL$2292,24,FALSE)</f>
        <v/>
      </c>
      <c r="V14" s="310">
        <f>VLOOKUP($H14,'WM-AR'!$B$7:$AL$2292,25,FALSE)</f>
        <v>0</v>
      </c>
      <c r="W14" s="310" t="str">
        <f>VLOOKUP($H14,'WM-AR'!$B$7:$AL$2292,26,FALSE)</f>
        <v/>
      </c>
      <c r="X14" s="310">
        <f>VLOOKUP($H14,'WM-AR'!$B$7:$AL$2292,27,FALSE)</f>
        <v>0</v>
      </c>
      <c r="Y14" s="310">
        <f>VLOOKUP($H14,'WM-AR'!$B$7:$AL$2292,28,FALSE)</f>
        <v>0</v>
      </c>
      <c r="Z14" s="310">
        <f>VLOOKUP($H14,'WM-AR'!$B$7:$AL$2292,29,FALSE)</f>
        <v>0</v>
      </c>
      <c r="AA14" s="310">
        <f>VLOOKUP($H14,'WM-AR'!$B$7:$AL$2292,30,FALSE)</f>
        <v>0</v>
      </c>
      <c r="AB14" s="310">
        <f>VLOOKUP($H14,'WM-AR'!$B$7:$AL$2292,31,FALSE)</f>
        <v>0</v>
      </c>
      <c r="AC14" s="310">
        <f>VLOOKUP($H14,'WM-AR'!$B$7:$AL$2292,32,FALSE)</f>
        <v>0</v>
      </c>
      <c r="AD14" s="310">
        <f>VLOOKUP($H14,'WM-AR'!$B$7:$AL$2292,33,FALSE)</f>
        <v>0</v>
      </c>
      <c r="AE14" s="287"/>
      <c r="AF14" s="316" t="s">
        <v>633</v>
      </c>
      <c r="AG14" s="312"/>
      <c r="AH14" s="312" t="s">
        <v>763</v>
      </c>
      <c r="AI14" s="334" t="s">
        <v>1460</v>
      </c>
    </row>
    <row r="15" spans="2:36" ht="49.9" customHeight="1">
      <c r="B15" s="307"/>
      <c r="C15" s="286"/>
      <c r="D15" s="286"/>
      <c r="E15" s="286"/>
      <c r="F15" s="286" t="str">
        <f t="shared" si="2"/>
        <v xml:space="preserve">Bitumen/Bituminous/Asphalt Coating </v>
      </c>
      <c r="G15" s="308" t="s">
        <v>906</v>
      </c>
      <c r="H15" s="309" t="str">
        <f t="shared" si="1"/>
        <v>A03AH056-00001</v>
      </c>
      <c r="I15" s="310"/>
      <c r="J15" s="310" t="str">
        <f>VLOOKUP($H15,'WM-AR'!$B$7:$AL$2292,34,FALSE)</f>
        <v>M2</v>
      </c>
      <c r="K15" s="310" t="str">
        <f>VLOOKUP($H15,'WM-AR'!$B$7:$AL$2292,4,FALSE)</f>
        <v>Concrete Work</v>
      </c>
      <c r="L15" s="310" t="str">
        <f>VLOOKUP($H15,'WM-AR'!$B$7:$AL$2292,6,FALSE)</f>
        <v>Concrete Protective Coating (U/G)</v>
      </c>
      <c r="M15" s="310" t="str">
        <f>VLOOKUP($H15,'WM-AR'!$B$7:$AL$2292,8,FALSE)</f>
        <v>Bitumen/Bituminous/Asphalt Coating</v>
      </c>
      <c r="N15" s="310">
        <f>VLOOKUP($H15,'WM-AR'!$B$7:$AL$2292,10,FALSE)</f>
        <v>0</v>
      </c>
      <c r="O15" s="310">
        <f>VLOOKUP($H15,'WM-AR'!$B$7:$AL$2292,12,FALSE)</f>
        <v>0</v>
      </c>
      <c r="P15" s="310" t="str">
        <f>IF(VLOOKUP($H15,'WM-AR'!$B$7:$AL$2292,14,FALSE)=0,"",VLOOKUP($H15,'WM-AR'!$B$7:$AL$2292,14,FALSE))</f>
        <v/>
      </c>
      <c r="Q15" s="310">
        <f>VLOOKUP($H15,'WM-AR'!$B$7:$AL$2292,16,FALSE)</f>
        <v>0</v>
      </c>
      <c r="R15" s="310">
        <f>VLOOKUP($H15,'WM-AR'!$B$7:$AL$2292,18,FALSE)</f>
        <v>0</v>
      </c>
      <c r="S15" s="310">
        <f>VLOOKUP($H15,'WM-AR'!$B$7:$AL$2292,20,FALSE)</f>
        <v>0</v>
      </c>
      <c r="T15" s="310">
        <f>VLOOKUP($H15,'WM-AR'!$B$7:$AL$2292,22,FALSE)</f>
        <v>0</v>
      </c>
      <c r="U15" s="310">
        <f>VLOOKUP($H15,'WM-AR'!$B$7:$AL$2292,24,FALSE)</f>
        <v>0</v>
      </c>
      <c r="V15" s="310">
        <f>VLOOKUP($H15,'WM-AR'!$B$7:$AL$2292,25,FALSE)</f>
        <v>0</v>
      </c>
      <c r="W15" s="310" t="str">
        <f>VLOOKUP($H15,'WM-AR'!$B$7:$AL$2292,26,FALSE)</f>
        <v/>
      </c>
      <c r="X15" s="310">
        <f>VLOOKUP($H15,'WM-AR'!$B$7:$AL$2292,27,FALSE)</f>
        <v>0</v>
      </c>
      <c r="Y15" s="310">
        <f>VLOOKUP($H15,'WM-AR'!$B$7:$AL$2292,28,FALSE)</f>
        <v>0</v>
      </c>
      <c r="Z15" s="310">
        <f>VLOOKUP($H15,'WM-AR'!$B$7:$AL$2292,29,FALSE)</f>
        <v>0</v>
      </c>
      <c r="AA15" s="310">
        <f>VLOOKUP($H15,'WM-AR'!$B$7:$AL$2292,30,FALSE)</f>
        <v>0</v>
      </c>
      <c r="AB15" s="310">
        <f>VLOOKUP($H15,'WM-AR'!$B$7:$AL$2292,31,FALSE)</f>
        <v>0</v>
      </c>
      <c r="AC15" s="310">
        <f>VLOOKUP($H15,'WM-AR'!$B$7:$AL$2292,32,FALSE)</f>
        <v>0</v>
      </c>
      <c r="AD15" s="310">
        <f>VLOOKUP($H15,'WM-AR'!$B$7:$AL$2292,33,FALSE)</f>
        <v>0</v>
      </c>
      <c r="AE15" s="287"/>
      <c r="AF15" s="316" t="s">
        <v>633</v>
      </c>
      <c r="AG15" s="312"/>
      <c r="AH15" s="312" t="s">
        <v>763</v>
      </c>
      <c r="AI15" s="334" t="s">
        <v>1460</v>
      </c>
    </row>
    <row r="16" spans="2:36" ht="49.9" customHeight="1">
      <c r="B16" s="307"/>
      <c r="C16" s="286"/>
      <c r="D16" s="286"/>
      <c r="E16" s="286"/>
      <c r="F16" s="286" t="str">
        <f t="shared" si="2"/>
        <v xml:space="preserve">Anchor Bolt (Installation only) </v>
      </c>
      <c r="G16" s="308" t="s">
        <v>1463</v>
      </c>
      <c r="H16" s="309" t="str">
        <f t="shared" si="1"/>
        <v>A03AD029-00008</v>
      </c>
      <c r="I16" s="310"/>
      <c r="J16" s="310" t="str">
        <f>VLOOKUP($H16,'WM-AR'!$B$7:$AL$2292,34,FALSE)</f>
        <v>EA</v>
      </c>
      <c r="K16" s="310" t="str">
        <f>VLOOKUP($H16,'WM-AR'!$B$7:$AL$2292,4,FALSE)</f>
        <v>Concrete Work</v>
      </c>
      <c r="L16" s="310" t="str">
        <f>VLOOKUP($H16,'WM-AR'!$B$7:$AL$2292,6,FALSE)</f>
        <v>Substructure Work</v>
      </c>
      <c r="M16" s="310" t="str">
        <f>VLOOKUP($H16,'WM-AR'!$B$7:$AL$2292,8,FALSE)</f>
        <v>Anchor Bolt (Installation only)</v>
      </c>
      <c r="N16" s="310">
        <f>VLOOKUP($H16,'WM-AR'!$B$7:$AL$2292,10,FALSE)</f>
        <v>0</v>
      </c>
      <c r="O16" s="310">
        <f>VLOOKUP($H16,'WM-AR'!$B$7:$AL$2292,12,FALSE)</f>
        <v>0</v>
      </c>
      <c r="P16" s="310" t="str">
        <f>IF(VLOOKUP($H16,'WM-AR'!$B$7:$AL$2292,14,FALSE)=0,"",VLOOKUP($H16,'WM-AR'!$B$7:$AL$2292,14,FALSE))</f>
        <v/>
      </c>
      <c r="Q16" s="310">
        <f>VLOOKUP($H16,'WM-AR'!$B$7:$AL$2292,16,FALSE)</f>
        <v>0</v>
      </c>
      <c r="R16" s="310">
        <f>VLOOKUP($H16,'WM-AR'!$B$7:$AL$2292,18,FALSE)</f>
        <v>0</v>
      </c>
      <c r="S16" s="310">
        <f>VLOOKUP($H16,'WM-AR'!$B$7:$AL$2292,20,FALSE)</f>
        <v>0</v>
      </c>
      <c r="T16" s="310">
        <f>VLOOKUP($H16,'WM-AR'!$B$7:$AL$2292,22,FALSE)</f>
        <v>0</v>
      </c>
      <c r="U16" s="310" t="str">
        <f>VLOOKUP($H16,'WM-AR'!$B$7:$AL$2292,24,FALSE)</f>
        <v>M36</v>
      </c>
      <c r="V16" s="310">
        <f>VLOOKUP($H16,'WM-AR'!$B$7:$AL$2292,25,FALSE)</f>
        <v>0</v>
      </c>
      <c r="W16" s="310">
        <f>VLOOKUP($H16,'WM-AR'!$B$7:$AL$2292,26,FALSE)</f>
        <v>0</v>
      </c>
      <c r="X16" s="310">
        <f>VLOOKUP($H16,'WM-AR'!$B$7:$AL$2292,27,FALSE)</f>
        <v>0</v>
      </c>
      <c r="Y16" s="310">
        <f>VLOOKUP($H16,'WM-AR'!$B$7:$AL$2292,28,FALSE)</f>
        <v>0</v>
      </c>
      <c r="Z16" s="310">
        <f>VLOOKUP($H16,'WM-AR'!$B$7:$AL$2292,29,FALSE)</f>
        <v>0</v>
      </c>
      <c r="AA16" s="310">
        <f>VLOOKUP($H16,'WM-AR'!$B$7:$AL$2292,30,FALSE)</f>
        <v>0</v>
      </c>
      <c r="AB16" s="310">
        <f>VLOOKUP($H16,'WM-AR'!$B$7:$AL$2292,31,FALSE)</f>
        <v>0</v>
      </c>
      <c r="AC16" s="310">
        <f>VLOOKUP($H16,'WM-AR'!$B$7:$AL$2292,32,FALSE)</f>
        <v>0</v>
      </c>
      <c r="AD16" s="310">
        <f>VLOOKUP($H16,'WM-AR'!$B$7:$AL$2292,33,FALSE)</f>
        <v>0</v>
      </c>
      <c r="AE16" s="287"/>
      <c r="AF16" s="316" t="s">
        <v>1464</v>
      </c>
      <c r="AG16" s="312"/>
      <c r="AH16" s="312" t="s">
        <v>763</v>
      </c>
      <c r="AI16" s="334" t="s">
        <v>1460</v>
      </c>
    </row>
    <row r="17" spans="2:36" ht="49.9" customHeight="1">
      <c r="B17" s="307"/>
      <c r="C17" s="286"/>
      <c r="D17" s="286"/>
      <c r="E17" s="286"/>
      <c r="F17" s="286" t="str">
        <f t="shared" si="2"/>
        <v xml:space="preserve">Non-Shrink Grouting </v>
      </c>
      <c r="G17" s="308" t="s">
        <v>1465</v>
      </c>
      <c r="H17" s="309" t="str">
        <f t="shared" si="1"/>
        <v>S03AA030-00001</v>
      </c>
      <c r="I17" s="310"/>
      <c r="J17" s="310" t="str">
        <f>VLOOKUP($H17,'WM-AR'!$B$7:$AL$2292,34,FALSE)</f>
        <v>M3</v>
      </c>
      <c r="K17" s="310" t="str">
        <f>VLOOKUP($H17,'WM-AR'!$B$7:$AL$2292,4,FALSE)</f>
        <v>Main Steel Structure Erection Work</v>
      </c>
      <c r="L17" s="310" t="str">
        <f>VLOOKUP($H17,'WM-AR'!$B$7:$AL$2292,6,FALSE)</f>
        <v>Shelter/Building</v>
      </c>
      <c r="M17" s="310" t="str">
        <f>VLOOKUP($H17,'WM-AR'!$B$7:$AL$2292,8,FALSE)</f>
        <v>Non-Shrink Grouting</v>
      </c>
      <c r="N17" s="310">
        <f>VLOOKUP($H17,'WM-AR'!$B$7:$AL$2292,10,FALSE)</f>
        <v>0</v>
      </c>
      <c r="O17" s="310">
        <f>VLOOKUP($H17,'WM-AR'!$B$7:$AL$2292,12,FALSE)</f>
        <v>0</v>
      </c>
      <c r="P17" s="310" t="str">
        <f>IF(VLOOKUP($H17,'WM-AR'!$B$7:$AL$2292,14,FALSE)=0,"",VLOOKUP($H17,'WM-AR'!$B$7:$AL$2292,14,FALSE))</f>
        <v/>
      </c>
      <c r="Q17" s="310">
        <f>VLOOKUP($H17,'WM-AR'!$B$7:$AL$2292,16,FALSE)</f>
        <v>0</v>
      </c>
      <c r="R17" s="310">
        <f>VLOOKUP($H17,'WM-AR'!$B$7:$AL$2292,18,FALSE)</f>
        <v>0</v>
      </c>
      <c r="S17" s="310">
        <f>VLOOKUP($H17,'WM-AR'!$B$7:$AL$2292,20,FALSE)</f>
        <v>0</v>
      </c>
      <c r="T17" s="310">
        <f>VLOOKUP($H17,'WM-AR'!$B$7:$AL$2292,22,FALSE)</f>
        <v>0</v>
      </c>
      <c r="U17" s="310">
        <f>VLOOKUP($H17,'WM-AR'!$B$7:$AL$2292,24,FALSE)</f>
        <v>0</v>
      </c>
      <c r="V17" s="310">
        <f>VLOOKUP($H17,'WM-AR'!$B$7:$AL$2292,25,FALSE)</f>
        <v>0</v>
      </c>
      <c r="W17" s="310">
        <f>VLOOKUP($H17,'WM-AR'!$B$7:$AL$2292,26,FALSE)</f>
        <v>0</v>
      </c>
      <c r="X17" s="310">
        <f>VLOOKUP($H17,'WM-AR'!$B$7:$AL$2292,27,FALSE)</f>
        <v>0</v>
      </c>
      <c r="Y17" s="310">
        <f>VLOOKUP($H17,'WM-AR'!$B$7:$AL$2292,28,FALSE)</f>
        <v>0</v>
      </c>
      <c r="Z17" s="310" t="str">
        <f>VLOOKUP($H17,'WM-AR'!$B$7:$AL$2292,29,FALSE)</f>
        <v>Material: (   )</v>
      </c>
      <c r="AA17" s="310">
        <f>VLOOKUP($H17,'WM-AR'!$B$7:$AL$2292,30,FALSE)</f>
        <v>0</v>
      </c>
      <c r="AB17" s="310" t="str">
        <f>VLOOKUP($H17,'WM-AR'!$B$7:$AL$2292,31,FALSE)</f>
        <v>THK=(  )mm</v>
      </c>
      <c r="AC17" s="310">
        <f>VLOOKUP($H17,'WM-AR'!$B$7:$AL$2292,32,FALSE)</f>
        <v>0</v>
      </c>
      <c r="AD17" s="310">
        <f>VLOOKUP($H17,'WM-AR'!$B$7:$AL$2292,33,FALSE)</f>
        <v>0</v>
      </c>
      <c r="AE17" s="287"/>
      <c r="AF17" s="316" t="s">
        <v>1466</v>
      </c>
      <c r="AG17" s="312"/>
      <c r="AH17" s="312" t="s">
        <v>763</v>
      </c>
      <c r="AI17" s="334" t="s">
        <v>1460</v>
      </c>
    </row>
    <row r="18" spans="2:36" ht="34.9" customHeight="1">
      <c r="B18" s="349"/>
      <c r="C18" s="420"/>
      <c r="D18" s="426"/>
      <c r="E18" s="426"/>
      <c r="F18" s="426"/>
      <c r="G18" s="485"/>
      <c r="H18" s="350" t="str">
        <f t="shared" si="1"/>
        <v/>
      </c>
      <c r="I18" s="351"/>
      <c r="J18" s="351"/>
      <c r="K18" s="351"/>
      <c r="L18" s="351"/>
      <c r="M18" s="351"/>
      <c r="N18" s="351"/>
      <c r="O18" s="351"/>
      <c r="P18" s="351"/>
      <c r="Q18" s="351"/>
      <c r="R18" s="351"/>
      <c r="S18" s="351"/>
      <c r="T18" s="351"/>
      <c r="U18" s="351"/>
      <c r="V18" s="351"/>
      <c r="W18" s="351"/>
      <c r="X18" s="351"/>
      <c r="Y18" s="351"/>
      <c r="Z18" s="351"/>
      <c r="AA18" s="351"/>
      <c r="AB18" s="351"/>
      <c r="AC18" s="351"/>
      <c r="AD18" s="351"/>
      <c r="AE18" s="440"/>
      <c r="AF18" s="297"/>
      <c r="AG18" s="297"/>
      <c r="AH18" s="297"/>
      <c r="AI18" s="475"/>
    </row>
    <row r="19" spans="2:36" ht="34.9" customHeight="1">
      <c r="B19" s="440"/>
      <c r="C19" s="285" t="s">
        <v>601</v>
      </c>
      <c r="D19" s="308"/>
      <c r="E19" s="287" t="s">
        <v>630</v>
      </c>
      <c r="F19" s="288" t="s">
        <v>1467</v>
      </c>
      <c r="G19" s="289"/>
      <c r="H19" s="290" t="str">
        <f t="shared" si="1"/>
        <v/>
      </c>
      <c r="I19" s="290"/>
      <c r="J19" s="290"/>
      <c r="K19" s="290"/>
      <c r="L19" s="290"/>
      <c r="M19" s="291"/>
      <c r="N19" s="454"/>
      <c r="O19" s="442"/>
      <c r="P19" s="442"/>
      <c r="Q19" s="442"/>
      <c r="R19" s="442"/>
      <c r="S19" s="442"/>
      <c r="T19" s="442"/>
      <c r="U19" s="443"/>
      <c r="V19" s="444"/>
      <c r="W19" s="444"/>
      <c r="X19" s="444"/>
      <c r="Y19" s="444"/>
      <c r="Z19" s="444"/>
      <c r="AA19" s="444"/>
      <c r="AB19" s="444"/>
      <c r="AC19" s="444"/>
      <c r="AD19" s="444"/>
      <c r="AE19" s="394" t="s">
        <v>1456</v>
      </c>
      <c r="AF19" s="297"/>
      <c r="AG19" s="297"/>
      <c r="AH19" s="297"/>
      <c r="AI19" s="484" t="s">
        <v>1457</v>
      </c>
      <c r="AJ19" s="78" t="s">
        <v>1436</v>
      </c>
    </row>
    <row r="20" spans="2:36" ht="49.9" customHeight="1">
      <c r="B20" s="307"/>
      <c r="C20" s="286"/>
      <c r="D20" s="286"/>
      <c r="E20" s="286"/>
      <c r="F20" s="286" t="str">
        <f t="shared" ref="F20:F25" si="3">M20&amp;" "&amp;P20</f>
        <v>Structural Concrete 25MPa &lt; F'c (Cylinder Strength) ≤ 30MPa</v>
      </c>
      <c r="G20" s="308" t="s">
        <v>1212</v>
      </c>
      <c r="H20" s="309" t="str">
        <f t="shared" si="1"/>
        <v>A03AD032-00007</v>
      </c>
      <c r="I20" s="310"/>
      <c r="J20" s="310" t="str">
        <f>VLOOKUP($H20,'WM-AR'!$B$7:$AL$2292,34,FALSE)</f>
        <v>M3</v>
      </c>
      <c r="K20" s="310" t="str">
        <f>VLOOKUP($H20,'WM-AR'!$B$7:$AL$2292,4,FALSE)</f>
        <v>Concrete Work</v>
      </c>
      <c r="L20" s="310" t="str">
        <f>VLOOKUP($H20,'WM-AR'!$B$7:$AL$2292,6,FALSE)</f>
        <v>Substructure Work</v>
      </c>
      <c r="M20" s="310" t="str">
        <f>VLOOKUP($H20,'WM-AR'!$B$7:$AL$2292,8,FALSE)</f>
        <v>Structural Concrete</v>
      </c>
      <c r="N20" s="310">
        <f>VLOOKUP($H20,'WM-AR'!$B$7:$AL$2292,10,FALSE)</f>
        <v>0</v>
      </c>
      <c r="O20" s="310" t="str">
        <f>VLOOKUP($H20,'WM-AR'!$B$7:$AL$2292,12,FALSE)</f>
        <v>Cement Type-1</v>
      </c>
      <c r="P20" s="310" t="str">
        <f>IF(VLOOKUP($H20,'WM-AR'!$B$7:$AL$2292,14,FALSE)=0,"",VLOOKUP($H20,'WM-AR'!$B$7:$AL$2292,14,FALSE))</f>
        <v>25MPa &lt; F'c (Cylinder Strength) ≤ 30MPa</v>
      </c>
      <c r="Q20" s="310">
        <f>VLOOKUP($H20,'WM-AR'!$B$7:$AL$2292,16,FALSE)</f>
        <v>0</v>
      </c>
      <c r="R20" s="310">
        <f>VLOOKUP($H20,'WM-AR'!$B$7:$AL$2292,18,FALSE)</f>
        <v>0</v>
      </c>
      <c r="S20" s="310" t="str">
        <f>VLOOKUP($H20,'WM-AR'!$B$7:$AL$2292,20,FALSE)</f>
        <v/>
      </c>
      <c r="T20" s="310">
        <f>VLOOKUP($H20,'WM-AR'!$B$7:$AL$2292,22,FALSE)</f>
        <v>0</v>
      </c>
      <c r="U20" s="310" t="str">
        <f>VLOOKUP($H20,'WM-AR'!$B$7:$AL$2292,24,FALSE)</f>
        <v/>
      </c>
      <c r="V20" s="310">
        <f>VLOOKUP($H20,'WM-AR'!$B$7:$AL$2292,25,FALSE)</f>
        <v>0</v>
      </c>
      <c r="W20" s="310" t="str">
        <f>VLOOKUP($H20,'WM-AR'!$B$7:$AL$2292,26,FALSE)</f>
        <v/>
      </c>
      <c r="X20" s="310">
        <f>VLOOKUP($H20,'WM-AR'!$B$7:$AL$2292,27,FALSE)</f>
        <v>0</v>
      </c>
      <c r="Y20" s="310">
        <f>VLOOKUP($H20,'WM-AR'!$B$7:$AL$2292,28,FALSE)</f>
        <v>0</v>
      </c>
      <c r="Z20" s="310">
        <f>VLOOKUP($H20,'WM-AR'!$B$7:$AL$2292,29,FALSE)</f>
        <v>0</v>
      </c>
      <c r="AA20" s="310">
        <f>VLOOKUP($H20,'WM-AR'!$B$7:$AL$2292,30,FALSE)</f>
        <v>0</v>
      </c>
      <c r="AB20" s="310">
        <f>VLOOKUP($H20,'WM-AR'!$B$7:$AL$2292,31,FALSE)</f>
        <v>0</v>
      </c>
      <c r="AC20" s="310">
        <f>VLOOKUP($H20,'WM-AR'!$B$7:$AL$2292,32,FALSE)</f>
        <v>0</v>
      </c>
      <c r="AD20" s="310">
        <f>VLOOKUP($H20,'WM-AR'!$B$7:$AL$2292,33,FALSE)</f>
        <v>0</v>
      </c>
      <c r="AE20" s="287" t="s">
        <v>897</v>
      </c>
      <c r="AF20" s="316" t="s">
        <v>881</v>
      </c>
      <c r="AG20" s="312"/>
      <c r="AH20" s="312" t="s">
        <v>882</v>
      </c>
      <c r="AI20" s="334"/>
    </row>
    <row r="21" spans="2:36" ht="49.9" customHeight="1">
      <c r="B21" s="307"/>
      <c r="C21" s="286"/>
      <c r="D21" s="286"/>
      <c r="E21" s="286"/>
      <c r="F21" s="286" t="str">
        <f t="shared" si="3"/>
        <v>Rebar Work 300MPa&lt;Fy≤400MPa</v>
      </c>
      <c r="G21" s="308" t="s">
        <v>1221</v>
      </c>
      <c r="H21" s="309" t="str">
        <f t="shared" si="1"/>
        <v>A03AD037-00003</v>
      </c>
      <c r="I21" s="310"/>
      <c r="J21" s="310" t="str">
        <f>VLOOKUP($H21,'WM-AR'!$B$7:$AL$2292,34,FALSE)</f>
        <v>TON</v>
      </c>
      <c r="K21" s="310" t="str">
        <f>VLOOKUP($H21,'WM-AR'!$B$7:$AL$2292,4,FALSE)</f>
        <v>Concrete Work</v>
      </c>
      <c r="L21" s="310" t="str">
        <f>VLOOKUP($H21,'WM-AR'!$B$7:$AL$2292,6,FALSE)</f>
        <v>Substructure Work</v>
      </c>
      <c r="M21" s="310" t="str">
        <f>VLOOKUP($H21,'WM-AR'!$B$7:$AL$2292,8,FALSE)</f>
        <v>Rebar Work</v>
      </c>
      <c r="N21" s="310" t="str">
        <f>VLOOKUP($H21,'WM-AR'!$B$7:$AL$2292,10,FALSE)</f>
        <v>Deformed Bar (Non-Coat.)</v>
      </c>
      <c r="O21" s="310">
        <f>VLOOKUP($H21,'WM-AR'!$B$7:$AL$2292,12,FALSE)</f>
        <v>0</v>
      </c>
      <c r="P21" s="310" t="str">
        <f>IF(VLOOKUP($H21,'WM-AR'!$B$7:$AL$2292,14,FALSE)=0,"",VLOOKUP($H21,'WM-AR'!$B$7:$AL$2292,14,FALSE))</f>
        <v>300MPa&lt;Fy≤400MPa</v>
      </c>
      <c r="Q21" s="310">
        <f>VLOOKUP($H21,'WM-AR'!$B$7:$AL$2292,16,FALSE)</f>
        <v>0</v>
      </c>
      <c r="R21" s="310">
        <f>VLOOKUP($H21,'WM-AR'!$B$7:$AL$2292,18,FALSE)</f>
        <v>0</v>
      </c>
      <c r="S21" s="310" t="str">
        <f>VLOOKUP($H21,'WM-AR'!$B$7:$AL$2292,20,FALSE)</f>
        <v/>
      </c>
      <c r="T21" s="310">
        <f>VLOOKUP($H21,'WM-AR'!$B$7:$AL$2292,22,FALSE)</f>
        <v>0</v>
      </c>
      <c r="U21" s="310" t="str">
        <f>VLOOKUP($H21,'WM-AR'!$B$7:$AL$2292,24,FALSE)</f>
        <v/>
      </c>
      <c r="V21" s="310">
        <f>VLOOKUP($H21,'WM-AR'!$B$7:$AL$2292,25,FALSE)</f>
        <v>0</v>
      </c>
      <c r="W21" s="310" t="str">
        <f>VLOOKUP($H21,'WM-AR'!$B$7:$AL$2292,26,FALSE)</f>
        <v/>
      </c>
      <c r="X21" s="310">
        <f>VLOOKUP($H21,'WM-AR'!$B$7:$AL$2292,27,FALSE)</f>
        <v>0</v>
      </c>
      <c r="Y21" s="310">
        <f>VLOOKUP($H21,'WM-AR'!$B$7:$AL$2292,28,FALSE)</f>
        <v>0</v>
      </c>
      <c r="Z21" s="310">
        <f>VLOOKUP($H21,'WM-AR'!$B$7:$AL$2292,29,FALSE)</f>
        <v>0</v>
      </c>
      <c r="AA21" s="310">
        <f>VLOOKUP($H21,'WM-AR'!$B$7:$AL$2292,30,FALSE)</f>
        <v>0</v>
      </c>
      <c r="AB21" s="310">
        <f>VLOOKUP($H21,'WM-AR'!$B$7:$AL$2292,31,FALSE)</f>
        <v>0</v>
      </c>
      <c r="AC21" s="310">
        <f>VLOOKUP($H21,'WM-AR'!$B$7:$AL$2292,32,FALSE)</f>
        <v>0</v>
      </c>
      <c r="AD21" s="310">
        <f>VLOOKUP($H21,'WM-AR'!$B$7:$AL$2292,33,FALSE)</f>
        <v>0</v>
      </c>
      <c r="AE21" s="287" t="s">
        <v>899</v>
      </c>
      <c r="AF21" s="316" t="s">
        <v>885</v>
      </c>
      <c r="AG21" s="312"/>
      <c r="AH21" s="312" t="s">
        <v>886</v>
      </c>
      <c r="AI21" s="422" t="s">
        <v>1459</v>
      </c>
    </row>
    <row r="22" spans="2:36" ht="49.9" customHeight="1">
      <c r="B22" s="307"/>
      <c r="C22" s="286"/>
      <c r="D22" s="286"/>
      <c r="E22" s="286"/>
      <c r="F22" s="286" t="str">
        <f t="shared" si="3"/>
        <v xml:space="preserve">Form Work (3 times in use) </v>
      </c>
      <c r="G22" s="308" t="s">
        <v>1222</v>
      </c>
      <c r="H22" s="309" t="str">
        <f t="shared" si="1"/>
        <v>A03AD035-00001</v>
      </c>
      <c r="I22" s="310"/>
      <c r="J22" s="310" t="str">
        <f>VLOOKUP($H22,'WM-AR'!$B$7:$AL$2292,34,FALSE)</f>
        <v>M2</v>
      </c>
      <c r="K22" s="310" t="str">
        <f>VLOOKUP($H22,'WM-AR'!$B$7:$AL$2292,4,FALSE)</f>
        <v>Concrete Work</v>
      </c>
      <c r="L22" s="310" t="str">
        <f>VLOOKUP($H22,'WM-AR'!$B$7:$AL$2292,6,FALSE)</f>
        <v>Substructure Work</v>
      </c>
      <c r="M22" s="310" t="str">
        <f>VLOOKUP($H22,'WM-AR'!$B$7:$AL$2292,8,FALSE)</f>
        <v>Form Work (3 times in use)</v>
      </c>
      <c r="N22" s="310" t="str">
        <f>VLOOKUP($H22,'WM-AR'!$B$7:$AL$2292,10,FALSE)</f>
        <v>Flat Form</v>
      </c>
      <c r="O22" s="310">
        <f>VLOOKUP($H22,'WM-AR'!$B$7:$AL$2292,12,FALSE)</f>
        <v>0</v>
      </c>
      <c r="P22" s="310" t="str">
        <f>IF(VLOOKUP($H22,'WM-AR'!$B$7:$AL$2292,14,FALSE)=0,"",VLOOKUP($H22,'WM-AR'!$B$7:$AL$2292,14,FALSE))</f>
        <v/>
      </c>
      <c r="Q22" s="310">
        <f>VLOOKUP($H22,'WM-AR'!$B$7:$AL$2292,16,FALSE)</f>
        <v>0</v>
      </c>
      <c r="R22" s="310">
        <f>VLOOKUP($H22,'WM-AR'!$B$7:$AL$2292,18,FALSE)</f>
        <v>0</v>
      </c>
      <c r="S22" s="310" t="str">
        <f>VLOOKUP($H22,'WM-AR'!$B$7:$AL$2292,20,FALSE)</f>
        <v>Dressed Lumber, Plywood or Steel Form(Wood Planks are not Allowed) incl. Chamfer</v>
      </c>
      <c r="T22" s="310">
        <f>VLOOKUP($H22,'WM-AR'!$B$7:$AL$2292,22,FALSE)</f>
        <v>0</v>
      </c>
      <c r="U22" s="310" t="str">
        <f>VLOOKUP($H22,'WM-AR'!$B$7:$AL$2292,24,FALSE)</f>
        <v/>
      </c>
      <c r="V22" s="310">
        <f>VLOOKUP($H22,'WM-AR'!$B$7:$AL$2292,25,FALSE)</f>
        <v>0</v>
      </c>
      <c r="W22" s="310" t="str">
        <f>VLOOKUP($H22,'WM-AR'!$B$7:$AL$2292,26,FALSE)</f>
        <v/>
      </c>
      <c r="X22" s="310">
        <f>VLOOKUP($H22,'WM-AR'!$B$7:$AL$2292,27,FALSE)</f>
        <v>0</v>
      </c>
      <c r="Y22" s="310">
        <f>VLOOKUP($H22,'WM-AR'!$B$7:$AL$2292,28,FALSE)</f>
        <v>0</v>
      </c>
      <c r="Z22" s="310">
        <f>VLOOKUP($H22,'WM-AR'!$B$7:$AL$2292,29,FALSE)</f>
        <v>0</v>
      </c>
      <c r="AA22" s="310">
        <f>VLOOKUP($H22,'WM-AR'!$B$7:$AL$2292,30,FALSE)</f>
        <v>0</v>
      </c>
      <c r="AB22" s="310">
        <f>VLOOKUP($H22,'WM-AR'!$B$7:$AL$2292,31,FALSE)</f>
        <v>0</v>
      </c>
      <c r="AC22" s="310">
        <f>VLOOKUP($H22,'WM-AR'!$B$7:$AL$2292,32,FALSE)</f>
        <v>0</v>
      </c>
      <c r="AD22" s="310">
        <f>VLOOKUP($H22,'WM-AR'!$B$7:$AL$2292,33,FALSE)</f>
        <v>0</v>
      </c>
      <c r="AE22" s="287"/>
      <c r="AF22" s="316" t="s">
        <v>633</v>
      </c>
      <c r="AG22" s="312"/>
      <c r="AH22" s="312" t="s">
        <v>763</v>
      </c>
      <c r="AI22" s="334" t="s">
        <v>1460</v>
      </c>
    </row>
    <row r="23" spans="2:36" ht="49.9" customHeight="1">
      <c r="B23" s="307"/>
      <c r="C23" s="286"/>
      <c r="D23" s="286"/>
      <c r="E23" s="286"/>
      <c r="F23" s="286" t="str">
        <f t="shared" si="3"/>
        <v xml:space="preserve">Bitumen/Bituminous/Asphalt Coating </v>
      </c>
      <c r="G23" s="308" t="s">
        <v>906</v>
      </c>
      <c r="H23" s="309" t="str">
        <f t="shared" si="1"/>
        <v>A03AH056-00001</v>
      </c>
      <c r="I23" s="310"/>
      <c r="J23" s="310" t="str">
        <f>VLOOKUP($H23,'WM-AR'!$B$7:$AL$2292,34,FALSE)</f>
        <v>M2</v>
      </c>
      <c r="K23" s="310" t="str">
        <f>VLOOKUP($H23,'WM-AR'!$B$7:$AL$2292,4,FALSE)</f>
        <v>Concrete Work</v>
      </c>
      <c r="L23" s="310" t="str">
        <f>VLOOKUP($H23,'WM-AR'!$B$7:$AL$2292,6,FALSE)</f>
        <v>Concrete Protective Coating (U/G)</v>
      </c>
      <c r="M23" s="310" t="str">
        <f>VLOOKUP($H23,'WM-AR'!$B$7:$AL$2292,8,FALSE)</f>
        <v>Bitumen/Bituminous/Asphalt Coating</v>
      </c>
      <c r="N23" s="310">
        <f>VLOOKUP($H23,'WM-AR'!$B$7:$AL$2292,10,FALSE)</f>
        <v>0</v>
      </c>
      <c r="O23" s="310">
        <f>VLOOKUP($H23,'WM-AR'!$B$7:$AL$2292,12,FALSE)</f>
        <v>0</v>
      </c>
      <c r="P23" s="310" t="str">
        <f>IF(VLOOKUP($H23,'WM-AR'!$B$7:$AL$2292,14,FALSE)=0,"",VLOOKUP($H23,'WM-AR'!$B$7:$AL$2292,14,FALSE))</f>
        <v/>
      </c>
      <c r="Q23" s="310">
        <f>VLOOKUP($H23,'WM-AR'!$B$7:$AL$2292,16,FALSE)</f>
        <v>0</v>
      </c>
      <c r="R23" s="310">
        <f>VLOOKUP($H23,'WM-AR'!$B$7:$AL$2292,18,FALSE)</f>
        <v>0</v>
      </c>
      <c r="S23" s="310">
        <f>VLOOKUP($H23,'WM-AR'!$B$7:$AL$2292,20,FALSE)</f>
        <v>0</v>
      </c>
      <c r="T23" s="310">
        <f>VLOOKUP($H23,'WM-AR'!$B$7:$AL$2292,22,FALSE)</f>
        <v>0</v>
      </c>
      <c r="U23" s="310">
        <f>VLOOKUP($H23,'WM-AR'!$B$7:$AL$2292,24,FALSE)</f>
        <v>0</v>
      </c>
      <c r="V23" s="310">
        <f>VLOOKUP($H23,'WM-AR'!$B$7:$AL$2292,25,FALSE)</f>
        <v>0</v>
      </c>
      <c r="W23" s="310" t="str">
        <f>VLOOKUP($H23,'WM-AR'!$B$7:$AL$2292,26,FALSE)</f>
        <v/>
      </c>
      <c r="X23" s="310">
        <f>VLOOKUP($H23,'WM-AR'!$B$7:$AL$2292,27,FALSE)</f>
        <v>0</v>
      </c>
      <c r="Y23" s="310">
        <f>VLOOKUP($H23,'WM-AR'!$B$7:$AL$2292,28,FALSE)</f>
        <v>0</v>
      </c>
      <c r="Z23" s="310">
        <f>VLOOKUP($H23,'WM-AR'!$B$7:$AL$2292,29,FALSE)</f>
        <v>0</v>
      </c>
      <c r="AA23" s="310">
        <f>VLOOKUP($H23,'WM-AR'!$B$7:$AL$2292,30,FALSE)</f>
        <v>0</v>
      </c>
      <c r="AB23" s="310">
        <f>VLOOKUP($H23,'WM-AR'!$B$7:$AL$2292,31,FALSE)</f>
        <v>0</v>
      </c>
      <c r="AC23" s="310">
        <f>VLOOKUP($H23,'WM-AR'!$B$7:$AL$2292,32,FALSE)</f>
        <v>0</v>
      </c>
      <c r="AD23" s="310">
        <f>VLOOKUP($H23,'WM-AR'!$B$7:$AL$2292,33,FALSE)</f>
        <v>0</v>
      </c>
      <c r="AE23" s="287"/>
      <c r="AF23" s="316" t="s">
        <v>633</v>
      </c>
      <c r="AG23" s="312"/>
      <c r="AH23" s="312" t="s">
        <v>763</v>
      </c>
      <c r="AI23" s="334" t="s">
        <v>1460</v>
      </c>
    </row>
    <row r="24" spans="2:36" ht="49.9" customHeight="1">
      <c r="B24" s="307"/>
      <c r="C24" s="286"/>
      <c r="D24" s="286"/>
      <c r="E24" s="286"/>
      <c r="F24" s="286" t="str">
        <f t="shared" si="3"/>
        <v xml:space="preserve">Anchor Bolt (Installation only) </v>
      </c>
      <c r="G24" s="308" t="s">
        <v>1463</v>
      </c>
      <c r="H24" s="309" t="str">
        <f t="shared" si="1"/>
        <v>A03AD029-00008</v>
      </c>
      <c r="I24" s="310"/>
      <c r="J24" s="310" t="str">
        <f>VLOOKUP($H24,'WM-AR'!$B$7:$AL$2292,34,FALSE)</f>
        <v>EA</v>
      </c>
      <c r="K24" s="310" t="str">
        <f>VLOOKUP($H24,'WM-AR'!$B$7:$AL$2292,4,FALSE)</f>
        <v>Concrete Work</v>
      </c>
      <c r="L24" s="310" t="str">
        <f>VLOOKUP($H24,'WM-AR'!$B$7:$AL$2292,6,FALSE)</f>
        <v>Substructure Work</v>
      </c>
      <c r="M24" s="310" t="str">
        <f>VLOOKUP($H24,'WM-AR'!$B$7:$AL$2292,8,FALSE)</f>
        <v>Anchor Bolt (Installation only)</v>
      </c>
      <c r="N24" s="310">
        <f>VLOOKUP($H24,'WM-AR'!$B$7:$AL$2292,10,FALSE)</f>
        <v>0</v>
      </c>
      <c r="O24" s="310">
        <f>VLOOKUP($H24,'WM-AR'!$B$7:$AL$2292,12,FALSE)</f>
        <v>0</v>
      </c>
      <c r="P24" s="310" t="str">
        <f>IF(VLOOKUP($H24,'WM-AR'!$B$7:$AL$2292,14,FALSE)=0,"",VLOOKUP($H24,'WM-AR'!$B$7:$AL$2292,14,FALSE))</f>
        <v/>
      </c>
      <c r="Q24" s="310">
        <f>VLOOKUP($H24,'WM-AR'!$B$7:$AL$2292,16,FALSE)</f>
        <v>0</v>
      </c>
      <c r="R24" s="310">
        <f>VLOOKUP($H24,'WM-AR'!$B$7:$AL$2292,18,FALSE)</f>
        <v>0</v>
      </c>
      <c r="S24" s="310">
        <f>VLOOKUP($H24,'WM-AR'!$B$7:$AL$2292,20,FALSE)</f>
        <v>0</v>
      </c>
      <c r="T24" s="310">
        <f>VLOOKUP($H24,'WM-AR'!$B$7:$AL$2292,22,FALSE)</f>
        <v>0</v>
      </c>
      <c r="U24" s="310" t="str">
        <f>VLOOKUP($H24,'WM-AR'!$B$7:$AL$2292,24,FALSE)</f>
        <v>M36</v>
      </c>
      <c r="V24" s="310">
        <f>VLOOKUP($H24,'WM-AR'!$B$7:$AL$2292,25,FALSE)</f>
        <v>0</v>
      </c>
      <c r="W24" s="310">
        <f>VLOOKUP($H24,'WM-AR'!$B$7:$AL$2292,26,FALSE)</f>
        <v>0</v>
      </c>
      <c r="X24" s="310">
        <f>VLOOKUP($H24,'WM-AR'!$B$7:$AL$2292,27,FALSE)</f>
        <v>0</v>
      </c>
      <c r="Y24" s="310">
        <f>VLOOKUP($H24,'WM-AR'!$B$7:$AL$2292,28,FALSE)</f>
        <v>0</v>
      </c>
      <c r="Z24" s="310">
        <f>VLOOKUP($H24,'WM-AR'!$B$7:$AL$2292,29,FALSE)</f>
        <v>0</v>
      </c>
      <c r="AA24" s="310">
        <f>VLOOKUP($H24,'WM-AR'!$B$7:$AL$2292,30,FALSE)</f>
        <v>0</v>
      </c>
      <c r="AB24" s="310">
        <f>VLOOKUP($H24,'WM-AR'!$B$7:$AL$2292,31,FALSE)</f>
        <v>0</v>
      </c>
      <c r="AC24" s="310">
        <f>VLOOKUP($H24,'WM-AR'!$B$7:$AL$2292,32,FALSE)</f>
        <v>0</v>
      </c>
      <c r="AD24" s="310">
        <f>VLOOKUP($H24,'WM-AR'!$B$7:$AL$2292,33,FALSE)</f>
        <v>0</v>
      </c>
      <c r="AE24" s="287"/>
      <c r="AF24" s="316" t="s">
        <v>1468</v>
      </c>
      <c r="AG24" s="312"/>
      <c r="AH24" s="312" t="s">
        <v>763</v>
      </c>
      <c r="AI24" s="334" t="s">
        <v>1460</v>
      </c>
    </row>
    <row r="25" spans="2:36" ht="49.9" customHeight="1">
      <c r="B25" s="307"/>
      <c r="C25" s="286"/>
      <c r="D25" s="286"/>
      <c r="E25" s="286"/>
      <c r="F25" s="286" t="str">
        <f t="shared" si="3"/>
        <v xml:space="preserve">Non-Shrink Grouting </v>
      </c>
      <c r="G25" s="308" t="s">
        <v>1465</v>
      </c>
      <c r="H25" s="309" t="str">
        <f t="shared" si="1"/>
        <v>S03AA030-00001</v>
      </c>
      <c r="I25" s="310"/>
      <c r="J25" s="310" t="str">
        <f>VLOOKUP($H25,'WM-AR'!$B$7:$AL$2292,34,FALSE)</f>
        <v>M3</v>
      </c>
      <c r="K25" s="310" t="str">
        <f>VLOOKUP($H25,'WM-AR'!$B$7:$AL$2292,4,FALSE)</f>
        <v>Main Steel Structure Erection Work</v>
      </c>
      <c r="L25" s="310" t="str">
        <f>VLOOKUP($H25,'WM-AR'!$B$7:$AL$2292,6,FALSE)</f>
        <v>Shelter/Building</v>
      </c>
      <c r="M25" s="310" t="str">
        <f>VLOOKUP($H25,'WM-AR'!$B$7:$AL$2292,8,FALSE)</f>
        <v>Non-Shrink Grouting</v>
      </c>
      <c r="N25" s="310">
        <f>VLOOKUP($H25,'WM-AR'!$B$7:$AL$2292,10,FALSE)</f>
        <v>0</v>
      </c>
      <c r="O25" s="310">
        <f>VLOOKUP($H25,'WM-AR'!$B$7:$AL$2292,12,FALSE)</f>
        <v>0</v>
      </c>
      <c r="P25" s="310" t="str">
        <f>IF(VLOOKUP($H25,'WM-AR'!$B$7:$AL$2292,14,FALSE)=0,"",VLOOKUP($H25,'WM-AR'!$B$7:$AL$2292,14,FALSE))</f>
        <v/>
      </c>
      <c r="Q25" s="310">
        <f>VLOOKUP($H25,'WM-AR'!$B$7:$AL$2292,16,FALSE)</f>
        <v>0</v>
      </c>
      <c r="R25" s="310">
        <f>VLOOKUP($H25,'WM-AR'!$B$7:$AL$2292,18,FALSE)</f>
        <v>0</v>
      </c>
      <c r="S25" s="310">
        <f>VLOOKUP($H25,'WM-AR'!$B$7:$AL$2292,20,FALSE)</f>
        <v>0</v>
      </c>
      <c r="T25" s="310">
        <f>VLOOKUP($H25,'WM-AR'!$B$7:$AL$2292,22,FALSE)</f>
        <v>0</v>
      </c>
      <c r="U25" s="310">
        <f>VLOOKUP($H25,'WM-AR'!$B$7:$AL$2292,24,FALSE)</f>
        <v>0</v>
      </c>
      <c r="V25" s="310">
        <f>VLOOKUP($H25,'WM-AR'!$B$7:$AL$2292,25,FALSE)</f>
        <v>0</v>
      </c>
      <c r="W25" s="310">
        <f>VLOOKUP($H25,'WM-AR'!$B$7:$AL$2292,26,FALSE)</f>
        <v>0</v>
      </c>
      <c r="X25" s="310">
        <f>VLOOKUP($H25,'WM-AR'!$B$7:$AL$2292,27,FALSE)</f>
        <v>0</v>
      </c>
      <c r="Y25" s="310">
        <f>VLOOKUP($H25,'WM-AR'!$B$7:$AL$2292,28,FALSE)</f>
        <v>0</v>
      </c>
      <c r="Z25" s="310" t="str">
        <f>VLOOKUP($H25,'WM-AR'!$B$7:$AL$2292,29,FALSE)</f>
        <v>Material: (   )</v>
      </c>
      <c r="AA25" s="310">
        <f>VLOOKUP($H25,'WM-AR'!$B$7:$AL$2292,30,FALSE)</f>
        <v>0</v>
      </c>
      <c r="AB25" s="310" t="str">
        <f>VLOOKUP($H25,'WM-AR'!$B$7:$AL$2292,31,FALSE)</f>
        <v>THK=(  )mm</v>
      </c>
      <c r="AC25" s="310">
        <f>VLOOKUP($H25,'WM-AR'!$B$7:$AL$2292,32,FALSE)</f>
        <v>0</v>
      </c>
      <c r="AD25" s="310">
        <f>VLOOKUP($H25,'WM-AR'!$B$7:$AL$2292,33,FALSE)</f>
        <v>0</v>
      </c>
      <c r="AE25" s="287"/>
      <c r="AF25" s="316" t="s">
        <v>1466</v>
      </c>
      <c r="AG25" s="312"/>
      <c r="AH25" s="312" t="s">
        <v>763</v>
      </c>
      <c r="AI25" s="334" t="s">
        <v>1460</v>
      </c>
    </row>
    <row r="26" spans="2:36" ht="34.9" customHeight="1">
      <c r="B26" s="349"/>
      <c r="C26" s="420"/>
      <c r="D26" s="426"/>
      <c r="E26" s="426"/>
      <c r="F26" s="426"/>
      <c r="G26" s="485"/>
      <c r="H26" s="350" t="str">
        <f t="shared" si="1"/>
        <v/>
      </c>
      <c r="I26" s="351"/>
      <c r="J26" s="351"/>
      <c r="K26" s="351"/>
      <c r="L26" s="351"/>
      <c r="M26" s="351"/>
      <c r="N26" s="351"/>
      <c r="O26" s="351"/>
      <c r="P26" s="351"/>
      <c r="Q26" s="351"/>
      <c r="R26" s="351"/>
      <c r="S26" s="351"/>
      <c r="T26" s="351"/>
      <c r="U26" s="351"/>
      <c r="V26" s="351"/>
      <c r="W26" s="351"/>
      <c r="X26" s="351"/>
      <c r="Y26" s="351"/>
      <c r="Z26" s="351"/>
      <c r="AA26" s="351"/>
      <c r="AB26" s="351"/>
      <c r="AC26" s="351"/>
      <c r="AD26" s="351"/>
      <c r="AE26" s="440"/>
      <c r="AF26" s="297"/>
      <c r="AG26" s="297"/>
      <c r="AH26" s="297"/>
      <c r="AI26" s="475"/>
    </row>
    <row r="27" spans="2:36" ht="34.9" customHeight="1">
      <c r="B27" s="440"/>
      <c r="C27" s="285" t="s">
        <v>601</v>
      </c>
      <c r="D27" s="308"/>
      <c r="E27" s="287" t="s">
        <v>630</v>
      </c>
      <c r="F27" s="288" t="s">
        <v>1469</v>
      </c>
      <c r="G27" s="289"/>
      <c r="H27" s="290" t="str">
        <f t="shared" si="1"/>
        <v/>
      </c>
      <c r="I27" s="290"/>
      <c r="J27" s="290"/>
      <c r="K27" s="290"/>
      <c r="L27" s="290"/>
      <c r="M27" s="291"/>
      <c r="N27" s="454"/>
      <c r="O27" s="442"/>
      <c r="P27" s="442"/>
      <c r="Q27" s="442"/>
      <c r="R27" s="442"/>
      <c r="S27" s="442"/>
      <c r="T27" s="442"/>
      <c r="U27" s="443"/>
      <c r="V27" s="444"/>
      <c r="W27" s="444"/>
      <c r="X27" s="444"/>
      <c r="Y27" s="444"/>
      <c r="Z27" s="444"/>
      <c r="AA27" s="444"/>
      <c r="AB27" s="444"/>
      <c r="AC27" s="444"/>
      <c r="AD27" s="444"/>
      <c r="AE27" s="394" t="s">
        <v>1456</v>
      </c>
      <c r="AF27" s="297"/>
      <c r="AG27" s="297"/>
      <c r="AH27" s="297"/>
      <c r="AI27" s="484" t="s">
        <v>1457</v>
      </c>
      <c r="AJ27" s="78" t="s">
        <v>1470</v>
      </c>
    </row>
    <row r="28" spans="2:36" ht="49.9" customHeight="1">
      <c r="B28" s="307"/>
      <c r="C28" s="286"/>
      <c r="D28" s="286"/>
      <c r="E28" s="286"/>
      <c r="F28" s="286" t="str">
        <f t="shared" ref="F28:F33" si="4">M28&amp;" "&amp;P28</f>
        <v>Structural Concrete 25MPa &lt; F'c (Cylinder Strength) ≤ 30MPa</v>
      </c>
      <c r="G28" s="308" t="s">
        <v>1212</v>
      </c>
      <c r="H28" s="309" t="str">
        <f t="shared" si="1"/>
        <v>A03AD032-00007</v>
      </c>
      <c r="I28" s="310"/>
      <c r="J28" s="310" t="str">
        <f>VLOOKUP($H28,'WM-AR'!$B$7:$AL$2292,34,FALSE)</f>
        <v>M3</v>
      </c>
      <c r="K28" s="310" t="str">
        <f>VLOOKUP($H28,'WM-AR'!$B$7:$AL$2292,4,FALSE)</f>
        <v>Concrete Work</v>
      </c>
      <c r="L28" s="310" t="str">
        <f>VLOOKUP($H28,'WM-AR'!$B$7:$AL$2292,6,FALSE)</f>
        <v>Substructure Work</v>
      </c>
      <c r="M28" s="310" t="str">
        <f>VLOOKUP($H28,'WM-AR'!$B$7:$AL$2292,8,FALSE)</f>
        <v>Structural Concrete</v>
      </c>
      <c r="N28" s="310">
        <f>VLOOKUP($H28,'WM-AR'!$B$7:$AL$2292,10,FALSE)</f>
        <v>0</v>
      </c>
      <c r="O28" s="310" t="str">
        <f>VLOOKUP($H28,'WM-AR'!$B$7:$AL$2292,12,FALSE)</f>
        <v>Cement Type-1</v>
      </c>
      <c r="P28" s="310" t="str">
        <f>IF(VLOOKUP($H28,'WM-AR'!$B$7:$AL$2292,14,FALSE)=0,"",VLOOKUP($H28,'WM-AR'!$B$7:$AL$2292,14,FALSE))</f>
        <v>25MPa &lt; F'c (Cylinder Strength) ≤ 30MPa</v>
      </c>
      <c r="Q28" s="310">
        <f>VLOOKUP($H28,'WM-AR'!$B$7:$AL$2292,16,FALSE)</f>
        <v>0</v>
      </c>
      <c r="R28" s="310">
        <f>VLOOKUP($H28,'WM-AR'!$B$7:$AL$2292,18,FALSE)</f>
        <v>0</v>
      </c>
      <c r="S28" s="310" t="str">
        <f>VLOOKUP($H28,'WM-AR'!$B$7:$AL$2292,20,FALSE)</f>
        <v/>
      </c>
      <c r="T28" s="310">
        <f>VLOOKUP($H28,'WM-AR'!$B$7:$AL$2292,22,FALSE)</f>
        <v>0</v>
      </c>
      <c r="U28" s="310" t="str">
        <f>VLOOKUP($H28,'WM-AR'!$B$7:$AL$2292,24,FALSE)</f>
        <v/>
      </c>
      <c r="V28" s="310">
        <f>VLOOKUP($H28,'WM-AR'!$B$7:$AL$2292,25,FALSE)</f>
        <v>0</v>
      </c>
      <c r="W28" s="310" t="str">
        <f>VLOOKUP($H28,'WM-AR'!$B$7:$AL$2292,26,FALSE)</f>
        <v/>
      </c>
      <c r="X28" s="310">
        <f>VLOOKUP($H28,'WM-AR'!$B$7:$AL$2292,27,FALSE)</f>
        <v>0</v>
      </c>
      <c r="Y28" s="310">
        <f>VLOOKUP($H28,'WM-AR'!$B$7:$AL$2292,28,FALSE)</f>
        <v>0</v>
      </c>
      <c r="Z28" s="310">
        <f>VLOOKUP($H28,'WM-AR'!$B$7:$AL$2292,29,FALSE)</f>
        <v>0</v>
      </c>
      <c r="AA28" s="310">
        <f>VLOOKUP($H28,'WM-AR'!$B$7:$AL$2292,30,FALSE)</f>
        <v>0</v>
      </c>
      <c r="AB28" s="310">
        <f>VLOOKUP($H28,'WM-AR'!$B$7:$AL$2292,31,FALSE)</f>
        <v>0</v>
      </c>
      <c r="AC28" s="310">
        <f>VLOOKUP($H28,'WM-AR'!$B$7:$AL$2292,32,FALSE)</f>
        <v>0</v>
      </c>
      <c r="AD28" s="310">
        <f>VLOOKUP($H28,'WM-AR'!$B$7:$AL$2292,33,FALSE)</f>
        <v>0</v>
      </c>
      <c r="AE28" s="287" t="s">
        <v>897</v>
      </c>
      <c r="AF28" s="316" t="s">
        <v>881</v>
      </c>
      <c r="AG28" s="312"/>
      <c r="AH28" s="312" t="s">
        <v>882</v>
      </c>
      <c r="AI28" s="334"/>
    </row>
    <row r="29" spans="2:36" ht="49.9" customHeight="1">
      <c r="B29" s="307"/>
      <c r="C29" s="286"/>
      <c r="D29" s="286"/>
      <c r="E29" s="286"/>
      <c r="F29" s="286" t="str">
        <f t="shared" si="4"/>
        <v>Rebar Work 300MPa&lt;Fy≤400MPa</v>
      </c>
      <c r="G29" s="308" t="s">
        <v>1221</v>
      </c>
      <c r="H29" s="309" t="str">
        <f t="shared" si="1"/>
        <v>A03AD037-00003</v>
      </c>
      <c r="I29" s="310"/>
      <c r="J29" s="310" t="str">
        <f>VLOOKUP($H29,'WM-AR'!$B$7:$AL$2292,34,FALSE)</f>
        <v>TON</v>
      </c>
      <c r="K29" s="310" t="str">
        <f>VLOOKUP($H29,'WM-AR'!$B$7:$AL$2292,4,FALSE)</f>
        <v>Concrete Work</v>
      </c>
      <c r="L29" s="310" t="str">
        <f>VLOOKUP($H29,'WM-AR'!$B$7:$AL$2292,6,FALSE)</f>
        <v>Substructure Work</v>
      </c>
      <c r="M29" s="310" t="str">
        <f>VLOOKUP($H29,'WM-AR'!$B$7:$AL$2292,8,FALSE)</f>
        <v>Rebar Work</v>
      </c>
      <c r="N29" s="310" t="str">
        <f>VLOOKUP($H29,'WM-AR'!$B$7:$AL$2292,10,FALSE)</f>
        <v>Deformed Bar (Non-Coat.)</v>
      </c>
      <c r="O29" s="310">
        <f>VLOOKUP($H29,'WM-AR'!$B$7:$AL$2292,12,FALSE)</f>
        <v>0</v>
      </c>
      <c r="P29" s="310" t="str">
        <f>IF(VLOOKUP($H29,'WM-AR'!$B$7:$AL$2292,14,FALSE)=0,"",VLOOKUP($H29,'WM-AR'!$B$7:$AL$2292,14,FALSE))</f>
        <v>300MPa&lt;Fy≤400MPa</v>
      </c>
      <c r="Q29" s="310">
        <f>VLOOKUP($H29,'WM-AR'!$B$7:$AL$2292,16,FALSE)</f>
        <v>0</v>
      </c>
      <c r="R29" s="310">
        <f>VLOOKUP($H29,'WM-AR'!$B$7:$AL$2292,18,FALSE)</f>
        <v>0</v>
      </c>
      <c r="S29" s="310" t="str">
        <f>VLOOKUP($H29,'WM-AR'!$B$7:$AL$2292,20,FALSE)</f>
        <v/>
      </c>
      <c r="T29" s="310">
        <f>VLOOKUP($H29,'WM-AR'!$B$7:$AL$2292,22,FALSE)</f>
        <v>0</v>
      </c>
      <c r="U29" s="310" t="str">
        <f>VLOOKUP($H29,'WM-AR'!$B$7:$AL$2292,24,FALSE)</f>
        <v/>
      </c>
      <c r="V29" s="310">
        <f>VLOOKUP($H29,'WM-AR'!$B$7:$AL$2292,25,FALSE)</f>
        <v>0</v>
      </c>
      <c r="W29" s="310" t="str">
        <f>VLOOKUP($H29,'WM-AR'!$B$7:$AL$2292,26,FALSE)</f>
        <v/>
      </c>
      <c r="X29" s="310">
        <f>VLOOKUP($H29,'WM-AR'!$B$7:$AL$2292,27,FALSE)</f>
        <v>0</v>
      </c>
      <c r="Y29" s="310">
        <f>VLOOKUP($H29,'WM-AR'!$B$7:$AL$2292,28,FALSE)</f>
        <v>0</v>
      </c>
      <c r="Z29" s="310">
        <f>VLOOKUP($H29,'WM-AR'!$B$7:$AL$2292,29,FALSE)</f>
        <v>0</v>
      </c>
      <c r="AA29" s="310">
        <f>VLOOKUP($H29,'WM-AR'!$B$7:$AL$2292,30,FALSE)</f>
        <v>0</v>
      </c>
      <c r="AB29" s="310">
        <f>VLOOKUP($H29,'WM-AR'!$B$7:$AL$2292,31,FALSE)</f>
        <v>0</v>
      </c>
      <c r="AC29" s="310">
        <f>VLOOKUP($H29,'WM-AR'!$B$7:$AL$2292,32,FALSE)</f>
        <v>0</v>
      </c>
      <c r="AD29" s="310">
        <f>VLOOKUP($H29,'WM-AR'!$B$7:$AL$2292,33,FALSE)</f>
        <v>0</v>
      </c>
      <c r="AE29" s="287" t="s">
        <v>899</v>
      </c>
      <c r="AF29" s="316" t="s">
        <v>885</v>
      </c>
      <c r="AG29" s="312"/>
      <c r="AH29" s="312" t="s">
        <v>886</v>
      </c>
      <c r="AI29" s="422" t="s">
        <v>1459</v>
      </c>
    </row>
    <row r="30" spans="2:36" ht="49.9" customHeight="1">
      <c r="B30" s="307"/>
      <c r="C30" s="286"/>
      <c r="D30" s="286"/>
      <c r="E30" s="286"/>
      <c r="F30" s="286" t="str">
        <f t="shared" si="4"/>
        <v xml:space="preserve">Form Work (3 times in use) </v>
      </c>
      <c r="G30" s="308" t="s">
        <v>1222</v>
      </c>
      <c r="H30" s="309" t="str">
        <f t="shared" si="1"/>
        <v>A03AD035-00001</v>
      </c>
      <c r="I30" s="310"/>
      <c r="J30" s="310" t="str">
        <f>VLOOKUP($H30,'WM-AR'!$B$7:$AL$2292,34,FALSE)</f>
        <v>M2</v>
      </c>
      <c r="K30" s="310" t="str">
        <f>VLOOKUP($H30,'WM-AR'!$B$7:$AL$2292,4,FALSE)</f>
        <v>Concrete Work</v>
      </c>
      <c r="L30" s="310" t="str">
        <f>VLOOKUP($H30,'WM-AR'!$B$7:$AL$2292,6,FALSE)</f>
        <v>Substructure Work</v>
      </c>
      <c r="M30" s="310" t="str">
        <f>VLOOKUP($H30,'WM-AR'!$B$7:$AL$2292,8,FALSE)</f>
        <v>Form Work (3 times in use)</v>
      </c>
      <c r="N30" s="310" t="str">
        <f>VLOOKUP($H30,'WM-AR'!$B$7:$AL$2292,10,FALSE)</f>
        <v>Flat Form</v>
      </c>
      <c r="O30" s="310">
        <f>VLOOKUP($H30,'WM-AR'!$B$7:$AL$2292,12,FALSE)</f>
        <v>0</v>
      </c>
      <c r="P30" s="310" t="str">
        <f>IF(VLOOKUP($H30,'WM-AR'!$B$7:$AL$2292,14,FALSE)=0,"",VLOOKUP($H30,'WM-AR'!$B$7:$AL$2292,14,FALSE))</f>
        <v/>
      </c>
      <c r="Q30" s="310">
        <f>VLOOKUP($H30,'WM-AR'!$B$7:$AL$2292,16,FALSE)</f>
        <v>0</v>
      </c>
      <c r="R30" s="310">
        <f>VLOOKUP($H30,'WM-AR'!$B$7:$AL$2292,18,FALSE)</f>
        <v>0</v>
      </c>
      <c r="S30" s="310" t="str">
        <f>VLOOKUP($H30,'WM-AR'!$B$7:$AL$2292,20,FALSE)</f>
        <v>Dressed Lumber, Plywood or Steel Form(Wood Planks are not Allowed) incl. Chamfer</v>
      </c>
      <c r="T30" s="310">
        <f>VLOOKUP($H30,'WM-AR'!$B$7:$AL$2292,22,FALSE)</f>
        <v>0</v>
      </c>
      <c r="U30" s="310" t="str">
        <f>VLOOKUP($H30,'WM-AR'!$B$7:$AL$2292,24,FALSE)</f>
        <v/>
      </c>
      <c r="V30" s="310">
        <f>VLOOKUP($H30,'WM-AR'!$B$7:$AL$2292,25,FALSE)</f>
        <v>0</v>
      </c>
      <c r="W30" s="310" t="str">
        <f>VLOOKUP($H30,'WM-AR'!$B$7:$AL$2292,26,FALSE)</f>
        <v/>
      </c>
      <c r="X30" s="310">
        <f>VLOOKUP($H30,'WM-AR'!$B$7:$AL$2292,27,FALSE)</f>
        <v>0</v>
      </c>
      <c r="Y30" s="310">
        <f>VLOOKUP($H30,'WM-AR'!$B$7:$AL$2292,28,FALSE)</f>
        <v>0</v>
      </c>
      <c r="Z30" s="310">
        <f>VLOOKUP($H30,'WM-AR'!$B$7:$AL$2292,29,FALSE)</f>
        <v>0</v>
      </c>
      <c r="AA30" s="310">
        <f>VLOOKUP($H30,'WM-AR'!$B$7:$AL$2292,30,FALSE)</f>
        <v>0</v>
      </c>
      <c r="AB30" s="310">
        <f>VLOOKUP($H30,'WM-AR'!$B$7:$AL$2292,31,FALSE)</f>
        <v>0</v>
      </c>
      <c r="AC30" s="310">
        <f>VLOOKUP($H30,'WM-AR'!$B$7:$AL$2292,32,FALSE)</f>
        <v>0</v>
      </c>
      <c r="AD30" s="310">
        <f>VLOOKUP($H30,'WM-AR'!$B$7:$AL$2292,33,FALSE)</f>
        <v>0</v>
      </c>
      <c r="AE30" s="287"/>
      <c r="AF30" s="316" t="s">
        <v>633</v>
      </c>
      <c r="AG30" s="312"/>
      <c r="AH30" s="312" t="s">
        <v>763</v>
      </c>
      <c r="AI30" s="334" t="s">
        <v>1460</v>
      </c>
    </row>
    <row r="31" spans="2:36" ht="49.9" customHeight="1">
      <c r="B31" s="307"/>
      <c r="C31" s="286"/>
      <c r="D31" s="286"/>
      <c r="E31" s="286"/>
      <c r="F31" s="286" t="str">
        <f t="shared" si="4"/>
        <v xml:space="preserve">Bitumen/Bituminous/Asphalt Coating </v>
      </c>
      <c r="G31" s="308" t="s">
        <v>906</v>
      </c>
      <c r="H31" s="309" t="str">
        <f t="shared" si="1"/>
        <v>A03AH056-00001</v>
      </c>
      <c r="I31" s="310"/>
      <c r="J31" s="310" t="str">
        <f>VLOOKUP($H31,'WM-AR'!$B$7:$AL$2292,34,FALSE)</f>
        <v>M2</v>
      </c>
      <c r="K31" s="310" t="str">
        <f>VLOOKUP($H31,'WM-AR'!$B$7:$AL$2292,4,FALSE)</f>
        <v>Concrete Work</v>
      </c>
      <c r="L31" s="310" t="str">
        <f>VLOOKUP($H31,'WM-AR'!$B$7:$AL$2292,6,FALSE)</f>
        <v>Concrete Protective Coating (U/G)</v>
      </c>
      <c r="M31" s="310" t="str">
        <f>VLOOKUP($H31,'WM-AR'!$B$7:$AL$2292,8,FALSE)</f>
        <v>Bitumen/Bituminous/Asphalt Coating</v>
      </c>
      <c r="N31" s="310">
        <f>VLOOKUP($H31,'WM-AR'!$B$7:$AL$2292,10,FALSE)</f>
        <v>0</v>
      </c>
      <c r="O31" s="310">
        <f>VLOOKUP($H31,'WM-AR'!$B$7:$AL$2292,12,FALSE)</f>
        <v>0</v>
      </c>
      <c r="P31" s="310" t="str">
        <f>IF(VLOOKUP($H31,'WM-AR'!$B$7:$AL$2292,14,FALSE)=0,"",VLOOKUP($H31,'WM-AR'!$B$7:$AL$2292,14,FALSE))</f>
        <v/>
      </c>
      <c r="Q31" s="310">
        <f>VLOOKUP($H31,'WM-AR'!$B$7:$AL$2292,16,FALSE)</f>
        <v>0</v>
      </c>
      <c r="R31" s="310">
        <f>VLOOKUP($H31,'WM-AR'!$B$7:$AL$2292,18,FALSE)</f>
        <v>0</v>
      </c>
      <c r="S31" s="310">
        <f>VLOOKUP($H31,'WM-AR'!$B$7:$AL$2292,20,FALSE)</f>
        <v>0</v>
      </c>
      <c r="T31" s="310">
        <f>VLOOKUP($H31,'WM-AR'!$B$7:$AL$2292,22,FALSE)</f>
        <v>0</v>
      </c>
      <c r="U31" s="310">
        <f>VLOOKUP($H31,'WM-AR'!$B$7:$AL$2292,24,FALSE)</f>
        <v>0</v>
      </c>
      <c r="V31" s="310">
        <f>VLOOKUP($H31,'WM-AR'!$B$7:$AL$2292,25,FALSE)</f>
        <v>0</v>
      </c>
      <c r="W31" s="310" t="str">
        <f>VLOOKUP($H31,'WM-AR'!$B$7:$AL$2292,26,FALSE)</f>
        <v/>
      </c>
      <c r="X31" s="310">
        <f>VLOOKUP($H31,'WM-AR'!$B$7:$AL$2292,27,FALSE)</f>
        <v>0</v>
      </c>
      <c r="Y31" s="310">
        <f>VLOOKUP($H31,'WM-AR'!$B$7:$AL$2292,28,FALSE)</f>
        <v>0</v>
      </c>
      <c r="Z31" s="310">
        <f>VLOOKUP($H31,'WM-AR'!$B$7:$AL$2292,29,FALSE)</f>
        <v>0</v>
      </c>
      <c r="AA31" s="310">
        <f>VLOOKUP($H31,'WM-AR'!$B$7:$AL$2292,30,FALSE)</f>
        <v>0</v>
      </c>
      <c r="AB31" s="310">
        <f>VLOOKUP($H31,'WM-AR'!$B$7:$AL$2292,31,FALSE)</f>
        <v>0</v>
      </c>
      <c r="AC31" s="310">
        <f>VLOOKUP($H31,'WM-AR'!$B$7:$AL$2292,32,FALSE)</f>
        <v>0</v>
      </c>
      <c r="AD31" s="310">
        <f>VLOOKUP($H31,'WM-AR'!$B$7:$AL$2292,33,FALSE)</f>
        <v>0</v>
      </c>
      <c r="AE31" s="287"/>
      <c r="AF31" s="316" t="s">
        <v>633</v>
      </c>
      <c r="AG31" s="312"/>
      <c r="AH31" s="312" t="s">
        <v>763</v>
      </c>
      <c r="AI31" s="334" t="s">
        <v>1460</v>
      </c>
    </row>
    <row r="32" spans="2:36" ht="49.9" customHeight="1">
      <c r="B32" s="307"/>
      <c r="C32" s="286"/>
      <c r="D32" s="286"/>
      <c r="E32" s="286"/>
      <c r="F32" s="286" t="str">
        <f t="shared" si="4"/>
        <v xml:space="preserve">Anchor Bolt (Installation only) </v>
      </c>
      <c r="G32" s="308" t="s">
        <v>1463</v>
      </c>
      <c r="H32" s="309" t="str">
        <f t="shared" si="1"/>
        <v>A03AD029-00008</v>
      </c>
      <c r="I32" s="310"/>
      <c r="J32" s="310" t="str">
        <f>VLOOKUP($H32,'WM-AR'!$B$7:$AL$2292,34,FALSE)</f>
        <v>EA</v>
      </c>
      <c r="K32" s="310" t="str">
        <f>VLOOKUP($H32,'WM-AR'!$B$7:$AL$2292,4,FALSE)</f>
        <v>Concrete Work</v>
      </c>
      <c r="L32" s="310" t="str">
        <f>VLOOKUP($H32,'WM-AR'!$B$7:$AL$2292,6,FALSE)</f>
        <v>Substructure Work</v>
      </c>
      <c r="M32" s="310" t="str">
        <f>VLOOKUP($H32,'WM-AR'!$B$7:$AL$2292,8,FALSE)</f>
        <v>Anchor Bolt (Installation only)</v>
      </c>
      <c r="N32" s="310">
        <f>VLOOKUP($H32,'WM-AR'!$B$7:$AL$2292,10,FALSE)</f>
        <v>0</v>
      </c>
      <c r="O32" s="310">
        <f>VLOOKUP($H32,'WM-AR'!$B$7:$AL$2292,12,FALSE)</f>
        <v>0</v>
      </c>
      <c r="P32" s="310" t="str">
        <f>IF(VLOOKUP($H32,'WM-AR'!$B$7:$AL$2292,14,FALSE)=0,"",VLOOKUP($H32,'WM-AR'!$B$7:$AL$2292,14,FALSE))</f>
        <v/>
      </c>
      <c r="Q32" s="310">
        <f>VLOOKUP($H32,'WM-AR'!$B$7:$AL$2292,16,FALSE)</f>
        <v>0</v>
      </c>
      <c r="R32" s="310">
        <f>VLOOKUP($H32,'WM-AR'!$B$7:$AL$2292,18,FALSE)</f>
        <v>0</v>
      </c>
      <c r="S32" s="310">
        <f>VLOOKUP($H32,'WM-AR'!$B$7:$AL$2292,20,FALSE)</f>
        <v>0</v>
      </c>
      <c r="T32" s="310">
        <f>VLOOKUP($H32,'WM-AR'!$B$7:$AL$2292,22,FALSE)</f>
        <v>0</v>
      </c>
      <c r="U32" s="310" t="str">
        <f>VLOOKUP($H32,'WM-AR'!$B$7:$AL$2292,24,FALSE)</f>
        <v>M36</v>
      </c>
      <c r="V32" s="310">
        <f>VLOOKUP($H32,'WM-AR'!$B$7:$AL$2292,25,FALSE)</f>
        <v>0</v>
      </c>
      <c r="W32" s="310">
        <f>VLOOKUP($H32,'WM-AR'!$B$7:$AL$2292,26,FALSE)</f>
        <v>0</v>
      </c>
      <c r="X32" s="310">
        <f>VLOOKUP($H32,'WM-AR'!$B$7:$AL$2292,27,FALSE)</f>
        <v>0</v>
      </c>
      <c r="Y32" s="310">
        <f>VLOOKUP($H32,'WM-AR'!$B$7:$AL$2292,28,FALSE)</f>
        <v>0</v>
      </c>
      <c r="Z32" s="310">
        <f>VLOOKUP($H32,'WM-AR'!$B$7:$AL$2292,29,FALSE)</f>
        <v>0</v>
      </c>
      <c r="AA32" s="310">
        <f>VLOOKUP($H32,'WM-AR'!$B$7:$AL$2292,30,FALSE)</f>
        <v>0</v>
      </c>
      <c r="AB32" s="310">
        <f>VLOOKUP($H32,'WM-AR'!$B$7:$AL$2292,31,FALSE)</f>
        <v>0</v>
      </c>
      <c r="AC32" s="310">
        <f>VLOOKUP($H32,'WM-AR'!$B$7:$AL$2292,32,FALSE)</f>
        <v>0</v>
      </c>
      <c r="AD32" s="310">
        <f>VLOOKUP($H32,'WM-AR'!$B$7:$AL$2292,33,FALSE)</f>
        <v>0</v>
      </c>
      <c r="AE32" s="287"/>
      <c r="AF32" s="316" t="s">
        <v>1468</v>
      </c>
      <c r="AG32" s="312"/>
      <c r="AH32" s="312" t="s">
        <v>763</v>
      </c>
      <c r="AI32" s="334" t="s">
        <v>1460</v>
      </c>
    </row>
    <row r="33" spans="2:36" ht="49.9" customHeight="1">
      <c r="B33" s="307"/>
      <c r="C33" s="286"/>
      <c r="D33" s="286"/>
      <c r="E33" s="286"/>
      <c r="F33" s="286" t="str">
        <f t="shared" si="4"/>
        <v xml:space="preserve">Non-Shrink Grouting </v>
      </c>
      <c r="G33" s="308" t="s">
        <v>1465</v>
      </c>
      <c r="H33" s="309" t="str">
        <f t="shared" si="1"/>
        <v>S03AA030-00001</v>
      </c>
      <c r="I33" s="310"/>
      <c r="J33" s="310" t="str">
        <f>VLOOKUP($H33,'WM-AR'!$B$7:$AL$2292,34,FALSE)</f>
        <v>M3</v>
      </c>
      <c r="K33" s="310" t="str">
        <f>VLOOKUP($H33,'WM-AR'!$B$7:$AL$2292,4,FALSE)</f>
        <v>Main Steel Structure Erection Work</v>
      </c>
      <c r="L33" s="310" t="str">
        <f>VLOOKUP($H33,'WM-AR'!$B$7:$AL$2292,6,FALSE)</f>
        <v>Shelter/Building</v>
      </c>
      <c r="M33" s="310" t="str">
        <f>VLOOKUP($H33,'WM-AR'!$B$7:$AL$2292,8,FALSE)</f>
        <v>Non-Shrink Grouting</v>
      </c>
      <c r="N33" s="310">
        <f>VLOOKUP($H33,'WM-AR'!$B$7:$AL$2292,10,FALSE)</f>
        <v>0</v>
      </c>
      <c r="O33" s="310">
        <f>VLOOKUP($H33,'WM-AR'!$B$7:$AL$2292,12,FALSE)</f>
        <v>0</v>
      </c>
      <c r="P33" s="310" t="str">
        <f>IF(VLOOKUP($H33,'WM-AR'!$B$7:$AL$2292,14,FALSE)=0,"",VLOOKUP($H33,'WM-AR'!$B$7:$AL$2292,14,FALSE))</f>
        <v/>
      </c>
      <c r="Q33" s="310">
        <f>VLOOKUP($H33,'WM-AR'!$B$7:$AL$2292,16,FALSE)</f>
        <v>0</v>
      </c>
      <c r="R33" s="310">
        <f>VLOOKUP($H33,'WM-AR'!$B$7:$AL$2292,18,FALSE)</f>
        <v>0</v>
      </c>
      <c r="S33" s="310">
        <f>VLOOKUP($H33,'WM-AR'!$B$7:$AL$2292,20,FALSE)</f>
        <v>0</v>
      </c>
      <c r="T33" s="310">
        <f>VLOOKUP($H33,'WM-AR'!$B$7:$AL$2292,22,FALSE)</f>
        <v>0</v>
      </c>
      <c r="U33" s="310">
        <f>VLOOKUP($H33,'WM-AR'!$B$7:$AL$2292,24,FALSE)</f>
        <v>0</v>
      </c>
      <c r="V33" s="310">
        <f>VLOOKUP($H33,'WM-AR'!$B$7:$AL$2292,25,FALSE)</f>
        <v>0</v>
      </c>
      <c r="W33" s="310">
        <f>VLOOKUP($H33,'WM-AR'!$B$7:$AL$2292,26,FALSE)</f>
        <v>0</v>
      </c>
      <c r="X33" s="310">
        <f>VLOOKUP($H33,'WM-AR'!$B$7:$AL$2292,27,FALSE)</f>
        <v>0</v>
      </c>
      <c r="Y33" s="310">
        <f>VLOOKUP($H33,'WM-AR'!$B$7:$AL$2292,28,FALSE)</f>
        <v>0</v>
      </c>
      <c r="Z33" s="310" t="str">
        <f>VLOOKUP($H33,'WM-AR'!$B$7:$AL$2292,29,FALSE)</f>
        <v>Material: (   )</v>
      </c>
      <c r="AA33" s="310">
        <f>VLOOKUP($H33,'WM-AR'!$B$7:$AL$2292,30,FALSE)</f>
        <v>0</v>
      </c>
      <c r="AB33" s="310" t="str">
        <f>VLOOKUP($H33,'WM-AR'!$B$7:$AL$2292,31,FALSE)</f>
        <v>THK=(  )mm</v>
      </c>
      <c r="AC33" s="310">
        <f>VLOOKUP($H33,'WM-AR'!$B$7:$AL$2292,32,FALSE)</f>
        <v>0</v>
      </c>
      <c r="AD33" s="310">
        <f>VLOOKUP($H33,'WM-AR'!$B$7:$AL$2292,33,FALSE)</f>
        <v>0</v>
      </c>
      <c r="AE33" s="287"/>
      <c r="AF33" s="316" t="s">
        <v>1466</v>
      </c>
      <c r="AG33" s="312"/>
      <c r="AH33" s="312" t="s">
        <v>763</v>
      </c>
      <c r="AI33" s="334" t="s">
        <v>1460</v>
      </c>
    </row>
    <row r="34" spans="2:36" ht="34.9" customHeight="1">
      <c r="B34" s="349"/>
      <c r="C34" s="420"/>
      <c r="D34" s="426"/>
      <c r="E34" s="426"/>
      <c r="F34" s="426"/>
      <c r="G34" s="485"/>
      <c r="H34" s="350" t="str">
        <f t="shared" si="1"/>
        <v/>
      </c>
      <c r="I34" s="351"/>
      <c r="J34" s="351"/>
      <c r="K34" s="351"/>
      <c r="L34" s="351"/>
      <c r="M34" s="351"/>
      <c r="N34" s="351"/>
      <c r="O34" s="351"/>
      <c r="P34" s="351"/>
      <c r="Q34" s="351"/>
      <c r="R34" s="351"/>
      <c r="S34" s="351"/>
      <c r="T34" s="351"/>
      <c r="U34" s="351"/>
      <c r="V34" s="351"/>
      <c r="W34" s="351"/>
      <c r="X34" s="351"/>
      <c r="Y34" s="351"/>
      <c r="Z34" s="351"/>
      <c r="AA34" s="351"/>
      <c r="AB34" s="351"/>
      <c r="AC34" s="351"/>
      <c r="AD34" s="351"/>
      <c r="AE34" s="440"/>
      <c r="AF34" s="297"/>
      <c r="AG34" s="297"/>
      <c r="AH34" s="297"/>
      <c r="AI34" s="475"/>
    </row>
    <row r="35" spans="2:36" ht="34.9" customHeight="1">
      <c r="B35" s="440"/>
      <c r="C35" s="285" t="s">
        <v>601</v>
      </c>
      <c r="D35" s="308"/>
      <c r="E35" s="287" t="s">
        <v>630</v>
      </c>
      <c r="F35" s="288" t="s">
        <v>1471</v>
      </c>
      <c r="G35" s="289"/>
      <c r="H35" s="290" t="str">
        <f t="shared" si="1"/>
        <v/>
      </c>
      <c r="I35" s="290"/>
      <c r="J35" s="290"/>
      <c r="K35" s="290"/>
      <c r="L35" s="290"/>
      <c r="M35" s="291"/>
      <c r="N35" s="454"/>
      <c r="O35" s="442"/>
      <c r="P35" s="442"/>
      <c r="Q35" s="442"/>
      <c r="R35" s="442"/>
      <c r="S35" s="442"/>
      <c r="T35" s="442"/>
      <c r="U35" s="443"/>
      <c r="V35" s="444"/>
      <c r="W35" s="444"/>
      <c r="X35" s="444"/>
      <c r="Y35" s="444"/>
      <c r="Z35" s="444"/>
      <c r="AA35" s="444"/>
      <c r="AB35" s="444"/>
      <c r="AC35" s="444"/>
      <c r="AD35" s="444"/>
      <c r="AE35" s="394" t="s">
        <v>1456</v>
      </c>
      <c r="AF35" s="297"/>
      <c r="AG35" s="297"/>
      <c r="AH35" s="297"/>
      <c r="AI35" s="484" t="s">
        <v>1457</v>
      </c>
      <c r="AJ35" s="78" t="s">
        <v>1472</v>
      </c>
    </row>
    <row r="36" spans="2:36" ht="49.9" customHeight="1">
      <c r="B36" s="307"/>
      <c r="C36" s="286"/>
      <c r="D36" s="286"/>
      <c r="E36" s="286"/>
      <c r="F36" s="286" t="str">
        <f t="shared" ref="F36:F41" si="5">M36&amp;" "&amp;P36</f>
        <v>Structural Concrete 25MPa &lt; F'c (Cylinder Strength) ≤ 30MPa</v>
      </c>
      <c r="G36" s="308" t="s">
        <v>1212</v>
      </c>
      <c r="H36" s="309" t="str">
        <f t="shared" si="1"/>
        <v>A03AD032-00007</v>
      </c>
      <c r="I36" s="310"/>
      <c r="J36" s="310" t="str">
        <f>VLOOKUP($H36,'WM-AR'!$B$7:$AL$2292,34,FALSE)</f>
        <v>M3</v>
      </c>
      <c r="K36" s="310" t="str">
        <f>VLOOKUP($H36,'WM-AR'!$B$7:$AL$2292,4,FALSE)</f>
        <v>Concrete Work</v>
      </c>
      <c r="L36" s="310" t="str">
        <f>VLOOKUP($H36,'WM-AR'!$B$7:$AL$2292,6,FALSE)</f>
        <v>Substructure Work</v>
      </c>
      <c r="M36" s="310" t="str">
        <f>VLOOKUP($H36,'WM-AR'!$B$7:$AL$2292,8,FALSE)</f>
        <v>Structural Concrete</v>
      </c>
      <c r="N36" s="310">
        <f>VLOOKUP($H36,'WM-AR'!$B$7:$AL$2292,10,FALSE)</f>
        <v>0</v>
      </c>
      <c r="O36" s="310" t="str">
        <f>VLOOKUP($H36,'WM-AR'!$B$7:$AL$2292,12,FALSE)</f>
        <v>Cement Type-1</v>
      </c>
      <c r="P36" s="310" t="str">
        <f>IF(VLOOKUP($H36,'WM-AR'!$B$7:$AL$2292,14,FALSE)=0,"",VLOOKUP($H36,'WM-AR'!$B$7:$AL$2292,14,FALSE))</f>
        <v>25MPa &lt; F'c (Cylinder Strength) ≤ 30MPa</v>
      </c>
      <c r="Q36" s="310">
        <f>VLOOKUP($H36,'WM-AR'!$B$7:$AL$2292,16,FALSE)</f>
        <v>0</v>
      </c>
      <c r="R36" s="310">
        <f>VLOOKUP($H36,'WM-AR'!$B$7:$AL$2292,18,FALSE)</f>
        <v>0</v>
      </c>
      <c r="S36" s="310" t="str">
        <f>VLOOKUP($H36,'WM-AR'!$B$7:$AL$2292,20,FALSE)</f>
        <v/>
      </c>
      <c r="T36" s="310">
        <f>VLOOKUP($H36,'WM-AR'!$B$7:$AL$2292,22,FALSE)</f>
        <v>0</v>
      </c>
      <c r="U36" s="310" t="str">
        <f>VLOOKUP($H36,'WM-AR'!$B$7:$AL$2292,24,FALSE)</f>
        <v/>
      </c>
      <c r="V36" s="310">
        <f>VLOOKUP($H36,'WM-AR'!$B$7:$AL$2292,25,FALSE)</f>
        <v>0</v>
      </c>
      <c r="W36" s="310" t="str">
        <f>VLOOKUP($H36,'WM-AR'!$B$7:$AL$2292,26,FALSE)</f>
        <v/>
      </c>
      <c r="X36" s="310">
        <f>VLOOKUP($H36,'WM-AR'!$B$7:$AL$2292,27,FALSE)</f>
        <v>0</v>
      </c>
      <c r="Y36" s="310">
        <f>VLOOKUP($H36,'WM-AR'!$B$7:$AL$2292,28,FALSE)</f>
        <v>0</v>
      </c>
      <c r="Z36" s="310">
        <f>VLOOKUP($H36,'WM-AR'!$B$7:$AL$2292,29,FALSE)</f>
        <v>0</v>
      </c>
      <c r="AA36" s="310">
        <f>VLOOKUP($H36,'WM-AR'!$B$7:$AL$2292,30,FALSE)</f>
        <v>0</v>
      </c>
      <c r="AB36" s="310">
        <f>VLOOKUP($H36,'WM-AR'!$B$7:$AL$2292,31,FALSE)</f>
        <v>0</v>
      </c>
      <c r="AC36" s="310">
        <f>VLOOKUP($H36,'WM-AR'!$B$7:$AL$2292,32,FALSE)</f>
        <v>0</v>
      </c>
      <c r="AD36" s="310">
        <f>VLOOKUP($H36,'WM-AR'!$B$7:$AL$2292,33,FALSE)</f>
        <v>0</v>
      </c>
      <c r="AE36" s="287" t="s">
        <v>897</v>
      </c>
      <c r="AF36" s="316" t="s">
        <v>881</v>
      </c>
      <c r="AG36" s="312"/>
      <c r="AH36" s="312" t="s">
        <v>882</v>
      </c>
      <c r="AI36" s="334"/>
    </row>
    <row r="37" spans="2:36" ht="49.9" customHeight="1">
      <c r="B37" s="307"/>
      <c r="C37" s="286"/>
      <c r="D37" s="286"/>
      <c r="E37" s="286"/>
      <c r="F37" s="286" t="str">
        <f t="shared" si="5"/>
        <v>Rebar Work 300MPa&lt;Fy≤400MPa</v>
      </c>
      <c r="G37" s="308" t="s">
        <v>1221</v>
      </c>
      <c r="H37" s="309" t="str">
        <f t="shared" si="1"/>
        <v>A03AD037-00003</v>
      </c>
      <c r="I37" s="310"/>
      <c r="J37" s="310" t="str">
        <f>VLOOKUP($H37,'WM-AR'!$B$7:$AL$2292,34,FALSE)</f>
        <v>TON</v>
      </c>
      <c r="K37" s="310" t="str">
        <f>VLOOKUP($H37,'WM-AR'!$B$7:$AL$2292,4,FALSE)</f>
        <v>Concrete Work</v>
      </c>
      <c r="L37" s="310" t="str">
        <f>VLOOKUP($H37,'WM-AR'!$B$7:$AL$2292,6,FALSE)</f>
        <v>Substructure Work</v>
      </c>
      <c r="M37" s="310" t="str">
        <f>VLOOKUP($H37,'WM-AR'!$B$7:$AL$2292,8,FALSE)</f>
        <v>Rebar Work</v>
      </c>
      <c r="N37" s="310" t="str">
        <f>VLOOKUP($H37,'WM-AR'!$B$7:$AL$2292,10,FALSE)</f>
        <v>Deformed Bar (Non-Coat.)</v>
      </c>
      <c r="O37" s="310">
        <f>VLOOKUP($H37,'WM-AR'!$B$7:$AL$2292,12,FALSE)</f>
        <v>0</v>
      </c>
      <c r="P37" s="310" t="str">
        <f>IF(VLOOKUP($H37,'WM-AR'!$B$7:$AL$2292,14,FALSE)=0,"",VLOOKUP($H37,'WM-AR'!$B$7:$AL$2292,14,FALSE))</f>
        <v>300MPa&lt;Fy≤400MPa</v>
      </c>
      <c r="Q37" s="310">
        <f>VLOOKUP($H37,'WM-AR'!$B$7:$AL$2292,16,FALSE)</f>
        <v>0</v>
      </c>
      <c r="R37" s="310">
        <f>VLOOKUP($H37,'WM-AR'!$B$7:$AL$2292,18,FALSE)</f>
        <v>0</v>
      </c>
      <c r="S37" s="310" t="str">
        <f>VLOOKUP($H37,'WM-AR'!$B$7:$AL$2292,20,FALSE)</f>
        <v/>
      </c>
      <c r="T37" s="310">
        <f>VLOOKUP($H37,'WM-AR'!$B$7:$AL$2292,22,FALSE)</f>
        <v>0</v>
      </c>
      <c r="U37" s="310" t="str">
        <f>VLOOKUP($H37,'WM-AR'!$B$7:$AL$2292,24,FALSE)</f>
        <v/>
      </c>
      <c r="V37" s="310">
        <f>VLOOKUP($H37,'WM-AR'!$B$7:$AL$2292,25,FALSE)</f>
        <v>0</v>
      </c>
      <c r="W37" s="310" t="str">
        <f>VLOOKUP($H37,'WM-AR'!$B$7:$AL$2292,26,FALSE)</f>
        <v/>
      </c>
      <c r="X37" s="310">
        <f>VLOOKUP($H37,'WM-AR'!$B$7:$AL$2292,27,FALSE)</f>
        <v>0</v>
      </c>
      <c r="Y37" s="310">
        <f>VLOOKUP($H37,'WM-AR'!$B$7:$AL$2292,28,FALSE)</f>
        <v>0</v>
      </c>
      <c r="Z37" s="310">
        <f>VLOOKUP($H37,'WM-AR'!$B$7:$AL$2292,29,FALSE)</f>
        <v>0</v>
      </c>
      <c r="AA37" s="310">
        <f>VLOOKUP($H37,'WM-AR'!$B$7:$AL$2292,30,FALSE)</f>
        <v>0</v>
      </c>
      <c r="AB37" s="310">
        <f>VLOOKUP($H37,'WM-AR'!$B$7:$AL$2292,31,FALSE)</f>
        <v>0</v>
      </c>
      <c r="AC37" s="310">
        <f>VLOOKUP($H37,'WM-AR'!$B$7:$AL$2292,32,FALSE)</f>
        <v>0</v>
      </c>
      <c r="AD37" s="310">
        <f>VLOOKUP($H37,'WM-AR'!$B$7:$AL$2292,33,FALSE)</f>
        <v>0</v>
      </c>
      <c r="AE37" s="287" t="s">
        <v>899</v>
      </c>
      <c r="AF37" s="316" t="s">
        <v>885</v>
      </c>
      <c r="AG37" s="312"/>
      <c r="AH37" s="312" t="s">
        <v>886</v>
      </c>
      <c r="AI37" s="422" t="s">
        <v>1459</v>
      </c>
    </row>
    <row r="38" spans="2:36" ht="49.9" customHeight="1">
      <c r="B38" s="307"/>
      <c r="C38" s="286"/>
      <c r="D38" s="286"/>
      <c r="E38" s="286"/>
      <c r="F38" s="286" t="str">
        <f t="shared" si="5"/>
        <v xml:space="preserve">Form Work (3 times in use) </v>
      </c>
      <c r="G38" s="308" t="s">
        <v>1222</v>
      </c>
      <c r="H38" s="309" t="str">
        <f t="shared" si="1"/>
        <v>A03AD035-00001</v>
      </c>
      <c r="I38" s="310"/>
      <c r="J38" s="310" t="str">
        <f>VLOOKUP($H38,'WM-AR'!$B$7:$AL$2292,34,FALSE)</f>
        <v>M2</v>
      </c>
      <c r="K38" s="310" t="str">
        <f>VLOOKUP($H38,'WM-AR'!$B$7:$AL$2292,4,FALSE)</f>
        <v>Concrete Work</v>
      </c>
      <c r="L38" s="310" t="str">
        <f>VLOOKUP($H38,'WM-AR'!$B$7:$AL$2292,6,FALSE)</f>
        <v>Substructure Work</v>
      </c>
      <c r="M38" s="310" t="str">
        <f>VLOOKUP($H38,'WM-AR'!$B$7:$AL$2292,8,FALSE)</f>
        <v>Form Work (3 times in use)</v>
      </c>
      <c r="N38" s="310" t="str">
        <f>VLOOKUP($H38,'WM-AR'!$B$7:$AL$2292,10,FALSE)</f>
        <v>Flat Form</v>
      </c>
      <c r="O38" s="310">
        <f>VLOOKUP($H38,'WM-AR'!$B$7:$AL$2292,12,FALSE)</f>
        <v>0</v>
      </c>
      <c r="P38" s="310" t="str">
        <f>IF(VLOOKUP($H38,'WM-AR'!$B$7:$AL$2292,14,FALSE)=0,"",VLOOKUP($H38,'WM-AR'!$B$7:$AL$2292,14,FALSE))</f>
        <v/>
      </c>
      <c r="Q38" s="310">
        <f>VLOOKUP($H38,'WM-AR'!$B$7:$AL$2292,16,FALSE)</f>
        <v>0</v>
      </c>
      <c r="R38" s="310">
        <f>VLOOKUP($H38,'WM-AR'!$B$7:$AL$2292,18,FALSE)</f>
        <v>0</v>
      </c>
      <c r="S38" s="310" t="str">
        <f>VLOOKUP($H38,'WM-AR'!$B$7:$AL$2292,20,FALSE)</f>
        <v>Dressed Lumber, Plywood or Steel Form(Wood Planks are not Allowed) incl. Chamfer</v>
      </c>
      <c r="T38" s="310">
        <f>VLOOKUP($H38,'WM-AR'!$B$7:$AL$2292,22,FALSE)</f>
        <v>0</v>
      </c>
      <c r="U38" s="310" t="str">
        <f>VLOOKUP($H38,'WM-AR'!$B$7:$AL$2292,24,FALSE)</f>
        <v/>
      </c>
      <c r="V38" s="310">
        <f>VLOOKUP($H38,'WM-AR'!$B$7:$AL$2292,25,FALSE)</f>
        <v>0</v>
      </c>
      <c r="W38" s="310" t="str">
        <f>VLOOKUP($H38,'WM-AR'!$B$7:$AL$2292,26,FALSE)</f>
        <v/>
      </c>
      <c r="X38" s="310">
        <f>VLOOKUP($H38,'WM-AR'!$B$7:$AL$2292,27,FALSE)</f>
        <v>0</v>
      </c>
      <c r="Y38" s="310">
        <f>VLOOKUP($H38,'WM-AR'!$B$7:$AL$2292,28,FALSE)</f>
        <v>0</v>
      </c>
      <c r="Z38" s="310">
        <f>VLOOKUP($H38,'WM-AR'!$B$7:$AL$2292,29,FALSE)</f>
        <v>0</v>
      </c>
      <c r="AA38" s="310">
        <f>VLOOKUP($H38,'WM-AR'!$B$7:$AL$2292,30,FALSE)</f>
        <v>0</v>
      </c>
      <c r="AB38" s="310">
        <f>VLOOKUP($H38,'WM-AR'!$B$7:$AL$2292,31,FALSE)</f>
        <v>0</v>
      </c>
      <c r="AC38" s="310">
        <f>VLOOKUP($H38,'WM-AR'!$B$7:$AL$2292,32,FALSE)</f>
        <v>0</v>
      </c>
      <c r="AD38" s="310">
        <f>VLOOKUP($H38,'WM-AR'!$B$7:$AL$2292,33,FALSE)</f>
        <v>0</v>
      </c>
      <c r="AE38" s="287"/>
      <c r="AF38" s="316" t="s">
        <v>633</v>
      </c>
      <c r="AG38" s="312"/>
      <c r="AH38" s="312" t="s">
        <v>763</v>
      </c>
      <c r="AI38" s="334" t="s">
        <v>1460</v>
      </c>
    </row>
    <row r="39" spans="2:36" ht="49.9" customHeight="1">
      <c r="B39" s="307"/>
      <c r="C39" s="286"/>
      <c r="D39" s="286"/>
      <c r="E39" s="286"/>
      <c r="F39" s="286" t="str">
        <f t="shared" si="5"/>
        <v xml:space="preserve">Bitumen/Bituminous/Asphalt Coating </v>
      </c>
      <c r="G39" s="308" t="s">
        <v>906</v>
      </c>
      <c r="H39" s="309" t="str">
        <f t="shared" si="1"/>
        <v>A03AH056-00001</v>
      </c>
      <c r="I39" s="310"/>
      <c r="J39" s="310" t="str">
        <f>VLOOKUP($H39,'WM-AR'!$B$7:$AL$2292,34,FALSE)</f>
        <v>M2</v>
      </c>
      <c r="K39" s="310" t="str">
        <f>VLOOKUP($H39,'WM-AR'!$B$7:$AL$2292,4,FALSE)</f>
        <v>Concrete Work</v>
      </c>
      <c r="L39" s="310" t="str">
        <f>VLOOKUP($H39,'WM-AR'!$B$7:$AL$2292,6,FALSE)</f>
        <v>Concrete Protective Coating (U/G)</v>
      </c>
      <c r="M39" s="310" t="str">
        <f>VLOOKUP($H39,'WM-AR'!$B$7:$AL$2292,8,FALSE)</f>
        <v>Bitumen/Bituminous/Asphalt Coating</v>
      </c>
      <c r="N39" s="310">
        <f>VLOOKUP($H39,'WM-AR'!$B$7:$AL$2292,10,FALSE)</f>
        <v>0</v>
      </c>
      <c r="O39" s="310">
        <f>VLOOKUP($H39,'WM-AR'!$B$7:$AL$2292,12,FALSE)</f>
        <v>0</v>
      </c>
      <c r="P39" s="310" t="str">
        <f>IF(VLOOKUP($H39,'WM-AR'!$B$7:$AL$2292,14,FALSE)=0,"",VLOOKUP($H39,'WM-AR'!$B$7:$AL$2292,14,FALSE))</f>
        <v/>
      </c>
      <c r="Q39" s="310">
        <f>VLOOKUP($H39,'WM-AR'!$B$7:$AL$2292,16,FALSE)</f>
        <v>0</v>
      </c>
      <c r="R39" s="310">
        <f>VLOOKUP($H39,'WM-AR'!$B$7:$AL$2292,18,FALSE)</f>
        <v>0</v>
      </c>
      <c r="S39" s="310">
        <f>VLOOKUP($H39,'WM-AR'!$B$7:$AL$2292,20,FALSE)</f>
        <v>0</v>
      </c>
      <c r="T39" s="310">
        <f>VLOOKUP($H39,'WM-AR'!$B$7:$AL$2292,22,FALSE)</f>
        <v>0</v>
      </c>
      <c r="U39" s="310">
        <f>VLOOKUP($H39,'WM-AR'!$B$7:$AL$2292,24,FALSE)</f>
        <v>0</v>
      </c>
      <c r="V39" s="310">
        <f>VLOOKUP($H39,'WM-AR'!$B$7:$AL$2292,25,FALSE)</f>
        <v>0</v>
      </c>
      <c r="W39" s="310" t="str">
        <f>VLOOKUP($H39,'WM-AR'!$B$7:$AL$2292,26,FALSE)</f>
        <v/>
      </c>
      <c r="X39" s="310">
        <f>VLOOKUP($H39,'WM-AR'!$B$7:$AL$2292,27,FALSE)</f>
        <v>0</v>
      </c>
      <c r="Y39" s="310">
        <f>VLOOKUP($H39,'WM-AR'!$B$7:$AL$2292,28,FALSE)</f>
        <v>0</v>
      </c>
      <c r="Z39" s="310">
        <f>VLOOKUP($H39,'WM-AR'!$B$7:$AL$2292,29,FALSE)</f>
        <v>0</v>
      </c>
      <c r="AA39" s="310">
        <f>VLOOKUP($H39,'WM-AR'!$B$7:$AL$2292,30,FALSE)</f>
        <v>0</v>
      </c>
      <c r="AB39" s="310">
        <f>VLOOKUP($H39,'WM-AR'!$B$7:$AL$2292,31,FALSE)</f>
        <v>0</v>
      </c>
      <c r="AC39" s="310">
        <f>VLOOKUP($H39,'WM-AR'!$B$7:$AL$2292,32,FALSE)</f>
        <v>0</v>
      </c>
      <c r="AD39" s="310">
        <f>VLOOKUP($H39,'WM-AR'!$B$7:$AL$2292,33,FALSE)</f>
        <v>0</v>
      </c>
      <c r="AE39" s="287"/>
      <c r="AF39" s="316" t="s">
        <v>633</v>
      </c>
      <c r="AG39" s="312"/>
      <c r="AH39" s="312" t="s">
        <v>763</v>
      </c>
      <c r="AI39" s="334" t="s">
        <v>1460</v>
      </c>
    </row>
    <row r="40" spans="2:36" ht="49.9" customHeight="1">
      <c r="B40" s="307"/>
      <c r="C40" s="286"/>
      <c r="D40" s="286"/>
      <c r="E40" s="286"/>
      <c r="F40" s="286" t="str">
        <f t="shared" si="5"/>
        <v xml:space="preserve">Anchor Bolt (Installation only) </v>
      </c>
      <c r="G40" s="308" t="s">
        <v>1463</v>
      </c>
      <c r="H40" s="309" t="str">
        <f t="shared" si="1"/>
        <v>A03AD029-00008</v>
      </c>
      <c r="I40" s="310"/>
      <c r="J40" s="310" t="str">
        <f>VLOOKUP($H40,'WM-AR'!$B$7:$AL$2292,34,FALSE)</f>
        <v>EA</v>
      </c>
      <c r="K40" s="310" t="str">
        <f>VLOOKUP($H40,'WM-AR'!$B$7:$AL$2292,4,FALSE)</f>
        <v>Concrete Work</v>
      </c>
      <c r="L40" s="310" t="str">
        <f>VLOOKUP($H40,'WM-AR'!$B$7:$AL$2292,6,FALSE)</f>
        <v>Substructure Work</v>
      </c>
      <c r="M40" s="310" t="str">
        <f>VLOOKUP($H40,'WM-AR'!$B$7:$AL$2292,8,FALSE)</f>
        <v>Anchor Bolt (Installation only)</v>
      </c>
      <c r="N40" s="310">
        <f>VLOOKUP($H40,'WM-AR'!$B$7:$AL$2292,10,FALSE)</f>
        <v>0</v>
      </c>
      <c r="O40" s="310">
        <f>VLOOKUP($H40,'WM-AR'!$B$7:$AL$2292,12,FALSE)</f>
        <v>0</v>
      </c>
      <c r="P40" s="310" t="str">
        <f>IF(VLOOKUP($H40,'WM-AR'!$B$7:$AL$2292,14,FALSE)=0,"",VLOOKUP($H40,'WM-AR'!$B$7:$AL$2292,14,FALSE))</f>
        <v/>
      </c>
      <c r="Q40" s="310">
        <f>VLOOKUP($H40,'WM-AR'!$B$7:$AL$2292,16,FALSE)</f>
        <v>0</v>
      </c>
      <c r="R40" s="310">
        <f>VLOOKUP($H40,'WM-AR'!$B$7:$AL$2292,18,FALSE)</f>
        <v>0</v>
      </c>
      <c r="S40" s="310">
        <f>VLOOKUP($H40,'WM-AR'!$B$7:$AL$2292,20,FALSE)</f>
        <v>0</v>
      </c>
      <c r="T40" s="310">
        <f>VLOOKUP($H40,'WM-AR'!$B$7:$AL$2292,22,FALSE)</f>
        <v>0</v>
      </c>
      <c r="U40" s="310" t="str">
        <f>VLOOKUP($H40,'WM-AR'!$B$7:$AL$2292,24,FALSE)</f>
        <v>M36</v>
      </c>
      <c r="V40" s="310">
        <f>VLOOKUP($H40,'WM-AR'!$B$7:$AL$2292,25,FALSE)</f>
        <v>0</v>
      </c>
      <c r="W40" s="310">
        <f>VLOOKUP($H40,'WM-AR'!$B$7:$AL$2292,26,FALSE)</f>
        <v>0</v>
      </c>
      <c r="X40" s="310">
        <f>VLOOKUP($H40,'WM-AR'!$B$7:$AL$2292,27,FALSE)</f>
        <v>0</v>
      </c>
      <c r="Y40" s="310">
        <f>VLOOKUP($H40,'WM-AR'!$B$7:$AL$2292,28,FALSE)</f>
        <v>0</v>
      </c>
      <c r="Z40" s="310">
        <f>VLOOKUP($H40,'WM-AR'!$B$7:$AL$2292,29,FALSE)</f>
        <v>0</v>
      </c>
      <c r="AA40" s="310">
        <f>VLOOKUP($H40,'WM-AR'!$B$7:$AL$2292,30,FALSE)</f>
        <v>0</v>
      </c>
      <c r="AB40" s="310">
        <f>VLOOKUP($H40,'WM-AR'!$B$7:$AL$2292,31,FALSE)</f>
        <v>0</v>
      </c>
      <c r="AC40" s="310">
        <f>VLOOKUP($H40,'WM-AR'!$B$7:$AL$2292,32,FALSE)</f>
        <v>0</v>
      </c>
      <c r="AD40" s="310">
        <f>VLOOKUP($H40,'WM-AR'!$B$7:$AL$2292,33,FALSE)</f>
        <v>0</v>
      </c>
      <c r="AE40" s="287"/>
      <c r="AF40" s="316" t="s">
        <v>1473</v>
      </c>
      <c r="AG40" s="312"/>
      <c r="AH40" s="312" t="s">
        <v>763</v>
      </c>
      <c r="AI40" s="334" t="s">
        <v>1460</v>
      </c>
    </row>
    <row r="41" spans="2:36" ht="49.9" customHeight="1">
      <c r="B41" s="307"/>
      <c r="C41" s="286"/>
      <c r="D41" s="286"/>
      <c r="E41" s="286"/>
      <c r="F41" s="286" t="str">
        <f t="shared" si="5"/>
        <v xml:space="preserve">Non-Shrink Grouting </v>
      </c>
      <c r="G41" s="308" t="s">
        <v>1465</v>
      </c>
      <c r="H41" s="309" t="str">
        <f t="shared" si="1"/>
        <v>S03AA030-00001</v>
      </c>
      <c r="I41" s="310"/>
      <c r="J41" s="310" t="str">
        <f>VLOOKUP($H41,'WM-AR'!$B$7:$AL$2292,34,FALSE)</f>
        <v>M3</v>
      </c>
      <c r="K41" s="310" t="str">
        <f>VLOOKUP($H41,'WM-AR'!$B$7:$AL$2292,4,FALSE)</f>
        <v>Main Steel Structure Erection Work</v>
      </c>
      <c r="L41" s="310" t="str">
        <f>VLOOKUP($H41,'WM-AR'!$B$7:$AL$2292,6,FALSE)</f>
        <v>Shelter/Building</v>
      </c>
      <c r="M41" s="310" t="str">
        <f>VLOOKUP($H41,'WM-AR'!$B$7:$AL$2292,8,FALSE)</f>
        <v>Non-Shrink Grouting</v>
      </c>
      <c r="N41" s="310">
        <f>VLOOKUP($H41,'WM-AR'!$B$7:$AL$2292,10,FALSE)</f>
        <v>0</v>
      </c>
      <c r="O41" s="310">
        <f>VLOOKUP($H41,'WM-AR'!$B$7:$AL$2292,12,FALSE)</f>
        <v>0</v>
      </c>
      <c r="P41" s="310" t="str">
        <f>IF(VLOOKUP($H41,'WM-AR'!$B$7:$AL$2292,14,FALSE)=0,"",VLOOKUP($H41,'WM-AR'!$B$7:$AL$2292,14,FALSE))</f>
        <v/>
      </c>
      <c r="Q41" s="310">
        <f>VLOOKUP($H41,'WM-AR'!$B$7:$AL$2292,16,FALSE)</f>
        <v>0</v>
      </c>
      <c r="R41" s="310">
        <f>VLOOKUP($H41,'WM-AR'!$B$7:$AL$2292,18,FALSE)</f>
        <v>0</v>
      </c>
      <c r="S41" s="310">
        <f>VLOOKUP($H41,'WM-AR'!$B$7:$AL$2292,20,FALSE)</f>
        <v>0</v>
      </c>
      <c r="T41" s="310">
        <f>VLOOKUP($H41,'WM-AR'!$B$7:$AL$2292,22,FALSE)</f>
        <v>0</v>
      </c>
      <c r="U41" s="310">
        <f>VLOOKUP($H41,'WM-AR'!$B$7:$AL$2292,24,FALSE)</f>
        <v>0</v>
      </c>
      <c r="V41" s="310">
        <f>VLOOKUP($H41,'WM-AR'!$B$7:$AL$2292,25,FALSE)</f>
        <v>0</v>
      </c>
      <c r="W41" s="310">
        <f>VLOOKUP($H41,'WM-AR'!$B$7:$AL$2292,26,FALSE)</f>
        <v>0</v>
      </c>
      <c r="X41" s="310">
        <f>VLOOKUP($H41,'WM-AR'!$B$7:$AL$2292,27,FALSE)</f>
        <v>0</v>
      </c>
      <c r="Y41" s="310">
        <f>VLOOKUP($H41,'WM-AR'!$B$7:$AL$2292,28,FALSE)</f>
        <v>0</v>
      </c>
      <c r="Z41" s="310" t="str">
        <f>VLOOKUP($H41,'WM-AR'!$B$7:$AL$2292,29,FALSE)</f>
        <v>Material: (   )</v>
      </c>
      <c r="AA41" s="310">
        <f>VLOOKUP($H41,'WM-AR'!$B$7:$AL$2292,30,FALSE)</f>
        <v>0</v>
      </c>
      <c r="AB41" s="310" t="str">
        <f>VLOOKUP($H41,'WM-AR'!$B$7:$AL$2292,31,FALSE)</f>
        <v>THK=(  )mm</v>
      </c>
      <c r="AC41" s="310">
        <f>VLOOKUP($H41,'WM-AR'!$B$7:$AL$2292,32,FALSE)</f>
        <v>0</v>
      </c>
      <c r="AD41" s="310">
        <f>VLOOKUP($H41,'WM-AR'!$B$7:$AL$2292,33,FALSE)</f>
        <v>0</v>
      </c>
      <c r="AE41" s="287"/>
      <c r="AF41" s="316" t="s">
        <v>1466</v>
      </c>
      <c r="AG41" s="312"/>
      <c r="AH41" s="312" t="s">
        <v>763</v>
      </c>
      <c r="AI41" s="334" t="s">
        <v>1460</v>
      </c>
    </row>
    <row r="42" spans="2:36" ht="34.9" customHeight="1">
      <c r="B42" s="349"/>
      <c r="C42" s="420"/>
      <c r="D42" s="426"/>
      <c r="E42" s="426"/>
      <c r="F42" s="426"/>
      <c r="G42" s="485"/>
      <c r="H42" s="350" t="str">
        <f t="shared" si="1"/>
        <v/>
      </c>
      <c r="I42" s="351"/>
      <c r="J42" s="351"/>
      <c r="K42" s="351"/>
      <c r="L42" s="351"/>
      <c r="M42" s="351"/>
      <c r="N42" s="351"/>
      <c r="O42" s="351"/>
      <c r="P42" s="351"/>
      <c r="Q42" s="351"/>
      <c r="R42" s="351"/>
      <c r="S42" s="351"/>
      <c r="T42" s="351"/>
      <c r="U42" s="351"/>
      <c r="V42" s="351"/>
      <c r="W42" s="351"/>
      <c r="X42" s="351"/>
      <c r="Y42" s="351"/>
      <c r="Z42" s="351"/>
      <c r="AA42" s="351"/>
      <c r="AB42" s="351"/>
      <c r="AC42" s="351"/>
      <c r="AD42" s="351"/>
      <c r="AE42" s="440"/>
      <c r="AF42" s="297"/>
      <c r="AG42" s="297"/>
      <c r="AH42" s="297"/>
      <c r="AI42" s="475"/>
    </row>
    <row r="43" spans="2:36" ht="34.9" customHeight="1">
      <c r="B43" s="440"/>
      <c r="C43" s="285" t="s">
        <v>601</v>
      </c>
      <c r="D43" s="308"/>
      <c r="E43" s="287" t="s">
        <v>630</v>
      </c>
      <c r="F43" s="288" t="s">
        <v>1474</v>
      </c>
      <c r="G43" s="289"/>
      <c r="H43" s="290" t="str">
        <f t="shared" si="1"/>
        <v/>
      </c>
      <c r="I43" s="290"/>
      <c r="J43" s="290"/>
      <c r="K43" s="290"/>
      <c r="L43" s="290"/>
      <c r="M43" s="291"/>
      <c r="N43" s="454"/>
      <c r="O43" s="442"/>
      <c r="P43" s="442"/>
      <c r="Q43" s="442"/>
      <c r="R43" s="442"/>
      <c r="S43" s="442"/>
      <c r="T43" s="442"/>
      <c r="U43" s="443"/>
      <c r="V43" s="444"/>
      <c r="W43" s="444"/>
      <c r="X43" s="444"/>
      <c r="Y43" s="444"/>
      <c r="Z43" s="444"/>
      <c r="AA43" s="444"/>
      <c r="AB43" s="444"/>
      <c r="AC43" s="444"/>
      <c r="AD43" s="444"/>
      <c r="AE43" s="394" t="s">
        <v>1456</v>
      </c>
      <c r="AF43" s="297"/>
      <c r="AG43" s="297"/>
      <c r="AH43" s="297"/>
      <c r="AI43" s="484" t="s">
        <v>1457</v>
      </c>
      <c r="AJ43" s="78" t="s">
        <v>1475</v>
      </c>
    </row>
    <row r="44" spans="2:36" ht="49.9" customHeight="1">
      <c r="B44" s="307"/>
      <c r="C44" s="286"/>
      <c r="D44" s="286"/>
      <c r="E44" s="286"/>
      <c r="F44" s="286" t="str">
        <f t="shared" ref="F44:F47" si="6">M44&amp;" "&amp;P44</f>
        <v>Structural Concrete 25MPa &lt; F'c (Cylinder Strength) ≤ 30MPa</v>
      </c>
      <c r="G44" s="308" t="s">
        <v>1212</v>
      </c>
      <c r="H44" s="309" t="str">
        <f t="shared" si="1"/>
        <v>A03AD032-00007</v>
      </c>
      <c r="I44" s="310"/>
      <c r="J44" s="310" t="str">
        <f>VLOOKUP($H44,'WM-AR'!$B$7:$AL$2292,34,FALSE)</f>
        <v>M3</v>
      </c>
      <c r="K44" s="310" t="str">
        <f>VLOOKUP($H44,'WM-AR'!$B$7:$AL$2292,4,FALSE)</f>
        <v>Concrete Work</v>
      </c>
      <c r="L44" s="310" t="str">
        <f>VLOOKUP($H44,'WM-AR'!$B$7:$AL$2292,6,FALSE)</f>
        <v>Substructure Work</v>
      </c>
      <c r="M44" s="310" t="str">
        <f>VLOOKUP($H44,'WM-AR'!$B$7:$AL$2292,8,FALSE)</f>
        <v>Structural Concrete</v>
      </c>
      <c r="N44" s="310">
        <f>VLOOKUP($H44,'WM-AR'!$B$7:$AL$2292,10,FALSE)</f>
        <v>0</v>
      </c>
      <c r="O44" s="310" t="str">
        <f>VLOOKUP($H44,'WM-AR'!$B$7:$AL$2292,12,FALSE)</f>
        <v>Cement Type-1</v>
      </c>
      <c r="P44" s="310" t="str">
        <f>IF(VLOOKUP($H44,'WM-AR'!$B$7:$AL$2292,14,FALSE)=0,"",VLOOKUP($H44,'WM-AR'!$B$7:$AL$2292,14,FALSE))</f>
        <v>25MPa &lt; F'c (Cylinder Strength) ≤ 30MPa</v>
      </c>
      <c r="Q44" s="310">
        <f>VLOOKUP($H44,'WM-AR'!$B$7:$AL$2292,16,FALSE)</f>
        <v>0</v>
      </c>
      <c r="R44" s="310">
        <f>VLOOKUP($H44,'WM-AR'!$B$7:$AL$2292,18,FALSE)</f>
        <v>0</v>
      </c>
      <c r="S44" s="310" t="str">
        <f>VLOOKUP($H44,'WM-AR'!$B$7:$AL$2292,20,FALSE)</f>
        <v/>
      </c>
      <c r="T44" s="310">
        <f>VLOOKUP($H44,'WM-AR'!$B$7:$AL$2292,22,FALSE)</f>
        <v>0</v>
      </c>
      <c r="U44" s="310" t="str">
        <f>VLOOKUP($H44,'WM-AR'!$B$7:$AL$2292,24,FALSE)</f>
        <v/>
      </c>
      <c r="V44" s="310">
        <f>VLOOKUP($H44,'WM-AR'!$B$7:$AL$2292,25,FALSE)</f>
        <v>0</v>
      </c>
      <c r="W44" s="310" t="str">
        <f>VLOOKUP($H44,'WM-AR'!$B$7:$AL$2292,26,FALSE)</f>
        <v/>
      </c>
      <c r="X44" s="310">
        <f>VLOOKUP($H44,'WM-AR'!$B$7:$AL$2292,27,FALSE)</f>
        <v>0</v>
      </c>
      <c r="Y44" s="310">
        <f>VLOOKUP($H44,'WM-AR'!$B$7:$AL$2292,28,FALSE)</f>
        <v>0</v>
      </c>
      <c r="Z44" s="310">
        <f>VLOOKUP($H44,'WM-AR'!$B$7:$AL$2292,29,FALSE)</f>
        <v>0</v>
      </c>
      <c r="AA44" s="310">
        <f>VLOOKUP($H44,'WM-AR'!$B$7:$AL$2292,30,FALSE)</f>
        <v>0</v>
      </c>
      <c r="AB44" s="310">
        <f>VLOOKUP($H44,'WM-AR'!$B$7:$AL$2292,31,FALSE)</f>
        <v>0</v>
      </c>
      <c r="AC44" s="310">
        <f>VLOOKUP($H44,'WM-AR'!$B$7:$AL$2292,32,FALSE)</f>
        <v>0</v>
      </c>
      <c r="AD44" s="310">
        <f>VLOOKUP($H44,'WM-AR'!$B$7:$AL$2292,33,FALSE)</f>
        <v>0</v>
      </c>
      <c r="AE44" s="287" t="s">
        <v>897</v>
      </c>
      <c r="AF44" s="316" t="s">
        <v>881</v>
      </c>
      <c r="AG44" s="312"/>
      <c r="AH44" s="312" t="s">
        <v>882</v>
      </c>
      <c r="AI44" s="334"/>
    </row>
    <row r="45" spans="2:36" ht="49.9" customHeight="1">
      <c r="B45" s="307"/>
      <c r="C45" s="286"/>
      <c r="D45" s="286"/>
      <c r="E45" s="286"/>
      <c r="F45" s="286" t="str">
        <f t="shared" si="6"/>
        <v>Rebar Work 300MPa&lt;Fy≤400MPa</v>
      </c>
      <c r="G45" s="308" t="s">
        <v>1221</v>
      </c>
      <c r="H45" s="309" t="str">
        <f t="shared" si="1"/>
        <v>A03AD037-00003</v>
      </c>
      <c r="I45" s="310"/>
      <c r="J45" s="310" t="str">
        <f>VLOOKUP($H45,'WM-AR'!$B$7:$AL$2292,34,FALSE)</f>
        <v>TON</v>
      </c>
      <c r="K45" s="310" t="str">
        <f>VLOOKUP($H45,'WM-AR'!$B$7:$AL$2292,4,FALSE)</f>
        <v>Concrete Work</v>
      </c>
      <c r="L45" s="310" t="str">
        <f>VLOOKUP($H45,'WM-AR'!$B$7:$AL$2292,6,FALSE)</f>
        <v>Substructure Work</v>
      </c>
      <c r="M45" s="310" t="str">
        <f>VLOOKUP($H45,'WM-AR'!$B$7:$AL$2292,8,FALSE)</f>
        <v>Rebar Work</v>
      </c>
      <c r="N45" s="310" t="str">
        <f>VLOOKUP($H45,'WM-AR'!$B$7:$AL$2292,10,FALSE)</f>
        <v>Deformed Bar (Non-Coat.)</v>
      </c>
      <c r="O45" s="310">
        <f>VLOOKUP($H45,'WM-AR'!$B$7:$AL$2292,12,FALSE)</f>
        <v>0</v>
      </c>
      <c r="P45" s="310" t="str">
        <f>IF(VLOOKUP($H45,'WM-AR'!$B$7:$AL$2292,14,FALSE)=0,"",VLOOKUP($H45,'WM-AR'!$B$7:$AL$2292,14,FALSE))</f>
        <v>300MPa&lt;Fy≤400MPa</v>
      </c>
      <c r="Q45" s="310">
        <f>VLOOKUP($H45,'WM-AR'!$B$7:$AL$2292,16,FALSE)</f>
        <v>0</v>
      </c>
      <c r="R45" s="310">
        <f>VLOOKUP($H45,'WM-AR'!$B$7:$AL$2292,18,FALSE)</f>
        <v>0</v>
      </c>
      <c r="S45" s="310" t="str">
        <f>VLOOKUP($H45,'WM-AR'!$B$7:$AL$2292,20,FALSE)</f>
        <v/>
      </c>
      <c r="T45" s="310">
        <f>VLOOKUP($H45,'WM-AR'!$B$7:$AL$2292,22,FALSE)</f>
        <v>0</v>
      </c>
      <c r="U45" s="310" t="str">
        <f>VLOOKUP($H45,'WM-AR'!$B$7:$AL$2292,24,FALSE)</f>
        <v/>
      </c>
      <c r="V45" s="310">
        <f>VLOOKUP($H45,'WM-AR'!$B$7:$AL$2292,25,FALSE)</f>
        <v>0</v>
      </c>
      <c r="W45" s="310" t="str">
        <f>VLOOKUP($H45,'WM-AR'!$B$7:$AL$2292,26,FALSE)</f>
        <v/>
      </c>
      <c r="X45" s="310">
        <f>VLOOKUP($H45,'WM-AR'!$B$7:$AL$2292,27,FALSE)</f>
        <v>0</v>
      </c>
      <c r="Y45" s="310">
        <f>VLOOKUP($H45,'WM-AR'!$B$7:$AL$2292,28,FALSE)</f>
        <v>0</v>
      </c>
      <c r="Z45" s="310">
        <f>VLOOKUP($H45,'WM-AR'!$B$7:$AL$2292,29,FALSE)</f>
        <v>0</v>
      </c>
      <c r="AA45" s="310">
        <f>VLOOKUP($H45,'WM-AR'!$B$7:$AL$2292,30,FALSE)</f>
        <v>0</v>
      </c>
      <c r="AB45" s="310">
        <f>VLOOKUP($H45,'WM-AR'!$B$7:$AL$2292,31,FALSE)</f>
        <v>0</v>
      </c>
      <c r="AC45" s="310">
        <f>VLOOKUP($H45,'WM-AR'!$B$7:$AL$2292,32,FALSE)</f>
        <v>0</v>
      </c>
      <c r="AD45" s="310">
        <f>VLOOKUP($H45,'WM-AR'!$B$7:$AL$2292,33,FALSE)</f>
        <v>0</v>
      </c>
      <c r="AE45" s="287" t="s">
        <v>899</v>
      </c>
      <c r="AF45" s="316" t="s">
        <v>885</v>
      </c>
      <c r="AG45" s="312"/>
      <c r="AH45" s="312" t="s">
        <v>886</v>
      </c>
      <c r="AI45" s="422" t="s">
        <v>1459</v>
      </c>
    </row>
    <row r="46" spans="2:36" ht="49.9" customHeight="1">
      <c r="B46" s="307"/>
      <c r="C46" s="286"/>
      <c r="D46" s="286"/>
      <c r="E46" s="286"/>
      <c r="F46" s="286" t="str">
        <f t="shared" si="6"/>
        <v xml:space="preserve">Form Work (3 times in use) </v>
      </c>
      <c r="G46" s="308" t="s">
        <v>1222</v>
      </c>
      <c r="H46" s="309" t="str">
        <f t="shared" si="1"/>
        <v>A03AD035-00001</v>
      </c>
      <c r="I46" s="310"/>
      <c r="J46" s="310" t="str">
        <f>VLOOKUP($H46,'WM-AR'!$B$7:$AL$2292,34,FALSE)</f>
        <v>M2</v>
      </c>
      <c r="K46" s="310" t="str">
        <f>VLOOKUP($H46,'WM-AR'!$B$7:$AL$2292,4,FALSE)</f>
        <v>Concrete Work</v>
      </c>
      <c r="L46" s="310" t="str">
        <f>VLOOKUP($H46,'WM-AR'!$B$7:$AL$2292,6,FALSE)</f>
        <v>Substructure Work</v>
      </c>
      <c r="M46" s="310" t="str">
        <f>VLOOKUP($H46,'WM-AR'!$B$7:$AL$2292,8,FALSE)</f>
        <v>Form Work (3 times in use)</v>
      </c>
      <c r="N46" s="310" t="str">
        <f>VLOOKUP($H46,'WM-AR'!$B$7:$AL$2292,10,FALSE)</f>
        <v>Flat Form</v>
      </c>
      <c r="O46" s="310">
        <f>VLOOKUP($H46,'WM-AR'!$B$7:$AL$2292,12,FALSE)</f>
        <v>0</v>
      </c>
      <c r="P46" s="310" t="str">
        <f>IF(VLOOKUP($H46,'WM-AR'!$B$7:$AL$2292,14,FALSE)=0,"",VLOOKUP($H46,'WM-AR'!$B$7:$AL$2292,14,FALSE))</f>
        <v/>
      </c>
      <c r="Q46" s="310">
        <f>VLOOKUP($H46,'WM-AR'!$B$7:$AL$2292,16,FALSE)</f>
        <v>0</v>
      </c>
      <c r="R46" s="310">
        <f>VLOOKUP($H46,'WM-AR'!$B$7:$AL$2292,18,FALSE)</f>
        <v>0</v>
      </c>
      <c r="S46" s="310" t="str">
        <f>VLOOKUP($H46,'WM-AR'!$B$7:$AL$2292,20,FALSE)</f>
        <v>Dressed Lumber, Plywood or Steel Form(Wood Planks are not Allowed) incl. Chamfer</v>
      </c>
      <c r="T46" s="310">
        <f>VLOOKUP($H46,'WM-AR'!$B$7:$AL$2292,22,FALSE)</f>
        <v>0</v>
      </c>
      <c r="U46" s="310" t="str">
        <f>VLOOKUP($H46,'WM-AR'!$B$7:$AL$2292,24,FALSE)</f>
        <v/>
      </c>
      <c r="V46" s="310">
        <f>VLOOKUP($H46,'WM-AR'!$B$7:$AL$2292,25,FALSE)</f>
        <v>0</v>
      </c>
      <c r="W46" s="310" t="str">
        <f>VLOOKUP($H46,'WM-AR'!$B$7:$AL$2292,26,FALSE)</f>
        <v/>
      </c>
      <c r="X46" s="310">
        <f>VLOOKUP($H46,'WM-AR'!$B$7:$AL$2292,27,FALSE)</f>
        <v>0</v>
      </c>
      <c r="Y46" s="310">
        <f>VLOOKUP($H46,'WM-AR'!$B$7:$AL$2292,28,FALSE)</f>
        <v>0</v>
      </c>
      <c r="Z46" s="310">
        <f>VLOOKUP($H46,'WM-AR'!$B$7:$AL$2292,29,FALSE)</f>
        <v>0</v>
      </c>
      <c r="AA46" s="310">
        <f>VLOOKUP($H46,'WM-AR'!$B$7:$AL$2292,30,FALSE)</f>
        <v>0</v>
      </c>
      <c r="AB46" s="310">
        <f>VLOOKUP($H46,'WM-AR'!$B$7:$AL$2292,31,FALSE)</f>
        <v>0</v>
      </c>
      <c r="AC46" s="310">
        <f>VLOOKUP($H46,'WM-AR'!$B$7:$AL$2292,32,FALSE)</f>
        <v>0</v>
      </c>
      <c r="AD46" s="310">
        <f>VLOOKUP($H46,'WM-AR'!$B$7:$AL$2292,33,FALSE)</f>
        <v>0</v>
      </c>
      <c r="AE46" s="287"/>
      <c r="AF46" s="316" t="s">
        <v>633</v>
      </c>
      <c r="AG46" s="312"/>
      <c r="AH46" s="312" t="s">
        <v>763</v>
      </c>
      <c r="AI46" s="334" t="s">
        <v>1460</v>
      </c>
    </row>
    <row r="47" spans="2:36" ht="49.9" customHeight="1">
      <c r="B47" s="307"/>
      <c r="C47" s="286"/>
      <c r="D47" s="286"/>
      <c r="E47" s="286"/>
      <c r="F47" s="286" t="str">
        <f t="shared" si="6"/>
        <v xml:space="preserve">Bitumen/Bituminous/Asphalt Coating </v>
      </c>
      <c r="G47" s="308" t="s">
        <v>906</v>
      </c>
      <c r="H47" s="309" t="str">
        <f t="shared" si="1"/>
        <v>A03AH056-00001</v>
      </c>
      <c r="I47" s="310"/>
      <c r="J47" s="310" t="str">
        <f>VLOOKUP($H47,'WM-AR'!$B$7:$AL$2292,34,FALSE)</f>
        <v>M2</v>
      </c>
      <c r="K47" s="310" t="str">
        <f>VLOOKUP($H47,'WM-AR'!$B$7:$AL$2292,4,FALSE)</f>
        <v>Concrete Work</v>
      </c>
      <c r="L47" s="310" t="str">
        <f>VLOOKUP($H47,'WM-AR'!$B$7:$AL$2292,6,FALSE)</f>
        <v>Concrete Protective Coating (U/G)</v>
      </c>
      <c r="M47" s="310" t="str">
        <f>VLOOKUP($H47,'WM-AR'!$B$7:$AL$2292,8,FALSE)</f>
        <v>Bitumen/Bituminous/Asphalt Coating</v>
      </c>
      <c r="N47" s="310">
        <f>VLOOKUP($H47,'WM-AR'!$B$7:$AL$2292,10,FALSE)</f>
        <v>0</v>
      </c>
      <c r="O47" s="310">
        <f>VLOOKUP($H47,'WM-AR'!$B$7:$AL$2292,12,FALSE)</f>
        <v>0</v>
      </c>
      <c r="P47" s="310" t="str">
        <f>IF(VLOOKUP($H47,'WM-AR'!$B$7:$AL$2292,14,FALSE)=0,"",VLOOKUP($H47,'WM-AR'!$B$7:$AL$2292,14,FALSE))</f>
        <v/>
      </c>
      <c r="Q47" s="310">
        <f>VLOOKUP($H47,'WM-AR'!$B$7:$AL$2292,16,FALSE)</f>
        <v>0</v>
      </c>
      <c r="R47" s="310">
        <f>VLOOKUP($H47,'WM-AR'!$B$7:$AL$2292,18,FALSE)</f>
        <v>0</v>
      </c>
      <c r="S47" s="310">
        <f>VLOOKUP($H47,'WM-AR'!$B$7:$AL$2292,20,FALSE)</f>
        <v>0</v>
      </c>
      <c r="T47" s="310">
        <f>VLOOKUP($H47,'WM-AR'!$B$7:$AL$2292,22,FALSE)</f>
        <v>0</v>
      </c>
      <c r="U47" s="310">
        <f>VLOOKUP($H47,'WM-AR'!$B$7:$AL$2292,24,FALSE)</f>
        <v>0</v>
      </c>
      <c r="V47" s="310">
        <f>VLOOKUP($H47,'WM-AR'!$B$7:$AL$2292,25,FALSE)</f>
        <v>0</v>
      </c>
      <c r="W47" s="310" t="str">
        <f>VLOOKUP($H47,'WM-AR'!$B$7:$AL$2292,26,FALSE)</f>
        <v/>
      </c>
      <c r="X47" s="310">
        <f>VLOOKUP($H47,'WM-AR'!$B$7:$AL$2292,27,FALSE)</f>
        <v>0</v>
      </c>
      <c r="Y47" s="310">
        <f>VLOOKUP($H47,'WM-AR'!$B$7:$AL$2292,28,FALSE)</f>
        <v>0</v>
      </c>
      <c r="Z47" s="310">
        <f>VLOOKUP($H47,'WM-AR'!$B$7:$AL$2292,29,FALSE)</f>
        <v>0</v>
      </c>
      <c r="AA47" s="310">
        <f>VLOOKUP($H47,'WM-AR'!$B$7:$AL$2292,30,FALSE)</f>
        <v>0</v>
      </c>
      <c r="AB47" s="310">
        <f>VLOOKUP($H47,'WM-AR'!$B$7:$AL$2292,31,FALSE)</f>
        <v>0</v>
      </c>
      <c r="AC47" s="310">
        <f>VLOOKUP($H47,'WM-AR'!$B$7:$AL$2292,32,FALSE)</f>
        <v>0</v>
      </c>
      <c r="AD47" s="310">
        <f>VLOOKUP($H47,'WM-AR'!$B$7:$AL$2292,33,FALSE)</f>
        <v>0</v>
      </c>
      <c r="AE47" s="287"/>
      <c r="AF47" s="316" t="s">
        <v>633</v>
      </c>
      <c r="AG47" s="312"/>
      <c r="AH47" s="312" t="s">
        <v>763</v>
      </c>
      <c r="AI47" s="334" t="s">
        <v>1460</v>
      </c>
    </row>
    <row r="48" spans="2:36" ht="34.9" customHeight="1">
      <c r="B48" s="349"/>
      <c r="C48" s="420"/>
      <c r="D48" s="426"/>
      <c r="E48" s="426"/>
      <c r="F48" s="426"/>
      <c r="G48" s="485"/>
      <c r="H48" s="350" t="str">
        <f t="shared" si="1"/>
        <v/>
      </c>
      <c r="I48" s="351"/>
      <c r="J48" s="351"/>
      <c r="K48" s="351"/>
      <c r="L48" s="351"/>
      <c r="M48" s="351"/>
      <c r="N48" s="351"/>
      <c r="O48" s="351"/>
      <c r="P48" s="351"/>
      <c r="Q48" s="351"/>
      <c r="R48" s="351"/>
      <c r="S48" s="351"/>
      <c r="T48" s="351"/>
      <c r="U48" s="351"/>
      <c r="V48" s="351"/>
      <c r="W48" s="351"/>
      <c r="X48" s="351"/>
      <c r="Y48" s="351"/>
      <c r="Z48" s="351"/>
      <c r="AA48" s="351"/>
      <c r="AB48" s="351"/>
      <c r="AC48" s="351"/>
      <c r="AD48" s="351"/>
      <c r="AE48" s="440"/>
      <c r="AF48" s="297"/>
      <c r="AG48" s="297"/>
      <c r="AH48" s="297"/>
      <c r="AI48" s="475"/>
    </row>
    <row r="49" spans="2:36" ht="34.9" customHeight="1">
      <c r="B49" s="440"/>
      <c r="C49" s="285" t="s">
        <v>601</v>
      </c>
      <c r="D49" s="308"/>
      <c r="E49" s="287" t="s">
        <v>630</v>
      </c>
      <c r="F49" s="288" t="s">
        <v>1476</v>
      </c>
      <c r="G49" s="289"/>
      <c r="H49" s="290" t="str">
        <f t="shared" si="1"/>
        <v/>
      </c>
      <c r="I49" s="290"/>
      <c r="J49" s="290"/>
      <c r="K49" s="290"/>
      <c r="L49" s="290"/>
      <c r="M49" s="291"/>
      <c r="N49" s="454"/>
      <c r="O49" s="442"/>
      <c r="P49" s="442"/>
      <c r="Q49" s="442"/>
      <c r="R49" s="442"/>
      <c r="S49" s="442"/>
      <c r="T49" s="442"/>
      <c r="U49" s="443"/>
      <c r="V49" s="444"/>
      <c r="W49" s="444"/>
      <c r="X49" s="444"/>
      <c r="Y49" s="444"/>
      <c r="Z49" s="444"/>
      <c r="AA49" s="444"/>
      <c r="AB49" s="444"/>
      <c r="AC49" s="444"/>
      <c r="AD49" s="444"/>
      <c r="AE49" s="394" t="s">
        <v>1456</v>
      </c>
      <c r="AF49" s="297"/>
      <c r="AG49" s="297"/>
      <c r="AH49" s="297"/>
      <c r="AI49" s="484" t="s">
        <v>1457</v>
      </c>
      <c r="AJ49" s="78" t="s">
        <v>1477</v>
      </c>
    </row>
    <row r="50" spans="2:36" ht="49.9" customHeight="1">
      <c r="B50" s="307"/>
      <c r="C50" s="286"/>
      <c r="D50" s="286"/>
      <c r="E50" s="286"/>
      <c r="F50" s="286" t="str">
        <f t="shared" ref="F50:F53" si="7">M50&amp;" "&amp;P50</f>
        <v>Structural Concrete 25MPa &lt; F'c (Cylinder Strength) ≤ 30MPa</v>
      </c>
      <c r="G50" s="308" t="s">
        <v>1212</v>
      </c>
      <c r="H50" s="309" t="str">
        <f t="shared" si="1"/>
        <v>A03AD032-00007</v>
      </c>
      <c r="I50" s="310"/>
      <c r="J50" s="310" t="str">
        <f>VLOOKUP($H50,'WM-AR'!$B$7:$AL$2292,34,FALSE)</f>
        <v>M3</v>
      </c>
      <c r="K50" s="310" t="str">
        <f>VLOOKUP($H50,'WM-AR'!$B$7:$AL$2292,4,FALSE)</f>
        <v>Concrete Work</v>
      </c>
      <c r="L50" s="310" t="str">
        <f>VLOOKUP($H50,'WM-AR'!$B$7:$AL$2292,6,FALSE)</f>
        <v>Substructure Work</v>
      </c>
      <c r="M50" s="310" t="str">
        <f>VLOOKUP($H50,'WM-AR'!$B$7:$AL$2292,8,FALSE)</f>
        <v>Structural Concrete</v>
      </c>
      <c r="N50" s="310">
        <f>VLOOKUP($H50,'WM-AR'!$B$7:$AL$2292,10,FALSE)</f>
        <v>0</v>
      </c>
      <c r="O50" s="310" t="str">
        <f>VLOOKUP($H50,'WM-AR'!$B$7:$AL$2292,12,FALSE)</f>
        <v>Cement Type-1</v>
      </c>
      <c r="P50" s="310" t="str">
        <f>IF(VLOOKUP($H50,'WM-AR'!$B$7:$AL$2292,14,FALSE)=0,"",VLOOKUP($H50,'WM-AR'!$B$7:$AL$2292,14,FALSE))</f>
        <v>25MPa &lt; F'c (Cylinder Strength) ≤ 30MPa</v>
      </c>
      <c r="Q50" s="310">
        <f>VLOOKUP($H50,'WM-AR'!$B$7:$AL$2292,16,FALSE)</f>
        <v>0</v>
      </c>
      <c r="R50" s="310">
        <f>VLOOKUP($H50,'WM-AR'!$B$7:$AL$2292,18,FALSE)</f>
        <v>0</v>
      </c>
      <c r="S50" s="310" t="str">
        <f>VLOOKUP($H50,'WM-AR'!$B$7:$AL$2292,20,FALSE)</f>
        <v/>
      </c>
      <c r="T50" s="310">
        <f>VLOOKUP($H50,'WM-AR'!$B$7:$AL$2292,22,FALSE)</f>
        <v>0</v>
      </c>
      <c r="U50" s="310" t="str">
        <f>VLOOKUP($H50,'WM-AR'!$B$7:$AL$2292,24,FALSE)</f>
        <v/>
      </c>
      <c r="V50" s="310">
        <f>VLOOKUP($H50,'WM-AR'!$B$7:$AL$2292,25,FALSE)</f>
        <v>0</v>
      </c>
      <c r="W50" s="310" t="str">
        <f>VLOOKUP($H50,'WM-AR'!$B$7:$AL$2292,26,FALSE)</f>
        <v/>
      </c>
      <c r="X50" s="310">
        <f>VLOOKUP($H50,'WM-AR'!$B$7:$AL$2292,27,FALSE)</f>
        <v>0</v>
      </c>
      <c r="Y50" s="310">
        <f>VLOOKUP($H50,'WM-AR'!$B$7:$AL$2292,28,FALSE)</f>
        <v>0</v>
      </c>
      <c r="Z50" s="310">
        <f>VLOOKUP($H50,'WM-AR'!$B$7:$AL$2292,29,FALSE)</f>
        <v>0</v>
      </c>
      <c r="AA50" s="310">
        <f>VLOOKUP($H50,'WM-AR'!$B$7:$AL$2292,30,FALSE)</f>
        <v>0</v>
      </c>
      <c r="AB50" s="310">
        <f>VLOOKUP($H50,'WM-AR'!$B$7:$AL$2292,31,FALSE)</f>
        <v>0</v>
      </c>
      <c r="AC50" s="310">
        <f>VLOOKUP($H50,'WM-AR'!$B$7:$AL$2292,32,FALSE)</f>
        <v>0</v>
      </c>
      <c r="AD50" s="310">
        <f>VLOOKUP($H50,'WM-AR'!$B$7:$AL$2292,33,FALSE)</f>
        <v>0</v>
      </c>
      <c r="AE50" s="287" t="s">
        <v>897</v>
      </c>
      <c r="AF50" s="316" t="s">
        <v>881</v>
      </c>
      <c r="AG50" s="312"/>
      <c r="AH50" s="312" t="s">
        <v>882</v>
      </c>
      <c r="AI50" s="334"/>
    </row>
    <row r="51" spans="2:36" ht="49.9" customHeight="1">
      <c r="B51" s="307"/>
      <c r="C51" s="286"/>
      <c r="D51" s="286"/>
      <c r="E51" s="286"/>
      <c r="F51" s="286" t="str">
        <f t="shared" si="7"/>
        <v>Rebar Work 300MPa&lt;Fy≤400MPa</v>
      </c>
      <c r="G51" s="308" t="s">
        <v>1221</v>
      </c>
      <c r="H51" s="309" t="str">
        <f t="shared" si="1"/>
        <v>A03AD037-00003</v>
      </c>
      <c r="I51" s="310"/>
      <c r="J51" s="310" t="str">
        <f>VLOOKUP($H51,'WM-AR'!$B$7:$AL$2292,34,FALSE)</f>
        <v>TON</v>
      </c>
      <c r="K51" s="310" t="str">
        <f>VLOOKUP($H51,'WM-AR'!$B$7:$AL$2292,4,FALSE)</f>
        <v>Concrete Work</v>
      </c>
      <c r="L51" s="310" t="str">
        <f>VLOOKUP($H51,'WM-AR'!$B$7:$AL$2292,6,FALSE)</f>
        <v>Substructure Work</v>
      </c>
      <c r="M51" s="310" t="str">
        <f>VLOOKUP($H51,'WM-AR'!$B$7:$AL$2292,8,FALSE)</f>
        <v>Rebar Work</v>
      </c>
      <c r="N51" s="310" t="str">
        <f>VLOOKUP($H51,'WM-AR'!$B$7:$AL$2292,10,FALSE)</f>
        <v>Deformed Bar (Non-Coat.)</v>
      </c>
      <c r="O51" s="310">
        <f>VLOOKUP($H51,'WM-AR'!$B$7:$AL$2292,12,FALSE)</f>
        <v>0</v>
      </c>
      <c r="P51" s="310" t="str">
        <f>IF(VLOOKUP($H51,'WM-AR'!$B$7:$AL$2292,14,FALSE)=0,"",VLOOKUP($H51,'WM-AR'!$B$7:$AL$2292,14,FALSE))</f>
        <v>300MPa&lt;Fy≤400MPa</v>
      </c>
      <c r="Q51" s="310">
        <f>VLOOKUP($H51,'WM-AR'!$B$7:$AL$2292,16,FALSE)</f>
        <v>0</v>
      </c>
      <c r="R51" s="310">
        <f>VLOOKUP($H51,'WM-AR'!$B$7:$AL$2292,18,FALSE)</f>
        <v>0</v>
      </c>
      <c r="S51" s="310" t="str">
        <f>VLOOKUP($H51,'WM-AR'!$B$7:$AL$2292,20,FALSE)</f>
        <v/>
      </c>
      <c r="T51" s="310">
        <f>VLOOKUP($H51,'WM-AR'!$B$7:$AL$2292,22,FALSE)</f>
        <v>0</v>
      </c>
      <c r="U51" s="310" t="str">
        <f>VLOOKUP($H51,'WM-AR'!$B$7:$AL$2292,24,FALSE)</f>
        <v/>
      </c>
      <c r="V51" s="310">
        <f>VLOOKUP($H51,'WM-AR'!$B$7:$AL$2292,25,FALSE)</f>
        <v>0</v>
      </c>
      <c r="W51" s="310" t="str">
        <f>VLOOKUP($H51,'WM-AR'!$B$7:$AL$2292,26,FALSE)</f>
        <v/>
      </c>
      <c r="X51" s="310">
        <f>VLOOKUP($H51,'WM-AR'!$B$7:$AL$2292,27,FALSE)</f>
        <v>0</v>
      </c>
      <c r="Y51" s="310">
        <f>VLOOKUP($H51,'WM-AR'!$B$7:$AL$2292,28,FALSE)</f>
        <v>0</v>
      </c>
      <c r="Z51" s="310">
        <f>VLOOKUP($H51,'WM-AR'!$B$7:$AL$2292,29,FALSE)</f>
        <v>0</v>
      </c>
      <c r="AA51" s="310">
        <f>VLOOKUP($H51,'WM-AR'!$B$7:$AL$2292,30,FALSE)</f>
        <v>0</v>
      </c>
      <c r="AB51" s="310">
        <f>VLOOKUP($H51,'WM-AR'!$B$7:$AL$2292,31,FALSE)</f>
        <v>0</v>
      </c>
      <c r="AC51" s="310">
        <f>VLOOKUP($H51,'WM-AR'!$B$7:$AL$2292,32,FALSE)</f>
        <v>0</v>
      </c>
      <c r="AD51" s="310">
        <f>VLOOKUP($H51,'WM-AR'!$B$7:$AL$2292,33,FALSE)</f>
        <v>0</v>
      </c>
      <c r="AE51" s="287" t="s">
        <v>899</v>
      </c>
      <c r="AF51" s="316" t="s">
        <v>885</v>
      </c>
      <c r="AG51" s="312"/>
      <c r="AH51" s="312" t="s">
        <v>886</v>
      </c>
      <c r="AI51" s="422" t="s">
        <v>1459</v>
      </c>
    </row>
    <row r="52" spans="2:36" ht="49.9" customHeight="1">
      <c r="B52" s="307"/>
      <c r="C52" s="286"/>
      <c r="D52" s="286"/>
      <c r="E52" s="286"/>
      <c r="F52" s="286" t="str">
        <f t="shared" si="7"/>
        <v xml:space="preserve">Form Work (3 times in use) </v>
      </c>
      <c r="G52" s="308" t="s">
        <v>1222</v>
      </c>
      <c r="H52" s="309" t="str">
        <f t="shared" si="1"/>
        <v>A03AD035-00001</v>
      </c>
      <c r="I52" s="310"/>
      <c r="J52" s="310" t="str">
        <f>VLOOKUP($H52,'WM-AR'!$B$7:$AL$2292,34,FALSE)</f>
        <v>M2</v>
      </c>
      <c r="K52" s="310" t="str">
        <f>VLOOKUP($H52,'WM-AR'!$B$7:$AL$2292,4,FALSE)</f>
        <v>Concrete Work</v>
      </c>
      <c r="L52" s="310" t="str">
        <f>VLOOKUP($H52,'WM-AR'!$B$7:$AL$2292,6,FALSE)</f>
        <v>Substructure Work</v>
      </c>
      <c r="M52" s="310" t="str">
        <f>VLOOKUP($H52,'WM-AR'!$B$7:$AL$2292,8,FALSE)</f>
        <v>Form Work (3 times in use)</v>
      </c>
      <c r="N52" s="310" t="str">
        <f>VLOOKUP($H52,'WM-AR'!$B$7:$AL$2292,10,FALSE)</f>
        <v>Flat Form</v>
      </c>
      <c r="O52" s="310">
        <f>VLOOKUP($H52,'WM-AR'!$B$7:$AL$2292,12,FALSE)</f>
        <v>0</v>
      </c>
      <c r="P52" s="310" t="str">
        <f>IF(VLOOKUP($H52,'WM-AR'!$B$7:$AL$2292,14,FALSE)=0,"",VLOOKUP($H52,'WM-AR'!$B$7:$AL$2292,14,FALSE))</f>
        <v/>
      </c>
      <c r="Q52" s="310">
        <f>VLOOKUP($H52,'WM-AR'!$B$7:$AL$2292,16,FALSE)</f>
        <v>0</v>
      </c>
      <c r="R52" s="310">
        <f>VLOOKUP($H52,'WM-AR'!$B$7:$AL$2292,18,FALSE)</f>
        <v>0</v>
      </c>
      <c r="S52" s="310" t="str">
        <f>VLOOKUP($H52,'WM-AR'!$B$7:$AL$2292,20,FALSE)</f>
        <v>Dressed Lumber, Plywood or Steel Form(Wood Planks are not Allowed) incl. Chamfer</v>
      </c>
      <c r="T52" s="310">
        <f>VLOOKUP($H52,'WM-AR'!$B$7:$AL$2292,22,FALSE)</f>
        <v>0</v>
      </c>
      <c r="U52" s="310" t="str">
        <f>VLOOKUP($H52,'WM-AR'!$B$7:$AL$2292,24,FALSE)</f>
        <v/>
      </c>
      <c r="V52" s="310">
        <f>VLOOKUP($H52,'WM-AR'!$B$7:$AL$2292,25,FALSE)</f>
        <v>0</v>
      </c>
      <c r="W52" s="310" t="str">
        <f>VLOOKUP($H52,'WM-AR'!$B$7:$AL$2292,26,FALSE)</f>
        <v/>
      </c>
      <c r="X52" s="310">
        <f>VLOOKUP($H52,'WM-AR'!$B$7:$AL$2292,27,FALSE)</f>
        <v>0</v>
      </c>
      <c r="Y52" s="310">
        <f>VLOOKUP($H52,'WM-AR'!$B$7:$AL$2292,28,FALSE)</f>
        <v>0</v>
      </c>
      <c r="Z52" s="310">
        <f>VLOOKUP($H52,'WM-AR'!$B$7:$AL$2292,29,FALSE)</f>
        <v>0</v>
      </c>
      <c r="AA52" s="310">
        <f>VLOOKUP($H52,'WM-AR'!$B$7:$AL$2292,30,FALSE)</f>
        <v>0</v>
      </c>
      <c r="AB52" s="310">
        <f>VLOOKUP($H52,'WM-AR'!$B$7:$AL$2292,31,FALSE)</f>
        <v>0</v>
      </c>
      <c r="AC52" s="310">
        <f>VLOOKUP($H52,'WM-AR'!$B$7:$AL$2292,32,FALSE)</f>
        <v>0</v>
      </c>
      <c r="AD52" s="310">
        <f>VLOOKUP($H52,'WM-AR'!$B$7:$AL$2292,33,FALSE)</f>
        <v>0</v>
      </c>
      <c r="AE52" s="287"/>
      <c r="AF52" s="316" t="s">
        <v>633</v>
      </c>
      <c r="AG52" s="312"/>
      <c r="AH52" s="312" t="s">
        <v>763</v>
      </c>
      <c r="AI52" s="334" t="s">
        <v>1460</v>
      </c>
    </row>
    <row r="53" spans="2:36" ht="49.9" customHeight="1">
      <c r="B53" s="307"/>
      <c r="C53" s="286"/>
      <c r="D53" s="286"/>
      <c r="E53" s="286"/>
      <c r="F53" s="286" t="str">
        <f t="shared" si="7"/>
        <v xml:space="preserve">Bitumen/Bituminous/Asphalt Coating </v>
      </c>
      <c r="G53" s="308" t="s">
        <v>906</v>
      </c>
      <c r="H53" s="309" t="str">
        <f t="shared" si="1"/>
        <v>A03AH056-00001</v>
      </c>
      <c r="I53" s="310"/>
      <c r="J53" s="310" t="str">
        <f>VLOOKUP($H53,'WM-AR'!$B$7:$AL$2292,34,FALSE)</f>
        <v>M2</v>
      </c>
      <c r="K53" s="310" t="str">
        <f>VLOOKUP($H53,'WM-AR'!$B$7:$AL$2292,4,FALSE)</f>
        <v>Concrete Work</v>
      </c>
      <c r="L53" s="310" t="str">
        <f>VLOOKUP($H53,'WM-AR'!$B$7:$AL$2292,6,FALSE)</f>
        <v>Concrete Protective Coating (U/G)</v>
      </c>
      <c r="M53" s="310" t="str">
        <f>VLOOKUP($H53,'WM-AR'!$B$7:$AL$2292,8,FALSE)</f>
        <v>Bitumen/Bituminous/Asphalt Coating</v>
      </c>
      <c r="N53" s="310">
        <f>VLOOKUP($H53,'WM-AR'!$B$7:$AL$2292,10,FALSE)</f>
        <v>0</v>
      </c>
      <c r="O53" s="310">
        <f>VLOOKUP($H53,'WM-AR'!$B$7:$AL$2292,12,FALSE)</f>
        <v>0</v>
      </c>
      <c r="P53" s="310" t="str">
        <f>IF(VLOOKUP($H53,'WM-AR'!$B$7:$AL$2292,14,FALSE)=0,"",VLOOKUP($H53,'WM-AR'!$B$7:$AL$2292,14,FALSE))</f>
        <v/>
      </c>
      <c r="Q53" s="310">
        <f>VLOOKUP($H53,'WM-AR'!$B$7:$AL$2292,16,FALSE)</f>
        <v>0</v>
      </c>
      <c r="R53" s="310">
        <f>VLOOKUP($H53,'WM-AR'!$B$7:$AL$2292,18,FALSE)</f>
        <v>0</v>
      </c>
      <c r="S53" s="310">
        <f>VLOOKUP($H53,'WM-AR'!$B$7:$AL$2292,20,FALSE)</f>
        <v>0</v>
      </c>
      <c r="T53" s="310">
        <f>VLOOKUP($H53,'WM-AR'!$B$7:$AL$2292,22,FALSE)</f>
        <v>0</v>
      </c>
      <c r="U53" s="310">
        <f>VLOOKUP($H53,'WM-AR'!$B$7:$AL$2292,24,FALSE)</f>
        <v>0</v>
      </c>
      <c r="V53" s="310">
        <f>VLOOKUP($H53,'WM-AR'!$B$7:$AL$2292,25,FALSE)</f>
        <v>0</v>
      </c>
      <c r="W53" s="310" t="str">
        <f>VLOOKUP($H53,'WM-AR'!$B$7:$AL$2292,26,FALSE)</f>
        <v/>
      </c>
      <c r="X53" s="310">
        <f>VLOOKUP($H53,'WM-AR'!$B$7:$AL$2292,27,FALSE)</f>
        <v>0</v>
      </c>
      <c r="Y53" s="310">
        <f>VLOOKUP($H53,'WM-AR'!$B$7:$AL$2292,28,FALSE)</f>
        <v>0</v>
      </c>
      <c r="Z53" s="310">
        <f>VLOOKUP($H53,'WM-AR'!$B$7:$AL$2292,29,FALSE)</f>
        <v>0</v>
      </c>
      <c r="AA53" s="310">
        <f>VLOOKUP($H53,'WM-AR'!$B$7:$AL$2292,30,FALSE)</f>
        <v>0</v>
      </c>
      <c r="AB53" s="310">
        <f>VLOOKUP($H53,'WM-AR'!$B$7:$AL$2292,31,FALSE)</f>
        <v>0</v>
      </c>
      <c r="AC53" s="310">
        <f>VLOOKUP($H53,'WM-AR'!$B$7:$AL$2292,32,FALSE)</f>
        <v>0</v>
      </c>
      <c r="AD53" s="310">
        <f>VLOOKUP($H53,'WM-AR'!$B$7:$AL$2292,33,FALSE)</f>
        <v>0</v>
      </c>
      <c r="AE53" s="287"/>
      <c r="AF53" s="316" t="s">
        <v>633</v>
      </c>
      <c r="AG53" s="312"/>
      <c r="AH53" s="312" t="s">
        <v>763</v>
      </c>
      <c r="AI53" s="334" t="s">
        <v>1460</v>
      </c>
    </row>
    <row r="54" spans="2:36" ht="49.9" customHeight="1">
      <c r="B54" s="349"/>
      <c r="C54" s="486"/>
      <c r="D54" s="486"/>
      <c r="E54" s="486"/>
      <c r="F54" s="334"/>
      <c r="G54" s="487"/>
      <c r="H54" s="488" t="str">
        <f t="shared" si="1"/>
        <v/>
      </c>
      <c r="I54" s="489"/>
      <c r="J54" s="489"/>
      <c r="K54" s="489"/>
      <c r="L54" s="489"/>
      <c r="M54" s="489"/>
      <c r="N54" s="310"/>
      <c r="O54" s="489"/>
      <c r="P54" s="489"/>
      <c r="Q54" s="489"/>
      <c r="R54" s="489"/>
      <c r="S54" s="489"/>
      <c r="T54" s="489"/>
      <c r="U54" s="489"/>
      <c r="V54" s="310"/>
      <c r="W54" s="310"/>
      <c r="X54" s="310"/>
      <c r="Y54" s="310"/>
      <c r="Z54" s="310"/>
      <c r="AA54" s="310"/>
      <c r="AB54" s="310"/>
      <c r="AC54" s="310"/>
      <c r="AD54" s="310"/>
      <c r="AE54" s="287"/>
      <c r="AF54" s="316"/>
      <c r="AG54" s="490"/>
      <c r="AH54" s="490"/>
      <c r="AI54" s="334"/>
    </row>
    <row r="55" spans="2:36" ht="34.9" customHeight="1">
      <c r="B55" s="440" t="s">
        <v>1478</v>
      </c>
      <c r="C55" s="285" t="s">
        <v>601</v>
      </c>
      <c r="D55" s="308"/>
      <c r="E55" s="287" t="s">
        <v>630</v>
      </c>
      <c r="F55" s="288" t="s">
        <v>1479</v>
      </c>
      <c r="G55" s="289"/>
      <c r="H55" s="290" t="str">
        <f t="shared" si="1"/>
        <v/>
      </c>
      <c r="I55" s="290"/>
      <c r="J55" s="290"/>
      <c r="K55" s="290"/>
      <c r="L55" s="290"/>
      <c r="M55" s="291"/>
      <c r="N55" s="454"/>
      <c r="O55" s="442"/>
      <c r="P55" s="442"/>
      <c r="Q55" s="442"/>
      <c r="R55" s="442"/>
      <c r="S55" s="442"/>
      <c r="T55" s="442"/>
      <c r="U55" s="443"/>
      <c r="V55" s="444"/>
      <c r="W55" s="444"/>
      <c r="X55" s="444"/>
      <c r="Y55" s="444"/>
      <c r="Z55" s="444"/>
      <c r="AA55" s="444"/>
      <c r="AB55" s="444"/>
      <c r="AC55" s="444"/>
      <c r="AD55" s="444"/>
      <c r="AE55" s="394" t="s">
        <v>1480</v>
      </c>
      <c r="AF55" s="297"/>
      <c r="AG55" s="297"/>
      <c r="AH55" s="297"/>
      <c r="AI55" s="484" t="s">
        <v>1457</v>
      </c>
      <c r="AJ55" s="78" t="s">
        <v>1436</v>
      </c>
    </row>
    <row r="56" spans="2:36" ht="49.9" customHeight="1">
      <c r="B56" s="307"/>
      <c r="C56" s="286"/>
      <c r="D56" s="286"/>
      <c r="E56" s="286"/>
      <c r="F56" s="286" t="str">
        <f>M56&amp;" "&amp;P56</f>
        <v xml:space="preserve">Non-Shrink Grouting </v>
      </c>
      <c r="G56" s="308" t="s">
        <v>1465</v>
      </c>
      <c r="H56" s="309" t="str">
        <f t="shared" si="1"/>
        <v>S03AA030-00001</v>
      </c>
      <c r="I56" s="310"/>
      <c r="J56" s="310" t="str">
        <f>VLOOKUP($H56,'WM-AR'!$B$7:$AL$2292,34,FALSE)</f>
        <v>M3</v>
      </c>
      <c r="K56" s="310" t="str">
        <f>VLOOKUP($H56,'WM-AR'!$B$7:$AL$2292,4,FALSE)</f>
        <v>Main Steel Structure Erection Work</v>
      </c>
      <c r="L56" s="310" t="str">
        <f>VLOOKUP($H56,'WM-AR'!$B$7:$AL$2292,6,FALSE)</f>
        <v>Shelter/Building</v>
      </c>
      <c r="M56" s="310" t="str">
        <f>VLOOKUP($H56,'WM-AR'!$B$7:$AL$2292,8,FALSE)</f>
        <v>Non-Shrink Grouting</v>
      </c>
      <c r="N56" s="310">
        <f>VLOOKUP($H56,'WM-AR'!$B$7:$AL$2292,10,FALSE)</f>
        <v>0</v>
      </c>
      <c r="O56" s="310">
        <f>VLOOKUP($H56,'WM-AR'!$B$7:$AL$2292,12,FALSE)</f>
        <v>0</v>
      </c>
      <c r="P56" s="310" t="str">
        <f>IF(VLOOKUP($H56,'WM-AR'!$B$7:$AL$2292,14,FALSE)=0,"",VLOOKUP($H56,'WM-AR'!$B$7:$AL$2292,14,FALSE))</f>
        <v/>
      </c>
      <c r="Q56" s="310">
        <f>VLOOKUP($H56,'WM-AR'!$B$7:$AL$2292,16,FALSE)</f>
        <v>0</v>
      </c>
      <c r="R56" s="310">
        <f>VLOOKUP($H56,'WM-AR'!$B$7:$AL$2292,18,FALSE)</f>
        <v>0</v>
      </c>
      <c r="S56" s="310">
        <f>VLOOKUP($H56,'WM-AR'!$B$7:$AL$2292,20,FALSE)</f>
        <v>0</v>
      </c>
      <c r="T56" s="310">
        <f>VLOOKUP($H56,'WM-AR'!$B$7:$AL$2292,22,FALSE)</f>
        <v>0</v>
      </c>
      <c r="U56" s="310">
        <f>VLOOKUP($H56,'WM-AR'!$B$7:$AL$2292,24,FALSE)</f>
        <v>0</v>
      </c>
      <c r="V56" s="310">
        <f>VLOOKUP($H56,'WM-AR'!$B$7:$AL$2292,25,FALSE)</f>
        <v>0</v>
      </c>
      <c r="W56" s="310">
        <f>VLOOKUP($H56,'WM-AR'!$B$7:$AL$2292,26,FALSE)</f>
        <v>0</v>
      </c>
      <c r="X56" s="310">
        <f>VLOOKUP($H56,'WM-AR'!$B$7:$AL$2292,27,FALSE)</f>
        <v>0</v>
      </c>
      <c r="Y56" s="310">
        <f>VLOOKUP($H56,'WM-AR'!$B$7:$AL$2292,28,FALSE)</f>
        <v>0</v>
      </c>
      <c r="Z56" s="310" t="str">
        <f>VLOOKUP($H56,'WM-AR'!$B$7:$AL$2292,29,FALSE)</f>
        <v>Material: (   )</v>
      </c>
      <c r="AA56" s="310">
        <f>VLOOKUP($H56,'WM-AR'!$B$7:$AL$2292,30,FALSE)</f>
        <v>0</v>
      </c>
      <c r="AB56" s="310" t="str">
        <f>VLOOKUP($H56,'WM-AR'!$B$7:$AL$2292,31,FALSE)</f>
        <v>THK=(  )mm</v>
      </c>
      <c r="AC56" s="310">
        <f>VLOOKUP($H56,'WM-AR'!$B$7:$AL$2292,32,FALSE)</f>
        <v>0</v>
      </c>
      <c r="AD56" s="310">
        <f>VLOOKUP($H56,'WM-AR'!$B$7:$AL$2292,33,FALSE)</f>
        <v>0</v>
      </c>
      <c r="AE56" s="287"/>
      <c r="AF56" s="316" t="s">
        <v>1466</v>
      </c>
      <c r="AG56" s="312"/>
      <c r="AH56" s="312" t="s">
        <v>763</v>
      </c>
      <c r="AI56" s="334" t="s">
        <v>1460</v>
      </c>
    </row>
    <row r="57" spans="2:36" ht="34.9" customHeight="1">
      <c r="B57" s="356">
        <v>5.2</v>
      </c>
      <c r="C57" s="357" t="s">
        <v>1481</v>
      </c>
      <c r="D57" s="357"/>
      <c r="E57" s="357"/>
      <c r="F57" s="459"/>
      <c r="G57" s="483"/>
      <c r="H57" s="359" t="str">
        <f t="shared" si="1"/>
        <v/>
      </c>
      <c r="I57" s="359"/>
      <c r="J57" s="360"/>
      <c r="K57" s="360"/>
      <c r="L57" s="360"/>
      <c r="M57" s="360"/>
      <c r="N57" s="360"/>
      <c r="O57" s="360"/>
      <c r="P57" s="360"/>
      <c r="Q57" s="360"/>
      <c r="R57" s="360"/>
      <c r="S57" s="360"/>
      <c r="T57" s="360"/>
      <c r="U57" s="360"/>
      <c r="V57" s="360"/>
      <c r="W57" s="360"/>
      <c r="X57" s="360"/>
      <c r="Y57" s="360"/>
      <c r="Z57" s="360"/>
      <c r="AA57" s="360"/>
      <c r="AB57" s="360"/>
      <c r="AC57" s="360"/>
      <c r="AD57" s="360"/>
      <c r="AE57" s="361"/>
      <c r="AF57" s="361"/>
      <c r="AG57" s="361"/>
      <c r="AH57" s="361"/>
      <c r="AI57" s="361"/>
    </row>
    <row r="58" spans="2:36" ht="34.9" customHeight="1">
      <c r="B58" s="440"/>
      <c r="C58" s="285" t="s">
        <v>601</v>
      </c>
      <c r="D58" s="308"/>
      <c r="E58" s="287" t="s">
        <v>630</v>
      </c>
      <c r="F58" s="288" t="s">
        <v>1482</v>
      </c>
      <c r="G58" s="289"/>
      <c r="H58" s="290" t="str">
        <f t="shared" si="1"/>
        <v/>
      </c>
      <c r="I58" s="290"/>
      <c r="J58" s="290"/>
      <c r="K58" s="290"/>
      <c r="L58" s="290"/>
      <c r="M58" s="291"/>
      <c r="N58" s="454"/>
      <c r="O58" s="442"/>
      <c r="P58" s="442"/>
      <c r="Q58" s="442"/>
      <c r="R58" s="442"/>
      <c r="S58" s="442"/>
      <c r="T58" s="442"/>
      <c r="U58" s="443"/>
      <c r="V58" s="444"/>
      <c r="W58" s="444"/>
      <c r="X58" s="444"/>
      <c r="Y58" s="444"/>
      <c r="Z58" s="444"/>
      <c r="AA58" s="444"/>
      <c r="AB58" s="444"/>
      <c r="AC58" s="444"/>
      <c r="AD58" s="444"/>
      <c r="AE58" s="394"/>
      <c r="AF58" s="297"/>
      <c r="AG58" s="297"/>
      <c r="AH58" s="297"/>
      <c r="AI58" s="484" t="s">
        <v>1457</v>
      </c>
    </row>
    <row r="59" spans="2:36" ht="49.9" customHeight="1">
      <c r="B59" s="307"/>
      <c r="C59" s="286"/>
      <c r="D59" s="286"/>
      <c r="E59" s="286"/>
      <c r="F59" s="286" t="str">
        <f t="shared" ref="F59:F62" si="8">M59&amp;" "&amp;P59</f>
        <v>Structural Concrete 20MPa &lt; F'c (Cylinder Strength) ≤ 25MPa</v>
      </c>
      <c r="G59" s="308" t="s">
        <v>893</v>
      </c>
      <c r="H59" s="309" t="str">
        <f t="shared" si="1"/>
        <v>A03AF032-00010</v>
      </c>
      <c r="I59" s="310"/>
      <c r="J59" s="310" t="str">
        <f>VLOOKUP($H59,'WM-AR'!$B$7:$AL$2292,34,FALSE)</f>
        <v>M3</v>
      </c>
      <c r="K59" s="310" t="str">
        <f>VLOOKUP($H59,'WM-AR'!$B$7:$AL$2292,4,FALSE)</f>
        <v>Concrete Work</v>
      </c>
      <c r="L59" s="310" t="str">
        <f>VLOOKUP($H59,'WM-AR'!$B$7:$AL$2292,6,FALSE)</f>
        <v>Superstructure Work</v>
      </c>
      <c r="M59" s="310" t="str">
        <f>VLOOKUP($H59,'WM-AR'!$B$7:$AL$2292,8,FALSE)</f>
        <v>Structural Concrete</v>
      </c>
      <c r="N59" s="310">
        <f>VLOOKUP($H59,'WM-AR'!$B$7:$AL$2292,10,FALSE)</f>
        <v>0</v>
      </c>
      <c r="O59" s="310" t="str">
        <f>VLOOKUP($H59,'WM-AR'!$B$7:$AL$2292,12,FALSE)</f>
        <v>Cement Type-1</v>
      </c>
      <c r="P59" s="310" t="str">
        <f>IF(VLOOKUP($H59,'WM-AR'!$B$7:$AL$2292,14,FALSE)=0,"",VLOOKUP($H59,'WM-AR'!$B$7:$AL$2292,14,FALSE))</f>
        <v>20MPa &lt; F'c (Cylinder Strength) ≤ 25MPa</v>
      </c>
      <c r="Q59" s="310">
        <f>VLOOKUP($H59,'WM-AR'!$B$7:$AL$2292,16,FALSE)</f>
        <v>0</v>
      </c>
      <c r="R59" s="310">
        <f>VLOOKUP($H59,'WM-AR'!$B$7:$AL$2292,18,FALSE)</f>
        <v>0</v>
      </c>
      <c r="S59" s="310" t="str">
        <f>VLOOKUP($H59,'WM-AR'!$B$7:$AL$2292,20,FALSE)</f>
        <v/>
      </c>
      <c r="T59" s="310">
        <f>VLOOKUP($H59,'WM-AR'!$B$7:$AL$2292,22,FALSE)</f>
        <v>0</v>
      </c>
      <c r="U59" s="310" t="str">
        <f>VLOOKUP($H59,'WM-AR'!$B$7:$AL$2292,24,FALSE)</f>
        <v/>
      </c>
      <c r="V59" s="310">
        <f>VLOOKUP($H59,'WM-AR'!$B$7:$AL$2292,25,FALSE)</f>
        <v>0</v>
      </c>
      <c r="W59" s="310" t="str">
        <f>VLOOKUP($H59,'WM-AR'!$B$7:$AL$2292,26,FALSE)</f>
        <v/>
      </c>
      <c r="X59" s="310">
        <f>VLOOKUP($H59,'WM-AR'!$B$7:$AL$2292,27,FALSE)</f>
        <v>0</v>
      </c>
      <c r="Y59" s="310">
        <f>VLOOKUP($H59,'WM-AR'!$B$7:$AL$2292,28,FALSE)</f>
        <v>0</v>
      </c>
      <c r="Z59" s="310">
        <f>VLOOKUP($H59,'WM-AR'!$B$7:$AL$2292,29,FALSE)</f>
        <v>0</v>
      </c>
      <c r="AA59" s="310">
        <f>VLOOKUP($H59,'WM-AR'!$B$7:$AL$2292,30,FALSE)</f>
        <v>0</v>
      </c>
      <c r="AB59" s="310">
        <f>VLOOKUP($H59,'WM-AR'!$B$7:$AL$2292,31,FALSE)</f>
        <v>0</v>
      </c>
      <c r="AC59" s="310">
        <f>VLOOKUP($H59,'WM-AR'!$B$7:$AL$2292,32,FALSE)</f>
        <v>0</v>
      </c>
      <c r="AD59" s="310">
        <f>VLOOKUP($H59,'WM-AR'!$B$7:$AL$2292,33,FALSE)</f>
        <v>0</v>
      </c>
      <c r="AE59" s="287" t="s">
        <v>897</v>
      </c>
      <c r="AF59" s="316" t="s">
        <v>881</v>
      </c>
      <c r="AG59" s="312"/>
      <c r="AH59" s="312" t="s">
        <v>882</v>
      </c>
      <c r="AI59" s="334"/>
    </row>
    <row r="60" spans="2:36" ht="49.9" customHeight="1">
      <c r="B60" s="307"/>
      <c r="C60" s="286"/>
      <c r="D60" s="286"/>
      <c r="E60" s="286"/>
      <c r="F60" s="286" t="str">
        <f t="shared" si="8"/>
        <v>Rebar Work 400MPa&lt;Fy≤470MPa</v>
      </c>
      <c r="G60" s="308" t="s">
        <v>1207</v>
      </c>
      <c r="H60" s="309" t="str">
        <f t="shared" si="1"/>
        <v>A03AD037-00002</v>
      </c>
      <c r="I60" s="310"/>
      <c r="J60" s="310" t="str">
        <f>VLOOKUP($H60,'WM-AR'!$B$7:$AL$2292,34,FALSE)</f>
        <v>TON</v>
      </c>
      <c r="K60" s="310" t="str">
        <f>VLOOKUP($H60,'WM-AR'!$B$7:$AL$2292,4,FALSE)</f>
        <v>Concrete Work</v>
      </c>
      <c r="L60" s="310" t="str">
        <f>VLOOKUP($H60,'WM-AR'!$B$7:$AL$2292,6,FALSE)</f>
        <v>Substructure Work</v>
      </c>
      <c r="M60" s="310" t="str">
        <f>VLOOKUP($H60,'WM-AR'!$B$7:$AL$2292,8,FALSE)</f>
        <v>Rebar Work</v>
      </c>
      <c r="N60" s="310" t="str">
        <f>VLOOKUP($H60,'WM-AR'!$B$7:$AL$2292,10,FALSE)</f>
        <v>Deformed Bar (Non-Coat.)</v>
      </c>
      <c r="O60" s="310">
        <f>VLOOKUP($H60,'WM-AR'!$B$7:$AL$2292,12,FALSE)</f>
        <v>0</v>
      </c>
      <c r="P60" s="310" t="str">
        <f>IF(VLOOKUP($H60,'WM-AR'!$B$7:$AL$2292,14,FALSE)=0,"",VLOOKUP($H60,'WM-AR'!$B$7:$AL$2292,14,FALSE))</f>
        <v>400MPa&lt;Fy≤470MPa</v>
      </c>
      <c r="Q60" s="310">
        <f>VLOOKUP($H60,'WM-AR'!$B$7:$AL$2292,16,FALSE)</f>
        <v>0</v>
      </c>
      <c r="R60" s="310">
        <f>VLOOKUP($H60,'WM-AR'!$B$7:$AL$2292,18,FALSE)</f>
        <v>0</v>
      </c>
      <c r="S60" s="310" t="str">
        <f>VLOOKUP($H60,'WM-AR'!$B$7:$AL$2292,20,FALSE)</f>
        <v/>
      </c>
      <c r="T60" s="310">
        <f>VLOOKUP($H60,'WM-AR'!$B$7:$AL$2292,22,FALSE)</f>
        <v>0</v>
      </c>
      <c r="U60" s="310" t="str">
        <f>VLOOKUP($H60,'WM-AR'!$B$7:$AL$2292,24,FALSE)</f>
        <v/>
      </c>
      <c r="V60" s="310">
        <f>VLOOKUP($H60,'WM-AR'!$B$7:$AL$2292,25,FALSE)</f>
        <v>0</v>
      </c>
      <c r="W60" s="310" t="str">
        <f>VLOOKUP($H60,'WM-AR'!$B$7:$AL$2292,26,FALSE)</f>
        <v/>
      </c>
      <c r="X60" s="310">
        <f>VLOOKUP($H60,'WM-AR'!$B$7:$AL$2292,27,FALSE)</f>
        <v>0</v>
      </c>
      <c r="Y60" s="310">
        <f>VLOOKUP($H60,'WM-AR'!$B$7:$AL$2292,28,FALSE)</f>
        <v>0</v>
      </c>
      <c r="Z60" s="310">
        <f>VLOOKUP($H60,'WM-AR'!$B$7:$AL$2292,29,FALSE)</f>
        <v>0</v>
      </c>
      <c r="AA60" s="310">
        <f>VLOOKUP($H60,'WM-AR'!$B$7:$AL$2292,30,FALSE)</f>
        <v>0</v>
      </c>
      <c r="AB60" s="310">
        <f>VLOOKUP($H60,'WM-AR'!$B$7:$AL$2292,31,FALSE)</f>
        <v>0</v>
      </c>
      <c r="AC60" s="310">
        <f>VLOOKUP($H60,'WM-AR'!$B$7:$AL$2292,32,FALSE)</f>
        <v>0</v>
      </c>
      <c r="AD60" s="310">
        <f>VLOOKUP($H60,'WM-AR'!$B$7:$AL$2292,33,FALSE)</f>
        <v>0</v>
      </c>
      <c r="AE60" s="287" t="s">
        <v>899</v>
      </c>
      <c r="AF60" s="316" t="s">
        <v>885</v>
      </c>
      <c r="AG60" s="312"/>
      <c r="AH60" s="312" t="s">
        <v>886</v>
      </c>
      <c r="AI60" s="334" t="s">
        <v>1459</v>
      </c>
    </row>
    <row r="61" spans="2:36" ht="49.9" customHeight="1">
      <c r="B61" s="307"/>
      <c r="C61" s="286"/>
      <c r="D61" s="286"/>
      <c r="E61" s="286"/>
      <c r="F61" s="286" t="str">
        <f t="shared" si="8"/>
        <v xml:space="preserve">Form Work (1 time in use) </v>
      </c>
      <c r="G61" s="308" t="s">
        <v>888</v>
      </c>
      <c r="H61" s="309" t="str">
        <f t="shared" si="1"/>
        <v>A03AF036-00001</v>
      </c>
      <c r="I61" s="310"/>
      <c r="J61" s="310" t="str">
        <f>VLOOKUP($H61,'WM-AR'!$B$7:$AL$2292,34,FALSE)</f>
        <v>M2</v>
      </c>
      <c r="K61" s="310" t="str">
        <f>VLOOKUP($H61,'WM-AR'!$B$7:$AL$2292,4,FALSE)</f>
        <v>Concrete Work</v>
      </c>
      <c r="L61" s="310" t="str">
        <f>VLOOKUP($H61,'WM-AR'!$B$7:$AL$2292,6,FALSE)</f>
        <v>Superstructure Work</v>
      </c>
      <c r="M61" s="310" t="str">
        <f>VLOOKUP($H61,'WM-AR'!$B$7:$AL$2292,8,FALSE)</f>
        <v>Form Work (1 time in use)</v>
      </c>
      <c r="N61" s="310" t="str">
        <f>VLOOKUP($H61,'WM-AR'!$B$7:$AL$2292,10,FALSE)</f>
        <v>Flat Form</v>
      </c>
      <c r="O61" s="310">
        <f>VLOOKUP($H61,'WM-AR'!$B$7:$AL$2292,12,FALSE)</f>
        <v>0</v>
      </c>
      <c r="P61" s="310" t="str">
        <f>IF(VLOOKUP($H61,'WM-AR'!$B$7:$AL$2292,14,FALSE)=0,"",VLOOKUP($H61,'WM-AR'!$B$7:$AL$2292,14,FALSE))</f>
        <v/>
      </c>
      <c r="Q61" s="310">
        <f>VLOOKUP($H61,'WM-AR'!$B$7:$AL$2292,16,FALSE)</f>
        <v>0</v>
      </c>
      <c r="R61" s="310">
        <f>VLOOKUP($H61,'WM-AR'!$B$7:$AL$2292,18,FALSE)</f>
        <v>0</v>
      </c>
      <c r="S61" s="310" t="str">
        <f>VLOOKUP($H61,'WM-AR'!$B$7:$AL$2292,20,FALSE)</f>
        <v>Dressed Lumber, Plywood or Steel Form(Wood Planks are not Allowed) incl. Chamfer</v>
      </c>
      <c r="T61" s="310">
        <f>VLOOKUP($H61,'WM-AR'!$B$7:$AL$2292,22,FALSE)</f>
        <v>0</v>
      </c>
      <c r="U61" s="310" t="str">
        <f>VLOOKUP($H61,'WM-AR'!$B$7:$AL$2292,24,FALSE)</f>
        <v/>
      </c>
      <c r="V61" s="310">
        <f>VLOOKUP($H61,'WM-AR'!$B$7:$AL$2292,25,FALSE)</f>
        <v>0</v>
      </c>
      <c r="W61" s="310" t="str">
        <f>VLOOKUP($H61,'WM-AR'!$B$7:$AL$2292,26,FALSE)</f>
        <v/>
      </c>
      <c r="X61" s="310">
        <f>VLOOKUP($H61,'WM-AR'!$B$7:$AL$2292,27,FALSE)</f>
        <v>0</v>
      </c>
      <c r="Y61" s="310">
        <f>VLOOKUP($H61,'WM-AR'!$B$7:$AL$2292,28,FALSE)</f>
        <v>0</v>
      </c>
      <c r="Z61" s="310">
        <f>VLOOKUP($H61,'WM-AR'!$B$7:$AL$2292,29,FALSE)</f>
        <v>0</v>
      </c>
      <c r="AA61" s="310">
        <f>VLOOKUP($H61,'WM-AR'!$B$7:$AL$2292,30,FALSE)</f>
        <v>0</v>
      </c>
      <c r="AB61" s="310">
        <f>VLOOKUP($H61,'WM-AR'!$B$7:$AL$2292,31,FALSE)</f>
        <v>0</v>
      </c>
      <c r="AC61" s="310">
        <f>VLOOKUP($H61,'WM-AR'!$B$7:$AL$2292,32,FALSE)</f>
        <v>0</v>
      </c>
      <c r="AD61" s="310">
        <f>VLOOKUP($H61,'WM-AR'!$B$7:$AL$2292,33,FALSE)</f>
        <v>0</v>
      </c>
      <c r="AE61" s="287"/>
      <c r="AF61" s="316" t="s">
        <v>633</v>
      </c>
      <c r="AG61" s="312"/>
      <c r="AH61" s="312" t="s">
        <v>763</v>
      </c>
      <c r="AI61" s="334" t="s">
        <v>1460</v>
      </c>
    </row>
    <row r="62" spans="2:36" ht="49.9" customHeight="1">
      <c r="B62" s="307"/>
      <c r="C62" s="286"/>
      <c r="D62" s="286"/>
      <c r="E62" s="286"/>
      <c r="F62" s="286" t="str">
        <f t="shared" si="8"/>
        <v xml:space="preserve">External Wall Painting </v>
      </c>
      <c r="G62" s="308" t="s">
        <v>1138</v>
      </c>
      <c r="H62" s="309" t="str">
        <f t="shared" si="1"/>
        <v>A04AM077-00001</v>
      </c>
      <c r="I62" s="310"/>
      <c r="J62" s="310" t="str">
        <f>VLOOKUP($H62,'WM-AR'!$B$7:$AL$2292,34,FALSE)</f>
        <v>M2</v>
      </c>
      <c r="K62" s="310" t="str">
        <f>VLOOKUP($H62,'WM-AR'!$B$7:$AL$2292,4,FALSE)</f>
        <v>Finishing Work</v>
      </c>
      <c r="L62" s="310" t="str">
        <f>VLOOKUP($H62,'WM-AR'!$B$7:$AL$2292,6,FALSE)</f>
        <v>Painting Work</v>
      </c>
      <c r="M62" s="310" t="str">
        <f>VLOOKUP($H62,'WM-AR'!$B$7:$AL$2292,8,FALSE)</f>
        <v>External Wall Painting</v>
      </c>
      <c r="N62" s="310" t="str">
        <f>VLOOKUP($H62,'WM-AR'!$B$7:$AL$2292,10,FALSE)</f>
        <v>Acrylic Emulsion Paint</v>
      </c>
      <c r="O62" s="310">
        <f>VLOOKUP($H62,'WM-AR'!$B$7:$AL$2292,12,FALSE)</f>
        <v>0</v>
      </c>
      <c r="P62" s="310" t="str">
        <f>IF(VLOOKUP($H62,'WM-AR'!$B$7:$AL$2292,14,FALSE)=0,"",VLOOKUP($H62,'WM-AR'!$B$7:$AL$2292,14,FALSE))</f>
        <v/>
      </c>
      <c r="Q62" s="310">
        <f>VLOOKUP($H62,'WM-AR'!$B$7:$AL$2292,16,FALSE)</f>
        <v>0</v>
      </c>
      <c r="R62" s="310">
        <f>VLOOKUP($H62,'WM-AR'!$B$7:$AL$2292,18,FALSE)</f>
        <v>0</v>
      </c>
      <c r="S62" s="310" t="str">
        <f>VLOOKUP($H62,'WM-AR'!$B$7:$AL$2292,20,FALSE)</f>
        <v/>
      </c>
      <c r="T62" s="310">
        <f>VLOOKUP($H62,'WM-AR'!$B$7:$AL$2292,22,FALSE)</f>
        <v>0</v>
      </c>
      <c r="U62" s="310" t="str">
        <f>VLOOKUP($H62,'WM-AR'!$B$7:$AL$2292,24,FALSE)</f>
        <v/>
      </c>
      <c r="V62" s="310">
        <f>VLOOKUP($H62,'WM-AR'!$B$7:$AL$2292,25,FALSE)</f>
        <v>0</v>
      </c>
      <c r="W62" s="310" t="str">
        <f>VLOOKUP($H62,'WM-AR'!$B$7:$AL$2292,26,FALSE)</f>
        <v/>
      </c>
      <c r="X62" s="310">
        <f>VLOOKUP($H62,'WM-AR'!$B$7:$AL$2292,27,FALSE)</f>
        <v>0</v>
      </c>
      <c r="Y62" s="310">
        <f>VLOOKUP($H62,'WM-AR'!$B$7:$AL$2292,28,FALSE)</f>
        <v>0</v>
      </c>
      <c r="Z62" s="310">
        <f>VLOOKUP($H62,'WM-AR'!$B$7:$AL$2292,29,FALSE)</f>
        <v>0</v>
      </c>
      <c r="AA62" s="310">
        <f>VLOOKUP($H62,'WM-AR'!$B$7:$AL$2292,30,FALSE)</f>
        <v>0</v>
      </c>
      <c r="AB62" s="310">
        <f>VLOOKUP($H62,'WM-AR'!$B$7:$AL$2292,31,FALSE)</f>
        <v>0</v>
      </c>
      <c r="AC62" s="310">
        <f>VLOOKUP($H62,'WM-AR'!$B$7:$AL$2292,32,FALSE)</f>
        <v>0</v>
      </c>
      <c r="AD62" s="310">
        <f>VLOOKUP($H62,'WM-AR'!$B$7:$AL$2292,33,FALSE)</f>
        <v>0</v>
      </c>
      <c r="AE62" s="287"/>
      <c r="AF62" s="316" t="s">
        <v>633</v>
      </c>
      <c r="AG62" s="312"/>
      <c r="AH62" s="312" t="s">
        <v>763</v>
      </c>
      <c r="AI62" s="334" t="s">
        <v>1460</v>
      </c>
    </row>
    <row r="63" spans="2:36" ht="34.9" customHeight="1">
      <c r="B63" s="349"/>
      <c r="C63" s="420"/>
      <c r="D63" s="426"/>
      <c r="E63" s="426"/>
      <c r="F63" s="426"/>
      <c r="G63" s="485"/>
      <c r="H63" s="350" t="str">
        <f t="shared" si="1"/>
        <v/>
      </c>
      <c r="I63" s="351"/>
      <c r="J63" s="351"/>
      <c r="K63" s="351"/>
      <c r="L63" s="351"/>
      <c r="M63" s="351"/>
      <c r="N63" s="351"/>
      <c r="O63" s="351"/>
      <c r="P63" s="351"/>
      <c r="Q63" s="351"/>
      <c r="R63" s="351"/>
      <c r="S63" s="351"/>
      <c r="T63" s="351"/>
      <c r="U63" s="351"/>
      <c r="V63" s="351"/>
      <c r="W63" s="351"/>
      <c r="X63" s="351"/>
      <c r="Y63" s="351"/>
      <c r="Z63" s="351"/>
      <c r="AA63" s="351"/>
      <c r="AB63" s="351"/>
      <c r="AC63" s="351"/>
      <c r="AD63" s="351"/>
      <c r="AE63" s="440"/>
      <c r="AF63" s="297"/>
      <c r="AG63" s="297"/>
      <c r="AH63" s="297"/>
      <c r="AI63" s="475"/>
    </row>
    <row r="64" spans="2:36" ht="34.9" customHeight="1">
      <c r="B64" s="356">
        <v>5.3</v>
      </c>
      <c r="C64" s="357" t="s">
        <v>321</v>
      </c>
      <c r="D64" s="357"/>
      <c r="E64" s="357"/>
      <c r="F64" s="459"/>
      <c r="G64" s="483"/>
      <c r="H64" s="359" t="str">
        <f t="shared" si="1"/>
        <v/>
      </c>
      <c r="I64" s="359"/>
      <c r="J64" s="360"/>
      <c r="K64" s="360"/>
      <c r="L64" s="360"/>
      <c r="M64" s="360"/>
      <c r="N64" s="360"/>
      <c r="O64" s="360"/>
      <c r="P64" s="360"/>
      <c r="Q64" s="360"/>
      <c r="R64" s="360"/>
      <c r="S64" s="360"/>
      <c r="T64" s="360"/>
      <c r="U64" s="360"/>
      <c r="V64" s="360"/>
      <c r="W64" s="360"/>
      <c r="X64" s="360"/>
      <c r="Y64" s="360"/>
      <c r="Z64" s="360"/>
      <c r="AA64" s="360"/>
      <c r="AB64" s="360"/>
      <c r="AC64" s="360"/>
      <c r="AD64" s="360"/>
      <c r="AE64" s="361"/>
      <c r="AF64" s="361"/>
      <c r="AG64" s="361"/>
      <c r="AH64" s="361"/>
      <c r="AI64" s="361"/>
    </row>
    <row r="65" spans="2:35" ht="34.9" customHeight="1">
      <c r="B65" s="440"/>
      <c r="C65" s="285" t="s">
        <v>601</v>
      </c>
      <c r="D65" s="308"/>
      <c r="E65" s="287" t="s">
        <v>641</v>
      </c>
      <c r="F65" s="288" t="s">
        <v>1483</v>
      </c>
      <c r="G65" s="289"/>
      <c r="H65" s="290" t="str">
        <f t="shared" si="1"/>
        <v/>
      </c>
      <c r="I65" s="290"/>
      <c r="J65" s="290"/>
      <c r="K65" s="290"/>
      <c r="L65" s="290"/>
      <c r="M65" s="291"/>
      <c r="N65" s="454"/>
      <c r="O65" s="442"/>
      <c r="P65" s="442"/>
      <c r="Q65" s="442"/>
      <c r="R65" s="442"/>
      <c r="S65" s="442"/>
      <c r="T65" s="442"/>
      <c r="U65" s="443"/>
      <c r="V65" s="444"/>
      <c r="W65" s="444"/>
      <c r="X65" s="444"/>
      <c r="Y65" s="444"/>
      <c r="Z65" s="444"/>
      <c r="AA65" s="444"/>
      <c r="AB65" s="444"/>
      <c r="AC65" s="444"/>
      <c r="AD65" s="444"/>
      <c r="AE65" s="394"/>
      <c r="AF65" s="297"/>
      <c r="AG65" s="297"/>
      <c r="AH65" s="297"/>
      <c r="AI65" s="484"/>
    </row>
    <row r="66" spans="2:35" ht="49.9" customHeight="1">
      <c r="B66" s="307"/>
      <c r="C66" s="286"/>
      <c r="D66" s="286"/>
      <c r="E66" s="286"/>
      <c r="F66" s="286" t="str">
        <f t="shared" ref="F66:F68" si="9">M66&amp;" "&amp;P66</f>
        <v xml:space="preserve">Heavy Steel - Standard (Weight≥90KG/M) </v>
      </c>
      <c r="G66" s="308" t="s">
        <v>1484</v>
      </c>
      <c r="H66" s="309" t="str">
        <f t="shared" si="1"/>
        <v>S01AA001-00001</v>
      </c>
      <c r="I66" s="310"/>
      <c r="J66" s="310" t="str">
        <f>VLOOKUP($H66,'WM-AR'!$B$7:$AL$2292,34,FALSE)</f>
        <v>TON</v>
      </c>
      <c r="K66" s="310" t="str">
        <f>VLOOKUP($H66,'WM-AR'!$B$7:$AL$2292,4,FALSE)</f>
        <v>Main Steel Structure Fabrication Work</v>
      </c>
      <c r="L66" s="310" t="str">
        <f>VLOOKUP($H66,'WM-AR'!$B$7:$AL$2292,6,FALSE)</f>
        <v>Shelter/Building</v>
      </c>
      <c r="M66" s="310" t="str">
        <f>VLOOKUP($H66,'WM-AR'!$B$7:$AL$2292,8,FALSE)</f>
        <v>Heavy Steel - Standard (Weight≥90KG/M)</v>
      </c>
      <c r="N66" s="310">
        <f>VLOOKUP($H66,'WM-AR'!$B$7:$AL$2292,10,FALSE)</f>
        <v>0</v>
      </c>
      <c r="O66" s="310">
        <f>VLOOKUP($H66,'WM-AR'!$B$7:$AL$2292,12,FALSE)</f>
        <v>0</v>
      </c>
      <c r="P66" s="310" t="str">
        <f>IF(VLOOKUP($H66,'WM-AR'!$B$7:$AL$2292,14,FALSE)=0,"",VLOOKUP($H66,'WM-AR'!$B$7:$AL$2292,14,FALSE))</f>
        <v/>
      </c>
      <c r="Q66" s="310">
        <f>VLOOKUP($H66,'WM-AR'!$B$7:$AL$2292,16,FALSE)</f>
        <v>0</v>
      </c>
      <c r="R66" s="310">
        <f>VLOOKUP($H66,'WM-AR'!$B$7:$AL$2292,18,FALSE)</f>
        <v>0</v>
      </c>
      <c r="S66" s="310">
        <f>VLOOKUP($H66,'WM-AR'!$B$7:$AL$2292,20,FALSE)</f>
        <v>0</v>
      </c>
      <c r="T66" s="310">
        <f>VLOOKUP($H66,'WM-AR'!$B$7:$AL$2292,22,FALSE)</f>
        <v>0</v>
      </c>
      <c r="U66" s="310">
        <f>VLOOKUP($H66,'WM-AR'!$B$7:$AL$2292,24,FALSE)</f>
        <v>0</v>
      </c>
      <c r="V66" s="310">
        <f>VLOOKUP($H66,'WM-AR'!$B$7:$AL$2292,25,FALSE)</f>
        <v>0</v>
      </c>
      <c r="W66" s="310">
        <f>VLOOKUP($H66,'WM-AR'!$B$7:$AL$2292,26,FALSE)</f>
        <v>0</v>
      </c>
      <c r="X66" s="310">
        <f>VLOOKUP($H66,'WM-AR'!$B$7:$AL$2292,27,FALSE)</f>
        <v>0</v>
      </c>
      <c r="Y66" s="310">
        <f>VLOOKUP($H66,'WM-AR'!$B$7:$AL$2292,28,FALSE)</f>
        <v>0</v>
      </c>
      <c r="Z66" s="310" t="str">
        <f>VLOOKUP($H66,'WM-AR'!$B$7:$AL$2292,29,FALSE)</f>
        <v>Material: (   )</v>
      </c>
      <c r="AA66" s="310">
        <f>VLOOKUP($H66,'WM-AR'!$B$7:$AL$2292,30,FALSE)</f>
        <v>0</v>
      </c>
      <c r="AB66" s="310">
        <f>VLOOKUP($H66,'WM-AR'!$B$7:$AL$2292,31,FALSE)</f>
        <v>0</v>
      </c>
      <c r="AC66" s="310">
        <f>VLOOKUP($H66,'WM-AR'!$B$7:$AL$2292,32,FALSE)</f>
        <v>0</v>
      </c>
      <c r="AD66" s="310">
        <f>VLOOKUP($H66,'WM-AR'!$B$7:$AL$2292,33,FALSE)</f>
        <v>0</v>
      </c>
      <c r="AE66" s="287" t="s">
        <v>1485</v>
      </c>
      <c r="AF66" s="316" t="s">
        <v>1486</v>
      </c>
      <c r="AG66" s="312"/>
      <c r="AH66" s="312" t="s">
        <v>886</v>
      </c>
      <c r="AI66" s="334" t="s">
        <v>1487</v>
      </c>
    </row>
    <row r="67" spans="2:35" ht="49.9" customHeight="1">
      <c r="B67" s="307"/>
      <c r="C67" s="286"/>
      <c r="D67" s="286"/>
      <c r="E67" s="286"/>
      <c r="F67" s="286" t="str">
        <f t="shared" si="9"/>
        <v xml:space="preserve">Heavy Steel (Weight≥90KG/M) </v>
      </c>
      <c r="G67" s="308" t="s">
        <v>1488</v>
      </c>
      <c r="H67" s="309" t="str">
        <f t="shared" si="1"/>
        <v>S03AA027-00001</v>
      </c>
      <c r="I67" s="310"/>
      <c r="J67" s="310" t="str">
        <f>VLOOKUP($H67,'WM-AR'!$B$7:$AL$2292,34,FALSE)</f>
        <v>TON</v>
      </c>
      <c r="K67" s="310" t="str">
        <f>VLOOKUP($H67,'WM-AR'!$B$7:$AL$2292,4,FALSE)</f>
        <v>Main Steel Structure Erection Work</v>
      </c>
      <c r="L67" s="310" t="str">
        <f>VLOOKUP($H67,'WM-AR'!$B$7:$AL$2292,6,FALSE)</f>
        <v>Shelter/Building</v>
      </c>
      <c r="M67" s="310" t="str">
        <f>VLOOKUP($H67,'WM-AR'!$B$7:$AL$2292,8,FALSE)</f>
        <v>Heavy Steel (Weight≥90KG/M)</v>
      </c>
      <c r="N67" s="310">
        <f>VLOOKUP($H67,'WM-AR'!$B$7:$AL$2292,10,FALSE)</f>
        <v>0</v>
      </c>
      <c r="O67" s="310">
        <f>VLOOKUP($H67,'WM-AR'!$B$7:$AL$2292,12,FALSE)</f>
        <v>0</v>
      </c>
      <c r="P67" s="310" t="str">
        <f>IF(VLOOKUP($H67,'WM-AR'!$B$7:$AL$2292,14,FALSE)=0,"",VLOOKUP($H67,'WM-AR'!$B$7:$AL$2292,14,FALSE))</f>
        <v/>
      </c>
      <c r="Q67" s="310">
        <f>VLOOKUP($H67,'WM-AR'!$B$7:$AL$2292,16,FALSE)</f>
        <v>0</v>
      </c>
      <c r="R67" s="310">
        <f>VLOOKUP($H67,'WM-AR'!$B$7:$AL$2292,18,FALSE)</f>
        <v>0</v>
      </c>
      <c r="S67" s="310">
        <f>VLOOKUP($H67,'WM-AR'!$B$7:$AL$2292,20,FALSE)</f>
        <v>0</v>
      </c>
      <c r="T67" s="310">
        <f>VLOOKUP($H67,'WM-AR'!$B$7:$AL$2292,22,FALSE)</f>
        <v>0</v>
      </c>
      <c r="U67" s="310">
        <f>VLOOKUP($H67,'WM-AR'!$B$7:$AL$2292,24,FALSE)</f>
        <v>0</v>
      </c>
      <c r="V67" s="310">
        <f>VLOOKUP($H67,'WM-AR'!$B$7:$AL$2292,25,FALSE)</f>
        <v>0</v>
      </c>
      <c r="W67" s="310">
        <f>VLOOKUP($H67,'WM-AR'!$B$7:$AL$2292,26,FALSE)</f>
        <v>0</v>
      </c>
      <c r="X67" s="310">
        <f>VLOOKUP($H67,'WM-AR'!$B$7:$AL$2292,27,FALSE)</f>
        <v>0</v>
      </c>
      <c r="Y67" s="310">
        <f>VLOOKUP($H67,'WM-AR'!$B$7:$AL$2292,28,FALSE)</f>
        <v>0</v>
      </c>
      <c r="Z67" s="310" t="str">
        <f>VLOOKUP($H67,'WM-AR'!$B$7:$AL$2292,29,FALSE)</f>
        <v>Material: (   )</v>
      </c>
      <c r="AA67" s="310">
        <f>VLOOKUP($H67,'WM-AR'!$B$7:$AL$2292,30,FALSE)</f>
        <v>0</v>
      </c>
      <c r="AB67" s="310">
        <f>VLOOKUP($H67,'WM-AR'!$B$7:$AL$2292,31,FALSE)</f>
        <v>0</v>
      </c>
      <c r="AC67" s="310">
        <f>VLOOKUP($H67,'WM-AR'!$B$7:$AL$2292,32,FALSE)</f>
        <v>0</v>
      </c>
      <c r="AD67" s="310">
        <f>VLOOKUP($H67,'WM-AR'!$B$7:$AL$2292,33,FALSE)</f>
        <v>0</v>
      </c>
      <c r="AE67" s="287" t="s">
        <v>1485</v>
      </c>
      <c r="AF67" s="316" t="s">
        <v>1486</v>
      </c>
      <c r="AG67" s="312"/>
      <c r="AH67" s="312" t="s">
        <v>886</v>
      </c>
      <c r="AI67" s="334"/>
    </row>
    <row r="68" spans="2:35" ht="49.9" customHeight="1">
      <c r="B68" s="307"/>
      <c r="C68" s="286"/>
      <c r="D68" s="286"/>
      <c r="E68" s="286"/>
      <c r="F68" s="286" t="str">
        <f t="shared" si="9"/>
        <v xml:space="preserve">Steel Painting/Coating </v>
      </c>
      <c r="G68" s="308" t="s">
        <v>1489</v>
      </c>
      <c r="H68" s="309" t="str">
        <f t="shared" si="1"/>
        <v>S01AA010-00001</v>
      </c>
      <c r="I68" s="310"/>
      <c r="J68" s="310" t="str">
        <f>VLOOKUP($H68,'WM-AR'!$B$7:$AL$2292,34,FALSE)</f>
        <v>M2</v>
      </c>
      <c r="K68" s="310" t="str">
        <f>VLOOKUP($H68,'WM-AR'!$B$7:$AL$2292,4,FALSE)</f>
        <v>Main Steel Structure Fabrication Work</v>
      </c>
      <c r="L68" s="310" t="str">
        <f>VLOOKUP($H68,'WM-AR'!$B$7:$AL$2292,6,FALSE)</f>
        <v>Shelter/Building</v>
      </c>
      <c r="M68" s="310" t="str">
        <f>VLOOKUP($H68,'WM-AR'!$B$7:$AL$2292,8,FALSE)</f>
        <v>Steel Painting/Coating</v>
      </c>
      <c r="N68" s="310" t="str">
        <f>VLOOKUP($H68,'WM-AR'!$B$7:$AL$2292,10,FALSE)</f>
        <v>for Non-Fireproofed Steel Surface, Surface Preparation, Primer, Second &amp; Final Coat</v>
      </c>
      <c r="O68" s="310">
        <f>VLOOKUP($H68,'WM-AR'!$B$7:$AL$2292,12,FALSE)</f>
        <v>0</v>
      </c>
      <c r="P68" s="310" t="str">
        <f>IF(VLOOKUP($H68,'WM-AR'!$B$7:$AL$2292,14,FALSE)=0,"",VLOOKUP($H68,'WM-AR'!$B$7:$AL$2292,14,FALSE))</f>
        <v/>
      </c>
      <c r="Q68" s="310">
        <f>VLOOKUP($H68,'WM-AR'!$B$7:$AL$2292,16,FALSE)</f>
        <v>0</v>
      </c>
      <c r="R68" s="310">
        <f>VLOOKUP($H68,'WM-AR'!$B$7:$AL$2292,18,FALSE)</f>
        <v>0</v>
      </c>
      <c r="S68" s="310">
        <f>VLOOKUP($H68,'WM-AR'!$B$7:$AL$2292,20,FALSE)</f>
        <v>0</v>
      </c>
      <c r="T68" s="310">
        <f>VLOOKUP($H68,'WM-AR'!$B$7:$AL$2292,22,FALSE)</f>
        <v>0</v>
      </c>
      <c r="U68" s="310">
        <f>VLOOKUP($H68,'WM-AR'!$B$7:$AL$2292,24,FALSE)</f>
        <v>0</v>
      </c>
      <c r="V68" s="310">
        <f>VLOOKUP($H68,'WM-AR'!$B$7:$AL$2292,25,FALSE)</f>
        <v>0</v>
      </c>
      <c r="W68" s="310">
        <f>VLOOKUP($H68,'WM-AR'!$B$7:$AL$2292,26,FALSE)</f>
        <v>0</v>
      </c>
      <c r="X68" s="310">
        <f>VLOOKUP($H68,'WM-AR'!$B$7:$AL$2292,27,FALSE)</f>
        <v>0</v>
      </c>
      <c r="Y68" s="310">
        <f>VLOOKUP($H68,'WM-AR'!$B$7:$AL$2292,28,FALSE)</f>
        <v>0</v>
      </c>
      <c r="Z68" s="310" t="str">
        <f>VLOOKUP($H68,'WM-AR'!$B$7:$AL$2292,29,FALSE)</f>
        <v>Material: (   )</v>
      </c>
      <c r="AA68" s="310">
        <f>VLOOKUP($H68,'WM-AR'!$B$7:$AL$2292,30,FALSE)</f>
        <v>0</v>
      </c>
      <c r="AB68" s="310">
        <f>VLOOKUP($H68,'WM-AR'!$B$7:$AL$2292,31,FALSE)</f>
        <v>0</v>
      </c>
      <c r="AC68" s="310">
        <f>VLOOKUP($H68,'WM-AR'!$B$7:$AL$2292,32,FALSE)</f>
        <v>0</v>
      </c>
      <c r="AD68" s="310">
        <f>VLOOKUP($H68,'WM-AR'!$B$7:$AL$2292,33,FALSE)</f>
        <v>0</v>
      </c>
      <c r="AE68" s="287"/>
      <c r="AF68" s="316" t="s">
        <v>1490</v>
      </c>
      <c r="AG68" s="312"/>
      <c r="AH68" s="312" t="s">
        <v>763</v>
      </c>
      <c r="AI68" s="334" t="s">
        <v>1491</v>
      </c>
    </row>
    <row r="69" spans="2:35" ht="34.9" customHeight="1">
      <c r="B69" s="349"/>
      <c r="C69" s="420"/>
      <c r="D69" s="426"/>
      <c r="E69" s="426"/>
      <c r="F69" s="426"/>
      <c r="G69" s="485"/>
      <c r="H69" s="350" t="str">
        <f t="shared" si="1"/>
        <v/>
      </c>
      <c r="I69" s="351"/>
      <c r="J69" s="351"/>
      <c r="K69" s="351"/>
      <c r="L69" s="351"/>
      <c r="M69" s="351"/>
      <c r="N69" s="351"/>
      <c r="O69" s="351"/>
      <c r="P69" s="351"/>
      <c r="Q69" s="351"/>
      <c r="R69" s="351"/>
      <c r="S69" s="351"/>
      <c r="T69" s="351"/>
      <c r="U69" s="351"/>
      <c r="V69" s="351"/>
      <c r="W69" s="351"/>
      <c r="X69" s="351"/>
      <c r="Y69" s="351"/>
      <c r="Z69" s="351"/>
      <c r="AA69" s="351"/>
      <c r="AB69" s="351"/>
      <c r="AC69" s="351"/>
      <c r="AD69" s="351"/>
      <c r="AE69" s="440"/>
      <c r="AF69" s="297"/>
      <c r="AG69" s="297"/>
      <c r="AH69" s="297"/>
      <c r="AI69" s="475"/>
    </row>
    <row r="70" spans="2:35" ht="34.9" customHeight="1">
      <c r="B70" s="356">
        <v>5.4</v>
      </c>
      <c r="C70" s="357" t="s">
        <v>322</v>
      </c>
      <c r="D70" s="357"/>
      <c r="E70" s="357"/>
      <c r="F70" s="459"/>
      <c r="G70" s="483"/>
      <c r="H70" s="359" t="str">
        <f t="shared" si="1"/>
        <v/>
      </c>
      <c r="I70" s="359"/>
      <c r="J70" s="360"/>
      <c r="K70" s="360"/>
      <c r="L70" s="360"/>
      <c r="M70" s="360"/>
      <c r="N70" s="360"/>
      <c r="O70" s="360"/>
      <c r="P70" s="360"/>
      <c r="Q70" s="360"/>
      <c r="R70" s="360"/>
      <c r="S70" s="360"/>
      <c r="T70" s="360"/>
      <c r="U70" s="360"/>
      <c r="V70" s="360"/>
      <c r="W70" s="360"/>
      <c r="X70" s="360"/>
      <c r="Y70" s="360"/>
      <c r="Z70" s="360"/>
      <c r="AA70" s="360"/>
      <c r="AB70" s="360"/>
      <c r="AC70" s="360"/>
      <c r="AD70" s="360"/>
      <c r="AE70" s="361"/>
      <c r="AF70" s="361"/>
      <c r="AG70" s="361"/>
      <c r="AH70" s="361"/>
      <c r="AI70" s="361"/>
    </row>
    <row r="71" spans="2:35" ht="34.9" customHeight="1">
      <c r="B71" s="440"/>
      <c r="C71" s="285" t="s">
        <v>601</v>
      </c>
      <c r="D71" s="308"/>
      <c r="E71" s="287" t="s">
        <v>641</v>
      </c>
      <c r="F71" s="288" t="s">
        <v>1492</v>
      </c>
      <c r="G71" s="289"/>
      <c r="H71" s="290" t="str">
        <f t="shared" ref="H71:H111" si="10">LEFT(G71,14)</f>
        <v/>
      </c>
      <c r="I71" s="290"/>
      <c r="J71" s="290"/>
      <c r="K71" s="290"/>
      <c r="L71" s="290"/>
      <c r="M71" s="291"/>
      <c r="N71" s="454"/>
      <c r="O71" s="442"/>
      <c r="P71" s="442"/>
      <c r="Q71" s="442"/>
      <c r="R71" s="442"/>
      <c r="S71" s="442"/>
      <c r="T71" s="442"/>
      <c r="U71" s="443"/>
      <c r="V71" s="444"/>
      <c r="W71" s="444"/>
      <c r="X71" s="444"/>
      <c r="Y71" s="444"/>
      <c r="Z71" s="444"/>
      <c r="AA71" s="444"/>
      <c r="AB71" s="444"/>
      <c r="AC71" s="444"/>
      <c r="AD71" s="444"/>
      <c r="AE71" s="394"/>
      <c r="AF71" s="297"/>
      <c r="AG71" s="297"/>
      <c r="AH71" s="297"/>
      <c r="AI71" s="484"/>
    </row>
    <row r="72" spans="2:35" ht="49.9" customHeight="1">
      <c r="B72" s="307"/>
      <c r="C72" s="286"/>
      <c r="D72" s="286"/>
      <c r="E72" s="286"/>
      <c r="F72" s="286" t="str">
        <f t="shared" ref="F72:F74" si="11">M72&amp;" "&amp;P72</f>
        <v xml:space="preserve">Medium Steel - Standard (90KG/M&gt;Weight≥30KG/M) </v>
      </c>
      <c r="G72" s="308" t="s">
        <v>1493</v>
      </c>
      <c r="H72" s="309" t="str">
        <f t="shared" si="10"/>
        <v>S01AA002-00001</v>
      </c>
      <c r="I72" s="310"/>
      <c r="J72" s="310" t="str">
        <f>VLOOKUP($H72,'WM-AR'!$B$7:$AL$2292,34,FALSE)</f>
        <v>TON</v>
      </c>
      <c r="K72" s="310" t="str">
        <f>VLOOKUP($H72,'WM-AR'!$B$7:$AL$2292,4,FALSE)</f>
        <v>Main Steel Structure Fabrication Work</v>
      </c>
      <c r="L72" s="310" t="str">
        <f>VLOOKUP($H72,'WM-AR'!$B$7:$AL$2292,6,FALSE)</f>
        <v>Shelter/Building</v>
      </c>
      <c r="M72" s="310" t="str">
        <f>VLOOKUP($H72,'WM-AR'!$B$7:$AL$2292,8,FALSE)</f>
        <v>Medium Steel - Standard (90KG/M&gt;Weight≥30KG/M)</v>
      </c>
      <c r="N72" s="310">
        <f>VLOOKUP($H72,'WM-AR'!$B$7:$AL$2292,10,FALSE)</f>
        <v>0</v>
      </c>
      <c r="O72" s="310">
        <f>VLOOKUP($H72,'WM-AR'!$B$7:$AL$2292,12,FALSE)</f>
        <v>0</v>
      </c>
      <c r="P72" s="310" t="str">
        <f>IF(VLOOKUP($H72,'WM-AR'!$B$7:$AL$2292,14,FALSE)=0,"",VLOOKUP($H72,'WM-AR'!$B$7:$AL$2292,14,FALSE))</f>
        <v/>
      </c>
      <c r="Q72" s="310">
        <f>VLOOKUP($H72,'WM-AR'!$B$7:$AL$2292,16,FALSE)</f>
        <v>0</v>
      </c>
      <c r="R72" s="310">
        <f>VLOOKUP($H72,'WM-AR'!$B$7:$AL$2292,18,FALSE)</f>
        <v>0</v>
      </c>
      <c r="S72" s="310">
        <f>VLOOKUP($H72,'WM-AR'!$B$7:$AL$2292,20,FALSE)</f>
        <v>0</v>
      </c>
      <c r="T72" s="310">
        <f>VLOOKUP($H72,'WM-AR'!$B$7:$AL$2292,22,FALSE)</f>
        <v>0</v>
      </c>
      <c r="U72" s="310">
        <f>VLOOKUP($H72,'WM-AR'!$B$7:$AL$2292,24,FALSE)</f>
        <v>0</v>
      </c>
      <c r="V72" s="310">
        <f>VLOOKUP($H72,'WM-AR'!$B$7:$AL$2292,25,FALSE)</f>
        <v>0</v>
      </c>
      <c r="W72" s="310">
        <f>VLOOKUP($H72,'WM-AR'!$B$7:$AL$2292,26,FALSE)</f>
        <v>0</v>
      </c>
      <c r="X72" s="310">
        <f>VLOOKUP($H72,'WM-AR'!$B$7:$AL$2292,27,FALSE)</f>
        <v>0</v>
      </c>
      <c r="Y72" s="310">
        <f>VLOOKUP($H72,'WM-AR'!$B$7:$AL$2292,28,FALSE)</f>
        <v>0</v>
      </c>
      <c r="Z72" s="310" t="str">
        <f>VLOOKUP($H72,'WM-AR'!$B$7:$AL$2292,29,FALSE)</f>
        <v>Material: (   )</v>
      </c>
      <c r="AA72" s="310">
        <f>VLOOKUP($H72,'WM-AR'!$B$7:$AL$2292,30,FALSE)</f>
        <v>0</v>
      </c>
      <c r="AB72" s="310">
        <f>VLOOKUP($H72,'WM-AR'!$B$7:$AL$2292,31,FALSE)</f>
        <v>0</v>
      </c>
      <c r="AC72" s="310">
        <f>VLOOKUP($H72,'WM-AR'!$B$7:$AL$2292,32,FALSE)</f>
        <v>0</v>
      </c>
      <c r="AD72" s="310">
        <f>VLOOKUP($H72,'WM-AR'!$B$7:$AL$2292,33,FALSE)</f>
        <v>0</v>
      </c>
      <c r="AE72" s="287" t="s">
        <v>1494</v>
      </c>
      <c r="AF72" s="316" t="s">
        <v>1486</v>
      </c>
      <c r="AG72" s="312">
        <v>7.1879999999999997</v>
      </c>
      <c r="AH72" s="312" t="s">
        <v>886</v>
      </c>
      <c r="AI72" s="334" t="s">
        <v>1487</v>
      </c>
    </row>
    <row r="73" spans="2:35" ht="49.9" customHeight="1">
      <c r="B73" s="307"/>
      <c r="C73" s="286"/>
      <c r="D73" s="286"/>
      <c r="E73" s="286"/>
      <c r="F73" s="286" t="str">
        <f t="shared" si="11"/>
        <v xml:space="preserve">Medium Steel (90KG/M&gt;Weight≥30KG/M) </v>
      </c>
      <c r="G73" s="308" t="s">
        <v>1495</v>
      </c>
      <c r="H73" s="309" t="str">
        <f t="shared" si="10"/>
        <v>S03AA028-00001</v>
      </c>
      <c r="I73" s="310"/>
      <c r="J73" s="310" t="str">
        <f>VLOOKUP($H73,'WM-AR'!$B$7:$AL$2292,34,FALSE)</f>
        <v>TON</v>
      </c>
      <c r="K73" s="310" t="str">
        <f>VLOOKUP($H73,'WM-AR'!$B$7:$AL$2292,4,FALSE)</f>
        <v>Main Steel Structure Erection Work</v>
      </c>
      <c r="L73" s="310" t="str">
        <f>VLOOKUP($H73,'WM-AR'!$B$7:$AL$2292,6,FALSE)</f>
        <v>Shelter/Building</v>
      </c>
      <c r="M73" s="310" t="str">
        <f>VLOOKUP($H73,'WM-AR'!$B$7:$AL$2292,8,FALSE)</f>
        <v>Medium Steel (90KG/M&gt;Weight≥30KG/M)</v>
      </c>
      <c r="N73" s="310">
        <f>VLOOKUP($H73,'WM-AR'!$B$7:$AL$2292,10,FALSE)</f>
        <v>0</v>
      </c>
      <c r="O73" s="310">
        <f>VLOOKUP($H73,'WM-AR'!$B$7:$AL$2292,12,FALSE)</f>
        <v>0</v>
      </c>
      <c r="P73" s="310" t="str">
        <f>IF(VLOOKUP($H73,'WM-AR'!$B$7:$AL$2292,14,FALSE)=0,"",VLOOKUP($H73,'WM-AR'!$B$7:$AL$2292,14,FALSE))</f>
        <v/>
      </c>
      <c r="Q73" s="310">
        <f>VLOOKUP($H73,'WM-AR'!$B$7:$AL$2292,16,FALSE)</f>
        <v>0</v>
      </c>
      <c r="R73" s="310">
        <f>VLOOKUP($H73,'WM-AR'!$B$7:$AL$2292,18,FALSE)</f>
        <v>0</v>
      </c>
      <c r="S73" s="310">
        <f>VLOOKUP($H73,'WM-AR'!$B$7:$AL$2292,20,FALSE)</f>
        <v>0</v>
      </c>
      <c r="T73" s="310">
        <f>VLOOKUP($H73,'WM-AR'!$B$7:$AL$2292,22,FALSE)</f>
        <v>0</v>
      </c>
      <c r="U73" s="310">
        <f>VLOOKUP($H73,'WM-AR'!$B$7:$AL$2292,24,FALSE)</f>
        <v>0</v>
      </c>
      <c r="V73" s="310">
        <f>VLOOKUP($H73,'WM-AR'!$B$7:$AL$2292,25,FALSE)</f>
        <v>0</v>
      </c>
      <c r="W73" s="310">
        <f>VLOOKUP($H73,'WM-AR'!$B$7:$AL$2292,26,FALSE)</f>
        <v>0</v>
      </c>
      <c r="X73" s="310">
        <f>VLOOKUP($H73,'WM-AR'!$B$7:$AL$2292,27,FALSE)</f>
        <v>0</v>
      </c>
      <c r="Y73" s="310">
        <f>VLOOKUP($H73,'WM-AR'!$B$7:$AL$2292,28,FALSE)</f>
        <v>0</v>
      </c>
      <c r="Z73" s="310" t="str">
        <f>VLOOKUP($H73,'WM-AR'!$B$7:$AL$2292,29,FALSE)</f>
        <v>Material: (   )</v>
      </c>
      <c r="AA73" s="310">
        <f>VLOOKUP($H73,'WM-AR'!$B$7:$AL$2292,30,FALSE)</f>
        <v>0</v>
      </c>
      <c r="AB73" s="310">
        <f>VLOOKUP($H73,'WM-AR'!$B$7:$AL$2292,31,FALSE)</f>
        <v>0</v>
      </c>
      <c r="AC73" s="310">
        <f>VLOOKUP($H73,'WM-AR'!$B$7:$AL$2292,32,FALSE)</f>
        <v>0</v>
      </c>
      <c r="AD73" s="310">
        <f>VLOOKUP($H73,'WM-AR'!$B$7:$AL$2292,33,FALSE)</f>
        <v>0</v>
      </c>
      <c r="AE73" s="287" t="s">
        <v>1496</v>
      </c>
      <c r="AF73" s="316" t="s">
        <v>1486</v>
      </c>
      <c r="AG73" s="312">
        <v>7.1879999999999997</v>
      </c>
      <c r="AH73" s="312" t="s">
        <v>886</v>
      </c>
      <c r="AI73" s="334"/>
    </row>
    <row r="74" spans="2:35" ht="49.9" customHeight="1">
      <c r="B74" s="307"/>
      <c r="C74" s="286"/>
      <c r="D74" s="286"/>
      <c r="E74" s="286"/>
      <c r="F74" s="286" t="str">
        <f t="shared" si="11"/>
        <v xml:space="preserve">Steel Painting/Coating </v>
      </c>
      <c r="G74" s="308" t="s">
        <v>1489</v>
      </c>
      <c r="H74" s="309" t="str">
        <f t="shared" si="10"/>
        <v>S01AA010-00001</v>
      </c>
      <c r="I74" s="310"/>
      <c r="J74" s="310" t="str">
        <f>VLOOKUP($H74,'WM-AR'!$B$7:$AL$2292,34,FALSE)</f>
        <v>M2</v>
      </c>
      <c r="K74" s="310" t="str">
        <f>VLOOKUP($H74,'WM-AR'!$B$7:$AL$2292,4,FALSE)</f>
        <v>Main Steel Structure Fabrication Work</v>
      </c>
      <c r="L74" s="310" t="str">
        <f>VLOOKUP($H74,'WM-AR'!$B$7:$AL$2292,6,FALSE)</f>
        <v>Shelter/Building</v>
      </c>
      <c r="M74" s="310" t="str">
        <f>VLOOKUP($H74,'WM-AR'!$B$7:$AL$2292,8,FALSE)</f>
        <v>Steel Painting/Coating</v>
      </c>
      <c r="N74" s="310" t="str">
        <f>VLOOKUP($H74,'WM-AR'!$B$7:$AL$2292,10,FALSE)</f>
        <v>for Non-Fireproofed Steel Surface, Surface Preparation, Primer, Second &amp; Final Coat</v>
      </c>
      <c r="O74" s="310">
        <f>VLOOKUP($H74,'WM-AR'!$B$7:$AL$2292,12,FALSE)</f>
        <v>0</v>
      </c>
      <c r="P74" s="310" t="str">
        <f>IF(VLOOKUP($H74,'WM-AR'!$B$7:$AL$2292,14,FALSE)=0,"",VLOOKUP($H74,'WM-AR'!$B$7:$AL$2292,14,FALSE))</f>
        <v/>
      </c>
      <c r="Q74" s="310">
        <f>VLOOKUP($H74,'WM-AR'!$B$7:$AL$2292,16,FALSE)</f>
        <v>0</v>
      </c>
      <c r="R74" s="310">
        <f>VLOOKUP($H74,'WM-AR'!$B$7:$AL$2292,18,FALSE)</f>
        <v>0</v>
      </c>
      <c r="S74" s="310">
        <f>VLOOKUP($H74,'WM-AR'!$B$7:$AL$2292,20,FALSE)</f>
        <v>0</v>
      </c>
      <c r="T74" s="310">
        <f>VLOOKUP($H74,'WM-AR'!$B$7:$AL$2292,22,FALSE)</f>
        <v>0</v>
      </c>
      <c r="U74" s="310">
        <f>VLOOKUP($H74,'WM-AR'!$B$7:$AL$2292,24,FALSE)</f>
        <v>0</v>
      </c>
      <c r="V74" s="310">
        <f>VLOOKUP($H74,'WM-AR'!$B$7:$AL$2292,25,FALSE)</f>
        <v>0</v>
      </c>
      <c r="W74" s="310">
        <f>VLOOKUP($H74,'WM-AR'!$B$7:$AL$2292,26,FALSE)</f>
        <v>0</v>
      </c>
      <c r="X74" s="310">
        <f>VLOOKUP($H74,'WM-AR'!$B$7:$AL$2292,27,FALSE)</f>
        <v>0</v>
      </c>
      <c r="Y74" s="310">
        <f>VLOOKUP($H74,'WM-AR'!$B$7:$AL$2292,28,FALSE)</f>
        <v>0</v>
      </c>
      <c r="Z74" s="310" t="str">
        <f>VLOOKUP($H74,'WM-AR'!$B$7:$AL$2292,29,FALSE)</f>
        <v>Material: (   )</v>
      </c>
      <c r="AA74" s="310">
        <f>VLOOKUP($H74,'WM-AR'!$B$7:$AL$2292,30,FALSE)</f>
        <v>0</v>
      </c>
      <c r="AB74" s="310">
        <f>VLOOKUP($H74,'WM-AR'!$B$7:$AL$2292,31,FALSE)</f>
        <v>0</v>
      </c>
      <c r="AC74" s="310">
        <f>VLOOKUP($H74,'WM-AR'!$B$7:$AL$2292,32,FALSE)</f>
        <v>0</v>
      </c>
      <c r="AD74" s="310">
        <f>VLOOKUP($H74,'WM-AR'!$B$7:$AL$2292,33,FALSE)</f>
        <v>0</v>
      </c>
      <c r="AE74" s="287"/>
      <c r="AF74" s="316" t="s">
        <v>1490</v>
      </c>
      <c r="AG74" s="312">
        <v>198.75899999999999</v>
      </c>
      <c r="AH74" s="312" t="s">
        <v>763</v>
      </c>
      <c r="AI74" s="334" t="s">
        <v>1491</v>
      </c>
    </row>
    <row r="75" spans="2:35" ht="34.9" customHeight="1">
      <c r="B75" s="349"/>
      <c r="C75" s="420"/>
      <c r="D75" s="426"/>
      <c r="E75" s="426"/>
      <c r="F75" s="426"/>
      <c r="G75" s="485"/>
      <c r="H75" s="350" t="str">
        <f t="shared" si="10"/>
        <v/>
      </c>
      <c r="I75" s="351"/>
      <c r="J75" s="351"/>
      <c r="K75" s="351"/>
      <c r="L75" s="351"/>
      <c r="M75" s="351"/>
      <c r="N75" s="351"/>
      <c r="O75" s="351"/>
      <c r="P75" s="351"/>
      <c r="Q75" s="351"/>
      <c r="R75" s="351"/>
      <c r="S75" s="351"/>
      <c r="T75" s="351"/>
      <c r="U75" s="351"/>
      <c r="V75" s="351"/>
      <c r="W75" s="351"/>
      <c r="X75" s="351"/>
      <c r="Y75" s="351"/>
      <c r="Z75" s="351"/>
      <c r="AA75" s="351"/>
      <c r="AB75" s="351"/>
      <c r="AC75" s="351"/>
      <c r="AD75" s="351"/>
      <c r="AE75" s="440"/>
      <c r="AF75" s="297"/>
      <c r="AG75" s="297"/>
      <c r="AH75" s="297"/>
      <c r="AI75" s="475"/>
    </row>
    <row r="76" spans="2:35" ht="34.9" customHeight="1">
      <c r="B76" s="440"/>
      <c r="C76" s="285" t="s">
        <v>601</v>
      </c>
      <c r="D76" s="308"/>
      <c r="E76" s="287" t="s">
        <v>641</v>
      </c>
      <c r="F76" s="288" t="s">
        <v>1497</v>
      </c>
      <c r="G76" s="289"/>
      <c r="H76" s="290" t="str">
        <f t="shared" si="10"/>
        <v/>
      </c>
      <c r="I76" s="290"/>
      <c r="J76" s="290"/>
      <c r="K76" s="290"/>
      <c r="L76" s="290"/>
      <c r="M76" s="291"/>
      <c r="N76" s="454"/>
      <c r="O76" s="442"/>
      <c r="P76" s="442"/>
      <c r="Q76" s="442"/>
      <c r="R76" s="442"/>
      <c r="S76" s="442"/>
      <c r="T76" s="442"/>
      <c r="U76" s="443"/>
      <c r="V76" s="444"/>
      <c r="W76" s="444"/>
      <c r="X76" s="444"/>
      <c r="Y76" s="444"/>
      <c r="Z76" s="444"/>
      <c r="AA76" s="444"/>
      <c r="AB76" s="444"/>
      <c r="AC76" s="444"/>
      <c r="AD76" s="444"/>
      <c r="AE76" s="423"/>
      <c r="AF76" s="424"/>
      <c r="AG76" s="424"/>
      <c r="AH76" s="424"/>
      <c r="AI76" s="333"/>
    </row>
    <row r="77" spans="2:35" ht="49.9" customHeight="1">
      <c r="B77" s="307"/>
      <c r="C77" s="286"/>
      <c r="D77" s="286"/>
      <c r="E77" s="286"/>
      <c r="F77" s="286" t="str">
        <f t="shared" ref="F77:F79" si="12">M77&amp;" "&amp;P77</f>
        <v xml:space="preserve">Medium Steel - Standard (90KG/M&gt;Weight≥30KG/M) </v>
      </c>
      <c r="G77" s="308" t="s">
        <v>1493</v>
      </c>
      <c r="H77" s="309" t="str">
        <f t="shared" si="10"/>
        <v>S01AA002-00001</v>
      </c>
      <c r="I77" s="310"/>
      <c r="J77" s="310" t="str">
        <f>VLOOKUP($H77,'WM-AR'!$B$7:$AL$2292,34,FALSE)</f>
        <v>TON</v>
      </c>
      <c r="K77" s="310" t="str">
        <f>VLOOKUP($H77,'WM-AR'!$B$7:$AL$2292,4,FALSE)</f>
        <v>Main Steel Structure Fabrication Work</v>
      </c>
      <c r="L77" s="310" t="str">
        <f>VLOOKUP($H77,'WM-AR'!$B$7:$AL$2292,6,FALSE)</f>
        <v>Shelter/Building</v>
      </c>
      <c r="M77" s="310" t="str">
        <f>VLOOKUP($H77,'WM-AR'!$B$7:$AL$2292,8,FALSE)</f>
        <v>Medium Steel - Standard (90KG/M&gt;Weight≥30KG/M)</v>
      </c>
      <c r="N77" s="310">
        <f>VLOOKUP($H77,'WM-AR'!$B$7:$AL$2292,10,FALSE)</f>
        <v>0</v>
      </c>
      <c r="O77" s="310">
        <f>VLOOKUP($H77,'WM-AR'!$B$7:$AL$2292,12,FALSE)</f>
        <v>0</v>
      </c>
      <c r="P77" s="310" t="str">
        <f>IF(VLOOKUP($H77,'WM-AR'!$B$7:$AL$2292,14,FALSE)=0,"",VLOOKUP($H77,'WM-AR'!$B$7:$AL$2292,14,FALSE))</f>
        <v/>
      </c>
      <c r="Q77" s="310">
        <f>VLOOKUP($H77,'WM-AR'!$B$7:$AL$2292,16,FALSE)</f>
        <v>0</v>
      </c>
      <c r="R77" s="310">
        <f>VLOOKUP($H77,'WM-AR'!$B$7:$AL$2292,18,FALSE)</f>
        <v>0</v>
      </c>
      <c r="S77" s="310">
        <f>VLOOKUP($H77,'WM-AR'!$B$7:$AL$2292,20,FALSE)</f>
        <v>0</v>
      </c>
      <c r="T77" s="310">
        <f>VLOOKUP($H77,'WM-AR'!$B$7:$AL$2292,22,FALSE)</f>
        <v>0</v>
      </c>
      <c r="U77" s="310">
        <f>VLOOKUP($H77,'WM-AR'!$B$7:$AL$2292,24,FALSE)</f>
        <v>0</v>
      </c>
      <c r="V77" s="310">
        <f>VLOOKUP($H77,'WM-AR'!$B$7:$AL$2292,25,FALSE)</f>
        <v>0</v>
      </c>
      <c r="W77" s="310">
        <f>VLOOKUP($H77,'WM-AR'!$B$7:$AL$2292,26,FALSE)</f>
        <v>0</v>
      </c>
      <c r="X77" s="310">
        <f>VLOOKUP($H77,'WM-AR'!$B$7:$AL$2292,27,FALSE)</f>
        <v>0</v>
      </c>
      <c r="Y77" s="310">
        <f>VLOOKUP($H77,'WM-AR'!$B$7:$AL$2292,28,FALSE)</f>
        <v>0</v>
      </c>
      <c r="Z77" s="310" t="str">
        <f>VLOOKUP($H77,'WM-AR'!$B$7:$AL$2292,29,FALSE)</f>
        <v>Material: (   )</v>
      </c>
      <c r="AA77" s="310">
        <f>VLOOKUP($H77,'WM-AR'!$B$7:$AL$2292,30,FALSE)</f>
        <v>0</v>
      </c>
      <c r="AB77" s="310">
        <f>VLOOKUP($H77,'WM-AR'!$B$7:$AL$2292,31,FALSE)</f>
        <v>0</v>
      </c>
      <c r="AC77" s="310">
        <f>VLOOKUP($H77,'WM-AR'!$B$7:$AL$2292,32,FALSE)</f>
        <v>0</v>
      </c>
      <c r="AD77" s="310">
        <f>VLOOKUP($H77,'WM-AR'!$B$7:$AL$2292,33,FALSE)</f>
        <v>0</v>
      </c>
      <c r="AE77" s="287" t="s">
        <v>1496</v>
      </c>
      <c r="AF77" s="491" t="s">
        <v>1486</v>
      </c>
      <c r="AG77" s="492">
        <v>2.9929999999999999</v>
      </c>
      <c r="AH77" s="492" t="s">
        <v>886</v>
      </c>
      <c r="AI77" s="334" t="s">
        <v>1487</v>
      </c>
    </row>
    <row r="78" spans="2:35" ht="49.9" customHeight="1">
      <c r="B78" s="307"/>
      <c r="C78" s="286"/>
      <c r="D78" s="286"/>
      <c r="E78" s="286"/>
      <c r="F78" s="286" t="str">
        <f t="shared" si="12"/>
        <v xml:space="preserve">Medium Steel (90KG/M&gt;Weight≥30KG/M) </v>
      </c>
      <c r="G78" s="308" t="s">
        <v>1495</v>
      </c>
      <c r="H78" s="309" t="str">
        <f t="shared" si="10"/>
        <v>S03AA028-00001</v>
      </c>
      <c r="I78" s="310"/>
      <c r="J78" s="310" t="str">
        <f>VLOOKUP($H78,'WM-AR'!$B$7:$AL$2292,34,FALSE)</f>
        <v>TON</v>
      </c>
      <c r="K78" s="310" t="str">
        <f>VLOOKUP($H78,'WM-AR'!$B$7:$AL$2292,4,FALSE)</f>
        <v>Main Steel Structure Erection Work</v>
      </c>
      <c r="L78" s="310" t="str">
        <f>VLOOKUP($H78,'WM-AR'!$B$7:$AL$2292,6,FALSE)</f>
        <v>Shelter/Building</v>
      </c>
      <c r="M78" s="310" t="str">
        <f>VLOOKUP($H78,'WM-AR'!$B$7:$AL$2292,8,FALSE)</f>
        <v>Medium Steel (90KG/M&gt;Weight≥30KG/M)</v>
      </c>
      <c r="N78" s="310">
        <f>VLOOKUP($H78,'WM-AR'!$B$7:$AL$2292,10,FALSE)</f>
        <v>0</v>
      </c>
      <c r="O78" s="310">
        <f>VLOOKUP($H78,'WM-AR'!$B$7:$AL$2292,12,FALSE)</f>
        <v>0</v>
      </c>
      <c r="P78" s="310" t="str">
        <f>IF(VLOOKUP($H78,'WM-AR'!$B$7:$AL$2292,14,FALSE)=0,"",VLOOKUP($H78,'WM-AR'!$B$7:$AL$2292,14,FALSE))</f>
        <v/>
      </c>
      <c r="Q78" s="310">
        <f>VLOOKUP($H78,'WM-AR'!$B$7:$AL$2292,16,FALSE)</f>
        <v>0</v>
      </c>
      <c r="R78" s="310">
        <f>VLOOKUP($H78,'WM-AR'!$B$7:$AL$2292,18,FALSE)</f>
        <v>0</v>
      </c>
      <c r="S78" s="310">
        <f>VLOOKUP($H78,'WM-AR'!$B$7:$AL$2292,20,FALSE)</f>
        <v>0</v>
      </c>
      <c r="T78" s="310">
        <f>VLOOKUP($H78,'WM-AR'!$B$7:$AL$2292,22,FALSE)</f>
        <v>0</v>
      </c>
      <c r="U78" s="310">
        <f>VLOOKUP($H78,'WM-AR'!$B$7:$AL$2292,24,FALSE)</f>
        <v>0</v>
      </c>
      <c r="V78" s="310">
        <f>VLOOKUP($H78,'WM-AR'!$B$7:$AL$2292,25,FALSE)</f>
        <v>0</v>
      </c>
      <c r="W78" s="310">
        <f>VLOOKUP($H78,'WM-AR'!$B$7:$AL$2292,26,FALSE)</f>
        <v>0</v>
      </c>
      <c r="X78" s="310">
        <f>VLOOKUP($H78,'WM-AR'!$B$7:$AL$2292,27,FALSE)</f>
        <v>0</v>
      </c>
      <c r="Y78" s="310">
        <f>VLOOKUP($H78,'WM-AR'!$B$7:$AL$2292,28,FALSE)</f>
        <v>0</v>
      </c>
      <c r="Z78" s="310" t="str">
        <f>VLOOKUP($H78,'WM-AR'!$B$7:$AL$2292,29,FALSE)</f>
        <v>Material: (   )</v>
      </c>
      <c r="AA78" s="310">
        <f>VLOOKUP($H78,'WM-AR'!$B$7:$AL$2292,30,FALSE)</f>
        <v>0</v>
      </c>
      <c r="AB78" s="310">
        <f>VLOOKUP($H78,'WM-AR'!$B$7:$AL$2292,31,FALSE)</f>
        <v>0</v>
      </c>
      <c r="AC78" s="310">
        <f>VLOOKUP($H78,'WM-AR'!$B$7:$AL$2292,32,FALSE)</f>
        <v>0</v>
      </c>
      <c r="AD78" s="310">
        <f>VLOOKUP($H78,'WM-AR'!$B$7:$AL$2292,33,FALSE)</f>
        <v>0</v>
      </c>
      <c r="AE78" s="287" t="s">
        <v>1496</v>
      </c>
      <c r="AF78" s="491" t="s">
        <v>1486</v>
      </c>
      <c r="AG78" s="492">
        <v>2.9929999999999999</v>
      </c>
      <c r="AH78" s="492" t="s">
        <v>886</v>
      </c>
      <c r="AI78" s="422"/>
    </row>
    <row r="79" spans="2:35" ht="49.9" customHeight="1">
      <c r="B79" s="307"/>
      <c r="C79" s="286"/>
      <c r="D79" s="286"/>
      <c r="E79" s="286"/>
      <c r="F79" s="286" t="str">
        <f t="shared" si="12"/>
        <v xml:space="preserve">Steel Painting/Coating </v>
      </c>
      <c r="G79" s="308" t="s">
        <v>1489</v>
      </c>
      <c r="H79" s="309" t="str">
        <f t="shared" si="10"/>
        <v>S01AA010-00001</v>
      </c>
      <c r="I79" s="310"/>
      <c r="J79" s="310" t="str">
        <f>VLOOKUP($H79,'WM-AR'!$B$7:$AL$2292,34,FALSE)</f>
        <v>M2</v>
      </c>
      <c r="K79" s="310" t="str">
        <f>VLOOKUP($H79,'WM-AR'!$B$7:$AL$2292,4,FALSE)</f>
        <v>Main Steel Structure Fabrication Work</v>
      </c>
      <c r="L79" s="310" t="str">
        <f>VLOOKUP($H79,'WM-AR'!$B$7:$AL$2292,6,FALSE)</f>
        <v>Shelter/Building</v>
      </c>
      <c r="M79" s="310" t="str">
        <f>VLOOKUP($H79,'WM-AR'!$B$7:$AL$2292,8,FALSE)</f>
        <v>Steel Painting/Coating</v>
      </c>
      <c r="N79" s="310" t="str">
        <f>VLOOKUP($H79,'WM-AR'!$B$7:$AL$2292,10,FALSE)</f>
        <v>for Non-Fireproofed Steel Surface, Surface Preparation, Primer, Second &amp; Final Coat</v>
      </c>
      <c r="O79" s="310">
        <f>VLOOKUP($H79,'WM-AR'!$B$7:$AL$2292,12,FALSE)</f>
        <v>0</v>
      </c>
      <c r="P79" s="310" t="str">
        <f>IF(VLOOKUP($H79,'WM-AR'!$B$7:$AL$2292,14,FALSE)=0,"",VLOOKUP($H79,'WM-AR'!$B$7:$AL$2292,14,FALSE))</f>
        <v/>
      </c>
      <c r="Q79" s="310">
        <f>VLOOKUP($H79,'WM-AR'!$B$7:$AL$2292,16,FALSE)</f>
        <v>0</v>
      </c>
      <c r="R79" s="310">
        <f>VLOOKUP($H79,'WM-AR'!$B$7:$AL$2292,18,FALSE)</f>
        <v>0</v>
      </c>
      <c r="S79" s="310">
        <f>VLOOKUP($H79,'WM-AR'!$B$7:$AL$2292,20,FALSE)</f>
        <v>0</v>
      </c>
      <c r="T79" s="310">
        <f>VLOOKUP($H79,'WM-AR'!$B$7:$AL$2292,22,FALSE)</f>
        <v>0</v>
      </c>
      <c r="U79" s="310">
        <f>VLOOKUP($H79,'WM-AR'!$B$7:$AL$2292,24,FALSE)</f>
        <v>0</v>
      </c>
      <c r="V79" s="310">
        <f>VLOOKUP($H79,'WM-AR'!$B$7:$AL$2292,25,FALSE)</f>
        <v>0</v>
      </c>
      <c r="W79" s="310">
        <f>VLOOKUP($H79,'WM-AR'!$B$7:$AL$2292,26,FALSE)</f>
        <v>0</v>
      </c>
      <c r="X79" s="310">
        <f>VLOOKUP($H79,'WM-AR'!$B$7:$AL$2292,27,FALSE)</f>
        <v>0</v>
      </c>
      <c r="Y79" s="310">
        <f>VLOOKUP($H79,'WM-AR'!$B$7:$AL$2292,28,FALSE)</f>
        <v>0</v>
      </c>
      <c r="Z79" s="310" t="str">
        <f>VLOOKUP($H79,'WM-AR'!$B$7:$AL$2292,29,FALSE)</f>
        <v>Material: (   )</v>
      </c>
      <c r="AA79" s="310">
        <f>VLOOKUP($H79,'WM-AR'!$B$7:$AL$2292,30,FALSE)</f>
        <v>0</v>
      </c>
      <c r="AB79" s="310">
        <f>VLOOKUP($H79,'WM-AR'!$B$7:$AL$2292,31,FALSE)</f>
        <v>0</v>
      </c>
      <c r="AC79" s="310">
        <f>VLOOKUP($H79,'WM-AR'!$B$7:$AL$2292,32,FALSE)</f>
        <v>0</v>
      </c>
      <c r="AD79" s="310">
        <f>VLOOKUP($H79,'WM-AR'!$B$7:$AL$2292,33,FALSE)</f>
        <v>0</v>
      </c>
      <c r="AE79" s="287"/>
      <c r="AF79" s="491" t="s">
        <v>1490</v>
      </c>
      <c r="AG79" s="492">
        <v>60.371000000000002</v>
      </c>
      <c r="AH79" s="492" t="s">
        <v>763</v>
      </c>
      <c r="AI79" s="422" t="s">
        <v>1491</v>
      </c>
    </row>
    <row r="80" spans="2:35" ht="34.9" customHeight="1">
      <c r="B80" s="349"/>
      <c r="C80" s="420"/>
      <c r="D80" s="426"/>
      <c r="E80" s="426"/>
      <c r="F80" s="426"/>
      <c r="G80" s="485"/>
      <c r="H80" s="350" t="str">
        <f t="shared" si="10"/>
        <v/>
      </c>
      <c r="I80" s="351"/>
      <c r="J80" s="351"/>
      <c r="K80" s="351"/>
      <c r="L80" s="351"/>
      <c r="M80" s="351"/>
      <c r="N80" s="351"/>
      <c r="O80" s="351"/>
      <c r="P80" s="351"/>
      <c r="Q80" s="351"/>
      <c r="R80" s="351"/>
      <c r="S80" s="351"/>
      <c r="T80" s="351"/>
      <c r="U80" s="351"/>
      <c r="V80" s="351"/>
      <c r="W80" s="351"/>
      <c r="X80" s="351"/>
      <c r="Y80" s="351"/>
      <c r="Z80" s="351"/>
      <c r="AA80" s="351"/>
      <c r="AB80" s="351"/>
      <c r="AC80" s="351"/>
      <c r="AD80" s="351"/>
      <c r="AE80" s="440"/>
      <c r="AF80" s="297"/>
      <c r="AG80" s="297"/>
      <c r="AH80" s="297"/>
      <c r="AI80" s="475"/>
    </row>
    <row r="81" spans="2:35" ht="34.9" customHeight="1">
      <c r="B81" s="440"/>
      <c r="C81" s="285" t="s">
        <v>601</v>
      </c>
      <c r="D81" s="308"/>
      <c r="E81" s="287" t="s">
        <v>641</v>
      </c>
      <c r="F81" s="288" t="s">
        <v>1498</v>
      </c>
      <c r="G81" s="289"/>
      <c r="H81" s="290" t="str">
        <f t="shared" si="10"/>
        <v/>
      </c>
      <c r="I81" s="290"/>
      <c r="J81" s="290"/>
      <c r="K81" s="290"/>
      <c r="L81" s="290"/>
      <c r="M81" s="291"/>
      <c r="N81" s="454"/>
      <c r="O81" s="442"/>
      <c r="P81" s="442"/>
      <c r="Q81" s="442"/>
      <c r="R81" s="442"/>
      <c r="S81" s="442"/>
      <c r="T81" s="442"/>
      <c r="U81" s="443"/>
      <c r="V81" s="444"/>
      <c r="W81" s="444"/>
      <c r="X81" s="444"/>
      <c r="Y81" s="444"/>
      <c r="Z81" s="444"/>
      <c r="AA81" s="444"/>
      <c r="AB81" s="444"/>
      <c r="AC81" s="444"/>
      <c r="AD81" s="444"/>
      <c r="AE81" s="423"/>
      <c r="AF81" s="424"/>
      <c r="AG81" s="424"/>
      <c r="AH81" s="424"/>
      <c r="AI81" s="333"/>
    </row>
    <row r="82" spans="2:35" ht="49.9" customHeight="1">
      <c r="B82" s="307"/>
      <c r="C82" s="286"/>
      <c r="D82" s="286"/>
      <c r="E82" s="286"/>
      <c r="F82" s="286" t="str">
        <f t="shared" ref="F82:F84" si="13">M82&amp;" "&amp;P82</f>
        <v xml:space="preserve">Medium Steel - Standard (90KG/M&gt;Weight≥30KG/M) </v>
      </c>
      <c r="G82" s="308" t="s">
        <v>1493</v>
      </c>
      <c r="H82" s="309" t="str">
        <f t="shared" si="10"/>
        <v>S01AA002-00001</v>
      </c>
      <c r="I82" s="310"/>
      <c r="J82" s="310" t="str">
        <f>VLOOKUP($H82,'WM-AR'!$B$7:$AL$2292,34,FALSE)</f>
        <v>TON</v>
      </c>
      <c r="K82" s="310" t="str">
        <f>VLOOKUP($H82,'WM-AR'!$B$7:$AL$2292,4,FALSE)</f>
        <v>Main Steel Structure Fabrication Work</v>
      </c>
      <c r="L82" s="310" t="str">
        <f>VLOOKUP($H82,'WM-AR'!$B$7:$AL$2292,6,FALSE)</f>
        <v>Shelter/Building</v>
      </c>
      <c r="M82" s="310" t="str">
        <f>VLOOKUP($H82,'WM-AR'!$B$7:$AL$2292,8,FALSE)</f>
        <v>Medium Steel - Standard (90KG/M&gt;Weight≥30KG/M)</v>
      </c>
      <c r="N82" s="310">
        <f>VLOOKUP($H82,'WM-AR'!$B$7:$AL$2292,10,FALSE)</f>
        <v>0</v>
      </c>
      <c r="O82" s="310">
        <f>VLOOKUP($H82,'WM-AR'!$B$7:$AL$2292,12,FALSE)</f>
        <v>0</v>
      </c>
      <c r="P82" s="310" t="str">
        <f>IF(VLOOKUP($H82,'WM-AR'!$B$7:$AL$2292,14,FALSE)=0,"",VLOOKUP($H82,'WM-AR'!$B$7:$AL$2292,14,FALSE))</f>
        <v/>
      </c>
      <c r="Q82" s="310">
        <f>VLOOKUP($H82,'WM-AR'!$B$7:$AL$2292,16,FALSE)</f>
        <v>0</v>
      </c>
      <c r="R82" s="310">
        <f>VLOOKUP($H82,'WM-AR'!$B$7:$AL$2292,18,FALSE)</f>
        <v>0</v>
      </c>
      <c r="S82" s="310">
        <f>VLOOKUP($H82,'WM-AR'!$B$7:$AL$2292,20,FALSE)</f>
        <v>0</v>
      </c>
      <c r="T82" s="310">
        <f>VLOOKUP($H82,'WM-AR'!$B$7:$AL$2292,22,FALSE)</f>
        <v>0</v>
      </c>
      <c r="U82" s="310">
        <f>VLOOKUP($H82,'WM-AR'!$B$7:$AL$2292,24,FALSE)</f>
        <v>0</v>
      </c>
      <c r="V82" s="310">
        <f>VLOOKUP($H82,'WM-AR'!$B$7:$AL$2292,25,FALSE)</f>
        <v>0</v>
      </c>
      <c r="W82" s="310">
        <f>VLOOKUP($H82,'WM-AR'!$B$7:$AL$2292,26,FALSE)</f>
        <v>0</v>
      </c>
      <c r="X82" s="310">
        <f>VLOOKUP($H82,'WM-AR'!$B$7:$AL$2292,27,FALSE)</f>
        <v>0</v>
      </c>
      <c r="Y82" s="310">
        <f>VLOOKUP($H82,'WM-AR'!$B$7:$AL$2292,28,FALSE)</f>
        <v>0</v>
      </c>
      <c r="Z82" s="310" t="str">
        <f>VLOOKUP($H82,'WM-AR'!$B$7:$AL$2292,29,FALSE)</f>
        <v>Material: (   )</v>
      </c>
      <c r="AA82" s="310">
        <f>VLOOKUP($H82,'WM-AR'!$B$7:$AL$2292,30,FALSE)</f>
        <v>0</v>
      </c>
      <c r="AB82" s="310">
        <f>VLOOKUP($H82,'WM-AR'!$B$7:$AL$2292,31,FALSE)</f>
        <v>0</v>
      </c>
      <c r="AC82" s="310">
        <f>VLOOKUP($H82,'WM-AR'!$B$7:$AL$2292,32,FALSE)</f>
        <v>0</v>
      </c>
      <c r="AD82" s="310">
        <f>VLOOKUP($H82,'WM-AR'!$B$7:$AL$2292,33,FALSE)</f>
        <v>0</v>
      </c>
      <c r="AE82" s="287" t="s">
        <v>1496</v>
      </c>
      <c r="AF82" s="491" t="s">
        <v>1486</v>
      </c>
      <c r="AG82" s="492">
        <v>4.2759999999999998</v>
      </c>
      <c r="AH82" s="492" t="s">
        <v>886</v>
      </c>
      <c r="AI82" s="334" t="s">
        <v>1487</v>
      </c>
    </row>
    <row r="83" spans="2:35" ht="49.9" customHeight="1">
      <c r="B83" s="307"/>
      <c r="C83" s="286"/>
      <c r="D83" s="286"/>
      <c r="E83" s="286"/>
      <c r="F83" s="286" t="str">
        <f t="shared" si="13"/>
        <v xml:space="preserve">Medium Steel (90KG/M&gt;Weight≥30KG/M) </v>
      </c>
      <c r="G83" s="308" t="s">
        <v>1495</v>
      </c>
      <c r="H83" s="309" t="str">
        <f t="shared" si="10"/>
        <v>S03AA028-00001</v>
      </c>
      <c r="I83" s="310"/>
      <c r="J83" s="310" t="str">
        <f>VLOOKUP($H83,'WM-AR'!$B$7:$AL$2292,34,FALSE)</f>
        <v>TON</v>
      </c>
      <c r="K83" s="310" t="str">
        <f>VLOOKUP($H83,'WM-AR'!$B$7:$AL$2292,4,FALSE)</f>
        <v>Main Steel Structure Erection Work</v>
      </c>
      <c r="L83" s="310" t="str">
        <f>VLOOKUP($H83,'WM-AR'!$B$7:$AL$2292,6,FALSE)</f>
        <v>Shelter/Building</v>
      </c>
      <c r="M83" s="310" t="str">
        <f>VLOOKUP($H83,'WM-AR'!$B$7:$AL$2292,8,FALSE)</f>
        <v>Medium Steel (90KG/M&gt;Weight≥30KG/M)</v>
      </c>
      <c r="N83" s="310">
        <f>VLOOKUP($H83,'WM-AR'!$B$7:$AL$2292,10,FALSE)</f>
        <v>0</v>
      </c>
      <c r="O83" s="310">
        <f>VLOOKUP($H83,'WM-AR'!$B$7:$AL$2292,12,FALSE)</f>
        <v>0</v>
      </c>
      <c r="P83" s="310" t="str">
        <f>IF(VLOOKUP($H83,'WM-AR'!$B$7:$AL$2292,14,FALSE)=0,"",VLOOKUP($H83,'WM-AR'!$B$7:$AL$2292,14,FALSE))</f>
        <v/>
      </c>
      <c r="Q83" s="310">
        <f>VLOOKUP($H83,'WM-AR'!$B$7:$AL$2292,16,FALSE)</f>
        <v>0</v>
      </c>
      <c r="R83" s="310">
        <f>VLOOKUP($H83,'WM-AR'!$B$7:$AL$2292,18,FALSE)</f>
        <v>0</v>
      </c>
      <c r="S83" s="310">
        <f>VLOOKUP($H83,'WM-AR'!$B$7:$AL$2292,20,FALSE)</f>
        <v>0</v>
      </c>
      <c r="T83" s="310">
        <f>VLOOKUP($H83,'WM-AR'!$B$7:$AL$2292,22,FALSE)</f>
        <v>0</v>
      </c>
      <c r="U83" s="310">
        <f>VLOOKUP($H83,'WM-AR'!$B$7:$AL$2292,24,FALSE)</f>
        <v>0</v>
      </c>
      <c r="V83" s="310">
        <f>VLOOKUP($H83,'WM-AR'!$B$7:$AL$2292,25,FALSE)</f>
        <v>0</v>
      </c>
      <c r="W83" s="310">
        <f>VLOOKUP($H83,'WM-AR'!$B$7:$AL$2292,26,FALSE)</f>
        <v>0</v>
      </c>
      <c r="X83" s="310">
        <f>VLOOKUP($H83,'WM-AR'!$B$7:$AL$2292,27,FALSE)</f>
        <v>0</v>
      </c>
      <c r="Y83" s="310">
        <f>VLOOKUP($H83,'WM-AR'!$B$7:$AL$2292,28,FALSE)</f>
        <v>0</v>
      </c>
      <c r="Z83" s="310" t="str">
        <f>VLOOKUP($H83,'WM-AR'!$B$7:$AL$2292,29,FALSE)</f>
        <v>Material: (   )</v>
      </c>
      <c r="AA83" s="310">
        <f>VLOOKUP($H83,'WM-AR'!$B$7:$AL$2292,30,FALSE)</f>
        <v>0</v>
      </c>
      <c r="AB83" s="310">
        <f>VLOOKUP($H83,'WM-AR'!$B$7:$AL$2292,31,FALSE)</f>
        <v>0</v>
      </c>
      <c r="AC83" s="310">
        <f>VLOOKUP($H83,'WM-AR'!$B$7:$AL$2292,32,FALSE)</f>
        <v>0</v>
      </c>
      <c r="AD83" s="310">
        <f>VLOOKUP($H83,'WM-AR'!$B$7:$AL$2292,33,FALSE)</f>
        <v>0</v>
      </c>
      <c r="AE83" s="287" t="s">
        <v>1496</v>
      </c>
      <c r="AF83" s="491" t="s">
        <v>1486</v>
      </c>
      <c r="AG83" s="492">
        <v>4.2759999999999998</v>
      </c>
      <c r="AH83" s="492" t="s">
        <v>886</v>
      </c>
      <c r="AI83" s="422"/>
    </row>
    <row r="84" spans="2:35" ht="49.9" customHeight="1">
      <c r="B84" s="307"/>
      <c r="C84" s="286"/>
      <c r="D84" s="286"/>
      <c r="E84" s="286"/>
      <c r="F84" s="286" t="str">
        <f t="shared" si="13"/>
        <v xml:space="preserve">Steel Painting/Coating </v>
      </c>
      <c r="G84" s="308" t="s">
        <v>1489</v>
      </c>
      <c r="H84" s="309" t="str">
        <f t="shared" si="10"/>
        <v>S01AA010-00001</v>
      </c>
      <c r="I84" s="310"/>
      <c r="J84" s="310" t="str">
        <f>VLOOKUP($H84,'WM-AR'!$B$7:$AL$2292,34,FALSE)</f>
        <v>M2</v>
      </c>
      <c r="K84" s="310" t="str">
        <f>VLOOKUP($H84,'WM-AR'!$B$7:$AL$2292,4,FALSE)</f>
        <v>Main Steel Structure Fabrication Work</v>
      </c>
      <c r="L84" s="310" t="str">
        <f>VLOOKUP($H84,'WM-AR'!$B$7:$AL$2292,6,FALSE)</f>
        <v>Shelter/Building</v>
      </c>
      <c r="M84" s="310" t="str">
        <f>VLOOKUP($H84,'WM-AR'!$B$7:$AL$2292,8,FALSE)</f>
        <v>Steel Painting/Coating</v>
      </c>
      <c r="N84" s="310" t="str">
        <f>VLOOKUP($H84,'WM-AR'!$B$7:$AL$2292,10,FALSE)</f>
        <v>for Non-Fireproofed Steel Surface, Surface Preparation, Primer, Second &amp; Final Coat</v>
      </c>
      <c r="O84" s="310">
        <f>VLOOKUP($H84,'WM-AR'!$B$7:$AL$2292,12,FALSE)</f>
        <v>0</v>
      </c>
      <c r="P84" s="310" t="str">
        <f>IF(VLOOKUP($H84,'WM-AR'!$B$7:$AL$2292,14,FALSE)=0,"",VLOOKUP($H84,'WM-AR'!$B$7:$AL$2292,14,FALSE))</f>
        <v/>
      </c>
      <c r="Q84" s="310">
        <f>VLOOKUP($H84,'WM-AR'!$B$7:$AL$2292,16,FALSE)</f>
        <v>0</v>
      </c>
      <c r="R84" s="310">
        <f>VLOOKUP($H84,'WM-AR'!$B$7:$AL$2292,18,FALSE)</f>
        <v>0</v>
      </c>
      <c r="S84" s="310">
        <f>VLOOKUP($H84,'WM-AR'!$B$7:$AL$2292,20,FALSE)</f>
        <v>0</v>
      </c>
      <c r="T84" s="310">
        <f>VLOOKUP($H84,'WM-AR'!$B$7:$AL$2292,22,FALSE)</f>
        <v>0</v>
      </c>
      <c r="U84" s="310">
        <f>VLOOKUP($H84,'WM-AR'!$B$7:$AL$2292,24,FALSE)</f>
        <v>0</v>
      </c>
      <c r="V84" s="310">
        <f>VLOOKUP($H84,'WM-AR'!$B$7:$AL$2292,25,FALSE)</f>
        <v>0</v>
      </c>
      <c r="W84" s="310">
        <f>VLOOKUP($H84,'WM-AR'!$B$7:$AL$2292,26,FALSE)</f>
        <v>0</v>
      </c>
      <c r="X84" s="310">
        <f>VLOOKUP($H84,'WM-AR'!$B$7:$AL$2292,27,FALSE)</f>
        <v>0</v>
      </c>
      <c r="Y84" s="310">
        <f>VLOOKUP($H84,'WM-AR'!$B$7:$AL$2292,28,FALSE)</f>
        <v>0</v>
      </c>
      <c r="Z84" s="310" t="str">
        <f>VLOOKUP($H84,'WM-AR'!$B$7:$AL$2292,29,FALSE)</f>
        <v>Material: (   )</v>
      </c>
      <c r="AA84" s="310">
        <f>VLOOKUP($H84,'WM-AR'!$B$7:$AL$2292,30,FALSE)</f>
        <v>0</v>
      </c>
      <c r="AB84" s="310">
        <f>VLOOKUP($H84,'WM-AR'!$B$7:$AL$2292,31,FALSE)</f>
        <v>0</v>
      </c>
      <c r="AC84" s="310">
        <f>VLOOKUP($H84,'WM-AR'!$B$7:$AL$2292,32,FALSE)</f>
        <v>0</v>
      </c>
      <c r="AD84" s="310">
        <f>VLOOKUP($H84,'WM-AR'!$B$7:$AL$2292,33,FALSE)</f>
        <v>0</v>
      </c>
      <c r="AE84" s="287"/>
      <c r="AF84" s="491" t="s">
        <v>1490</v>
      </c>
      <c r="AG84" s="492">
        <v>79.567999999999998</v>
      </c>
      <c r="AH84" s="492" t="s">
        <v>763</v>
      </c>
      <c r="AI84" s="422" t="s">
        <v>1491</v>
      </c>
    </row>
    <row r="85" spans="2:35" ht="34.9" customHeight="1">
      <c r="B85" s="349"/>
      <c r="C85" s="420"/>
      <c r="D85" s="426"/>
      <c r="E85" s="426"/>
      <c r="F85" s="426"/>
      <c r="G85" s="485"/>
      <c r="H85" s="350" t="str">
        <f t="shared" si="10"/>
        <v/>
      </c>
      <c r="I85" s="351"/>
      <c r="J85" s="351"/>
      <c r="K85" s="351"/>
      <c r="L85" s="351"/>
      <c r="M85" s="351"/>
      <c r="N85" s="351"/>
      <c r="O85" s="351"/>
      <c r="P85" s="351"/>
      <c r="Q85" s="351"/>
      <c r="R85" s="351"/>
      <c r="S85" s="351"/>
      <c r="T85" s="351"/>
      <c r="U85" s="351"/>
      <c r="V85" s="351"/>
      <c r="W85" s="351"/>
      <c r="X85" s="351"/>
      <c r="Y85" s="351"/>
      <c r="Z85" s="351"/>
      <c r="AA85" s="351"/>
      <c r="AB85" s="351"/>
      <c r="AC85" s="351"/>
      <c r="AD85" s="351"/>
      <c r="AE85" s="440"/>
      <c r="AF85" s="297"/>
      <c r="AG85" s="297"/>
      <c r="AH85" s="297"/>
      <c r="AI85" s="475"/>
    </row>
    <row r="86" spans="2:35" ht="34.9" customHeight="1">
      <c r="B86" s="440"/>
      <c r="C86" s="285" t="s">
        <v>601</v>
      </c>
      <c r="D86" s="308"/>
      <c r="E86" s="287" t="s">
        <v>641</v>
      </c>
      <c r="F86" s="288" t="s">
        <v>1499</v>
      </c>
      <c r="G86" s="289"/>
      <c r="H86" s="290" t="str">
        <f t="shared" si="10"/>
        <v/>
      </c>
      <c r="I86" s="290"/>
      <c r="J86" s="290"/>
      <c r="K86" s="290"/>
      <c r="L86" s="290"/>
      <c r="M86" s="291"/>
      <c r="N86" s="454"/>
      <c r="O86" s="442"/>
      <c r="P86" s="442"/>
      <c r="Q86" s="442"/>
      <c r="R86" s="442"/>
      <c r="S86" s="442"/>
      <c r="T86" s="442"/>
      <c r="U86" s="443"/>
      <c r="V86" s="444"/>
      <c r="W86" s="444"/>
      <c r="X86" s="444"/>
      <c r="Y86" s="444"/>
      <c r="Z86" s="444"/>
      <c r="AA86" s="444"/>
      <c r="AB86" s="444"/>
      <c r="AC86" s="444"/>
      <c r="AD86" s="444"/>
      <c r="AE86" s="423"/>
      <c r="AF86" s="424"/>
      <c r="AG86" s="424"/>
      <c r="AH86" s="424"/>
      <c r="AI86" s="333"/>
    </row>
    <row r="87" spans="2:35" ht="49.9" customHeight="1">
      <c r="B87" s="307"/>
      <c r="C87" s="286"/>
      <c r="D87" s="286"/>
      <c r="E87" s="286"/>
      <c r="F87" s="286" t="str">
        <f t="shared" ref="F87:F89" si="14">M87&amp;" "&amp;P87</f>
        <v xml:space="preserve">Medium Steel - Standard (90KG/M&gt;Weight≥30KG/M) </v>
      </c>
      <c r="G87" s="308" t="s">
        <v>1493</v>
      </c>
      <c r="H87" s="309" t="str">
        <f t="shared" si="10"/>
        <v>S01AA002-00001</v>
      </c>
      <c r="I87" s="310"/>
      <c r="J87" s="310" t="str">
        <f>VLOOKUP($H87,'WM-AR'!$B$7:$AL$2292,34,FALSE)</f>
        <v>TON</v>
      </c>
      <c r="K87" s="310" t="str">
        <f>VLOOKUP($H87,'WM-AR'!$B$7:$AL$2292,4,FALSE)</f>
        <v>Main Steel Structure Fabrication Work</v>
      </c>
      <c r="L87" s="310" t="str">
        <f>VLOOKUP($H87,'WM-AR'!$B$7:$AL$2292,6,FALSE)</f>
        <v>Shelter/Building</v>
      </c>
      <c r="M87" s="310" t="str">
        <f>VLOOKUP($H87,'WM-AR'!$B$7:$AL$2292,8,FALSE)</f>
        <v>Medium Steel - Standard (90KG/M&gt;Weight≥30KG/M)</v>
      </c>
      <c r="N87" s="310">
        <f>VLOOKUP($H87,'WM-AR'!$B$7:$AL$2292,10,FALSE)</f>
        <v>0</v>
      </c>
      <c r="O87" s="310">
        <f>VLOOKUP($H87,'WM-AR'!$B$7:$AL$2292,12,FALSE)</f>
        <v>0</v>
      </c>
      <c r="P87" s="310" t="str">
        <f>IF(VLOOKUP($H87,'WM-AR'!$B$7:$AL$2292,14,FALSE)=0,"",VLOOKUP($H87,'WM-AR'!$B$7:$AL$2292,14,FALSE))</f>
        <v/>
      </c>
      <c r="Q87" s="310">
        <f>VLOOKUP($H87,'WM-AR'!$B$7:$AL$2292,16,FALSE)</f>
        <v>0</v>
      </c>
      <c r="R87" s="310">
        <f>VLOOKUP($H87,'WM-AR'!$B$7:$AL$2292,18,FALSE)</f>
        <v>0</v>
      </c>
      <c r="S87" s="310">
        <f>VLOOKUP($H87,'WM-AR'!$B$7:$AL$2292,20,FALSE)</f>
        <v>0</v>
      </c>
      <c r="T87" s="310">
        <f>VLOOKUP($H87,'WM-AR'!$B$7:$AL$2292,22,FALSE)</f>
        <v>0</v>
      </c>
      <c r="U87" s="310">
        <f>VLOOKUP($H87,'WM-AR'!$B$7:$AL$2292,24,FALSE)</f>
        <v>0</v>
      </c>
      <c r="V87" s="310">
        <f>VLOOKUP($H87,'WM-AR'!$B$7:$AL$2292,25,FALSE)</f>
        <v>0</v>
      </c>
      <c r="W87" s="310">
        <f>VLOOKUP($H87,'WM-AR'!$B$7:$AL$2292,26,FALSE)</f>
        <v>0</v>
      </c>
      <c r="X87" s="310">
        <f>VLOOKUP($H87,'WM-AR'!$B$7:$AL$2292,27,FALSE)</f>
        <v>0</v>
      </c>
      <c r="Y87" s="310">
        <f>VLOOKUP($H87,'WM-AR'!$B$7:$AL$2292,28,FALSE)</f>
        <v>0</v>
      </c>
      <c r="Z87" s="310" t="str">
        <f>VLOOKUP($H87,'WM-AR'!$B$7:$AL$2292,29,FALSE)</f>
        <v>Material: (   )</v>
      </c>
      <c r="AA87" s="310">
        <f>VLOOKUP($H87,'WM-AR'!$B$7:$AL$2292,30,FALSE)</f>
        <v>0</v>
      </c>
      <c r="AB87" s="310">
        <f>VLOOKUP($H87,'WM-AR'!$B$7:$AL$2292,31,FALSE)</f>
        <v>0</v>
      </c>
      <c r="AC87" s="310">
        <f>VLOOKUP($H87,'WM-AR'!$B$7:$AL$2292,32,FALSE)</f>
        <v>0</v>
      </c>
      <c r="AD87" s="310">
        <f>VLOOKUP($H87,'WM-AR'!$B$7:$AL$2292,33,FALSE)</f>
        <v>0</v>
      </c>
      <c r="AE87" s="287" t="s">
        <v>1496</v>
      </c>
      <c r="AF87" s="491" t="s">
        <v>1486</v>
      </c>
      <c r="AG87" s="492">
        <v>3.6269999999999998</v>
      </c>
      <c r="AH87" s="492" t="s">
        <v>886</v>
      </c>
      <c r="AI87" s="334" t="s">
        <v>1487</v>
      </c>
    </row>
    <row r="88" spans="2:35" ht="49.9" customHeight="1">
      <c r="B88" s="307"/>
      <c r="C88" s="286"/>
      <c r="D88" s="286"/>
      <c r="E88" s="286"/>
      <c r="F88" s="286" t="str">
        <f t="shared" si="14"/>
        <v xml:space="preserve">Medium Steel (90KG/M&gt;Weight≥30KG/M) </v>
      </c>
      <c r="G88" s="308" t="s">
        <v>1495</v>
      </c>
      <c r="H88" s="309" t="str">
        <f t="shared" si="10"/>
        <v>S03AA028-00001</v>
      </c>
      <c r="I88" s="310"/>
      <c r="J88" s="310" t="str">
        <f>VLOOKUP($H88,'WM-AR'!$B$7:$AL$2292,34,FALSE)</f>
        <v>TON</v>
      </c>
      <c r="K88" s="310" t="str">
        <f>VLOOKUP($H88,'WM-AR'!$B$7:$AL$2292,4,FALSE)</f>
        <v>Main Steel Structure Erection Work</v>
      </c>
      <c r="L88" s="310" t="str">
        <f>VLOOKUP($H88,'WM-AR'!$B$7:$AL$2292,6,FALSE)</f>
        <v>Shelter/Building</v>
      </c>
      <c r="M88" s="310" t="str">
        <f>VLOOKUP($H88,'WM-AR'!$B$7:$AL$2292,8,FALSE)</f>
        <v>Medium Steel (90KG/M&gt;Weight≥30KG/M)</v>
      </c>
      <c r="N88" s="310">
        <f>VLOOKUP($H88,'WM-AR'!$B$7:$AL$2292,10,FALSE)</f>
        <v>0</v>
      </c>
      <c r="O88" s="310">
        <f>VLOOKUP($H88,'WM-AR'!$B$7:$AL$2292,12,FALSE)</f>
        <v>0</v>
      </c>
      <c r="P88" s="310" t="str">
        <f>IF(VLOOKUP($H88,'WM-AR'!$B$7:$AL$2292,14,FALSE)=0,"",VLOOKUP($H88,'WM-AR'!$B$7:$AL$2292,14,FALSE))</f>
        <v/>
      </c>
      <c r="Q88" s="310">
        <f>VLOOKUP($H88,'WM-AR'!$B$7:$AL$2292,16,FALSE)</f>
        <v>0</v>
      </c>
      <c r="R88" s="310">
        <f>VLOOKUP($H88,'WM-AR'!$B$7:$AL$2292,18,FALSE)</f>
        <v>0</v>
      </c>
      <c r="S88" s="310">
        <f>VLOOKUP($H88,'WM-AR'!$B$7:$AL$2292,20,FALSE)</f>
        <v>0</v>
      </c>
      <c r="T88" s="310">
        <f>VLOOKUP($H88,'WM-AR'!$B$7:$AL$2292,22,FALSE)</f>
        <v>0</v>
      </c>
      <c r="U88" s="310">
        <f>VLOOKUP($H88,'WM-AR'!$B$7:$AL$2292,24,FALSE)</f>
        <v>0</v>
      </c>
      <c r="V88" s="310">
        <f>VLOOKUP($H88,'WM-AR'!$B$7:$AL$2292,25,FALSE)</f>
        <v>0</v>
      </c>
      <c r="W88" s="310">
        <f>VLOOKUP($H88,'WM-AR'!$B$7:$AL$2292,26,FALSE)</f>
        <v>0</v>
      </c>
      <c r="X88" s="310">
        <f>VLOOKUP($H88,'WM-AR'!$B$7:$AL$2292,27,FALSE)</f>
        <v>0</v>
      </c>
      <c r="Y88" s="310">
        <f>VLOOKUP($H88,'WM-AR'!$B$7:$AL$2292,28,FALSE)</f>
        <v>0</v>
      </c>
      <c r="Z88" s="310" t="str">
        <f>VLOOKUP($H88,'WM-AR'!$B$7:$AL$2292,29,FALSE)</f>
        <v>Material: (   )</v>
      </c>
      <c r="AA88" s="310">
        <f>VLOOKUP($H88,'WM-AR'!$B$7:$AL$2292,30,FALSE)</f>
        <v>0</v>
      </c>
      <c r="AB88" s="310">
        <f>VLOOKUP($H88,'WM-AR'!$B$7:$AL$2292,31,FALSE)</f>
        <v>0</v>
      </c>
      <c r="AC88" s="310">
        <f>VLOOKUP($H88,'WM-AR'!$B$7:$AL$2292,32,FALSE)</f>
        <v>0</v>
      </c>
      <c r="AD88" s="310">
        <f>VLOOKUP($H88,'WM-AR'!$B$7:$AL$2292,33,FALSE)</f>
        <v>0</v>
      </c>
      <c r="AE88" s="287" t="s">
        <v>1496</v>
      </c>
      <c r="AF88" s="491" t="s">
        <v>1486</v>
      </c>
      <c r="AG88" s="492">
        <v>3.6269999999999998</v>
      </c>
      <c r="AH88" s="492" t="s">
        <v>886</v>
      </c>
      <c r="AI88" s="422"/>
    </row>
    <row r="89" spans="2:35" ht="49.9" customHeight="1">
      <c r="B89" s="307"/>
      <c r="C89" s="286"/>
      <c r="D89" s="286"/>
      <c r="E89" s="286"/>
      <c r="F89" s="286" t="str">
        <f t="shared" si="14"/>
        <v xml:space="preserve">Steel Painting/Coating </v>
      </c>
      <c r="G89" s="308" t="s">
        <v>1489</v>
      </c>
      <c r="H89" s="309" t="str">
        <f t="shared" si="10"/>
        <v>S01AA010-00001</v>
      </c>
      <c r="I89" s="310"/>
      <c r="J89" s="310" t="str">
        <f>VLOOKUP($H89,'WM-AR'!$B$7:$AL$2292,34,FALSE)</f>
        <v>M2</v>
      </c>
      <c r="K89" s="310" t="str">
        <f>VLOOKUP($H89,'WM-AR'!$B$7:$AL$2292,4,FALSE)</f>
        <v>Main Steel Structure Fabrication Work</v>
      </c>
      <c r="L89" s="310" t="str">
        <f>VLOOKUP($H89,'WM-AR'!$B$7:$AL$2292,6,FALSE)</f>
        <v>Shelter/Building</v>
      </c>
      <c r="M89" s="310" t="str">
        <f>VLOOKUP($H89,'WM-AR'!$B$7:$AL$2292,8,FALSE)</f>
        <v>Steel Painting/Coating</v>
      </c>
      <c r="N89" s="310" t="str">
        <f>VLOOKUP($H89,'WM-AR'!$B$7:$AL$2292,10,FALSE)</f>
        <v>for Non-Fireproofed Steel Surface, Surface Preparation, Primer, Second &amp; Final Coat</v>
      </c>
      <c r="O89" s="310">
        <f>VLOOKUP($H89,'WM-AR'!$B$7:$AL$2292,12,FALSE)</f>
        <v>0</v>
      </c>
      <c r="P89" s="310" t="str">
        <f>IF(VLOOKUP($H89,'WM-AR'!$B$7:$AL$2292,14,FALSE)=0,"",VLOOKUP($H89,'WM-AR'!$B$7:$AL$2292,14,FALSE))</f>
        <v/>
      </c>
      <c r="Q89" s="310">
        <f>VLOOKUP($H89,'WM-AR'!$B$7:$AL$2292,16,FALSE)</f>
        <v>0</v>
      </c>
      <c r="R89" s="310">
        <f>VLOOKUP($H89,'WM-AR'!$B$7:$AL$2292,18,FALSE)</f>
        <v>0</v>
      </c>
      <c r="S89" s="310">
        <f>VLOOKUP($H89,'WM-AR'!$B$7:$AL$2292,20,FALSE)</f>
        <v>0</v>
      </c>
      <c r="T89" s="310">
        <f>VLOOKUP($H89,'WM-AR'!$B$7:$AL$2292,22,FALSE)</f>
        <v>0</v>
      </c>
      <c r="U89" s="310">
        <f>VLOOKUP($H89,'WM-AR'!$B$7:$AL$2292,24,FALSE)</f>
        <v>0</v>
      </c>
      <c r="V89" s="310">
        <f>VLOOKUP($H89,'WM-AR'!$B$7:$AL$2292,25,FALSE)</f>
        <v>0</v>
      </c>
      <c r="W89" s="310">
        <f>VLOOKUP($H89,'WM-AR'!$B$7:$AL$2292,26,FALSE)</f>
        <v>0</v>
      </c>
      <c r="X89" s="310">
        <f>VLOOKUP($H89,'WM-AR'!$B$7:$AL$2292,27,FALSE)</f>
        <v>0</v>
      </c>
      <c r="Y89" s="310">
        <f>VLOOKUP($H89,'WM-AR'!$B$7:$AL$2292,28,FALSE)</f>
        <v>0</v>
      </c>
      <c r="Z89" s="310" t="str">
        <f>VLOOKUP($H89,'WM-AR'!$B$7:$AL$2292,29,FALSE)</f>
        <v>Material: (   )</v>
      </c>
      <c r="AA89" s="310">
        <f>VLOOKUP($H89,'WM-AR'!$B$7:$AL$2292,30,FALSE)</f>
        <v>0</v>
      </c>
      <c r="AB89" s="310">
        <f>VLOOKUP($H89,'WM-AR'!$B$7:$AL$2292,31,FALSE)</f>
        <v>0</v>
      </c>
      <c r="AC89" s="310">
        <f>VLOOKUP($H89,'WM-AR'!$B$7:$AL$2292,32,FALSE)</f>
        <v>0</v>
      </c>
      <c r="AD89" s="310">
        <f>VLOOKUP($H89,'WM-AR'!$B$7:$AL$2292,33,FALSE)</f>
        <v>0</v>
      </c>
      <c r="AE89" s="287"/>
      <c r="AF89" s="491" t="s">
        <v>1490</v>
      </c>
      <c r="AG89" s="492">
        <v>85.721999999999994</v>
      </c>
      <c r="AH89" s="492" t="s">
        <v>763</v>
      </c>
      <c r="AI89" s="422" t="s">
        <v>1491</v>
      </c>
    </row>
    <row r="90" spans="2:35" ht="34.9" customHeight="1">
      <c r="B90" s="349"/>
      <c r="C90" s="420"/>
      <c r="D90" s="426"/>
      <c r="E90" s="426"/>
      <c r="F90" s="426"/>
      <c r="G90" s="485"/>
      <c r="H90" s="350" t="str">
        <f t="shared" si="10"/>
        <v/>
      </c>
      <c r="I90" s="351"/>
      <c r="J90" s="351"/>
      <c r="K90" s="351"/>
      <c r="L90" s="351"/>
      <c r="M90" s="351"/>
      <c r="N90" s="351"/>
      <c r="O90" s="351"/>
      <c r="P90" s="351"/>
      <c r="Q90" s="351"/>
      <c r="R90" s="351"/>
      <c r="S90" s="351"/>
      <c r="T90" s="351"/>
      <c r="U90" s="351"/>
      <c r="V90" s="351"/>
      <c r="W90" s="351"/>
      <c r="X90" s="351"/>
      <c r="Y90" s="351"/>
      <c r="Z90" s="351"/>
      <c r="AA90" s="351"/>
      <c r="AB90" s="351"/>
      <c r="AC90" s="351"/>
      <c r="AD90" s="351"/>
      <c r="AE90" s="440"/>
      <c r="AF90" s="297"/>
      <c r="AG90" s="297"/>
      <c r="AH90" s="297"/>
      <c r="AI90" s="475"/>
    </row>
    <row r="91" spans="2:35" ht="34.9" customHeight="1">
      <c r="B91" s="440"/>
      <c r="C91" s="285" t="s">
        <v>601</v>
      </c>
      <c r="D91" s="308"/>
      <c r="E91" s="287" t="s">
        <v>641</v>
      </c>
      <c r="F91" s="288" t="s">
        <v>1500</v>
      </c>
      <c r="G91" s="289"/>
      <c r="H91" s="290" t="str">
        <f t="shared" si="10"/>
        <v/>
      </c>
      <c r="I91" s="290"/>
      <c r="J91" s="290"/>
      <c r="K91" s="290"/>
      <c r="L91" s="290"/>
      <c r="M91" s="291"/>
      <c r="N91" s="454"/>
      <c r="O91" s="442"/>
      <c r="P91" s="442"/>
      <c r="Q91" s="442"/>
      <c r="R91" s="442"/>
      <c r="S91" s="442"/>
      <c r="T91" s="442"/>
      <c r="U91" s="443"/>
      <c r="V91" s="444"/>
      <c r="W91" s="444"/>
      <c r="X91" s="444"/>
      <c r="Y91" s="444"/>
      <c r="Z91" s="444"/>
      <c r="AA91" s="444"/>
      <c r="AB91" s="444"/>
      <c r="AC91" s="444"/>
      <c r="AD91" s="444"/>
      <c r="AE91" s="423"/>
      <c r="AF91" s="424"/>
      <c r="AG91" s="424"/>
      <c r="AH91" s="424"/>
      <c r="AI91" s="333"/>
    </row>
    <row r="92" spans="2:35" ht="49.9" customHeight="1">
      <c r="B92" s="307"/>
      <c r="C92" s="286"/>
      <c r="D92" s="286"/>
      <c r="E92" s="286"/>
      <c r="F92" s="286" t="str">
        <f t="shared" ref="F92:F94" si="15">M92&amp;" "&amp;P92</f>
        <v xml:space="preserve">Heavy Steel - Standard (Weight≥90KG/M) </v>
      </c>
      <c r="G92" s="308" t="s">
        <v>1484</v>
      </c>
      <c r="H92" s="309" t="str">
        <f t="shared" si="10"/>
        <v>S01AA001-00001</v>
      </c>
      <c r="I92" s="310"/>
      <c r="J92" s="310" t="str">
        <f>VLOOKUP($H92,'WM-AR'!$B$7:$AL$2292,34,FALSE)</f>
        <v>TON</v>
      </c>
      <c r="K92" s="310" t="str">
        <f>VLOOKUP($H92,'WM-AR'!$B$7:$AL$2292,4,FALSE)</f>
        <v>Main Steel Structure Fabrication Work</v>
      </c>
      <c r="L92" s="310" t="str">
        <f>VLOOKUP($H92,'WM-AR'!$B$7:$AL$2292,6,FALSE)</f>
        <v>Shelter/Building</v>
      </c>
      <c r="M92" s="310" t="str">
        <f>VLOOKUP($H92,'WM-AR'!$B$7:$AL$2292,8,FALSE)</f>
        <v>Heavy Steel - Standard (Weight≥90KG/M)</v>
      </c>
      <c r="N92" s="310">
        <f>VLOOKUP($H92,'WM-AR'!$B$7:$AL$2292,10,FALSE)</f>
        <v>0</v>
      </c>
      <c r="O92" s="310">
        <f>VLOOKUP($H92,'WM-AR'!$B$7:$AL$2292,12,FALSE)</f>
        <v>0</v>
      </c>
      <c r="P92" s="310" t="str">
        <f>IF(VLOOKUP($H92,'WM-AR'!$B$7:$AL$2292,14,FALSE)=0,"",VLOOKUP($H92,'WM-AR'!$B$7:$AL$2292,14,FALSE))</f>
        <v/>
      </c>
      <c r="Q92" s="310">
        <f>VLOOKUP($H92,'WM-AR'!$B$7:$AL$2292,16,FALSE)</f>
        <v>0</v>
      </c>
      <c r="R92" s="310">
        <f>VLOOKUP($H92,'WM-AR'!$B$7:$AL$2292,18,FALSE)</f>
        <v>0</v>
      </c>
      <c r="S92" s="310">
        <f>VLOOKUP($H92,'WM-AR'!$B$7:$AL$2292,20,FALSE)</f>
        <v>0</v>
      </c>
      <c r="T92" s="310">
        <f>VLOOKUP($H92,'WM-AR'!$B$7:$AL$2292,22,FALSE)</f>
        <v>0</v>
      </c>
      <c r="U92" s="310">
        <f>VLOOKUP($H92,'WM-AR'!$B$7:$AL$2292,24,FALSE)</f>
        <v>0</v>
      </c>
      <c r="V92" s="310">
        <f>VLOOKUP($H92,'WM-AR'!$B$7:$AL$2292,25,FALSE)</f>
        <v>0</v>
      </c>
      <c r="W92" s="310">
        <f>VLOOKUP($H92,'WM-AR'!$B$7:$AL$2292,26,FALSE)</f>
        <v>0</v>
      </c>
      <c r="X92" s="310">
        <f>VLOOKUP($H92,'WM-AR'!$B$7:$AL$2292,27,FALSE)</f>
        <v>0</v>
      </c>
      <c r="Y92" s="310">
        <f>VLOOKUP($H92,'WM-AR'!$B$7:$AL$2292,28,FALSE)</f>
        <v>0</v>
      </c>
      <c r="Z92" s="310" t="str">
        <f>VLOOKUP($H92,'WM-AR'!$B$7:$AL$2292,29,FALSE)</f>
        <v>Material: (   )</v>
      </c>
      <c r="AA92" s="310">
        <f>VLOOKUP($H92,'WM-AR'!$B$7:$AL$2292,30,FALSE)</f>
        <v>0</v>
      </c>
      <c r="AB92" s="310">
        <f>VLOOKUP($H92,'WM-AR'!$B$7:$AL$2292,31,FALSE)</f>
        <v>0</v>
      </c>
      <c r="AC92" s="310">
        <f>VLOOKUP($H92,'WM-AR'!$B$7:$AL$2292,32,FALSE)</f>
        <v>0</v>
      </c>
      <c r="AD92" s="310">
        <f>VLOOKUP($H92,'WM-AR'!$B$7:$AL$2292,33,FALSE)</f>
        <v>0</v>
      </c>
      <c r="AE92" s="287" t="s">
        <v>1496</v>
      </c>
      <c r="AF92" s="491" t="s">
        <v>1486</v>
      </c>
      <c r="AG92" s="492">
        <v>29.064</v>
      </c>
      <c r="AH92" s="492" t="s">
        <v>886</v>
      </c>
      <c r="AI92" s="334" t="s">
        <v>1487</v>
      </c>
    </row>
    <row r="93" spans="2:35" ht="49.9" customHeight="1">
      <c r="B93" s="307"/>
      <c r="C93" s="286"/>
      <c r="D93" s="286"/>
      <c r="E93" s="286"/>
      <c r="F93" s="286" t="str">
        <f t="shared" si="15"/>
        <v xml:space="preserve">Heavy Steel (Weight≥90KG/M) </v>
      </c>
      <c r="G93" s="308" t="s">
        <v>1488</v>
      </c>
      <c r="H93" s="309" t="str">
        <f t="shared" si="10"/>
        <v>S03AA027-00001</v>
      </c>
      <c r="I93" s="310"/>
      <c r="J93" s="310" t="str">
        <f>VLOOKUP($H93,'WM-AR'!$B$7:$AL$2292,34,FALSE)</f>
        <v>TON</v>
      </c>
      <c r="K93" s="310" t="str">
        <f>VLOOKUP($H93,'WM-AR'!$B$7:$AL$2292,4,FALSE)</f>
        <v>Main Steel Structure Erection Work</v>
      </c>
      <c r="L93" s="310" t="str">
        <f>VLOOKUP($H93,'WM-AR'!$B$7:$AL$2292,6,FALSE)</f>
        <v>Shelter/Building</v>
      </c>
      <c r="M93" s="310" t="str">
        <f>VLOOKUP($H93,'WM-AR'!$B$7:$AL$2292,8,FALSE)</f>
        <v>Heavy Steel (Weight≥90KG/M)</v>
      </c>
      <c r="N93" s="310">
        <f>VLOOKUP($H93,'WM-AR'!$B$7:$AL$2292,10,FALSE)</f>
        <v>0</v>
      </c>
      <c r="O93" s="310">
        <f>VLOOKUP($H93,'WM-AR'!$B$7:$AL$2292,12,FALSE)</f>
        <v>0</v>
      </c>
      <c r="P93" s="310" t="str">
        <f>IF(VLOOKUP($H93,'WM-AR'!$B$7:$AL$2292,14,FALSE)=0,"",VLOOKUP($H93,'WM-AR'!$B$7:$AL$2292,14,FALSE))</f>
        <v/>
      </c>
      <c r="Q93" s="310">
        <f>VLOOKUP($H93,'WM-AR'!$B$7:$AL$2292,16,FALSE)</f>
        <v>0</v>
      </c>
      <c r="R93" s="310">
        <f>VLOOKUP($H93,'WM-AR'!$B$7:$AL$2292,18,FALSE)</f>
        <v>0</v>
      </c>
      <c r="S93" s="310">
        <f>VLOOKUP($H93,'WM-AR'!$B$7:$AL$2292,20,FALSE)</f>
        <v>0</v>
      </c>
      <c r="T93" s="310">
        <f>VLOOKUP($H93,'WM-AR'!$B$7:$AL$2292,22,FALSE)</f>
        <v>0</v>
      </c>
      <c r="U93" s="310">
        <f>VLOOKUP($H93,'WM-AR'!$B$7:$AL$2292,24,FALSE)</f>
        <v>0</v>
      </c>
      <c r="V93" s="310">
        <f>VLOOKUP($H93,'WM-AR'!$B$7:$AL$2292,25,FALSE)</f>
        <v>0</v>
      </c>
      <c r="W93" s="310">
        <f>VLOOKUP($H93,'WM-AR'!$B$7:$AL$2292,26,FALSE)</f>
        <v>0</v>
      </c>
      <c r="X93" s="310">
        <f>VLOOKUP($H93,'WM-AR'!$B$7:$AL$2292,27,FALSE)</f>
        <v>0</v>
      </c>
      <c r="Y93" s="310">
        <f>VLOOKUP($H93,'WM-AR'!$B$7:$AL$2292,28,FALSE)</f>
        <v>0</v>
      </c>
      <c r="Z93" s="310" t="str">
        <f>VLOOKUP($H93,'WM-AR'!$B$7:$AL$2292,29,FALSE)</f>
        <v>Material: (   )</v>
      </c>
      <c r="AA93" s="310">
        <f>VLOOKUP($H93,'WM-AR'!$B$7:$AL$2292,30,FALSE)</f>
        <v>0</v>
      </c>
      <c r="AB93" s="310">
        <f>VLOOKUP($H93,'WM-AR'!$B$7:$AL$2292,31,FALSE)</f>
        <v>0</v>
      </c>
      <c r="AC93" s="310">
        <f>VLOOKUP($H93,'WM-AR'!$B$7:$AL$2292,32,FALSE)</f>
        <v>0</v>
      </c>
      <c r="AD93" s="310">
        <f>VLOOKUP($H93,'WM-AR'!$B$7:$AL$2292,33,FALSE)</f>
        <v>0</v>
      </c>
      <c r="AE93" s="287" t="s">
        <v>1496</v>
      </c>
      <c r="AF93" s="491" t="s">
        <v>1486</v>
      </c>
      <c r="AG93" s="492">
        <v>29.064</v>
      </c>
      <c r="AH93" s="492" t="s">
        <v>886</v>
      </c>
      <c r="AI93" s="422"/>
    </row>
    <row r="94" spans="2:35" ht="49.9" customHeight="1">
      <c r="B94" s="307"/>
      <c r="C94" s="286"/>
      <c r="D94" s="286"/>
      <c r="E94" s="286"/>
      <c r="F94" s="286" t="str">
        <f t="shared" si="15"/>
        <v xml:space="preserve">Steel Painting/Coating </v>
      </c>
      <c r="G94" s="308" t="s">
        <v>1489</v>
      </c>
      <c r="H94" s="309" t="str">
        <f t="shared" si="10"/>
        <v>S01AA010-00001</v>
      </c>
      <c r="I94" s="310"/>
      <c r="J94" s="310" t="str">
        <f>VLOOKUP($H94,'WM-AR'!$B$7:$AL$2292,34,FALSE)</f>
        <v>M2</v>
      </c>
      <c r="K94" s="310" t="str">
        <f>VLOOKUP($H94,'WM-AR'!$B$7:$AL$2292,4,FALSE)</f>
        <v>Main Steel Structure Fabrication Work</v>
      </c>
      <c r="L94" s="310" t="str">
        <f>VLOOKUP($H94,'WM-AR'!$B$7:$AL$2292,6,FALSE)</f>
        <v>Shelter/Building</v>
      </c>
      <c r="M94" s="310" t="str">
        <f>VLOOKUP($H94,'WM-AR'!$B$7:$AL$2292,8,FALSE)</f>
        <v>Steel Painting/Coating</v>
      </c>
      <c r="N94" s="310" t="str">
        <f>VLOOKUP($H94,'WM-AR'!$B$7:$AL$2292,10,FALSE)</f>
        <v>for Non-Fireproofed Steel Surface, Surface Preparation, Primer, Second &amp; Final Coat</v>
      </c>
      <c r="O94" s="310">
        <f>VLOOKUP($H94,'WM-AR'!$B$7:$AL$2292,12,FALSE)</f>
        <v>0</v>
      </c>
      <c r="P94" s="310" t="str">
        <f>IF(VLOOKUP($H94,'WM-AR'!$B$7:$AL$2292,14,FALSE)=0,"",VLOOKUP($H94,'WM-AR'!$B$7:$AL$2292,14,FALSE))</f>
        <v/>
      </c>
      <c r="Q94" s="310">
        <f>VLOOKUP($H94,'WM-AR'!$B$7:$AL$2292,16,FALSE)</f>
        <v>0</v>
      </c>
      <c r="R94" s="310">
        <f>VLOOKUP($H94,'WM-AR'!$B$7:$AL$2292,18,FALSE)</f>
        <v>0</v>
      </c>
      <c r="S94" s="310">
        <f>VLOOKUP($H94,'WM-AR'!$B$7:$AL$2292,20,FALSE)</f>
        <v>0</v>
      </c>
      <c r="T94" s="310">
        <f>VLOOKUP($H94,'WM-AR'!$B$7:$AL$2292,22,FALSE)</f>
        <v>0</v>
      </c>
      <c r="U94" s="310">
        <f>VLOOKUP($H94,'WM-AR'!$B$7:$AL$2292,24,FALSE)</f>
        <v>0</v>
      </c>
      <c r="V94" s="310">
        <f>VLOOKUP($H94,'WM-AR'!$B$7:$AL$2292,25,FALSE)</f>
        <v>0</v>
      </c>
      <c r="W94" s="310">
        <f>VLOOKUP($H94,'WM-AR'!$B$7:$AL$2292,26,FALSE)</f>
        <v>0</v>
      </c>
      <c r="X94" s="310">
        <f>VLOOKUP($H94,'WM-AR'!$B$7:$AL$2292,27,FALSE)</f>
        <v>0</v>
      </c>
      <c r="Y94" s="310">
        <f>VLOOKUP($H94,'WM-AR'!$B$7:$AL$2292,28,FALSE)</f>
        <v>0</v>
      </c>
      <c r="Z94" s="310" t="str">
        <f>VLOOKUP($H94,'WM-AR'!$B$7:$AL$2292,29,FALSE)</f>
        <v>Material: (   )</v>
      </c>
      <c r="AA94" s="310">
        <f>VLOOKUP($H94,'WM-AR'!$B$7:$AL$2292,30,FALSE)</f>
        <v>0</v>
      </c>
      <c r="AB94" s="310">
        <f>VLOOKUP($H94,'WM-AR'!$B$7:$AL$2292,31,FALSE)</f>
        <v>0</v>
      </c>
      <c r="AC94" s="310">
        <f>VLOOKUP($H94,'WM-AR'!$B$7:$AL$2292,32,FALSE)</f>
        <v>0</v>
      </c>
      <c r="AD94" s="310">
        <f>VLOOKUP($H94,'WM-AR'!$B$7:$AL$2292,33,FALSE)</f>
        <v>0</v>
      </c>
      <c r="AE94" s="287"/>
      <c r="AF94" s="491" t="s">
        <v>1490</v>
      </c>
      <c r="AG94" s="492">
        <v>397.55799999999999</v>
      </c>
      <c r="AH94" s="492" t="s">
        <v>763</v>
      </c>
      <c r="AI94" s="422" t="s">
        <v>1491</v>
      </c>
    </row>
    <row r="95" spans="2:35" ht="34.9" customHeight="1">
      <c r="B95" s="349"/>
      <c r="C95" s="420"/>
      <c r="D95" s="426"/>
      <c r="E95" s="426"/>
      <c r="F95" s="426"/>
      <c r="G95" s="485"/>
      <c r="H95" s="350" t="str">
        <f t="shared" si="10"/>
        <v/>
      </c>
      <c r="I95" s="351"/>
      <c r="J95" s="351"/>
      <c r="K95" s="351"/>
      <c r="L95" s="351"/>
      <c r="M95" s="351"/>
      <c r="N95" s="351"/>
      <c r="O95" s="351"/>
      <c r="P95" s="351"/>
      <c r="Q95" s="351"/>
      <c r="R95" s="351"/>
      <c r="S95" s="351"/>
      <c r="T95" s="351"/>
      <c r="U95" s="351"/>
      <c r="V95" s="351"/>
      <c r="W95" s="351"/>
      <c r="X95" s="351"/>
      <c r="Y95" s="351"/>
      <c r="Z95" s="351"/>
      <c r="AA95" s="351"/>
      <c r="AB95" s="351"/>
      <c r="AC95" s="351"/>
      <c r="AD95" s="351"/>
      <c r="AE95" s="440"/>
      <c r="AF95" s="297"/>
      <c r="AG95" s="297"/>
      <c r="AH95" s="297"/>
      <c r="AI95" s="475"/>
    </row>
    <row r="96" spans="2:35" ht="34.9" customHeight="1">
      <c r="B96" s="356">
        <v>5.5</v>
      </c>
      <c r="C96" s="357" t="s">
        <v>323</v>
      </c>
      <c r="D96" s="357"/>
      <c r="E96" s="357"/>
      <c r="F96" s="459"/>
      <c r="G96" s="483"/>
      <c r="H96" s="359" t="str">
        <f t="shared" si="10"/>
        <v/>
      </c>
      <c r="I96" s="359"/>
      <c r="J96" s="360"/>
      <c r="K96" s="360"/>
      <c r="L96" s="360"/>
      <c r="M96" s="360"/>
      <c r="N96" s="360"/>
      <c r="O96" s="360"/>
      <c r="P96" s="360"/>
      <c r="Q96" s="360"/>
      <c r="R96" s="360"/>
      <c r="S96" s="360"/>
      <c r="T96" s="360"/>
      <c r="U96" s="360"/>
      <c r="V96" s="360"/>
      <c r="W96" s="360"/>
      <c r="X96" s="360"/>
      <c r="Y96" s="360"/>
      <c r="Z96" s="360"/>
      <c r="AA96" s="360"/>
      <c r="AB96" s="360"/>
      <c r="AC96" s="360"/>
      <c r="AD96" s="360"/>
      <c r="AE96" s="361"/>
      <c r="AF96" s="361"/>
      <c r="AG96" s="361"/>
      <c r="AH96" s="361"/>
      <c r="AI96" s="361"/>
    </row>
    <row r="97" spans="2:35" ht="34.9" customHeight="1">
      <c r="B97" s="440"/>
      <c r="C97" s="285" t="s">
        <v>601</v>
      </c>
      <c r="D97" s="308"/>
      <c r="E97" s="287" t="s">
        <v>641</v>
      </c>
      <c r="F97" s="288" t="s">
        <v>1501</v>
      </c>
      <c r="G97" s="289"/>
      <c r="H97" s="290" t="str">
        <f t="shared" si="10"/>
        <v/>
      </c>
      <c r="I97" s="290"/>
      <c r="J97" s="290"/>
      <c r="K97" s="290"/>
      <c r="L97" s="290"/>
      <c r="M97" s="291"/>
      <c r="N97" s="454"/>
      <c r="O97" s="442"/>
      <c r="P97" s="442"/>
      <c r="Q97" s="442"/>
      <c r="R97" s="442"/>
      <c r="S97" s="442"/>
      <c r="T97" s="442"/>
      <c r="U97" s="443"/>
      <c r="V97" s="444"/>
      <c r="W97" s="444"/>
      <c r="X97" s="444"/>
      <c r="Y97" s="444"/>
      <c r="Z97" s="444"/>
      <c r="AA97" s="444"/>
      <c r="AB97" s="444"/>
      <c r="AC97" s="444"/>
      <c r="AD97" s="444"/>
      <c r="AE97" s="287" t="s">
        <v>1502</v>
      </c>
      <c r="AF97" s="491"/>
      <c r="AG97" s="492"/>
      <c r="AH97" s="492"/>
      <c r="AI97" s="422"/>
    </row>
    <row r="98" spans="2:35" ht="34.9" customHeight="1">
      <c r="B98" s="440"/>
      <c r="C98" s="308"/>
      <c r="D98" s="308"/>
      <c r="E98" s="308"/>
      <c r="F98" s="426"/>
      <c r="G98" s="485"/>
      <c r="H98" s="350" t="str">
        <f t="shared" si="10"/>
        <v/>
      </c>
      <c r="I98" s="351"/>
      <c r="J98" s="351"/>
      <c r="K98" s="351"/>
      <c r="L98" s="351"/>
      <c r="M98" s="351"/>
      <c r="N98" s="351"/>
      <c r="O98" s="351"/>
      <c r="P98" s="351"/>
      <c r="Q98" s="351"/>
      <c r="R98" s="351"/>
      <c r="S98" s="351"/>
      <c r="T98" s="351"/>
      <c r="U98" s="351"/>
      <c r="V98" s="351"/>
      <c r="W98" s="351"/>
      <c r="X98" s="351"/>
      <c r="Y98" s="351"/>
      <c r="Z98" s="351"/>
      <c r="AA98" s="351"/>
      <c r="AB98" s="351"/>
      <c r="AC98" s="351"/>
      <c r="AD98" s="351"/>
      <c r="AE98" s="440"/>
      <c r="AF98" s="297"/>
      <c r="AG98" s="297"/>
      <c r="AH98" s="297"/>
      <c r="AI98" s="475"/>
    </row>
    <row r="99" spans="2:35" ht="34.9" customHeight="1">
      <c r="B99" s="349"/>
      <c r="C99" s="420"/>
      <c r="D99" s="426"/>
      <c r="E99" s="426"/>
      <c r="F99" s="426"/>
      <c r="G99" s="485"/>
      <c r="H99" s="350" t="str">
        <f t="shared" si="10"/>
        <v/>
      </c>
      <c r="I99" s="351"/>
      <c r="J99" s="351"/>
      <c r="K99" s="351"/>
      <c r="L99" s="351"/>
      <c r="M99" s="351"/>
      <c r="N99" s="351"/>
      <c r="O99" s="351"/>
      <c r="P99" s="351"/>
      <c r="Q99" s="351"/>
      <c r="R99" s="351"/>
      <c r="S99" s="351"/>
      <c r="T99" s="351"/>
      <c r="U99" s="351"/>
      <c r="V99" s="351"/>
      <c r="W99" s="351"/>
      <c r="X99" s="351"/>
      <c r="Y99" s="351"/>
      <c r="Z99" s="351"/>
      <c r="AA99" s="351"/>
      <c r="AB99" s="351"/>
      <c r="AC99" s="351"/>
      <c r="AD99" s="351"/>
      <c r="AE99" s="440"/>
      <c r="AF99" s="297"/>
      <c r="AG99" s="297"/>
      <c r="AH99" s="297"/>
      <c r="AI99" s="475"/>
    </row>
    <row r="100" spans="2:35" ht="34.9" customHeight="1">
      <c r="B100" s="356">
        <v>5.6</v>
      </c>
      <c r="C100" s="357" t="s">
        <v>324</v>
      </c>
      <c r="D100" s="357"/>
      <c r="E100" s="357"/>
      <c r="F100" s="459"/>
      <c r="G100" s="483"/>
      <c r="H100" s="359" t="str">
        <f t="shared" si="10"/>
        <v/>
      </c>
      <c r="I100" s="359"/>
      <c r="J100" s="360"/>
      <c r="K100" s="360"/>
      <c r="L100" s="360"/>
      <c r="M100" s="360"/>
      <c r="N100" s="360"/>
      <c r="O100" s="360"/>
      <c r="P100" s="360"/>
      <c r="Q100" s="360"/>
      <c r="R100" s="360"/>
      <c r="S100" s="360"/>
      <c r="T100" s="360"/>
      <c r="U100" s="360"/>
      <c r="V100" s="360"/>
      <c r="W100" s="360"/>
      <c r="X100" s="360"/>
      <c r="Y100" s="360"/>
      <c r="Z100" s="360"/>
      <c r="AA100" s="360"/>
      <c r="AB100" s="360"/>
      <c r="AC100" s="360"/>
      <c r="AD100" s="360"/>
      <c r="AE100" s="361"/>
      <c r="AF100" s="361"/>
      <c r="AG100" s="361"/>
      <c r="AH100" s="361"/>
      <c r="AI100" s="361"/>
    </row>
    <row r="101" spans="2:35" ht="34.9" customHeight="1">
      <c r="B101" s="440"/>
      <c r="C101" s="285" t="s">
        <v>601</v>
      </c>
      <c r="D101" s="308"/>
      <c r="E101" s="287" t="s">
        <v>641</v>
      </c>
      <c r="F101" s="288" t="s">
        <v>1503</v>
      </c>
      <c r="G101" s="289"/>
      <c r="H101" s="290" t="str">
        <f t="shared" si="10"/>
        <v/>
      </c>
      <c r="I101" s="290"/>
      <c r="J101" s="290"/>
      <c r="K101" s="290"/>
      <c r="L101" s="290"/>
      <c r="M101" s="291"/>
      <c r="N101" s="454"/>
      <c r="O101" s="442"/>
      <c r="P101" s="442"/>
      <c r="Q101" s="442"/>
      <c r="R101" s="442"/>
      <c r="S101" s="442"/>
      <c r="T101" s="442"/>
      <c r="U101" s="443"/>
      <c r="V101" s="444"/>
      <c r="W101" s="444"/>
      <c r="X101" s="444"/>
      <c r="Y101" s="444"/>
      <c r="Z101" s="444"/>
      <c r="AA101" s="444"/>
      <c r="AB101" s="444"/>
      <c r="AC101" s="444"/>
      <c r="AD101" s="444"/>
      <c r="AE101" s="287" t="s">
        <v>1504</v>
      </c>
      <c r="AF101" s="491"/>
      <c r="AG101" s="492"/>
      <c r="AH101" s="492"/>
      <c r="AI101" s="422"/>
    </row>
    <row r="102" spans="2:35" ht="34.9" customHeight="1">
      <c r="B102" s="440"/>
      <c r="C102" s="308"/>
      <c r="D102" s="308"/>
      <c r="E102" s="308"/>
      <c r="F102" s="426"/>
      <c r="G102" s="485"/>
      <c r="H102" s="350" t="str">
        <f t="shared" si="10"/>
        <v/>
      </c>
      <c r="I102" s="351"/>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440"/>
      <c r="AF102" s="297"/>
      <c r="AG102" s="297"/>
      <c r="AH102" s="297"/>
      <c r="AI102" s="475"/>
    </row>
    <row r="103" spans="2:35" ht="34.9" customHeight="1">
      <c r="B103" s="349"/>
      <c r="C103" s="420"/>
      <c r="D103" s="426"/>
      <c r="E103" s="426"/>
      <c r="F103" s="426"/>
      <c r="G103" s="485"/>
      <c r="H103" s="350" t="str">
        <f t="shared" si="10"/>
        <v/>
      </c>
      <c r="I103" s="351"/>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440"/>
      <c r="AF103" s="297"/>
      <c r="AG103" s="297"/>
      <c r="AH103" s="297"/>
      <c r="AI103" s="475"/>
    </row>
    <row r="104" spans="2:35" ht="34.9" customHeight="1">
      <c r="B104" s="356">
        <v>5.7</v>
      </c>
      <c r="C104" s="357" t="s">
        <v>1505</v>
      </c>
      <c r="D104" s="357"/>
      <c r="E104" s="357"/>
      <c r="F104" s="459"/>
      <c r="G104" s="483"/>
      <c r="H104" s="359" t="str">
        <f t="shared" si="10"/>
        <v/>
      </c>
      <c r="I104" s="359"/>
      <c r="J104" s="360"/>
      <c r="K104" s="360"/>
      <c r="L104" s="360"/>
      <c r="M104" s="360"/>
      <c r="N104" s="360"/>
      <c r="O104" s="360"/>
      <c r="P104" s="360"/>
      <c r="Q104" s="360"/>
      <c r="R104" s="360"/>
      <c r="S104" s="360"/>
      <c r="T104" s="360"/>
      <c r="U104" s="360"/>
      <c r="V104" s="360"/>
      <c r="W104" s="360"/>
      <c r="X104" s="360"/>
      <c r="Y104" s="360"/>
      <c r="Z104" s="360"/>
      <c r="AA104" s="360"/>
      <c r="AB104" s="360"/>
      <c r="AC104" s="360"/>
      <c r="AD104" s="360"/>
      <c r="AE104" s="361"/>
      <c r="AF104" s="361"/>
      <c r="AG104" s="361"/>
      <c r="AH104" s="361"/>
      <c r="AI104" s="361"/>
    </row>
    <row r="105" spans="2:35" ht="34.9" customHeight="1">
      <c r="B105" s="440"/>
      <c r="C105" s="285" t="s">
        <v>601</v>
      </c>
      <c r="D105" s="308"/>
      <c r="E105" s="287" t="s">
        <v>641</v>
      </c>
      <c r="F105" s="288" t="s">
        <v>1506</v>
      </c>
      <c r="G105" s="289"/>
      <c r="H105" s="290" t="str">
        <f t="shared" si="10"/>
        <v/>
      </c>
      <c r="I105" s="290"/>
      <c r="J105" s="290"/>
      <c r="K105" s="290"/>
      <c r="L105" s="290"/>
      <c r="M105" s="291"/>
      <c r="N105" s="454"/>
      <c r="O105" s="442"/>
      <c r="P105" s="442"/>
      <c r="Q105" s="442"/>
      <c r="R105" s="442"/>
      <c r="S105" s="442"/>
      <c r="T105" s="442"/>
      <c r="U105" s="443"/>
      <c r="V105" s="444"/>
      <c r="W105" s="444"/>
      <c r="X105" s="444"/>
      <c r="Y105" s="444"/>
      <c r="Z105" s="444"/>
      <c r="AA105" s="444"/>
      <c r="AB105" s="444"/>
      <c r="AC105" s="444"/>
      <c r="AD105" s="444"/>
      <c r="AE105" s="287" t="s">
        <v>1507</v>
      </c>
      <c r="AF105" s="491"/>
      <c r="AG105" s="492"/>
      <c r="AH105" s="492"/>
      <c r="AI105" s="422"/>
    </row>
    <row r="106" spans="2:35" ht="34.9" customHeight="1">
      <c r="B106" s="440"/>
      <c r="C106" s="308"/>
      <c r="D106" s="308"/>
      <c r="E106" s="308"/>
      <c r="F106" s="426"/>
      <c r="G106" s="485"/>
      <c r="H106" s="350" t="str">
        <f t="shared" si="10"/>
        <v/>
      </c>
      <c r="I106" s="351"/>
      <c r="J106" s="351"/>
      <c r="K106" s="351"/>
      <c r="L106" s="351"/>
      <c r="M106" s="351"/>
      <c r="N106" s="351"/>
      <c r="O106" s="351"/>
      <c r="P106" s="351"/>
      <c r="Q106" s="351"/>
      <c r="R106" s="351"/>
      <c r="S106" s="351"/>
      <c r="T106" s="351"/>
      <c r="U106" s="351"/>
      <c r="V106" s="351"/>
      <c r="W106" s="351"/>
      <c r="X106" s="351"/>
      <c r="Y106" s="351"/>
      <c r="Z106" s="351"/>
      <c r="AA106" s="351"/>
      <c r="AB106" s="351"/>
      <c r="AC106" s="351"/>
      <c r="AD106" s="351"/>
      <c r="AE106" s="440"/>
      <c r="AF106" s="297"/>
      <c r="AG106" s="297"/>
      <c r="AH106" s="297"/>
      <c r="AI106" s="475"/>
    </row>
    <row r="107" spans="2:35" ht="34.9" customHeight="1">
      <c r="B107" s="349"/>
      <c r="C107" s="420"/>
      <c r="D107" s="426"/>
      <c r="E107" s="426"/>
      <c r="F107" s="426"/>
      <c r="G107" s="485"/>
      <c r="H107" s="350" t="str">
        <f t="shared" si="10"/>
        <v/>
      </c>
      <c r="I107" s="351"/>
      <c r="J107" s="351"/>
      <c r="K107" s="351"/>
      <c r="L107" s="351"/>
      <c r="M107" s="351"/>
      <c r="N107" s="351"/>
      <c r="O107" s="351"/>
      <c r="P107" s="351"/>
      <c r="Q107" s="351"/>
      <c r="R107" s="351"/>
      <c r="S107" s="351"/>
      <c r="T107" s="351"/>
      <c r="U107" s="351"/>
      <c r="V107" s="351"/>
      <c r="W107" s="351"/>
      <c r="X107" s="351"/>
      <c r="Y107" s="351"/>
      <c r="Z107" s="351"/>
      <c r="AA107" s="351"/>
      <c r="AB107" s="351"/>
      <c r="AC107" s="351"/>
      <c r="AD107" s="351"/>
      <c r="AE107" s="440"/>
      <c r="AF107" s="297"/>
      <c r="AG107" s="297"/>
      <c r="AH107" s="297"/>
      <c r="AI107" s="475"/>
    </row>
    <row r="108" spans="2:35" ht="34.9" customHeight="1">
      <c r="B108" s="356">
        <v>5.8</v>
      </c>
      <c r="C108" s="357" t="s">
        <v>326</v>
      </c>
      <c r="D108" s="357"/>
      <c r="E108" s="357"/>
      <c r="F108" s="459"/>
      <c r="G108" s="483"/>
      <c r="H108" s="359" t="str">
        <f t="shared" si="10"/>
        <v/>
      </c>
      <c r="I108" s="359"/>
      <c r="J108" s="360"/>
      <c r="K108" s="360"/>
      <c r="L108" s="360"/>
      <c r="M108" s="360"/>
      <c r="N108" s="360"/>
      <c r="O108" s="360"/>
      <c r="P108" s="360"/>
      <c r="Q108" s="360"/>
      <c r="R108" s="360"/>
      <c r="S108" s="360"/>
      <c r="T108" s="360"/>
      <c r="U108" s="360"/>
      <c r="V108" s="360"/>
      <c r="W108" s="360"/>
      <c r="X108" s="360"/>
      <c r="Y108" s="360"/>
      <c r="Z108" s="360"/>
      <c r="AA108" s="360"/>
      <c r="AB108" s="360"/>
      <c r="AC108" s="360"/>
      <c r="AD108" s="360"/>
      <c r="AE108" s="361"/>
      <c r="AF108" s="361"/>
      <c r="AG108" s="361"/>
      <c r="AH108" s="361"/>
      <c r="AI108" s="361"/>
    </row>
    <row r="109" spans="2:35" ht="34.9" customHeight="1">
      <c r="B109" s="440"/>
      <c r="C109" s="285" t="s">
        <v>601</v>
      </c>
      <c r="D109" s="308"/>
      <c r="E109" s="287" t="s">
        <v>641</v>
      </c>
      <c r="F109" s="288" t="s">
        <v>1508</v>
      </c>
      <c r="G109" s="289"/>
      <c r="H109" s="290" t="str">
        <f t="shared" si="10"/>
        <v/>
      </c>
      <c r="I109" s="290"/>
      <c r="J109" s="290"/>
      <c r="K109" s="290"/>
      <c r="L109" s="290"/>
      <c r="M109" s="291"/>
      <c r="N109" s="454"/>
      <c r="O109" s="442"/>
      <c r="P109" s="442"/>
      <c r="Q109" s="442"/>
      <c r="R109" s="442"/>
      <c r="S109" s="442"/>
      <c r="T109" s="442"/>
      <c r="U109" s="443"/>
      <c r="V109" s="444"/>
      <c r="W109" s="444"/>
      <c r="X109" s="444"/>
      <c r="Y109" s="444"/>
      <c r="Z109" s="444"/>
      <c r="AA109" s="444"/>
      <c r="AB109" s="444"/>
      <c r="AC109" s="444"/>
      <c r="AD109" s="444"/>
      <c r="AE109" s="287" t="s">
        <v>1509</v>
      </c>
      <c r="AF109" s="491"/>
      <c r="AG109" s="492"/>
      <c r="AH109" s="492"/>
      <c r="AI109" s="422"/>
    </row>
    <row r="110" spans="2:35" ht="34.9" customHeight="1">
      <c r="B110" s="440"/>
      <c r="C110" s="308"/>
      <c r="D110" s="308"/>
      <c r="E110" s="308"/>
      <c r="F110" s="426"/>
      <c r="G110" s="485"/>
      <c r="H110" s="350" t="str">
        <f t="shared" si="10"/>
        <v/>
      </c>
      <c r="I110" s="351"/>
      <c r="J110" s="351"/>
      <c r="K110" s="351"/>
      <c r="L110" s="351"/>
      <c r="M110" s="351"/>
      <c r="N110" s="351"/>
      <c r="O110" s="351"/>
      <c r="P110" s="351"/>
      <c r="Q110" s="351"/>
      <c r="R110" s="351"/>
      <c r="S110" s="351"/>
      <c r="T110" s="351"/>
      <c r="U110" s="351"/>
      <c r="V110" s="351"/>
      <c r="W110" s="351"/>
      <c r="X110" s="351"/>
      <c r="Y110" s="351"/>
      <c r="Z110" s="351"/>
      <c r="AA110" s="351"/>
      <c r="AB110" s="351"/>
      <c r="AC110" s="351"/>
      <c r="AD110" s="351"/>
      <c r="AE110" s="440"/>
      <c r="AF110" s="297"/>
      <c r="AG110" s="297"/>
      <c r="AH110" s="297"/>
      <c r="AI110" s="475"/>
    </row>
    <row r="111" spans="2:35" ht="34.9" customHeight="1">
      <c r="B111" s="349"/>
      <c r="C111" s="420"/>
      <c r="D111" s="426"/>
      <c r="E111" s="426"/>
      <c r="F111" s="426"/>
      <c r="G111" s="485"/>
      <c r="H111" s="350" t="str">
        <f t="shared" si="10"/>
        <v/>
      </c>
      <c r="I111" s="351"/>
      <c r="J111" s="351"/>
      <c r="K111" s="351"/>
      <c r="L111" s="351"/>
      <c r="M111" s="351"/>
      <c r="N111" s="351"/>
      <c r="O111" s="351"/>
      <c r="P111" s="351"/>
      <c r="Q111" s="351"/>
      <c r="R111" s="351"/>
      <c r="S111" s="351"/>
      <c r="T111" s="351"/>
      <c r="U111" s="351"/>
      <c r="V111" s="351"/>
      <c r="W111" s="351"/>
      <c r="X111" s="351"/>
      <c r="Y111" s="351"/>
      <c r="Z111" s="351"/>
      <c r="AA111" s="351"/>
      <c r="AB111" s="351"/>
      <c r="AC111" s="351"/>
      <c r="AD111" s="351"/>
      <c r="AE111" s="440"/>
      <c r="AF111" s="297"/>
      <c r="AG111" s="297"/>
      <c r="AH111" s="297"/>
      <c r="AI111" s="475"/>
    </row>
    <row r="112" spans="2:35" ht="16.5" customHeight="1"/>
    <row r="113" spans="11:13" ht="16.5" customHeight="1"/>
    <row r="114" spans="11:13" ht="16.5" customHeight="1"/>
    <row r="115" spans="11:13" ht="28.9" customHeight="1">
      <c r="K115" s="267"/>
      <c r="L115" s="267"/>
      <c r="M115" s="267"/>
    </row>
    <row r="116" spans="11:13" ht="28.9" customHeight="1">
      <c r="K116" s="267"/>
      <c r="L116" s="267"/>
      <c r="M116" s="267"/>
    </row>
    <row r="117" spans="11:13" ht="40.15" customHeight="1">
      <c r="K117" s="267"/>
      <c r="L117" s="267"/>
      <c r="M117" s="267"/>
    </row>
    <row r="118" spans="11:13" ht="16.5" customHeight="1"/>
    <row r="119" spans="11:13" ht="16.5" customHeight="1"/>
    <row r="120" spans="11:13" ht="16.5" customHeight="1"/>
    <row r="121" spans="11:13"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50D74F86-9972-484D-A334-9443285A22EE}">
          <x14:formula1>
            <xm:f>'WM-AR'!$A$7:$A$2292</xm:f>
          </x14:formula1>
          <xm:sqref>G6:G111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C43E3-1714-4E34-98A3-B0DD1DE06FB4}">
  <sheetPr>
    <tabColor theme="7" tint="0.79998168889431442"/>
  </sheetPr>
  <dimension ref="B1:AI210"/>
  <sheetViews>
    <sheetView view="pageBreakPreview" zoomScale="70" zoomScaleNormal="100" zoomScaleSheetLayoutView="70" workbookViewId="0">
      <pane xSplit="13" ySplit="3" topLeftCell="N8"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7.125" style="78" customWidth="1"/>
    <col min="3" max="5" width="7.75" style="266" customWidth="1"/>
    <col min="6" max="6" width="21.25" style="78" customWidth="1"/>
    <col min="7" max="7" width="43.75" style="78" customWidth="1"/>
    <col min="8" max="8" width="12.75" style="267" customWidth="1"/>
    <col min="9" max="9" width="5.75" style="267" customWidth="1"/>
    <col min="10" max="10" width="5.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0.75" style="78" customWidth="1"/>
    <col min="32" max="32" width="15.75" style="78" customWidth="1"/>
    <col min="33" max="33" width="8.75" style="78" customWidth="1"/>
    <col min="34" max="34" width="4.75" style="78" customWidth="1"/>
    <col min="35" max="35" width="15.75" style="79" customWidth="1"/>
    <col min="36" max="36" width="19.625" style="78" customWidth="1"/>
    <col min="37" max="16384" width="9" style="78"/>
  </cols>
  <sheetData>
    <row r="1" spans="2:35" ht="34.9" customHeight="1">
      <c r="B1" s="265" t="s">
        <v>1510</v>
      </c>
    </row>
    <row r="2" spans="2:35"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row>
    <row r="3" spans="2:35" ht="34.9" customHeight="1">
      <c r="B3" s="271">
        <v>6</v>
      </c>
      <c r="C3" s="272" t="s">
        <v>1511</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5" ht="34.9" customHeight="1">
      <c r="B4" s="356">
        <v>6.1</v>
      </c>
      <c r="C4" s="357" t="s">
        <v>1512</v>
      </c>
      <c r="D4" s="357"/>
      <c r="E4" s="357"/>
      <c r="F4" s="459"/>
      <c r="G4" s="459"/>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361"/>
    </row>
    <row r="5" spans="2:35" ht="34.9" customHeight="1">
      <c r="B5" s="440"/>
      <c r="C5" s="285" t="s">
        <v>601</v>
      </c>
      <c r="D5" s="308"/>
      <c r="E5" s="287" t="s">
        <v>670</v>
      </c>
      <c r="F5" s="288" t="s">
        <v>1513</v>
      </c>
      <c r="G5" s="289"/>
      <c r="H5" s="290"/>
      <c r="I5" s="290"/>
      <c r="J5" s="290"/>
      <c r="K5" s="290"/>
      <c r="L5" s="290"/>
      <c r="M5" s="291"/>
      <c r="N5" s="454"/>
      <c r="O5" s="442"/>
      <c r="P5" s="442"/>
      <c r="Q5" s="442"/>
      <c r="R5" s="442"/>
      <c r="S5" s="442"/>
      <c r="T5" s="442"/>
      <c r="U5" s="443"/>
      <c r="V5" s="444"/>
      <c r="W5" s="444"/>
      <c r="X5" s="444"/>
      <c r="Y5" s="444"/>
      <c r="Z5" s="444"/>
      <c r="AA5" s="444"/>
      <c r="AB5" s="444"/>
      <c r="AC5" s="444"/>
      <c r="AD5" s="444"/>
      <c r="AE5" s="394" t="s">
        <v>145</v>
      </c>
      <c r="AF5" s="297"/>
      <c r="AG5" s="297"/>
      <c r="AH5" s="297"/>
      <c r="AI5" s="484" t="s">
        <v>1514</v>
      </c>
    </row>
    <row r="6" spans="2:35" ht="49.9" customHeight="1">
      <c r="B6" s="307"/>
      <c r="C6" s="286"/>
      <c r="D6" s="286"/>
      <c r="E6" s="286"/>
      <c r="F6" s="286" t="str">
        <f t="shared" ref="F6:F12" si="0">M6&amp;" "&amp;P6</f>
        <v>Structural Concrete 20MPa &lt; F'c (Cylinder Strength) ≤ 25MPa</v>
      </c>
      <c r="G6" s="308" t="s">
        <v>1458</v>
      </c>
      <c r="H6" s="309" t="str">
        <f>LEFT(G6,14)</f>
        <v>A03AD032-00012</v>
      </c>
      <c r="I6" s="310"/>
      <c r="J6" s="310" t="str">
        <f>VLOOKUP($H6,'WM-AR'!$B$7:$AL$2292,34,FALSE)</f>
        <v>M3</v>
      </c>
      <c r="K6" s="310" t="str">
        <f>VLOOKUP($H6,'WM-AR'!$B$7:$AL$2292,4,FALSE)</f>
        <v>Concrete Work</v>
      </c>
      <c r="L6" s="310" t="str">
        <f>VLOOKUP($H6,'WM-AR'!$B$7:$AL$2292,6,FALSE)</f>
        <v>Substructure Work</v>
      </c>
      <c r="M6" s="310" t="str">
        <f>VLOOKUP($H6,'WM-AR'!$B$7:$AL$2292,8,FALSE)</f>
        <v>Structural Concrete</v>
      </c>
      <c r="N6" s="310">
        <f>VLOOKUP($H6,'WM-AR'!$B$7:$AL$2292,10,FALSE)</f>
        <v>0</v>
      </c>
      <c r="O6" s="310" t="str">
        <f>VLOOKUP($H6,'WM-AR'!$B$7:$AL$2292,12,FALSE)</f>
        <v>Cement Type-5</v>
      </c>
      <c r="P6" s="310" t="str">
        <f>IF(VLOOKUP($H6,'WM-AR'!$B$7:$AL$2292,14,FALSE)=0,"",VLOOKUP($H6,'WM-AR'!$B$7:$AL$2292,14,FALSE))</f>
        <v>20MPa &lt; F'c (Cylinder Strength) ≤ 25MPa</v>
      </c>
      <c r="Q6" s="310">
        <f>VLOOKUP($H6,'WM-AR'!$B$7:$AL$2292,16,FALSE)</f>
        <v>0</v>
      </c>
      <c r="R6" s="310">
        <f>VLOOKUP($H6,'WM-AR'!$B$7:$AL$2292,18,FALSE)</f>
        <v>0</v>
      </c>
      <c r="S6" s="310" t="str">
        <f>VLOOKUP($H6,'WM-AR'!$B$7:$AL$2292,20,FALSE)</f>
        <v/>
      </c>
      <c r="T6" s="310">
        <f>VLOOKUP($H6,'WM-AR'!$B$7:$AL$2292,22,FALSE)</f>
        <v>0</v>
      </c>
      <c r="U6" s="310" t="str">
        <f>VLOOKUP($H6,'WM-AR'!$B$7:$AL$2292,24,FALSE)</f>
        <v/>
      </c>
      <c r="V6" s="310">
        <f>VLOOKUP($H6,'WM-AR'!$B$7:$AL$2292,25,FALSE)</f>
        <v>0</v>
      </c>
      <c r="W6" s="310" t="str">
        <f>VLOOKUP($H6,'WM-AR'!$B$7:$AL$2292,26,FALSE)</f>
        <v/>
      </c>
      <c r="X6" s="310">
        <f>VLOOKUP($H6,'WM-AR'!$B$7:$AL$2292,27,FALSE)</f>
        <v>0</v>
      </c>
      <c r="Y6" s="310">
        <f>VLOOKUP($H6,'WM-AR'!$B$7:$AL$2292,28,FALSE)</f>
        <v>0</v>
      </c>
      <c r="Z6" s="310">
        <f>VLOOKUP($H6,'WM-AR'!$B$7:$AL$2292,29,FALSE)</f>
        <v>0</v>
      </c>
      <c r="AA6" s="310">
        <f>VLOOKUP($H6,'WM-AR'!$B$7:$AL$2292,30,FALSE)</f>
        <v>0</v>
      </c>
      <c r="AB6" s="310">
        <f>VLOOKUP($H6,'WM-AR'!$B$7:$AL$2292,31,FALSE)</f>
        <v>0</v>
      </c>
      <c r="AC6" s="310">
        <f>VLOOKUP($H6,'WM-AR'!$B$7:$AL$2292,32,FALSE)</f>
        <v>0</v>
      </c>
      <c r="AD6" s="310">
        <f>VLOOKUP($H6,'WM-AR'!$B$7:$AL$2292,33,FALSE)</f>
        <v>0</v>
      </c>
      <c r="AE6" s="287" t="s">
        <v>897</v>
      </c>
      <c r="AF6" s="316" t="s">
        <v>881</v>
      </c>
      <c r="AG6" s="312">
        <v>7.726</v>
      </c>
      <c r="AH6" s="312" t="s">
        <v>882</v>
      </c>
      <c r="AI6" s="334"/>
    </row>
    <row r="7" spans="2:35" ht="49.9" customHeight="1">
      <c r="B7" s="307"/>
      <c r="C7" s="286"/>
      <c r="D7" s="286"/>
      <c r="E7" s="286"/>
      <c r="F7" s="286" t="str">
        <f t="shared" si="0"/>
        <v>Rebar Work 400MPa&lt;Fy≤470MPa</v>
      </c>
      <c r="G7" s="308" t="s">
        <v>1207</v>
      </c>
      <c r="H7" s="309" t="str">
        <f t="shared" ref="H7:H70" si="1">LEFT(G7,14)</f>
        <v>A03AD037-00002</v>
      </c>
      <c r="I7" s="310"/>
      <c r="J7" s="310" t="str">
        <f>VLOOKUP($H7,'WM-AR'!$B$7:$AL$2292,34,FALSE)</f>
        <v>TON</v>
      </c>
      <c r="K7" s="310" t="str">
        <f>VLOOKUP($H7,'WM-AR'!$B$7:$AL$2292,4,FALSE)</f>
        <v>Concrete Work</v>
      </c>
      <c r="L7" s="310" t="str">
        <f>VLOOKUP($H7,'WM-AR'!$B$7:$AL$2292,6,FALSE)</f>
        <v>Substructure Work</v>
      </c>
      <c r="M7" s="310" t="str">
        <f>VLOOKUP($H7,'WM-AR'!$B$7:$AL$2292,8,FALSE)</f>
        <v>Rebar Work</v>
      </c>
      <c r="N7" s="310" t="str">
        <f>VLOOKUP($H7,'WM-AR'!$B$7:$AL$2292,10,FALSE)</f>
        <v>Deformed Bar (Non-Coat.)</v>
      </c>
      <c r="O7" s="310">
        <f>VLOOKUP($H7,'WM-AR'!$B$7:$AL$2292,12,FALSE)</f>
        <v>0</v>
      </c>
      <c r="P7" s="310" t="str">
        <f>IF(VLOOKUP($H7,'WM-AR'!$B$7:$AL$2292,14,FALSE)=0,"",VLOOKUP($H7,'WM-AR'!$B$7:$AL$2292,14,FALSE))</f>
        <v>400MPa&lt;Fy≤470MPa</v>
      </c>
      <c r="Q7" s="310">
        <f>VLOOKUP($H7,'WM-AR'!$B$7:$AL$2292,16,FALSE)</f>
        <v>0</v>
      </c>
      <c r="R7" s="310">
        <f>VLOOKUP($H7,'WM-AR'!$B$7:$AL$2292,18,FALSE)</f>
        <v>0</v>
      </c>
      <c r="S7" s="310" t="str">
        <f>VLOOKUP($H7,'WM-AR'!$B$7:$AL$2292,20,FALSE)</f>
        <v/>
      </c>
      <c r="T7" s="310">
        <f>VLOOKUP($H7,'WM-AR'!$B$7:$AL$2292,22,FALSE)</f>
        <v>0</v>
      </c>
      <c r="U7" s="310" t="str">
        <f>VLOOKUP($H7,'WM-AR'!$B$7:$AL$2292,24,FALSE)</f>
        <v/>
      </c>
      <c r="V7" s="310">
        <f>VLOOKUP($H7,'WM-AR'!$B$7:$AL$2292,25,FALSE)</f>
        <v>0</v>
      </c>
      <c r="W7" s="310" t="str">
        <f>VLOOKUP($H7,'WM-AR'!$B$7:$AL$2292,26,FALSE)</f>
        <v/>
      </c>
      <c r="X7" s="310">
        <f>VLOOKUP($H7,'WM-AR'!$B$7:$AL$2292,27,FALSE)</f>
        <v>0</v>
      </c>
      <c r="Y7" s="310">
        <f>VLOOKUP($H7,'WM-AR'!$B$7:$AL$2292,28,FALSE)</f>
        <v>0</v>
      </c>
      <c r="Z7" s="310">
        <f>VLOOKUP($H7,'WM-AR'!$B$7:$AL$2292,29,FALSE)</f>
        <v>0</v>
      </c>
      <c r="AA7" s="310">
        <f>VLOOKUP($H7,'WM-AR'!$B$7:$AL$2292,30,FALSE)</f>
        <v>0</v>
      </c>
      <c r="AB7" s="310">
        <f>VLOOKUP($H7,'WM-AR'!$B$7:$AL$2292,31,FALSE)</f>
        <v>0</v>
      </c>
      <c r="AC7" s="310">
        <f>VLOOKUP($H7,'WM-AR'!$B$7:$AL$2292,32,FALSE)</f>
        <v>0</v>
      </c>
      <c r="AD7" s="310">
        <f>VLOOKUP($H7,'WM-AR'!$B$7:$AL$2292,33,FALSE)</f>
        <v>0</v>
      </c>
      <c r="AE7" s="287" t="s">
        <v>899</v>
      </c>
      <c r="AF7" s="316" t="s">
        <v>885</v>
      </c>
      <c r="AG7" s="312">
        <v>1.238</v>
      </c>
      <c r="AH7" s="312" t="s">
        <v>886</v>
      </c>
      <c r="AI7" s="334" t="s">
        <v>1515</v>
      </c>
    </row>
    <row r="8" spans="2:35" ht="49.9" customHeight="1">
      <c r="B8" s="307"/>
      <c r="C8" s="286"/>
      <c r="D8" s="286"/>
      <c r="E8" s="286"/>
      <c r="F8" s="286" t="str">
        <f t="shared" si="0"/>
        <v xml:space="preserve">Form Work (3 times in use) </v>
      </c>
      <c r="G8" s="308" t="s">
        <v>1222</v>
      </c>
      <c r="H8" s="309" t="str">
        <f t="shared" si="1"/>
        <v>A03AD035-00001</v>
      </c>
      <c r="I8" s="310"/>
      <c r="J8" s="310" t="str">
        <f>VLOOKUP($H8,'WM-AR'!$B$7:$AL$2292,34,FALSE)</f>
        <v>M2</v>
      </c>
      <c r="K8" s="310" t="str">
        <f>VLOOKUP($H8,'WM-AR'!$B$7:$AL$2292,4,FALSE)</f>
        <v>Concrete Work</v>
      </c>
      <c r="L8" s="310" t="str">
        <f>VLOOKUP($H8,'WM-AR'!$B$7:$AL$2292,6,FALSE)</f>
        <v>Substructure Work</v>
      </c>
      <c r="M8" s="310" t="str">
        <f>VLOOKUP($H8,'WM-AR'!$B$7:$AL$2292,8,FALSE)</f>
        <v>Form Work (3 times in use)</v>
      </c>
      <c r="N8" s="310" t="str">
        <f>VLOOKUP($H8,'WM-AR'!$B$7:$AL$2292,10,FALSE)</f>
        <v>Flat Form</v>
      </c>
      <c r="O8" s="310">
        <f>VLOOKUP($H8,'WM-AR'!$B$7:$AL$2292,12,FALSE)</f>
        <v>0</v>
      </c>
      <c r="P8" s="310" t="str">
        <f>IF(VLOOKUP($H8,'WM-AR'!$B$7:$AL$2292,14,FALSE)=0,"",VLOOKUP($H8,'WM-AR'!$B$7:$AL$2292,14,FALSE))</f>
        <v/>
      </c>
      <c r="Q8" s="310">
        <f>VLOOKUP($H8,'WM-AR'!$B$7:$AL$2292,16,FALSE)</f>
        <v>0</v>
      </c>
      <c r="R8" s="310">
        <f>VLOOKUP($H8,'WM-AR'!$B$7:$AL$2292,18,FALSE)</f>
        <v>0</v>
      </c>
      <c r="S8" s="310" t="str">
        <f>VLOOKUP($H8,'WM-AR'!$B$7:$AL$2292,20,FALSE)</f>
        <v>Dressed Lumber, Plywood or Steel Form(Wood Planks are not Allowed) incl. Chamfer</v>
      </c>
      <c r="T8" s="310">
        <f>VLOOKUP($H8,'WM-AR'!$B$7:$AL$2292,22,FALSE)</f>
        <v>0</v>
      </c>
      <c r="U8" s="310" t="str">
        <f>VLOOKUP($H8,'WM-AR'!$B$7:$AL$2292,24,FALSE)</f>
        <v/>
      </c>
      <c r="V8" s="310">
        <f>VLOOKUP($H8,'WM-AR'!$B$7:$AL$2292,25,FALSE)</f>
        <v>0</v>
      </c>
      <c r="W8" s="310" t="str">
        <f>VLOOKUP($H8,'WM-AR'!$B$7:$AL$2292,26,FALSE)</f>
        <v/>
      </c>
      <c r="X8" s="310">
        <f>VLOOKUP($H8,'WM-AR'!$B$7:$AL$2292,27,FALSE)</f>
        <v>0</v>
      </c>
      <c r="Y8" s="310">
        <f>VLOOKUP($H8,'WM-AR'!$B$7:$AL$2292,28,FALSE)</f>
        <v>0</v>
      </c>
      <c r="Z8" s="310">
        <f>VLOOKUP($H8,'WM-AR'!$B$7:$AL$2292,29,FALSE)</f>
        <v>0</v>
      </c>
      <c r="AA8" s="310">
        <f>VLOOKUP($H8,'WM-AR'!$B$7:$AL$2292,30,FALSE)</f>
        <v>0</v>
      </c>
      <c r="AB8" s="310">
        <f>VLOOKUP($H8,'WM-AR'!$B$7:$AL$2292,31,FALSE)</f>
        <v>0</v>
      </c>
      <c r="AC8" s="310">
        <f>VLOOKUP($H8,'WM-AR'!$B$7:$AL$2292,32,FALSE)</f>
        <v>0</v>
      </c>
      <c r="AD8" s="310">
        <f>VLOOKUP($H8,'WM-AR'!$B$7:$AL$2292,33,FALSE)</f>
        <v>0</v>
      </c>
      <c r="AE8" s="287" t="s">
        <v>1516</v>
      </c>
      <c r="AF8" s="316" t="s">
        <v>1517</v>
      </c>
      <c r="AG8" s="312">
        <v>38.631</v>
      </c>
      <c r="AH8" s="312" t="s">
        <v>763</v>
      </c>
      <c r="AI8" s="334" t="s">
        <v>1518</v>
      </c>
    </row>
    <row r="9" spans="2:35" ht="49.9" customHeight="1">
      <c r="B9" s="307"/>
      <c r="C9" s="286"/>
      <c r="D9" s="286"/>
      <c r="E9" s="286"/>
      <c r="F9" s="286" t="str">
        <f t="shared" si="0"/>
        <v xml:space="preserve">Bitumen/Bituminous/Asphalt Coating </v>
      </c>
      <c r="G9" s="308" t="s">
        <v>906</v>
      </c>
      <c r="H9" s="309" t="str">
        <f t="shared" si="1"/>
        <v>A03AH056-00001</v>
      </c>
      <c r="I9" s="310"/>
      <c r="J9" s="310" t="str">
        <f>VLOOKUP($H9,'WM-AR'!$B$7:$AL$2292,34,FALSE)</f>
        <v>M2</v>
      </c>
      <c r="K9" s="310" t="str">
        <f>VLOOKUP($H9,'WM-AR'!$B$7:$AL$2292,4,FALSE)</f>
        <v>Concrete Work</v>
      </c>
      <c r="L9" s="310" t="str">
        <f>VLOOKUP($H9,'WM-AR'!$B$7:$AL$2292,6,FALSE)</f>
        <v>Concrete Protective Coating (U/G)</v>
      </c>
      <c r="M9" s="310" t="str">
        <f>VLOOKUP($H9,'WM-AR'!$B$7:$AL$2292,8,FALSE)</f>
        <v>Bitumen/Bituminous/Asphalt Coating</v>
      </c>
      <c r="N9" s="310">
        <f>VLOOKUP($H9,'WM-AR'!$B$7:$AL$2292,10,FALSE)</f>
        <v>0</v>
      </c>
      <c r="O9" s="310">
        <f>VLOOKUP($H9,'WM-AR'!$B$7:$AL$2292,12,FALSE)</f>
        <v>0</v>
      </c>
      <c r="P9" s="310" t="str">
        <f>IF(VLOOKUP($H9,'WM-AR'!$B$7:$AL$2292,14,FALSE)=0,"",VLOOKUP($H9,'WM-AR'!$B$7:$AL$2292,14,FALSE))</f>
        <v/>
      </c>
      <c r="Q9" s="310">
        <f>VLOOKUP($H9,'WM-AR'!$B$7:$AL$2292,16,FALSE)</f>
        <v>0</v>
      </c>
      <c r="R9" s="310">
        <f>VLOOKUP($H9,'WM-AR'!$B$7:$AL$2292,18,FALSE)</f>
        <v>0</v>
      </c>
      <c r="S9" s="310">
        <f>VLOOKUP($H9,'WM-AR'!$B$7:$AL$2292,20,FALSE)</f>
        <v>0</v>
      </c>
      <c r="T9" s="310">
        <f>VLOOKUP($H9,'WM-AR'!$B$7:$AL$2292,22,FALSE)</f>
        <v>0</v>
      </c>
      <c r="U9" s="310">
        <f>VLOOKUP($H9,'WM-AR'!$B$7:$AL$2292,24,FALSE)</f>
        <v>0</v>
      </c>
      <c r="V9" s="310">
        <f>VLOOKUP($H9,'WM-AR'!$B$7:$AL$2292,25,FALSE)</f>
        <v>0</v>
      </c>
      <c r="W9" s="310" t="str">
        <f>VLOOKUP($H9,'WM-AR'!$B$7:$AL$2292,26,FALSE)</f>
        <v/>
      </c>
      <c r="X9" s="310">
        <f>VLOOKUP($H9,'WM-AR'!$B$7:$AL$2292,27,FALSE)</f>
        <v>0</v>
      </c>
      <c r="Y9" s="310">
        <f>VLOOKUP($H9,'WM-AR'!$B$7:$AL$2292,28,FALSE)</f>
        <v>0</v>
      </c>
      <c r="Z9" s="310">
        <f>VLOOKUP($H9,'WM-AR'!$B$7:$AL$2292,29,FALSE)</f>
        <v>0</v>
      </c>
      <c r="AA9" s="310">
        <f>VLOOKUP($H9,'WM-AR'!$B$7:$AL$2292,30,FALSE)</f>
        <v>0</v>
      </c>
      <c r="AB9" s="310">
        <f>VLOOKUP($H9,'WM-AR'!$B$7:$AL$2292,31,FALSE)</f>
        <v>0</v>
      </c>
      <c r="AC9" s="310">
        <f>VLOOKUP($H9,'WM-AR'!$B$7:$AL$2292,32,FALSE)</f>
        <v>0</v>
      </c>
      <c r="AD9" s="310">
        <f>VLOOKUP($H9,'WM-AR'!$B$7:$AL$2292,33,FALSE)</f>
        <v>0</v>
      </c>
      <c r="AE9" s="287" t="s">
        <v>1519</v>
      </c>
      <c r="AF9" s="316" t="s">
        <v>1520</v>
      </c>
      <c r="AG9" s="312">
        <v>51.726999999999997</v>
      </c>
      <c r="AH9" s="312" t="s">
        <v>763</v>
      </c>
      <c r="AI9" s="334" t="s">
        <v>1518</v>
      </c>
    </row>
    <row r="10" spans="2:35" ht="49.9" customHeight="1">
      <c r="B10" s="307"/>
      <c r="C10" s="286"/>
      <c r="D10" s="286"/>
      <c r="E10" s="286"/>
      <c r="F10" s="286" t="str">
        <f t="shared" si="0"/>
        <v xml:space="preserve">Excavation </v>
      </c>
      <c r="G10" s="308" t="s">
        <v>1362</v>
      </c>
      <c r="H10" s="309" t="str">
        <f t="shared" si="1"/>
        <v>A01ZZ001-00004</v>
      </c>
      <c r="I10" s="310"/>
      <c r="J10" s="310" t="str">
        <f>VLOOKUP($H10,'WM-AR'!$B$7:$AL$2292,34,FALSE)</f>
        <v>M3</v>
      </c>
      <c r="K10" s="310" t="str">
        <f>VLOOKUP($H10,'WM-AR'!$B$7:$AL$2292,4,FALSE)</f>
        <v>Earth Work</v>
      </c>
      <c r="L10" s="310" t="str">
        <f>VLOOKUP($H10,'WM-AR'!$B$7:$AL$2292,6,FALSE)</f>
        <v>-</v>
      </c>
      <c r="M10" s="310" t="str">
        <f>VLOOKUP($H10,'WM-AR'!$B$7:$AL$2292,8,FALSE)</f>
        <v>Excavation</v>
      </c>
      <c r="N10" s="310" t="str">
        <f>VLOOKUP($H10,'WM-AR'!$B$7:$AL$2292,10,FALSE)</f>
        <v>Soil, Mech.</v>
      </c>
      <c r="O10" s="310">
        <f>VLOOKUP($H10,'WM-AR'!$B$7:$AL$2292,12,FALSE)</f>
        <v>0</v>
      </c>
      <c r="P10" s="310" t="str">
        <f>IF(VLOOKUP($H10,'WM-AR'!$B$7:$AL$2292,14,FALSE)=0,"",VLOOKUP($H10,'WM-AR'!$B$7:$AL$2292,14,FALSE))</f>
        <v/>
      </c>
      <c r="Q10" s="310">
        <f>VLOOKUP($H10,'WM-AR'!$B$7:$AL$2292,16,FALSE)</f>
        <v>0</v>
      </c>
      <c r="R10" s="310">
        <f>VLOOKUP($H10,'WM-AR'!$B$7:$AL$2292,18,FALSE)</f>
        <v>0</v>
      </c>
      <c r="S10" s="310" t="str">
        <f>VLOOKUP($H10,'WM-AR'!$B$7:$AL$2292,20,FALSE)</f>
        <v/>
      </c>
      <c r="T10" s="310" t="str">
        <f>VLOOKUP($H10,'WM-AR'!$B$7:$AL$2292,22,FALSE)</f>
        <v>D ≤ 2.0M</v>
      </c>
      <c r="U10" s="310" t="str">
        <f>VLOOKUP($H10,'WM-AR'!$B$7:$AL$2292,24,FALSE)</f>
        <v/>
      </c>
      <c r="V10" s="310">
        <f>VLOOKUP($H10,'WM-AR'!$B$7:$AL$2292,25,FALSE)</f>
        <v>0</v>
      </c>
      <c r="W10" s="310" t="str">
        <f>VLOOKUP($H10,'WM-AR'!$B$7:$AL$2292,26,FALSE)</f>
        <v/>
      </c>
      <c r="X10" s="310">
        <f>VLOOKUP($H10,'WM-AR'!$B$7:$AL$2292,27,FALSE)</f>
        <v>0</v>
      </c>
      <c r="Y10" s="310">
        <f>VLOOKUP($H10,'WM-AR'!$B$7:$AL$2292,28,FALSE)</f>
        <v>0</v>
      </c>
      <c r="Z10" s="310">
        <f>VLOOKUP($H10,'WM-AR'!$B$7:$AL$2292,29,FALSE)</f>
        <v>0</v>
      </c>
      <c r="AA10" s="310">
        <f>VLOOKUP($H10,'WM-AR'!$B$7:$AL$2292,30,FALSE)</f>
        <v>0</v>
      </c>
      <c r="AB10" s="310">
        <f>VLOOKUP($H10,'WM-AR'!$B$7:$AL$2292,31,FALSE)</f>
        <v>0</v>
      </c>
      <c r="AC10" s="310">
        <f>VLOOKUP($H10,'WM-AR'!$B$7:$AL$2292,32,FALSE)</f>
        <v>0</v>
      </c>
      <c r="AD10" s="310">
        <f>VLOOKUP($H10,'WM-AR'!$B$7:$AL$2292,33,FALSE)</f>
        <v>0</v>
      </c>
      <c r="AE10" s="287" t="s">
        <v>1401</v>
      </c>
      <c r="AF10" s="316" t="s">
        <v>583</v>
      </c>
      <c r="AG10" s="312">
        <v>32.380000000000003</v>
      </c>
      <c r="AH10" s="312" t="s">
        <v>882</v>
      </c>
      <c r="AI10" s="334" t="s">
        <v>1364</v>
      </c>
    </row>
    <row r="11" spans="2:35" ht="49.9" customHeight="1">
      <c r="B11" s="307"/>
      <c r="C11" s="286"/>
      <c r="D11" s="286"/>
      <c r="E11" s="286"/>
      <c r="F11" s="286" t="str">
        <f t="shared" si="0"/>
        <v xml:space="preserve">Backfill </v>
      </c>
      <c r="G11" s="308" t="s">
        <v>1365</v>
      </c>
      <c r="H11" s="309" t="str">
        <f t="shared" si="1"/>
        <v>A01ZZ003-00001</v>
      </c>
      <c r="I11" s="310"/>
      <c r="J11" s="310" t="str">
        <f>VLOOKUP($H11,'WM-AR'!$B$7:$AL$2292,34,FALSE)</f>
        <v>M3</v>
      </c>
      <c r="K11" s="310" t="str">
        <f>VLOOKUP($H11,'WM-AR'!$B$7:$AL$2292,4,FALSE)</f>
        <v>Earth Work</v>
      </c>
      <c r="L11" s="310" t="str">
        <f>VLOOKUP($H11,'WM-AR'!$B$7:$AL$2292,6,FALSE)</f>
        <v>-</v>
      </c>
      <c r="M11" s="310" t="str">
        <f>VLOOKUP($H11,'WM-AR'!$B$7:$AL$2292,8,FALSE)</f>
        <v>Backfill</v>
      </c>
      <c r="N11" s="310" t="str">
        <f>VLOOKUP($H11,'WM-AR'!$B$7:$AL$2292,10,FALSE)</f>
        <v>Re-use, Soil</v>
      </c>
      <c r="O11" s="310">
        <f>VLOOKUP($H11,'WM-AR'!$B$7:$AL$2292,12,FALSE)</f>
        <v>0</v>
      </c>
      <c r="P11" s="310" t="str">
        <f>IF(VLOOKUP($H11,'WM-AR'!$B$7:$AL$2292,14,FALSE)=0,"",VLOOKUP($H11,'WM-AR'!$B$7:$AL$2292,14,FALSE))</f>
        <v/>
      </c>
      <c r="Q11" s="310">
        <f>VLOOKUP($H11,'WM-AR'!$B$7:$AL$2292,16,FALSE)</f>
        <v>0</v>
      </c>
      <c r="R11" s="310">
        <f>VLOOKUP($H11,'WM-AR'!$B$7:$AL$2292,18,FALSE)</f>
        <v>0</v>
      </c>
      <c r="S11" s="310" t="str">
        <f>VLOOKUP($H11,'WM-AR'!$B$7:$AL$2292,20,FALSE)</f>
        <v/>
      </c>
      <c r="T11" s="310">
        <f>VLOOKUP($H11,'WM-AR'!$B$7:$AL$2292,22,FALSE)</f>
        <v>0</v>
      </c>
      <c r="U11" s="310" t="str">
        <f>VLOOKUP($H11,'WM-AR'!$B$7:$AL$2292,24,FALSE)</f>
        <v/>
      </c>
      <c r="V11" s="310">
        <f>VLOOKUP($H11,'WM-AR'!$B$7:$AL$2292,25,FALSE)</f>
        <v>0</v>
      </c>
      <c r="W11" s="310" t="str">
        <f>VLOOKUP($H11,'WM-AR'!$B$7:$AL$2292,26,FALSE)</f>
        <v/>
      </c>
      <c r="X11" s="310">
        <f>VLOOKUP($H11,'WM-AR'!$B$7:$AL$2292,27,FALSE)</f>
        <v>0</v>
      </c>
      <c r="Y11" s="310">
        <f>VLOOKUP($H11,'WM-AR'!$B$7:$AL$2292,28,FALSE)</f>
        <v>0</v>
      </c>
      <c r="Z11" s="310">
        <f>VLOOKUP($H11,'WM-AR'!$B$7:$AL$2292,29,FALSE)</f>
        <v>0</v>
      </c>
      <c r="AA11" s="310" t="str">
        <f>VLOOKUP($H11,'WM-AR'!$B$7:$AL$2292,30,FALSE)</f>
        <v>Compaction=(  )%</v>
      </c>
      <c r="AB11" s="310">
        <f>VLOOKUP($H11,'WM-AR'!$B$7:$AL$2292,31,FALSE)</f>
        <v>0</v>
      </c>
      <c r="AC11" s="310">
        <f>VLOOKUP($H11,'WM-AR'!$B$7:$AL$2292,32,FALSE)</f>
        <v>0</v>
      </c>
      <c r="AD11" s="310">
        <f>VLOOKUP($H11,'WM-AR'!$B$7:$AL$2292,33,FALSE)</f>
        <v>0</v>
      </c>
      <c r="AE11" s="287" t="s">
        <v>1366</v>
      </c>
      <c r="AF11" s="316" t="s">
        <v>585</v>
      </c>
      <c r="AG11" s="312">
        <v>30.306000000000001</v>
      </c>
      <c r="AH11" s="312" t="s">
        <v>882</v>
      </c>
      <c r="AI11" s="334" t="s">
        <v>1364</v>
      </c>
    </row>
    <row r="12" spans="2:35" ht="49.9" customHeight="1">
      <c r="B12" s="307"/>
      <c r="C12" s="286"/>
      <c r="D12" s="286"/>
      <c r="E12" s="286"/>
      <c r="F12" s="286" t="str">
        <f t="shared" si="0"/>
        <v xml:space="preserve">Disposal </v>
      </c>
      <c r="G12" s="308" t="s">
        <v>1367</v>
      </c>
      <c r="H12" s="309" t="str">
        <f t="shared" si="1"/>
        <v>A01ZZ004-00001</v>
      </c>
      <c r="I12" s="310"/>
      <c r="J12" s="310" t="str">
        <f>VLOOKUP($H12,'WM-AR'!$B$7:$AL$2292,34,FALSE)</f>
        <v>M3</v>
      </c>
      <c r="K12" s="310" t="str">
        <f>VLOOKUP($H12,'WM-AR'!$B$7:$AL$2292,4,FALSE)</f>
        <v>Earth Work</v>
      </c>
      <c r="L12" s="310" t="str">
        <f>VLOOKUP($H12,'WM-AR'!$B$7:$AL$2292,6,FALSE)</f>
        <v>-</v>
      </c>
      <c r="M12" s="310" t="str">
        <f>VLOOKUP($H12,'WM-AR'!$B$7:$AL$2292,8,FALSE)</f>
        <v>Disposal</v>
      </c>
      <c r="N12" s="310" t="str">
        <f>VLOOKUP($H12,'WM-AR'!$B$7:$AL$2292,10,FALSE)</f>
        <v>Soil</v>
      </c>
      <c r="O12" s="310">
        <f>VLOOKUP($H12,'WM-AR'!$B$7:$AL$2292,12,FALSE)</f>
        <v>0</v>
      </c>
      <c r="P12" s="310" t="str">
        <f>IF(VLOOKUP($H12,'WM-AR'!$B$7:$AL$2292,14,FALSE)=0,"",VLOOKUP($H12,'WM-AR'!$B$7:$AL$2292,14,FALSE))</f>
        <v/>
      </c>
      <c r="Q12" s="310">
        <f>VLOOKUP($H12,'WM-AR'!$B$7:$AL$2292,16,FALSE)</f>
        <v>0</v>
      </c>
      <c r="R12" s="310">
        <f>VLOOKUP($H12,'WM-AR'!$B$7:$AL$2292,18,FALSE)</f>
        <v>0</v>
      </c>
      <c r="S12" s="310" t="str">
        <f>VLOOKUP($H12,'WM-AR'!$B$7:$AL$2292,20,FALSE)</f>
        <v/>
      </c>
      <c r="T12" s="310">
        <f>VLOOKUP($H12,'WM-AR'!$B$7:$AL$2292,22,FALSE)</f>
        <v>0</v>
      </c>
      <c r="U12" s="310" t="str">
        <f>VLOOKUP($H12,'WM-AR'!$B$7:$AL$2292,24,FALSE)</f>
        <v/>
      </c>
      <c r="V12" s="310">
        <f>VLOOKUP($H12,'WM-AR'!$B$7:$AL$2292,25,FALSE)</f>
        <v>0</v>
      </c>
      <c r="W12" s="310" t="str">
        <f>VLOOKUP($H12,'WM-AR'!$B$7:$AL$2292,26,FALSE)</f>
        <v/>
      </c>
      <c r="X12" s="310">
        <f>VLOOKUP($H12,'WM-AR'!$B$7:$AL$2292,27,FALSE)</f>
        <v>0</v>
      </c>
      <c r="Y12" s="310" t="str">
        <f>VLOOKUP($H12,'WM-AR'!$B$7:$AL$2292,28,FALSE)</f>
        <v>Disposal Distance=Appx. (  )km from Site</v>
      </c>
      <c r="Z12" s="310">
        <f>VLOOKUP($H12,'WM-AR'!$B$7:$AL$2292,29,FALSE)</f>
        <v>0</v>
      </c>
      <c r="AA12" s="310">
        <f>VLOOKUP($H12,'WM-AR'!$B$7:$AL$2292,30,FALSE)</f>
        <v>0</v>
      </c>
      <c r="AB12" s="310">
        <f>VLOOKUP($H12,'WM-AR'!$B$7:$AL$2292,31,FALSE)</f>
        <v>0</v>
      </c>
      <c r="AC12" s="310">
        <f>VLOOKUP($H12,'WM-AR'!$B$7:$AL$2292,32,FALSE)</f>
        <v>0</v>
      </c>
      <c r="AD12" s="310">
        <f>VLOOKUP($H12,'WM-AR'!$B$7:$AL$2292,33,FALSE)</f>
        <v>0</v>
      </c>
      <c r="AE12" s="287" t="s">
        <v>1368</v>
      </c>
      <c r="AF12" s="316" t="s">
        <v>586</v>
      </c>
      <c r="AG12" s="312">
        <v>2.0739999999999998</v>
      </c>
      <c r="AH12" s="312" t="s">
        <v>882</v>
      </c>
      <c r="AI12" s="334" t="s">
        <v>1364</v>
      </c>
    </row>
    <row r="13" spans="2:35" ht="34.9" customHeight="1">
      <c r="B13" s="349"/>
      <c r="C13" s="420"/>
      <c r="D13" s="426"/>
      <c r="E13" s="426"/>
      <c r="F13" s="474" t="s">
        <v>1369</v>
      </c>
      <c r="G13" s="474"/>
      <c r="H13" s="350" t="str">
        <f t="shared" si="1"/>
        <v/>
      </c>
      <c r="I13" s="351"/>
      <c r="J13" s="351"/>
      <c r="K13" s="351"/>
      <c r="L13" s="351"/>
      <c r="M13" s="351"/>
      <c r="N13" s="351"/>
      <c r="O13" s="351"/>
      <c r="P13" s="351"/>
      <c r="Q13" s="351"/>
      <c r="R13" s="351"/>
      <c r="S13" s="351"/>
      <c r="T13" s="351"/>
      <c r="U13" s="351"/>
      <c r="V13" s="351"/>
      <c r="W13" s="351"/>
      <c r="X13" s="351"/>
      <c r="Y13" s="351"/>
      <c r="Z13" s="351"/>
      <c r="AA13" s="351"/>
      <c r="AB13" s="351"/>
      <c r="AC13" s="351"/>
      <c r="AD13" s="351"/>
      <c r="AE13" s="440"/>
      <c r="AF13" s="297"/>
      <c r="AG13" s="297"/>
      <c r="AH13" s="297"/>
      <c r="AI13" s="475"/>
    </row>
    <row r="14" spans="2:35" ht="34.9" customHeight="1">
      <c r="B14" s="440"/>
      <c r="C14" s="285" t="s">
        <v>601</v>
      </c>
      <c r="D14" s="308"/>
      <c r="E14" s="287" t="s">
        <v>670</v>
      </c>
      <c r="F14" s="288" t="s">
        <v>1521</v>
      </c>
      <c r="G14" s="289"/>
      <c r="H14" s="290" t="str">
        <f t="shared" si="1"/>
        <v/>
      </c>
      <c r="I14" s="290"/>
      <c r="J14" s="290"/>
      <c r="K14" s="290"/>
      <c r="L14" s="290"/>
      <c r="M14" s="291"/>
      <c r="N14" s="454"/>
      <c r="O14" s="442"/>
      <c r="P14" s="442"/>
      <c r="Q14" s="442"/>
      <c r="R14" s="442"/>
      <c r="S14" s="442"/>
      <c r="T14" s="442"/>
      <c r="U14" s="443"/>
      <c r="V14" s="444"/>
      <c r="W14" s="444"/>
      <c r="X14" s="444"/>
      <c r="Y14" s="444"/>
      <c r="Z14" s="444"/>
      <c r="AA14" s="444"/>
      <c r="AB14" s="444"/>
      <c r="AC14" s="444"/>
      <c r="AD14" s="444"/>
      <c r="AE14" s="394" t="s">
        <v>145</v>
      </c>
      <c r="AF14" s="297"/>
      <c r="AG14" s="297"/>
      <c r="AH14" s="297"/>
      <c r="AI14" s="484" t="s">
        <v>1514</v>
      </c>
    </row>
    <row r="15" spans="2:35" ht="49.9" customHeight="1">
      <c r="B15" s="307"/>
      <c r="C15" s="286"/>
      <c r="D15" s="286"/>
      <c r="E15" s="286"/>
      <c r="F15" s="286" t="str">
        <f t="shared" ref="F15:F21" si="2">M15&amp;" "&amp;P15</f>
        <v>Structural Concrete 20MPa &lt; F'c (Cylinder Strength) ≤ 25MPa</v>
      </c>
      <c r="G15" s="308" t="s">
        <v>1458</v>
      </c>
      <c r="H15" s="309" t="str">
        <f t="shared" si="1"/>
        <v>A03AD032-00012</v>
      </c>
      <c r="I15" s="310"/>
      <c r="J15" s="310" t="str">
        <f>VLOOKUP($H15,'WM-AR'!$B$7:$AL$2292,34,FALSE)</f>
        <v>M3</v>
      </c>
      <c r="K15" s="310" t="str">
        <f>VLOOKUP($H15,'WM-AR'!$B$7:$AL$2292,4,FALSE)</f>
        <v>Concrete Work</v>
      </c>
      <c r="L15" s="310" t="str">
        <f>VLOOKUP($H15,'WM-AR'!$B$7:$AL$2292,6,FALSE)</f>
        <v>Substructure Work</v>
      </c>
      <c r="M15" s="310" t="str">
        <f>VLOOKUP($H15,'WM-AR'!$B$7:$AL$2292,8,FALSE)</f>
        <v>Structural Concrete</v>
      </c>
      <c r="N15" s="310">
        <f>VLOOKUP($H15,'WM-AR'!$B$7:$AL$2292,10,FALSE)</f>
        <v>0</v>
      </c>
      <c r="O15" s="310" t="str">
        <f>VLOOKUP($H15,'WM-AR'!$B$7:$AL$2292,12,FALSE)</f>
        <v>Cement Type-5</v>
      </c>
      <c r="P15" s="310" t="str">
        <f>IF(VLOOKUP($H15,'WM-AR'!$B$7:$AL$2292,14,FALSE)=0,"",VLOOKUP($H15,'WM-AR'!$B$7:$AL$2292,14,FALSE))</f>
        <v>20MPa &lt; F'c (Cylinder Strength) ≤ 25MPa</v>
      </c>
      <c r="Q15" s="310">
        <f>VLOOKUP($H15,'WM-AR'!$B$7:$AL$2292,16,FALSE)</f>
        <v>0</v>
      </c>
      <c r="R15" s="310">
        <f>VLOOKUP($H15,'WM-AR'!$B$7:$AL$2292,18,FALSE)</f>
        <v>0</v>
      </c>
      <c r="S15" s="310" t="str">
        <f>VLOOKUP($H15,'WM-AR'!$B$7:$AL$2292,20,FALSE)</f>
        <v/>
      </c>
      <c r="T15" s="310">
        <f>VLOOKUP($H15,'WM-AR'!$B$7:$AL$2292,22,FALSE)</f>
        <v>0</v>
      </c>
      <c r="U15" s="310" t="str">
        <f>VLOOKUP($H15,'WM-AR'!$B$7:$AL$2292,24,FALSE)</f>
        <v/>
      </c>
      <c r="V15" s="310">
        <f>VLOOKUP($H15,'WM-AR'!$B$7:$AL$2292,25,FALSE)</f>
        <v>0</v>
      </c>
      <c r="W15" s="310" t="str">
        <f>VLOOKUP($H15,'WM-AR'!$B$7:$AL$2292,26,FALSE)</f>
        <v/>
      </c>
      <c r="X15" s="310">
        <f>VLOOKUP($H15,'WM-AR'!$B$7:$AL$2292,27,FALSE)</f>
        <v>0</v>
      </c>
      <c r="Y15" s="310">
        <f>VLOOKUP($H15,'WM-AR'!$B$7:$AL$2292,28,FALSE)</f>
        <v>0</v>
      </c>
      <c r="Z15" s="310">
        <f>VLOOKUP($H15,'WM-AR'!$B$7:$AL$2292,29,FALSE)</f>
        <v>0</v>
      </c>
      <c r="AA15" s="310">
        <f>VLOOKUP($H15,'WM-AR'!$B$7:$AL$2292,30,FALSE)</f>
        <v>0</v>
      </c>
      <c r="AB15" s="310">
        <f>VLOOKUP($H15,'WM-AR'!$B$7:$AL$2292,31,FALSE)</f>
        <v>0</v>
      </c>
      <c r="AC15" s="310">
        <f>VLOOKUP($H15,'WM-AR'!$B$7:$AL$2292,32,FALSE)</f>
        <v>0</v>
      </c>
      <c r="AD15" s="310">
        <f>VLOOKUP($H15,'WM-AR'!$B$7:$AL$2292,33,FALSE)</f>
        <v>0</v>
      </c>
      <c r="AE15" s="287" t="s">
        <v>897</v>
      </c>
      <c r="AF15" s="316" t="s">
        <v>881</v>
      </c>
      <c r="AG15" s="312"/>
      <c r="AH15" s="312" t="s">
        <v>882</v>
      </c>
      <c r="AI15" s="334"/>
    </row>
    <row r="16" spans="2:35" ht="49.9" customHeight="1">
      <c r="B16" s="314"/>
      <c r="C16" s="285"/>
      <c r="D16" s="285"/>
      <c r="E16" s="285"/>
      <c r="F16" s="286" t="str">
        <f t="shared" si="2"/>
        <v>Rebar Work 400MPa&lt;Fy≤470MPa</v>
      </c>
      <c r="G16" s="308" t="s">
        <v>1207</v>
      </c>
      <c r="H16" s="309" t="str">
        <f t="shared" si="1"/>
        <v>A03AD037-00002</v>
      </c>
      <c r="I16" s="310"/>
      <c r="J16" s="310" t="str">
        <f>VLOOKUP($H16,'WM-AR'!$B$7:$AL$2292,34,FALSE)</f>
        <v>TON</v>
      </c>
      <c r="K16" s="310" t="str">
        <f>VLOOKUP($H16,'WM-AR'!$B$7:$AL$2292,4,FALSE)</f>
        <v>Concrete Work</v>
      </c>
      <c r="L16" s="310" t="str">
        <f>VLOOKUP($H16,'WM-AR'!$B$7:$AL$2292,6,FALSE)</f>
        <v>Substructure Work</v>
      </c>
      <c r="M16" s="310" t="str">
        <f>VLOOKUP($H16,'WM-AR'!$B$7:$AL$2292,8,FALSE)</f>
        <v>Rebar Work</v>
      </c>
      <c r="N16" s="310" t="str">
        <f>VLOOKUP($H16,'WM-AR'!$B$7:$AL$2292,10,FALSE)</f>
        <v>Deformed Bar (Non-Coat.)</v>
      </c>
      <c r="O16" s="310">
        <f>VLOOKUP($H16,'WM-AR'!$B$7:$AL$2292,12,FALSE)</f>
        <v>0</v>
      </c>
      <c r="P16" s="310" t="str">
        <f>IF(VLOOKUP($H16,'WM-AR'!$B$7:$AL$2292,14,FALSE)=0,"",VLOOKUP($H16,'WM-AR'!$B$7:$AL$2292,14,FALSE))</f>
        <v>400MPa&lt;Fy≤470MPa</v>
      </c>
      <c r="Q16" s="310">
        <f>VLOOKUP($H16,'WM-AR'!$B$7:$AL$2292,16,FALSE)</f>
        <v>0</v>
      </c>
      <c r="R16" s="310">
        <f>VLOOKUP($H16,'WM-AR'!$B$7:$AL$2292,18,FALSE)</f>
        <v>0</v>
      </c>
      <c r="S16" s="310" t="str">
        <f>VLOOKUP($H16,'WM-AR'!$B$7:$AL$2292,20,FALSE)</f>
        <v/>
      </c>
      <c r="T16" s="310">
        <f>VLOOKUP($H16,'WM-AR'!$B$7:$AL$2292,22,FALSE)</f>
        <v>0</v>
      </c>
      <c r="U16" s="310" t="str">
        <f>VLOOKUP($H16,'WM-AR'!$B$7:$AL$2292,24,FALSE)</f>
        <v/>
      </c>
      <c r="V16" s="310">
        <f>VLOOKUP($H16,'WM-AR'!$B$7:$AL$2292,25,FALSE)</f>
        <v>0</v>
      </c>
      <c r="W16" s="310" t="str">
        <f>VLOOKUP($H16,'WM-AR'!$B$7:$AL$2292,26,FALSE)</f>
        <v/>
      </c>
      <c r="X16" s="310">
        <f>VLOOKUP($H16,'WM-AR'!$B$7:$AL$2292,27,FALSE)</f>
        <v>0</v>
      </c>
      <c r="Y16" s="310">
        <f>VLOOKUP($H16,'WM-AR'!$B$7:$AL$2292,28,FALSE)</f>
        <v>0</v>
      </c>
      <c r="Z16" s="310">
        <f>VLOOKUP($H16,'WM-AR'!$B$7:$AL$2292,29,FALSE)</f>
        <v>0</v>
      </c>
      <c r="AA16" s="310">
        <f>VLOOKUP($H16,'WM-AR'!$B$7:$AL$2292,30,FALSE)</f>
        <v>0</v>
      </c>
      <c r="AB16" s="310">
        <f>VLOOKUP($H16,'WM-AR'!$B$7:$AL$2292,31,FALSE)</f>
        <v>0</v>
      </c>
      <c r="AC16" s="310">
        <f>VLOOKUP($H16,'WM-AR'!$B$7:$AL$2292,32,FALSE)</f>
        <v>0</v>
      </c>
      <c r="AD16" s="310">
        <f>VLOOKUP($H16,'WM-AR'!$B$7:$AL$2292,33,FALSE)</f>
        <v>0</v>
      </c>
      <c r="AE16" s="287" t="s">
        <v>899</v>
      </c>
      <c r="AF16" s="316" t="s">
        <v>885</v>
      </c>
      <c r="AG16" s="312"/>
      <c r="AH16" s="312" t="s">
        <v>886</v>
      </c>
      <c r="AI16" s="334" t="s">
        <v>1515</v>
      </c>
    </row>
    <row r="17" spans="2:35" ht="49.9" customHeight="1">
      <c r="B17" s="314"/>
      <c r="C17" s="285"/>
      <c r="D17" s="285"/>
      <c r="E17" s="285"/>
      <c r="F17" s="286" t="str">
        <f t="shared" si="2"/>
        <v xml:space="preserve">Form Work (3 times in use) </v>
      </c>
      <c r="G17" s="308" t="s">
        <v>1222</v>
      </c>
      <c r="H17" s="309" t="str">
        <f t="shared" si="1"/>
        <v>A03AD035-00001</v>
      </c>
      <c r="I17" s="310"/>
      <c r="J17" s="310" t="str">
        <f>VLOOKUP($H17,'WM-AR'!$B$7:$AL$2292,34,FALSE)</f>
        <v>M2</v>
      </c>
      <c r="K17" s="310" t="str">
        <f>VLOOKUP($H17,'WM-AR'!$B$7:$AL$2292,4,FALSE)</f>
        <v>Concrete Work</v>
      </c>
      <c r="L17" s="310" t="str">
        <f>VLOOKUP($H17,'WM-AR'!$B$7:$AL$2292,6,FALSE)</f>
        <v>Substructure Work</v>
      </c>
      <c r="M17" s="310" t="str">
        <f>VLOOKUP($H17,'WM-AR'!$B$7:$AL$2292,8,FALSE)</f>
        <v>Form Work (3 times in use)</v>
      </c>
      <c r="N17" s="310" t="str">
        <f>VLOOKUP($H17,'WM-AR'!$B$7:$AL$2292,10,FALSE)</f>
        <v>Flat Form</v>
      </c>
      <c r="O17" s="310">
        <f>VLOOKUP($H17,'WM-AR'!$B$7:$AL$2292,12,FALSE)</f>
        <v>0</v>
      </c>
      <c r="P17" s="310" t="str">
        <f>IF(VLOOKUP($H17,'WM-AR'!$B$7:$AL$2292,14,FALSE)=0,"",VLOOKUP($H17,'WM-AR'!$B$7:$AL$2292,14,FALSE))</f>
        <v/>
      </c>
      <c r="Q17" s="310">
        <f>VLOOKUP($H17,'WM-AR'!$B$7:$AL$2292,16,FALSE)</f>
        <v>0</v>
      </c>
      <c r="R17" s="310">
        <f>VLOOKUP($H17,'WM-AR'!$B$7:$AL$2292,18,FALSE)</f>
        <v>0</v>
      </c>
      <c r="S17" s="310" t="str">
        <f>VLOOKUP($H17,'WM-AR'!$B$7:$AL$2292,20,FALSE)</f>
        <v>Dressed Lumber, Plywood or Steel Form(Wood Planks are not Allowed) incl. Chamfer</v>
      </c>
      <c r="T17" s="310">
        <f>VLOOKUP($H17,'WM-AR'!$B$7:$AL$2292,22,FALSE)</f>
        <v>0</v>
      </c>
      <c r="U17" s="310" t="str">
        <f>VLOOKUP($H17,'WM-AR'!$B$7:$AL$2292,24,FALSE)</f>
        <v/>
      </c>
      <c r="V17" s="310">
        <f>VLOOKUP($H17,'WM-AR'!$B$7:$AL$2292,25,FALSE)</f>
        <v>0</v>
      </c>
      <c r="W17" s="310" t="str">
        <f>VLOOKUP($H17,'WM-AR'!$B$7:$AL$2292,26,FALSE)</f>
        <v/>
      </c>
      <c r="X17" s="310">
        <f>VLOOKUP($H17,'WM-AR'!$B$7:$AL$2292,27,FALSE)</f>
        <v>0</v>
      </c>
      <c r="Y17" s="310">
        <f>VLOOKUP($H17,'WM-AR'!$B$7:$AL$2292,28,FALSE)</f>
        <v>0</v>
      </c>
      <c r="Z17" s="310">
        <f>VLOOKUP($H17,'WM-AR'!$B$7:$AL$2292,29,FALSE)</f>
        <v>0</v>
      </c>
      <c r="AA17" s="310">
        <f>VLOOKUP($H17,'WM-AR'!$B$7:$AL$2292,30,FALSE)</f>
        <v>0</v>
      </c>
      <c r="AB17" s="310">
        <f>VLOOKUP($H17,'WM-AR'!$B$7:$AL$2292,31,FALSE)</f>
        <v>0</v>
      </c>
      <c r="AC17" s="310">
        <f>VLOOKUP($H17,'WM-AR'!$B$7:$AL$2292,32,FALSE)</f>
        <v>0</v>
      </c>
      <c r="AD17" s="310">
        <f>VLOOKUP($H17,'WM-AR'!$B$7:$AL$2292,33,FALSE)</f>
        <v>0</v>
      </c>
      <c r="AE17" s="287" t="s">
        <v>1516</v>
      </c>
      <c r="AF17" s="316" t="s">
        <v>1517</v>
      </c>
      <c r="AG17" s="312"/>
      <c r="AH17" s="312" t="s">
        <v>763</v>
      </c>
      <c r="AI17" s="334" t="s">
        <v>1518</v>
      </c>
    </row>
    <row r="18" spans="2:35" ht="49.9" customHeight="1">
      <c r="B18" s="314"/>
      <c r="C18" s="315"/>
      <c r="D18" s="315"/>
      <c r="E18" s="315"/>
      <c r="F18" s="286" t="str">
        <f t="shared" si="2"/>
        <v xml:space="preserve">Bitumen/Bituminous/Asphalt Coating </v>
      </c>
      <c r="G18" s="308" t="s">
        <v>906</v>
      </c>
      <c r="H18" s="309" t="str">
        <f t="shared" si="1"/>
        <v>A03AH056-00001</v>
      </c>
      <c r="I18" s="310"/>
      <c r="J18" s="310" t="str">
        <f>VLOOKUP($H18,'WM-AR'!$B$7:$AL$2292,34,FALSE)</f>
        <v>M2</v>
      </c>
      <c r="K18" s="310" t="str">
        <f>VLOOKUP($H18,'WM-AR'!$B$7:$AL$2292,4,FALSE)</f>
        <v>Concrete Work</v>
      </c>
      <c r="L18" s="310" t="str">
        <f>VLOOKUP($H18,'WM-AR'!$B$7:$AL$2292,6,FALSE)</f>
        <v>Concrete Protective Coating (U/G)</v>
      </c>
      <c r="M18" s="310" t="str">
        <f>VLOOKUP($H18,'WM-AR'!$B$7:$AL$2292,8,FALSE)</f>
        <v>Bitumen/Bituminous/Asphalt Coating</v>
      </c>
      <c r="N18" s="310">
        <f>VLOOKUP($H18,'WM-AR'!$B$7:$AL$2292,10,FALSE)</f>
        <v>0</v>
      </c>
      <c r="O18" s="310">
        <f>VLOOKUP($H18,'WM-AR'!$B$7:$AL$2292,12,FALSE)</f>
        <v>0</v>
      </c>
      <c r="P18" s="310" t="str">
        <f>IF(VLOOKUP($H18,'WM-AR'!$B$7:$AL$2292,14,FALSE)=0,"",VLOOKUP($H18,'WM-AR'!$B$7:$AL$2292,14,FALSE))</f>
        <v/>
      </c>
      <c r="Q18" s="310">
        <f>VLOOKUP($H18,'WM-AR'!$B$7:$AL$2292,16,FALSE)</f>
        <v>0</v>
      </c>
      <c r="R18" s="310">
        <f>VLOOKUP($H18,'WM-AR'!$B$7:$AL$2292,18,FALSE)</f>
        <v>0</v>
      </c>
      <c r="S18" s="310">
        <f>VLOOKUP($H18,'WM-AR'!$B$7:$AL$2292,20,FALSE)</f>
        <v>0</v>
      </c>
      <c r="T18" s="310">
        <f>VLOOKUP($H18,'WM-AR'!$B$7:$AL$2292,22,FALSE)</f>
        <v>0</v>
      </c>
      <c r="U18" s="310">
        <f>VLOOKUP($H18,'WM-AR'!$B$7:$AL$2292,24,FALSE)</f>
        <v>0</v>
      </c>
      <c r="V18" s="310">
        <f>VLOOKUP($H18,'WM-AR'!$B$7:$AL$2292,25,FALSE)</f>
        <v>0</v>
      </c>
      <c r="W18" s="310" t="str">
        <f>VLOOKUP($H18,'WM-AR'!$B$7:$AL$2292,26,FALSE)</f>
        <v/>
      </c>
      <c r="X18" s="310">
        <f>VLOOKUP($H18,'WM-AR'!$B$7:$AL$2292,27,FALSE)</f>
        <v>0</v>
      </c>
      <c r="Y18" s="310">
        <f>VLOOKUP($H18,'WM-AR'!$B$7:$AL$2292,28,FALSE)</f>
        <v>0</v>
      </c>
      <c r="Z18" s="310">
        <f>VLOOKUP($H18,'WM-AR'!$B$7:$AL$2292,29,FALSE)</f>
        <v>0</v>
      </c>
      <c r="AA18" s="310">
        <f>VLOOKUP($H18,'WM-AR'!$B$7:$AL$2292,30,FALSE)</f>
        <v>0</v>
      </c>
      <c r="AB18" s="310">
        <f>VLOOKUP($H18,'WM-AR'!$B$7:$AL$2292,31,FALSE)</f>
        <v>0</v>
      </c>
      <c r="AC18" s="310">
        <f>VLOOKUP($H18,'WM-AR'!$B$7:$AL$2292,32,FALSE)</f>
        <v>0</v>
      </c>
      <c r="AD18" s="310">
        <f>VLOOKUP($H18,'WM-AR'!$B$7:$AL$2292,33,FALSE)</f>
        <v>0</v>
      </c>
      <c r="AE18" s="287" t="s">
        <v>1519</v>
      </c>
      <c r="AF18" s="316" t="s">
        <v>1520</v>
      </c>
      <c r="AG18" s="312"/>
      <c r="AH18" s="312" t="s">
        <v>763</v>
      </c>
      <c r="AI18" s="334" t="s">
        <v>1518</v>
      </c>
    </row>
    <row r="19" spans="2:35" ht="49.9" customHeight="1">
      <c r="B19" s="314"/>
      <c r="C19" s="285"/>
      <c r="D19" s="285"/>
      <c r="E19" s="285"/>
      <c r="F19" s="286" t="str">
        <f t="shared" si="2"/>
        <v xml:space="preserve">Excavation </v>
      </c>
      <c r="G19" s="308" t="s">
        <v>1362</v>
      </c>
      <c r="H19" s="309" t="str">
        <f t="shared" si="1"/>
        <v>A01ZZ001-00004</v>
      </c>
      <c r="I19" s="310"/>
      <c r="J19" s="310" t="str">
        <f>VLOOKUP($H19,'WM-AR'!$B$7:$AL$2292,34,FALSE)</f>
        <v>M3</v>
      </c>
      <c r="K19" s="310" t="str">
        <f>VLOOKUP($H19,'WM-AR'!$B$7:$AL$2292,4,FALSE)</f>
        <v>Earth Work</v>
      </c>
      <c r="L19" s="310" t="str">
        <f>VLOOKUP($H19,'WM-AR'!$B$7:$AL$2292,6,FALSE)</f>
        <v>-</v>
      </c>
      <c r="M19" s="310" t="str">
        <f>VLOOKUP($H19,'WM-AR'!$B$7:$AL$2292,8,FALSE)</f>
        <v>Excavation</v>
      </c>
      <c r="N19" s="310" t="str">
        <f>VLOOKUP($H19,'WM-AR'!$B$7:$AL$2292,10,FALSE)</f>
        <v>Soil, Mech.</v>
      </c>
      <c r="O19" s="310">
        <f>VLOOKUP($H19,'WM-AR'!$B$7:$AL$2292,12,FALSE)</f>
        <v>0</v>
      </c>
      <c r="P19" s="310" t="str">
        <f>IF(VLOOKUP($H19,'WM-AR'!$B$7:$AL$2292,14,FALSE)=0,"",VLOOKUP($H19,'WM-AR'!$B$7:$AL$2292,14,FALSE))</f>
        <v/>
      </c>
      <c r="Q19" s="310">
        <f>VLOOKUP($H19,'WM-AR'!$B$7:$AL$2292,16,FALSE)</f>
        <v>0</v>
      </c>
      <c r="R19" s="310">
        <f>VLOOKUP($H19,'WM-AR'!$B$7:$AL$2292,18,FALSE)</f>
        <v>0</v>
      </c>
      <c r="S19" s="310" t="str">
        <f>VLOOKUP($H19,'WM-AR'!$B$7:$AL$2292,20,FALSE)</f>
        <v/>
      </c>
      <c r="T19" s="310" t="str">
        <f>VLOOKUP($H19,'WM-AR'!$B$7:$AL$2292,22,FALSE)</f>
        <v>D ≤ 2.0M</v>
      </c>
      <c r="U19" s="310" t="str">
        <f>VLOOKUP($H19,'WM-AR'!$B$7:$AL$2292,24,FALSE)</f>
        <v/>
      </c>
      <c r="V19" s="310">
        <f>VLOOKUP($H19,'WM-AR'!$B$7:$AL$2292,25,FALSE)</f>
        <v>0</v>
      </c>
      <c r="W19" s="310" t="str">
        <f>VLOOKUP($H19,'WM-AR'!$B$7:$AL$2292,26,FALSE)</f>
        <v/>
      </c>
      <c r="X19" s="310">
        <f>VLOOKUP($H19,'WM-AR'!$B$7:$AL$2292,27,FALSE)</f>
        <v>0</v>
      </c>
      <c r="Y19" s="310">
        <f>VLOOKUP($H19,'WM-AR'!$B$7:$AL$2292,28,FALSE)</f>
        <v>0</v>
      </c>
      <c r="Z19" s="310">
        <f>VLOOKUP($H19,'WM-AR'!$B$7:$AL$2292,29,FALSE)</f>
        <v>0</v>
      </c>
      <c r="AA19" s="310">
        <f>VLOOKUP($H19,'WM-AR'!$B$7:$AL$2292,30,FALSE)</f>
        <v>0</v>
      </c>
      <c r="AB19" s="310">
        <f>VLOOKUP($H19,'WM-AR'!$B$7:$AL$2292,31,FALSE)</f>
        <v>0</v>
      </c>
      <c r="AC19" s="310">
        <f>VLOOKUP($H19,'WM-AR'!$B$7:$AL$2292,32,FALSE)</f>
        <v>0</v>
      </c>
      <c r="AD19" s="310">
        <f>VLOOKUP($H19,'WM-AR'!$B$7:$AL$2292,33,FALSE)</f>
        <v>0</v>
      </c>
      <c r="AE19" s="287" t="s">
        <v>1401</v>
      </c>
      <c r="AF19" s="316" t="s">
        <v>583</v>
      </c>
      <c r="AG19" s="312"/>
      <c r="AH19" s="312" t="s">
        <v>882</v>
      </c>
      <c r="AI19" s="334" t="s">
        <v>1364</v>
      </c>
    </row>
    <row r="20" spans="2:35" ht="49.9" customHeight="1">
      <c r="B20" s="314"/>
      <c r="C20" s="285"/>
      <c r="D20" s="285"/>
      <c r="E20" s="285"/>
      <c r="F20" s="286" t="str">
        <f t="shared" si="2"/>
        <v xml:space="preserve">Backfill </v>
      </c>
      <c r="G20" s="308" t="s">
        <v>1365</v>
      </c>
      <c r="H20" s="309" t="str">
        <f t="shared" si="1"/>
        <v>A01ZZ003-00001</v>
      </c>
      <c r="I20" s="310"/>
      <c r="J20" s="310" t="str">
        <f>VLOOKUP($H20,'WM-AR'!$B$7:$AL$2292,34,FALSE)</f>
        <v>M3</v>
      </c>
      <c r="K20" s="310" t="str">
        <f>VLOOKUP($H20,'WM-AR'!$B$7:$AL$2292,4,FALSE)</f>
        <v>Earth Work</v>
      </c>
      <c r="L20" s="310" t="str">
        <f>VLOOKUP($H20,'WM-AR'!$B$7:$AL$2292,6,FALSE)</f>
        <v>-</v>
      </c>
      <c r="M20" s="310" t="str">
        <f>VLOOKUP($H20,'WM-AR'!$B$7:$AL$2292,8,FALSE)</f>
        <v>Backfill</v>
      </c>
      <c r="N20" s="310" t="str">
        <f>VLOOKUP($H20,'WM-AR'!$B$7:$AL$2292,10,FALSE)</f>
        <v>Re-use, Soil</v>
      </c>
      <c r="O20" s="310">
        <f>VLOOKUP($H20,'WM-AR'!$B$7:$AL$2292,12,FALSE)</f>
        <v>0</v>
      </c>
      <c r="P20" s="310" t="str">
        <f>IF(VLOOKUP($H20,'WM-AR'!$B$7:$AL$2292,14,FALSE)=0,"",VLOOKUP($H20,'WM-AR'!$B$7:$AL$2292,14,FALSE))</f>
        <v/>
      </c>
      <c r="Q20" s="310">
        <f>VLOOKUP($H20,'WM-AR'!$B$7:$AL$2292,16,FALSE)</f>
        <v>0</v>
      </c>
      <c r="R20" s="310">
        <f>VLOOKUP($H20,'WM-AR'!$B$7:$AL$2292,18,FALSE)</f>
        <v>0</v>
      </c>
      <c r="S20" s="310" t="str">
        <f>VLOOKUP($H20,'WM-AR'!$B$7:$AL$2292,20,FALSE)</f>
        <v/>
      </c>
      <c r="T20" s="310">
        <f>VLOOKUP($H20,'WM-AR'!$B$7:$AL$2292,22,FALSE)</f>
        <v>0</v>
      </c>
      <c r="U20" s="310" t="str">
        <f>VLOOKUP($H20,'WM-AR'!$B$7:$AL$2292,24,FALSE)</f>
        <v/>
      </c>
      <c r="V20" s="310">
        <f>VLOOKUP($H20,'WM-AR'!$B$7:$AL$2292,25,FALSE)</f>
        <v>0</v>
      </c>
      <c r="W20" s="310" t="str">
        <f>VLOOKUP($H20,'WM-AR'!$B$7:$AL$2292,26,FALSE)</f>
        <v/>
      </c>
      <c r="X20" s="310">
        <f>VLOOKUP($H20,'WM-AR'!$B$7:$AL$2292,27,FALSE)</f>
        <v>0</v>
      </c>
      <c r="Y20" s="310">
        <f>VLOOKUP($H20,'WM-AR'!$B$7:$AL$2292,28,FALSE)</f>
        <v>0</v>
      </c>
      <c r="Z20" s="310">
        <f>VLOOKUP($H20,'WM-AR'!$B$7:$AL$2292,29,FALSE)</f>
        <v>0</v>
      </c>
      <c r="AA20" s="310" t="str">
        <f>VLOOKUP($H20,'WM-AR'!$B$7:$AL$2292,30,FALSE)</f>
        <v>Compaction=(  )%</v>
      </c>
      <c r="AB20" s="310">
        <f>VLOOKUP($H20,'WM-AR'!$B$7:$AL$2292,31,FALSE)</f>
        <v>0</v>
      </c>
      <c r="AC20" s="310">
        <f>VLOOKUP($H20,'WM-AR'!$B$7:$AL$2292,32,FALSE)</f>
        <v>0</v>
      </c>
      <c r="AD20" s="310">
        <f>VLOOKUP($H20,'WM-AR'!$B$7:$AL$2292,33,FALSE)</f>
        <v>0</v>
      </c>
      <c r="AE20" s="287" t="s">
        <v>1366</v>
      </c>
      <c r="AF20" s="316" t="s">
        <v>585</v>
      </c>
      <c r="AG20" s="312"/>
      <c r="AH20" s="312" t="s">
        <v>882</v>
      </c>
      <c r="AI20" s="334" t="s">
        <v>1364</v>
      </c>
    </row>
    <row r="21" spans="2:35" ht="49.9" customHeight="1">
      <c r="B21" s="314"/>
      <c r="C21" s="285"/>
      <c r="D21" s="285"/>
      <c r="E21" s="285"/>
      <c r="F21" s="286" t="str">
        <f t="shared" si="2"/>
        <v xml:space="preserve">Disposal </v>
      </c>
      <c r="G21" s="308" t="s">
        <v>1367</v>
      </c>
      <c r="H21" s="309" t="str">
        <f t="shared" si="1"/>
        <v>A01ZZ004-00001</v>
      </c>
      <c r="I21" s="310"/>
      <c r="J21" s="310" t="str">
        <f>VLOOKUP($H21,'WM-AR'!$B$7:$AL$2292,34,FALSE)</f>
        <v>M3</v>
      </c>
      <c r="K21" s="310" t="str">
        <f>VLOOKUP($H21,'WM-AR'!$B$7:$AL$2292,4,FALSE)</f>
        <v>Earth Work</v>
      </c>
      <c r="L21" s="310" t="str">
        <f>VLOOKUP($H21,'WM-AR'!$B$7:$AL$2292,6,FALSE)</f>
        <v>-</v>
      </c>
      <c r="M21" s="310" t="str">
        <f>VLOOKUP($H21,'WM-AR'!$B$7:$AL$2292,8,FALSE)</f>
        <v>Disposal</v>
      </c>
      <c r="N21" s="310" t="str">
        <f>VLOOKUP($H21,'WM-AR'!$B$7:$AL$2292,10,FALSE)</f>
        <v>Soil</v>
      </c>
      <c r="O21" s="310">
        <f>VLOOKUP($H21,'WM-AR'!$B$7:$AL$2292,12,FALSE)</f>
        <v>0</v>
      </c>
      <c r="P21" s="310" t="str">
        <f>IF(VLOOKUP($H21,'WM-AR'!$B$7:$AL$2292,14,FALSE)=0,"",VLOOKUP($H21,'WM-AR'!$B$7:$AL$2292,14,FALSE))</f>
        <v/>
      </c>
      <c r="Q21" s="310">
        <f>VLOOKUP($H21,'WM-AR'!$B$7:$AL$2292,16,FALSE)</f>
        <v>0</v>
      </c>
      <c r="R21" s="310">
        <f>VLOOKUP($H21,'WM-AR'!$B$7:$AL$2292,18,FALSE)</f>
        <v>0</v>
      </c>
      <c r="S21" s="310" t="str">
        <f>VLOOKUP($H21,'WM-AR'!$B$7:$AL$2292,20,FALSE)</f>
        <v/>
      </c>
      <c r="T21" s="310">
        <f>VLOOKUP($H21,'WM-AR'!$B$7:$AL$2292,22,FALSE)</f>
        <v>0</v>
      </c>
      <c r="U21" s="310" t="str">
        <f>VLOOKUP($H21,'WM-AR'!$B$7:$AL$2292,24,FALSE)</f>
        <v/>
      </c>
      <c r="V21" s="310">
        <f>VLOOKUP($H21,'WM-AR'!$B$7:$AL$2292,25,FALSE)</f>
        <v>0</v>
      </c>
      <c r="W21" s="310" t="str">
        <f>VLOOKUP($H21,'WM-AR'!$B$7:$AL$2292,26,FALSE)</f>
        <v/>
      </c>
      <c r="X21" s="310">
        <f>VLOOKUP($H21,'WM-AR'!$B$7:$AL$2292,27,FALSE)</f>
        <v>0</v>
      </c>
      <c r="Y21" s="310" t="str">
        <f>VLOOKUP($H21,'WM-AR'!$B$7:$AL$2292,28,FALSE)</f>
        <v>Disposal Distance=Appx. (  )km from Site</v>
      </c>
      <c r="Z21" s="310">
        <f>VLOOKUP($H21,'WM-AR'!$B$7:$AL$2292,29,FALSE)</f>
        <v>0</v>
      </c>
      <c r="AA21" s="310">
        <f>VLOOKUP($H21,'WM-AR'!$B$7:$AL$2292,30,FALSE)</f>
        <v>0</v>
      </c>
      <c r="AB21" s="310">
        <f>VLOOKUP($H21,'WM-AR'!$B$7:$AL$2292,31,FALSE)</f>
        <v>0</v>
      </c>
      <c r="AC21" s="310">
        <f>VLOOKUP($H21,'WM-AR'!$B$7:$AL$2292,32,FALSE)</f>
        <v>0</v>
      </c>
      <c r="AD21" s="310">
        <f>VLOOKUP($H21,'WM-AR'!$B$7:$AL$2292,33,FALSE)</f>
        <v>0</v>
      </c>
      <c r="AE21" s="287" t="s">
        <v>1368</v>
      </c>
      <c r="AF21" s="316" t="s">
        <v>586</v>
      </c>
      <c r="AG21" s="312"/>
      <c r="AH21" s="312" t="s">
        <v>882</v>
      </c>
      <c r="AI21" s="334" t="s">
        <v>1364</v>
      </c>
    </row>
    <row r="22" spans="2:35" ht="34.9" customHeight="1">
      <c r="B22" s="349"/>
      <c r="C22" s="420"/>
      <c r="D22" s="426"/>
      <c r="E22" s="426"/>
      <c r="F22" s="474" t="s">
        <v>1369</v>
      </c>
      <c r="G22" s="474"/>
      <c r="H22" s="350" t="str">
        <f t="shared" si="1"/>
        <v/>
      </c>
      <c r="I22" s="351"/>
      <c r="J22" s="351"/>
      <c r="K22" s="351"/>
      <c r="L22" s="351"/>
      <c r="M22" s="351"/>
      <c r="N22" s="351"/>
      <c r="O22" s="351"/>
      <c r="P22" s="351"/>
      <c r="Q22" s="351"/>
      <c r="R22" s="351"/>
      <c r="S22" s="351"/>
      <c r="T22" s="351"/>
      <c r="U22" s="351"/>
      <c r="V22" s="351"/>
      <c r="W22" s="351"/>
      <c r="X22" s="351"/>
      <c r="Y22" s="351"/>
      <c r="Z22" s="351"/>
      <c r="AA22" s="351"/>
      <c r="AB22" s="351"/>
      <c r="AC22" s="351"/>
      <c r="AD22" s="351"/>
      <c r="AE22" s="440"/>
      <c r="AF22" s="297"/>
      <c r="AG22" s="297"/>
      <c r="AH22" s="297"/>
      <c r="AI22" s="475"/>
    </row>
    <row r="23" spans="2:35" ht="34.9" customHeight="1">
      <c r="B23" s="356">
        <v>6.2</v>
      </c>
      <c r="C23" s="357" t="s">
        <v>1522</v>
      </c>
      <c r="D23" s="357"/>
      <c r="E23" s="357"/>
      <c r="F23" s="459"/>
      <c r="G23" s="459"/>
      <c r="H23" s="359" t="str">
        <f t="shared" si="1"/>
        <v/>
      </c>
      <c r="I23" s="359"/>
      <c r="J23" s="360"/>
      <c r="K23" s="360"/>
      <c r="L23" s="360"/>
      <c r="M23" s="360"/>
      <c r="N23" s="360"/>
      <c r="O23" s="360"/>
      <c r="P23" s="360"/>
      <c r="Q23" s="360"/>
      <c r="R23" s="360"/>
      <c r="S23" s="360"/>
      <c r="T23" s="360"/>
      <c r="U23" s="360"/>
      <c r="V23" s="360"/>
      <c r="W23" s="360"/>
      <c r="X23" s="360"/>
      <c r="Y23" s="360"/>
      <c r="Z23" s="360"/>
      <c r="AA23" s="360"/>
      <c r="AB23" s="360"/>
      <c r="AC23" s="360"/>
      <c r="AD23" s="360"/>
      <c r="AE23" s="361"/>
      <c r="AF23" s="361"/>
      <c r="AG23" s="361"/>
      <c r="AH23" s="361"/>
      <c r="AI23" s="361"/>
    </row>
    <row r="24" spans="2:35" ht="34.9" customHeight="1">
      <c r="B24" s="440"/>
      <c r="C24" s="285" t="s">
        <v>601</v>
      </c>
      <c r="D24" s="308"/>
      <c r="E24" s="287" t="s">
        <v>660</v>
      </c>
      <c r="F24" s="288" t="s">
        <v>1523</v>
      </c>
      <c r="G24" s="289"/>
      <c r="H24" s="290" t="str">
        <f t="shared" si="1"/>
        <v/>
      </c>
      <c r="I24" s="290"/>
      <c r="J24" s="290"/>
      <c r="K24" s="290"/>
      <c r="L24" s="290"/>
      <c r="M24" s="291"/>
      <c r="N24" s="454"/>
      <c r="O24" s="442"/>
      <c r="P24" s="442"/>
      <c r="Q24" s="442"/>
      <c r="R24" s="442"/>
      <c r="S24" s="442"/>
      <c r="T24" s="442"/>
      <c r="U24" s="443"/>
      <c r="V24" s="444"/>
      <c r="W24" s="444"/>
      <c r="X24" s="444"/>
      <c r="Y24" s="444"/>
      <c r="Z24" s="444"/>
      <c r="AA24" s="444"/>
      <c r="AB24" s="444"/>
      <c r="AC24" s="444"/>
      <c r="AD24" s="444"/>
      <c r="AE24" s="423"/>
      <c r="AF24" s="493"/>
      <c r="AG24" s="424"/>
      <c r="AH24" s="424"/>
      <c r="AI24" s="493" t="s">
        <v>1514</v>
      </c>
    </row>
    <row r="25" spans="2:35" ht="49.9" customHeight="1">
      <c r="B25" s="307"/>
      <c r="C25" s="286"/>
      <c r="D25" s="286"/>
      <c r="E25" s="286"/>
      <c r="F25" s="286" t="str">
        <f t="shared" ref="F25:F28" si="3">M25&amp;" "&amp;P25</f>
        <v>Structural Concrete 20MPa &lt; F'c (Cylinder Strength) ≤ 25MPa</v>
      </c>
      <c r="G25" s="452" t="s">
        <v>893</v>
      </c>
      <c r="H25" s="309" t="str">
        <f t="shared" si="1"/>
        <v>A03AF032-00010</v>
      </c>
      <c r="I25" s="310"/>
      <c r="J25" s="310" t="str">
        <f>VLOOKUP($H25,'WM-AR'!$B$7:$AL$2292,34,FALSE)</f>
        <v>M3</v>
      </c>
      <c r="K25" s="310" t="str">
        <f>VLOOKUP($H25,'WM-AR'!$B$7:$AL$2292,4,FALSE)</f>
        <v>Concrete Work</v>
      </c>
      <c r="L25" s="310" t="str">
        <f>VLOOKUP($H25,'WM-AR'!$B$7:$AL$2292,6,FALSE)</f>
        <v>Superstructure Work</v>
      </c>
      <c r="M25" s="310" t="str">
        <f>VLOOKUP($H25,'WM-AR'!$B$7:$AL$2292,8,FALSE)</f>
        <v>Structural Concrete</v>
      </c>
      <c r="N25" s="310">
        <f>VLOOKUP($H25,'WM-AR'!$B$7:$AL$2292,10,FALSE)</f>
        <v>0</v>
      </c>
      <c r="O25" s="310" t="str">
        <f>VLOOKUP($H25,'WM-AR'!$B$7:$AL$2292,12,FALSE)</f>
        <v>Cement Type-1</v>
      </c>
      <c r="P25" s="310" t="str">
        <f>IF(VLOOKUP($H25,'WM-AR'!$B$7:$AL$2292,14,FALSE)=0,"",VLOOKUP($H25,'WM-AR'!$B$7:$AL$2292,14,FALSE))</f>
        <v>20MPa &lt; F'c (Cylinder Strength) ≤ 25MPa</v>
      </c>
      <c r="Q25" s="310">
        <f>VLOOKUP($H25,'WM-AR'!$B$7:$AL$2292,16,FALSE)</f>
        <v>0</v>
      </c>
      <c r="R25" s="310">
        <f>VLOOKUP($H25,'WM-AR'!$B$7:$AL$2292,18,FALSE)</f>
        <v>0</v>
      </c>
      <c r="S25" s="310" t="str">
        <f>VLOOKUP($H25,'WM-AR'!$B$7:$AL$2292,20,FALSE)</f>
        <v/>
      </c>
      <c r="T25" s="310">
        <f>VLOOKUP($H25,'WM-AR'!$B$7:$AL$2292,22,FALSE)</f>
        <v>0</v>
      </c>
      <c r="U25" s="310" t="str">
        <f>VLOOKUP($H25,'WM-AR'!$B$7:$AL$2292,24,FALSE)</f>
        <v/>
      </c>
      <c r="V25" s="310">
        <f>VLOOKUP($H25,'WM-AR'!$B$7:$AL$2292,25,FALSE)</f>
        <v>0</v>
      </c>
      <c r="W25" s="310" t="str">
        <f>VLOOKUP($H25,'WM-AR'!$B$7:$AL$2292,26,FALSE)</f>
        <v/>
      </c>
      <c r="X25" s="310">
        <f>VLOOKUP($H25,'WM-AR'!$B$7:$AL$2292,27,FALSE)</f>
        <v>0</v>
      </c>
      <c r="Y25" s="310">
        <f>VLOOKUP($H25,'WM-AR'!$B$7:$AL$2292,28,FALSE)</f>
        <v>0</v>
      </c>
      <c r="Z25" s="310">
        <f>VLOOKUP($H25,'WM-AR'!$B$7:$AL$2292,29,FALSE)</f>
        <v>0</v>
      </c>
      <c r="AA25" s="310">
        <f>VLOOKUP($H25,'WM-AR'!$B$7:$AL$2292,30,FALSE)</f>
        <v>0</v>
      </c>
      <c r="AB25" s="310">
        <f>VLOOKUP($H25,'WM-AR'!$B$7:$AL$2292,31,FALSE)</f>
        <v>0</v>
      </c>
      <c r="AC25" s="310">
        <f>VLOOKUP($H25,'WM-AR'!$B$7:$AL$2292,32,FALSE)</f>
        <v>0</v>
      </c>
      <c r="AD25" s="310">
        <f>VLOOKUP($H25,'WM-AR'!$B$7:$AL$2292,33,FALSE)</f>
        <v>0</v>
      </c>
      <c r="AE25" s="287" t="s">
        <v>897</v>
      </c>
      <c r="AF25" s="491" t="s">
        <v>881</v>
      </c>
      <c r="AG25" s="492"/>
      <c r="AH25" s="492" t="s">
        <v>882</v>
      </c>
      <c r="AI25" s="422" t="s">
        <v>1524</v>
      </c>
    </row>
    <row r="26" spans="2:35" ht="49.9" customHeight="1">
      <c r="B26" s="314"/>
      <c r="C26" s="285"/>
      <c r="D26" s="285"/>
      <c r="E26" s="285"/>
      <c r="F26" s="286" t="str">
        <f t="shared" si="3"/>
        <v>Rebar Work 400MPa&lt;Fy≤470MPa</v>
      </c>
      <c r="G26" s="452" t="s">
        <v>1207</v>
      </c>
      <c r="H26" s="309" t="str">
        <f t="shared" si="1"/>
        <v>A03AD037-00002</v>
      </c>
      <c r="I26" s="310"/>
      <c r="J26" s="310" t="str">
        <f>VLOOKUP($H26,'WM-AR'!$B$7:$AL$2292,34,FALSE)</f>
        <v>TON</v>
      </c>
      <c r="K26" s="310" t="str">
        <f>VLOOKUP($H26,'WM-AR'!$B$7:$AL$2292,4,FALSE)</f>
        <v>Concrete Work</v>
      </c>
      <c r="L26" s="310" t="str">
        <f>VLOOKUP($H26,'WM-AR'!$B$7:$AL$2292,6,FALSE)</f>
        <v>Substructure Work</v>
      </c>
      <c r="M26" s="310" t="str">
        <f>VLOOKUP($H26,'WM-AR'!$B$7:$AL$2292,8,FALSE)</f>
        <v>Rebar Work</v>
      </c>
      <c r="N26" s="310" t="str">
        <f>VLOOKUP($H26,'WM-AR'!$B$7:$AL$2292,10,FALSE)</f>
        <v>Deformed Bar (Non-Coat.)</v>
      </c>
      <c r="O26" s="310">
        <f>VLOOKUP($H26,'WM-AR'!$B$7:$AL$2292,12,FALSE)</f>
        <v>0</v>
      </c>
      <c r="P26" s="310" t="str">
        <f>IF(VLOOKUP($H26,'WM-AR'!$B$7:$AL$2292,14,FALSE)=0,"",VLOOKUP($H26,'WM-AR'!$B$7:$AL$2292,14,FALSE))</f>
        <v>400MPa&lt;Fy≤470MPa</v>
      </c>
      <c r="Q26" s="310">
        <f>VLOOKUP($H26,'WM-AR'!$B$7:$AL$2292,16,FALSE)</f>
        <v>0</v>
      </c>
      <c r="R26" s="310">
        <f>VLOOKUP($H26,'WM-AR'!$B$7:$AL$2292,18,FALSE)</f>
        <v>0</v>
      </c>
      <c r="S26" s="310" t="str">
        <f>VLOOKUP($H26,'WM-AR'!$B$7:$AL$2292,20,FALSE)</f>
        <v/>
      </c>
      <c r="T26" s="310">
        <f>VLOOKUP($H26,'WM-AR'!$B$7:$AL$2292,22,FALSE)</f>
        <v>0</v>
      </c>
      <c r="U26" s="310" t="str">
        <f>VLOOKUP($H26,'WM-AR'!$B$7:$AL$2292,24,FALSE)</f>
        <v/>
      </c>
      <c r="V26" s="310">
        <f>VLOOKUP($H26,'WM-AR'!$B$7:$AL$2292,25,FALSE)</f>
        <v>0</v>
      </c>
      <c r="W26" s="310" t="str">
        <f>VLOOKUP($H26,'WM-AR'!$B$7:$AL$2292,26,FALSE)</f>
        <v/>
      </c>
      <c r="X26" s="310">
        <f>VLOOKUP($H26,'WM-AR'!$B$7:$AL$2292,27,FALSE)</f>
        <v>0</v>
      </c>
      <c r="Y26" s="310">
        <f>VLOOKUP($H26,'WM-AR'!$B$7:$AL$2292,28,FALSE)</f>
        <v>0</v>
      </c>
      <c r="Z26" s="310">
        <f>VLOOKUP($H26,'WM-AR'!$B$7:$AL$2292,29,FALSE)</f>
        <v>0</v>
      </c>
      <c r="AA26" s="310">
        <f>VLOOKUP($H26,'WM-AR'!$B$7:$AL$2292,30,FALSE)</f>
        <v>0</v>
      </c>
      <c r="AB26" s="310">
        <f>VLOOKUP($H26,'WM-AR'!$B$7:$AL$2292,31,FALSE)</f>
        <v>0</v>
      </c>
      <c r="AC26" s="310">
        <f>VLOOKUP($H26,'WM-AR'!$B$7:$AL$2292,32,FALSE)</f>
        <v>0</v>
      </c>
      <c r="AD26" s="310">
        <f>VLOOKUP($H26,'WM-AR'!$B$7:$AL$2292,33,FALSE)</f>
        <v>0</v>
      </c>
      <c r="AE26" s="287" t="s">
        <v>899</v>
      </c>
      <c r="AF26" s="494" t="s">
        <v>885</v>
      </c>
      <c r="AG26" s="495"/>
      <c r="AH26" s="495" t="s">
        <v>886</v>
      </c>
      <c r="AI26" s="422" t="s">
        <v>1515</v>
      </c>
    </row>
    <row r="27" spans="2:35" ht="49.9" customHeight="1">
      <c r="B27" s="314"/>
      <c r="C27" s="285"/>
      <c r="D27" s="285"/>
      <c r="E27" s="285"/>
      <c r="F27" s="286" t="str">
        <f t="shared" si="3"/>
        <v xml:space="preserve">Form Work (1 time in use) </v>
      </c>
      <c r="G27" s="452" t="s">
        <v>888</v>
      </c>
      <c r="H27" s="309" t="str">
        <f t="shared" si="1"/>
        <v>A03AF036-00001</v>
      </c>
      <c r="I27" s="310"/>
      <c r="J27" s="310" t="str">
        <f>VLOOKUP($H27,'WM-AR'!$B$7:$AL$2292,34,FALSE)</f>
        <v>M2</v>
      </c>
      <c r="K27" s="310" t="str">
        <f>VLOOKUP($H27,'WM-AR'!$B$7:$AL$2292,4,FALSE)</f>
        <v>Concrete Work</v>
      </c>
      <c r="L27" s="310" t="str">
        <f>VLOOKUP($H27,'WM-AR'!$B$7:$AL$2292,6,FALSE)</f>
        <v>Superstructure Work</v>
      </c>
      <c r="M27" s="310" t="str">
        <f>VLOOKUP($H27,'WM-AR'!$B$7:$AL$2292,8,FALSE)</f>
        <v>Form Work (1 time in use)</v>
      </c>
      <c r="N27" s="310" t="str">
        <f>VLOOKUP($H27,'WM-AR'!$B$7:$AL$2292,10,FALSE)</f>
        <v>Flat Form</v>
      </c>
      <c r="O27" s="310">
        <f>VLOOKUP($H27,'WM-AR'!$B$7:$AL$2292,12,FALSE)</f>
        <v>0</v>
      </c>
      <c r="P27" s="310" t="str">
        <f>IF(VLOOKUP($H27,'WM-AR'!$B$7:$AL$2292,14,FALSE)=0,"",VLOOKUP($H27,'WM-AR'!$B$7:$AL$2292,14,FALSE))</f>
        <v/>
      </c>
      <c r="Q27" s="310">
        <f>VLOOKUP($H27,'WM-AR'!$B$7:$AL$2292,16,FALSE)</f>
        <v>0</v>
      </c>
      <c r="R27" s="310">
        <f>VLOOKUP($H27,'WM-AR'!$B$7:$AL$2292,18,FALSE)</f>
        <v>0</v>
      </c>
      <c r="S27" s="310" t="str">
        <f>VLOOKUP($H27,'WM-AR'!$B$7:$AL$2292,20,FALSE)</f>
        <v>Dressed Lumber, Plywood or Steel Form(Wood Planks are not Allowed) incl. Chamfer</v>
      </c>
      <c r="T27" s="310">
        <f>VLOOKUP($H27,'WM-AR'!$B$7:$AL$2292,22,FALSE)</f>
        <v>0</v>
      </c>
      <c r="U27" s="310" t="str">
        <f>VLOOKUP($H27,'WM-AR'!$B$7:$AL$2292,24,FALSE)</f>
        <v/>
      </c>
      <c r="V27" s="310">
        <f>VLOOKUP($H27,'WM-AR'!$B$7:$AL$2292,25,FALSE)</f>
        <v>0</v>
      </c>
      <c r="W27" s="310" t="str">
        <f>VLOOKUP($H27,'WM-AR'!$B$7:$AL$2292,26,FALSE)</f>
        <v/>
      </c>
      <c r="X27" s="310">
        <f>VLOOKUP($H27,'WM-AR'!$B$7:$AL$2292,27,FALSE)</f>
        <v>0</v>
      </c>
      <c r="Y27" s="310">
        <f>VLOOKUP($H27,'WM-AR'!$B$7:$AL$2292,28,FALSE)</f>
        <v>0</v>
      </c>
      <c r="Z27" s="310">
        <f>VLOOKUP($H27,'WM-AR'!$B$7:$AL$2292,29,FALSE)</f>
        <v>0</v>
      </c>
      <c r="AA27" s="310">
        <f>VLOOKUP($H27,'WM-AR'!$B$7:$AL$2292,30,FALSE)</f>
        <v>0</v>
      </c>
      <c r="AB27" s="310">
        <f>VLOOKUP($H27,'WM-AR'!$B$7:$AL$2292,31,FALSE)</f>
        <v>0</v>
      </c>
      <c r="AC27" s="310">
        <f>VLOOKUP($H27,'WM-AR'!$B$7:$AL$2292,32,FALSE)</f>
        <v>0</v>
      </c>
      <c r="AD27" s="310">
        <f>VLOOKUP($H27,'WM-AR'!$B$7:$AL$2292,33,FALSE)</f>
        <v>0</v>
      </c>
      <c r="AE27" s="287"/>
      <c r="AF27" s="494" t="s">
        <v>1517</v>
      </c>
      <c r="AG27" s="495"/>
      <c r="AH27" s="495" t="s">
        <v>763</v>
      </c>
      <c r="AI27" s="422" t="s">
        <v>1518</v>
      </c>
    </row>
    <row r="28" spans="2:35" ht="49.9" customHeight="1">
      <c r="B28" s="314"/>
      <c r="C28" s="285"/>
      <c r="D28" s="285"/>
      <c r="E28" s="285"/>
      <c r="F28" s="286" t="str">
        <f t="shared" si="3"/>
        <v xml:space="preserve">Internal Wall Painting </v>
      </c>
      <c r="G28" s="452" t="s">
        <v>1525</v>
      </c>
      <c r="H28" s="309" t="str">
        <f t="shared" si="1"/>
        <v>A04AM078-00002</v>
      </c>
      <c r="I28" s="310"/>
      <c r="J28" s="310" t="str">
        <f>VLOOKUP($H28,'WM-AR'!$B$7:$AL$2292,34,FALSE)</f>
        <v>M2</v>
      </c>
      <c r="K28" s="310" t="str">
        <f>VLOOKUP($H28,'WM-AR'!$B$7:$AL$2292,4,FALSE)</f>
        <v>Finishing Work</v>
      </c>
      <c r="L28" s="310" t="str">
        <f>VLOOKUP($H28,'WM-AR'!$B$7:$AL$2292,6,FALSE)</f>
        <v>Painting Work</v>
      </c>
      <c r="M28" s="310" t="str">
        <f>VLOOKUP($H28,'WM-AR'!$B$7:$AL$2292,8,FALSE)</f>
        <v>Internal Wall Painting</v>
      </c>
      <c r="N28" s="310" t="str">
        <f>VLOOKUP($H28,'WM-AR'!$B$7:$AL$2292,10,FALSE)</f>
        <v>Water Emulsion Paint</v>
      </c>
      <c r="O28" s="310">
        <f>VLOOKUP($H28,'WM-AR'!$B$7:$AL$2292,12,FALSE)</f>
        <v>0</v>
      </c>
      <c r="P28" s="310" t="str">
        <f>IF(VLOOKUP($H28,'WM-AR'!$B$7:$AL$2292,14,FALSE)=0,"",VLOOKUP($H28,'WM-AR'!$B$7:$AL$2292,14,FALSE))</f>
        <v/>
      </c>
      <c r="Q28" s="310">
        <f>VLOOKUP($H28,'WM-AR'!$B$7:$AL$2292,16,FALSE)</f>
        <v>0</v>
      </c>
      <c r="R28" s="310">
        <f>VLOOKUP($H28,'WM-AR'!$B$7:$AL$2292,18,FALSE)</f>
        <v>0</v>
      </c>
      <c r="S28" s="310" t="str">
        <f>VLOOKUP($H28,'WM-AR'!$B$7:$AL$2292,20,FALSE)</f>
        <v/>
      </c>
      <c r="T28" s="310">
        <f>VLOOKUP($H28,'WM-AR'!$B$7:$AL$2292,22,FALSE)</f>
        <v>0</v>
      </c>
      <c r="U28" s="310" t="str">
        <f>VLOOKUP($H28,'WM-AR'!$B$7:$AL$2292,24,FALSE)</f>
        <v/>
      </c>
      <c r="V28" s="310">
        <f>VLOOKUP($H28,'WM-AR'!$B$7:$AL$2292,25,FALSE)</f>
        <v>0</v>
      </c>
      <c r="W28" s="310" t="str">
        <f>VLOOKUP($H28,'WM-AR'!$B$7:$AL$2292,26,FALSE)</f>
        <v/>
      </c>
      <c r="X28" s="310">
        <f>VLOOKUP($H28,'WM-AR'!$B$7:$AL$2292,27,FALSE)</f>
        <v>0</v>
      </c>
      <c r="Y28" s="310">
        <f>VLOOKUP($H28,'WM-AR'!$B$7:$AL$2292,28,FALSE)</f>
        <v>0</v>
      </c>
      <c r="Z28" s="310">
        <f>VLOOKUP($H28,'WM-AR'!$B$7:$AL$2292,29,FALSE)</f>
        <v>0</v>
      </c>
      <c r="AA28" s="310">
        <f>VLOOKUP($H28,'WM-AR'!$B$7:$AL$2292,30,FALSE)</f>
        <v>0</v>
      </c>
      <c r="AB28" s="310">
        <f>VLOOKUP($H28,'WM-AR'!$B$7:$AL$2292,31,FALSE)</f>
        <v>0</v>
      </c>
      <c r="AC28" s="310">
        <f>VLOOKUP($H28,'WM-AR'!$B$7:$AL$2292,32,FALSE)</f>
        <v>0</v>
      </c>
      <c r="AD28" s="310">
        <f>VLOOKUP($H28,'WM-AR'!$B$7:$AL$2292,33,FALSE)</f>
        <v>0</v>
      </c>
      <c r="AE28" s="287"/>
      <c r="AF28" s="494" t="s">
        <v>1517</v>
      </c>
      <c r="AG28" s="495"/>
      <c r="AH28" s="495" t="s">
        <v>763</v>
      </c>
      <c r="AI28" s="422" t="s">
        <v>1526</v>
      </c>
    </row>
    <row r="29" spans="2:35" ht="34.9" customHeight="1">
      <c r="B29" s="349"/>
      <c r="C29" s="420"/>
      <c r="D29" s="426"/>
      <c r="E29" s="426"/>
      <c r="F29" s="426"/>
      <c r="G29" s="426"/>
      <c r="H29" s="350" t="str">
        <f t="shared" si="1"/>
        <v/>
      </c>
      <c r="I29" s="351"/>
      <c r="J29" s="351"/>
      <c r="K29" s="351"/>
      <c r="L29" s="351"/>
      <c r="M29" s="351"/>
      <c r="N29" s="351"/>
      <c r="O29" s="351"/>
      <c r="P29" s="351"/>
      <c r="Q29" s="351"/>
      <c r="R29" s="351"/>
      <c r="S29" s="351"/>
      <c r="T29" s="351"/>
      <c r="U29" s="351"/>
      <c r="V29" s="351"/>
      <c r="W29" s="351"/>
      <c r="X29" s="351"/>
      <c r="Y29" s="351"/>
      <c r="Z29" s="351"/>
      <c r="AA29" s="351"/>
      <c r="AB29" s="351"/>
      <c r="AC29" s="351"/>
      <c r="AD29" s="351"/>
      <c r="AE29" s="440"/>
      <c r="AF29" s="297"/>
      <c r="AG29" s="297"/>
      <c r="AH29" s="297"/>
      <c r="AI29" s="475"/>
    </row>
    <row r="30" spans="2:35" ht="34.9" customHeight="1">
      <c r="B30" s="440"/>
      <c r="C30" s="285" t="s">
        <v>601</v>
      </c>
      <c r="D30" s="308"/>
      <c r="E30" s="287" t="s">
        <v>660</v>
      </c>
      <c r="F30" s="288" t="s">
        <v>1527</v>
      </c>
      <c r="G30" s="289"/>
      <c r="H30" s="290" t="str">
        <f t="shared" si="1"/>
        <v/>
      </c>
      <c r="I30" s="290"/>
      <c r="J30" s="290"/>
      <c r="K30" s="290"/>
      <c r="L30" s="290"/>
      <c r="M30" s="291"/>
      <c r="N30" s="454"/>
      <c r="O30" s="442"/>
      <c r="P30" s="442"/>
      <c r="Q30" s="442"/>
      <c r="R30" s="442"/>
      <c r="S30" s="442"/>
      <c r="T30" s="442"/>
      <c r="U30" s="443"/>
      <c r="V30" s="444"/>
      <c r="W30" s="444"/>
      <c r="X30" s="444"/>
      <c r="Y30" s="444"/>
      <c r="Z30" s="444"/>
      <c r="AA30" s="444"/>
      <c r="AB30" s="444"/>
      <c r="AC30" s="444"/>
      <c r="AD30" s="444"/>
      <c r="AE30" s="423"/>
      <c r="AF30" s="493"/>
      <c r="AG30" s="424"/>
      <c r="AH30" s="424"/>
      <c r="AI30" s="493" t="s">
        <v>1514</v>
      </c>
    </row>
    <row r="31" spans="2:35" ht="49.9" customHeight="1">
      <c r="B31" s="307"/>
      <c r="C31" s="286"/>
      <c r="D31" s="286"/>
      <c r="E31" s="286"/>
      <c r="F31" s="286" t="str">
        <f t="shared" ref="F31:F34" si="4">M31&amp;" "&amp;P31</f>
        <v>Structural Concrete 20MPa &lt; F'c (Cylinder Strength) ≤ 25MPa</v>
      </c>
      <c r="G31" s="452" t="s">
        <v>893</v>
      </c>
      <c r="H31" s="309" t="str">
        <f t="shared" si="1"/>
        <v>A03AF032-00010</v>
      </c>
      <c r="I31" s="310"/>
      <c r="J31" s="310" t="str">
        <f>VLOOKUP($H31,'WM-AR'!$B$7:$AL$2292,34,FALSE)</f>
        <v>M3</v>
      </c>
      <c r="K31" s="310" t="str">
        <f>VLOOKUP($H31,'WM-AR'!$B$7:$AL$2292,4,FALSE)</f>
        <v>Concrete Work</v>
      </c>
      <c r="L31" s="310" t="str">
        <f>VLOOKUP($H31,'WM-AR'!$B$7:$AL$2292,6,FALSE)</f>
        <v>Superstructure Work</v>
      </c>
      <c r="M31" s="310" t="str">
        <f>VLOOKUP($H31,'WM-AR'!$B$7:$AL$2292,8,FALSE)</f>
        <v>Structural Concrete</v>
      </c>
      <c r="N31" s="310">
        <f>VLOOKUP($H31,'WM-AR'!$B$7:$AL$2292,10,FALSE)</f>
        <v>0</v>
      </c>
      <c r="O31" s="310" t="str">
        <f>VLOOKUP($H31,'WM-AR'!$B$7:$AL$2292,12,FALSE)</f>
        <v>Cement Type-1</v>
      </c>
      <c r="P31" s="310" t="str">
        <f>IF(VLOOKUP($H31,'WM-AR'!$B$7:$AL$2292,14,FALSE)=0,"",VLOOKUP($H31,'WM-AR'!$B$7:$AL$2292,14,FALSE))</f>
        <v>20MPa &lt; F'c (Cylinder Strength) ≤ 25MPa</v>
      </c>
      <c r="Q31" s="310">
        <f>VLOOKUP($H31,'WM-AR'!$B$7:$AL$2292,16,FALSE)</f>
        <v>0</v>
      </c>
      <c r="R31" s="310">
        <f>VLOOKUP($H31,'WM-AR'!$B$7:$AL$2292,18,FALSE)</f>
        <v>0</v>
      </c>
      <c r="S31" s="310" t="str">
        <f>VLOOKUP($H31,'WM-AR'!$B$7:$AL$2292,20,FALSE)</f>
        <v/>
      </c>
      <c r="T31" s="310">
        <f>VLOOKUP($H31,'WM-AR'!$B$7:$AL$2292,22,FALSE)</f>
        <v>0</v>
      </c>
      <c r="U31" s="310" t="str">
        <f>VLOOKUP($H31,'WM-AR'!$B$7:$AL$2292,24,FALSE)</f>
        <v/>
      </c>
      <c r="V31" s="310">
        <f>VLOOKUP($H31,'WM-AR'!$B$7:$AL$2292,25,FALSE)</f>
        <v>0</v>
      </c>
      <c r="W31" s="310" t="str">
        <f>VLOOKUP($H31,'WM-AR'!$B$7:$AL$2292,26,FALSE)</f>
        <v/>
      </c>
      <c r="X31" s="310">
        <f>VLOOKUP($H31,'WM-AR'!$B$7:$AL$2292,27,FALSE)</f>
        <v>0</v>
      </c>
      <c r="Y31" s="310">
        <f>VLOOKUP($H31,'WM-AR'!$B$7:$AL$2292,28,FALSE)</f>
        <v>0</v>
      </c>
      <c r="Z31" s="310">
        <f>VLOOKUP($H31,'WM-AR'!$B$7:$AL$2292,29,FALSE)</f>
        <v>0</v>
      </c>
      <c r="AA31" s="310">
        <f>VLOOKUP($H31,'WM-AR'!$B$7:$AL$2292,30,FALSE)</f>
        <v>0</v>
      </c>
      <c r="AB31" s="310">
        <f>VLOOKUP($H31,'WM-AR'!$B$7:$AL$2292,31,FALSE)</f>
        <v>0</v>
      </c>
      <c r="AC31" s="310">
        <f>VLOOKUP($H31,'WM-AR'!$B$7:$AL$2292,32,FALSE)</f>
        <v>0</v>
      </c>
      <c r="AD31" s="310">
        <f>VLOOKUP($H31,'WM-AR'!$B$7:$AL$2292,33,FALSE)</f>
        <v>0</v>
      </c>
      <c r="AE31" s="287" t="s">
        <v>897</v>
      </c>
      <c r="AF31" s="491" t="s">
        <v>881</v>
      </c>
      <c r="AG31" s="492">
        <v>6.6379999999999999</v>
      </c>
      <c r="AH31" s="492" t="s">
        <v>882</v>
      </c>
      <c r="AI31" s="422" t="s">
        <v>1524</v>
      </c>
    </row>
    <row r="32" spans="2:35" ht="49.9" customHeight="1">
      <c r="B32" s="314"/>
      <c r="C32" s="285"/>
      <c r="D32" s="285"/>
      <c r="E32" s="285"/>
      <c r="F32" s="286" t="str">
        <f t="shared" si="4"/>
        <v>Rebar Work 400MPa&lt;Fy≤470MPa</v>
      </c>
      <c r="G32" s="452" t="s">
        <v>1207</v>
      </c>
      <c r="H32" s="309" t="str">
        <f t="shared" si="1"/>
        <v>A03AD037-00002</v>
      </c>
      <c r="I32" s="310"/>
      <c r="J32" s="310" t="str">
        <f>VLOOKUP($H32,'WM-AR'!$B$7:$AL$2292,34,FALSE)</f>
        <v>TON</v>
      </c>
      <c r="K32" s="310" t="str">
        <f>VLOOKUP($H32,'WM-AR'!$B$7:$AL$2292,4,FALSE)</f>
        <v>Concrete Work</v>
      </c>
      <c r="L32" s="310" t="str">
        <f>VLOOKUP($H32,'WM-AR'!$B$7:$AL$2292,6,FALSE)</f>
        <v>Substructure Work</v>
      </c>
      <c r="M32" s="310" t="str">
        <f>VLOOKUP($H32,'WM-AR'!$B$7:$AL$2292,8,FALSE)</f>
        <v>Rebar Work</v>
      </c>
      <c r="N32" s="310" t="str">
        <f>VLOOKUP($H32,'WM-AR'!$B$7:$AL$2292,10,FALSE)</f>
        <v>Deformed Bar (Non-Coat.)</v>
      </c>
      <c r="O32" s="310">
        <f>VLOOKUP($H32,'WM-AR'!$B$7:$AL$2292,12,FALSE)</f>
        <v>0</v>
      </c>
      <c r="P32" s="310" t="str">
        <f>IF(VLOOKUP($H32,'WM-AR'!$B$7:$AL$2292,14,FALSE)=0,"",VLOOKUP($H32,'WM-AR'!$B$7:$AL$2292,14,FALSE))</f>
        <v>400MPa&lt;Fy≤470MPa</v>
      </c>
      <c r="Q32" s="310">
        <f>VLOOKUP($H32,'WM-AR'!$B$7:$AL$2292,16,FALSE)</f>
        <v>0</v>
      </c>
      <c r="R32" s="310">
        <f>VLOOKUP($H32,'WM-AR'!$B$7:$AL$2292,18,FALSE)</f>
        <v>0</v>
      </c>
      <c r="S32" s="310" t="str">
        <f>VLOOKUP($H32,'WM-AR'!$B$7:$AL$2292,20,FALSE)</f>
        <v/>
      </c>
      <c r="T32" s="310">
        <f>VLOOKUP($H32,'WM-AR'!$B$7:$AL$2292,22,FALSE)</f>
        <v>0</v>
      </c>
      <c r="U32" s="310" t="str">
        <f>VLOOKUP($H32,'WM-AR'!$B$7:$AL$2292,24,FALSE)</f>
        <v/>
      </c>
      <c r="V32" s="310">
        <f>VLOOKUP($H32,'WM-AR'!$B$7:$AL$2292,25,FALSE)</f>
        <v>0</v>
      </c>
      <c r="W32" s="310" t="str">
        <f>VLOOKUP($H32,'WM-AR'!$B$7:$AL$2292,26,FALSE)</f>
        <v/>
      </c>
      <c r="X32" s="310">
        <f>VLOOKUP($H32,'WM-AR'!$B$7:$AL$2292,27,FALSE)</f>
        <v>0</v>
      </c>
      <c r="Y32" s="310">
        <f>VLOOKUP($H32,'WM-AR'!$B$7:$AL$2292,28,FALSE)</f>
        <v>0</v>
      </c>
      <c r="Z32" s="310">
        <f>VLOOKUP($H32,'WM-AR'!$B$7:$AL$2292,29,FALSE)</f>
        <v>0</v>
      </c>
      <c r="AA32" s="310">
        <f>VLOOKUP($H32,'WM-AR'!$B$7:$AL$2292,30,FALSE)</f>
        <v>0</v>
      </c>
      <c r="AB32" s="310">
        <f>VLOOKUP($H32,'WM-AR'!$B$7:$AL$2292,31,FALSE)</f>
        <v>0</v>
      </c>
      <c r="AC32" s="310">
        <f>VLOOKUP($H32,'WM-AR'!$B$7:$AL$2292,32,FALSE)</f>
        <v>0</v>
      </c>
      <c r="AD32" s="310">
        <f>VLOOKUP($H32,'WM-AR'!$B$7:$AL$2292,33,FALSE)</f>
        <v>0</v>
      </c>
      <c r="AE32" s="287" t="s">
        <v>899</v>
      </c>
      <c r="AF32" s="494" t="s">
        <v>885</v>
      </c>
      <c r="AG32" s="495">
        <v>1.0640000000000001</v>
      </c>
      <c r="AH32" s="495" t="s">
        <v>886</v>
      </c>
      <c r="AI32" s="422" t="s">
        <v>1515</v>
      </c>
    </row>
    <row r="33" spans="2:35" ht="49.9" customHeight="1">
      <c r="B33" s="314"/>
      <c r="C33" s="285"/>
      <c r="D33" s="285"/>
      <c r="E33" s="285"/>
      <c r="F33" s="286" t="str">
        <f t="shared" si="4"/>
        <v xml:space="preserve">Form Work (1 time in use) </v>
      </c>
      <c r="G33" s="452" t="s">
        <v>888</v>
      </c>
      <c r="H33" s="309" t="str">
        <f t="shared" si="1"/>
        <v>A03AF036-00001</v>
      </c>
      <c r="I33" s="310"/>
      <c r="J33" s="310" t="str">
        <f>VLOOKUP($H33,'WM-AR'!$B$7:$AL$2292,34,FALSE)</f>
        <v>M2</v>
      </c>
      <c r="K33" s="310" t="str">
        <f>VLOOKUP($H33,'WM-AR'!$B$7:$AL$2292,4,FALSE)</f>
        <v>Concrete Work</v>
      </c>
      <c r="L33" s="310" t="str">
        <f>VLOOKUP($H33,'WM-AR'!$B$7:$AL$2292,6,FALSE)</f>
        <v>Superstructure Work</v>
      </c>
      <c r="M33" s="310" t="str">
        <f>VLOOKUP($H33,'WM-AR'!$B$7:$AL$2292,8,FALSE)</f>
        <v>Form Work (1 time in use)</v>
      </c>
      <c r="N33" s="310" t="str">
        <f>VLOOKUP($H33,'WM-AR'!$B$7:$AL$2292,10,FALSE)</f>
        <v>Flat Form</v>
      </c>
      <c r="O33" s="310">
        <f>VLOOKUP($H33,'WM-AR'!$B$7:$AL$2292,12,FALSE)</f>
        <v>0</v>
      </c>
      <c r="P33" s="310" t="str">
        <f>IF(VLOOKUP($H33,'WM-AR'!$B$7:$AL$2292,14,FALSE)=0,"",VLOOKUP($H33,'WM-AR'!$B$7:$AL$2292,14,FALSE))</f>
        <v/>
      </c>
      <c r="Q33" s="310">
        <f>VLOOKUP($H33,'WM-AR'!$B$7:$AL$2292,16,FALSE)</f>
        <v>0</v>
      </c>
      <c r="R33" s="310">
        <f>VLOOKUP($H33,'WM-AR'!$B$7:$AL$2292,18,FALSE)</f>
        <v>0</v>
      </c>
      <c r="S33" s="310" t="str">
        <f>VLOOKUP($H33,'WM-AR'!$B$7:$AL$2292,20,FALSE)</f>
        <v>Dressed Lumber, Plywood or Steel Form(Wood Planks are not Allowed) incl. Chamfer</v>
      </c>
      <c r="T33" s="310">
        <f>VLOOKUP($H33,'WM-AR'!$B$7:$AL$2292,22,FALSE)</f>
        <v>0</v>
      </c>
      <c r="U33" s="310" t="str">
        <f>VLOOKUP($H33,'WM-AR'!$B$7:$AL$2292,24,FALSE)</f>
        <v/>
      </c>
      <c r="V33" s="310">
        <f>VLOOKUP($H33,'WM-AR'!$B$7:$AL$2292,25,FALSE)</f>
        <v>0</v>
      </c>
      <c r="W33" s="310" t="str">
        <f>VLOOKUP($H33,'WM-AR'!$B$7:$AL$2292,26,FALSE)</f>
        <v/>
      </c>
      <c r="X33" s="310">
        <f>VLOOKUP($H33,'WM-AR'!$B$7:$AL$2292,27,FALSE)</f>
        <v>0</v>
      </c>
      <c r="Y33" s="310">
        <f>VLOOKUP($H33,'WM-AR'!$B$7:$AL$2292,28,FALSE)</f>
        <v>0</v>
      </c>
      <c r="Z33" s="310">
        <f>VLOOKUP($H33,'WM-AR'!$B$7:$AL$2292,29,FALSE)</f>
        <v>0</v>
      </c>
      <c r="AA33" s="310">
        <f>VLOOKUP($H33,'WM-AR'!$B$7:$AL$2292,30,FALSE)</f>
        <v>0</v>
      </c>
      <c r="AB33" s="310">
        <f>VLOOKUP($H33,'WM-AR'!$B$7:$AL$2292,31,FALSE)</f>
        <v>0</v>
      </c>
      <c r="AC33" s="310">
        <f>VLOOKUP($H33,'WM-AR'!$B$7:$AL$2292,32,FALSE)</f>
        <v>0</v>
      </c>
      <c r="AD33" s="310">
        <f>VLOOKUP($H33,'WM-AR'!$B$7:$AL$2292,33,FALSE)</f>
        <v>0</v>
      </c>
      <c r="AE33" s="287"/>
      <c r="AF33" s="494" t="s">
        <v>1517</v>
      </c>
      <c r="AG33" s="495">
        <v>33.182000000000002</v>
      </c>
      <c r="AH33" s="495" t="s">
        <v>763</v>
      </c>
      <c r="AI33" s="422" t="s">
        <v>1518</v>
      </c>
    </row>
    <row r="34" spans="2:35" ht="49.9" customHeight="1">
      <c r="B34" s="314"/>
      <c r="C34" s="285"/>
      <c r="D34" s="285"/>
      <c r="E34" s="285"/>
      <c r="F34" s="286" t="str">
        <f t="shared" si="4"/>
        <v xml:space="preserve">Internal Wall Painting </v>
      </c>
      <c r="G34" s="452" t="s">
        <v>1525</v>
      </c>
      <c r="H34" s="309" t="str">
        <f t="shared" si="1"/>
        <v>A04AM078-00002</v>
      </c>
      <c r="I34" s="310"/>
      <c r="J34" s="310" t="str">
        <f>VLOOKUP($H34,'WM-AR'!$B$7:$AL$2292,34,FALSE)</f>
        <v>M2</v>
      </c>
      <c r="K34" s="310" t="str">
        <f>VLOOKUP($H34,'WM-AR'!$B$7:$AL$2292,4,FALSE)</f>
        <v>Finishing Work</v>
      </c>
      <c r="L34" s="310" t="str">
        <f>VLOOKUP($H34,'WM-AR'!$B$7:$AL$2292,6,FALSE)</f>
        <v>Painting Work</v>
      </c>
      <c r="M34" s="310" t="str">
        <f>VLOOKUP($H34,'WM-AR'!$B$7:$AL$2292,8,FALSE)</f>
        <v>Internal Wall Painting</v>
      </c>
      <c r="N34" s="310" t="str">
        <f>VLOOKUP($H34,'WM-AR'!$B$7:$AL$2292,10,FALSE)</f>
        <v>Water Emulsion Paint</v>
      </c>
      <c r="O34" s="310">
        <f>VLOOKUP($H34,'WM-AR'!$B$7:$AL$2292,12,FALSE)</f>
        <v>0</v>
      </c>
      <c r="P34" s="310" t="str">
        <f>IF(VLOOKUP($H34,'WM-AR'!$B$7:$AL$2292,14,FALSE)=0,"",VLOOKUP($H34,'WM-AR'!$B$7:$AL$2292,14,FALSE))</f>
        <v/>
      </c>
      <c r="Q34" s="310">
        <f>VLOOKUP($H34,'WM-AR'!$B$7:$AL$2292,16,FALSE)</f>
        <v>0</v>
      </c>
      <c r="R34" s="310">
        <f>VLOOKUP($H34,'WM-AR'!$B$7:$AL$2292,18,FALSE)</f>
        <v>0</v>
      </c>
      <c r="S34" s="310" t="str">
        <f>VLOOKUP($H34,'WM-AR'!$B$7:$AL$2292,20,FALSE)</f>
        <v/>
      </c>
      <c r="T34" s="310">
        <f>VLOOKUP($H34,'WM-AR'!$B$7:$AL$2292,22,FALSE)</f>
        <v>0</v>
      </c>
      <c r="U34" s="310" t="str">
        <f>VLOOKUP($H34,'WM-AR'!$B$7:$AL$2292,24,FALSE)</f>
        <v/>
      </c>
      <c r="V34" s="310">
        <f>VLOOKUP($H34,'WM-AR'!$B$7:$AL$2292,25,FALSE)</f>
        <v>0</v>
      </c>
      <c r="W34" s="310" t="str">
        <f>VLOOKUP($H34,'WM-AR'!$B$7:$AL$2292,26,FALSE)</f>
        <v/>
      </c>
      <c r="X34" s="310">
        <f>VLOOKUP($H34,'WM-AR'!$B$7:$AL$2292,27,FALSE)</f>
        <v>0</v>
      </c>
      <c r="Y34" s="310">
        <f>VLOOKUP($H34,'WM-AR'!$B$7:$AL$2292,28,FALSE)</f>
        <v>0</v>
      </c>
      <c r="Z34" s="310">
        <f>VLOOKUP($H34,'WM-AR'!$B$7:$AL$2292,29,FALSE)</f>
        <v>0</v>
      </c>
      <c r="AA34" s="310">
        <f>VLOOKUP($H34,'WM-AR'!$B$7:$AL$2292,30,FALSE)</f>
        <v>0</v>
      </c>
      <c r="AB34" s="310">
        <f>VLOOKUP($H34,'WM-AR'!$B$7:$AL$2292,31,FALSE)</f>
        <v>0</v>
      </c>
      <c r="AC34" s="310">
        <f>VLOOKUP($H34,'WM-AR'!$B$7:$AL$2292,32,FALSE)</f>
        <v>0</v>
      </c>
      <c r="AD34" s="310">
        <f>VLOOKUP($H34,'WM-AR'!$B$7:$AL$2292,33,FALSE)</f>
        <v>0</v>
      </c>
      <c r="AE34" s="287"/>
      <c r="AF34" s="494" t="s">
        <v>1517</v>
      </c>
      <c r="AG34" s="495">
        <v>33.182000000000002</v>
      </c>
      <c r="AH34" s="495" t="s">
        <v>763</v>
      </c>
      <c r="AI34" s="422" t="s">
        <v>1526</v>
      </c>
    </row>
    <row r="35" spans="2:35" ht="34.9" customHeight="1">
      <c r="B35" s="349"/>
      <c r="C35" s="420"/>
      <c r="D35" s="426"/>
      <c r="E35" s="426"/>
      <c r="F35" s="426"/>
      <c r="G35" s="426"/>
      <c r="H35" s="350" t="str">
        <f t="shared" si="1"/>
        <v/>
      </c>
      <c r="I35" s="351"/>
      <c r="J35" s="351"/>
      <c r="K35" s="351"/>
      <c r="L35" s="351"/>
      <c r="M35" s="351"/>
      <c r="N35" s="351"/>
      <c r="O35" s="351"/>
      <c r="P35" s="351"/>
      <c r="Q35" s="351"/>
      <c r="R35" s="351"/>
      <c r="S35" s="351"/>
      <c r="T35" s="351"/>
      <c r="U35" s="351"/>
      <c r="V35" s="351"/>
      <c r="W35" s="351"/>
      <c r="X35" s="351"/>
      <c r="Y35" s="351"/>
      <c r="Z35" s="351"/>
      <c r="AA35" s="351"/>
      <c r="AB35" s="351"/>
      <c r="AC35" s="351"/>
      <c r="AD35" s="351"/>
      <c r="AE35" s="440"/>
      <c r="AF35" s="297"/>
      <c r="AG35" s="297"/>
      <c r="AH35" s="297"/>
      <c r="AI35" s="475"/>
    </row>
    <row r="36" spans="2:35" ht="33" customHeight="1">
      <c r="B36" s="438"/>
      <c r="C36" s="321"/>
      <c r="D36" s="321"/>
      <c r="E36" s="321"/>
      <c r="F36" s="450" t="s">
        <v>1528</v>
      </c>
      <c r="G36" s="450"/>
      <c r="H36" s="415" t="str">
        <f t="shared" si="1"/>
        <v/>
      </c>
      <c r="I36" s="415"/>
      <c r="J36" s="416"/>
      <c r="K36" s="416"/>
      <c r="L36" s="416"/>
      <c r="M36" s="416"/>
      <c r="N36" s="416"/>
      <c r="O36" s="416"/>
      <c r="P36" s="416"/>
      <c r="Q36" s="416"/>
      <c r="R36" s="416"/>
      <c r="S36" s="416"/>
      <c r="T36" s="416"/>
      <c r="U36" s="416"/>
      <c r="V36" s="416"/>
      <c r="W36" s="416"/>
      <c r="X36" s="416"/>
      <c r="Y36" s="416"/>
      <c r="Z36" s="416"/>
      <c r="AA36" s="416"/>
      <c r="AB36" s="416"/>
      <c r="AC36" s="416"/>
      <c r="AD36" s="416"/>
      <c r="AE36" s="305"/>
      <c r="AF36" s="305"/>
      <c r="AG36" s="305"/>
      <c r="AH36" s="305"/>
      <c r="AI36" s="306"/>
    </row>
    <row r="37" spans="2:35" ht="34.9" customHeight="1">
      <c r="B37" s="356">
        <v>6.3</v>
      </c>
      <c r="C37" s="357" t="s">
        <v>333</v>
      </c>
      <c r="D37" s="357"/>
      <c r="E37" s="357"/>
      <c r="F37" s="459"/>
      <c r="G37" s="459"/>
      <c r="H37" s="359" t="str">
        <f t="shared" si="1"/>
        <v/>
      </c>
      <c r="I37" s="359"/>
      <c r="J37" s="360"/>
      <c r="K37" s="360"/>
      <c r="L37" s="360"/>
      <c r="M37" s="360"/>
      <c r="N37" s="360"/>
      <c r="O37" s="360"/>
      <c r="P37" s="360"/>
      <c r="Q37" s="360"/>
      <c r="R37" s="360"/>
      <c r="S37" s="360"/>
      <c r="T37" s="360"/>
      <c r="U37" s="360"/>
      <c r="V37" s="360"/>
      <c r="W37" s="360"/>
      <c r="X37" s="360"/>
      <c r="Y37" s="360"/>
      <c r="Z37" s="360"/>
      <c r="AA37" s="360"/>
      <c r="AB37" s="360"/>
      <c r="AC37" s="360"/>
      <c r="AD37" s="360"/>
      <c r="AE37" s="361"/>
      <c r="AF37" s="361"/>
      <c r="AG37" s="361"/>
      <c r="AH37" s="361"/>
      <c r="AI37" s="361"/>
    </row>
    <row r="38" spans="2:35" ht="34.9" customHeight="1">
      <c r="B38" s="440"/>
      <c r="C38" s="285" t="s">
        <v>601</v>
      </c>
      <c r="D38" s="308"/>
      <c r="E38" s="287" t="s">
        <v>679</v>
      </c>
      <c r="F38" s="288" t="s">
        <v>1529</v>
      </c>
      <c r="G38" s="289"/>
      <c r="H38" s="290" t="str">
        <f t="shared" si="1"/>
        <v/>
      </c>
      <c r="I38" s="290"/>
      <c r="J38" s="290"/>
      <c r="K38" s="290"/>
      <c r="L38" s="290"/>
      <c r="M38" s="291"/>
      <c r="N38" s="454"/>
      <c r="O38" s="442"/>
      <c r="P38" s="442"/>
      <c r="Q38" s="442"/>
      <c r="R38" s="442"/>
      <c r="S38" s="442"/>
      <c r="T38" s="442"/>
      <c r="U38" s="443"/>
      <c r="V38" s="444"/>
      <c r="W38" s="444"/>
      <c r="X38" s="444"/>
      <c r="Y38" s="444"/>
      <c r="Z38" s="444"/>
      <c r="AA38" s="444"/>
      <c r="AB38" s="444"/>
      <c r="AC38" s="444"/>
      <c r="AD38" s="444"/>
      <c r="AE38" s="423"/>
      <c r="AF38" s="424"/>
      <c r="AG38" s="424"/>
      <c r="AH38" s="424"/>
      <c r="AI38" s="333"/>
    </row>
    <row r="39" spans="2:35" ht="49.9" customHeight="1">
      <c r="B39" s="307"/>
      <c r="C39" s="286"/>
      <c r="D39" s="286"/>
      <c r="E39" s="286"/>
      <c r="F39" s="286" t="str">
        <f>"Fabrication "&amp;M39&amp;" "&amp;P39</f>
        <v xml:space="preserve">Fabrication Heavy Steel - Standard (Weight≥90KG/M) </v>
      </c>
      <c r="G39" s="452" t="s">
        <v>1484</v>
      </c>
      <c r="H39" s="309" t="str">
        <f t="shared" si="1"/>
        <v>S01AA001-00001</v>
      </c>
      <c r="I39" s="310"/>
      <c r="J39" s="310" t="str">
        <f>VLOOKUP($H39,'WM-AR'!$B$7:$AL$2292,34,FALSE)</f>
        <v>TON</v>
      </c>
      <c r="K39" s="310" t="str">
        <f>VLOOKUP($H39,'WM-AR'!$B$7:$AL$2292,4,FALSE)</f>
        <v>Main Steel Structure Fabrication Work</v>
      </c>
      <c r="L39" s="310" t="str">
        <f>VLOOKUP($H39,'WM-AR'!$B$7:$AL$2292,6,FALSE)</f>
        <v>Shelter/Building</v>
      </c>
      <c r="M39" s="310" t="str">
        <f>VLOOKUP($H39,'WM-AR'!$B$7:$AL$2292,8,FALSE)</f>
        <v>Heavy Steel - Standard (Weight≥90KG/M)</v>
      </c>
      <c r="N39" s="310">
        <f>VLOOKUP($H39,'WM-AR'!$B$7:$AL$2292,10,FALSE)</f>
        <v>0</v>
      </c>
      <c r="O39" s="310">
        <f>VLOOKUP($H39,'WM-AR'!$B$7:$AL$2292,12,FALSE)</f>
        <v>0</v>
      </c>
      <c r="P39" s="310" t="str">
        <f>IF(VLOOKUP($H39,'WM-AR'!$B$7:$AL$2292,14,FALSE)=0,"",VLOOKUP($H39,'WM-AR'!$B$7:$AL$2292,14,FALSE))</f>
        <v/>
      </c>
      <c r="Q39" s="310">
        <f>VLOOKUP($H39,'WM-AR'!$B$7:$AL$2292,16,FALSE)</f>
        <v>0</v>
      </c>
      <c r="R39" s="310">
        <f>VLOOKUP($H39,'WM-AR'!$B$7:$AL$2292,18,FALSE)</f>
        <v>0</v>
      </c>
      <c r="S39" s="310">
        <f>VLOOKUP($H39,'WM-AR'!$B$7:$AL$2292,20,FALSE)</f>
        <v>0</v>
      </c>
      <c r="T39" s="310">
        <f>VLOOKUP($H39,'WM-AR'!$B$7:$AL$2292,22,FALSE)</f>
        <v>0</v>
      </c>
      <c r="U39" s="310">
        <f>VLOOKUP($H39,'WM-AR'!$B$7:$AL$2292,24,FALSE)</f>
        <v>0</v>
      </c>
      <c r="V39" s="310">
        <f>VLOOKUP($H39,'WM-AR'!$B$7:$AL$2292,25,FALSE)</f>
        <v>0</v>
      </c>
      <c r="W39" s="310">
        <f>VLOOKUP($H39,'WM-AR'!$B$7:$AL$2292,26,FALSE)</f>
        <v>0</v>
      </c>
      <c r="X39" s="310">
        <f>VLOOKUP($H39,'WM-AR'!$B$7:$AL$2292,27,FALSE)</f>
        <v>0</v>
      </c>
      <c r="Y39" s="310">
        <f>VLOOKUP($H39,'WM-AR'!$B$7:$AL$2292,28,FALSE)</f>
        <v>0</v>
      </c>
      <c r="Z39" s="310" t="str">
        <f>VLOOKUP($H39,'WM-AR'!$B$7:$AL$2292,29,FALSE)</f>
        <v>Material: (   )</v>
      </c>
      <c r="AA39" s="310">
        <f>VLOOKUP($H39,'WM-AR'!$B$7:$AL$2292,30,FALSE)</f>
        <v>0</v>
      </c>
      <c r="AB39" s="310">
        <f>VLOOKUP($H39,'WM-AR'!$B$7:$AL$2292,31,FALSE)</f>
        <v>0</v>
      </c>
      <c r="AC39" s="310">
        <f>VLOOKUP($H39,'WM-AR'!$B$7:$AL$2292,32,FALSE)</f>
        <v>0</v>
      </c>
      <c r="AD39" s="310">
        <f>VLOOKUP($H39,'WM-AR'!$B$7:$AL$2292,33,FALSE)</f>
        <v>0</v>
      </c>
      <c r="AE39" s="287" t="s">
        <v>1485</v>
      </c>
      <c r="AF39" s="491" t="s">
        <v>1530</v>
      </c>
      <c r="AG39" s="492"/>
      <c r="AH39" s="492" t="s">
        <v>886</v>
      </c>
      <c r="AI39" s="334" t="s">
        <v>1487</v>
      </c>
    </row>
    <row r="40" spans="2:35" ht="49.9" customHeight="1">
      <c r="B40" s="314"/>
      <c r="C40" s="285"/>
      <c r="D40" s="285"/>
      <c r="E40" s="285"/>
      <c r="F40" s="286" t="str">
        <f>"Erection "&amp;M40&amp;" "&amp;P40</f>
        <v xml:space="preserve">Erection Heavy Steel (Weight≥90KG/M) </v>
      </c>
      <c r="G40" s="452" t="s">
        <v>1488</v>
      </c>
      <c r="H40" s="309" t="str">
        <f t="shared" si="1"/>
        <v>S03AA027-00001</v>
      </c>
      <c r="I40" s="310"/>
      <c r="J40" s="310" t="str">
        <f>VLOOKUP($H40,'WM-AR'!$B$7:$AL$2292,34,FALSE)</f>
        <v>TON</v>
      </c>
      <c r="K40" s="310" t="str">
        <f>VLOOKUP($H40,'WM-AR'!$B$7:$AL$2292,4,FALSE)</f>
        <v>Main Steel Structure Erection Work</v>
      </c>
      <c r="L40" s="310" t="str">
        <f>VLOOKUP($H40,'WM-AR'!$B$7:$AL$2292,6,FALSE)</f>
        <v>Shelter/Building</v>
      </c>
      <c r="M40" s="310" t="str">
        <f>VLOOKUP($H40,'WM-AR'!$B$7:$AL$2292,8,FALSE)</f>
        <v>Heavy Steel (Weight≥90KG/M)</v>
      </c>
      <c r="N40" s="310">
        <f>VLOOKUP($H40,'WM-AR'!$B$7:$AL$2292,10,FALSE)</f>
        <v>0</v>
      </c>
      <c r="O40" s="310">
        <f>VLOOKUP($H40,'WM-AR'!$B$7:$AL$2292,12,FALSE)</f>
        <v>0</v>
      </c>
      <c r="P40" s="310" t="str">
        <f>IF(VLOOKUP($H40,'WM-AR'!$B$7:$AL$2292,14,FALSE)=0,"",VLOOKUP($H40,'WM-AR'!$B$7:$AL$2292,14,FALSE))</f>
        <v/>
      </c>
      <c r="Q40" s="310">
        <f>VLOOKUP($H40,'WM-AR'!$B$7:$AL$2292,16,FALSE)</f>
        <v>0</v>
      </c>
      <c r="R40" s="310">
        <f>VLOOKUP($H40,'WM-AR'!$B$7:$AL$2292,18,FALSE)</f>
        <v>0</v>
      </c>
      <c r="S40" s="310">
        <f>VLOOKUP($H40,'WM-AR'!$B$7:$AL$2292,20,FALSE)</f>
        <v>0</v>
      </c>
      <c r="T40" s="310">
        <f>VLOOKUP($H40,'WM-AR'!$B$7:$AL$2292,22,FALSE)</f>
        <v>0</v>
      </c>
      <c r="U40" s="310">
        <f>VLOOKUP($H40,'WM-AR'!$B$7:$AL$2292,24,FALSE)</f>
        <v>0</v>
      </c>
      <c r="V40" s="310">
        <f>VLOOKUP($H40,'WM-AR'!$B$7:$AL$2292,25,FALSE)</f>
        <v>0</v>
      </c>
      <c r="W40" s="310">
        <f>VLOOKUP($H40,'WM-AR'!$B$7:$AL$2292,26,FALSE)</f>
        <v>0</v>
      </c>
      <c r="X40" s="310">
        <f>VLOOKUP($H40,'WM-AR'!$B$7:$AL$2292,27,FALSE)</f>
        <v>0</v>
      </c>
      <c r="Y40" s="310">
        <f>VLOOKUP($H40,'WM-AR'!$B$7:$AL$2292,28,FALSE)</f>
        <v>0</v>
      </c>
      <c r="Z40" s="310" t="str">
        <f>VLOOKUP($H40,'WM-AR'!$B$7:$AL$2292,29,FALSE)</f>
        <v>Material: (   )</v>
      </c>
      <c r="AA40" s="310">
        <f>VLOOKUP($H40,'WM-AR'!$B$7:$AL$2292,30,FALSE)</f>
        <v>0</v>
      </c>
      <c r="AB40" s="310">
        <f>VLOOKUP($H40,'WM-AR'!$B$7:$AL$2292,31,FALSE)</f>
        <v>0</v>
      </c>
      <c r="AC40" s="310">
        <f>VLOOKUP($H40,'WM-AR'!$B$7:$AL$2292,32,FALSE)</f>
        <v>0</v>
      </c>
      <c r="AD40" s="310">
        <f>VLOOKUP($H40,'WM-AR'!$B$7:$AL$2292,33,FALSE)</f>
        <v>0</v>
      </c>
      <c r="AE40" s="287" t="s">
        <v>1485</v>
      </c>
      <c r="AF40" s="491" t="s">
        <v>1530</v>
      </c>
      <c r="AG40" s="492"/>
      <c r="AH40" s="492" t="s">
        <v>886</v>
      </c>
      <c r="AI40" s="422"/>
    </row>
    <row r="41" spans="2:35" ht="49.9" customHeight="1">
      <c r="B41" s="314"/>
      <c r="C41" s="285"/>
      <c r="D41" s="285"/>
      <c r="E41" s="285"/>
      <c r="F41" s="286" t="str">
        <f t="shared" ref="F41" si="5">M41&amp;" "&amp;P41</f>
        <v xml:space="preserve">Steel Painting/Coating </v>
      </c>
      <c r="G41" s="452" t="s">
        <v>1489</v>
      </c>
      <c r="H41" s="309" t="str">
        <f t="shared" si="1"/>
        <v>S01AA010-00001</v>
      </c>
      <c r="I41" s="310"/>
      <c r="J41" s="310" t="str">
        <f>VLOOKUP($H41,'WM-AR'!$B$7:$AL$2292,34,FALSE)</f>
        <v>M2</v>
      </c>
      <c r="K41" s="310" t="str">
        <f>VLOOKUP($H41,'WM-AR'!$B$7:$AL$2292,4,FALSE)</f>
        <v>Main Steel Structure Fabrication Work</v>
      </c>
      <c r="L41" s="310" t="str">
        <f>VLOOKUP($H41,'WM-AR'!$B$7:$AL$2292,6,FALSE)</f>
        <v>Shelter/Building</v>
      </c>
      <c r="M41" s="310" t="str">
        <f>VLOOKUP($H41,'WM-AR'!$B$7:$AL$2292,8,FALSE)</f>
        <v>Steel Painting/Coating</v>
      </c>
      <c r="N41" s="310" t="str">
        <f>VLOOKUP($H41,'WM-AR'!$B$7:$AL$2292,10,FALSE)</f>
        <v>for Non-Fireproofed Steel Surface, Surface Preparation, Primer, Second &amp; Final Coat</v>
      </c>
      <c r="O41" s="310">
        <f>VLOOKUP($H41,'WM-AR'!$B$7:$AL$2292,12,FALSE)</f>
        <v>0</v>
      </c>
      <c r="P41" s="310" t="str">
        <f>IF(VLOOKUP($H41,'WM-AR'!$B$7:$AL$2292,14,FALSE)=0,"",VLOOKUP($H41,'WM-AR'!$B$7:$AL$2292,14,FALSE))</f>
        <v/>
      </c>
      <c r="Q41" s="310">
        <f>VLOOKUP($H41,'WM-AR'!$B$7:$AL$2292,16,FALSE)</f>
        <v>0</v>
      </c>
      <c r="R41" s="310">
        <f>VLOOKUP($H41,'WM-AR'!$B$7:$AL$2292,18,FALSE)</f>
        <v>0</v>
      </c>
      <c r="S41" s="310">
        <f>VLOOKUP($H41,'WM-AR'!$B$7:$AL$2292,20,FALSE)</f>
        <v>0</v>
      </c>
      <c r="T41" s="310">
        <f>VLOOKUP($H41,'WM-AR'!$B$7:$AL$2292,22,FALSE)</f>
        <v>0</v>
      </c>
      <c r="U41" s="310">
        <f>VLOOKUP($H41,'WM-AR'!$B$7:$AL$2292,24,FALSE)</f>
        <v>0</v>
      </c>
      <c r="V41" s="310">
        <f>VLOOKUP($H41,'WM-AR'!$B$7:$AL$2292,25,FALSE)</f>
        <v>0</v>
      </c>
      <c r="W41" s="310">
        <f>VLOOKUP($H41,'WM-AR'!$B$7:$AL$2292,26,FALSE)</f>
        <v>0</v>
      </c>
      <c r="X41" s="310">
        <f>VLOOKUP($H41,'WM-AR'!$B$7:$AL$2292,27,FALSE)</f>
        <v>0</v>
      </c>
      <c r="Y41" s="310">
        <f>VLOOKUP($H41,'WM-AR'!$B$7:$AL$2292,28,FALSE)</f>
        <v>0</v>
      </c>
      <c r="Z41" s="310" t="str">
        <f>VLOOKUP($H41,'WM-AR'!$B$7:$AL$2292,29,FALSE)</f>
        <v>Material: (   )</v>
      </c>
      <c r="AA41" s="310">
        <f>VLOOKUP($H41,'WM-AR'!$B$7:$AL$2292,30,FALSE)</f>
        <v>0</v>
      </c>
      <c r="AB41" s="310">
        <f>VLOOKUP($H41,'WM-AR'!$B$7:$AL$2292,31,FALSE)</f>
        <v>0</v>
      </c>
      <c r="AC41" s="310">
        <f>VLOOKUP($H41,'WM-AR'!$B$7:$AL$2292,32,FALSE)</f>
        <v>0</v>
      </c>
      <c r="AD41" s="310">
        <f>VLOOKUP($H41,'WM-AR'!$B$7:$AL$2292,33,FALSE)</f>
        <v>0</v>
      </c>
      <c r="AE41" s="287"/>
      <c r="AF41" s="491" t="s">
        <v>1490</v>
      </c>
      <c r="AG41" s="492"/>
      <c r="AH41" s="492" t="s">
        <v>763</v>
      </c>
      <c r="AI41" s="422" t="s">
        <v>1491</v>
      </c>
    </row>
    <row r="42" spans="2:35" ht="34.9" customHeight="1">
      <c r="B42" s="349"/>
      <c r="C42" s="420"/>
      <c r="D42" s="426"/>
      <c r="E42" s="426"/>
      <c r="F42" s="426"/>
      <c r="G42" s="426"/>
      <c r="H42" s="350" t="str">
        <f t="shared" si="1"/>
        <v/>
      </c>
      <c r="I42" s="351"/>
      <c r="J42" s="351"/>
      <c r="K42" s="351"/>
      <c r="L42" s="351"/>
      <c r="M42" s="351"/>
      <c r="N42" s="351"/>
      <c r="O42" s="351"/>
      <c r="P42" s="351"/>
      <c r="Q42" s="351"/>
      <c r="R42" s="351"/>
      <c r="S42" s="351"/>
      <c r="T42" s="351"/>
      <c r="U42" s="351"/>
      <c r="V42" s="351"/>
      <c r="W42" s="351"/>
      <c r="X42" s="351"/>
      <c r="Y42" s="351"/>
      <c r="Z42" s="351"/>
      <c r="AA42" s="351"/>
      <c r="AB42" s="351"/>
      <c r="AC42" s="351"/>
      <c r="AD42" s="351"/>
      <c r="AE42" s="440"/>
      <c r="AF42" s="297"/>
      <c r="AG42" s="297"/>
      <c r="AH42" s="297"/>
      <c r="AI42" s="475"/>
    </row>
    <row r="43" spans="2:35" ht="34.9" customHeight="1">
      <c r="B43" s="356">
        <v>6.4</v>
      </c>
      <c r="C43" s="357" t="s">
        <v>334</v>
      </c>
      <c r="D43" s="357"/>
      <c r="E43" s="357"/>
      <c r="F43" s="459"/>
      <c r="G43" s="459"/>
      <c r="H43" s="359" t="str">
        <f t="shared" si="1"/>
        <v/>
      </c>
      <c r="I43" s="359"/>
      <c r="J43" s="360"/>
      <c r="K43" s="360"/>
      <c r="L43" s="360"/>
      <c r="M43" s="360"/>
      <c r="N43" s="360"/>
      <c r="O43" s="360"/>
      <c r="P43" s="360"/>
      <c r="Q43" s="360"/>
      <c r="R43" s="360"/>
      <c r="S43" s="360"/>
      <c r="T43" s="360"/>
      <c r="U43" s="360"/>
      <c r="V43" s="360"/>
      <c r="W43" s="360"/>
      <c r="X43" s="360"/>
      <c r="Y43" s="360"/>
      <c r="Z43" s="360"/>
      <c r="AA43" s="360"/>
      <c r="AB43" s="360"/>
      <c r="AC43" s="360"/>
      <c r="AD43" s="360"/>
      <c r="AE43" s="361"/>
      <c r="AF43" s="361"/>
      <c r="AG43" s="361"/>
      <c r="AH43" s="361"/>
      <c r="AI43" s="361"/>
    </row>
    <row r="44" spans="2:35" ht="34.9" customHeight="1">
      <c r="B44" s="440"/>
      <c r="C44" s="285" t="s">
        <v>601</v>
      </c>
      <c r="D44" s="308"/>
      <c r="E44" s="287" t="s">
        <v>679</v>
      </c>
      <c r="F44" s="288" t="s">
        <v>1531</v>
      </c>
      <c r="G44" s="289"/>
      <c r="H44" s="290" t="str">
        <f t="shared" si="1"/>
        <v/>
      </c>
      <c r="I44" s="290"/>
      <c r="J44" s="290"/>
      <c r="K44" s="290"/>
      <c r="L44" s="290"/>
      <c r="M44" s="291"/>
      <c r="N44" s="454"/>
      <c r="O44" s="442"/>
      <c r="P44" s="442"/>
      <c r="Q44" s="442"/>
      <c r="R44" s="442"/>
      <c r="S44" s="442"/>
      <c r="T44" s="442"/>
      <c r="U44" s="443"/>
      <c r="V44" s="444"/>
      <c r="W44" s="444"/>
      <c r="X44" s="444"/>
      <c r="Y44" s="444"/>
      <c r="Z44" s="444"/>
      <c r="AA44" s="444"/>
      <c r="AB44" s="444"/>
      <c r="AC44" s="444"/>
      <c r="AD44" s="444"/>
      <c r="AE44" s="394"/>
      <c r="AF44" s="297"/>
      <c r="AG44" s="297"/>
      <c r="AH44" s="297"/>
      <c r="AI44" s="484"/>
    </row>
    <row r="45" spans="2:35" ht="49.9" customHeight="1">
      <c r="B45" s="307"/>
      <c r="C45" s="286"/>
      <c r="D45" s="286"/>
      <c r="E45" s="286"/>
      <c r="F45" s="286" t="str">
        <f>"Fabrication "&amp;M45&amp;" "&amp;P45</f>
        <v xml:space="preserve">Fabrication Light Steel - Standard (30KG/M&gt;Weight) </v>
      </c>
      <c r="G45" s="308" t="s">
        <v>1532</v>
      </c>
      <c r="H45" s="309" t="str">
        <f t="shared" si="1"/>
        <v>S01AA003-00001</v>
      </c>
      <c r="I45" s="310"/>
      <c r="J45" s="310" t="str">
        <f>VLOOKUP($H45,'WM-AR'!$B$7:$AL$2292,34,FALSE)</f>
        <v>TON</v>
      </c>
      <c r="K45" s="310" t="str">
        <f>VLOOKUP($H45,'WM-AR'!$B$7:$AL$2292,4,FALSE)</f>
        <v>Main Steel Structure Fabrication Work</v>
      </c>
      <c r="L45" s="310" t="str">
        <f>VLOOKUP($H45,'WM-AR'!$B$7:$AL$2292,6,FALSE)</f>
        <v>Shelter/Building</v>
      </c>
      <c r="M45" s="310" t="str">
        <f>VLOOKUP($H45,'WM-AR'!$B$7:$AL$2292,8,FALSE)</f>
        <v>Light Steel - Standard (30KG/M&gt;Weight)</v>
      </c>
      <c r="N45" s="310">
        <f>VLOOKUP($H45,'WM-AR'!$B$7:$AL$2292,10,FALSE)</f>
        <v>0</v>
      </c>
      <c r="O45" s="310">
        <f>VLOOKUP($H45,'WM-AR'!$B$7:$AL$2292,12,FALSE)</f>
        <v>0</v>
      </c>
      <c r="P45" s="310" t="str">
        <f>IF(VLOOKUP($H45,'WM-AR'!$B$7:$AL$2292,14,FALSE)=0,"",VLOOKUP($H45,'WM-AR'!$B$7:$AL$2292,14,FALSE))</f>
        <v/>
      </c>
      <c r="Q45" s="310">
        <f>VLOOKUP($H45,'WM-AR'!$B$7:$AL$2292,16,FALSE)</f>
        <v>0</v>
      </c>
      <c r="R45" s="310">
        <f>VLOOKUP($H45,'WM-AR'!$B$7:$AL$2292,18,FALSE)</f>
        <v>0</v>
      </c>
      <c r="S45" s="310">
        <f>VLOOKUP($H45,'WM-AR'!$B$7:$AL$2292,20,FALSE)</f>
        <v>0</v>
      </c>
      <c r="T45" s="310">
        <f>VLOOKUP($H45,'WM-AR'!$B$7:$AL$2292,22,FALSE)</f>
        <v>0</v>
      </c>
      <c r="U45" s="310">
        <f>VLOOKUP($H45,'WM-AR'!$B$7:$AL$2292,24,FALSE)</f>
        <v>0</v>
      </c>
      <c r="V45" s="310">
        <f>VLOOKUP($H45,'WM-AR'!$B$7:$AL$2292,25,FALSE)</f>
        <v>0</v>
      </c>
      <c r="W45" s="310">
        <f>VLOOKUP($H45,'WM-AR'!$B$7:$AL$2292,26,FALSE)</f>
        <v>0</v>
      </c>
      <c r="X45" s="310">
        <f>VLOOKUP($H45,'WM-AR'!$B$7:$AL$2292,27,FALSE)</f>
        <v>0</v>
      </c>
      <c r="Y45" s="310">
        <f>VLOOKUP($H45,'WM-AR'!$B$7:$AL$2292,28,FALSE)</f>
        <v>0</v>
      </c>
      <c r="Z45" s="310" t="str">
        <f>VLOOKUP($H45,'WM-AR'!$B$7:$AL$2292,29,FALSE)</f>
        <v>Material: (   )</v>
      </c>
      <c r="AA45" s="310">
        <f>VLOOKUP($H45,'WM-AR'!$B$7:$AL$2292,30,FALSE)</f>
        <v>0</v>
      </c>
      <c r="AB45" s="310">
        <f>VLOOKUP($H45,'WM-AR'!$B$7:$AL$2292,31,FALSE)</f>
        <v>0</v>
      </c>
      <c r="AC45" s="310">
        <f>VLOOKUP($H45,'WM-AR'!$B$7:$AL$2292,32,FALSE)</f>
        <v>0</v>
      </c>
      <c r="AD45" s="310">
        <f>VLOOKUP($H45,'WM-AR'!$B$7:$AL$2292,33,FALSE)</f>
        <v>0</v>
      </c>
      <c r="AE45" s="287" t="s">
        <v>1494</v>
      </c>
      <c r="AF45" s="316" t="s">
        <v>1533</v>
      </c>
      <c r="AG45" s="312"/>
      <c r="AH45" s="312" t="s">
        <v>886</v>
      </c>
      <c r="AI45" s="334" t="s">
        <v>1487</v>
      </c>
    </row>
    <row r="46" spans="2:35" ht="49.9" customHeight="1">
      <c r="B46" s="314"/>
      <c r="C46" s="285"/>
      <c r="D46" s="285"/>
      <c r="E46" s="285"/>
      <c r="F46" s="286" t="str">
        <f>"Erection "&amp;M46&amp;" "&amp;P46</f>
        <v xml:space="preserve">Erection Light Steel (30KG/M&gt;Weight) </v>
      </c>
      <c r="G46" s="308" t="s">
        <v>1534</v>
      </c>
      <c r="H46" s="309" t="str">
        <f t="shared" si="1"/>
        <v>S03AA029-00001</v>
      </c>
      <c r="I46" s="310"/>
      <c r="J46" s="310" t="str">
        <f>VLOOKUP($H46,'WM-AR'!$B$7:$AL$2292,34,FALSE)</f>
        <v>TON</v>
      </c>
      <c r="K46" s="310" t="str">
        <f>VLOOKUP($H46,'WM-AR'!$B$7:$AL$2292,4,FALSE)</f>
        <v>Main Steel Structure Erection Work</v>
      </c>
      <c r="L46" s="310" t="str">
        <f>VLOOKUP($H46,'WM-AR'!$B$7:$AL$2292,6,FALSE)</f>
        <v>Shelter/Building</v>
      </c>
      <c r="M46" s="310" t="str">
        <f>VLOOKUP($H46,'WM-AR'!$B$7:$AL$2292,8,FALSE)</f>
        <v>Light Steel (30KG/M&gt;Weight)</v>
      </c>
      <c r="N46" s="310">
        <f>VLOOKUP($H46,'WM-AR'!$B$7:$AL$2292,10,FALSE)</f>
        <v>0</v>
      </c>
      <c r="O46" s="310">
        <f>VLOOKUP($H46,'WM-AR'!$B$7:$AL$2292,12,FALSE)</f>
        <v>0</v>
      </c>
      <c r="P46" s="310" t="str">
        <f>IF(VLOOKUP($H46,'WM-AR'!$B$7:$AL$2292,14,FALSE)=0,"",VLOOKUP($H46,'WM-AR'!$B$7:$AL$2292,14,FALSE))</f>
        <v/>
      </c>
      <c r="Q46" s="310">
        <f>VLOOKUP($H46,'WM-AR'!$B$7:$AL$2292,16,FALSE)</f>
        <v>0</v>
      </c>
      <c r="R46" s="310">
        <f>VLOOKUP($H46,'WM-AR'!$B$7:$AL$2292,18,FALSE)</f>
        <v>0</v>
      </c>
      <c r="S46" s="310">
        <f>VLOOKUP($H46,'WM-AR'!$B$7:$AL$2292,20,FALSE)</f>
        <v>0</v>
      </c>
      <c r="T46" s="310">
        <f>VLOOKUP($H46,'WM-AR'!$B$7:$AL$2292,22,FALSE)</f>
        <v>0</v>
      </c>
      <c r="U46" s="310">
        <f>VLOOKUP($H46,'WM-AR'!$B$7:$AL$2292,24,FALSE)</f>
        <v>0</v>
      </c>
      <c r="V46" s="310">
        <f>VLOOKUP($H46,'WM-AR'!$B$7:$AL$2292,25,FALSE)</f>
        <v>0</v>
      </c>
      <c r="W46" s="310">
        <f>VLOOKUP($H46,'WM-AR'!$B$7:$AL$2292,26,FALSE)</f>
        <v>0</v>
      </c>
      <c r="X46" s="310">
        <f>VLOOKUP($H46,'WM-AR'!$B$7:$AL$2292,27,FALSE)</f>
        <v>0</v>
      </c>
      <c r="Y46" s="310">
        <f>VLOOKUP($H46,'WM-AR'!$B$7:$AL$2292,28,FALSE)</f>
        <v>0</v>
      </c>
      <c r="Z46" s="310" t="str">
        <f>VLOOKUP($H46,'WM-AR'!$B$7:$AL$2292,29,FALSE)</f>
        <v>Material: (   )</v>
      </c>
      <c r="AA46" s="310">
        <f>VLOOKUP($H46,'WM-AR'!$B$7:$AL$2292,30,FALSE)</f>
        <v>0</v>
      </c>
      <c r="AB46" s="310">
        <f>VLOOKUP($H46,'WM-AR'!$B$7:$AL$2292,31,FALSE)</f>
        <v>0</v>
      </c>
      <c r="AC46" s="310">
        <f>VLOOKUP($H46,'WM-AR'!$B$7:$AL$2292,32,FALSE)</f>
        <v>0</v>
      </c>
      <c r="AD46" s="310">
        <f>VLOOKUP($H46,'WM-AR'!$B$7:$AL$2292,33,FALSE)</f>
        <v>0</v>
      </c>
      <c r="AE46" s="287" t="s">
        <v>1496</v>
      </c>
      <c r="AF46" s="316" t="s">
        <v>1533</v>
      </c>
      <c r="AG46" s="312"/>
      <c r="AH46" s="312" t="s">
        <v>886</v>
      </c>
      <c r="AI46" s="334"/>
    </row>
    <row r="47" spans="2:35" ht="49.9" customHeight="1">
      <c r="B47" s="314"/>
      <c r="C47" s="285"/>
      <c r="D47" s="285"/>
      <c r="E47" s="285"/>
      <c r="F47" s="286" t="str">
        <f t="shared" ref="F47" si="6">M47&amp;" "&amp;P47</f>
        <v xml:space="preserve">Steel Painting/Coating </v>
      </c>
      <c r="G47" s="308" t="s">
        <v>1489</v>
      </c>
      <c r="H47" s="309" t="str">
        <f t="shared" si="1"/>
        <v>S01AA010-00001</v>
      </c>
      <c r="I47" s="310"/>
      <c r="J47" s="310" t="str">
        <f>VLOOKUP($H47,'WM-AR'!$B$7:$AL$2292,34,FALSE)</f>
        <v>M2</v>
      </c>
      <c r="K47" s="310" t="str">
        <f>VLOOKUP($H47,'WM-AR'!$B$7:$AL$2292,4,FALSE)</f>
        <v>Main Steel Structure Fabrication Work</v>
      </c>
      <c r="L47" s="310" t="str">
        <f>VLOOKUP($H47,'WM-AR'!$B$7:$AL$2292,6,FALSE)</f>
        <v>Shelter/Building</v>
      </c>
      <c r="M47" s="310" t="str">
        <f>VLOOKUP($H47,'WM-AR'!$B$7:$AL$2292,8,FALSE)</f>
        <v>Steel Painting/Coating</v>
      </c>
      <c r="N47" s="310" t="str">
        <f>VLOOKUP($H47,'WM-AR'!$B$7:$AL$2292,10,FALSE)</f>
        <v>for Non-Fireproofed Steel Surface, Surface Preparation, Primer, Second &amp; Final Coat</v>
      </c>
      <c r="O47" s="310">
        <f>VLOOKUP($H47,'WM-AR'!$B$7:$AL$2292,12,FALSE)</f>
        <v>0</v>
      </c>
      <c r="P47" s="310" t="str">
        <f>IF(VLOOKUP($H47,'WM-AR'!$B$7:$AL$2292,14,FALSE)=0,"",VLOOKUP($H47,'WM-AR'!$B$7:$AL$2292,14,FALSE))</f>
        <v/>
      </c>
      <c r="Q47" s="310">
        <f>VLOOKUP($H47,'WM-AR'!$B$7:$AL$2292,16,FALSE)</f>
        <v>0</v>
      </c>
      <c r="R47" s="310">
        <f>VLOOKUP($H47,'WM-AR'!$B$7:$AL$2292,18,FALSE)</f>
        <v>0</v>
      </c>
      <c r="S47" s="310">
        <f>VLOOKUP($H47,'WM-AR'!$B$7:$AL$2292,20,FALSE)</f>
        <v>0</v>
      </c>
      <c r="T47" s="310">
        <f>VLOOKUP($H47,'WM-AR'!$B$7:$AL$2292,22,FALSE)</f>
        <v>0</v>
      </c>
      <c r="U47" s="310">
        <f>VLOOKUP($H47,'WM-AR'!$B$7:$AL$2292,24,FALSE)</f>
        <v>0</v>
      </c>
      <c r="V47" s="310">
        <f>VLOOKUP($H47,'WM-AR'!$B$7:$AL$2292,25,FALSE)</f>
        <v>0</v>
      </c>
      <c r="W47" s="310">
        <f>VLOOKUP($H47,'WM-AR'!$B$7:$AL$2292,26,FALSE)</f>
        <v>0</v>
      </c>
      <c r="X47" s="310">
        <f>VLOOKUP($H47,'WM-AR'!$B$7:$AL$2292,27,FALSE)</f>
        <v>0</v>
      </c>
      <c r="Y47" s="310">
        <f>VLOOKUP($H47,'WM-AR'!$B$7:$AL$2292,28,FALSE)</f>
        <v>0</v>
      </c>
      <c r="Z47" s="310" t="str">
        <f>VLOOKUP($H47,'WM-AR'!$B$7:$AL$2292,29,FALSE)</f>
        <v>Material: (   )</v>
      </c>
      <c r="AA47" s="310">
        <f>VLOOKUP($H47,'WM-AR'!$B$7:$AL$2292,30,FALSE)</f>
        <v>0</v>
      </c>
      <c r="AB47" s="310">
        <f>VLOOKUP($H47,'WM-AR'!$B$7:$AL$2292,31,FALSE)</f>
        <v>0</v>
      </c>
      <c r="AC47" s="310">
        <f>VLOOKUP($H47,'WM-AR'!$B$7:$AL$2292,32,FALSE)</f>
        <v>0</v>
      </c>
      <c r="AD47" s="310">
        <f>VLOOKUP($H47,'WM-AR'!$B$7:$AL$2292,33,FALSE)</f>
        <v>0</v>
      </c>
      <c r="AE47" s="287"/>
      <c r="AF47" s="316" t="s">
        <v>1535</v>
      </c>
      <c r="AG47" s="312"/>
      <c r="AH47" s="312" t="s">
        <v>763</v>
      </c>
      <c r="AI47" s="334" t="s">
        <v>1491</v>
      </c>
    </row>
    <row r="48" spans="2:35" ht="34.9" customHeight="1">
      <c r="B48" s="349"/>
      <c r="C48" s="420"/>
      <c r="D48" s="426"/>
      <c r="E48" s="426"/>
      <c r="F48" s="426"/>
      <c r="G48" s="426"/>
      <c r="H48" s="350" t="str">
        <f t="shared" si="1"/>
        <v/>
      </c>
      <c r="I48" s="351"/>
      <c r="J48" s="351"/>
      <c r="K48" s="351"/>
      <c r="L48" s="351"/>
      <c r="M48" s="351"/>
      <c r="N48" s="351"/>
      <c r="O48" s="351"/>
      <c r="P48" s="351"/>
      <c r="Q48" s="351"/>
      <c r="R48" s="351"/>
      <c r="S48" s="351"/>
      <c r="T48" s="351"/>
      <c r="U48" s="351"/>
      <c r="V48" s="351"/>
      <c r="W48" s="351"/>
      <c r="X48" s="351"/>
      <c r="Y48" s="351"/>
      <c r="Z48" s="351"/>
      <c r="AA48" s="351"/>
      <c r="AB48" s="351"/>
      <c r="AC48" s="351"/>
      <c r="AD48" s="351"/>
      <c r="AE48" s="440"/>
      <c r="AF48" s="297"/>
      <c r="AG48" s="297"/>
      <c r="AH48" s="297"/>
      <c r="AI48" s="475"/>
    </row>
    <row r="49" spans="2:35" ht="34.9" customHeight="1">
      <c r="B49" s="440"/>
      <c r="C49" s="285" t="s">
        <v>601</v>
      </c>
      <c r="D49" s="308"/>
      <c r="E49" s="287" t="s">
        <v>679</v>
      </c>
      <c r="F49" s="288" t="s">
        <v>1536</v>
      </c>
      <c r="G49" s="289"/>
      <c r="H49" s="290" t="str">
        <f t="shared" si="1"/>
        <v/>
      </c>
      <c r="I49" s="290"/>
      <c r="J49" s="290"/>
      <c r="K49" s="290"/>
      <c r="L49" s="290"/>
      <c r="M49" s="291"/>
      <c r="N49" s="454"/>
      <c r="O49" s="442"/>
      <c r="P49" s="442"/>
      <c r="Q49" s="442"/>
      <c r="R49" s="442"/>
      <c r="S49" s="442"/>
      <c r="T49" s="442"/>
      <c r="U49" s="443"/>
      <c r="V49" s="444"/>
      <c r="W49" s="444"/>
      <c r="X49" s="444"/>
      <c r="Y49" s="444"/>
      <c r="Z49" s="444"/>
      <c r="AA49" s="444"/>
      <c r="AB49" s="444"/>
      <c r="AC49" s="444"/>
      <c r="AD49" s="444"/>
      <c r="AE49" s="394"/>
      <c r="AF49" s="297"/>
      <c r="AG49" s="297"/>
      <c r="AH49" s="297"/>
      <c r="AI49" s="484"/>
    </row>
    <row r="50" spans="2:35" ht="49.9" customHeight="1">
      <c r="B50" s="307"/>
      <c r="C50" s="286"/>
      <c r="D50" s="286"/>
      <c r="E50" s="286"/>
      <c r="F50" s="286" t="str">
        <f>"Fabrication "&amp;M50&amp;" "&amp;P50</f>
        <v xml:space="preserve">Fabrication Medium Steel - Standard (90KG/M&gt;Weight≥30KG/M) </v>
      </c>
      <c r="G50" s="308" t="s">
        <v>1493</v>
      </c>
      <c r="H50" s="309" t="str">
        <f t="shared" si="1"/>
        <v>S01AA002-00001</v>
      </c>
      <c r="I50" s="310"/>
      <c r="J50" s="310" t="str">
        <f>VLOOKUP($H50,'WM-AR'!$B$7:$AL$2292,34,FALSE)</f>
        <v>TON</v>
      </c>
      <c r="K50" s="310" t="str">
        <f>VLOOKUP($H50,'WM-AR'!$B$7:$AL$2292,4,FALSE)</f>
        <v>Main Steel Structure Fabrication Work</v>
      </c>
      <c r="L50" s="310" t="str">
        <f>VLOOKUP($H50,'WM-AR'!$B$7:$AL$2292,6,FALSE)</f>
        <v>Shelter/Building</v>
      </c>
      <c r="M50" s="310" t="str">
        <f>VLOOKUP($H50,'WM-AR'!$B$7:$AL$2292,8,FALSE)</f>
        <v>Medium Steel - Standard (90KG/M&gt;Weight≥30KG/M)</v>
      </c>
      <c r="N50" s="310">
        <f>VLOOKUP($H50,'WM-AR'!$B$7:$AL$2292,10,FALSE)</f>
        <v>0</v>
      </c>
      <c r="O50" s="310">
        <f>VLOOKUP($H50,'WM-AR'!$B$7:$AL$2292,12,FALSE)</f>
        <v>0</v>
      </c>
      <c r="P50" s="310" t="str">
        <f>IF(VLOOKUP($H50,'WM-AR'!$B$7:$AL$2292,14,FALSE)=0,"",VLOOKUP($H50,'WM-AR'!$B$7:$AL$2292,14,FALSE))</f>
        <v/>
      </c>
      <c r="Q50" s="310">
        <f>VLOOKUP($H50,'WM-AR'!$B$7:$AL$2292,16,FALSE)</f>
        <v>0</v>
      </c>
      <c r="R50" s="310">
        <f>VLOOKUP($H50,'WM-AR'!$B$7:$AL$2292,18,FALSE)</f>
        <v>0</v>
      </c>
      <c r="S50" s="310">
        <f>VLOOKUP($H50,'WM-AR'!$B$7:$AL$2292,20,FALSE)</f>
        <v>0</v>
      </c>
      <c r="T50" s="310">
        <f>VLOOKUP($H50,'WM-AR'!$B$7:$AL$2292,22,FALSE)</f>
        <v>0</v>
      </c>
      <c r="U50" s="310">
        <f>VLOOKUP($H50,'WM-AR'!$B$7:$AL$2292,24,FALSE)</f>
        <v>0</v>
      </c>
      <c r="V50" s="310">
        <f>VLOOKUP($H50,'WM-AR'!$B$7:$AL$2292,25,FALSE)</f>
        <v>0</v>
      </c>
      <c r="W50" s="310">
        <f>VLOOKUP($H50,'WM-AR'!$B$7:$AL$2292,26,FALSE)</f>
        <v>0</v>
      </c>
      <c r="X50" s="310">
        <f>VLOOKUP($H50,'WM-AR'!$B$7:$AL$2292,27,FALSE)</f>
        <v>0</v>
      </c>
      <c r="Y50" s="310">
        <f>VLOOKUP($H50,'WM-AR'!$B$7:$AL$2292,28,FALSE)</f>
        <v>0</v>
      </c>
      <c r="Z50" s="310" t="str">
        <f>VLOOKUP($H50,'WM-AR'!$B$7:$AL$2292,29,FALSE)</f>
        <v>Material: (   )</v>
      </c>
      <c r="AA50" s="310">
        <f>VLOOKUP($H50,'WM-AR'!$B$7:$AL$2292,30,FALSE)</f>
        <v>0</v>
      </c>
      <c r="AB50" s="310">
        <f>VLOOKUP($H50,'WM-AR'!$B$7:$AL$2292,31,FALSE)</f>
        <v>0</v>
      </c>
      <c r="AC50" s="310">
        <f>VLOOKUP($H50,'WM-AR'!$B$7:$AL$2292,32,FALSE)</f>
        <v>0</v>
      </c>
      <c r="AD50" s="310">
        <f>VLOOKUP($H50,'WM-AR'!$B$7:$AL$2292,33,FALSE)</f>
        <v>0</v>
      </c>
      <c r="AE50" s="287" t="s">
        <v>1494</v>
      </c>
      <c r="AF50" s="316" t="s">
        <v>1533</v>
      </c>
      <c r="AG50" s="312"/>
      <c r="AH50" s="312" t="s">
        <v>886</v>
      </c>
      <c r="AI50" s="334" t="s">
        <v>1487</v>
      </c>
    </row>
    <row r="51" spans="2:35" ht="49.9" customHeight="1">
      <c r="B51" s="314"/>
      <c r="C51" s="285"/>
      <c r="D51" s="285"/>
      <c r="E51" s="285"/>
      <c r="F51" s="286" t="str">
        <f>"Erection "&amp;M51&amp;" "&amp;P51</f>
        <v xml:space="preserve">Erection Medium Steel (90KG/M&gt;Weight≥30KG/M) </v>
      </c>
      <c r="G51" s="308" t="s">
        <v>1495</v>
      </c>
      <c r="H51" s="309" t="str">
        <f t="shared" si="1"/>
        <v>S03AA028-00001</v>
      </c>
      <c r="I51" s="310"/>
      <c r="J51" s="310" t="str">
        <f>VLOOKUP($H51,'WM-AR'!$B$7:$AL$2292,34,FALSE)</f>
        <v>TON</v>
      </c>
      <c r="K51" s="310" t="str">
        <f>VLOOKUP($H51,'WM-AR'!$B$7:$AL$2292,4,FALSE)</f>
        <v>Main Steel Structure Erection Work</v>
      </c>
      <c r="L51" s="310" t="str">
        <f>VLOOKUP($H51,'WM-AR'!$B$7:$AL$2292,6,FALSE)</f>
        <v>Shelter/Building</v>
      </c>
      <c r="M51" s="310" t="str">
        <f>VLOOKUP($H51,'WM-AR'!$B$7:$AL$2292,8,FALSE)</f>
        <v>Medium Steel (90KG/M&gt;Weight≥30KG/M)</v>
      </c>
      <c r="N51" s="310">
        <f>VLOOKUP($H51,'WM-AR'!$B$7:$AL$2292,10,FALSE)</f>
        <v>0</v>
      </c>
      <c r="O51" s="310">
        <f>VLOOKUP($H51,'WM-AR'!$B$7:$AL$2292,12,FALSE)</f>
        <v>0</v>
      </c>
      <c r="P51" s="310" t="str">
        <f>IF(VLOOKUP($H51,'WM-AR'!$B$7:$AL$2292,14,FALSE)=0,"",VLOOKUP($H51,'WM-AR'!$B$7:$AL$2292,14,FALSE))</f>
        <v/>
      </c>
      <c r="Q51" s="310">
        <f>VLOOKUP($H51,'WM-AR'!$B$7:$AL$2292,16,FALSE)</f>
        <v>0</v>
      </c>
      <c r="R51" s="310">
        <f>VLOOKUP($H51,'WM-AR'!$B$7:$AL$2292,18,FALSE)</f>
        <v>0</v>
      </c>
      <c r="S51" s="310">
        <f>VLOOKUP($H51,'WM-AR'!$B$7:$AL$2292,20,FALSE)</f>
        <v>0</v>
      </c>
      <c r="T51" s="310">
        <f>VLOOKUP($H51,'WM-AR'!$B$7:$AL$2292,22,FALSE)</f>
        <v>0</v>
      </c>
      <c r="U51" s="310">
        <f>VLOOKUP($H51,'WM-AR'!$B$7:$AL$2292,24,FALSE)</f>
        <v>0</v>
      </c>
      <c r="V51" s="310">
        <f>VLOOKUP($H51,'WM-AR'!$B$7:$AL$2292,25,FALSE)</f>
        <v>0</v>
      </c>
      <c r="W51" s="310">
        <f>VLOOKUP($H51,'WM-AR'!$B$7:$AL$2292,26,FALSE)</f>
        <v>0</v>
      </c>
      <c r="X51" s="310">
        <f>VLOOKUP($H51,'WM-AR'!$B$7:$AL$2292,27,FALSE)</f>
        <v>0</v>
      </c>
      <c r="Y51" s="310">
        <f>VLOOKUP($H51,'WM-AR'!$B$7:$AL$2292,28,FALSE)</f>
        <v>0</v>
      </c>
      <c r="Z51" s="310" t="str">
        <f>VLOOKUP($H51,'WM-AR'!$B$7:$AL$2292,29,FALSE)</f>
        <v>Material: (   )</v>
      </c>
      <c r="AA51" s="310">
        <f>VLOOKUP($H51,'WM-AR'!$B$7:$AL$2292,30,FALSE)</f>
        <v>0</v>
      </c>
      <c r="AB51" s="310">
        <f>VLOOKUP($H51,'WM-AR'!$B$7:$AL$2292,31,FALSE)</f>
        <v>0</v>
      </c>
      <c r="AC51" s="310">
        <f>VLOOKUP($H51,'WM-AR'!$B$7:$AL$2292,32,FALSE)</f>
        <v>0</v>
      </c>
      <c r="AD51" s="310">
        <f>VLOOKUP($H51,'WM-AR'!$B$7:$AL$2292,33,FALSE)</f>
        <v>0</v>
      </c>
      <c r="AE51" s="287" t="s">
        <v>1496</v>
      </c>
      <c r="AF51" s="316" t="s">
        <v>1533</v>
      </c>
      <c r="AG51" s="312"/>
      <c r="AH51" s="312" t="s">
        <v>886</v>
      </c>
      <c r="AI51" s="334"/>
    </row>
    <row r="52" spans="2:35" ht="49.9" customHeight="1">
      <c r="B52" s="314"/>
      <c r="C52" s="285"/>
      <c r="D52" s="285"/>
      <c r="E52" s="285"/>
      <c r="F52" s="286" t="str">
        <f t="shared" ref="F52" si="7">M52&amp;" "&amp;P52</f>
        <v xml:space="preserve">Steel Painting/Coating </v>
      </c>
      <c r="G52" s="308" t="s">
        <v>1489</v>
      </c>
      <c r="H52" s="309" t="str">
        <f t="shared" si="1"/>
        <v>S01AA010-00001</v>
      </c>
      <c r="I52" s="310"/>
      <c r="J52" s="310" t="str">
        <f>VLOOKUP($H52,'WM-AR'!$B$7:$AL$2292,34,FALSE)</f>
        <v>M2</v>
      </c>
      <c r="K52" s="310" t="str">
        <f>VLOOKUP($H52,'WM-AR'!$B$7:$AL$2292,4,FALSE)</f>
        <v>Main Steel Structure Fabrication Work</v>
      </c>
      <c r="L52" s="310" t="str">
        <f>VLOOKUP($H52,'WM-AR'!$B$7:$AL$2292,6,FALSE)</f>
        <v>Shelter/Building</v>
      </c>
      <c r="M52" s="310" t="str">
        <f>VLOOKUP($H52,'WM-AR'!$B$7:$AL$2292,8,FALSE)</f>
        <v>Steel Painting/Coating</v>
      </c>
      <c r="N52" s="310" t="str">
        <f>VLOOKUP($H52,'WM-AR'!$B$7:$AL$2292,10,FALSE)</f>
        <v>for Non-Fireproofed Steel Surface, Surface Preparation, Primer, Second &amp; Final Coat</v>
      </c>
      <c r="O52" s="310">
        <f>VLOOKUP($H52,'WM-AR'!$B$7:$AL$2292,12,FALSE)</f>
        <v>0</v>
      </c>
      <c r="P52" s="310" t="str">
        <f>IF(VLOOKUP($H52,'WM-AR'!$B$7:$AL$2292,14,FALSE)=0,"",VLOOKUP($H52,'WM-AR'!$B$7:$AL$2292,14,FALSE))</f>
        <v/>
      </c>
      <c r="Q52" s="310">
        <f>VLOOKUP($H52,'WM-AR'!$B$7:$AL$2292,16,FALSE)</f>
        <v>0</v>
      </c>
      <c r="R52" s="310">
        <f>VLOOKUP($H52,'WM-AR'!$B$7:$AL$2292,18,FALSE)</f>
        <v>0</v>
      </c>
      <c r="S52" s="310">
        <f>VLOOKUP($H52,'WM-AR'!$B$7:$AL$2292,20,FALSE)</f>
        <v>0</v>
      </c>
      <c r="T52" s="310">
        <f>VLOOKUP($H52,'WM-AR'!$B$7:$AL$2292,22,FALSE)</f>
        <v>0</v>
      </c>
      <c r="U52" s="310">
        <f>VLOOKUP($H52,'WM-AR'!$B$7:$AL$2292,24,FALSE)</f>
        <v>0</v>
      </c>
      <c r="V52" s="310">
        <f>VLOOKUP($H52,'WM-AR'!$B$7:$AL$2292,25,FALSE)</f>
        <v>0</v>
      </c>
      <c r="W52" s="310">
        <f>VLOOKUP($H52,'WM-AR'!$B$7:$AL$2292,26,FALSE)</f>
        <v>0</v>
      </c>
      <c r="X52" s="310">
        <f>VLOOKUP($H52,'WM-AR'!$B$7:$AL$2292,27,FALSE)</f>
        <v>0</v>
      </c>
      <c r="Y52" s="310">
        <f>VLOOKUP($H52,'WM-AR'!$B$7:$AL$2292,28,FALSE)</f>
        <v>0</v>
      </c>
      <c r="Z52" s="310" t="str">
        <f>VLOOKUP($H52,'WM-AR'!$B$7:$AL$2292,29,FALSE)</f>
        <v>Material: (   )</v>
      </c>
      <c r="AA52" s="310">
        <f>VLOOKUP($H52,'WM-AR'!$B$7:$AL$2292,30,FALSE)</f>
        <v>0</v>
      </c>
      <c r="AB52" s="310">
        <f>VLOOKUP($H52,'WM-AR'!$B$7:$AL$2292,31,FALSE)</f>
        <v>0</v>
      </c>
      <c r="AC52" s="310">
        <f>VLOOKUP($H52,'WM-AR'!$B$7:$AL$2292,32,FALSE)</f>
        <v>0</v>
      </c>
      <c r="AD52" s="310">
        <f>VLOOKUP($H52,'WM-AR'!$B$7:$AL$2292,33,FALSE)</f>
        <v>0</v>
      </c>
      <c r="AE52" s="287"/>
      <c r="AF52" s="316" t="s">
        <v>1535</v>
      </c>
      <c r="AG52" s="312"/>
      <c r="AH52" s="312" t="s">
        <v>763</v>
      </c>
      <c r="AI52" s="334" t="s">
        <v>1491</v>
      </c>
    </row>
    <row r="53" spans="2:35" ht="34.9" customHeight="1">
      <c r="B53" s="349"/>
      <c r="C53" s="420"/>
      <c r="D53" s="426"/>
      <c r="E53" s="426"/>
      <c r="F53" s="426"/>
      <c r="G53" s="426"/>
      <c r="H53" s="350" t="str">
        <f t="shared" si="1"/>
        <v/>
      </c>
      <c r="I53" s="351"/>
      <c r="J53" s="351"/>
      <c r="K53" s="351"/>
      <c r="L53" s="351"/>
      <c r="M53" s="351"/>
      <c r="N53" s="351"/>
      <c r="O53" s="351"/>
      <c r="P53" s="351"/>
      <c r="Q53" s="351"/>
      <c r="R53" s="351"/>
      <c r="S53" s="351"/>
      <c r="T53" s="351"/>
      <c r="U53" s="351"/>
      <c r="V53" s="351"/>
      <c r="W53" s="351"/>
      <c r="X53" s="351"/>
      <c r="Y53" s="351"/>
      <c r="Z53" s="351"/>
      <c r="AA53" s="351"/>
      <c r="AB53" s="351"/>
      <c r="AC53" s="351"/>
      <c r="AD53" s="351"/>
      <c r="AE53" s="440"/>
      <c r="AF53" s="297"/>
      <c r="AG53" s="297"/>
      <c r="AH53" s="297"/>
      <c r="AI53" s="475"/>
    </row>
    <row r="54" spans="2:35" ht="34.9" customHeight="1">
      <c r="B54" s="440"/>
      <c r="C54" s="285" t="s">
        <v>601</v>
      </c>
      <c r="D54" s="308"/>
      <c r="E54" s="287" t="s">
        <v>679</v>
      </c>
      <c r="F54" s="288" t="s">
        <v>1537</v>
      </c>
      <c r="G54" s="289"/>
      <c r="H54" s="290" t="str">
        <f t="shared" si="1"/>
        <v/>
      </c>
      <c r="I54" s="290"/>
      <c r="J54" s="290"/>
      <c r="K54" s="290"/>
      <c r="L54" s="290"/>
      <c r="M54" s="291"/>
      <c r="N54" s="454"/>
      <c r="O54" s="442"/>
      <c r="P54" s="442"/>
      <c r="Q54" s="442"/>
      <c r="R54" s="442"/>
      <c r="S54" s="442"/>
      <c r="T54" s="442"/>
      <c r="U54" s="443"/>
      <c r="V54" s="444"/>
      <c r="W54" s="444"/>
      <c r="X54" s="444"/>
      <c r="Y54" s="444"/>
      <c r="Z54" s="444"/>
      <c r="AA54" s="444"/>
      <c r="AB54" s="444"/>
      <c r="AC54" s="444"/>
      <c r="AD54" s="444"/>
      <c r="AE54" s="394"/>
      <c r="AF54" s="297"/>
      <c r="AG54" s="297"/>
      <c r="AH54" s="297"/>
      <c r="AI54" s="484"/>
    </row>
    <row r="55" spans="2:35" ht="49.9" customHeight="1">
      <c r="B55" s="307"/>
      <c r="C55" s="286"/>
      <c r="D55" s="286"/>
      <c r="E55" s="286"/>
      <c r="F55" s="286" t="str">
        <f>"Fabrication "&amp;M55&amp;" "&amp;P55</f>
        <v xml:space="preserve">Fabrication Light Steel - Standard (30KG/M&gt;Weight) </v>
      </c>
      <c r="G55" s="308" t="s">
        <v>1532</v>
      </c>
      <c r="H55" s="309" t="str">
        <f t="shared" si="1"/>
        <v>S01AA003-00001</v>
      </c>
      <c r="I55" s="310"/>
      <c r="J55" s="310" t="str">
        <f>VLOOKUP($H55,'WM-AR'!$B$7:$AL$2292,34,FALSE)</f>
        <v>TON</v>
      </c>
      <c r="K55" s="310" t="str">
        <f>VLOOKUP($H55,'WM-AR'!$B$7:$AL$2292,4,FALSE)</f>
        <v>Main Steel Structure Fabrication Work</v>
      </c>
      <c r="L55" s="310" t="str">
        <f>VLOOKUP($H55,'WM-AR'!$B$7:$AL$2292,6,FALSE)</f>
        <v>Shelter/Building</v>
      </c>
      <c r="M55" s="310" t="str">
        <f>VLOOKUP($H55,'WM-AR'!$B$7:$AL$2292,8,FALSE)</f>
        <v>Light Steel - Standard (30KG/M&gt;Weight)</v>
      </c>
      <c r="N55" s="310">
        <f>VLOOKUP($H55,'WM-AR'!$B$7:$AL$2292,10,FALSE)</f>
        <v>0</v>
      </c>
      <c r="O55" s="310">
        <f>VLOOKUP($H55,'WM-AR'!$B$7:$AL$2292,12,FALSE)</f>
        <v>0</v>
      </c>
      <c r="P55" s="310" t="str">
        <f>IF(VLOOKUP($H55,'WM-AR'!$B$7:$AL$2292,14,FALSE)=0,"",VLOOKUP($H55,'WM-AR'!$B$7:$AL$2292,14,FALSE))</f>
        <v/>
      </c>
      <c r="Q55" s="310">
        <f>VLOOKUP($H55,'WM-AR'!$B$7:$AL$2292,16,FALSE)</f>
        <v>0</v>
      </c>
      <c r="R55" s="310">
        <f>VLOOKUP($H55,'WM-AR'!$B$7:$AL$2292,18,FALSE)</f>
        <v>0</v>
      </c>
      <c r="S55" s="310">
        <f>VLOOKUP($H55,'WM-AR'!$B$7:$AL$2292,20,FALSE)</f>
        <v>0</v>
      </c>
      <c r="T55" s="310">
        <f>VLOOKUP($H55,'WM-AR'!$B$7:$AL$2292,22,FALSE)</f>
        <v>0</v>
      </c>
      <c r="U55" s="310">
        <f>VLOOKUP($H55,'WM-AR'!$B$7:$AL$2292,24,FALSE)</f>
        <v>0</v>
      </c>
      <c r="V55" s="310">
        <f>VLOOKUP($H55,'WM-AR'!$B$7:$AL$2292,25,FALSE)</f>
        <v>0</v>
      </c>
      <c r="W55" s="310">
        <f>VLOOKUP($H55,'WM-AR'!$B$7:$AL$2292,26,FALSE)</f>
        <v>0</v>
      </c>
      <c r="X55" s="310">
        <f>VLOOKUP($H55,'WM-AR'!$B$7:$AL$2292,27,FALSE)</f>
        <v>0</v>
      </c>
      <c r="Y55" s="310">
        <f>VLOOKUP($H55,'WM-AR'!$B$7:$AL$2292,28,FALSE)</f>
        <v>0</v>
      </c>
      <c r="Z55" s="310" t="str">
        <f>VLOOKUP($H55,'WM-AR'!$B$7:$AL$2292,29,FALSE)</f>
        <v>Material: (   )</v>
      </c>
      <c r="AA55" s="310">
        <f>VLOOKUP($H55,'WM-AR'!$B$7:$AL$2292,30,FALSE)</f>
        <v>0</v>
      </c>
      <c r="AB55" s="310">
        <f>VLOOKUP($H55,'WM-AR'!$B$7:$AL$2292,31,FALSE)</f>
        <v>0</v>
      </c>
      <c r="AC55" s="310">
        <f>VLOOKUP($H55,'WM-AR'!$B$7:$AL$2292,32,FALSE)</f>
        <v>0</v>
      </c>
      <c r="AD55" s="310">
        <f>VLOOKUP($H55,'WM-AR'!$B$7:$AL$2292,33,FALSE)</f>
        <v>0</v>
      </c>
      <c r="AE55" s="287" t="s">
        <v>1494</v>
      </c>
      <c r="AF55" s="316" t="s">
        <v>1533</v>
      </c>
      <c r="AG55" s="312"/>
      <c r="AH55" s="312" t="s">
        <v>886</v>
      </c>
      <c r="AI55" s="334" t="s">
        <v>1487</v>
      </c>
    </row>
    <row r="56" spans="2:35" ht="49.9" customHeight="1">
      <c r="B56" s="314"/>
      <c r="C56" s="285"/>
      <c r="D56" s="285"/>
      <c r="E56" s="285"/>
      <c r="F56" s="286" t="str">
        <f>"Erection "&amp;M56&amp;" "&amp;P56</f>
        <v xml:space="preserve">Erection Light Steel (30KG/M&gt;Weight) </v>
      </c>
      <c r="G56" s="308" t="s">
        <v>1534</v>
      </c>
      <c r="H56" s="309" t="str">
        <f t="shared" si="1"/>
        <v>S03AA029-00001</v>
      </c>
      <c r="I56" s="310"/>
      <c r="J56" s="310" t="str">
        <f>VLOOKUP($H56,'WM-AR'!$B$7:$AL$2292,34,FALSE)</f>
        <v>TON</v>
      </c>
      <c r="K56" s="310" t="str">
        <f>VLOOKUP($H56,'WM-AR'!$B$7:$AL$2292,4,FALSE)</f>
        <v>Main Steel Structure Erection Work</v>
      </c>
      <c r="L56" s="310" t="str">
        <f>VLOOKUP($H56,'WM-AR'!$B$7:$AL$2292,6,FALSE)</f>
        <v>Shelter/Building</v>
      </c>
      <c r="M56" s="310" t="str">
        <f>VLOOKUP($H56,'WM-AR'!$B$7:$AL$2292,8,FALSE)</f>
        <v>Light Steel (30KG/M&gt;Weight)</v>
      </c>
      <c r="N56" s="310">
        <f>VLOOKUP($H56,'WM-AR'!$B$7:$AL$2292,10,FALSE)</f>
        <v>0</v>
      </c>
      <c r="O56" s="310">
        <f>VLOOKUP($H56,'WM-AR'!$B$7:$AL$2292,12,FALSE)</f>
        <v>0</v>
      </c>
      <c r="P56" s="310" t="str">
        <f>IF(VLOOKUP($H56,'WM-AR'!$B$7:$AL$2292,14,FALSE)=0,"",VLOOKUP($H56,'WM-AR'!$B$7:$AL$2292,14,FALSE))</f>
        <v/>
      </c>
      <c r="Q56" s="310">
        <f>VLOOKUP($H56,'WM-AR'!$B$7:$AL$2292,16,FALSE)</f>
        <v>0</v>
      </c>
      <c r="R56" s="310">
        <f>VLOOKUP($H56,'WM-AR'!$B$7:$AL$2292,18,FALSE)</f>
        <v>0</v>
      </c>
      <c r="S56" s="310">
        <f>VLOOKUP($H56,'WM-AR'!$B$7:$AL$2292,20,FALSE)</f>
        <v>0</v>
      </c>
      <c r="T56" s="310">
        <f>VLOOKUP($H56,'WM-AR'!$B$7:$AL$2292,22,FALSE)</f>
        <v>0</v>
      </c>
      <c r="U56" s="310">
        <f>VLOOKUP($H56,'WM-AR'!$B$7:$AL$2292,24,FALSE)</f>
        <v>0</v>
      </c>
      <c r="V56" s="310">
        <f>VLOOKUP($H56,'WM-AR'!$B$7:$AL$2292,25,FALSE)</f>
        <v>0</v>
      </c>
      <c r="W56" s="310">
        <f>VLOOKUP($H56,'WM-AR'!$B$7:$AL$2292,26,FALSE)</f>
        <v>0</v>
      </c>
      <c r="X56" s="310">
        <f>VLOOKUP($H56,'WM-AR'!$B$7:$AL$2292,27,FALSE)</f>
        <v>0</v>
      </c>
      <c r="Y56" s="310">
        <f>VLOOKUP($H56,'WM-AR'!$B$7:$AL$2292,28,FALSE)</f>
        <v>0</v>
      </c>
      <c r="Z56" s="310" t="str">
        <f>VLOOKUP($H56,'WM-AR'!$B$7:$AL$2292,29,FALSE)</f>
        <v>Material: (   )</v>
      </c>
      <c r="AA56" s="310">
        <f>VLOOKUP($H56,'WM-AR'!$B$7:$AL$2292,30,FALSE)</f>
        <v>0</v>
      </c>
      <c r="AB56" s="310">
        <f>VLOOKUP($H56,'WM-AR'!$B$7:$AL$2292,31,FALSE)</f>
        <v>0</v>
      </c>
      <c r="AC56" s="310">
        <f>VLOOKUP($H56,'WM-AR'!$B$7:$AL$2292,32,FALSE)</f>
        <v>0</v>
      </c>
      <c r="AD56" s="310">
        <f>VLOOKUP($H56,'WM-AR'!$B$7:$AL$2292,33,FALSE)</f>
        <v>0</v>
      </c>
      <c r="AE56" s="287" t="s">
        <v>1496</v>
      </c>
      <c r="AF56" s="316" t="s">
        <v>1533</v>
      </c>
      <c r="AG56" s="312"/>
      <c r="AH56" s="312" t="s">
        <v>886</v>
      </c>
      <c r="AI56" s="334"/>
    </row>
    <row r="57" spans="2:35" ht="49.9" customHeight="1">
      <c r="B57" s="314"/>
      <c r="C57" s="285"/>
      <c r="D57" s="285"/>
      <c r="E57" s="285"/>
      <c r="F57" s="286" t="str">
        <f t="shared" ref="F57" si="8">M57&amp;" "&amp;P57</f>
        <v xml:space="preserve">Steel Painting/Coating </v>
      </c>
      <c r="G57" s="308" t="s">
        <v>1489</v>
      </c>
      <c r="H57" s="309" t="str">
        <f t="shared" si="1"/>
        <v>S01AA010-00001</v>
      </c>
      <c r="I57" s="310"/>
      <c r="J57" s="310" t="str">
        <f>VLOOKUP($H57,'WM-AR'!$B$7:$AL$2292,34,FALSE)</f>
        <v>M2</v>
      </c>
      <c r="K57" s="310" t="str">
        <f>VLOOKUP($H57,'WM-AR'!$B$7:$AL$2292,4,FALSE)</f>
        <v>Main Steel Structure Fabrication Work</v>
      </c>
      <c r="L57" s="310" t="str">
        <f>VLOOKUP($H57,'WM-AR'!$B$7:$AL$2292,6,FALSE)</f>
        <v>Shelter/Building</v>
      </c>
      <c r="M57" s="310" t="str">
        <f>VLOOKUP($H57,'WM-AR'!$B$7:$AL$2292,8,FALSE)</f>
        <v>Steel Painting/Coating</v>
      </c>
      <c r="N57" s="310" t="str">
        <f>VLOOKUP($H57,'WM-AR'!$B$7:$AL$2292,10,FALSE)</f>
        <v>for Non-Fireproofed Steel Surface, Surface Preparation, Primer, Second &amp; Final Coat</v>
      </c>
      <c r="O57" s="310">
        <f>VLOOKUP($H57,'WM-AR'!$B$7:$AL$2292,12,FALSE)</f>
        <v>0</v>
      </c>
      <c r="P57" s="310" t="str">
        <f>IF(VLOOKUP($H57,'WM-AR'!$B$7:$AL$2292,14,FALSE)=0,"",VLOOKUP($H57,'WM-AR'!$B$7:$AL$2292,14,FALSE))</f>
        <v/>
      </c>
      <c r="Q57" s="310">
        <f>VLOOKUP($H57,'WM-AR'!$B$7:$AL$2292,16,FALSE)</f>
        <v>0</v>
      </c>
      <c r="R57" s="310">
        <f>VLOOKUP($H57,'WM-AR'!$B$7:$AL$2292,18,FALSE)</f>
        <v>0</v>
      </c>
      <c r="S57" s="310">
        <f>VLOOKUP($H57,'WM-AR'!$B$7:$AL$2292,20,FALSE)</f>
        <v>0</v>
      </c>
      <c r="T57" s="310">
        <f>VLOOKUP($H57,'WM-AR'!$B$7:$AL$2292,22,FALSE)</f>
        <v>0</v>
      </c>
      <c r="U57" s="310">
        <f>VLOOKUP($H57,'WM-AR'!$B$7:$AL$2292,24,FALSE)</f>
        <v>0</v>
      </c>
      <c r="V57" s="310">
        <f>VLOOKUP($H57,'WM-AR'!$B$7:$AL$2292,25,FALSE)</f>
        <v>0</v>
      </c>
      <c r="W57" s="310">
        <f>VLOOKUP($H57,'WM-AR'!$B$7:$AL$2292,26,FALSE)</f>
        <v>0</v>
      </c>
      <c r="X57" s="310">
        <f>VLOOKUP($H57,'WM-AR'!$B$7:$AL$2292,27,FALSE)</f>
        <v>0</v>
      </c>
      <c r="Y57" s="310">
        <f>VLOOKUP($H57,'WM-AR'!$B$7:$AL$2292,28,FALSE)</f>
        <v>0</v>
      </c>
      <c r="Z57" s="310" t="str">
        <f>VLOOKUP($H57,'WM-AR'!$B$7:$AL$2292,29,FALSE)</f>
        <v>Material: (   )</v>
      </c>
      <c r="AA57" s="310">
        <f>VLOOKUP($H57,'WM-AR'!$B$7:$AL$2292,30,FALSE)</f>
        <v>0</v>
      </c>
      <c r="AB57" s="310">
        <f>VLOOKUP($H57,'WM-AR'!$B$7:$AL$2292,31,FALSE)</f>
        <v>0</v>
      </c>
      <c r="AC57" s="310">
        <f>VLOOKUP($H57,'WM-AR'!$B$7:$AL$2292,32,FALSE)</f>
        <v>0</v>
      </c>
      <c r="AD57" s="310">
        <f>VLOOKUP($H57,'WM-AR'!$B$7:$AL$2292,33,FALSE)</f>
        <v>0</v>
      </c>
      <c r="AE57" s="287"/>
      <c r="AF57" s="316" t="s">
        <v>1535</v>
      </c>
      <c r="AG57" s="312"/>
      <c r="AH57" s="312" t="s">
        <v>763</v>
      </c>
      <c r="AI57" s="334" t="s">
        <v>1491</v>
      </c>
    </row>
    <row r="58" spans="2:35" ht="34.9" customHeight="1">
      <c r="B58" s="349"/>
      <c r="C58" s="420"/>
      <c r="D58" s="426"/>
      <c r="E58" s="426"/>
      <c r="F58" s="426"/>
      <c r="G58" s="426"/>
      <c r="H58" s="350" t="str">
        <f t="shared" si="1"/>
        <v/>
      </c>
      <c r="I58" s="351"/>
      <c r="J58" s="351"/>
      <c r="K58" s="351"/>
      <c r="L58" s="351"/>
      <c r="M58" s="351"/>
      <c r="N58" s="351"/>
      <c r="O58" s="351"/>
      <c r="P58" s="351"/>
      <c r="Q58" s="351"/>
      <c r="R58" s="351"/>
      <c r="S58" s="351"/>
      <c r="T58" s="351"/>
      <c r="U58" s="351"/>
      <c r="V58" s="351"/>
      <c r="W58" s="351"/>
      <c r="X58" s="351"/>
      <c r="Y58" s="351"/>
      <c r="Z58" s="351"/>
      <c r="AA58" s="351"/>
      <c r="AB58" s="351"/>
      <c r="AC58" s="351"/>
      <c r="AD58" s="351"/>
      <c r="AE58" s="440"/>
      <c r="AF58" s="297"/>
      <c r="AG58" s="297"/>
      <c r="AH58" s="297"/>
      <c r="AI58" s="475"/>
    </row>
    <row r="59" spans="2:35" ht="34.9" customHeight="1">
      <c r="B59" s="440"/>
      <c r="C59" s="285" t="s">
        <v>601</v>
      </c>
      <c r="D59" s="308"/>
      <c r="E59" s="287" t="s">
        <v>679</v>
      </c>
      <c r="F59" s="288" t="s">
        <v>1538</v>
      </c>
      <c r="G59" s="289"/>
      <c r="H59" s="290" t="str">
        <f t="shared" si="1"/>
        <v/>
      </c>
      <c r="I59" s="290"/>
      <c r="J59" s="290"/>
      <c r="K59" s="290"/>
      <c r="L59" s="290"/>
      <c r="M59" s="291"/>
      <c r="N59" s="454"/>
      <c r="O59" s="442"/>
      <c r="P59" s="442"/>
      <c r="Q59" s="442"/>
      <c r="R59" s="442"/>
      <c r="S59" s="442"/>
      <c r="T59" s="442"/>
      <c r="U59" s="443"/>
      <c r="V59" s="444"/>
      <c r="W59" s="444"/>
      <c r="X59" s="444"/>
      <c r="Y59" s="444"/>
      <c r="Z59" s="444"/>
      <c r="AA59" s="444"/>
      <c r="AB59" s="444"/>
      <c r="AC59" s="444"/>
      <c r="AD59" s="444"/>
      <c r="AE59" s="394"/>
      <c r="AF59" s="297"/>
      <c r="AG59" s="297"/>
      <c r="AH59" s="297"/>
      <c r="AI59" s="484"/>
    </row>
    <row r="60" spans="2:35" ht="49.9" customHeight="1">
      <c r="B60" s="307"/>
      <c r="C60" s="286"/>
      <c r="D60" s="286"/>
      <c r="E60" s="286"/>
      <c r="F60" s="286" t="str">
        <f>"Fabrication "&amp;M60&amp;" "&amp;P60</f>
        <v xml:space="preserve">Fabrication Medium Steel - Standard (90KG/M&gt;Weight≥30KG/M) </v>
      </c>
      <c r="G60" s="308" t="s">
        <v>1493</v>
      </c>
      <c r="H60" s="309" t="str">
        <f t="shared" si="1"/>
        <v>S01AA002-00001</v>
      </c>
      <c r="I60" s="310"/>
      <c r="J60" s="310" t="str">
        <f>VLOOKUP($H60,'WM-AR'!$B$7:$AL$2292,34,FALSE)</f>
        <v>TON</v>
      </c>
      <c r="K60" s="310" t="str">
        <f>VLOOKUP($H60,'WM-AR'!$B$7:$AL$2292,4,FALSE)</f>
        <v>Main Steel Structure Fabrication Work</v>
      </c>
      <c r="L60" s="310" t="str">
        <f>VLOOKUP($H60,'WM-AR'!$B$7:$AL$2292,6,FALSE)</f>
        <v>Shelter/Building</v>
      </c>
      <c r="M60" s="310" t="str">
        <f>VLOOKUP($H60,'WM-AR'!$B$7:$AL$2292,8,FALSE)</f>
        <v>Medium Steel - Standard (90KG/M&gt;Weight≥30KG/M)</v>
      </c>
      <c r="N60" s="310">
        <f>VLOOKUP($H60,'WM-AR'!$B$7:$AL$2292,10,FALSE)</f>
        <v>0</v>
      </c>
      <c r="O60" s="310">
        <f>VLOOKUP($H60,'WM-AR'!$B$7:$AL$2292,12,FALSE)</f>
        <v>0</v>
      </c>
      <c r="P60" s="310" t="str">
        <f>IF(VLOOKUP($H60,'WM-AR'!$B$7:$AL$2292,14,FALSE)=0,"",VLOOKUP($H60,'WM-AR'!$B$7:$AL$2292,14,FALSE))</f>
        <v/>
      </c>
      <c r="Q60" s="310">
        <f>VLOOKUP($H60,'WM-AR'!$B$7:$AL$2292,16,FALSE)</f>
        <v>0</v>
      </c>
      <c r="R60" s="310">
        <f>VLOOKUP($H60,'WM-AR'!$B$7:$AL$2292,18,FALSE)</f>
        <v>0</v>
      </c>
      <c r="S60" s="310">
        <f>VLOOKUP($H60,'WM-AR'!$B$7:$AL$2292,20,FALSE)</f>
        <v>0</v>
      </c>
      <c r="T60" s="310">
        <f>VLOOKUP($H60,'WM-AR'!$B$7:$AL$2292,22,FALSE)</f>
        <v>0</v>
      </c>
      <c r="U60" s="310">
        <f>VLOOKUP($H60,'WM-AR'!$B$7:$AL$2292,24,FALSE)</f>
        <v>0</v>
      </c>
      <c r="V60" s="310">
        <f>VLOOKUP($H60,'WM-AR'!$B$7:$AL$2292,25,FALSE)</f>
        <v>0</v>
      </c>
      <c r="W60" s="310">
        <f>VLOOKUP($H60,'WM-AR'!$B$7:$AL$2292,26,FALSE)</f>
        <v>0</v>
      </c>
      <c r="X60" s="310">
        <f>VLOOKUP($H60,'WM-AR'!$B$7:$AL$2292,27,FALSE)</f>
        <v>0</v>
      </c>
      <c r="Y60" s="310">
        <f>VLOOKUP($H60,'WM-AR'!$B$7:$AL$2292,28,FALSE)</f>
        <v>0</v>
      </c>
      <c r="Z60" s="310" t="str">
        <f>VLOOKUP($H60,'WM-AR'!$B$7:$AL$2292,29,FALSE)</f>
        <v>Material: (   )</v>
      </c>
      <c r="AA60" s="310">
        <f>VLOOKUP($H60,'WM-AR'!$B$7:$AL$2292,30,FALSE)</f>
        <v>0</v>
      </c>
      <c r="AB60" s="310">
        <f>VLOOKUP($H60,'WM-AR'!$B$7:$AL$2292,31,FALSE)</f>
        <v>0</v>
      </c>
      <c r="AC60" s="310">
        <f>VLOOKUP($H60,'WM-AR'!$B$7:$AL$2292,32,FALSE)</f>
        <v>0</v>
      </c>
      <c r="AD60" s="310">
        <f>VLOOKUP($H60,'WM-AR'!$B$7:$AL$2292,33,FALSE)</f>
        <v>0</v>
      </c>
      <c r="AE60" s="287" t="s">
        <v>1494</v>
      </c>
      <c r="AF60" s="316" t="s">
        <v>1533</v>
      </c>
      <c r="AG60" s="312"/>
      <c r="AH60" s="312" t="s">
        <v>886</v>
      </c>
      <c r="AI60" s="334" t="s">
        <v>1487</v>
      </c>
    </row>
    <row r="61" spans="2:35" ht="49.9" customHeight="1">
      <c r="B61" s="314"/>
      <c r="C61" s="285"/>
      <c r="D61" s="285"/>
      <c r="E61" s="285"/>
      <c r="F61" s="286" t="str">
        <f>"Erection "&amp;M61&amp;" "&amp;P61</f>
        <v xml:space="preserve">Erection Medium Steel (90KG/M&gt;Weight≥30KG/M) </v>
      </c>
      <c r="G61" s="308" t="s">
        <v>1495</v>
      </c>
      <c r="H61" s="309" t="str">
        <f t="shared" si="1"/>
        <v>S03AA028-00001</v>
      </c>
      <c r="I61" s="310"/>
      <c r="J61" s="310" t="str">
        <f>VLOOKUP($H61,'WM-AR'!$B$7:$AL$2292,34,FALSE)</f>
        <v>TON</v>
      </c>
      <c r="K61" s="310" t="str">
        <f>VLOOKUP($H61,'WM-AR'!$B$7:$AL$2292,4,FALSE)</f>
        <v>Main Steel Structure Erection Work</v>
      </c>
      <c r="L61" s="310" t="str">
        <f>VLOOKUP($H61,'WM-AR'!$B$7:$AL$2292,6,FALSE)</f>
        <v>Shelter/Building</v>
      </c>
      <c r="M61" s="310" t="str">
        <f>VLOOKUP($H61,'WM-AR'!$B$7:$AL$2292,8,FALSE)</f>
        <v>Medium Steel (90KG/M&gt;Weight≥30KG/M)</v>
      </c>
      <c r="N61" s="310">
        <f>VLOOKUP($H61,'WM-AR'!$B$7:$AL$2292,10,FALSE)</f>
        <v>0</v>
      </c>
      <c r="O61" s="310">
        <f>VLOOKUP($H61,'WM-AR'!$B$7:$AL$2292,12,FALSE)</f>
        <v>0</v>
      </c>
      <c r="P61" s="310" t="str">
        <f>IF(VLOOKUP($H61,'WM-AR'!$B$7:$AL$2292,14,FALSE)=0,"",VLOOKUP($H61,'WM-AR'!$B$7:$AL$2292,14,FALSE))</f>
        <v/>
      </c>
      <c r="Q61" s="310">
        <f>VLOOKUP($H61,'WM-AR'!$B$7:$AL$2292,16,FALSE)</f>
        <v>0</v>
      </c>
      <c r="R61" s="310">
        <f>VLOOKUP($H61,'WM-AR'!$B$7:$AL$2292,18,FALSE)</f>
        <v>0</v>
      </c>
      <c r="S61" s="310">
        <f>VLOOKUP($H61,'WM-AR'!$B$7:$AL$2292,20,FALSE)</f>
        <v>0</v>
      </c>
      <c r="T61" s="310">
        <f>VLOOKUP($H61,'WM-AR'!$B$7:$AL$2292,22,FALSE)</f>
        <v>0</v>
      </c>
      <c r="U61" s="310">
        <f>VLOOKUP($H61,'WM-AR'!$B$7:$AL$2292,24,FALSE)</f>
        <v>0</v>
      </c>
      <c r="V61" s="310">
        <f>VLOOKUP($H61,'WM-AR'!$B$7:$AL$2292,25,FALSE)</f>
        <v>0</v>
      </c>
      <c r="W61" s="310">
        <f>VLOOKUP($H61,'WM-AR'!$B$7:$AL$2292,26,FALSE)</f>
        <v>0</v>
      </c>
      <c r="X61" s="310">
        <f>VLOOKUP($H61,'WM-AR'!$B$7:$AL$2292,27,FALSE)</f>
        <v>0</v>
      </c>
      <c r="Y61" s="310">
        <f>VLOOKUP($H61,'WM-AR'!$B$7:$AL$2292,28,FALSE)</f>
        <v>0</v>
      </c>
      <c r="Z61" s="310" t="str">
        <f>VLOOKUP($H61,'WM-AR'!$B$7:$AL$2292,29,FALSE)</f>
        <v>Material: (   )</v>
      </c>
      <c r="AA61" s="310">
        <f>VLOOKUP($H61,'WM-AR'!$B$7:$AL$2292,30,FALSE)</f>
        <v>0</v>
      </c>
      <c r="AB61" s="310">
        <f>VLOOKUP($H61,'WM-AR'!$B$7:$AL$2292,31,FALSE)</f>
        <v>0</v>
      </c>
      <c r="AC61" s="310">
        <f>VLOOKUP($H61,'WM-AR'!$B$7:$AL$2292,32,FALSE)</f>
        <v>0</v>
      </c>
      <c r="AD61" s="310">
        <f>VLOOKUP($H61,'WM-AR'!$B$7:$AL$2292,33,FALSE)</f>
        <v>0</v>
      </c>
      <c r="AE61" s="287" t="s">
        <v>1496</v>
      </c>
      <c r="AF61" s="316" t="s">
        <v>1533</v>
      </c>
      <c r="AG61" s="312"/>
      <c r="AH61" s="312" t="s">
        <v>886</v>
      </c>
      <c r="AI61" s="334"/>
    </row>
    <row r="62" spans="2:35" ht="49.9" customHeight="1">
      <c r="B62" s="314"/>
      <c r="C62" s="285"/>
      <c r="D62" s="285"/>
      <c r="E62" s="285"/>
      <c r="F62" s="286" t="str">
        <f t="shared" ref="F62" si="9">M62&amp;" "&amp;P62</f>
        <v xml:space="preserve">Steel Painting/Coating </v>
      </c>
      <c r="G62" s="308" t="s">
        <v>1489</v>
      </c>
      <c r="H62" s="309" t="str">
        <f t="shared" si="1"/>
        <v>S01AA010-00001</v>
      </c>
      <c r="I62" s="310"/>
      <c r="J62" s="310" t="str">
        <f>VLOOKUP($H62,'WM-AR'!$B$7:$AL$2292,34,FALSE)</f>
        <v>M2</v>
      </c>
      <c r="K62" s="310" t="str">
        <f>VLOOKUP($H62,'WM-AR'!$B$7:$AL$2292,4,FALSE)</f>
        <v>Main Steel Structure Fabrication Work</v>
      </c>
      <c r="L62" s="310" t="str">
        <f>VLOOKUP($H62,'WM-AR'!$B$7:$AL$2292,6,FALSE)</f>
        <v>Shelter/Building</v>
      </c>
      <c r="M62" s="310" t="str">
        <f>VLOOKUP($H62,'WM-AR'!$B$7:$AL$2292,8,FALSE)</f>
        <v>Steel Painting/Coating</v>
      </c>
      <c r="N62" s="310" t="str">
        <f>VLOOKUP($H62,'WM-AR'!$B$7:$AL$2292,10,FALSE)</f>
        <v>for Non-Fireproofed Steel Surface, Surface Preparation, Primer, Second &amp; Final Coat</v>
      </c>
      <c r="O62" s="310">
        <f>VLOOKUP($H62,'WM-AR'!$B$7:$AL$2292,12,FALSE)</f>
        <v>0</v>
      </c>
      <c r="P62" s="310" t="str">
        <f>IF(VLOOKUP($H62,'WM-AR'!$B$7:$AL$2292,14,FALSE)=0,"",VLOOKUP($H62,'WM-AR'!$B$7:$AL$2292,14,FALSE))</f>
        <v/>
      </c>
      <c r="Q62" s="310">
        <f>VLOOKUP($H62,'WM-AR'!$B$7:$AL$2292,16,FALSE)</f>
        <v>0</v>
      </c>
      <c r="R62" s="310">
        <f>VLOOKUP($H62,'WM-AR'!$B$7:$AL$2292,18,FALSE)</f>
        <v>0</v>
      </c>
      <c r="S62" s="310">
        <f>VLOOKUP($H62,'WM-AR'!$B$7:$AL$2292,20,FALSE)</f>
        <v>0</v>
      </c>
      <c r="T62" s="310">
        <f>VLOOKUP($H62,'WM-AR'!$B$7:$AL$2292,22,FALSE)</f>
        <v>0</v>
      </c>
      <c r="U62" s="310">
        <f>VLOOKUP($H62,'WM-AR'!$B$7:$AL$2292,24,FALSE)</f>
        <v>0</v>
      </c>
      <c r="V62" s="310">
        <f>VLOOKUP($H62,'WM-AR'!$B$7:$AL$2292,25,FALSE)</f>
        <v>0</v>
      </c>
      <c r="W62" s="310">
        <f>VLOOKUP($H62,'WM-AR'!$B$7:$AL$2292,26,FALSE)</f>
        <v>0</v>
      </c>
      <c r="X62" s="310">
        <f>VLOOKUP($H62,'WM-AR'!$B$7:$AL$2292,27,FALSE)</f>
        <v>0</v>
      </c>
      <c r="Y62" s="310">
        <f>VLOOKUP($H62,'WM-AR'!$B$7:$AL$2292,28,FALSE)</f>
        <v>0</v>
      </c>
      <c r="Z62" s="310" t="str">
        <f>VLOOKUP($H62,'WM-AR'!$B$7:$AL$2292,29,FALSE)</f>
        <v>Material: (   )</v>
      </c>
      <c r="AA62" s="310">
        <f>VLOOKUP($H62,'WM-AR'!$B$7:$AL$2292,30,FALSE)</f>
        <v>0</v>
      </c>
      <c r="AB62" s="310">
        <f>VLOOKUP($H62,'WM-AR'!$B$7:$AL$2292,31,FALSE)</f>
        <v>0</v>
      </c>
      <c r="AC62" s="310">
        <f>VLOOKUP($H62,'WM-AR'!$B$7:$AL$2292,32,FALSE)</f>
        <v>0</v>
      </c>
      <c r="AD62" s="310">
        <f>VLOOKUP($H62,'WM-AR'!$B$7:$AL$2292,33,FALSE)</f>
        <v>0</v>
      </c>
      <c r="AE62" s="287"/>
      <c r="AF62" s="316" t="s">
        <v>1535</v>
      </c>
      <c r="AG62" s="312"/>
      <c r="AH62" s="312" t="s">
        <v>763</v>
      </c>
      <c r="AI62" s="334" t="s">
        <v>1491</v>
      </c>
    </row>
    <row r="63" spans="2:35" ht="34.9" customHeight="1">
      <c r="B63" s="349"/>
      <c r="C63" s="420"/>
      <c r="D63" s="426"/>
      <c r="E63" s="426"/>
      <c r="F63" s="426"/>
      <c r="G63" s="426"/>
      <c r="H63" s="350" t="str">
        <f t="shared" si="1"/>
        <v/>
      </c>
      <c r="I63" s="351"/>
      <c r="J63" s="351"/>
      <c r="K63" s="351"/>
      <c r="L63" s="351"/>
      <c r="M63" s="351"/>
      <c r="N63" s="351"/>
      <c r="O63" s="351"/>
      <c r="P63" s="351"/>
      <c r="Q63" s="351"/>
      <c r="R63" s="351"/>
      <c r="S63" s="351"/>
      <c r="T63" s="351"/>
      <c r="U63" s="351"/>
      <c r="V63" s="351"/>
      <c r="W63" s="351"/>
      <c r="X63" s="351"/>
      <c r="Y63" s="351"/>
      <c r="Z63" s="351"/>
      <c r="AA63" s="351"/>
      <c r="AB63" s="351"/>
      <c r="AC63" s="351"/>
      <c r="AD63" s="351"/>
      <c r="AE63" s="440"/>
      <c r="AF63" s="297"/>
      <c r="AG63" s="297"/>
      <c r="AH63" s="297"/>
      <c r="AI63" s="475"/>
    </row>
    <row r="64" spans="2:35" ht="34.9" customHeight="1">
      <c r="B64" s="440"/>
      <c r="C64" s="285" t="s">
        <v>601</v>
      </c>
      <c r="D64" s="308"/>
      <c r="E64" s="287" t="s">
        <v>679</v>
      </c>
      <c r="F64" s="288" t="s">
        <v>1539</v>
      </c>
      <c r="G64" s="289"/>
      <c r="H64" s="290" t="str">
        <f t="shared" si="1"/>
        <v/>
      </c>
      <c r="I64" s="290"/>
      <c r="J64" s="290"/>
      <c r="K64" s="290"/>
      <c r="L64" s="290"/>
      <c r="M64" s="291"/>
      <c r="N64" s="454"/>
      <c r="O64" s="442"/>
      <c r="P64" s="442"/>
      <c r="Q64" s="442"/>
      <c r="R64" s="442"/>
      <c r="S64" s="442"/>
      <c r="T64" s="442"/>
      <c r="U64" s="443"/>
      <c r="V64" s="444"/>
      <c r="W64" s="444"/>
      <c r="X64" s="444"/>
      <c r="Y64" s="444"/>
      <c r="Z64" s="444"/>
      <c r="AA64" s="444"/>
      <c r="AB64" s="444"/>
      <c r="AC64" s="444"/>
      <c r="AD64" s="444"/>
      <c r="AE64" s="423"/>
      <c r="AF64" s="424"/>
      <c r="AG64" s="424"/>
      <c r="AH64" s="424"/>
      <c r="AI64" s="333"/>
    </row>
    <row r="65" spans="2:35" ht="49.9" customHeight="1">
      <c r="B65" s="307"/>
      <c r="C65" s="286"/>
      <c r="D65" s="286"/>
      <c r="E65" s="286"/>
      <c r="F65" s="286" t="str">
        <f>"Fabrication "&amp;M65&amp;" "&amp;P65</f>
        <v xml:space="preserve">Fabrication Medium Steel - Standard (90KG/M&gt;Weight≥30KG/M) </v>
      </c>
      <c r="G65" s="452" t="s">
        <v>1493</v>
      </c>
      <c r="H65" s="309" t="str">
        <f t="shared" si="1"/>
        <v>S01AA002-00001</v>
      </c>
      <c r="I65" s="310"/>
      <c r="J65" s="310" t="str">
        <f>VLOOKUP($H65,'WM-AR'!$B$7:$AL$2292,34,FALSE)</f>
        <v>TON</v>
      </c>
      <c r="K65" s="310" t="str">
        <f>VLOOKUP($H65,'WM-AR'!$B$7:$AL$2292,4,FALSE)</f>
        <v>Main Steel Structure Fabrication Work</v>
      </c>
      <c r="L65" s="310" t="str">
        <f>VLOOKUP($H65,'WM-AR'!$B$7:$AL$2292,6,FALSE)</f>
        <v>Shelter/Building</v>
      </c>
      <c r="M65" s="310" t="str">
        <f>VLOOKUP($H65,'WM-AR'!$B$7:$AL$2292,8,FALSE)</f>
        <v>Medium Steel - Standard (90KG/M&gt;Weight≥30KG/M)</v>
      </c>
      <c r="N65" s="310">
        <f>VLOOKUP($H65,'WM-AR'!$B$7:$AL$2292,10,FALSE)</f>
        <v>0</v>
      </c>
      <c r="O65" s="310">
        <f>VLOOKUP($H65,'WM-AR'!$B$7:$AL$2292,12,FALSE)</f>
        <v>0</v>
      </c>
      <c r="P65" s="310" t="str">
        <f>IF(VLOOKUP($H65,'WM-AR'!$B$7:$AL$2292,14,FALSE)=0,"",VLOOKUP($H65,'WM-AR'!$B$7:$AL$2292,14,FALSE))</f>
        <v/>
      </c>
      <c r="Q65" s="310">
        <f>VLOOKUP($H65,'WM-AR'!$B$7:$AL$2292,16,FALSE)</f>
        <v>0</v>
      </c>
      <c r="R65" s="310">
        <f>VLOOKUP($H65,'WM-AR'!$B$7:$AL$2292,18,FALSE)</f>
        <v>0</v>
      </c>
      <c r="S65" s="310">
        <f>VLOOKUP($H65,'WM-AR'!$B$7:$AL$2292,20,FALSE)</f>
        <v>0</v>
      </c>
      <c r="T65" s="310">
        <f>VLOOKUP($H65,'WM-AR'!$B$7:$AL$2292,22,FALSE)</f>
        <v>0</v>
      </c>
      <c r="U65" s="310">
        <f>VLOOKUP($H65,'WM-AR'!$B$7:$AL$2292,24,FALSE)</f>
        <v>0</v>
      </c>
      <c r="V65" s="310">
        <f>VLOOKUP($H65,'WM-AR'!$B$7:$AL$2292,25,FALSE)</f>
        <v>0</v>
      </c>
      <c r="W65" s="310">
        <f>VLOOKUP($H65,'WM-AR'!$B$7:$AL$2292,26,FALSE)</f>
        <v>0</v>
      </c>
      <c r="X65" s="310">
        <f>VLOOKUP($H65,'WM-AR'!$B$7:$AL$2292,27,FALSE)</f>
        <v>0</v>
      </c>
      <c r="Y65" s="310">
        <f>VLOOKUP($H65,'WM-AR'!$B$7:$AL$2292,28,FALSE)</f>
        <v>0</v>
      </c>
      <c r="Z65" s="310" t="str">
        <f>VLOOKUP($H65,'WM-AR'!$B$7:$AL$2292,29,FALSE)</f>
        <v>Material: (   )</v>
      </c>
      <c r="AA65" s="310">
        <f>VLOOKUP($H65,'WM-AR'!$B$7:$AL$2292,30,FALSE)</f>
        <v>0</v>
      </c>
      <c r="AB65" s="310">
        <f>VLOOKUP($H65,'WM-AR'!$B$7:$AL$2292,31,FALSE)</f>
        <v>0</v>
      </c>
      <c r="AC65" s="310">
        <f>VLOOKUP($H65,'WM-AR'!$B$7:$AL$2292,32,FALSE)</f>
        <v>0</v>
      </c>
      <c r="AD65" s="310">
        <f>VLOOKUP($H65,'WM-AR'!$B$7:$AL$2292,33,FALSE)</f>
        <v>0</v>
      </c>
      <c r="AE65" s="287" t="s">
        <v>1496</v>
      </c>
      <c r="AF65" s="491" t="s">
        <v>1533</v>
      </c>
      <c r="AG65" s="492"/>
      <c r="AH65" s="492" t="s">
        <v>886</v>
      </c>
      <c r="AI65" s="334" t="s">
        <v>1487</v>
      </c>
    </row>
    <row r="66" spans="2:35" ht="49.9" customHeight="1">
      <c r="B66" s="314"/>
      <c r="C66" s="285"/>
      <c r="D66" s="285"/>
      <c r="E66" s="285"/>
      <c r="F66" s="286" t="str">
        <f>"Erection "&amp;M66&amp;" "&amp;P66</f>
        <v xml:space="preserve">Erection Medium Steel (90KG/M&gt;Weight≥30KG/M) </v>
      </c>
      <c r="G66" s="452" t="s">
        <v>1495</v>
      </c>
      <c r="H66" s="309" t="str">
        <f t="shared" si="1"/>
        <v>S03AA028-00001</v>
      </c>
      <c r="I66" s="310"/>
      <c r="J66" s="310" t="str">
        <f>VLOOKUP($H66,'WM-AR'!$B$7:$AL$2292,34,FALSE)</f>
        <v>TON</v>
      </c>
      <c r="K66" s="310" t="str">
        <f>VLOOKUP($H66,'WM-AR'!$B$7:$AL$2292,4,FALSE)</f>
        <v>Main Steel Structure Erection Work</v>
      </c>
      <c r="L66" s="310" t="str">
        <f>VLOOKUP($H66,'WM-AR'!$B$7:$AL$2292,6,FALSE)</f>
        <v>Shelter/Building</v>
      </c>
      <c r="M66" s="310" t="str">
        <f>VLOOKUP($H66,'WM-AR'!$B$7:$AL$2292,8,FALSE)</f>
        <v>Medium Steel (90KG/M&gt;Weight≥30KG/M)</v>
      </c>
      <c r="N66" s="310">
        <f>VLOOKUP($H66,'WM-AR'!$B$7:$AL$2292,10,FALSE)</f>
        <v>0</v>
      </c>
      <c r="O66" s="310">
        <f>VLOOKUP($H66,'WM-AR'!$B$7:$AL$2292,12,FALSE)</f>
        <v>0</v>
      </c>
      <c r="P66" s="310" t="str">
        <f>IF(VLOOKUP($H66,'WM-AR'!$B$7:$AL$2292,14,FALSE)=0,"",VLOOKUP($H66,'WM-AR'!$B$7:$AL$2292,14,FALSE))</f>
        <v/>
      </c>
      <c r="Q66" s="310">
        <f>VLOOKUP($H66,'WM-AR'!$B$7:$AL$2292,16,FALSE)</f>
        <v>0</v>
      </c>
      <c r="R66" s="310">
        <f>VLOOKUP($H66,'WM-AR'!$B$7:$AL$2292,18,FALSE)</f>
        <v>0</v>
      </c>
      <c r="S66" s="310">
        <f>VLOOKUP($H66,'WM-AR'!$B$7:$AL$2292,20,FALSE)</f>
        <v>0</v>
      </c>
      <c r="T66" s="310">
        <f>VLOOKUP($H66,'WM-AR'!$B$7:$AL$2292,22,FALSE)</f>
        <v>0</v>
      </c>
      <c r="U66" s="310">
        <f>VLOOKUP($H66,'WM-AR'!$B$7:$AL$2292,24,FALSE)</f>
        <v>0</v>
      </c>
      <c r="V66" s="310">
        <f>VLOOKUP($H66,'WM-AR'!$B$7:$AL$2292,25,FALSE)</f>
        <v>0</v>
      </c>
      <c r="W66" s="310">
        <f>VLOOKUP($H66,'WM-AR'!$B$7:$AL$2292,26,FALSE)</f>
        <v>0</v>
      </c>
      <c r="X66" s="310">
        <f>VLOOKUP($H66,'WM-AR'!$B$7:$AL$2292,27,FALSE)</f>
        <v>0</v>
      </c>
      <c r="Y66" s="310">
        <f>VLOOKUP($H66,'WM-AR'!$B$7:$AL$2292,28,FALSE)</f>
        <v>0</v>
      </c>
      <c r="Z66" s="310" t="str">
        <f>VLOOKUP($H66,'WM-AR'!$B$7:$AL$2292,29,FALSE)</f>
        <v>Material: (   )</v>
      </c>
      <c r="AA66" s="310">
        <f>VLOOKUP($H66,'WM-AR'!$B$7:$AL$2292,30,FALSE)</f>
        <v>0</v>
      </c>
      <c r="AB66" s="310">
        <f>VLOOKUP($H66,'WM-AR'!$B$7:$AL$2292,31,FALSE)</f>
        <v>0</v>
      </c>
      <c r="AC66" s="310">
        <f>VLOOKUP($H66,'WM-AR'!$B$7:$AL$2292,32,FALSE)</f>
        <v>0</v>
      </c>
      <c r="AD66" s="310">
        <f>VLOOKUP($H66,'WM-AR'!$B$7:$AL$2292,33,FALSE)</f>
        <v>0</v>
      </c>
      <c r="AE66" s="287" t="s">
        <v>1496</v>
      </c>
      <c r="AF66" s="491" t="s">
        <v>1533</v>
      </c>
      <c r="AG66" s="492"/>
      <c r="AH66" s="492" t="s">
        <v>886</v>
      </c>
      <c r="AI66" s="422"/>
    </row>
    <row r="67" spans="2:35" ht="49.9" customHeight="1">
      <c r="B67" s="314"/>
      <c r="C67" s="285"/>
      <c r="D67" s="285"/>
      <c r="E67" s="285"/>
      <c r="F67" s="286" t="str">
        <f t="shared" ref="F67" si="10">M67&amp;" "&amp;P67</f>
        <v xml:space="preserve">Steel Painting/Coating </v>
      </c>
      <c r="G67" s="452" t="s">
        <v>1489</v>
      </c>
      <c r="H67" s="309" t="str">
        <f t="shared" si="1"/>
        <v>S01AA010-00001</v>
      </c>
      <c r="I67" s="310"/>
      <c r="J67" s="310" t="str">
        <f>VLOOKUP($H67,'WM-AR'!$B$7:$AL$2292,34,FALSE)</f>
        <v>M2</v>
      </c>
      <c r="K67" s="310" t="str">
        <f>VLOOKUP($H67,'WM-AR'!$B$7:$AL$2292,4,FALSE)</f>
        <v>Main Steel Structure Fabrication Work</v>
      </c>
      <c r="L67" s="310" t="str">
        <f>VLOOKUP($H67,'WM-AR'!$B$7:$AL$2292,6,FALSE)</f>
        <v>Shelter/Building</v>
      </c>
      <c r="M67" s="310" t="str">
        <f>VLOOKUP($H67,'WM-AR'!$B$7:$AL$2292,8,FALSE)</f>
        <v>Steel Painting/Coating</v>
      </c>
      <c r="N67" s="310" t="str">
        <f>VLOOKUP($H67,'WM-AR'!$B$7:$AL$2292,10,FALSE)</f>
        <v>for Non-Fireproofed Steel Surface, Surface Preparation, Primer, Second &amp; Final Coat</v>
      </c>
      <c r="O67" s="310">
        <f>VLOOKUP($H67,'WM-AR'!$B$7:$AL$2292,12,FALSE)</f>
        <v>0</v>
      </c>
      <c r="P67" s="310" t="str">
        <f>IF(VLOOKUP($H67,'WM-AR'!$B$7:$AL$2292,14,FALSE)=0,"",VLOOKUP($H67,'WM-AR'!$B$7:$AL$2292,14,FALSE))</f>
        <v/>
      </c>
      <c r="Q67" s="310">
        <f>VLOOKUP($H67,'WM-AR'!$B$7:$AL$2292,16,FALSE)</f>
        <v>0</v>
      </c>
      <c r="R67" s="310">
        <f>VLOOKUP($H67,'WM-AR'!$B$7:$AL$2292,18,FALSE)</f>
        <v>0</v>
      </c>
      <c r="S67" s="310">
        <f>VLOOKUP($H67,'WM-AR'!$B$7:$AL$2292,20,FALSE)</f>
        <v>0</v>
      </c>
      <c r="T67" s="310">
        <f>VLOOKUP($H67,'WM-AR'!$B$7:$AL$2292,22,FALSE)</f>
        <v>0</v>
      </c>
      <c r="U67" s="310">
        <f>VLOOKUP($H67,'WM-AR'!$B$7:$AL$2292,24,FALSE)</f>
        <v>0</v>
      </c>
      <c r="V67" s="310">
        <f>VLOOKUP($H67,'WM-AR'!$B$7:$AL$2292,25,FALSE)</f>
        <v>0</v>
      </c>
      <c r="W67" s="310">
        <f>VLOOKUP($H67,'WM-AR'!$B$7:$AL$2292,26,FALSE)</f>
        <v>0</v>
      </c>
      <c r="X67" s="310">
        <f>VLOOKUP($H67,'WM-AR'!$B$7:$AL$2292,27,FALSE)</f>
        <v>0</v>
      </c>
      <c r="Y67" s="310">
        <f>VLOOKUP($H67,'WM-AR'!$B$7:$AL$2292,28,FALSE)</f>
        <v>0</v>
      </c>
      <c r="Z67" s="310" t="str">
        <f>VLOOKUP($H67,'WM-AR'!$B$7:$AL$2292,29,FALSE)</f>
        <v>Material: (   )</v>
      </c>
      <c r="AA67" s="310">
        <f>VLOOKUP($H67,'WM-AR'!$B$7:$AL$2292,30,FALSE)</f>
        <v>0</v>
      </c>
      <c r="AB67" s="310">
        <f>VLOOKUP($H67,'WM-AR'!$B$7:$AL$2292,31,FALSE)</f>
        <v>0</v>
      </c>
      <c r="AC67" s="310">
        <f>VLOOKUP($H67,'WM-AR'!$B$7:$AL$2292,32,FALSE)</f>
        <v>0</v>
      </c>
      <c r="AD67" s="310">
        <f>VLOOKUP($H67,'WM-AR'!$B$7:$AL$2292,33,FALSE)</f>
        <v>0</v>
      </c>
      <c r="AE67" s="287"/>
      <c r="AF67" s="491" t="s">
        <v>1535</v>
      </c>
      <c r="AG67" s="492"/>
      <c r="AH67" s="492" t="s">
        <v>763</v>
      </c>
      <c r="AI67" s="422" t="s">
        <v>1491</v>
      </c>
    </row>
    <row r="68" spans="2:35" ht="34.9" customHeight="1">
      <c r="B68" s="349"/>
      <c r="C68" s="420"/>
      <c r="D68" s="426"/>
      <c r="E68" s="426"/>
      <c r="F68" s="426"/>
      <c r="G68" s="426"/>
      <c r="H68" s="350" t="str">
        <f t="shared" si="1"/>
        <v/>
      </c>
      <c r="I68" s="351"/>
      <c r="J68" s="351"/>
      <c r="K68" s="351"/>
      <c r="L68" s="351"/>
      <c r="M68" s="351"/>
      <c r="N68" s="351"/>
      <c r="O68" s="351"/>
      <c r="P68" s="351"/>
      <c r="Q68" s="351"/>
      <c r="R68" s="351"/>
      <c r="S68" s="351"/>
      <c r="T68" s="351"/>
      <c r="U68" s="351"/>
      <c r="V68" s="351"/>
      <c r="W68" s="351"/>
      <c r="X68" s="351"/>
      <c r="Y68" s="351"/>
      <c r="Z68" s="351"/>
      <c r="AA68" s="351"/>
      <c r="AB68" s="351"/>
      <c r="AC68" s="351"/>
      <c r="AD68" s="351"/>
      <c r="AE68" s="440"/>
      <c r="AF68" s="297"/>
      <c r="AG68" s="297"/>
      <c r="AH68" s="297"/>
      <c r="AI68" s="475"/>
    </row>
    <row r="69" spans="2:35" ht="34.9" customHeight="1">
      <c r="B69" s="440"/>
      <c r="C69" s="285" t="s">
        <v>601</v>
      </c>
      <c r="D69" s="308"/>
      <c r="E69" s="287" t="s">
        <v>679</v>
      </c>
      <c r="F69" s="288" t="s">
        <v>1540</v>
      </c>
      <c r="G69" s="289"/>
      <c r="H69" s="290" t="str">
        <f t="shared" si="1"/>
        <v/>
      </c>
      <c r="I69" s="290"/>
      <c r="J69" s="290"/>
      <c r="K69" s="290"/>
      <c r="L69" s="290"/>
      <c r="M69" s="291"/>
      <c r="N69" s="454"/>
      <c r="O69" s="442"/>
      <c r="P69" s="442"/>
      <c r="Q69" s="442"/>
      <c r="R69" s="442"/>
      <c r="S69" s="442"/>
      <c r="T69" s="442"/>
      <c r="U69" s="443"/>
      <c r="V69" s="444"/>
      <c r="W69" s="444"/>
      <c r="X69" s="444"/>
      <c r="Y69" s="444"/>
      <c r="Z69" s="444"/>
      <c r="AA69" s="444"/>
      <c r="AB69" s="444"/>
      <c r="AC69" s="444"/>
      <c r="AD69" s="444"/>
      <c r="AE69" s="423"/>
      <c r="AF69" s="424"/>
      <c r="AG69" s="424"/>
      <c r="AH69" s="424"/>
      <c r="AI69" s="333"/>
    </row>
    <row r="70" spans="2:35" ht="49.9" customHeight="1">
      <c r="B70" s="307"/>
      <c r="C70" s="286"/>
      <c r="D70" s="286"/>
      <c r="E70" s="286"/>
      <c r="F70" s="286" t="str">
        <f>"Fabrication "&amp;M70&amp;" "&amp;P70</f>
        <v xml:space="preserve">Fabrication Medium Steel - Standard (90KG/M&gt;Weight≥30KG/M) </v>
      </c>
      <c r="G70" s="452" t="s">
        <v>1493</v>
      </c>
      <c r="H70" s="309" t="str">
        <f t="shared" si="1"/>
        <v>S01AA002-00001</v>
      </c>
      <c r="I70" s="310"/>
      <c r="J70" s="310" t="str">
        <f>VLOOKUP($H70,'WM-AR'!$B$7:$AL$2292,34,FALSE)</f>
        <v>TON</v>
      </c>
      <c r="K70" s="310" t="str">
        <f>VLOOKUP($H70,'WM-AR'!$B$7:$AL$2292,4,FALSE)</f>
        <v>Main Steel Structure Fabrication Work</v>
      </c>
      <c r="L70" s="310" t="str">
        <f>VLOOKUP($H70,'WM-AR'!$B$7:$AL$2292,6,FALSE)</f>
        <v>Shelter/Building</v>
      </c>
      <c r="M70" s="310" t="str">
        <f>VLOOKUP($H70,'WM-AR'!$B$7:$AL$2292,8,FALSE)</f>
        <v>Medium Steel - Standard (90KG/M&gt;Weight≥30KG/M)</v>
      </c>
      <c r="N70" s="310">
        <f>VLOOKUP($H70,'WM-AR'!$B$7:$AL$2292,10,FALSE)</f>
        <v>0</v>
      </c>
      <c r="O70" s="310">
        <f>VLOOKUP($H70,'WM-AR'!$B$7:$AL$2292,12,FALSE)</f>
        <v>0</v>
      </c>
      <c r="P70" s="310" t="str">
        <f>IF(VLOOKUP($H70,'WM-AR'!$B$7:$AL$2292,14,FALSE)=0,"",VLOOKUP($H70,'WM-AR'!$B$7:$AL$2292,14,FALSE))</f>
        <v/>
      </c>
      <c r="Q70" s="310">
        <f>VLOOKUP($H70,'WM-AR'!$B$7:$AL$2292,16,FALSE)</f>
        <v>0</v>
      </c>
      <c r="R70" s="310">
        <f>VLOOKUP($H70,'WM-AR'!$B$7:$AL$2292,18,FALSE)</f>
        <v>0</v>
      </c>
      <c r="S70" s="310">
        <f>VLOOKUP($H70,'WM-AR'!$B$7:$AL$2292,20,FALSE)</f>
        <v>0</v>
      </c>
      <c r="T70" s="310">
        <f>VLOOKUP($H70,'WM-AR'!$B$7:$AL$2292,22,FALSE)</f>
        <v>0</v>
      </c>
      <c r="U70" s="310">
        <f>VLOOKUP($H70,'WM-AR'!$B$7:$AL$2292,24,FALSE)</f>
        <v>0</v>
      </c>
      <c r="V70" s="310">
        <f>VLOOKUP($H70,'WM-AR'!$B$7:$AL$2292,25,FALSE)</f>
        <v>0</v>
      </c>
      <c r="W70" s="310">
        <f>VLOOKUP($H70,'WM-AR'!$B$7:$AL$2292,26,FALSE)</f>
        <v>0</v>
      </c>
      <c r="X70" s="310">
        <f>VLOOKUP($H70,'WM-AR'!$B$7:$AL$2292,27,FALSE)</f>
        <v>0</v>
      </c>
      <c r="Y70" s="310">
        <f>VLOOKUP($H70,'WM-AR'!$B$7:$AL$2292,28,FALSE)</f>
        <v>0</v>
      </c>
      <c r="Z70" s="310" t="str">
        <f>VLOOKUP($H70,'WM-AR'!$B$7:$AL$2292,29,FALSE)</f>
        <v>Material: (   )</v>
      </c>
      <c r="AA70" s="310">
        <f>VLOOKUP($H70,'WM-AR'!$B$7:$AL$2292,30,FALSE)</f>
        <v>0</v>
      </c>
      <c r="AB70" s="310">
        <f>VLOOKUP($H70,'WM-AR'!$B$7:$AL$2292,31,FALSE)</f>
        <v>0</v>
      </c>
      <c r="AC70" s="310">
        <f>VLOOKUP($H70,'WM-AR'!$B$7:$AL$2292,32,FALSE)</f>
        <v>0</v>
      </c>
      <c r="AD70" s="310">
        <f>VLOOKUP($H70,'WM-AR'!$B$7:$AL$2292,33,FALSE)</f>
        <v>0</v>
      </c>
      <c r="AE70" s="287" t="s">
        <v>1496</v>
      </c>
      <c r="AF70" s="491" t="s">
        <v>1533</v>
      </c>
      <c r="AG70" s="492"/>
      <c r="AH70" s="492" t="s">
        <v>886</v>
      </c>
      <c r="AI70" s="334" t="s">
        <v>1487</v>
      </c>
    </row>
    <row r="71" spans="2:35" ht="49.9" customHeight="1">
      <c r="B71" s="314"/>
      <c r="C71" s="285"/>
      <c r="D71" s="285"/>
      <c r="E71" s="285"/>
      <c r="F71" s="286" t="str">
        <f>"Erection "&amp;M71&amp;" "&amp;P71</f>
        <v xml:space="preserve">Erection Medium Steel (90KG/M&gt;Weight≥30KG/M) </v>
      </c>
      <c r="G71" s="452" t="s">
        <v>1495</v>
      </c>
      <c r="H71" s="309" t="str">
        <f t="shared" ref="H71:H134" si="11">LEFT(G71,14)</f>
        <v>S03AA028-00001</v>
      </c>
      <c r="I71" s="310"/>
      <c r="J71" s="310" t="str">
        <f>VLOOKUP($H71,'WM-AR'!$B$7:$AL$2292,34,FALSE)</f>
        <v>TON</v>
      </c>
      <c r="K71" s="310" t="str">
        <f>VLOOKUP($H71,'WM-AR'!$B$7:$AL$2292,4,FALSE)</f>
        <v>Main Steel Structure Erection Work</v>
      </c>
      <c r="L71" s="310" t="str">
        <f>VLOOKUP($H71,'WM-AR'!$B$7:$AL$2292,6,FALSE)</f>
        <v>Shelter/Building</v>
      </c>
      <c r="M71" s="310" t="str">
        <f>VLOOKUP($H71,'WM-AR'!$B$7:$AL$2292,8,FALSE)</f>
        <v>Medium Steel (90KG/M&gt;Weight≥30KG/M)</v>
      </c>
      <c r="N71" s="310">
        <f>VLOOKUP($H71,'WM-AR'!$B$7:$AL$2292,10,FALSE)</f>
        <v>0</v>
      </c>
      <c r="O71" s="310">
        <f>VLOOKUP($H71,'WM-AR'!$B$7:$AL$2292,12,FALSE)</f>
        <v>0</v>
      </c>
      <c r="P71" s="310" t="str">
        <f>IF(VLOOKUP($H71,'WM-AR'!$B$7:$AL$2292,14,FALSE)=0,"",VLOOKUP($H71,'WM-AR'!$B$7:$AL$2292,14,FALSE))</f>
        <v/>
      </c>
      <c r="Q71" s="310">
        <f>VLOOKUP($H71,'WM-AR'!$B$7:$AL$2292,16,FALSE)</f>
        <v>0</v>
      </c>
      <c r="R71" s="310">
        <f>VLOOKUP($H71,'WM-AR'!$B$7:$AL$2292,18,FALSE)</f>
        <v>0</v>
      </c>
      <c r="S71" s="310">
        <f>VLOOKUP($H71,'WM-AR'!$B$7:$AL$2292,20,FALSE)</f>
        <v>0</v>
      </c>
      <c r="T71" s="310">
        <f>VLOOKUP($H71,'WM-AR'!$B$7:$AL$2292,22,FALSE)</f>
        <v>0</v>
      </c>
      <c r="U71" s="310">
        <f>VLOOKUP($H71,'WM-AR'!$B$7:$AL$2292,24,FALSE)</f>
        <v>0</v>
      </c>
      <c r="V71" s="310">
        <f>VLOOKUP($H71,'WM-AR'!$B$7:$AL$2292,25,FALSE)</f>
        <v>0</v>
      </c>
      <c r="W71" s="310">
        <f>VLOOKUP($H71,'WM-AR'!$B$7:$AL$2292,26,FALSE)</f>
        <v>0</v>
      </c>
      <c r="X71" s="310">
        <f>VLOOKUP($H71,'WM-AR'!$B$7:$AL$2292,27,FALSE)</f>
        <v>0</v>
      </c>
      <c r="Y71" s="310">
        <f>VLOOKUP($H71,'WM-AR'!$B$7:$AL$2292,28,FALSE)</f>
        <v>0</v>
      </c>
      <c r="Z71" s="310" t="str">
        <f>VLOOKUP($H71,'WM-AR'!$B$7:$AL$2292,29,FALSE)</f>
        <v>Material: (   )</v>
      </c>
      <c r="AA71" s="310">
        <f>VLOOKUP($H71,'WM-AR'!$B$7:$AL$2292,30,FALSE)</f>
        <v>0</v>
      </c>
      <c r="AB71" s="310">
        <f>VLOOKUP($H71,'WM-AR'!$B$7:$AL$2292,31,FALSE)</f>
        <v>0</v>
      </c>
      <c r="AC71" s="310">
        <f>VLOOKUP($H71,'WM-AR'!$B$7:$AL$2292,32,FALSE)</f>
        <v>0</v>
      </c>
      <c r="AD71" s="310">
        <f>VLOOKUP($H71,'WM-AR'!$B$7:$AL$2292,33,FALSE)</f>
        <v>0</v>
      </c>
      <c r="AE71" s="287" t="s">
        <v>1496</v>
      </c>
      <c r="AF71" s="491" t="s">
        <v>1533</v>
      </c>
      <c r="AG71" s="492"/>
      <c r="AH71" s="492" t="s">
        <v>886</v>
      </c>
      <c r="AI71" s="422"/>
    </row>
    <row r="72" spans="2:35" ht="49.9" customHeight="1">
      <c r="B72" s="314"/>
      <c r="C72" s="285"/>
      <c r="D72" s="285"/>
      <c r="E72" s="285"/>
      <c r="F72" s="286" t="str">
        <f t="shared" ref="F72" si="12">M72&amp;" "&amp;P72</f>
        <v xml:space="preserve">Steel Painting/Coating </v>
      </c>
      <c r="G72" s="452" t="s">
        <v>1489</v>
      </c>
      <c r="H72" s="309" t="str">
        <f t="shared" si="11"/>
        <v>S01AA010-00001</v>
      </c>
      <c r="I72" s="310"/>
      <c r="J72" s="310" t="str">
        <f>VLOOKUP($H72,'WM-AR'!$B$7:$AL$2292,34,FALSE)</f>
        <v>M2</v>
      </c>
      <c r="K72" s="310" t="str">
        <f>VLOOKUP($H72,'WM-AR'!$B$7:$AL$2292,4,FALSE)</f>
        <v>Main Steel Structure Fabrication Work</v>
      </c>
      <c r="L72" s="310" t="str">
        <f>VLOOKUP($H72,'WM-AR'!$B$7:$AL$2292,6,FALSE)</f>
        <v>Shelter/Building</v>
      </c>
      <c r="M72" s="310" t="str">
        <f>VLOOKUP($H72,'WM-AR'!$B$7:$AL$2292,8,FALSE)</f>
        <v>Steel Painting/Coating</v>
      </c>
      <c r="N72" s="310" t="str">
        <f>VLOOKUP($H72,'WM-AR'!$B$7:$AL$2292,10,FALSE)</f>
        <v>for Non-Fireproofed Steel Surface, Surface Preparation, Primer, Second &amp; Final Coat</v>
      </c>
      <c r="O72" s="310">
        <f>VLOOKUP($H72,'WM-AR'!$B$7:$AL$2292,12,FALSE)</f>
        <v>0</v>
      </c>
      <c r="P72" s="310" t="str">
        <f>IF(VLOOKUP($H72,'WM-AR'!$B$7:$AL$2292,14,FALSE)=0,"",VLOOKUP($H72,'WM-AR'!$B$7:$AL$2292,14,FALSE))</f>
        <v/>
      </c>
      <c r="Q72" s="310">
        <f>VLOOKUP($H72,'WM-AR'!$B$7:$AL$2292,16,FALSE)</f>
        <v>0</v>
      </c>
      <c r="R72" s="310">
        <f>VLOOKUP($H72,'WM-AR'!$B$7:$AL$2292,18,FALSE)</f>
        <v>0</v>
      </c>
      <c r="S72" s="310">
        <f>VLOOKUP($H72,'WM-AR'!$B$7:$AL$2292,20,FALSE)</f>
        <v>0</v>
      </c>
      <c r="T72" s="310">
        <f>VLOOKUP($H72,'WM-AR'!$B$7:$AL$2292,22,FALSE)</f>
        <v>0</v>
      </c>
      <c r="U72" s="310">
        <f>VLOOKUP($H72,'WM-AR'!$B$7:$AL$2292,24,FALSE)</f>
        <v>0</v>
      </c>
      <c r="V72" s="310">
        <f>VLOOKUP($H72,'WM-AR'!$B$7:$AL$2292,25,FALSE)</f>
        <v>0</v>
      </c>
      <c r="W72" s="310">
        <f>VLOOKUP($H72,'WM-AR'!$B$7:$AL$2292,26,FALSE)</f>
        <v>0</v>
      </c>
      <c r="X72" s="310">
        <f>VLOOKUP($H72,'WM-AR'!$B$7:$AL$2292,27,FALSE)</f>
        <v>0</v>
      </c>
      <c r="Y72" s="310">
        <f>VLOOKUP($H72,'WM-AR'!$B$7:$AL$2292,28,FALSE)</f>
        <v>0</v>
      </c>
      <c r="Z72" s="310" t="str">
        <f>VLOOKUP($H72,'WM-AR'!$B$7:$AL$2292,29,FALSE)</f>
        <v>Material: (   )</v>
      </c>
      <c r="AA72" s="310">
        <f>VLOOKUP($H72,'WM-AR'!$B$7:$AL$2292,30,FALSE)</f>
        <v>0</v>
      </c>
      <c r="AB72" s="310">
        <f>VLOOKUP($H72,'WM-AR'!$B$7:$AL$2292,31,FALSE)</f>
        <v>0</v>
      </c>
      <c r="AC72" s="310">
        <f>VLOOKUP($H72,'WM-AR'!$B$7:$AL$2292,32,FALSE)</f>
        <v>0</v>
      </c>
      <c r="AD72" s="310">
        <f>VLOOKUP($H72,'WM-AR'!$B$7:$AL$2292,33,FALSE)</f>
        <v>0</v>
      </c>
      <c r="AE72" s="287"/>
      <c r="AF72" s="491" t="s">
        <v>1535</v>
      </c>
      <c r="AG72" s="492"/>
      <c r="AH72" s="492" t="s">
        <v>763</v>
      </c>
      <c r="AI72" s="422" t="s">
        <v>1491</v>
      </c>
    </row>
    <row r="73" spans="2:35" ht="34.9" customHeight="1">
      <c r="B73" s="349"/>
      <c r="C73" s="420"/>
      <c r="D73" s="426"/>
      <c r="E73" s="426"/>
      <c r="F73" s="426"/>
      <c r="G73" s="426"/>
      <c r="H73" s="350" t="str">
        <f t="shared" si="11"/>
        <v/>
      </c>
      <c r="I73" s="351"/>
      <c r="J73" s="351"/>
      <c r="K73" s="351"/>
      <c r="L73" s="351"/>
      <c r="M73" s="351"/>
      <c r="N73" s="351"/>
      <c r="O73" s="351"/>
      <c r="P73" s="351"/>
      <c r="Q73" s="351"/>
      <c r="R73" s="351"/>
      <c r="S73" s="351"/>
      <c r="T73" s="351"/>
      <c r="U73" s="351"/>
      <c r="V73" s="351"/>
      <c r="W73" s="351"/>
      <c r="X73" s="351"/>
      <c r="Y73" s="351"/>
      <c r="Z73" s="351"/>
      <c r="AA73" s="351"/>
      <c r="AB73" s="351"/>
      <c r="AC73" s="351"/>
      <c r="AD73" s="351"/>
      <c r="AE73" s="440"/>
      <c r="AF73" s="297"/>
      <c r="AG73" s="297"/>
      <c r="AH73" s="297"/>
      <c r="AI73" s="475"/>
    </row>
    <row r="74" spans="2:35" ht="34.9" customHeight="1">
      <c r="B74" s="440"/>
      <c r="C74" s="285" t="s">
        <v>601</v>
      </c>
      <c r="D74" s="308"/>
      <c r="E74" s="287" t="s">
        <v>679</v>
      </c>
      <c r="F74" s="288" t="s">
        <v>1541</v>
      </c>
      <c r="G74" s="289"/>
      <c r="H74" s="290" t="str">
        <f t="shared" si="11"/>
        <v/>
      </c>
      <c r="I74" s="290"/>
      <c r="J74" s="290"/>
      <c r="K74" s="290"/>
      <c r="L74" s="290"/>
      <c r="M74" s="291"/>
      <c r="N74" s="454"/>
      <c r="O74" s="442"/>
      <c r="P74" s="442"/>
      <c r="Q74" s="442"/>
      <c r="R74" s="442"/>
      <c r="S74" s="442"/>
      <c r="T74" s="442"/>
      <c r="U74" s="443"/>
      <c r="V74" s="444"/>
      <c r="W74" s="444"/>
      <c r="X74" s="444"/>
      <c r="Y74" s="444"/>
      <c r="Z74" s="444"/>
      <c r="AA74" s="444"/>
      <c r="AB74" s="444"/>
      <c r="AC74" s="444"/>
      <c r="AD74" s="444"/>
      <c r="AE74" s="423"/>
      <c r="AF74" s="424"/>
      <c r="AG74" s="424"/>
      <c r="AH74" s="424"/>
      <c r="AI74" s="333"/>
    </row>
    <row r="75" spans="2:35" ht="49.9" customHeight="1">
      <c r="B75" s="307"/>
      <c r="C75" s="286"/>
      <c r="D75" s="286"/>
      <c r="E75" s="286"/>
      <c r="F75" s="286" t="str">
        <f>"Fabrication "&amp;M75&amp;" "&amp;P75</f>
        <v xml:space="preserve">Fabrication Medium Steel - Standard (90KG/M&gt;Weight≥30KG/M) </v>
      </c>
      <c r="G75" s="452" t="s">
        <v>1493</v>
      </c>
      <c r="H75" s="309" t="str">
        <f t="shared" si="11"/>
        <v>S01AA002-00001</v>
      </c>
      <c r="I75" s="310"/>
      <c r="J75" s="310" t="str">
        <f>VLOOKUP($H75,'WM-AR'!$B$7:$AL$2292,34,FALSE)</f>
        <v>TON</v>
      </c>
      <c r="K75" s="310" t="str">
        <f>VLOOKUP($H75,'WM-AR'!$B$7:$AL$2292,4,FALSE)</f>
        <v>Main Steel Structure Fabrication Work</v>
      </c>
      <c r="L75" s="310" t="str">
        <f>VLOOKUP($H75,'WM-AR'!$B$7:$AL$2292,6,FALSE)</f>
        <v>Shelter/Building</v>
      </c>
      <c r="M75" s="310" t="str">
        <f>VLOOKUP($H75,'WM-AR'!$B$7:$AL$2292,8,FALSE)</f>
        <v>Medium Steel - Standard (90KG/M&gt;Weight≥30KG/M)</v>
      </c>
      <c r="N75" s="310">
        <f>VLOOKUP($H75,'WM-AR'!$B$7:$AL$2292,10,FALSE)</f>
        <v>0</v>
      </c>
      <c r="O75" s="310">
        <f>VLOOKUP($H75,'WM-AR'!$B$7:$AL$2292,12,FALSE)</f>
        <v>0</v>
      </c>
      <c r="P75" s="310" t="str">
        <f>IF(VLOOKUP($H75,'WM-AR'!$B$7:$AL$2292,14,FALSE)=0,"",VLOOKUP($H75,'WM-AR'!$B$7:$AL$2292,14,FALSE))</f>
        <v/>
      </c>
      <c r="Q75" s="310">
        <f>VLOOKUP($H75,'WM-AR'!$B$7:$AL$2292,16,FALSE)</f>
        <v>0</v>
      </c>
      <c r="R75" s="310">
        <f>VLOOKUP($H75,'WM-AR'!$B$7:$AL$2292,18,FALSE)</f>
        <v>0</v>
      </c>
      <c r="S75" s="310">
        <f>VLOOKUP($H75,'WM-AR'!$B$7:$AL$2292,20,FALSE)</f>
        <v>0</v>
      </c>
      <c r="T75" s="310">
        <f>VLOOKUP($H75,'WM-AR'!$B$7:$AL$2292,22,FALSE)</f>
        <v>0</v>
      </c>
      <c r="U75" s="310">
        <f>VLOOKUP($H75,'WM-AR'!$B$7:$AL$2292,24,FALSE)</f>
        <v>0</v>
      </c>
      <c r="V75" s="310">
        <f>VLOOKUP($H75,'WM-AR'!$B$7:$AL$2292,25,FALSE)</f>
        <v>0</v>
      </c>
      <c r="W75" s="310">
        <f>VLOOKUP($H75,'WM-AR'!$B$7:$AL$2292,26,FALSE)</f>
        <v>0</v>
      </c>
      <c r="X75" s="310">
        <f>VLOOKUP($H75,'WM-AR'!$B$7:$AL$2292,27,FALSE)</f>
        <v>0</v>
      </c>
      <c r="Y75" s="310">
        <f>VLOOKUP($H75,'WM-AR'!$B$7:$AL$2292,28,FALSE)</f>
        <v>0</v>
      </c>
      <c r="Z75" s="310" t="str">
        <f>VLOOKUP($H75,'WM-AR'!$B$7:$AL$2292,29,FALSE)</f>
        <v>Material: (   )</v>
      </c>
      <c r="AA75" s="310">
        <f>VLOOKUP($H75,'WM-AR'!$B$7:$AL$2292,30,FALSE)</f>
        <v>0</v>
      </c>
      <c r="AB75" s="310">
        <f>VLOOKUP($H75,'WM-AR'!$B$7:$AL$2292,31,FALSE)</f>
        <v>0</v>
      </c>
      <c r="AC75" s="310">
        <f>VLOOKUP($H75,'WM-AR'!$B$7:$AL$2292,32,FALSE)</f>
        <v>0</v>
      </c>
      <c r="AD75" s="310">
        <f>VLOOKUP($H75,'WM-AR'!$B$7:$AL$2292,33,FALSE)</f>
        <v>0</v>
      </c>
      <c r="AE75" s="287" t="s">
        <v>1496</v>
      </c>
      <c r="AF75" s="491" t="s">
        <v>1533</v>
      </c>
      <c r="AG75" s="492"/>
      <c r="AH75" s="492" t="s">
        <v>886</v>
      </c>
      <c r="AI75" s="334" t="s">
        <v>1487</v>
      </c>
    </row>
    <row r="76" spans="2:35" ht="49.9" customHeight="1">
      <c r="B76" s="314"/>
      <c r="C76" s="285"/>
      <c r="D76" s="285"/>
      <c r="E76" s="285"/>
      <c r="F76" s="286" t="str">
        <f>"Erection "&amp;M76&amp;" "&amp;P76</f>
        <v xml:space="preserve">Erection Medium Steel (90KG/M&gt;Weight≥30KG/M) </v>
      </c>
      <c r="G76" s="452" t="s">
        <v>1495</v>
      </c>
      <c r="H76" s="309" t="str">
        <f t="shared" si="11"/>
        <v>S03AA028-00001</v>
      </c>
      <c r="I76" s="310"/>
      <c r="J76" s="310" t="str">
        <f>VLOOKUP($H76,'WM-AR'!$B$7:$AL$2292,34,FALSE)</f>
        <v>TON</v>
      </c>
      <c r="K76" s="310" t="str">
        <f>VLOOKUP($H76,'WM-AR'!$B$7:$AL$2292,4,FALSE)</f>
        <v>Main Steel Structure Erection Work</v>
      </c>
      <c r="L76" s="310" t="str">
        <f>VLOOKUP($H76,'WM-AR'!$B$7:$AL$2292,6,FALSE)</f>
        <v>Shelter/Building</v>
      </c>
      <c r="M76" s="310" t="str">
        <f>VLOOKUP($H76,'WM-AR'!$B$7:$AL$2292,8,FALSE)</f>
        <v>Medium Steel (90KG/M&gt;Weight≥30KG/M)</v>
      </c>
      <c r="N76" s="310">
        <f>VLOOKUP($H76,'WM-AR'!$B$7:$AL$2292,10,FALSE)</f>
        <v>0</v>
      </c>
      <c r="O76" s="310">
        <f>VLOOKUP($H76,'WM-AR'!$B$7:$AL$2292,12,FALSE)</f>
        <v>0</v>
      </c>
      <c r="P76" s="310" t="str">
        <f>IF(VLOOKUP($H76,'WM-AR'!$B$7:$AL$2292,14,FALSE)=0,"",VLOOKUP($H76,'WM-AR'!$B$7:$AL$2292,14,FALSE))</f>
        <v/>
      </c>
      <c r="Q76" s="310">
        <f>VLOOKUP($H76,'WM-AR'!$B$7:$AL$2292,16,FALSE)</f>
        <v>0</v>
      </c>
      <c r="R76" s="310">
        <f>VLOOKUP($H76,'WM-AR'!$B$7:$AL$2292,18,FALSE)</f>
        <v>0</v>
      </c>
      <c r="S76" s="310">
        <f>VLOOKUP($H76,'WM-AR'!$B$7:$AL$2292,20,FALSE)</f>
        <v>0</v>
      </c>
      <c r="T76" s="310">
        <f>VLOOKUP($H76,'WM-AR'!$B$7:$AL$2292,22,FALSE)</f>
        <v>0</v>
      </c>
      <c r="U76" s="310">
        <f>VLOOKUP($H76,'WM-AR'!$B$7:$AL$2292,24,FALSE)</f>
        <v>0</v>
      </c>
      <c r="V76" s="310">
        <f>VLOOKUP($H76,'WM-AR'!$B$7:$AL$2292,25,FALSE)</f>
        <v>0</v>
      </c>
      <c r="W76" s="310">
        <f>VLOOKUP($H76,'WM-AR'!$B$7:$AL$2292,26,FALSE)</f>
        <v>0</v>
      </c>
      <c r="X76" s="310">
        <f>VLOOKUP($H76,'WM-AR'!$B$7:$AL$2292,27,FALSE)</f>
        <v>0</v>
      </c>
      <c r="Y76" s="310">
        <f>VLOOKUP($H76,'WM-AR'!$B$7:$AL$2292,28,FALSE)</f>
        <v>0</v>
      </c>
      <c r="Z76" s="310" t="str">
        <f>VLOOKUP($H76,'WM-AR'!$B$7:$AL$2292,29,FALSE)</f>
        <v>Material: (   )</v>
      </c>
      <c r="AA76" s="310">
        <f>VLOOKUP($H76,'WM-AR'!$B$7:$AL$2292,30,FALSE)</f>
        <v>0</v>
      </c>
      <c r="AB76" s="310">
        <f>VLOOKUP($H76,'WM-AR'!$B$7:$AL$2292,31,FALSE)</f>
        <v>0</v>
      </c>
      <c r="AC76" s="310">
        <f>VLOOKUP($H76,'WM-AR'!$B$7:$AL$2292,32,FALSE)</f>
        <v>0</v>
      </c>
      <c r="AD76" s="310">
        <f>VLOOKUP($H76,'WM-AR'!$B$7:$AL$2292,33,FALSE)</f>
        <v>0</v>
      </c>
      <c r="AE76" s="287" t="s">
        <v>1496</v>
      </c>
      <c r="AF76" s="491" t="s">
        <v>1533</v>
      </c>
      <c r="AG76" s="492"/>
      <c r="AH76" s="492" t="s">
        <v>886</v>
      </c>
      <c r="AI76" s="422"/>
    </row>
    <row r="77" spans="2:35" ht="49.9" customHeight="1">
      <c r="B77" s="314"/>
      <c r="C77" s="285"/>
      <c r="D77" s="285"/>
      <c r="E77" s="285"/>
      <c r="F77" s="286" t="str">
        <f t="shared" ref="F77" si="13">M77&amp;" "&amp;P77</f>
        <v xml:space="preserve">Steel Painting/Coating </v>
      </c>
      <c r="G77" s="452" t="s">
        <v>1489</v>
      </c>
      <c r="H77" s="309" t="str">
        <f t="shared" si="11"/>
        <v>S01AA010-00001</v>
      </c>
      <c r="I77" s="310"/>
      <c r="J77" s="310" t="str">
        <f>VLOOKUP($H77,'WM-AR'!$B$7:$AL$2292,34,FALSE)</f>
        <v>M2</v>
      </c>
      <c r="K77" s="310" t="str">
        <f>VLOOKUP($H77,'WM-AR'!$B$7:$AL$2292,4,FALSE)</f>
        <v>Main Steel Structure Fabrication Work</v>
      </c>
      <c r="L77" s="310" t="str">
        <f>VLOOKUP($H77,'WM-AR'!$B$7:$AL$2292,6,FALSE)</f>
        <v>Shelter/Building</v>
      </c>
      <c r="M77" s="310" t="str">
        <f>VLOOKUP($H77,'WM-AR'!$B$7:$AL$2292,8,FALSE)</f>
        <v>Steel Painting/Coating</v>
      </c>
      <c r="N77" s="310" t="str">
        <f>VLOOKUP($H77,'WM-AR'!$B$7:$AL$2292,10,FALSE)</f>
        <v>for Non-Fireproofed Steel Surface, Surface Preparation, Primer, Second &amp; Final Coat</v>
      </c>
      <c r="O77" s="310">
        <f>VLOOKUP($H77,'WM-AR'!$B$7:$AL$2292,12,FALSE)</f>
        <v>0</v>
      </c>
      <c r="P77" s="310" t="str">
        <f>IF(VLOOKUP($H77,'WM-AR'!$B$7:$AL$2292,14,FALSE)=0,"",VLOOKUP($H77,'WM-AR'!$B$7:$AL$2292,14,FALSE))</f>
        <v/>
      </c>
      <c r="Q77" s="310">
        <f>VLOOKUP($H77,'WM-AR'!$B$7:$AL$2292,16,FALSE)</f>
        <v>0</v>
      </c>
      <c r="R77" s="310">
        <f>VLOOKUP($H77,'WM-AR'!$B$7:$AL$2292,18,FALSE)</f>
        <v>0</v>
      </c>
      <c r="S77" s="310">
        <f>VLOOKUP($H77,'WM-AR'!$B$7:$AL$2292,20,FALSE)</f>
        <v>0</v>
      </c>
      <c r="T77" s="310">
        <f>VLOOKUP($H77,'WM-AR'!$B$7:$AL$2292,22,FALSE)</f>
        <v>0</v>
      </c>
      <c r="U77" s="310">
        <f>VLOOKUP($H77,'WM-AR'!$B$7:$AL$2292,24,FALSE)</f>
        <v>0</v>
      </c>
      <c r="V77" s="310">
        <f>VLOOKUP($H77,'WM-AR'!$B$7:$AL$2292,25,FALSE)</f>
        <v>0</v>
      </c>
      <c r="W77" s="310">
        <f>VLOOKUP($H77,'WM-AR'!$B$7:$AL$2292,26,FALSE)</f>
        <v>0</v>
      </c>
      <c r="X77" s="310">
        <f>VLOOKUP($H77,'WM-AR'!$B$7:$AL$2292,27,FALSE)</f>
        <v>0</v>
      </c>
      <c r="Y77" s="310">
        <f>VLOOKUP($H77,'WM-AR'!$B$7:$AL$2292,28,FALSE)</f>
        <v>0</v>
      </c>
      <c r="Z77" s="310" t="str">
        <f>VLOOKUP($H77,'WM-AR'!$B$7:$AL$2292,29,FALSE)</f>
        <v>Material: (   )</v>
      </c>
      <c r="AA77" s="310">
        <f>VLOOKUP($H77,'WM-AR'!$B$7:$AL$2292,30,FALSE)</f>
        <v>0</v>
      </c>
      <c r="AB77" s="310">
        <f>VLOOKUP($H77,'WM-AR'!$B$7:$AL$2292,31,FALSE)</f>
        <v>0</v>
      </c>
      <c r="AC77" s="310">
        <f>VLOOKUP($H77,'WM-AR'!$B$7:$AL$2292,32,FALSE)</f>
        <v>0</v>
      </c>
      <c r="AD77" s="310">
        <f>VLOOKUP($H77,'WM-AR'!$B$7:$AL$2292,33,FALSE)</f>
        <v>0</v>
      </c>
      <c r="AE77" s="287"/>
      <c r="AF77" s="491" t="s">
        <v>1535</v>
      </c>
      <c r="AG77" s="492"/>
      <c r="AH77" s="492" t="s">
        <v>763</v>
      </c>
      <c r="AI77" s="422" t="s">
        <v>1491</v>
      </c>
    </row>
    <row r="78" spans="2:35" ht="34.9" customHeight="1">
      <c r="B78" s="349"/>
      <c r="C78" s="420"/>
      <c r="D78" s="426"/>
      <c r="E78" s="426"/>
      <c r="F78" s="426"/>
      <c r="G78" s="426"/>
      <c r="H78" s="350" t="str">
        <f t="shared" si="11"/>
        <v/>
      </c>
      <c r="I78" s="351"/>
      <c r="J78" s="351"/>
      <c r="K78" s="351"/>
      <c r="L78" s="351"/>
      <c r="M78" s="351"/>
      <c r="N78" s="351"/>
      <c r="O78" s="351"/>
      <c r="P78" s="351"/>
      <c r="Q78" s="351"/>
      <c r="R78" s="351"/>
      <c r="S78" s="351"/>
      <c r="T78" s="351"/>
      <c r="U78" s="351"/>
      <c r="V78" s="351"/>
      <c r="W78" s="351"/>
      <c r="X78" s="351"/>
      <c r="Y78" s="351"/>
      <c r="Z78" s="351"/>
      <c r="AA78" s="351"/>
      <c r="AB78" s="351"/>
      <c r="AC78" s="351"/>
      <c r="AD78" s="351"/>
      <c r="AE78" s="440"/>
      <c r="AF78" s="297"/>
      <c r="AG78" s="297"/>
      <c r="AH78" s="297"/>
      <c r="AI78" s="475"/>
    </row>
    <row r="79" spans="2:35" ht="34.9" customHeight="1">
      <c r="B79" s="440"/>
      <c r="C79" s="285" t="s">
        <v>601</v>
      </c>
      <c r="D79" s="308"/>
      <c r="E79" s="287" t="s">
        <v>679</v>
      </c>
      <c r="F79" s="288" t="s">
        <v>1542</v>
      </c>
      <c r="G79" s="289"/>
      <c r="H79" s="290" t="str">
        <f t="shared" si="11"/>
        <v/>
      </c>
      <c r="I79" s="290"/>
      <c r="J79" s="290"/>
      <c r="K79" s="290"/>
      <c r="L79" s="290"/>
      <c r="M79" s="291"/>
      <c r="N79" s="454"/>
      <c r="O79" s="442"/>
      <c r="P79" s="442"/>
      <c r="Q79" s="442"/>
      <c r="R79" s="442"/>
      <c r="S79" s="442"/>
      <c r="T79" s="442"/>
      <c r="U79" s="443"/>
      <c r="V79" s="444"/>
      <c r="W79" s="444"/>
      <c r="X79" s="444"/>
      <c r="Y79" s="444"/>
      <c r="Z79" s="444"/>
      <c r="AA79" s="444"/>
      <c r="AB79" s="444"/>
      <c r="AC79" s="444"/>
      <c r="AD79" s="444"/>
      <c r="AE79" s="423"/>
      <c r="AF79" s="424"/>
      <c r="AG79" s="424"/>
      <c r="AH79" s="424"/>
      <c r="AI79" s="333"/>
    </row>
    <row r="80" spans="2:35" ht="49.9" customHeight="1">
      <c r="B80" s="307"/>
      <c r="C80" s="286"/>
      <c r="D80" s="286"/>
      <c r="E80" s="286"/>
      <c r="F80" s="286" t="str">
        <f>"Fabrication "&amp;M80&amp;" "&amp;P80</f>
        <v xml:space="preserve">Fabrication Medium Steel - Standard (90KG/M&gt;Weight≥30KG/M) </v>
      </c>
      <c r="G80" s="452" t="s">
        <v>1493</v>
      </c>
      <c r="H80" s="309" t="str">
        <f t="shared" si="11"/>
        <v>S01AA002-00001</v>
      </c>
      <c r="I80" s="310"/>
      <c r="J80" s="310" t="str">
        <f>VLOOKUP($H80,'WM-AR'!$B$7:$AL$2292,34,FALSE)</f>
        <v>TON</v>
      </c>
      <c r="K80" s="310" t="str">
        <f>VLOOKUP($H80,'WM-AR'!$B$7:$AL$2292,4,FALSE)</f>
        <v>Main Steel Structure Fabrication Work</v>
      </c>
      <c r="L80" s="310" t="str">
        <f>VLOOKUP($H80,'WM-AR'!$B$7:$AL$2292,6,FALSE)</f>
        <v>Shelter/Building</v>
      </c>
      <c r="M80" s="310" t="str">
        <f>VLOOKUP($H80,'WM-AR'!$B$7:$AL$2292,8,FALSE)</f>
        <v>Medium Steel - Standard (90KG/M&gt;Weight≥30KG/M)</v>
      </c>
      <c r="N80" s="310">
        <f>VLOOKUP($H80,'WM-AR'!$B$7:$AL$2292,10,FALSE)</f>
        <v>0</v>
      </c>
      <c r="O80" s="310">
        <f>VLOOKUP($H80,'WM-AR'!$B$7:$AL$2292,12,FALSE)</f>
        <v>0</v>
      </c>
      <c r="P80" s="310" t="str">
        <f>IF(VLOOKUP($H80,'WM-AR'!$B$7:$AL$2292,14,FALSE)=0,"",VLOOKUP($H80,'WM-AR'!$B$7:$AL$2292,14,FALSE))</f>
        <v/>
      </c>
      <c r="Q80" s="310">
        <f>VLOOKUP($H80,'WM-AR'!$B$7:$AL$2292,16,FALSE)</f>
        <v>0</v>
      </c>
      <c r="R80" s="310">
        <f>VLOOKUP($H80,'WM-AR'!$B$7:$AL$2292,18,FALSE)</f>
        <v>0</v>
      </c>
      <c r="S80" s="310">
        <f>VLOOKUP($H80,'WM-AR'!$B$7:$AL$2292,20,FALSE)</f>
        <v>0</v>
      </c>
      <c r="T80" s="310">
        <f>VLOOKUP($H80,'WM-AR'!$B$7:$AL$2292,22,FALSE)</f>
        <v>0</v>
      </c>
      <c r="U80" s="310">
        <f>VLOOKUP($H80,'WM-AR'!$B$7:$AL$2292,24,FALSE)</f>
        <v>0</v>
      </c>
      <c r="V80" s="310">
        <f>VLOOKUP($H80,'WM-AR'!$B$7:$AL$2292,25,FALSE)</f>
        <v>0</v>
      </c>
      <c r="W80" s="310">
        <f>VLOOKUP($H80,'WM-AR'!$B$7:$AL$2292,26,FALSE)</f>
        <v>0</v>
      </c>
      <c r="X80" s="310">
        <f>VLOOKUP($H80,'WM-AR'!$B$7:$AL$2292,27,FALSE)</f>
        <v>0</v>
      </c>
      <c r="Y80" s="310">
        <f>VLOOKUP($H80,'WM-AR'!$B$7:$AL$2292,28,FALSE)</f>
        <v>0</v>
      </c>
      <c r="Z80" s="310" t="str">
        <f>VLOOKUP($H80,'WM-AR'!$B$7:$AL$2292,29,FALSE)</f>
        <v>Material: (   )</v>
      </c>
      <c r="AA80" s="310">
        <f>VLOOKUP($H80,'WM-AR'!$B$7:$AL$2292,30,FALSE)</f>
        <v>0</v>
      </c>
      <c r="AB80" s="310">
        <f>VLOOKUP($H80,'WM-AR'!$B$7:$AL$2292,31,FALSE)</f>
        <v>0</v>
      </c>
      <c r="AC80" s="310">
        <f>VLOOKUP($H80,'WM-AR'!$B$7:$AL$2292,32,FALSE)</f>
        <v>0</v>
      </c>
      <c r="AD80" s="310">
        <f>VLOOKUP($H80,'WM-AR'!$B$7:$AL$2292,33,FALSE)</f>
        <v>0</v>
      </c>
      <c r="AE80" s="287" t="s">
        <v>1496</v>
      </c>
      <c r="AF80" s="491" t="s">
        <v>1533</v>
      </c>
      <c r="AG80" s="492"/>
      <c r="AH80" s="492" t="s">
        <v>886</v>
      </c>
      <c r="AI80" s="334" t="s">
        <v>1487</v>
      </c>
    </row>
    <row r="81" spans="2:35" ht="49.9" customHeight="1">
      <c r="B81" s="314"/>
      <c r="C81" s="285"/>
      <c r="D81" s="285"/>
      <c r="E81" s="285"/>
      <c r="F81" s="286" t="str">
        <f>"Erection "&amp;M81&amp;" "&amp;P81</f>
        <v xml:space="preserve">Erection Medium Steel (90KG/M&gt;Weight≥30KG/M) </v>
      </c>
      <c r="G81" s="452" t="s">
        <v>1495</v>
      </c>
      <c r="H81" s="309" t="str">
        <f t="shared" si="11"/>
        <v>S03AA028-00001</v>
      </c>
      <c r="I81" s="310"/>
      <c r="J81" s="310" t="str">
        <f>VLOOKUP($H81,'WM-AR'!$B$7:$AL$2292,34,FALSE)</f>
        <v>TON</v>
      </c>
      <c r="K81" s="310" t="str">
        <f>VLOOKUP($H81,'WM-AR'!$B$7:$AL$2292,4,FALSE)</f>
        <v>Main Steel Structure Erection Work</v>
      </c>
      <c r="L81" s="310" t="str">
        <f>VLOOKUP($H81,'WM-AR'!$B$7:$AL$2292,6,FALSE)</f>
        <v>Shelter/Building</v>
      </c>
      <c r="M81" s="310" t="str">
        <f>VLOOKUP($H81,'WM-AR'!$B$7:$AL$2292,8,FALSE)</f>
        <v>Medium Steel (90KG/M&gt;Weight≥30KG/M)</v>
      </c>
      <c r="N81" s="310">
        <f>VLOOKUP($H81,'WM-AR'!$B$7:$AL$2292,10,FALSE)</f>
        <v>0</v>
      </c>
      <c r="O81" s="310">
        <f>VLOOKUP($H81,'WM-AR'!$B$7:$AL$2292,12,FALSE)</f>
        <v>0</v>
      </c>
      <c r="P81" s="310" t="str">
        <f>IF(VLOOKUP($H81,'WM-AR'!$B$7:$AL$2292,14,FALSE)=0,"",VLOOKUP($H81,'WM-AR'!$B$7:$AL$2292,14,FALSE))</f>
        <v/>
      </c>
      <c r="Q81" s="310">
        <f>VLOOKUP($H81,'WM-AR'!$B$7:$AL$2292,16,FALSE)</f>
        <v>0</v>
      </c>
      <c r="R81" s="310">
        <f>VLOOKUP($H81,'WM-AR'!$B$7:$AL$2292,18,FALSE)</f>
        <v>0</v>
      </c>
      <c r="S81" s="310">
        <f>VLOOKUP($H81,'WM-AR'!$B$7:$AL$2292,20,FALSE)</f>
        <v>0</v>
      </c>
      <c r="T81" s="310">
        <f>VLOOKUP($H81,'WM-AR'!$B$7:$AL$2292,22,FALSE)</f>
        <v>0</v>
      </c>
      <c r="U81" s="310">
        <f>VLOOKUP($H81,'WM-AR'!$B$7:$AL$2292,24,FALSE)</f>
        <v>0</v>
      </c>
      <c r="V81" s="310">
        <f>VLOOKUP($H81,'WM-AR'!$B$7:$AL$2292,25,FALSE)</f>
        <v>0</v>
      </c>
      <c r="W81" s="310">
        <f>VLOOKUP($H81,'WM-AR'!$B$7:$AL$2292,26,FALSE)</f>
        <v>0</v>
      </c>
      <c r="X81" s="310">
        <f>VLOOKUP($H81,'WM-AR'!$B$7:$AL$2292,27,FALSE)</f>
        <v>0</v>
      </c>
      <c r="Y81" s="310">
        <f>VLOOKUP($H81,'WM-AR'!$B$7:$AL$2292,28,FALSE)</f>
        <v>0</v>
      </c>
      <c r="Z81" s="310" t="str">
        <f>VLOOKUP($H81,'WM-AR'!$B$7:$AL$2292,29,FALSE)</f>
        <v>Material: (   )</v>
      </c>
      <c r="AA81" s="310">
        <f>VLOOKUP($H81,'WM-AR'!$B$7:$AL$2292,30,FALSE)</f>
        <v>0</v>
      </c>
      <c r="AB81" s="310">
        <f>VLOOKUP($H81,'WM-AR'!$B$7:$AL$2292,31,FALSE)</f>
        <v>0</v>
      </c>
      <c r="AC81" s="310">
        <f>VLOOKUP($H81,'WM-AR'!$B$7:$AL$2292,32,FALSE)</f>
        <v>0</v>
      </c>
      <c r="AD81" s="310">
        <f>VLOOKUP($H81,'WM-AR'!$B$7:$AL$2292,33,FALSE)</f>
        <v>0</v>
      </c>
      <c r="AE81" s="287" t="s">
        <v>1496</v>
      </c>
      <c r="AF81" s="491" t="s">
        <v>1533</v>
      </c>
      <c r="AG81" s="492"/>
      <c r="AH81" s="492" t="s">
        <v>886</v>
      </c>
      <c r="AI81" s="422"/>
    </row>
    <row r="82" spans="2:35" ht="49.9" customHeight="1">
      <c r="B82" s="314"/>
      <c r="C82" s="285"/>
      <c r="D82" s="285"/>
      <c r="E82" s="285"/>
      <c r="F82" s="286" t="str">
        <f t="shared" ref="F82" si="14">M82&amp;" "&amp;P82</f>
        <v xml:space="preserve">Steel Painting/Coating </v>
      </c>
      <c r="G82" s="452" t="s">
        <v>1489</v>
      </c>
      <c r="H82" s="309" t="str">
        <f t="shared" si="11"/>
        <v>S01AA010-00001</v>
      </c>
      <c r="I82" s="310"/>
      <c r="J82" s="310" t="str">
        <f>VLOOKUP($H82,'WM-AR'!$B$7:$AL$2292,34,FALSE)</f>
        <v>M2</v>
      </c>
      <c r="K82" s="310" t="str">
        <f>VLOOKUP($H82,'WM-AR'!$B$7:$AL$2292,4,FALSE)</f>
        <v>Main Steel Structure Fabrication Work</v>
      </c>
      <c r="L82" s="310" t="str">
        <f>VLOOKUP($H82,'WM-AR'!$B$7:$AL$2292,6,FALSE)</f>
        <v>Shelter/Building</v>
      </c>
      <c r="M82" s="310" t="str">
        <f>VLOOKUP($H82,'WM-AR'!$B$7:$AL$2292,8,FALSE)</f>
        <v>Steel Painting/Coating</v>
      </c>
      <c r="N82" s="310" t="str">
        <f>VLOOKUP($H82,'WM-AR'!$B$7:$AL$2292,10,FALSE)</f>
        <v>for Non-Fireproofed Steel Surface, Surface Preparation, Primer, Second &amp; Final Coat</v>
      </c>
      <c r="O82" s="310">
        <f>VLOOKUP($H82,'WM-AR'!$B$7:$AL$2292,12,FALSE)</f>
        <v>0</v>
      </c>
      <c r="P82" s="310" t="str">
        <f>IF(VLOOKUP($H82,'WM-AR'!$B$7:$AL$2292,14,FALSE)=0,"",VLOOKUP($H82,'WM-AR'!$B$7:$AL$2292,14,FALSE))</f>
        <v/>
      </c>
      <c r="Q82" s="310">
        <f>VLOOKUP($H82,'WM-AR'!$B$7:$AL$2292,16,FALSE)</f>
        <v>0</v>
      </c>
      <c r="R82" s="310">
        <f>VLOOKUP($H82,'WM-AR'!$B$7:$AL$2292,18,FALSE)</f>
        <v>0</v>
      </c>
      <c r="S82" s="310">
        <f>VLOOKUP($H82,'WM-AR'!$B$7:$AL$2292,20,FALSE)</f>
        <v>0</v>
      </c>
      <c r="T82" s="310">
        <f>VLOOKUP($H82,'WM-AR'!$B$7:$AL$2292,22,FALSE)</f>
        <v>0</v>
      </c>
      <c r="U82" s="310">
        <f>VLOOKUP($H82,'WM-AR'!$B$7:$AL$2292,24,FALSE)</f>
        <v>0</v>
      </c>
      <c r="V82" s="310">
        <f>VLOOKUP($H82,'WM-AR'!$B$7:$AL$2292,25,FALSE)</f>
        <v>0</v>
      </c>
      <c r="W82" s="310">
        <f>VLOOKUP($H82,'WM-AR'!$B$7:$AL$2292,26,FALSE)</f>
        <v>0</v>
      </c>
      <c r="X82" s="310">
        <f>VLOOKUP($H82,'WM-AR'!$B$7:$AL$2292,27,FALSE)</f>
        <v>0</v>
      </c>
      <c r="Y82" s="310">
        <f>VLOOKUP($H82,'WM-AR'!$B$7:$AL$2292,28,FALSE)</f>
        <v>0</v>
      </c>
      <c r="Z82" s="310" t="str">
        <f>VLOOKUP($H82,'WM-AR'!$B$7:$AL$2292,29,FALSE)</f>
        <v>Material: (   )</v>
      </c>
      <c r="AA82" s="310">
        <f>VLOOKUP($H82,'WM-AR'!$B$7:$AL$2292,30,FALSE)</f>
        <v>0</v>
      </c>
      <c r="AB82" s="310">
        <f>VLOOKUP($H82,'WM-AR'!$B$7:$AL$2292,31,FALSE)</f>
        <v>0</v>
      </c>
      <c r="AC82" s="310">
        <f>VLOOKUP($H82,'WM-AR'!$B$7:$AL$2292,32,FALSE)</f>
        <v>0</v>
      </c>
      <c r="AD82" s="310">
        <f>VLOOKUP($H82,'WM-AR'!$B$7:$AL$2292,33,FALSE)</f>
        <v>0</v>
      </c>
      <c r="AE82" s="287"/>
      <c r="AF82" s="491" t="s">
        <v>1535</v>
      </c>
      <c r="AG82" s="492"/>
      <c r="AH82" s="492" t="s">
        <v>763</v>
      </c>
      <c r="AI82" s="422" t="s">
        <v>1491</v>
      </c>
    </row>
    <row r="83" spans="2:35" ht="34.9" customHeight="1">
      <c r="B83" s="349"/>
      <c r="C83" s="420"/>
      <c r="D83" s="426"/>
      <c r="E83" s="426"/>
      <c r="F83" s="426"/>
      <c r="G83" s="426"/>
      <c r="H83" s="350" t="str">
        <f t="shared" si="11"/>
        <v/>
      </c>
      <c r="I83" s="351"/>
      <c r="J83" s="351"/>
      <c r="K83" s="351"/>
      <c r="L83" s="351"/>
      <c r="M83" s="351"/>
      <c r="N83" s="351"/>
      <c r="O83" s="351"/>
      <c r="P83" s="351"/>
      <c r="Q83" s="351"/>
      <c r="R83" s="351"/>
      <c r="S83" s="351"/>
      <c r="T83" s="351"/>
      <c r="U83" s="351"/>
      <c r="V83" s="351"/>
      <c r="W83" s="351"/>
      <c r="X83" s="351"/>
      <c r="Y83" s="351"/>
      <c r="Z83" s="351"/>
      <c r="AA83" s="351"/>
      <c r="AB83" s="351"/>
      <c r="AC83" s="351"/>
      <c r="AD83" s="351"/>
      <c r="AE83" s="440"/>
      <c r="AF83" s="297"/>
      <c r="AG83" s="297"/>
      <c r="AH83" s="297"/>
      <c r="AI83" s="475"/>
    </row>
    <row r="84" spans="2:35" ht="34.9" customHeight="1">
      <c r="B84" s="440"/>
      <c r="C84" s="285" t="s">
        <v>601</v>
      </c>
      <c r="D84" s="308"/>
      <c r="E84" s="287" t="s">
        <v>679</v>
      </c>
      <c r="F84" s="288" t="s">
        <v>1543</v>
      </c>
      <c r="G84" s="289"/>
      <c r="H84" s="290" t="str">
        <f t="shared" si="11"/>
        <v/>
      </c>
      <c r="I84" s="290"/>
      <c r="J84" s="290"/>
      <c r="K84" s="290"/>
      <c r="L84" s="290"/>
      <c r="M84" s="291"/>
      <c r="N84" s="454"/>
      <c r="O84" s="442"/>
      <c r="P84" s="442"/>
      <c r="Q84" s="442"/>
      <c r="R84" s="442"/>
      <c r="S84" s="442"/>
      <c r="T84" s="442"/>
      <c r="U84" s="443"/>
      <c r="V84" s="444"/>
      <c r="W84" s="444"/>
      <c r="X84" s="444"/>
      <c r="Y84" s="444"/>
      <c r="Z84" s="444"/>
      <c r="AA84" s="444"/>
      <c r="AB84" s="444"/>
      <c r="AC84" s="444"/>
      <c r="AD84" s="444"/>
      <c r="AE84" s="423"/>
      <c r="AF84" s="424"/>
      <c r="AG84" s="424"/>
      <c r="AH84" s="424"/>
      <c r="AI84" s="333"/>
    </row>
    <row r="85" spans="2:35" ht="49.9" customHeight="1">
      <c r="B85" s="307"/>
      <c r="C85" s="286"/>
      <c r="D85" s="286"/>
      <c r="E85" s="286"/>
      <c r="F85" s="286" t="str">
        <f>"Fabrication "&amp;M85&amp;" "&amp;P85</f>
        <v xml:space="preserve">Fabrication Medium Steel - Standard (90KG/M&gt;Weight≥30KG/M) </v>
      </c>
      <c r="G85" s="452" t="s">
        <v>1493</v>
      </c>
      <c r="H85" s="309" t="str">
        <f t="shared" si="11"/>
        <v>S01AA002-00001</v>
      </c>
      <c r="I85" s="310"/>
      <c r="J85" s="310" t="str">
        <f>VLOOKUP($H85,'WM-AR'!$B$7:$AL$2292,34,FALSE)</f>
        <v>TON</v>
      </c>
      <c r="K85" s="310" t="str">
        <f>VLOOKUP($H85,'WM-AR'!$B$7:$AL$2292,4,FALSE)</f>
        <v>Main Steel Structure Fabrication Work</v>
      </c>
      <c r="L85" s="310" t="str">
        <f>VLOOKUP($H85,'WM-AR'!$B$7:$AL$2292,6,FALSE)</f>
        <v>Shelter/Building</v>
      </c>
      <c r="M85" s="310" t="str">
        <f>VLOOKUP($H85,'WM-AR'!$B$7:$AL$2292,8,FALSE)</f>
        <v>Medium Steel - Standard (90KG/M&gt;Weight≥30KG/M)</v>
      </c>
      <c r="N85" s="310">
        <f>VLOOKUP($H85,'WM-AR'!$B$7:$AL$2292,10,FALSE)</f>
        <v>0</v>
      </c>
      <c r="O85" s="310">
        <f>VLOOKUP($H85,'WM-AR'!$B$7:$AL$2292,12,FALSE)</f>
        <v>0</v>
      </c>
      <c r="P85" s="310" t="str">
        <f>IF(VLOOKUP($H85,'WM-AR'!$B$7:$AL$2292,14,FALSE)=0,"",VLOOKUP($H85,'WM-AR'!$B$7:$AL$2292,14,FALSE))</f>
        <v/>
      </c>
      <c r="Q85" s="310">
        <f>VLOOKUP($H85,'WM-AR'!$B$7:$AL$2292,16,FALSE)</f>
        <v>0</v>
      </c>
      <c r="R85" s="310">
        <f>VLOOKUP($H85,'WM-AR'!$B$7:$AL$2292,18,FALSE)</f>
        <v>0</v>
      </c>
      <c r="S85" s="310">
        <f>VLOOKUP($H85,'WM-AR'!$B$7:$AL$2292,20,FALSE)</f>
        <v>0</v>
      </c>
      <c r="T85" s="310">
        <f>VLOOKUP($H85,'WM-AR'!$B$7:$AL$2292,22,FALSE)</f>
        <v>0</v>
      </c>
      <c r="U85" s="310">
        <f>VLOOKUP($H85,'WM-AR'!$B$7:$AL$2292,24,FALSE)</f>
        <v>0</v>
      </c>
      <c r="V85" s="310">
        <f>VLOOKUP($H85,'WM-AR'!$B$7:$AL$2292,25,FALSE)</f>
        <v>0</v>
      </c>
      <c r="W85" s="310">
        <f>VLOOKUP($H85,'WM-AR'!$B$7:$AL$2292,26,FALSE)</f>
        <v>0</v>
      </c>
      <c r="X85" s="310">
        <f>VLOOKUP($H85,'WM-AR'!$B$7:$AL$2292,27,FALSE)</f>
        <v>0</v>
      </c>
      <c r="Y85" s="310">
        <f>VLOOKUP($H85,'WM-AR'!$B$7:$AL$2292,28,FALSE)</f>
        <v>0</v>
      </c>
      <c r="Z85" s="310" t="str">
        <f>VLOOKUP($H85,'WM-AR'!$B$7:$AL$2292,29,FALSE)</f>
        <v>Material: (   )</v>
      </c>
      <c r="AA85" s="310">
        <f>VLOOKUP($H85,'WM-AR'!$B$7:$AL$2292,30,FALSE)</f>
        <v>0</v>
      </c>
      <c r="AB85" s="310">
        <f>VLOOKUP($H85,'WM-AR'!$B$7:$AL$2292,31,FALSE)</f>
        <v>0</v>
      </c>
      <c r="AC85" s="310">
        <f>VLOOKUP($H85,'WM-AR'!$B$7:$AL$2292,32,FALSE)</f>
        <v>0</v>
      </c>
      <c r="AD85" s="310">
        <f>VLOOKUP($H85,'WM-AR'!$B$7:$AL$2292,33,FALSE)</f>
        <v>0</v>
      </c>
      <c r="AE85" s="287" t="s">
        <v>1496</v>
      </c>
      <c r="AF85" s="491" t="s">
        <v>1533</v>
      </c>
      <c r="AG85" s="492"/>
      <c r="AH85" s="492" t="s">
        <v>886</v>
      </c>
      <c r="AI85" s="334" t="s">
        <v>1487</v>
      </c>
    </row>
    <row r="86" spans="2:35" ht="49.9" customHeight="1">
      <c r="B86" s="314"/>
      <c r="C86" s="285"/>
      <c r="D86" s="285"/>
      <c r="E86" s="285"/>
      <c r="F86" s="286" t="str">
        <f>"Erection "&amp;M86&amp;" "&amp;P86</f>
        <v xml:space="preserve">Erection Medium Steel (90KG/M&gt;Weight≥30KG/M) </v>
      </c>
      <c r="G86" s="452" t="s">
        <v>1495</v>
      </c>
      <c r="H86" s="309" t="str">
        <f t="shared" si="11"/>
        <v>S03AA028-00001</v>
      </c>
      <c r="I86" s="310"/>
      <c r="J86" s="310" t="str">
        <f>VLOOKUP($H86,'WM-AR'!$B$7:$AL$2292,34,FALSE)</f>
        <v>TON</v>
      </c>
      <c r="K86" s="310" t="str">
        <f>VLOOKUP($H86,'WM-AR'!$B$7:$AL$2292,4,FALSE)</f>
        <v>Main Steel Structure Erection Work</v>
      </c>
      <c r="L86" s="310" t="str">
        <f>VLOOKUP($H86,'WM-AR'!$B$7:$AL$2292,6,FALSE)</f>
        <v>Shelter/Building</v>
      </c>
      <c r="M86" s="310" t="str">
        <f>VLOOKUP($H86,'WM-AR'!$B$7:$AL$2292,8,FALSE)</f>
        <v>Medium Steel (90KG/M&gt;Weight≥30KG/M)</v>
      </c>
      <c r="N86" s="310">
        <f>VLOOKUP($H86,'WM-AR'!$B$7:$AL$2292,10,FALSE)</f>
        <v>0</v>
      </c>
      <c r="O86" s="310">
        <f>VLOOKUP($H86,'WM-AR'!$B$7:$AL$2292,12,FALSE)</f>
        <v>0</v>
      </c>
      <c r="P86" s="310" t="str">
        <f>IF(VLOOKUP($H86,'WM-AR'!$B$7:$AL$2292,14,FALSE)=0,"",VLOOKUP($H86,'WM-AR'!$B$7:$AL$2292,14,FALSE))</f>
        <v/>
      </c>
      <c r="Q86" s="310">
        <f>VLOOKUP($H86,'WM-AR'!$B$7:$AL$2292,16,FALSE)</f>
        <v>0</v>
      </c>
      <c r="R86" s="310">
        <f>VLOOKUP($H86,'WM-AR'!$B$7:$AL$2292,18,FALSE)</f>
        <v>0</v>
      </c>
      <c r="S86" s="310">
        <f>VLOOKUP($H86,'WM-AR'!$B$7:$AL$2292,20,FALSE)</f>
        <v>0</v>
      </c>
      <c r="T86" s="310">
        <f>VLOOKUP($H86,'WM-AR'!$B$7:$AL$2292,22,FALSE)</f>
        <v>0</v>
      </c>
      <c r="U86" s="310">
        <f>VLOOKUP($H86,'WM-AR'!$B$7:$AL$2292,24,FALSE)</f>
        <v>0</v>
      </c>
      <c r="V86" s="310">
        <f>VLOOKUP($H86,'WM-AR'!$B$7:$AL$2292,25,FALSE)</f>
        <v>0</v>
      </c>
      <c r="W86" s="310">
        <f>VLOOKUP($H86,'WM-AR'!$B$7:$AL$2292,26,FALSE)</f>
        <v>0</v>
      </c>
      <c r="X86" s="310">
        <f>VLOOKUP($H86,'WM-AR'!$B$7:$AL$2292,27,FALSE)</f>
        <v>0</v>
      </c>
      <c r="Y86" s="310">
        <f>VLOOKUP($H86,'WM-AR'!$B$7:$AL$2292,28,FALSE)</f>
        <v>0</v>
      </c>
      <c r="Z86" s="310" t="str">
        <f>VLOOKUP($H86,'WM-AR'!$B$7:$AL$2292,29,FALSE)</f>
        <v>Material: (   )</v>
      </c>
      <c r="AA86" s="310">
        <f>VLOOKUP($H86,'WM-AR'!$B$7:$AL$2292,30,FALSE)</f>
        <v>0</v>
      </c>
      <c r="AB86" s="310">
        <f>VLOOKUP($H86,'WM-AR'!$B$7:$AL$2292,31,FALSE)</f>
        <v>0</v>
      </c>
      <c r="AC86" s="310">
        <f>VLOOKUP($H86,'WM-AR'!$B$7:$AL$2292,32,FALSE)</f>
        <v>0</v>
      </c>
      <c r="AD86" s="310">
        <f>VLOOKUP($H86,'WM-AR'!$B$7:$AL$2292,33,FALSE)</f>
        <v>0</v>
      </c>
      <c r="AE86" s="287" t="s">
        <v>1496</v>
      </c>
      <c r="AF86" s="491" t="s">
        <v>1533</v>
      </c>
      <c r="AG86" s="492"/>
      <c r="AH86" s="492" t="s">
        <v>886</v>
      </c>
      <c r="AI86" s="422"/>
    </row>
    <row r="87" spans="2:35" ht="49.9" customHeight="1">
      <c r="B87" s="314"/>
      <c r="C87" s="285"/>
      <c r="D87" s="285"/>
      <c r="E87" s="285"/>
      <c r="F87" s="286" t="str">
        <f t="shared" ref="F87" si="15">M87&amp;" "&amp;P87</f>
        <v xml:space="preserve">Steel Painting/Coating </v>
      </c>
      <c r="G87" s="452" t="s">
        <v>1489</v>
      </c>
      <c r="H87" s="309" t="str">
        <f t="shared" si="11"/>
        <v>S01AA010-00001</v>
      </c>
      <c r="I87" s="310"/>
      <c r="J87" s="310" t="str">
        <f>VLOOKUP($H87,'WM-AR'!$B$7:$AL$2292,34,FALSE)</f>
        <v>M2</v>
      </c>
      <c r="K87" s="310" t="str">
        <f>VLOOKUP($H87,'WM-AR'!$B$7:$AL$2292,4,FALSE)</f>
        <v>Main Steel Structure Fabrication Work</v>
      </c>
      <c r="L87" s="310" t="str">
        <f>VLOOKUP($H87,'WM-AR'!$B$7:$AL$2292,6,FALSE)</f>
        <v>Shelter/Building</v>
      </c>
      <c r="M87" s="310" t="str">
        <f>VLOOKUP($H87,'WM-AR'!$B$7:$AL$2292,8,FALSE)</f>
        <v>Steel Painting/Coating</v>
      </c>
      <c r="N87" s="310" t="str">
        <f>VLOOKUP($H87,'WM-AR'!$B$7:$AL$2292,10,FALSE)</f>
        <v>for Non-Fireproofed Steel Surface, Surface Preparation, Primer, Second &amp; Final Coat</v>
      </c>
      <c r="O87" s="310">
        <f>VLOOKUP($H87,'WM-AR'!$B$7:$AL$2292,12,FALSE)</f>
        <v>0</v>
      </c>
      <c r="P87" s="310" t="str">
        <f>IF(VLOOKUP($H87,'WM-AR'!$B$7:$AL$2292,14,FALSE)=0,"",VLOOKUP($H87,'WM-AR'!$B$7:$AL$2292,14,FALSE))</f>
        <v/>
      </c>
      <c r="Q87" s="310">
        <f>VLOOKUP($H87,'WM-AR'!$B$7:$AL$2292,16,FALSE)</f>
        <v>0</v>
      </c>
      <c r="R87" s="310">
        <f>VLOOKUP($H87,'WM-AR'!$B$7:$AL$2292,18,FALSE)</f>
        <v>0</v>
      </c>
      <c r="S87" s="310">
        <f>VLOOKUP($H87,'WM-AR'!$B$7:$AL$2292,20,FALSE)</f>
        <v>0</v>
      </c>
      <c r="T87" s="310">
        <f>VLOOKUP($H87,'WM-AR'!$B$7:$AL$2292,22,FALSE)</f>
        <v>0</v>
      </c>
      <c r="U87" s="310">
        <f>VLOOKUP($H87,'WM-AR'!$B$7:$AL$2292,24,FALSE)</f>
        <v>0</v>
      </c>
      <c r="V87" s="310">
        <f>VLOOKUP($H87,'WM-AR'!$B$7:$AL$2292,25,FALSE)</f>
        <v>0</v>
      </c>
      <c r="W87" s="310">
        <f>VLOOKUP($H87,'WM-AR'!$B$7:$AL$2292,26,FALSE)</f>
        <v>0</v>
      </c>
      <c r="X87" s="310">
        <f>VLOOKUP($H87,'WM-AR'!$B$7:$AL$2292,27,FALSE)</f>
        <v>0</v>
      </c>
      <c r="Y87" s="310">
        <f>VLOOKUP($H87,'WM-AR'!$B$7:$AL$2292,28,FALSE)</f>
        <v>0</v>
      </c>
      <c r="Z87" s="310" t="str">
        <f>VLOOKUP($H87,'WM-AR'!$B$7:$AL$2292,29,FALSE)</f>
        <v>Material: (   )</v>
      </c>
      <c r="AA87" s="310">
        <f>VLOOKUP($H87,'WM-AR'!$B$7:$AL$2292,30,FALSE)</f>
        <v>0</v>
      </c>
      <c r="AB87" s="310">
        <f>VLOOKUP($H87,'WM-AR'!$B$7:$AL$2292,31,FALSE)</f>
        <v>0</v>
      </c>
      <c r="AC87" s="310">
        <f>VLOOKUP($H87,'WM-AR'!$B$7:$AL$2292,32,FALSE)</f>
        <v>0</v>
      </c>
      <c r="AD87" s="310">
        <f>VLOOKUP($H87,'WM-AR'!$B$7:$AL$2292,33,FALSE)</f>
        <v>0</v>
      </c>
      <c r="AE87" s="287"/>
      <c r="AF87" s="491" t="s">
        <v>1535</v>
      </c>
      <c r="AG87" s="492"/>
      <c r="AH87" s="492" t="s">
        <v>763</v>
      </c>
      <c r="AI87" s="422" t="s">
        <v>1491</v>
      </c>
    </row>
    <row r="88" spans="2:35" ht="34.9" customHeight="1">
      <c r="B88" s="349"/>
      <c r="C88" s="420"/>
      <c r="D88" s="426"/>
      <c r="E88" s="426"/>
      <c r="F88" s="426"/>
      <c r="G88" s="426"/>
      <c r="H88" s="350" t="str">
        <f t="shared" si="11"/>
        <v/>
      </c>
      <c r="I88" s="351"/>
      <c r="J88" s="351"/>
      <c r="K88" s="351"/>
      <c r="L88" s="351"/>
      <c r="M88" s="351"/>
      <c r="N88" s="351"/>
      <c r="O88" s="351"/>
      <c r="P88" s="351"/>
      <c r="Q88" s="351"/>
      <c r="R88" s="351"/>
      <c r="S88" s="351"/>
      <c r="T88" s="351"/>
      <c r="U88" s="351"/>
      <c r="V88" s="351"/>
      <c r="W88" s="351"/>
      <c r="X88" s="351"/>
      <c r="Y88" s="351"/>
      <c r="Z88" s="351"/>
      <c r="AA88" s="351"/>
      <c r="AB88" s="351"/>
      <c r="AC88" s="351"/>
      <c r="AD88" s="351"/>
      <c r="AE88" s="440"/>
      <c r="AF88" s="297"/>
      <c r="AG88" s="297"/>
      <c r="AH88" s="297"/>
      <c r="AI88" s="475"/>
    </row>
    <row r="89" spans="2:35" ht="34.9" customHeight="1">
      <c r="B89" s="440"/>
      <c r="C89" s="285" t="s">
        <v>601</v>
      </c>
      <c r="D89" s="308"/>
      <c r="E89" s="287" t="s">
        <v>679</v>
      </c>
      <c r="F89" s="288" t="s">
        <v>1544</v>
      </c>
      <c r="G89" s="289"/>
      <c r="H89" s="290" t="str">
        <f t="shared" si="11"/>
        <v/>
      </c>
      <c r="I89" s="290"/>
      <c r="J89" s="290"/>
      <c r="K89" s="290"/>
      <c r="L89" s="290"/>
      <c r="M89" s="291"/>
      <c r="N89" s="454"/>
      <c r="O89" s="442"/>
      <c r="P89" s="442"/>
      <c r="Q89" s="442"/>
      <c r="R89" s="442"/>
      <c r="S89" s="442"/>
      <c r="T89" s="442"/>
      <c r="U89" s="443"/>
      <c r="V89" s="444"/>
      <c r="W89" s="444"/>
      <c r="X89" s="444"/>
      <c r="Y89" s="444"/>
      <c r="Z89" s="444"/>
      <c r="AA89" s="444"/>
      <c r="AB89" s="444"/>
      <c r="AC89" s="444"/>
      <c r="AD89" s="444"/>
      <c r="AE89" s="423"/>
      <c r="AF89" s="424"/>
      <c r="AG89" s="424"/>
      <c r="AH89" s="424"/>
      <c r="AI89" s="333"/>
    </row>
    <row r="90" spans="2:35" ht="49.9" customHeight="1">
      <c r="B90" s="307"/>
      <c r="C90" s="286"/>
      <c r="D90" s="286"/>
      <c r="E90" s="286"/>
      <c r="F90" s="286" t="str">
        <f>"Fabrication "&amp;M90&amp;" "&amp;P90</f>
        <v xml:space="preserve">Fabrication Heavy Steel - Standard (Weight≥90KG/M) </v>
      </c>
      <c r="G90" s="452" t="s">
        <v>1484</v>
      </c>
      <c r="H90" s="309" t="str">
        <f t="shared" si="11"/>
        <v>S01AA001-00001</v>
      </c>
      <c r="I90" s="310"/>
      <c r="J90" s="310" t="str">
        <f>VLOOKUP($H90,'WM-AR'!$B$7:$AL$2292,34,FALSE)</f>
        <v>TON</v>
      </c>
      <c r="K90" s="310" t="str">
        <f>VLOOKUP($H90,'WM-AR'!$B$7:$AL$2292,4,FALSE)</f>
        <v>Main Steel Structure Fabrication Work</v>
      </c>
      <c r="L90" s="310" t="str">
        <f>VLOOKUP($H90,'WM-AR'!$B$7:$AL$2292,6,FALSE)</f>
        <v>Shelter/Building</v>
      </c>
      <c r="M90" s="310" t="str">
        <f>VLOOKUP($H90,'WM-AR'!$B$7:$AL$2292,8,FALSE)</f>
        <v>Heavy Steel - Standard (Weight≥90KG/M)</v>
      </c>
      <c r="N90" s="310">
        <f>VLOOKUP($H90,'WM-AR'!$B$7:$AL$2292,10,FALSE)</f>
        <v>0</v>
      </c>
      <c r="O90" s="310">
        <f>VLOOKUP($H90,'WM-AR'!$B$7:$AL$2292,12,FALSE)</f>
        <v>0</v>
      </c>
      <c r="P90" s="310" t="str">
        <f>IF(VLOOKUP($H90,'WM-AR'!$B$7:$AL$2292,14,FALSE)=0,"",VLOOKUP($H90,'WM-AR'!$B$7:$AL$2292,14,FALSE))</f>
        <v/>
      </c>
      <c r="Q90" s="310">
        <f>VLOOKUP($H90,'WM-AR'!$B$7:$AL$2292,16,FALSE)</f>
        <v>0</v>
      </c>
      <c r="R90" s="310">
        <f>VLOOKUP($H90,'WM-AR'!$B$7:$AL$2292,18,FALSE)</f>
        <v>0</v>
      </c>
      <c r="S90" s="310">
        <f>VLOOKUP($H90,'WM-AR'!$B$7:$AL$2292,20,FALSE)</f>
        <v>0</v>
      </c>
      <c r="T90" s="310">
        <f>VLOOKUP($H90,'WM-AR'!$B$7:$AL$2292,22,FALSE)</f>
        <v>0</v>
      </c>
      <c r="U90" s="310">
        <f>VLOOKUP($H90,'WM-AR'!$B$7:$AL$2292,24,FALSE)</f>
        <v>0</v>
      </c>
      <c r="V90" s="310">
        <f>VLOOKUP($H90,'WM-AR'!$B$7:$AL$2292,25,FALSE)</f>
        <v>0</v>
      </c>
      <c r="W90" s="310">
        <f>VLOOKUP($H90,'WM-AR'!$B$7:$AL$2292,26,FALSE)</f>
        <v>0</v>
      </c>
      <c r="X90" s="310">
        <f>VLOOKUP($H90,'WM-AR'!$B$7:$AL$2292,27,FALSE)</f>
        <v>0</v>
      </c>
      <c r="Y90" s="310">
        <f>VLOOKUP($H90,'WM-AR'!$B$7:$AL$2292,28,FALSE)</f>
        <v>0</v>
      </c>
      <c r="Z90" s="310" t="str">
        <f>VLOOKUP($H90,'WM-AR'!$B$7:$AL$2292,29,FALSE)</f>
        <v>Material: (   )</v>
      </c>
      <c r="AA90" s="310">
        <f>VLOOKUP($H90,'WM-AR'!$B$7:$AL$2292,30,FALSE)</f>
        <v>0</v>
      </c>
      <c r="AB90" s="310">
        <f>VLOOKUP($H90,'WM-AR'!$B$7:$AL$2292,31,FALSE)</f>
        <v>0</v>
      </c>
      <c r="AC90" s="310">
        <f>VLOOKUP($H90,'WM-AR'!$B$7:$AL$2292,32,FALSE)</f>
        <v>0</v>
      </c>
      <c r="AD90" s="310">
        <f>VLOOKUP($H90,'WM-AR'!$B$7:$AL$2292,33,FALSE)</f>
        <v>0</v>
      </c>
      <c r="AE90" s="287" t="s">
        <v>1496</v>
      </c>
      <c r="AF90" s="491" t="s">
        <v>1533</v>
      </c>
      <c r="AG90" s="492"/>
      <c r="AH90" s="492" t="s">
        <v>886</v>
      </c>
      <c r="AI90" s="334" t="s">
        <v>1487</v>
      </c>
    </row>
    <row r="91" spans="2:35" ht="49.9" customHeight="1">
      <c r="B91" s="314"/>
      <c r="C91" s="285"/>
      <c r="D91" s="285"/>
      <c r="E91" s="285"/>
      <c r="F91" s="286" t="str">
        <f>"Erection "&amp;M91&amp;" "&amp;P91</f>
        <v xml:space="preserve">Erection Heavy Steel (Weight≥90KG/M) </v>
      </c>
      <c r="G91" s="452" t="s">
        <v>1488</v>
      </c>
      <c r="H91" s="309" t="str">
        <f t="shared" si="11"/>
        <v>S03AA027-00001</v>
      </c>
      <c r="I91" s="310"/>
      <c r="J91" s="310" t="str">
        <f>VLOOKUP($H91,'WM-AR'!$B$7:$AL$2292,34,FALSE)</f>
        <v>TON</v>
      </c>
      <c r="K91" s="310" t="str">
        <f>VLOOKUP($H91,'WM-AR'!$B$7:$AL$2292,4,FALSE)</f>
        <v>Main Steel Structure Erection Work</v>
      </c>
      <c r="L91" s="310" t="str">
        <f>VLOOKUP($H91,'WM-AR'!$B$7:$AL$2292,6,FALSE)</f>
        <v>Shelter/Building</v>
      </c>
      <c r="M91" s="310" t="str">
        <f>VLOOKUP($H91,'WM-AR'!$B$7:$AL$2292,8,FALSE)</f>
        <v>Heavy Steel (Weight≥90KG/M)</v>
      </c>
      <c r="N91" s="310">
        <f>VLOOKUP($H91,'WM-AR'!$B$7:$AL$2292,10,FALSE)</f>
        <v>0</v>
      </c>
      <c r="O91" s="310">
        <f>VLOOKUP($H91,'WM-AR'!$B$7:$AL$2292,12,FALSE)</f>
        <v>0</v>
      </c>
      <c r="P91" s="310" t="str">
        <f>IF(VLOOKUP($H91,'WM-AR'!$B$7:$AL$2292,14,FALSE)=0,"",VLOOKUP($H91,'WM-AR'!$B$7:$AL$2292,14,FALSE))</f>
        <v/>
      </c>
      <c r="Q91" s="310">
        <f>VLOOKUP($H91,'WM-AR'!$B$7:$AL$2292,16,FALSE)</f>
        <v>0</v>
      </c>
      <c r="R91" s="310">
        <f>VLOOKUP($H91,'WM-AR'!$B$7:$AL$2292,18,FALSE)</f>
        <v>0</v>
      </c>
      <c r="S91" s="310">
        <f>VLOOKUP($H91,'WM-AR'!$B$7:$AL$2292,20,FALSE)</f>
        <v>0</v>
      </c>
      <c r="T91" s="310">
        <f>VLOOKUP($H91,'WM-AR'!$B$7:$AL$2292,22,FALSE)</f>
        <v>0</v>
      </c>
      <c r="U91" s="310">
        <f>VLOOKUP($H91,'WM-AR'!$B$7:$AL$2292,24,FALSE)</f>
        <v>0</v>
      </c>
      <c r="V91" s="310">
        <f>VLOOKUP($H91,'WM-AR'!$B$7:$AL$2292,25,FALSE)</f>
        <v>0</v>
      </c>
      <c r="W91" s="310">
        <f>VLOOKUP($H91,'WM-AR'!$B$7:$AL$2292,26,FALSE)</f>
        <v>0</v>
      </c>
      <c r="X91" s="310">
        <f>VLOOKUP($H91,'WM-AR'!$B$7:$AL$2292,27,FALSE)</f>
        <v>0</v>
      </c>
      <c r="Y91" s="310">
        <f>VLOOKUP($H91,'WM-AR'!$B$7:$AL$2292,28,FALSE)</f>
        <v>0</v>
      </c>
      <c r="Z91" s="310" t="str">
        <f>VLOOKUP($H91,'WM-AR'!$B$7:$AL$2292,29,FALSE)</f>
        <v>Material: (   )</v>
      </c>
      <c r="AA91" s="310">
        <f>VLOOKUP($H91,'WM-AR'!$B$7:$AL$2292,30,FALSE)</f>
        <v>0</v>
      </c>
      <c r="AB91" s="310">
        <f>VLOOKUP($H91,'WM-AR'!$B$7:$AL$2292,31,FALSE)</f>
        <v>0</v>
      </c>
      <c r="AC91" s="310">
        <f>VLOOKUP($H91,'WM-AR'!$B$7:$AL$2292,32,FALSE)</f>
        <v>0</v>
      </c>
      <c r="AD91" s="310">
        <f>VLOOKUP($H91,'WM-AR'!$B$7:$AL$2292,33,FALSE)</f>
        <v>0</v>
      </c>
      <c r="AE91" s="287" t="s">
        <v>1496</v>
      </c>
      <c r="AF91" s="491" t="s">
        <v>1533</v>
      </c>
      <c r="AG91" s="492"/>
      <c r="AH91" s="492" t="s">
        <v>886</v>
      </c>
      <c r="AI91" s="422"/>
    </row>
    <row r="92" spans="2:35" ht="49.9" customHeight="1">
      <c r="B92" s="314"/>
      <c r="C92" s="285"/>
      <c r="D92" s="285"/>
      <c r="E92" s="285"/>
      <c r="F92" s="286" t="str">
        <f t="shared" ref="F92" si="16">M92&amp;" "&amp;P92</f>
        <v xml:space="preserve">Steel Painting/Coating </v>
      </c>
      <c r="G92" s="452" t="s">
        <v>1489</v>
      </c>
      <c r="H92" s="309" t="str">
        <f t="shared" si="11"/>
        <v>S01AA010-00001</v>
      </c>
      <c r="I92" s="310"/>
      <c r="J92" s="310" t="str">
        <f>VLOOKUP($H92,'WM-AR'!$B$7:$AL$2292,34,FALSE)</f>
        <v>M2</v>
      </c>
      <c r="K92" s="310" t="str">
        <f>VLOOKUP($H92,'WM-AR'!$B$7:$AL$2292,4,FALSE)</f>
        <v>Main Steel Structure Fabrication Work</v>
      </c>
      <c r="L92" s="310" t="str">
        <f>VLOOKUP($H92,'WM-AR'!$B$7:$AL$2292,6,FALSE)</f>
        <v>Shelter/Building</v>
      </c>
      <c r="M92" s="310" t="str">
        <f>VLOOKUP($H92,'WM-AR'!$B$7:$AL$2292,8,FALSE)</f>
        <v>Steel Painting/Coating</v>
      </c>
      <c r="N92" s="310" t="str">
        <f>VLOOKUP($H92,'WM-AR'!$B$7:$AL$2292,10,FALSE)</f>
        <v>for Non-Fireproofed Steel Surface, Surface Preparation, Primer, Second &amp; Final Coat</v>
      </c>
      <c r="O92" s="310">
        <f>VLOOKUP($H92,'WM-AR'!$B$7:$AL$2292,12,FALSE)</f>
        <v>0</v>
      </c>
      <c r="P92" s="310" t="str">
        <f>IF(VLOOKUP($H92,'WM-AR'!$B$7:$AL$2292,14,FALSE)=0,"",VLOOKUP($H92,'WM-AR'!$B$7:$AL$2292,14,FALSE))</f>
        <v/>
      </c>
      <c r="Q92" s="310">
        <f>VLOOKUP($H92,'WM-AR'!$B$7:$AL$2292,16,FALSE)</f>
        <v>0</v>
      </c>
      <c r="R92" s="310">
        <f>VLOOKUP($H92,'WM-AR'!$B$7:$AL$2292,18,FALSE)</f>
        <v>0</v>
      </c>
      <c r="S92" s="310">
        <f>VLOOKUP($H92,'WM-AR'!$B$7:$AL$2292,20,FALSE)</f>
        <v>0</v>
      </c>
      <c r="T92" s="310">
        <f>VLOOKUP($H92,'WM-AR'!$B$7:$AL$2292,22,FALSE)</f>
        <v>0</v>
      </c>
      <c r="U92" s="310">
        <f>VLOOKUP($H92,'WM-AR'!$B$7:$AL$2292,24,FALSE)</f>
        <v>0</v>
      </c>
      <c r="V92" s="310">
        <f>VLOOKUP($H92,'WM-AR'!$B$7:$AL$2292,25,FALSE)</f>
        <v>0</v>
      </c>
      <c r="W92" s="310">
        <f>VLOOKUP($H92,'WM-AR'!$B$7:$AL$2292,26,FALSE)</f>
        <v>0</v>
      </c>
      <c r="X92" s="310">
        <f>VLOOKUP($H92,'WM-AR'!$B$7:$AL$2292,27,FALSE)</f>
        <v>0</v>
      </c>
      <c r="Y92" s="310">
        <f>VLOOKUP($H92,'WM-AR'!$B$7:$AL$2292,28,FALSE)</f>
        <v>0</v>
      </c>
      <c r="Z92" s="310" t="str">
        <f>VLOOKUP($H92,'WM-AR'!$B$7:$AL$2292,29,FALSE)</f>
        <v>Material: (   )</v>
      </c>
      <c r="AA92" s="310">
        <f>VLOOKUP($H92,'WM-AR'!$B$7:$AL$2292,30,FALSE)</f>
        <v>0</v>
      </c>
      <c r="AB92" s="310">
        <f>VLOOKUP($H92,'WM-AR'!$B$7:$AL$2292,31,FALSE)</f>
        <v>0</v>
      </c>
      <c r="AC92" s="310">
        <f>VLOOKUP($H92,'WM-AR'!$B$7:$AL$2292,32,FALSE)</f>
        <v>0</v>
      </c>
      <c r="AD92" s="310">
        <f>VLOOKUP($H92,'WM-AR'!$B$7:$AL$2292,33,FALSE)</f>
        <v>0</v>
      </c>
      <c r="AE92" s="287"/>
      <c r="AF92" s="491" t="s">
        <v>1535</v>
      </c>
      <c r="AG92" s="492"/>
      <c r="AH92" s="492" t="s">
        <v>763</v>
      </c>
      <c r="AI92" s="422" t="s">
        <v>1491</v>
      </c>
    </row>
    <row r="93" spans="2:35" ht="34.9" customHeight="1">
      <c r="B93" s="349"/>
      <c r="C93" s="420"/>
      <c r="D93" s="426"/>
      <c r="E93" s="426"/>
      <c r="F93" s="426"/>
      <c r="G93" s="426"/>
      <c r="H93" s="350" t="str">
        <f t="shared" si="11"/>
        <v/>
      </c>
      <c r="I93" s="351"/>
      <c r="J93" s="351"/>
      <c r="K93" s="351"/>
      <c r="L93" s="351"/>
      <c r="M93" s="351"/>
      <c r="N93" s="351"/>
      <c r="O93" s="351"/>
      <c r="P93" s="351"/>
      <c r="Q93" s="351"/>
      <c r="R93" s="351"/>
      <c r="S93" s="351"/>
      <c r="T93" s="351"/>
      <c r="U93" s="351"/>
      <c r="V93" s="351"/>
      <c r="W93" s="351"/>
      <c r="X93" s="351"/>
      <c r="Y93" s="351"/>
      <c r="Z93" s="351"/>
      <c r="AA93" s="351"/>
      <c r="AB93" s="351"/>
      <c r="AC93" s="351"/>
      <c r="AD93" s="351"/>
      <c r="AE93" s="440"/>
      <c r="AF93" s="297"/>
      <c r="AG93" s="297"/>
      <c r="AH93" s="297"/>
      <c r="AI93" s="475"/>
    </row>
    <row r="94" spans="2:35" ht="34.9" customHeight="1">
      <c r="B94" s="440"/>
      <c r="C94" s="285" t="s">
        <v>601</v>
      </c>
      <c r="D94" s="308"/>
      <c r="E94" s="287" t="s">
        <v>679</v>
      </c>
      <c r="F94" s="288" t="s">
        <v>1545</v>
      </c>
      <c r="G94" s="289"/>
      <c r="H94" s="290" t="str">
        <f t="shared" si="11"/>
        <v/>
      </c>
      <c r="I94" s="290"/>
      <c r="J94" s="290"/>
      <c r="K94" s="290"/>
      <c r="L94" s="290"/>
      <c r="M94" s="291"/>
      <c r="N94" s="454"/>
      <c r="O94" s="442"/>
      <c r="P94" s="442"/>
      <c r="Q94" s="442"/>
      <c r="R94" s="442"/>
      <c r="S94" s="442"/>
      <c r="T94" s="442"/>
      <c r="U94" s="443"/>
      <c r="V94" s="444"/>
      <c r="W94" s="444"/>
      <c r="X94" s="444"/>
      <c r="Y94" s="444"/>
      <c r="Z94" s="444"/>
      <c r="AA94" s="444"/>
      <c r="AB94" s="444"/>
      <c r="AC94" s="444"/>
      <c r="AD94" s="444"/>
      <c r="AE94" s="423"/>
      <c r="AF94" s="424"/>
      <c r="AG94" s="424"/>
      <c r="AH94" s="424"/>
      <c r="AI94" s="333"/>
    </row>
    <row r="95" spans="2:35" ht="49.9" customHeight="1">
      <c r="B95" s="307"/>
      <c r="C95" s="286"/>
      <c r="D95" s="286"/>
      <c r="E95" s="286"/>
      <c r="F95" s="286" t="str">
        <f>"Fabrication "&amp;M95&amp;" "&amp;P95</f>
        <v xml:space="preserve">Fabrication Heavy Steel - Standard (Weight≥90KG/M) </v>
      </c>
      <c r="G95" s="452" t="s">
        <v>1484</v>
      </c>
      <c r="H95" s="309" t="str">
        <f t="shared" si="11"/>
        <v>S01AA001-00001</v>
      </c>
      <c r="I95" s="310"/>
      <c r="J95" s="310" t="str">
        <f>VLOOKUP($H95,'WM-AR'!$B$7:$AL$2292,34,FALSE)</f>
        <v>TON</v>
      </c>
      <c r="K95" s="310" t="str">
        <f>VLOOKUP($H95,'WM-AR'!$B$7:$AL$2292,4,FALSE)</f>
        <v>Main Steel Structure Fabrication Work</v>
      </c>
      <c r="L95" s="310" t="str">
        <f>VLOOKUP($H95,'WM-AR'!$B$7:$AL$2292,6,FALSE)</f>
        <v>Shelter/Building</v>
      </c>
      <c r="M95" s="310" t="str">
        <f>VLOOKUP($H95,'WM-AR'!$B$7:$AL$2292,8,FALSE)</f>
        <v>Heavy Steel - Standard (Weight≥90KG/M)</v>
      </c>
      <c r="N95" s="310">
        <f>VLOOKUP($H95,'WM-AR'!$B$7:$AL$2292,10,FALSE)</f>
        <v>0</v>
      </c>
      <c r="O95" s="310">
        <f>VLOOKUP($H95,'WM-AR'!$B$7:$AL$2292,12,FALSE)</f>
        <v>0</v>
      </c>
      <c r="P95" s="310" t="str">
        <f>IF(VLOOKUP($H95,'WM-AR'!$B$7:$AL$2292,14,FALSE)=0,"",VLOOKUP($H95,'WM-AR'!$B$7:$AL$2292,14,FALSE))</f>
        <v/>
      </c>
      <c r="Q95" s="310">
        <f>VLOOKUP($H95,'WM-AR'!$B$7:$AL$2292,16,FALSE)</f>
        <v>0</v>
      </c>
      <c r="R95" s="310">
        <f>VLOOKUP($H95,'WM-AR'!$B$7:$AL$2292,18,FALSE)</f>
        <v>0</v>
      </c>
      <c r="S95" s="310">
        <f>VLOOKUP($H95,'WM-AR'!$B$7:$AL$2292,20,FALSE)</f>
        <v>0</v>
      </c>
      <c r="T95" s="310">
        <f>VLOOKUP($H95,'WM-AR'!$B$7:$AL$2292,22,FALSE)</f>
        <v>0</v>
      </c>
      <c r="U95" s="310">
        <f>VLOOKUP($H95,'WM-AR'!$B$7:$AL$2292,24,FALSE)</f>
        <v>0</v>
      </c>
      <c r="V95" s="310">
        <f>VLOOKUP($H95,'WM-AR'!$B$7:$AL$2292,25,FALSE)</f>
        <v>0</v>
      </c>
      <c r="W95" s="310">
        <f>VLOOKUP($H95,'WM-AR'!$B$7:$AL$2292,26,FALSE)</f>
        <v>0</v>
      </c>
      <c r="X95" s="310">
        <f>VLOOKUP($H95,'WM-AR'!$B$7:$AL$2292,27,FALSE)</f>
        <v>0</v>
      </c>
      <c r="Y95" s="310">
        <f>VLOOKUP($H95,'WM-AR'!$B$7:$AL$2292,28,FALSE)</f>
        <v>0</v>
      </c>
      <c r="Z95" s="310" t="str">
        <f>VLOOKUP($H95,'WM-AR'!$B$7:$AL$2292,29,FALSE)</f>
        <v>Material: (   )</v>
      </c>
      <c r="AA95" s="310">
        <f>VLOOKUP($H95,'WM-AR'!$B$7:$AL$2292,30,FALSE)</f>
        <v>0</v>
      </c>
      <c r="AB95" s="310">
        <f>VLOOKUP($H95,'WM-AR'!$B$7:$AL$2292,31,FALSE)</f>
        <v>0</v>
      </c>
      <c r="AC95" s="310">
        <f>VLOOKUP($H95,'WM-AR'!$B$7:$AL$2292,32,FALSE)</f>
        <v>0</v>
      </c>
      <c r="AD95" s="310">
        <f>VLOOKUP($H95,'WM-AR'!$B$7:$AL$2292,33,FALSE)</f>
        <v>0</v>
      </c>
      <c r="AE95" s="287" t="s">
        <v>1496</v>
      </c>
      <c r="AF95" s="491" t="s">
        <v>1533</v>
      </c>
      <c r="AG95" s="492"/>
      <c r="AH95" s="492" t="s">
        <v>886</v>
      </c>
      <c r="AI95" s="334" t="s">
        <v>1487</v>
      </c>
    </row>
    <row r="96" spans="2:35" ht="49.9" customHeight="1">
      <c r="B96" s="314"/>
      <c r="C96" s="285"/>
      <c r="D96" s="285"/>
      <c r="E96" s="285"/>
      <c r="F96" s="286" t="str">
        <f>"Erection "&amp;M96&amp;" "&amp;P96</f>
        <v xml:space="preserve">Erection Heavy Steel (Weight≥90KG/M) </v>
      </c>
      <c r="G96" s="452" t="s">
        <v>1488</v>
      </c>
      <c r="H96" s="309" t="str">
        <f t="shared" si="11"/>
        <v>S03AA027-00001</v>
      </c>
      <c r="I96" s="310"/>
      <c r="J96" s="310" t="str">
        <f>VLOOKUP($H96,'WM-AR'!$B$7:$AL$2292,34,FALSE)</f>
        <v>TON</v>
      </c>
      <c r="K96" s="310" t="str">
        <f>VLOOKUP($H96,'WM-AR'!$B$7:$AL$2292,4,FALSE)</f>
        <v>Main Steel Structure Erection Work</v>
      </c>
      <c r="L96" s="310" t="str">
        <f>VLOOKUP($H96,'WM-AR'!$B$7:$AL$2292,6,FALSE)</f>
        <v>Shelter/Building</v>
      </c>
      <c r="M96" s="310" t="str">
        <f>VLOOKUP($H96,'WM-AR'!$B$7:$AL$2292,8,FALSE)</f>
        <v>Heavy Steel (Weight≥90KG/M)</v>
      </c>
      <c r="N96" s="310">
        <f>VLOOKUP($H96,'WM-AR'!$B$7:$AL$2292,10,FALSE)</f>
        <v>0</v>
      </c>
      <c r="O96" s="310">
        <f>VLOOKUP($H96,'WM-AR'!$B$7:$AL$2292,12,FALSE)</f>
        <v>0</v>
      </c>
      <c r="P96" s="310" t="str">
        <f>IF(VLOOKUP($H96,'WM-AR'!$B$7:$AL$2292,14,FALSE)=0,"",VLOOKUP($H96,'WM-AR'!$B$7:$AL$2292,14,FALSE))</f>
        <v/>
      </c>
      <c r="Q96" s="310">
        <f>VLOOKUP($H96,'WM-AR'!$B$7:$AL$2292,16,FALSE)</f>
        <v>0</v>
      </c>
      <c r="R96" s="310">
        <f>VLOOKUP($H96,'WM-AR'!$B$7:$AL$2292,18,FALSE)</f>
        <v>0</v>
      </c>
      <c r="S96" s="310">
        <f>VLOOKUP($H96,'WM-AR'!$B$7:$AL$2292,20,FALSE)</f>
        <v>0</v>
      </c>
      <c r="T96" s="310">
        <f>VLOOKUP($H96,'WM-AR'!$B$7:$AL$2292,22,FALSE)</f>
        <v>0</v>
      </c>
      <c r="U96" s="310">
        <f>VLOOKUP($H96,'WM-AR'!$B$7:$AL$2292,24,FALSE)</f>
        <v>0</v>
      </c>
      <c r="V96" s="310">
        <f>VLOOKUP($H96,'WM-AR'!$B$7:$AL$2292,25,FALSE)</f>
        <v>0</v>
      </c>
      <c r="W96" s="310">
        <f>VLOOKUP($H96,'WM-AR'!$B$7:$AL$2292,26,FALSE)</f>
        <v>0</v>
      </c>
      <c r="X96" s="310">
        <f>VLOOKUP($H96,'WM-AR'!$B$7:$AL$2292,27,FALSE)</f>
        <v>0</v>
      </c>
      <c r="Y96" s="310">
        <f>VLOOKUP($H96,'WM-AR'!$B$7:$AL$2292,28,FALSE)</f>
        <v>0</v>
      </c>
      <c r="Z96" s="310" t="str">
        <f>VLOOKUP($H96,'WM-AR'!$B$7:$AL$2292,29,FALSE)</f>
        <v>Material: (   )</v>
      </c>
      <c r="AA96" s="310">
        <f>VLOOKUP($H96,'WM-AR'!$B$7:$AL$2292,30,FALSE)</f>
        <v>0</v>
      </c>
      <c r="AB96" s="310">
        <f>VLOOKUP($H96,'WM-AR'!$B$7:$AL$2292,31,FALSE)</f>
        <v>0</v>
      </c>
      <c r="AC96" s="310">
        <f>VLOOKUP($H96,'WM-AR'!$B$7:$AL$2292,32,FALSE)</f>
        <v>0</v>
      </c>
      <c r="AD96" s="310">
        <f>VLOOKUP($H96,'WM-AR'!$B$7:$AL$2292,33,FALSE)</f>
        <v>0</v>
      </c>
      <c r="AE96" s="287" t="s">
        <v>1496</v>
      </c>
      <c r="AF96" s="491" t="s">
        <v>1533</v>
      </c>
      <c r="AG96" s="492"/>
      <c r="AH96" s="492" t="s">
        <v>886</v>
      </c>
      <c r="AI96" s="422"/>
    </row>
    <row r="97" spans="2:35" ht="49.9" customHeight="1">
      <c r="B97" s="314"/>
      <c r="C97" s="285"/>
      <c r="D97" s="285"/>
      <c r="E97" s="285"/>
      <c r="F97" s="286" t="str">
        <f t="shared" ref="F97" si="17">M97&amp;" "&amp;P97</f>
        <v xml:space="preserve">Steel Painting/Coating </v>
      </c>
      <c r="G97" s="452" t="s">
        <v>1489</v>
      </c>
      <c r="H97" s="309" t="str">
        <f t="shared" si="11"/>
        <v>S01AA010-00001</v>
      </c>
      <c r="I97" s="310"/>
      <c r="J97" s="310" t="str">
        <f>VLOOKUP($H97,'WM-AR'!$B$7:$AL$2292,34,FALSE)</f>
        <v>M2</v>
      </c>
      <c r="K97" s="310" t="str">
        <f>VLOOKUP($H97,'WM-AR'!$B$7:$AL$2292,4,FALSE)</f>
        <v>Main Steel Structure Fabrication Work</v>
      </c>
      <c r="L97" s="310" t="str">
        <f>VLOOKUP($H97,'WM-AR'!$B$7:$AL$2292,6,FALSE)</f>
        <v>Shelter/Building</v>
      </c>
      <c r="M97" s="310" t="str">
        <f>VLOOKUP($H97,'WM-AR'!$B$7:$AL$2292,8,FALSE)</f>
        <v>Steel Painting/Coating</v>
      </c>
      <c r="N97" s="310" t="str">
        <f>VLOOKUP($H97,'WM-AR'!$B$7:$AL$2292,10,FALSE)</f>
        <v>for Non-Fireproofed Steel Surface, Surface Preparation, Primer, Second &amp; Final Coat</v>
      </c>
      <c r="O97" s="310">
        <f>VLOOKUP($H97,'WM-AR'!$B$7:$AL$2292,12,FALSE)</f>
        <v>0</v>
      </c>
      <c r="P97" s="310" t="str">
        <f>IF(VLOOKUP($H97,'WM-AR'!$B$7:$AL$2292,14,FALSE)=0,"",VLOOKUP($H97,'WM-AR'!$B$7:$AL$2292,14,FALSE))</f>
        <v/>
      </c>
      <c r="Q97" s="310">
        <f>VLOOKUP($H97,'WM-AR'!$B$7:$AL$2292,16,FALSE)</f>
        <v>0</v>
      </c>
      <c r="R97" s="310">
        <f>VLOOKUP($H97,'WM-AR'!$B$7:$AL$2292,18,FALSE)</f>
        <v>0</v>
      </c>
      <c r="S97" s="310">
        <f>VLOOKUP($H97,'WM-AR'!$B$7:$AL$2292,20,FALSE)</f>
        <v>0</v>
      </c>
      <c r="T97" s="310">
        <f>VLOOKUP($H97,'WM-AR'!$B$7:$AL$2292,22,FALSE)</f>
        <v>0</v>
      </c>
      <c r="U97" s="310">
        <f>VLOOKUP($H97,'WM-AR'!$B$7:$AL$2292,24,FALSE)</f>
        <v>0</v>
      </c>
      <c r="V97" s="310">
        <f>VLOOKUP($H97,'WM-AR'!$B$7:$AL$2292,25,FALSE)</f>
        <v>0</v>
      </c>
      <c r="W97" s="310">
        <f>VLOOKUP($H97,'WM-AR'!$B$7:$AL$2292,26,FALSE)</f>
        <v>0</v>
      </c>
      <c r="X97" s="310">
        <f>VLOOKUP($H97,'WM-AR'!$B$7:$AL$2292,27,FALSE)</f>
        <v>0</v>
      </c>
      <c r="Y97" s="310">
        <f>VLOOKUP($H97,'WM-AR'!$B$7:$AL$2292,28,FALSE)</f>
        <v>0</v>
      </c>
      <c r="Z97" s="310" t="str">
        <f>VLOOKUP($H97,'WM-AR'!$B$7:$AL$2292,29,FALSE)</f>
        <v>Material: (   )</v>
      </c>
      <c r="AA97" s="310">
        <f>VLOOKUP($H97,'WM-AR'!$B$7:$AL$2292,30,FALSE)</f>
        <v>0</v>
      </c>
      <c r="AB97" s="310">
        <f>VLOOKUP($H97,'WM-AR'!$B$7:$AL$2292,31,FALSE)</f>
        <v>0</v>
      </c>
      <c r="AC97" s="310">
        <f>VLOOKUP($H97,'WM-AR'!$B$7:$AL$2292,32,FALSE)</f>
        <v>0</v>
      </c>
      <c r="AD97" s="310">
        <f>VLOOKUP($H97,'WM-AR'!$B$7:$AL$2292,33,FALSE)</f>
        <v>0</v>
      </c>
      <c r="AE97" s="287"/>
      <c r="AF97" s="491" t="s">
        <v>1535</v>
      </c>
      <c r="AG97" s="492"/>
      <c r="AH97" s="492" t="s">
        <v>763</v>
      </c>
      <c r="AI97" s="422" t="s">
        <v>1491</v>
      </c>
    </row>
    <row r="98" spans="2:35" ht="34.9" customHeight="1">
      <c r="B98" s="349"/>
      <c r="C98" s="420"/>
      <c r="D98" s="426"/>
      <c r="E98" s="426"/>
      <c r="F98" s="426"/>
      <c r="G98" s="426"/>
      <c r="H98" s="350" t="str">
        <f t="shared" si="11"/>
        <v/>
      </c>
      <c r="I98" s="351"/>
      <c r="J98" s="351"/>
      <c r="K98" s="351"/>
      <c r="L98" s="351"/>
      <c r="M98" s="351"/>
      <c r="N98" s="351"/>
      <c r="O98" s="351"/>
      <c r="P98" s="351"/>
      <c r="Q98" s="351"/>
      <c r="R98" s="351"/>
      <c r="S98" s="351"/>
      <c r="T98" s="351"/>
      <c r="U98" s="351"/>
      <c r="V98" s="351"/>
      <c r="W98" s="351"/>
      <c r="X98" s="351"/>
      <c r="Y98" s="351"/>
      <c r="Z98" s="351"/>
      <c r="AA98" s="351"/>
      <c r="AB98" s="351"/>
      <c r="AC98" s="351"/>
      <c r="AD98" s="351"/>
      <c r="AE98" s="440"/>
      <c r="AF98" s="297"/>
      <c r="AG98" s="297"/>
      <c r="AH98" s="297"/>
      <c r="AI98" s="475"/>
    </row>
    <row r="99" spans="2:35" ht="34.9" customHeight="1">
      <c r="B99" s="440"/>
      <c r="C99" s="285" t="s">
        <v>601</v>
      </c>
      <c r="D99" s="308"/>
      <c r="E99" s="287" t="s">
        <v>679</v>
      </c>
      <c r="F99" s="288" t="s">
        <v>1546</v>
      </c>
      <c r="G99" s="289"/>
      <c r="H99" s="290" t="str">
        <f t="shared" si="11"/>
        <v/>
      </c>
      <c r="I99" s="290"/>
      <c r="J99" s="290"/>
      <c r="K99" s="290"/>
      <c r="L99" s="290"/>
      <c r="M99" s="291"/>
      <c r="N99" s="454"/>
      <c r="O99" s="442"/>
      <c r="P99" s="442"/>
      <c r="Q99" s="442"/>
      <c r="R99" s="442"/>
      <c r="S99" s="442"/>
      <c r="T99" s="442"/>
      <c r="U99" s="443"/>
      <c r="V99" s="444"/>
      <c r="W99" s="444"/>
      <c r="X99" s="444"/>
      <c r="Y99" s="444"/>
      <c r="Z99" s="444"/>
      <c r="AA99" s="444"/>
      <c r="AB99" s="444"/>
      <c r="AC99" s="444"/>
      <c r="AD99" s="444"/>
      <c r="AE99" s="423"/>
      <c r="AF99" s="424"/>
      <c r="AG99" s="424"/>
      <c r="AH99" s="424"/>
      <c r="AI99" s="333"/>
    </row>
    <row r="100" spans="2:35" ht="49.9" customHeight="1">
      <c r="B100" s="307"/>
      <c r="C100" s="286"/>
      <c r="D100" s="286"/>
      <c r="E100" s="286"/>
      <c r="F100" s="286" t="str">
        <f>"Fabrication "&amp;M100&amp;" "&amp;P100</f>
        <v xml:space="preserve">Fabrication Heavy Steel - Standard (Weight≥90KG/M) </v>
      </c>
      <c r="G100" s="452" t="s">
        <v>1484</v>
      </c>
      <c r="H100" s="309" t="str">
        <f t="shared" si="11"/>
        <v>S01AA001-00001</v>
      </c>
      <c r="I100" s="310"/>
      <c r="J100" s="310" t="str">
        <f>VLOOKUP($H100,'WM-AR'!$B$7:$AL$2292,34,FALSE)</f>
        <v>TON</v>
      </c>
      <c r="K100" s="310" t="str">
        <f>VLOOKUP($H100,'WM-AR'!$B$7:$AL$2292,4,FALSE)</f>
        <v>Main Steel Structure Fabrication Work</v>
      </c>
      <c r="L100" s="310" t="str">
        <f>VLOOKUP($H100,'WM-AR'!$B$7:$AL$2292,6,FALSE)</f>
        <v>Shelter/Building</v>
      </c>
      <c r="M100" s="310" t="str">
        <f>VLOOKUP($H100,'WM-AR'!$B$7:$AL$2292,8,FALSE)</f>
        <v>Heavy Steel - Standard (Weight≥90KG/M)</v>
      </c>
      <c r="N100" s="310">
        <f>VLOOKUP($H100,'WM-AR'!$B$7:$AL$2292,10,FALSE)</f>
        <v>0</v>
      </c>
      <c r="O100" s="310">
        <f>VLOOKUP($H100,'WM-AR'!$B$7:$AL$2292,12,FALSE)</f>
        <v>0</v>
      </c>
      <c r="P100" s="310" t="str">
        <f>IF(VLOOKUP($H100,'WM-AR'!$B$7:$AL$2292,14,FALSE)=0,"",VLOOKUP($H100,'WM-AR'!$B$7:$AL$2292,14,FALSE))</f>
        <v/>
      </c>
      <c r="Q100" s="310">
        <f>VLOOKUP($H100,'WM-AR'!$B$7:$AL$2292,16,FALSE)</f>
        <v>0</v>
      </c>
      <c r="R100" s="310">
        <f>VLOOKUP($H100,'WM-AR'!$B$7:$AL$2292,18,FALSE)</f>
        <v>0</v>
      </c>
      <c r="S100" s="310">
        <f>VLOOKUP($H100,'WM-AR'!$B$7:$AL$2292,20,FALSE)</f>
        <v>0</v>
      </c>
      <c r="T100" s="310">
        <f>VLOOKUP($H100,'WM-AR'!$B$7:$AL$2292,22,FALSE)</f>
        <v>0</v>
      </c>
      <c r="U100" s="310">
        <f>VLOOKUP($H100,'WM-AR'!$B$7:$AL$2292,24,FALSE)</f>
        <v>0</v>
      </c>
      <c r="V100" s="310">
        <f>VLOOKUP($H100,'WM-AR'!$B$7:$AL$2292,25,FALSE)</f>
        <v>0</v>
      </c>
      <c r="W100" s="310">
        <f>VLOOKUP($H100,'WM-AR'!$B$7:$AL$2292,26,FALSE)</f>
        <v>0</v>
      </c>
      <c r="X100" s="310">
        <f>VLOOKUP($H100,'WM-AR'!$B$7:$AL$2292,27,FALSE)</f>
        <v>0</v>
      </c>
      <c r="Y100" s="310">
        <f>VLOOKUP($H100,'WM-AR'!$B$7:$AL$2292,28,FALSE)</f>
        <v>0</v>
      </c>
      <c r="Z100" s="310" t="str">
        <f>VLOOKUP($H100,'WM-AR'!$B$7:$AL$2292,29,FALSE)</f>
        <v>Material: (   )</v>
      </c>
      <c r="AA100" s="310">
        <f>VLOOKUP($H100,'WM-AR'!$B$7:$AL$2292,30,FALSE)</f>
        <v>0</v>
      </c>
      <c r="AB100" s="310">
        <f>VLOOKUP($H100,'WM-AR'!$B$7:$AL$2292,31,FALSE)</f>
        <v>0</v>
      </c>
      <c r="AC100" s="310">
        <f>VLOOKUP($H100,'WM-AR'!$B$7:$AL$2292,32,FALSE)</f>
        <v>0</v>
      </c>
      <c r="AD100" s="310">
        <f>VLOOKUP($H100,'WM-AR'!$B$7:$AL$2292,33,FALSE)</f>
        <v>0</v>
      </c>
      <c r="AE100" s="287" t="s">
        <v>1496</v>
      </c>
      <c r="AF100" s="491" t="s">
        <v>1533</v>
      </c>
      <c r="AG100" s="492"/>
      <c r="AH100" s="492" t="s">
        <v>886</v>
      </c>
      <c r="AI100" s="334" t="s">
        <v>1487</v>
      </c>
    </row>
    <row r="101" spans="2:35" ht="49.9" customHeight="1">
      <c r="B101" s="314"/>
      <c r="C101" s="285"/>
      <c r="D101" s="285"/>
      <c r="E101" s="285"/>
      <c r="F101" s="286" t="str">
        <f>"Erection "&amp;M101&amp;" "&amp;P101</f>
        <v xml:space="preserve">Erection Heavy Steel (Weight≥90KG/M) </v>
      </c>
      <c r="G101" s="452" t="s">
        <v>1488</v>
      </c>
      <c r="H101" s="309" t="str">
        <f t="shared" si="11"/>
        <v>S03AA027-00001</v>
      </c>
      <c r="I101" s="310"/>
      <c r="J101" s="310" t="str">
        <f>VLOOKUP($H101,'WM-AR'!$B$7:$AL$2292,34,FALSE)</f>
        <v>TON</v>
      </c>
      <c r="K101" s="310" t="str">
        <f>VLOOKUP($H101,'WM-AR'!$B$7:$AL$2292,4,FALSE)</f>
        <v>Main Steel Structure Erection Work</v>
      </c>
      <c r="L101" s="310" t="str">
        <f>VLOOKUP($H101,'WM-AR'!$B$7:$AL$2292,6,FALSE)</f>
        <v>Shelter/Building</v>
      </c>
      <c r="M101" s="310" t="str">
        <f>VLOOKUP($H101,'WM-AR'!$B$7:$AL$2292,8,FALSE)</f>
        <v>Heavy Steel (Weight≥90KG/M)</v>
      </c>
      <c r="N101" s="310">
        <f>VLOOKUP($H101,'WM-AR'!$B$7:$AL$2292,10,FALSE)</f>
        <v>0</v>
      </c>
      <c r="O101" s="310">
        <f>VLOOKUP($H101,'WM-AR'!$B$7:$AL$2292,12,FALSE)</f>
        <v>0</v>
      </c>
      <c r="P101" s="310" t="str">
        <f>IF(VLOOKUP($H101,'WM-AR'!$B$7:$AL$2292,14,FALSE)=0,"",VLOOKUP($H101,'WM-AR'!$B$7:$AL$2292,14,FALSE))</f>
        <v/>
      </c>
      <c r="Q101" s="310">
        <f>VLOOKUP($H101,'WM-AR'!$B$7:$AL$2292,16,FALSE)</f>
        <v>0</v>
      </c>
      <c r="R101" s="310">
        <f>VLOOKUP($H101,'WM-AR'!$B$7:$AL$2292,18,FALSE)</f>
        <v>0</v>
      </c>
      <c r="S101" s="310">
        <f>VLOOKUP($H101,'WM-AR'!$B$7:$AL$2292,20,FALSE)</f>
        <v>0</v>
      </c>
      <c r="T101" s="310">
        <f>VLOOKUP($H101,'WM-AR'!$B$7:$AL$2292,22,FALSE)</f>
        <v>0</v>
      </c>
      <c r="U101" s="310">
        <f>VLOOKUP($H101,'WM-AR'!$B$7:$AL$2292,24,FALSE)</f>
        <v>0</v>
      </c>
      <c r="V101" s="310">
        <f>VLOOKUP($H101,'WM-AR'!$B$7:$AL$2292,25,FALSE)</f>
        <v>0</v>
      </c>
      <c r="W101" s="310">
        <f>VLOOKUP($H101,'WM-AR'!$B$7:$AL$2292,26,FALSE)</f>
        <v>0</v>
      </c>
      <c r="X101" s="310">
        <f>VLOOKUP($H101,'WM-AR'!$B$7:$AL$2292,27,FALSE)</f>
        <v>0</v>
      </c>
      <c r="Y101" s="310">
        <f>VLOOKUP($H101,'WM-AR'!$B$7:$AL$2292,28,FALSE)</f>
        <v>0</v>
      </c>
      <c r="Z101" s="310" t="str">
        <f>VLOOKUP($H101,'WM-AR'!$B$7:$AL$2292,29,FALSE)</f>
        <v>Material: (   )</v>
      </c>
      <c r="AA101" s="310">
        <f>VLOOKUP($H101,'WM-AR'!$B$7:$AL$2292,30,FALSE)</f>
        <v>0</v>
      </c>
      <c r="AB101" s="310">
        <f>VLOOKUP($H101,'WM-AR'!$B$7:$AL$2292,31,FALSE)</f>
        <v>0</v>
      </c>
      <c r="AC101" s="310">
        <f>VLOOKUP($H101,'WM-AR'!$B$7:$AL$2292,32,FALSE)</f>
        <v>0</v>
      </c>
      <c r="AD101" s="310">
        <f>VLOOKUP($H101,'WM-AR'!$B$7:$AL$2292,33,FALSE)</f>
        <v>0</v>
      </c>
      <c r="AE101" s="287" t="s">
        <v>1496</v>
      </c>
      <c r="AF101" s="491" t="s">
        <v>1533</v>
      </c>
      <c r="AG101" s="492"/>
      <c r="AH101" s="492" t="s">
        <v>886</v>
      </c>
      <c r="AI101" s="422"/>
    </row>
    <row r="102" spans="2:35" ht="49.9" customHeight="1">
      <c r="B102" s="314"/>
      <c r="C102" s="285"/>
      <c r="D102" s="285"/>
      <c r="E102" s="285"/>
      <c r="F102" s="286" t="str">
        <f t="shared" ref="F102" si="18">M102&amp;" "&amp;P102</f>
        <v xml:space="preserve">Steel Painting/Coating </v>
      </c>
      <c r="G102" s="452" t="s">
        <v>1489</v>
      </c>
      <c r="H102" s="309" t="str">
        <f t="shared" si="11"/>
        <v>S01AA010-00001</v>
      </c>
      <c r="I102" s="310"/>
      <c r="J102" s="310" t="str">
        <f>VLOOKUP($H102,'WM-AR'!$B$7:$AL$2292,34,FALSE)</f>
        <v>M2</v>
      </c>
      <c r="K102" s="310" t="str">
        <f>VLOOKUP($H102,'WM-AR'!$B$7:$AL$2292,4,FALSE)</f>
        <v>Main Steel Structure Fabrication Work</v>
      </c>
      <c r="L102" s="310" t="str">
        <f>VLOOKUP($H102,'WM-AR'!$B$7:$AL$2292,6,FALSE)</f>
        <v>Shelter/Building</v>
      </c>
      <c r="M102" s="310" t="str">
        <f>VLOOKUP($H102,'WM-AR'!$B$7:$AL$2292,8,FALSE)</f>
        <v>Steel Painting/Coating</v>
      </c>
      <c r="N102" s="310" t="str">
        <f>VLOOKUP($H102,'WM-AR'!$B$7:$AL$2292,10,FALSE)</f>
        <v>for Non-Fireproofed Steel Surface, Surface Preparation, Primer, Second &amp; Final Coat</v>
      </c>
      <c r="O102" s="310">
        <f>VLOOKUP($H102,'WM-AR'!$B$7:$AL$2292,12,FALSE)</f>
        <v>0</v>
      </c>
      <c r="P102" s="310" t="str">
        <f>IF(VLOOKUP($H102,'WM-AR'!$B$7:$AL$2292,14,FALSE)=0,"",VLOOKUP($H102,'WM-AR'!$B$7:$AL$2292,14,FALSE))</f>
        <v/>
      </c>
      <c r="Q102" s="310">
        <f>VLOOKUP($H102,'WM-AR'!$B$7:$AL$2292,16,FALSE)</f>
        <v>0</v>
      </c>
      <c r="R102" s="310">
        <f>VLOOKUP($H102,'WM-AR'!$B$7:$AL$2292,18,FALSE)</f>
        <v>0</v>
      </c>
      <c r="S102" s="310">
        <f>VLOOKUP($H102,'WM-AR'!$B$7:$AL$2292,20,FALSE)</f>
        <v>0</v>
      </c>
      <c r="T102" s="310">
        <f>VLOOKUP($H102,'WM-AR'!$B$7:$AL$2292,22,FALSE)</f>
        <v>0</v>
      </c>
      <c r="U102" s="310">
        <f>VLOOKUP($H102,'WM-AR'!$B$7:$AL$2292,24,FALSE)</f>
        <v>0</v>
      </c>
      <c r="V102" s="310">
        <f>VLOOKUP($H102,'WM-AR'!$B$7:$AL$2292,25,FALSE)</f>
        <v>0</v>
      </c>
      <c r="W102" s="310">
        <f>VLOOKUP($H102,'WM-AR'!$B$7:$AL$2292,26,FALSE)</f>
        <v>0</v>
      </c>
      <c r="X102" s="310">
        <f>VLOOKUP($H102,'WM-AR'!$B$7:$AL$2292,27,FALSE)</f>
        <v>0</v>
      </c>
      <c r="Y102" s="310">
        <f>VLOOKUP($H102,'WM-AR'!$B$7:$AL$2292,28,FALSE)</f>
        <v>0</v>
      </c>
      <c r="Z102" s="310" t="str">
        <f>VLOOKUP($H102,'WM-AR'!$B$7:$AL$2292,29,FALSE)</f>
        <v>Material: (   )</v>
      </c>
      <c r="AA102" s="310">
        <f>VLOOKUP($H102,'WM-AR'!$B$7:$AL$2292,30,FALSE)</f>
        <v>0</v>
      </c>
      <c r="AB102" s="310">
        <f>VLOOKUP($H102,'WM-AR'!$B$7:$AL$2292,31,FALSE)</f>
        <v>0</v>
      </c>
      <c r="AC102" s="310">
        <f>VLOOKUP($H102,'WM-AR'!$B$7:$AL$2292,32,FALSE)</f>
        <v>0</v>
      </c>
      <c r="AD102" s="310">
        <f>VLOOKUP($H102,'WM-AR'!$B$7:$AL$2292,33,FALSE)</f>
        <v>0</v>
      </c>
      <c r="AE102" s="287"/>
      <c r="AF102" s="491" t="s">
        <v>1535</v>
      </c>
      <c r="AG102" s="492"/>
      <c r="AH102" s="492" t="s">
        <v>763</v>
      </c>
      <c r="AI102" s="422" t="s">
        <v>1491</v>
      </c>
    </row>
    <row r="103" spans="2:35" ht="34.9" customHeight="1">
      <c r="B103" s="349"/>
      <c r="C103" s="420"/>
      <c r="D103" s="426"/>
      <c r="E103" s="426"/>
      <c r="F103" s="426"/>
      <c r="G103" s="426"/>
      <c r="H103" s="350" t="str">
        <f t="shared" si="11"/>
        <v/>
      </c>
      <c r="I103" s="351"/>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440"/>
      <c r="AF103" s="297"/>
      <c r="AG103" s="297"/>
      <c r="AH103" s="297"/>
      <c r="AI103" s="475"/>
    </row>
    <row r="104" spans="2:35" ht="34.9" customHeight="1">
      <c r="B104" s="440"/>
      <c r="C104" s="285" t="s">
        <v>601</v>
      </c>
      <c r="D104" s="308"/>
      <c r="E104" s="287" t="s">
        <v>679</v>
      </c>
      <c r="F104" s="288" t="s">
        <v>1547</v>
      </c>
      <c r="G104" s="289"/>
      <c r="H104" s="290" t="str">
        <f t="shared" si="11"/>
        <v/>
      </c>
      <c r="I104" s="290"/>
      <c r="J104" s="290"/>
      <c r="K104" s="290"/>
      <c r="L104" s="290"/>
      <c r="M104" s="291"/>
      <c r="N104" s="454"/>
      <c r="O104" s="442"/>
      <c r="P104" s="442"/>
      <c r="Q104" s="442"/>
      <c r="R104" s="442"/>
      <c r="S104" s="442"/>
      <c r="T104" s="442"/>
      <c r="U104" s="443"/>
      <c r="V104" s="444"/>
      <c r="W104" s="444"/>
      <c r="X104" s="444"/>
      <c r="Y104" s="444"/>
      <c r="Z104" s="444"/>
      <c r="AA104" s="444"/>
      <c r="AB104" s="444"/>
      <c r="AC104" s="444"/>
      <c r="AD104" s="444"/>
      <c r="AE104" s="423"/>
      <c r="AF104" s="424"/>
      <c r="AG104" s="424"/>
      <c r="AH104" s="424"/>
      <c r="AI104" s="333"/>
    </row>
    <row r="105" spans="2:35" ht="49.9" customHeight="1">
      <c r="B105" s="307"/>
      <c r="C105" s="286"/>
      <c r="D105" s="286"/>
      <c r="E105" s="286"/>
      <c r="F105" s="286" t="str">
        <f>"Fabrication "&amp;M105&amp;" "&amp;P105</f>
        <v xml:space="preserve">Fabrication Heavy Steel - Standard (Weight≥90KG/M) </v>
      </c>
      <c r="G105" s="452" t="s">
        <v>1484</v>
      </c>
      <c r="H105" s="309" t="str">
        <f t="shared" si="11"/>
        <v>S01AA001-00001</v>
      </c>
      <c r="I105" s="310"/>
      <c r="J105" s="310" t="str">
        <f>VLOOKUP($H105,'WM-AR'!$B$7:$AL$2292,34,FALSE)</f>
        <v>TON</v>
      </c>
      <c r="K105" s="310" t="str">
        <f>VLOOKUP($H105,'WM-AR'!$B$7:$AL$2292,4,FALSE)</f>
        <v>Main Steel Structure Fabrication Work</v>
      </c>
      <c r="L105" s="310" t="str">
        <f>VLOOKUP($H105,'WM-AR'!$B$7:$AL$2292,6,FALSE)</f>
        <v>Shelter/Building</v>
      </c>
      <c r="M105" s="310" t="str">
        <f>VLOOKUP($H105,'WM-AR'!$B$7:$AL$2292,8,FALSE)</f>
        <v>Heavy Steel - Standard (Weight≥90KG/M)</v>
      </c>
      <c r="N105" s="310">
        <f>VLOOKUP($H105,'WM-AR'!$B$7:$AL$2292,10,FALSE)</f>
        <v>0</v>
      </c>
      <c r="O105" s="310">
        <f>VLOOKUP($H105,'WM-AR'!$B$7:$AL$2292,12,FALSE)</f>
        <v>0</v>
      </c>
      <c r="P105" s="310" t="str">
        <f>IF(VLOOKUP($H105,'WM-AR'!$B$7:$AL$2292,14,FALSE)=0,"",VLOOKUP($H105,'WM-AR'!$B$7:$AL$2292,14,FALSE))</f>
        <v/>
      </c>
      <c r="Q105" s="310">
        <f>VLOOKUP($H105,'WM-AR'!$B$7:$AL$2292,16,FALSE)</f>
        <v>0</v>
      </c>
      <c r="R105" s="310">
        <f>VLOOKUP($H105,'WM-AR'!$B$7:$AL$2292,18,FALSE)</f>
        <v>0</v>
      </c>
      <c r="S105" s="310">
        <f>VLOOKUP($H105,'WM-AR'!$B$7:$AL$2292,20,FALSE)</f>
        <v>0</v>
      </c>
      <c r="T105" s="310">
        <f>VLOOKUP($H105,'WM-AR'!$B$7:$AL$2292,22,FALSE)</f>
        <v>0</v>
      </c>
      <c r="U105" s="310">
        <f>VLOOKUP($H105,'WM-AR'!$B$7:$AL$2292,24,FALSE)</f>
        <v>0</v>
      </c>
      <c r="V105" s="310">
        <f>VLOOKUP($H105,'WM-AR'!$B$7:$AL$2292,25,FALSE)</f>
        <v>0</v>
      </c>
      <c r="W105" s="310">
        <f>VLOOKUP($H105,'WM-AR'!$B$7:$AL$2292,26,FALSE)</f>
        <v>0</v>
      </c>
      <c r="X105" s="310">
        <f>VLOOKUP($H105,'WM-AR'!$B$7:$AL$2292,27,FALSE)</f>
        <v>0</v>
      </c>
      <c r="Y105" s="310">
        <f>VLOOKUP($H105,'WM-AR'!$B$7:$AL$2292,28,FALSE)</f>
        <v>0</v>
      </c>
      <c r="Z105" s="310" t="str">
        <f>VLOOKUP($H105,'WM-AR'!$B$7:$AL$2292,29,FALSE)</f>
        <v>Material: (   )</v>
      </c>
      <c r="AA105" s="310">
        <f>VLOOKUP($H105,'WM-AR'!$B$7:$AL$2292,30,FALSE)</f>
        <v>0</v>
      </c>
      <c r="AB105" s="310">
        <f>VLOOKUP($H105,'WM-AR'!$B$7:$AL$2292,31,FALSE)</f>
        <v>0</v>
      </c>
      <c r="AC105" s="310">
        <f>VLOOKUP($H105,'WM-AR'!$B$7:$AL$2292,32,FALSE)</f>
        <v>0</v>
      </c>
      <c r="AD105" s="310">
        <f>VLOOKUP($H105,'WM-AR'!$B$7:$AL$2292,33,FALSE)</f>
        <v>0</v>
      </c>
      <c r="AE105" s="287" t="s">
        <v>1496</v>
      </c>
      <c r="AF105" s="491" t="s">
        <v>1533</v>
      </c>
      <c r="AG105" s="492"/>
      <c r="AH105" s="492" t="s">
        <v>886</v>
      </c>
      <c r="AI105" s="334" t="s">
        <v>1487</v>
      </c>
    </row>
    <row r="106" spans="2:35" ht="49.9" customHeight="1">
      <c r="B106" s="314"/>
      <c r="C106" s="285"/>
      <c r="D106" s="285"/>
      <c r="E106" s="285"/>
      <c r="F106" s="286" t="str">
        <f>"Erection "&amp;M106&amp;" "&amp;P106</f>
        <v xml:space="preserve">Erection Heavy Steel (Weight≥90KG/M) </v>
      </c>
      <c r="G106" s="452" t="s">
        <v>1488</v>
      </c>
      <c r="H106" s="309" t="str">
        <f t="shared" si="11"/>
        <v>S03AA027-00001</v>
      </c>
      <c r="I106" s="310"/>
      <c r="J106" s="310" t="str">
        <f>VLOOKUP($H106,'WM-AR'!$B$7:$AL$2292,34,FALSE)</f>
        <v>TON</v>
      </c>
      <c r="K106" s="310" t="str">
        <f>VLOOKUP($H106,'WM-AR'!$B$7:$AL$2292,4,FALSE)</f>
        <v>Main Steel Structure Erection Work</v>
      </c>
      <c r="L106" s="310" t="str">
        <f>VLOOKUP($H106,'WM-AR'!$B$7:$AL$2292,6,FALSE)</f>
        <v>Shelter/Building</v>
      </c>
      <c r="M106" s="310" t="str">
        <f>VLOOKUP($H106,'WM-AR'!$B$7:$AL$2292,8,FALSE)</f>
        <v>Heavy Steel (Weight≥90KG/M)</v>
      </c>
      <c r="N106" s="310">
        <f>VLOOKUP($H106,'WM-AR'!$B$7:$AL$2292,10,FALSE)</f>
        <v>0</v>
      </c>
      <c r="O106" s="310">
        <f>VLOOKUP($H106,'WM-AR'!$B$7:$AL$2292,12,FALSE)</f>
        <v>0</v>
      </c>
      <c r="P106" s="310" t="str">
        <f>IF(VLOOKUP($H106,'WM-AR'!$B$7:$AL$2292,14,FALSE)=0,"",VLOOKUP($H106,'WM-AR'!$B$7:$AL$2292,14,FALSE))</f>
        <v/>
      </c>
      <c r="Q106" s="310">
        <f>VLOOKUP($H106,'WM-AR'!$B$7:$AL$2292,16,FALSE)</f>
        <v>0</v>
      </c>
      <c r="R106" s="310">
        <f>VLOOKUP($H106,'WM-AR'!$B$7:$AL$2292,18,FALSE)</f>
        <v>0</v>
      </c>
      <c r="S106" s="310">
        <f>VLOOKUP($H106,'WM-AR'!$B$7:$AL$2292,20,FALSE)</f>
        <v>0</v>
      </c>
      <c r="T106" s="310">
        <f>VLOOKUP($H106,'WM-AR'!$B$7:$AL$2292,22,FALSE)</f>
        <v>0</v>
      </c>
      <c r="U106" s="310">
        <f>VLOOKUP($H106,'WM-AR'!$B$7:$AL$2292,24,FALSE)</f>
        <v>0</v>
      </c>
      <c r="V106" s="310">
        <f>VLOOKUP($H106,'WM-AR'!$B$7:$AL$2292,25,FALSE)</f>
        <v>0</v>
      </c>
      <c r="W106" s="310">
        <f>VLOOKUP($H106,'WM-AR'!$B$7:$AL$2292,26,FALSE)</f>
        <v>0</v>
      </c>
      <c r="X106" s="310">
        <f>VLOOKUP($H106,'WM-AR'!$B$7:$AL$2292,27,FALSE)</f>
        <v>0</v>
      </c>
      <c r="Y106" s="310">
        <f>VLOOKUP($H106,'WM-AR'!$B$7:$AL$2292,28,FALSE)</f>
        <v>0</v>
      </c>
      <c r="Z106" s="310" t="str">
        <f>VLOOKUP($H106,'WM-AR'!$B$7:$AL$2292,29,FALSE)</f>
        <v>Material: (   )</v>
      </c>
      <c r="AA106" s="310">
        <f>VLOOKUP($H106,'WM-AR'!$B$7:$AL$2292,30,FALSE)</f>
        <v>0</v>
      </c>
      <c r="AB106" s="310">
        <f>VLOOKUP($H106,'WM-AR'!$B$7:$AL$2292,31,FALSE)</f>
        <v>0</v>
      </c>
      <c r="AC106" s="310">
        <f>VLOOKUP($H106,'WM-AR'!$B$7:$AL$2292,32,FALSE)</f>
        <v>0</v>
      </c>
      <c r="AD106" s="310">
        <f>VLOOKUP($H106,'WM-AR'!$B$7:$AL$2292,33,FALSE)</f>
        <v>0</v>
      </c>
      <c r="AE106" s="287" t="s">
        <v>1496</v>
      </c>
      <c r="AF106" s="491" t="s">
        <v>1533</v>
      </c>
      <c r="AG106" s="492"/>
      <c r="AH106" s="492" t="s">
        <v>886</v>
      </c>
      <c r="AI106" s="422"/>
    </row>
    <row r="107" spans="2:35" ht="49.9" customHeight="1">
      <c r="B107" s="314"/>
      <c r="C107" s="285"/>
      <c r="D107" s="285"/>
      <c r="E107" s="285"/>
      <c r="F107" s="286" t="str">
        <f t="shared" ref="F107" si="19">M107&amp;" "&amp;P107</f>
        <v xml:space="preserve">Steel Painting/Coating </v>
      </c>
      <c r="G107" s="452" t="s">
        <v>1489</v>
      </c>
      <c r="H107" s="309" t="str">
        <f t="shared" si="11"/>
        <v>S01AA010-00001</v>
      </c>
      <c r="I107" s="310"/>
      <c r="J107" s="310" t="str">
        <f>VLOOKUP($H107,'WM-AR'!$B$7:$AL$2292,34,FALSE)</f>
        <v>M2</v>
      </c>
      <c r="K107" s="310" t="str">
        <f>VLOOKUP($H107,'WM-AR'!$B$7:$AL$2292,4,FALSE)</f>
        <v>Main Steel Structure Fabrication Work</v>
      </c>
      <c r="L107" s="310" t="str">
        <f>VLOOKUP($H107,'WM-AR'!$B$7:$AL$2292,6,FALSE)</f>
        <v>Shelter/Building</v>
      </c>
      <c r="M107" s="310" t="str">
        <f>VLOOKUP($H107,'WM-AR'!$B$7:$AL$2292,8,FALSE)</f>
        <v>Steel Painting/Coating</v>
      </c>
      <c r="N107" s="310" t="str">
        <f>VLOOKUP($H107,'WM-AR'!$B$7:$AL$2292,10,FALSE)</f>
        <v>for Non-Fireproofed Steel Surface, Surface Preparation, Primer, Second &amp; Final Coat</v>
      </c>
      <c r="O107" s="310">
        <f>VLOOKUP($H107,'WM-AR'!$B$7:$AL$2292,12,FALSE)</f>
        <v>0</v>
      </c>
      <c r="P107" s="310" t="str">
        <f>IF(VLOOKUP($H107,'WM-AR'!$B$7:$AL$2292,14,FALSE)=0,"",VLOOKUP($H107,'WM-AR'!$B$7:$AL$2292,14,FALSE))</f>
        <v/>
      </c>
      <c r="Q107" s="310">
        <f>VLOOKUP($H107,'WM-AR'!$B$7:$AL$2292,16,FALSE)</f>
        <v>0</v>
      </c>
      <c r="R107" s="310">
        <f>VLOOKUP($H107,'WM-AR'!$B$7:$AL$2292,18,FALSE)</f>
        <v>0</v>
      </c>
      <c r="S107" s="310">
        <f>VLOOKUP($H107,'WM-AR'!$B$7:$AL$2292,20,FALSE)</f>
        <v>0</v>
      </c>
      <c r="T107" s="310">
        <f>VLOOKUP($H107,'WM-AR'!$B$7:$AL$2292,22,FALSE)</f>
        <v>0</v>
      </c>
      <c r="U107" s="310">
        <f>VLOOKUP($H107,'WM-AR'!$B$7:$AL$2292,24,FALSE)</f>
        <v>0</v>
      </c>
      <c r="V107" s="310">
        <f>VLOOKUP($H107,'WM-AR'!$B$7:$AL$2292,25,FALSE)</f>
        <v>0</v>
      </c>
      <c r="W107" s="310">
        <f>VLOOKUP($H107,'WM-AR'!$B$7:$AL$2292,26,FALSE)</f>
        <v>0</v>
      </c>
      <c r="X107" s="310">
        <f>VLOOKUP($H107,'WM-AR'!$B$7:$AL$2292,27,FALSE)</f>
        <v>0</v>
      </c>
      <c r="Y107" s="310">
        <f>VLOOKUP($H107,'WM-AR'!$B$7:$AL$2292,28,FALSE)</f>
        <v>0</v>
      </c>
      <c r="Z107" s="310" t="str">
        <f>VLOOKUP($H107,'WM-AR'!$B$7:$AL$2292,29,FALSE)</f>
        <v>Material: (   )</v>
      </c>
      <c r="AA107" s="310">
        <f>VLOOKUP($H107,'WM-AR'!$B$7:$AL$2292,30,FALSE)</f>
        <v>0</v>
      </c>
      <c r="AB107" s="310">
        <f>VLOOKUP($H107,'WM-AR'!$B$7:$AL$2292,31,FALSE)</f>
        <v>0</v>
      </c>
      <c r="AC107" s="310">
        <f>VLOOKUP($H107,'WM-AR'!$B$7:$AL$2292,32,FALSE)</f>
        <v>0</v>
      </c>
      <c r="AD107" s="310">
        <f>VLOOKUP($H107,'WM-AR'!$B$7:$AL$2292,33,FALSE)</f>
        <v>0</v>
      </c>
      <c r="AE107" s="287"/>
      <c r="AF107" s="491" t="s">
        <v>1535</v>
      </c>
      <c r="AG107" s="492"/>
      <c r="AH107" s="492" t="s">
        <v>763</v>
      </c>
      <c r="AI107" s="422" t="s">
        <v>1491</v>
      </c>
    </row>
    <row r="108" spans="2:35" ht="34.9" customHeight="1">
      <c r="B108" s="349"/>
      <c r="C108" s="420"/>
      <c r="D108" s="426"/>
      <c r="E108" s="426"/>
      <c r="F108" s="426"/>
      <c r="G108" s="426"/>
      <c r="H108" s="350" t="str">
        <f t="shared" si="11"/>
        <v/>
      </c>
      <c r="I108" s="351"/>
      <c r="J108" s="351"/>
      <c r="K108" s="351"/>
      <c r="L108" s="351"/>
      <c r="M108" s="351"/>
      <c r="N108" s="351"/>
      <c r="O108" s="351"/>
      <c r="P108" s="351"/>
      <c r="Q108" s="351"/>
      <c r="R108" s="351"/>
      <c r="S108" s="351"/>
      <c r="T108" s="351"/>
      <c r="U108" s="351"/>
      <c r="V108" s="351"/>
      <c r="W108" s="351"/>
      <c r="X108" s="351"/>
      <c r="Y108" s="351"/>
      <c r="Z108" s="351"/>
      <c r="AA108" s="351"/>
      <c r="AB108" s="351"/>
      <c r="AC108" s="351"/>
      <c r="AD108" s="351"/>
      <c r="AE108" s="440"/>
      <c r="AF108" s="297"/>
      <c r="AG108" s="297"/>
      <c r="AH108" s="297"/>
      <c r="AI108" s="475"/>
    </row>
    <row r="109" spans="2:35" ht="34.9" customHeight="1">
      <c r="B109" s="440"/>
      <c r="C109" s="285" t="s">
        <v>601</v>
      </c>
      <c r="D109" s="308"/>
      <c r="E109" s="287" t="s">
        <v>679</v>
      </c>
      <c r="F109" s="288" t="s">
        <v>1548</v>
      </c>
      <c r="G109" s="289"/>
      <c r="H109" s="290" t="str">
        <f t="shared" si="11"/>
        <v/>
      </c>
      <c r="I109" s="290"/>
      <c r="J109" s="290"/>
      <c r="K109" s="290"/>
      <c r="L109" s="290"/>
      <c r="M109" s="291"/>
      <c r="N109" s="454"/>
      <c r="O109" s="442"/>
      <c r="P109" s="442"/>
      <c r="Q109" s="442"/>
      <c r="R109" s="442"/>
      <c r="S109" s="442"/>
      <c r="T109" s="442"/>
      <c r="U109" s="443"/>
      <c r="V109" s="444"/>
      <c r="W109" s="444"/>
      <c r="X109" s="444"/>
      <c r="Y109" s="444"/>
      <c r="Z109" s="444"/>
      <c r="AA109" s="444"/>
      <c r="AB109" s="444"/>
      <c r="AC109" s="444"/>
      <c r="AD109" s="444"/>
      <c r="AE109" s="423"/>
      <c r="AF109" s="424"/>
      <c r="AG109" s="424"/>
      <c r="AH109" s="424"/>
      <c r="AI109" s="333"/>
    </row>
    <row r="110" spans="2:35" ht="49.9" customHeight="1">
      <c r="B110" s="307"/>
      <c r="C110" s="286"/>
      <c r="D110" s="286"/>
      <c r="E110" s="286"/>
      <c r="F110" s="286" t="str">
        <f>"Fabrication "&amp;M110&amp;" "&amp;P110</f>
        <v xml:space="preserve">Fabrication Heavy Steel - Standard (Weight≥90KG/M) </v>
      </c>
      <c r="G110" s="452" t="s">
        <v>1484</v>
      </c>
      <c r="H110" s="309" t="str">
        <f t="shared" si="11"/>
        <v>S01AA001-00001</v>
      </c>
      <c r="I110" s="310"/>
      <c r="J110" s="310" t="str">
        <f>VLOOKUP($H110,'WM-AR'!$B$7:$AL$2292,34,FALSE)</f>
        <v>TON</v>
      </c>
      <c r="K110" s="310" t="str">
        <f>VLOOKUP($H110,'WM-AR'!$B$7:$AL$2292,4,FALSE)</f>
        <v>Main Steel Structure Fabrication Work</v>
      </c>
      <c r="L110" s="310" t="str">
        <f>VLOOKUP($H110,'WM-AR'!$B$7:$AL$2292,6,FALSE)</f>
        <v>Shelter/Building</v>
      </c>
      <c r="M110" s="310" t="str">
        <f>VLOOKUP($H110,'WM-AR'!$B$7:$AL$2292,8,FALSE)</f>
        <v>Heavy Steel - Standard (Weight≥90KG/M)</v>
      </c>
      <c r="N110" s="310">
        <f>VLOOKUP($H110,'WM-AR'!$B$7:$AL$2292,10,FALSE)</f>
        <v>0</v>
      </c>
      <c r="O110" s="310">
        <f>VLOOKUP($H110,'WM-AR'!$B$7:$AL$2292,12,FALSE)</f>
        <v>0</v>
      </c>
      <c r="P110" s="310" t="str">
        <f>IF(VLOOKUP($H110,'WM-AR'!$B$7:$AL$2292,14,FALSE)=0,"",VLOOKUP($H110,'WM-AR'!$B$7:$AL$2292,14,FALSE))</f>
        <v/>
      </c>
      <c r="Q110" s="310">
        <f>VLOOKUP($H110,'WM-AR'!$B$7:$AL$2292,16,FALSE)</f>
        <v>0</v>
      </c>
      <c r="R110" s="310">
        <f>VLOOKUP($H110,'WM-AR'!$B$7:$AL$2292,18,FALSE)</f>
        <v>0</v>
      </c>
      <c r="S110" s="310">
        <f>VLOOKUP($H110,'WM-AR'!$B$7:$AL$2292,20,FALSE)</f>
        <v>0</v>
      </c>
      <c r="T110" s="310">
        <f>VLOOKUP($H110,'WM-AR'!$B$7:$AL$2292,22,FALSE)</f>
        <v>0</v>
      </c>
      <c r="U110" s="310">
        <f>VLOOKUP($H110,'WM-AR'!$B$7:$AL$2292,24,FALSE)</f>
        <v>0</v>
      </c>
      <c r="V110" s="310">
        <f>VLOOKUP($H110,'WM-AR'!$B$7:$AL$2292,25,FALSE)</f>
        <v>0</v>
      </c>
      <c r="W110" s="310">
        <f>VLOOKUP($H110,'WM-AR'!$B$7:$AL$2292,26,FALSE)</f>
        <v>0</v>
      </c>
      <c r="X110" s="310">
        <f>VLOOKUP($H110,'WM-AR'!$B$7:$AL$2292,27,FALSE)</f>
        <v>0</v>
      </c>
      <c r="Y110" s="310">
        <f>VLOOKUP($H110,'WM-AR'!$B$7:$AL$2292,28,FALSE)</f>
        <v>0</v>
      </c>
      <c r="Z110" s="310" t="str">
        <f>VLOOKUP($H110,'WM-AR'!$B$7:$AL$2292,29,FALSE)</f>
        <v>Material: (   )</v>
      </c>
      <c r="AA110" s="310">
        <f>VLOOKUP($H110,'WM-AR'!$B$7:$AL$2292,30,FALSE)</f>
        <v>0</v>
      </c>
      <c r="AB110" s="310">
        <f>VLOOKUP($H110,'WM-AR'!$B$7:$AL$2292,31,FALSE)</f>
        <v>0</v>
      </c>
      <c r="AC110" s="310">
        <f>VLOOKUP($H110,'WM-AR'!$B$7:$AL$2292,32,FALSE)</f>
        <v>0</v>
      </c>
      <c r="AD110" s="310">
        <f>VLOOKUP($H110,'WM-AR'!$B$7:$AL$2292,33,FALSE)</f>
        <v>0</v>
      </c>
      <c r="AE110" s="287" t="s">
        <v>1496</v>
      </c>
      <c r="AF110" s="491" t="s">
        <v>1533</v>
      </c>
      <c r="AG110" s="492"/>
      <c r="AH110" s="492" t="s">
        <v>886</v>
      </c>
      <c r="AI110" s="334" t="s">
        <v>1487</v>
      </c>
    </row>
    <row r="111" spans="2:35" ht="49.9" customHeight="1">
      <c r="B111" s="314"/>
      <c r="C111" s="285"/>
      <c r="D111" s="285"/>
      <c r="E111" s="285"/>
      <c r="F111" s="286" t="str">
        <f>"Erection "&amp;M111&amp;" "&amp;P111</f>
        <v xml:space="preserve">Erection Heavy Steel (Weight≥90KG/M) </v>
      </c>
      <c r="G111" s="452" t="s">
        <v>1488</v>
      </c>
      <c r="H111" s="309" t="str">
        <f t="shared" si="11"/>
        <v>S03AA027-00001</v>
      </c>
      <c r="I111" s="310"/>
      <c r="J111" s="310" t="str">
        <f>VLOOKUP($H111,'WM-AR'!$B$7:$AL$2292,34,FALSE)</f>
        <v>TON</v>
      </c>
      <c r="K111" s="310" t="str">
        <f>VLOOKUP($H111,'WM-AR'!$B$7:$AL$2292,4,FALSE)</f>
        <v>Main Steel Structure Erection Work</v>
      </c>
      <c r="L111" s="310" t="str">
        <f>VLOOKUP($H111,'WM-AR'!$B$7:$AL$2292,6,FALSE)</f>
        <v>Shelter/Building</v>
      </c>
      <c r="M111" s="310" t="str">
        <f>VLOOKUP($H111,'WM-AR'!$B$7:$AL$2292,8,FALSE)</f>
        <v>Heavy Steel (Weight≥90KG/M)</v>
      </c>
      <c r="N111" s="310">
        <f>VLOOKUP($H111,'WM-AR'!$B$7:$AL$2292,10,FALSE)</f>
        <v>0</v>
      </c>
      <c r="O111" s="310">
        <f>VLOOKUP($H111,'WM-AR'!$B$7:$AL$2292,12,FALSE)</f>
        <v>0</v>
      </c>
      <c r="P111" s="310" t="str">
        <f>IF(VLOOKUP($H111,'WM-AR'!$B$7:$AL$2292,14,FALSE)=0,"",VLOOKUP($H111,'WM-AR'!$B$7:$AL$2292,14,FALSE))</f>
        <v/>
      </c>
      <c r="Q111" s="310">
        <f>VLOOKUP($H111,'WM-AR'!$B$7:$AL$2292,16,FALSE)</f>
        <v>0</v>
      </c>
      <c r="R111" s="310">
        <f>VLOOKUP($H111,'WM-AR'!$B$7:$AL$2292,18,FALSE)</f>
        <v>0</v>
      </c>
      <c r="S111" s="310">
        <f>VLOOKUP($H111,'WM-AR'!$B$7:$AL$2292,20,FALSE)</f>
        <v>0</v>
      </c>
      <c r="T111" s="310">
        <f>VLOOKUP($H111,'WM-AR'!$B$7:$AL$2292,22,FALSE)</f>
        <v>0</v>
      </c>
      <c r="U111" s="310">
        <f>VLOOKUP($H111,'WM-AR'!$B$7:$AL$2292,24,FALSE)</f>
        <v>0</v>
      </c>
      <c r="V111" s="310">
        <f>VLOOKUP($H111,'WM-AR'!$B$7:$AL$2292,25,FALSE)</f>
        <v>0</v>
      </c>
      <c r="W111" s="310">
        <f>VLOOKUP($H111,'WM-AR'!$B$7:$AL$2292,26,FALSE)</f>
        <v>0</v>
      </c>
      <c r="X111" s="310">
        <f>VLOOKUP($H111,'WM-AR'!$B$7:$AL$2292,27,FALSE)</f>
        <v>0</v>
      </c>
      <c r="Y111" s="310">
        <f>VLOOKUP($H111,'WM-AR'!$B$7:$AL$2292,28,FALSE)</f>
        <v>0</v>
      </c>
      <c r="Z111" s="310" t="str">
        <f>VLOOKUP($H111,'WM-AR'!$B$7:$AL$2292,29,FALSE)</f>
        <v>Material: (   )</v>
      </c>
      <c r="AA111" s="310">
        <f>VLOOKUP($H111,'WM-AR'!$B$7:$AL$2292,30,FALSE)</f>
        <v>0</v>
      </c>
      <c r="AB111" s="310">
        <f>VLOOKUP($H111,'WM-AR'!$B$7:$AL$2292,31,FALSE)</f>
        <v>0</v>
      </c>
      <c r="AC111" s="310">
        <f>VLOOKUP($H111,'WM-AR'!$B$7:$AL$2292,32,FALSE)</f>
        <v>0</v>
      </c>
      <c r="AD111" s="310">
        <f>VLOOKUP($H111,'WM-AR'!$B$7:$AL$2292,33,FALSE)</f>
        <v>0</v>
      </c>
      <c r="AE111" s="287" t="s">
        <v>1496</v>
      </c>
      <c r="AF111" s="491" t="s">
        <v>1533</v>
      </c>
      <c r="AG111" s="492"/>
      <c r="AH111" s="492" t="s">
        <v>886</v>
      </c>
      <c r="AI111" s="422"/>
    </row>
    <row r="112" spans="2:35" ht="49.9" customHeight="1">
      <c r="B112" s="314"/>
      <c r="C112" s="285"/>
      <c r="D112" s="285"/>
      <c r="E112" s="285"/>
      <c r="F112" s="286" t="str">
        <f t="shared" ref="F112" si="20">M112&amp;" "&amp;P112</f>
        <v xml:space="preserve">Steel Painting/Coating </v>
      </c>
      <c r="G112" s="452" t="s">
        <v>1489</v>
      </c>
      <c r="H112" s="309" t="str">
        <f t="shared" si="11"/>
        <v>S01AA010-00001</v>
      </c>
      <c r="I112" s="310"/>
      <c r="J112" s="310" t="str">
        <f>VLOOKUP($H112,'WM-AR'!$B$7:$AL$2292,34,FALSE)</f>
        <v>M2</v>
      </c>
      <c r="K112" s="310" t="str">
        <f>VLOOKUP($H112,'WM-AR'!$B$7:$AL$2292,4,FALSE)</f>
        <v>Main Steel Structure Fabrication Work</v>
      </c>
      <c r="L112" s="310" t="str">
        <f>VLOOKUP($H112,'WM-AR'!$B$7:$AL$2292,6,FALSE)</f>
        <v>Shelter/Building</v>
      </c>
      <c r="M112" s="310" t="str">
        <f>VLOOKUP($H112,'WM-AR'!$B$7:$AL$2292,8,FALSE)</f>
        <v>Steel Painting/Coating</v>
      </c>
      <c r="N112" s="310" t="str">
        <f>VLOOKUP($H112,'WM-AR'!$B$7:$AL$2292,10,FALSE)</f>
        <v>for Non-Fireproofed Steel Surface, Surface Preparation, Primer, Second &amp; Final Coat</v>
      </c>
      <c r="O112" s="310">
        <f>VLOOKUP($H112,'WM-AR'!$B$7:$AL$2292,12,FALSE)</f>
        <v>0</v>
      </c>
      <c r="P112" s="310" t="str">
        <f>IF(VLOOKUP($H112,'WM-AR'!$B$7:$AL$2292,14,FALSE)=0,"",VLOOKUP($H112,'WM-AR'!$B$7:$AL$2292,14,FALSE))</f>
        <v/>
      </c>
      <c r="Q112" s="310">
        <f>VLOOKUP($H112,'WM-AR'!$B$7:$AL$2292,16,FALSE)</f>
        <v>0</v>
      </c>
      <c r="R112" s="310">
        <f>VLOOKUP($H112,'WM-AR'!$B$7:$AL$2292,18,FALSE)</f>
        <v>0</v>
      </c>
      <c r="S112" s="310">
        <f>VLOOKUP($H112,'WM-AR'!$B$7:$AL$2292,20,FALSE)</f>
        <v>0</v>
      </c>
      <c r="T112" s="310">
        <f>VLOOKUP($H112,'WM-AR'!$B$7:$AL$2292,22,FALSE)</f>
        <v>0</v>
      </c>
      <c r="U112" s="310">
        <f>VLOOKUP($H112,'WM-AR'!$B$7:$AL$2292,24,FALSE)</f>
        <v>0</v>
      </c>
      <c r="V112" s="310">
        <f>VLOOKUP($H112,'WM-AR'!$B$7:$AL$2292,25,FALSE)</f>
        <v>0</v>
      </c>
      <c r="W112" s="310">
        <f>VLOOKUP($H112,'WM-AR'!$B$7:$AL$2292,26,FALSE)</f>
        <v>0</v>
      </c>
      <c r="X112" s="310">
        <f>VLOOKUP($H112,'WM-AR'!$B$7:$AL$2292,27,FALSE)</f>
        <v>0</v>
      </c>
      <c r="Y112" s="310">
        <f>VLOOKUP($H112,'WM-AR'!$B$7:$AL$2292,28,FALSE)</f>
        <v>0</v>
      </c>
      <c r="Z112" s="310" t="str">
        <f>VLOOKUP($H112,'WM-AR'!$B$7:$AL$2292,29,FALSE)</f>
        <v>Material: (   )</v>
      </c>
      <c r="AA112" s="310">
        <f>VLOOKUP($H112,'WM-AR'!$B$7:$AL$2292,30,FALSE)</f>
        <v>0</v>
      </c>
      <c r="AB112" s="310">
        <f>VLOOKUP($H112,'WM-AR'!$B$7:$AL$2292,31,FALSE)</f>
        <v>0</v>
      </c>
      <c r="AC112" s="310">
        <f>VLOOKUP($H112,'WM-AR'!$B$7:$AL$2292,32,FALSE)</f>
        <v>0</v>
      </c>
      <c r="AD112" s="310">
        <f>VLOOKUP($H112,'WM-AR'!$B$7:$AL$2292,33,FALSE)</f>
        <v>0</v>
      </c>
      <c r="AE112" s="287"/>
      <c r="AF112" s="491" t="s">
        <v>1535</v>
      </c>
      <c r="AG112" s="492"/>
      <c r="AH112" s="492" t="s">
        <v>763</v>
      </c>
      <c r="AI112" s="422" t="s">
        <v>1491</v>
      </c>
    </row>
    <row r="113" spans="2:35" ht="34.9" customHeight="1">
      <c r="B113" s="349"/>
      <c r="C113" s="420"/>
      <c r="D113" s="426"/>
      <c r="E113" s="426"/>
      <c r="F113" s="426"/>
      <c r="G113" s="426"/>
      <c r="H113" s="350" t="str">
        <f t="shared" si="11"/>
        <v/>
      </c>
      <c r="I113" s="351"/>
      <c r="J113" s="351"/>
      <c r="K113" s="351"/>
      <c r="L113" s="351"/>
      <c r="M113" s="351"/>
      <c r="N113" s="351"/>
      <c r="O113" s="351"/>
      <c r="P113" s="351"/>
      <c r="Q113" s="351"/>
      <c r="R113" s="351"/>
      <c r="S113" s="351"/>
      <c r="T113" s="351"/>
      <c r="U113" s="351"/>
      <c r="V113" s="351"/>
      <c r="W113" s="351"/>
      <c r="X113" s="351"/>
      <c r="Y113" s="351"/>
      <c r="Z113" s="351"/>
      <c r="AA113" s="351"/>
      <c r="AB113" s="351"/>
      <c r="AC113" s="351"/>
      <c r="AD113" s="351"/>
      <c r="AE113" s="440"/>
      <c r="AF113" s="297"/>
      <c r="AG113" s="297"/>
      <c r="AH113" s="297"/>
      <c r="AI113" s="475"/>
    </row>
    <row r="114" spans="2:35" ht="34.9" customHeight="1">
      <c r="B114" s="440"/>
      <c r="C114" s="285" t="s">
        <v>601</v>
      </c>
      <c r="D114" s="308"/>
      <c r="E114" s="287" t="s">
        <v>679</v>
      </c>
      <c r="F114" s="288" t="s">
        <v>1549</v>
      </c>
      <c r="G114" s="289"/>
      <c r="H114" s="290" t="str">
        <f t="shared" si="11"/>
        <v/>
      </c>
      <c r="I114" s="290"/>
      <c r="J114" s="290"/>
      <c r="K114" s="290"/>
      <c r="L114" s="290"/>
      <c r="M114" s="291"/>
      <c r="N114" s="454"/>
      <c r="O114" s="442"/>
      <c r="P114" s="442"/>
      <c r="Q114" s="442"/>
      <c r="R114" s="442"/>
      <c r="S114" s="442"/>
      <c r="T114" s="442"/>
      <c r="U114" s="443"/>
      <c r="V114" s="444"/>
      <c r="W114" s="444"/>
      <c r="X114" s="444"/>
      <c r="Y114" s="444"/>
      <c r="Z114" s="444"/>
      <c r="AA114" s="444"/>
      <c r="AB114" s="444"/>
      <c r="AC114" s="444"/>
      <c r="AD114" s="444"/>
      <c r="AE114" s="423"/>
      <c r="AF114" s="424"/>
      <c r="AG114" s="424"/>
      <c r="AH114" s="424"/>
      <c r="AI114" s="333"/>
    </row>
    <row r="115" spans="2:35" ht="49.9" customHeight="1">
      <c r="B115" s="307"/>
      <c r="C115" s="286"/>
      <c r="D115" s="286"/>
      <c r="E115" s="286"/>
      <c r="F115" s="286" t="str">
        <f>"Fabrication "&amp;M115&amp;" "&amp;P115</f>
        <v xml:space="preserve">Fabrication Heavy Steel - Standard (Weight≥90KG/M) </v>
      </c>
      <c r="G115" s="452" t="s">
        <v>1484</v>
      </c>
      <c r="H115" s="309" t="str">
        <f t="shared" si="11"/>
        <v>S01AA001-00001</v>
      </c>
      <c r="I115" s="310"/>
      <c r="J115" s="310" t="str">
        <f>VLOOKUP($H115,'WM-AR'!$B$7:$AL$2292,34,FALSE)</f>
        <v>TON</v>
      </c>
      <c r="K115" s="310" t="str">
        <f>VLOOKUP($H115,'WM-AR'!$B$7:$AL$2292,4,FALSE)</f>
        <v>Main Steel Structure Fabrication Work</v>
      </c>
      <c r="L115" s="310" t="str">
        <f>VLOOKUP($H115,'WM-AR'!$B$7:$AL$2292,6,FALSE)</f>
        <v>Shelter/Building</v>
      </c>
      <c r="M115" s="310" t="str">
        <f>VLOOKUP($H115,'WM-AR'!$B$7:$AL$2292,8,FALSE)</f>
        <v>Heavy Steel - Standard (Weight≥90KG/M)</v>
      </c>
      <c r="N115" s="310">
        <f>VLOOKUP($H115,'WM-AR'!$B$7:$AL$2292,10,FALSE)</f>
        <v>0</v>
      </c>
      <c r="O115" s="310">
        <f>VLOOKUP($H115,'WM-AR'!$B$7:$AL$2292,12,FALSE)</f>
        <v>0</v>
      </c>
      <c r="P115" s="310" t="str">
        <f>IF(VLOOKUP($H115,'WM-AR'!$B$7:$AL$2292,14,FALSE)=0,"",VLOOKUP($H115,'WM-AR'!$B$7:$AL$2292,14,FALSE))</f>
        <v/>
      </c>
      <c r="Q115" s="310">
        <f>VLOOKUP($H115,'WM-AR'!$B$7:$AL$2292,16,FALSE)</f>
        <v>0</v>
      </c>
      <c r="R115" s="310">
        <f>VLOOKUP($H115,'WM-AR'!$B$7:$AL$2292,18,FALSE)</f>
        <v>0</v>
      </c>
      <c r="S115" s="310">
        <f>VLOOKUP($H115,'WM-AR'!$B$7:$AL$2292,20,FALSE)</f>
        <v>0</v>
      </c>
      <c r="T115" s="310">
        <f>VLOOKUP($H115,'WM-AR'!$B$7:$AL$2292,22,FALSE)</f>
        <v>0</v>
      </c>
      <c r="U115" s="310">
        <f>VLOOKUP($H115,'WM-AR'!$B$7:$AL$2292,24,FALSE)</f>
        <v>0</v>
      </c>
      <c r="V115" s="310">
        <f>VLOOKUP($H115,'WM-AR'!$B$7:$AL$2292,25,FALSE)</f>
        <v>0</v>
      </c>
      <c r="W115" s="310">
        <f>VLOOKUP($H115,'WM-AR'!$B$7:$AL$2292,26,FALSE)</f>
        <v>0</v>
      </c>
      <c r="X115" s="310">
        <f>VLOOKUP($H115,'WM-AR'!$B$7:$AL$2292,27,FALSE)</f>
        <v>0</v>
      </c>
      <c r="Y115" s="310">
        <f>VLOOKUP($H115,'WM-AR'!$B$7:$AL$2292,28,FALSE)</f>
        <v>0</v>
      </c>
      <c r="Z115" s="310" t="str">
        <f>VLOOKUP($H115,'WM-AR'!$B$7:$AL$2292,29,FALSE)</f>
        <v>Material: (   )</v>
      </c>
      <c r="AA115" s="310">
        <f>VLOOKUP($H115,'WM-AR'!$B$7:$AL$2292,30,FALSE)</f>
        <v>0</v>
      </c>
      <c r="AB115" s="310">
        <f>VLOOKUP($H115,'WM-AR'!$B$7:$AL$2292,31,FALSE)</f>
        <v>0</v>
      </c>
      <c r="AC115" s="310">
        <f>VLOOKUP($H115,'WM-AR'!$B$7:$AL$2292,32,FALSE)</f>
        <v>0</v>
      </c>
      <c r="AD115" s="310">
        <f>VLOOKUP($H115,'WM-AR'!$B$7:$AL$2292,33,FALSE)</f>
        <v>0</v>
      </c>
      <c r="AE115" s="287" t="s">
        <v>1496</v>
      </c>
      <c r="AF115" s="491" t="s">
        <v>1533</v>
      </c>
      <c r="AG115" s="492"/>
      <c r="AH115" s="492" t="s">
        <v>886</v>
      </c>
      <c r="AI115" s="334" t="s">
        <v>1487</v>
      </c>
    </row>
    <row r="116" spans="2:35" ht="49.9" customHeight="1">
      <c r="B116" s="314"/>
      <c r="C116" s="285"/>
      <c r="D116" s="285"/>
      <c r="E116" s="285"/>
      <c r="F116" s="286" t="str">
        <f>"Erection "&amp;M116&amp;" "&amp;P116</f>
        <v xml:space="preserve">Erection Heavy Steel (Weight≥90KG/M) </v>
      </c>
      <c r="G116" s="452" t="s">
        <v>1488</v>
      </c>
      <c r="H116" s="309" t="str">
        <f t="shared" si="11"/>
        <v>S03AA027-00001</v>
      </c>
      <c r="I116" s="310"/>
      <c r="J116" s="310" t="str">
        <f>VLOOKUP($H116,'WM-AR'!$B$7:$AL$2292,34,FALSE)</f>
        <v>TON</v>
      </c>
      <c r="K116" s="310" t="str">
        <f>VLOOKUP($H116,'WM-AR'!$B$7:$AL$2292,4,FALSE)</f>
        <v>Main Steel Structure Erection Work</v>
      </c>
      <c r="L116" s="310" t="str">
        <f>VLOOKUP($H116,'WM-AR'!$B$7:$AL$2292,6,FALSE)</f>
        <v>Shelter/Building</v>
      </c>
      <c r="M116" s="310" t="str">
        <f>VLOOKUP($H116,'WM-AR'!$B$7:$AL$2292,8,FALSE)</f>
        <v>Heavy Steel (Weight≥90KG/M)</v>
      </c>
      <c r="N116" s="310">
        <f>VLOOKUP($H116,'WM-AR'!$B$7:$AL$2292,10,FALSE)</f>
        <v>0</v>
      </c>
      <c r="O116" s="310">
        <f>VLOOKUP($H116,'WM-AR'!$B$7:$AL$2292,12,FALSE)</f>
        <v>0</v>
      </c>
      <c r="P116" s="310" t="str">
        <f>IF(VLOOKUP($H116,'WM-AR'!$B$7:$AL$2292,14,FALSE)=0,"",VLOOKUP($H116,'WM-AR'!$B$7:$AL$2292,14,FALSE))</f>
        <v/>
      </c>
      <c r="Q116" s="310">
        <f>VLOOKUP($H116,'WM-AR'!$B$7:$AL$2292,16,FALSE)</f>
        <v>0</v>
      </c>
      <c r="R116" s="310">
        <f>VLOOKUP($H116,'WM-AR'!$B$7:$AL$2292,18,FALSE)</f>
        <v>0</v>
      </c>
      <c r="S116" s="310">
        <f>VLOOKUP($H116,'WM-AR'!$B$7:$AL$2292,20,FALSE)</f>
        <v>0</v>
      </c>
      <c r="T116" s="310">
        <f>VLOOKUP($H116,'WM-AR'!$B$7:$AL$2292,22,FALSE)</f>
        <v>0</v>
      </c>
      <c r="U116" s="310">
        <f>VLOOKUP($H116,'WM-AR'!$B$7:$AL$2292,24,FALSE)</f>
        <v>0</v>
      </c>
      <c r="V116" s="310">
        <f>VLOOKUP($H116,'WM-AR'!$B$7:$AL$2292,25,FALSE)</f>
        <v>0</v>
      </c>
      <c r="W116" s="310">
        <f>VLOOKUP($H116,'WM-AR'!$B$7:$AL$2292,26,FALSE)</f>
        <v>0</v>
      </c>
      <c r="X116" s="310">
        <f>VLOOKUP($H116,'WM-AR'!$B$7:$AL$2292,27,FALSE)</f>
        <v>0</v>
      </c>
      <c r="Y116" s="310">
        <f>VLOOKUP($H116,'WM-AR'!$B$7:$AL$2292,28,FALSE)</f>
        <v>0</v>
      </c>
      <c r="Z116" s="310" t="str">
        <f>VLOOKUP($H116,'WM-AR'!$B$7:$AL$2292,29,FALSE)</f>
        <v>Material: (   )</v>
      </c>
      <c r="AA116" s="310">
        <f>VLOOKUP($H116,'WM-AR'!$B$7:$AL$2292,30,FALSE)</f>
        <v>0</v>
      </c>
      <c r="AB116" s="310">
        <f>VLOOKUP($H116,'WM-AR'!$B$7:$AL$2292,31,FALSE)</f>
        <v>0</v>
      </c>
      <c r="AC116" s="310">
        <f>VLOOKUP($H116,'WM-AR'!$B$7:$AL$2292,32,FALSE)</f>
        <v>0</v>
      </c>
      <c r="AD116" s="310">
        <f>VLOOKUP($H116,'WM-AR'!$B$7:$AL$2292,33,FALSE)</f>
        <v>0</v>
      </c>
      <c r="AE116" s="287" t="s">
        <v>1496</v>
      </c>
      <c r="AF116" s="491" t="s">
        <v>1533</v>
      </c>
      <c r="AG116" s="492"/>
      <c r="AH116" s="492" t="s">
        <v>886</v>
      </c>
      <c r="AI116" s="422"/>
    </row>
    <row r="117" spans="2:35" ht="49.9" customHeight="1">
      <c r="B117" s="314"/>
      <c r="C117" s="285"/>
      <c r="D117" s="285"/>
      <c r="E117" s="285"/>
      <c r="F117" s="286" t="str">
        <f t="shared" ref="F117" si="21">M117&amp;" "&amp;P117</f>
        <v xml:space="preserve">Steel Painting/Coating </v>
      </c>
      <c r="G117" s="452" t="s">
        <v>1489</v>
      </c>
      <c r="H117" s="309" t="str">
        <f t="shared" si="11"/>
        <v>S01AA010-00001</v>
      </c>
      <c r="I117" s="310"/>
      <c r="J117" s="310" t="str">
        <f>VLOOKUP($H117,'WM-AR'!$B$7:$AL$2292,34,FALSE)</f>
        <v>M2</v>
      </c>
      <c r="K117" s="310" t="str">
        <f>VLOOKUP($H117,'WM-AR'!$B$7:$AL$2292,4,FALSE)</f>
        <v>Main Steel Structure Fabrication Work</v>
      </c>
      <c r="L117" s="310" t="str">
        <f>VLOOKUP($H117,'WM-AR'!$B$7:$AL$2292,6,FALSE)</f>
        <v>Shelter/Building</v>
      </c>
      <c r="M117" s="310" t="str">
        <f>VLOOKUP($H117,'WM-AR'!$B$7:$AL$2292,8,FALSE)</f>
        <v>Steel Painting/Coating</v>
      </c>
      <c r="N117" s="310" t="str">
        <f>VLOOKUP($H117,'WM-AR'!$B$7:$AL$2292,10,FALSE)</f>
        <v>for Non-Fireproofed Steel Surface, Surface Preparation, Primer, Second &amp; Final Coat</v>
      </c>
      <c r="O117" s="310">
        <f>VLOOKUP($H117,'WM-AR'!$B$7:$AL$2292,12,FALSE)</f>
        <v>0</v>
      </c>
      <c r="P117" s="310" t="str">
        <f>IF(VLOOKUP($H117,'WM-AR'!$B$7:$AL$2292,14,FALSE)=0,"",VLOOKUP($H117,'WM-AR'!$B$7:$AL$2292,14,FALSE))</f>
        <v/>
      </c>
      <c r="Q117" s="310">
        <f>VLOOKUP($H117,'WM-AR'!$B$7:$AL$2292,16,FALSE)</f>
        <v>0</v>
      </c>
      <c r="R117" s="310">
        <f>VLOOKUP($H117,'WM-AR'!$B$7:$AL$2292,18,FALSE)</f>
        <v>0</v>
      </c>
      <c r="S117" s="310">
        <f>VLOOKUP($H117,'WM-AR'!$B$7:$AL$2292,20,FALSE)</f>
        <v>0</v>
      </c>
      <c r="T117" s="310">
        <f>VLOOKUP($H117,'WM-AR'!$B$7:$AL$2292,22,FALSE)</f>
        <v>0</v>
      </c>
      <c r="U117" s="310">
        <f>VLOOKUP($H117,'WM-AR'!$B$7:$AL$2292,24,FALSE)</f>
        <v>0</v>
      </c>
      <c r="V117" s="310">
        <f>VLOOKUP($H117,'WM-AR'!$B$7:$AL$2292,25,FALSE)</f>
        <v>0</v>
      </c>
      <c r="W117" s="310">
        <f>VLOOKUP($H117,'WM-AR'!$B$7:$AL$2292,26,FALSE)</f>
        <v>0</v>
      </c>
      <c r="X117" s="310">
        <f>VLOOKUP($H117,'WM-AR'!$B$7:$AL$2292,27,FALSE)</f>
        <v>0</v>
      </c>
      <c r="Y117" s="310">
        <f>VLOOKUP($H117,'WM-AR'!$B$7:$AL$2292,28,FALSE)</f>
        <v>0</v>
      </c>
      <c r="Z117" s="310" t="str">
        <f>VLOOKUP($H117,'WM-AR'!$B$7:$AL$2292,29,FALSE)</f>
        <v>Material: (   )</v>
      </c>
      <c r="AA117" s="310">
        <f>VLOOKUP($H117,'WM-AR'!$B$7:$AL$2292,30,FALSE)</f>
        <v>0</v>
      </c>
      <c r="AB117" s="310">
        <f>VLOOKUP($H117,'WM-AR'!$B$7:$AL$2292,31,FALSE)</f>
        <v>0</v>
      </c>
      <c r="AC117" s="310">
        <f>VLOOKUP($H117,'WM-AR'!$B$7:$AL$2292,32,FALSE)</f>
        <v>0</v>
      </c>
      <c r="AD117" s="310">
        <f>VLOOKUP($H117,'WM-AR'!$B$7:$AL$2292,33,FALSE)</f>
        <v>0</v>
      </c>
      <c r="AE117" s="287"/>
      <c r="AF117" s="491" t="s">
        <v>1535</v>
      </c>
      <c r="AG117" s="492"/>
      <c r="AH117" s="492" t="s">
        <v>763</v>
      </c>
      <c r="AI117" s="422" t="s">
        <v>1491</v>
      </c>
    </row>
    <row r="118" spans="2:35" ht="34.9" customHeight="1">
      <c r="B118" s="349"/>
      <c r="C118" s="420"/>
      <c r="D118" s="426"/>
      <c r="E118" s="426"/>
      <c r="F118" s="426"/>
      <c r="G118" s="426"/>
      <c r="H118" s="350" t="str">
        <f t="shared" si="11"/>
        <v/>
      </c>
      <c r="I118" s="351"/>
      <c r="J118" s="351"/>
      <c r="K118" s="351"/>
      <c r="L118" s="351"/>
      <c r="M118" s="351"/>
      <c r="N118" s="351"/>
      <c r="O118" s="351"/>
      <c r="P118" s="351"/>
      <c r="Q118" s="351"/>
      <c r="R118" s="351"/>
      <c r="S118" s="351"/>
      <c r="T118" s="351"/>
      <c r="U118" s="351"/>
      <c r="V118" s="351"/>
      <c r="W118" s="351"/>
      <c r="X118" s="351"/>
      <c r="Y118" s="351"/>
      <c r="Z118" s="351"/>
      <c r="AA118" s="351"/>
      <c r="AB118" s="351"/>
      <c r="AC118" s="351"/>
      <c r="AD118" s="351"/>
      <c r="AE118" s="440"/>
      <c r="AF118" s="297"/>
      <c r="AG118" s="297"/>
      <c r="AH118" s="297"/>
      <c r="AI118" s="475"/>
    </row>
    <row r="119" spans="2:35" ht="34.9" customHeight="1">
      <c r="B119" s="356">
        <v>6.5</v>
      </c>
      <c r="C119" s="357" t="s">
        <v>335</v>
      </c>
      <c r="D119" s="357"/>
      <c r="E119" s="357"/>
      <c r="F119" s="459"/>
      <c r="G119" s="459"/>
      <c r="H119" s="359" t="str">
        <f t="shared" si="11"/>
        <v/>
      </c>
      <c r="I119" s="359"/>
      <c r="J119" s="360"/>
      <c r="K119" s="360"/>
      <c r="L119" s="360"/>
      <c r="M119" s="360"/>
      <c r="N119" s="360"/>
      <c r="O119" s="360"/>
      <c r="P119" s="360"/>
      <c r="Q119" s="360"/>
      <c r="R119" s="360"/>
      <c r="S119" s="360"/>
      <c r="T119" s="360"/>
      <c r="U119" s="360"/>
      <c r="V119" s="360"/>
      <c r="W119" s="360"/>
      <c r="X119" s="360"/>
      <c r="Y119" s="360"/>
      <c r="Z119" s="360"/>
      <c r="AA119" s="360"/>
      <c r="AB119" s="360"/>
      <c r="AC119" s="360"/>
      <c r="AD119" s="360"/>
      <c r="AE119" s="361"/>
      <c r="AF119" s="361"/>
      <c r="AG119" s="361"/>
      <c r="AH119" s="361"/>
      <c r="AI119" s="361"/>
    </row>
    <row r="120" spans="2:35" ht="34.9" customHeight="1">
      <c r="B120" s="440"/>
      <c r="C120" s="285" t="s">
        <v>601</v>
      </c>
      <c r="D120" s="308"/>
      <c r="E120" s="287" t="s">
        <v>679</v>
      </c>
      <c r="F120" s="288" t="s">
        <v>1550</v>
      </c>
      <c r="G120" s="289"/>
      <c r="H120" s="290" t="str">
        <f t="shared" si="11"/>
        <v/>
      </c>
      <c r="I120" s="290"/>
      <c r="J120" s="290"/>
      <c r="K120" s="290"/>
      <c r="L120" s="290"/>
      <c r="M120" s="291"/>
      <c r="N120" s="454"/>
      <c r="O120" s="442"/>
      <c r="P120" s="442"/>
      <c r="Q120" s="442"/>
      <c r="R120" s="442"/>
      <c r="S120" s="442"/>
      <c r="T120" s="442"/>
      <c r="U120" s="443"/>
      <c r="V120" s="444"/>
      <c r="W120" s="444"/>
      <c r="X120" s="444"/>
      <c r="Y120" s="444"/>
      <c r="Z120" s="444"/>
      <c r="AA120" s="444"/>
      <c r="AB120" s="444"/>
      <c r="AC120" s="444"/>
      <c r="AD120" s="444"/>
      <c r="AE120" s="423" t="s">
        <v>1551</v>
      </c>
      <c r="AF120" s="424"/>
      <c r="AG120" s="424"/>
      <c r="AH120" s="424"/>
      <c r="AI120" s="333"/>
    </row>
    <row r="121" spans="2:35" ht="49.9" customHeight="1">
      <c r="B121" s="307"/>
      <c r="C121" s="286"/>
      <c r="D121" s="286"/>
      <c r="E121" s="286"/>
      <c r="F121" s="286" t="str">
        <f>"Fabrication "&amp;M121&amp;" "&amp;P121</f>
        <v xml:space="preserve">Fabrication Heavy Steel - Standard (Weight≥90KG/M) </v>
      </c>
      <c r="G121" s="452" t="s">
        <v>1484</v>
      </c>
      <c r="H121" s="309" t="str">
        <f t="shared" si="11"/>
        <v>S01AA001-00001</v>
      </c>
      <c r="I121" s="310"/>
      <c r="J121" s="310" t="str">
        <f>VLOOKUP($H121,'WM-AR'!$B$7:$AL$2292,34,FALSE)</f>
        <v>TON</v>
      </c>
      <c r="K121" s="310" t="str">
        <f>VLOOKUP($H121,'WM-AR'!$B$7:$AL$2292,4,FALSE)</f>
        <v>Main Steel Structure Fabrication Work</v>
      </c>
      <c r="L121" s="310" t="str">
        <f>VLOOKUP($H121,'WM-AR'!$B$7:$AL$2292,6,FALSE)</f>
        <v>Shelter/Building</v>
      </c>
      <c r="M121" s="310" t="str">
        <f>VLOOKUP($H121,'WM-AR'!$B$7:$AL$2292,8,FALSE)</f>
        <v>Heavy Steel - Standard (Weight≥90KG/M)</v>
      </c>
      <c r="N121" s="310">
        <f>VLOOKUP($H121,'WM-AR'!$B$7:$AL$2292,10,FALSE)</f>
        <v>0</v>
      </c>
      <c r="O121" s="310">
        <f>VLOOKUP($H121,'WM-AR'!$B$7:$AL$2292,12,FALSE)</f>
        <v>0</v>
      </c>
      <c r="P121" s="310" t="str">
        <f>IF(VLOOKUP($H121,'WM-AR'!$B$7:$AL$2292,14,FALSE)=0,"",VLOOKUP($H121,'WM-AR'!$B$7:$AL$2292,14,FALSE))</f>
        <v/>
      </c>
      <c r="Q121" s="310">
        <f>VLOOKUP($H121,'WM-AR'!$B$7:$AL$2292,16,FALSE)</f>
        <v>0</v>
      </c>
      <c r="R121" s="310">
        <f>VLOOKUP($H121,'WM-AR'!$B$7:$AL$2292,18,FALSE)</f>
        <v>0</v>
      </c>
      <c r="S121" s="310">
        <f>VLOOKUP($H121,'WM-AR'!$B$7:$AL$2292,20,FALSE)</f>
        <v>0</v>
      </c>
      <c r="T121" s="310">
        <f>VLOOKUP($H121,'WM-AR'!$B$7:$AL$2292,22,FALSE)</f>
        <v>0</v>
      </c>
      <c r="U121" s="310">
        <f>VLOOKUP($H121,'WM-AR'!$B$7:$AL$2292,24,FALSE)</f>
        <v>0</v>
      </c>
      <c r="V121" s="310">
        <f>VLOOKUP($H121,'WM-AR'!$B$7:$AL$2292,25,FALSE)</f>
        <v>0</v>
      </c>
      <c r="W121" s="310">
        <f>VLOOKUP($H121,'WM-AR'!$B$7:$AL$2292,26,FALSE)</f>
        <v>0</v>
      </c>
      <c r="X121" s="310">
        <f>VLOOKUP($H121,'WM-AR'!$B$7:$AL$2292,27,FALSE)</f>
        <v>0</v>
      </c>
      <c r="Y121" s="310">
        <f>VLOOKUP($H121,'WM-AR'!$B$7:$AL$2292,28,FALSE)</f>
        <v>0</v>
      </c>
      <c r="Z121" s="310" t="str">
        <f>VLOOKUP($H121,'WM-AR'!$B$7:$AL$2292,29,FALSE)</f>
        <v>Material: (   )</v>
      </c>
      <c r="AA121" s="310">
        <f>VLOOKUP($H121,'WM-AR'!$B$7:$AL$2292,30,FALSE)</f>
        <v>0</v>
      </c>
      <c r="AB121" s="310">
        <f>VLOOKUP($H121,'WM-AR'!$B$7:$AL$2292,31,FALSE)</f>
        <v>0</v>
      </c>
      <c r="AC121" s="310">
        <f>VLOOKUP($H121,'WM-AR'!$B$7:$AL$2292,32,FALSE)</f>
        <v>0</v>
      </c>
      <c r="AD121" s="310">
        <f>VLOOKUP($H121,'WM-AR'!$B$7:$AL$2292,33,FALSE)</f>
        <v>0</v>
      </c>
      <c r="AE121" s="287" t="s">
        <v>1552</v>
      </c>
      <c r="AF121" s="491" t="s">
        <v>1530</v>
      </c>
      <c r="AG121" s="492"/>
      <c r="AH121" s="492" t="s">
        <v>886</v>
      </c>
      <c r="AI121" s="334" t="s">
        <v>1487</v>
      </c>
    </row>
    <row r="122" spans="2:35" ht="49.9" customHeight="1">
      <c r="B122" s="314"/>
      <c r="C122" s="285"/>
      <c r="D122" s="285"/>
      <c r="E122" s="285"/>
      <c r="F122" s="286" t="str">
        <f>"Erection "&amp;M122&amp;" "&amp;P122</f>
        <v xml:space="preserve">Erection Heavy Steel (Weight≥90KG/M) </v>
      </c>
      <c r="G122" s="452" t="s">
        <v>1488</v>
      </c>
      <c r="H122" s="309" t="str">
        <f t="shared" si="11"/>
        <v>S03AA027-00001</v>
      </c>
      <c r="I122" s="310"/>
      <c r="J122" s="310" t="str">
        <f>VLOOKUP($H122,'WM-AR'!$B$7:$AL$2292,34,FALSE)</f>
        <v>TON</v>
      </c>
      <c r="K122" s="310" t="str">
        <f>VLOOKUP($H122,'WM-AR'!$B$7:$AL$2292,4,FALSE)</f>
        <v>Main Steel Structure Erection Work</v>
      </c>
      <c r="L122" s="310" t="str">
        <f>VLOOKUP($H122,'WM-AR'!$B$7:$AL$2292,6,FALSE)</f>
        <v>Shelter/Building</v>
      </c>
      <c r="M122" s="310" t="str">
        <f>VLOOKUP($H122,'WM-AR'!$B$7:$AL$2292,8,FALSE)</f>
        <v>Heavy Steel (Weight≥90KG/M)</v>
      </c>
      <c r="N122" s="310">
        <f>VLOOKUP($H122,'WM-AR'!$B$7:$AL$2292,10,FALSE)</f>
        <v>0</v>
      </c>
      <c r="O122" s="310">
        <f>VLOOKUP($H122,'WM-AR'!$B$7:$AL$2292,12,FALSE)</f>
        <v>0</v>
      </c>
      <c r="P122" s="310" t="str">
        <f>IF(VLOOKUP($H122,'WM-AR'!$B$7:$AL$2292,14,FALSE)=0,"",VLOOKUP($H122,'WM-AR'!$B$7:$AL$2292,14,FALSE))</f>
        <v/>
      </c>
      <c r="Q122" s="310">
        <f>VLOOKUP($H122,'WM-AR'!$B$7:$AL$2292,16,FALSE)</f>
        <v>0</v>
      </c>
      <c r="R122" s="310">
        <f>VLOOKUP($H122,'WM-AR'!$B$7:$AL$2292,18,FALSE)</f>
        <v>0</v>
      </c>
      <c r="S122" s="310">
        <f>VLOOKUP($H122,'WM-AR'!$B$7:$AL$2292,20,FALSE)</f>
        <v>0</v>
      </c>
      <c r="T122" s="310">
        <f>VLOOKUP($H122,'WM-AR'!$B$7:$AL$2292,22,FALSE)</f>
        <v>0</v>
      </c>
      <c r="U122" s="310">
        <f>VLOOKUP($H122,'WM-AR'!$B$7:$AL$2292,24,FALSE)</f>
        <v>0</v>
      </c>
      <c r="V122" s="310">
        <f>VLOOKUP($H122,'WM-AR'!$B$7:$AL$2292,25,FALSE)</f>
        <v>0</v>
      </c>
      <c r="W122" s="310">
        <f>VLOOKUP($H122,'WM-AR'!$B$7:$AL$2292,26,FALSE)</f>
        <v>0</v>
      </c>
      <c r="X122" s="310">
        <f>VLOOKUP($H122,'WM-AR'!$B$7:$AL$2292,27,FALSE)</f>
        <v>0</v>
      </c>
      <c r="Y122" s="310">
        <f>VLOOKUP($H122,'WM-AR'!$B$7:$AL$2292,28,FALSE)</f>
        <v>0</v>
      </c>
      <c r="Z122" s="310" t="str">
        <f>VLOOKUP($H122,'WM-AR'!$B$7:$AL$2292,29,FALSE)</f>
        <v>Material: (   )</v>
      </c>
      <c r="AA122" s="310">
        <f>VLOOKUP($H122,'WM-AR'!$B$7:$AL$2292,30,FALSE)</f>
        <v>0</v>
      </c>
      <c r="AB122" s="310">
        <f>VLOOKUP($H122,'WM-AR'!$B$7:$AL$2292,31,FALSE)</f>
        <v>0</v>
      </c>
      <c r="AC122" s="310">
        <f>VLOOKUP($H122,'WM-AR'!$B$7:$AL$2292,32,FALSE)</f>
        <v>0</v>
      </c>
      <c r="AD122" s="310">
        <f>VLOOKUP($H122,'WM-AR'!$B$7:$AL$2292,33,FALSE)</f>
        <v>0</v>
      </c>
      <c r="AE122" s="287" t="s">
        <v>1552</v>
      </c>
      <c r="AF122" s="491" t="s">
        <v>1530</v>
      </c>
      <c r="AG122" s="492"/>
      <c r="AH122" s="492" t="s">
        <v>886</v>
      </c>
      <c r="AI122" s="422"/>
    </row>
    <row r="123" spans="2:35" ht="49.9" customHeight="1">
      <c r="B123" s="314"/>
      <c r="C123" s="285"/>
      <c r="D123" s="285"/>
      <c r="E123" s="285"/>
      <c r="F123" s="286" t="str">
        <f t="shared" ref="F123" si="22">M123&amp;" "&amp;P123</f>
        <v xml:space="preserve">Steel Painting/Coating </v>
      </c>
      <c r="G123" s="452" t="s">
        <v>1489</v>
      </c>
      <c r="H123" s="309" t="str">
        <f t="shared" si="11"/>
        <v>S01AA010-00001</v>
      </c>
      <c r="I123" s="310"/>
      <c r="J123" s="310" t="str">
        <f>VLOOKUP($H123,'WM-AR'!$B$7:$AL$2292,34,FALSE)</f>
        <v>M2</v>
      </c>
      <c r="K123" s="310" t="str">
        <f>VLOOKUP($H123,'WM-AR'!$B$7:$AL$2292,4,FALSE)</f>
        <v>Main Steel Structure Fabrication Work</v>
      </c>
      <c r="L123" s="310" t="str">
        <f>VLOOKUP($H123,'WM-AR'!$B$7:$AL$2292,6,FALSE)</f>
        <v>Shelter/Building</v>
      </c>
      <c r="M123" s="310" t="str">
        <f>VLOOKUP($H123,'WM-AR'!$B$7:$AL$2292,8,FALSE)</f>
        <v>Steel Painting/Coating</v>
      </c>
      <c r="N123" s="310" t="str">
        <f>VLOOKUP($H123,'WM-AR'!$B$7:$AL$2292,10,FALSE)</f>
        <v>for Non-Fireproofed Steel Surface, Surface Preparation, Primer, Second &amp; Final Coat</v>
      </c>
      <c r="O123" s="310">
        <f>VLOOKUP($H123,'WM-AR'!$B$7:$AL$2292,12,FALSE)</f>
        <v>0</v>
      </c>
      <c r="P123" s="310" t="str">
        <f>IF(VLOOKUP($H123,'WM-AR'!$B$7:$AL$2292,14,FALSE)=0,"",VLOOKUP($H123,'WM-AR'!$B$7:$AL$2292,14,FALSE))</f>
        <v/>
      </c>
      <c r="Q123" s="310">
        <f>VLOOKUP($H123,'WM-AR'!$B$7:$AL$2292,16,FALSE)</f>
        <v>0</v>
      </c>
      <c r="R123" s="310">
        <f>VLOOKUP($H123,'WM-AR'!$B$7:$AL$2292,18,FALSE)</f>
        <v>0</v>
      </c>
      <c r="S123" s="310">
        <f>VLOOKUP($H123,'WM-AR'!$B$7:$AL$2292,20,FALSE)</f>
        <v>0</v>
      </c>
      <c r="T123" s="310">
        <f>VLOOKUP($H123,'WM-AR'!$B$7:$AL$2292,22,FALSE)</f>
        <v>0</v>
      </c>
      <c r="U123" s="310">
        <f>VLOOKUP($H123,'WM-AR'!$B$7:$AL$2292,24,FALSE)</f>
        <v>0</v>
      </c>
      <c r="V123" s="310">
        <f>VLOOKUP($H123,'WM-AR'!$B$7:$AL$2292,25,FALSE)</f>
        <v>0</v>
      </c>
      <c r="W123" s="310">
        <f>VLOOKUP($H123,'WM-AR'!$B$7:$AL$2292,26,FALSE)</f>
        <v>0</v>
      </c>
      <c r="X123" s="310">
        <f>VLOOKUP($H123,'WM-AR'!$B$7:$AL$2292,27,FALSE)</f>
        <v>0</v>
      </c>
      <c r="Y123" s="310">
        <f>VLOOKUP($H123,'WM-AR'!$B$7:$AL$2292,28,FALSE)</f>
        <v>0</v>
      </c>
      <c r="Z123" s="310" t="str">
        <f>VLOOKUP($H123,'WM-AR'!$B$7:$AL$2292,29,FALSE)</f>
        <v>Material: (   )</v>
      </c>
      <c r="AA123" s="310">
        <f>VLOOKUP($H123,'WM-AR'!$B$7:$AL$2292,30,FALSE)</f>
        <v>0</v>
      </c>
      <c r="AB123" s="310">
        <f>VLOOKUP($H123,'WM-AR'!$B$7:$AL$2292,31,FALSE)</f>
        <v>0</v>
      </c>
      <c r="AC123" s="310">
        <f>VLOOKUP($H123,'WM-AR'!$B$7:$AL$2292,32,FALSE)</f>
        <v>0</v>
      </c>
      <c r="AD123" s="310">
        <f>VLOOKUP($H123,'WM-AR'!$B$7:$AL$2292,33,FALSE)</f>
        <v>0</v>
      </c>
      <c r="AE123" s="287"/>
      <c r="AF123" s="491" t="s">
        <v>1490</v>
      </c>
      <c r="AG123" s="492"/>
      <c r="AH123" s="492" t="s">
        <v>763</v>
      </c>
      <c r="AI123" s="422" t="s">
        <v>1491</v>
      </c>
    </row>
    <row r="124" spans="2:35" ht="34.9" customHeight="1">
      <c r="B124" s="349"/>
      <c r="C124" s="420"/>
      <c r="D124" s="426"/>
      <c r="E124" s="426"/>
      <c r="F124" s="426"/>
      <c r="G124" s="426"/>
      <c r="H124" s="350" t="str">
        <f t="shared" si="11"/>
        <v/>
      </c>
      <c r="I124" s="351"/>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440"/>
      <c r="AF124" s="297"/>
      <c r="AG124" s="297"/>
      <c r="AH124" s="297"/>
      <c r="AI124" s="475"/>
    </row>
    <row r="125" spans="2:35" ht="34.9" customHeight="1">
      <c r="B125" s="356">
        <v>6.6</v>
      </c>
      <c r="C125" s="357" t="s">
        <v>336</v>
      </c>
      <c r="D125" s="357"/>
      <c r="E125" s="357"/>
      <c r="F125" s="459"/>
      <c r="G125" s="459"/>
      <c r="H125" s="359" t="str">
        <f t="shared" si="11"/>
        <v/>
      </c>
      <c r="I125" s="359"/>
      <c r="J125" s="360"/>
      <c r="K125" s="360"/>
      <c r="L125" s="360"/>
      <c r="M125" s="360"/>
      <c r="N125" s="360"/>
      <c r="O125" s="360"/>
      <c r="P125" s="360"/>
      <c r="Q125" s="360"/>
      <c r="R125" s="360"/>
      <c r="S125" s="360"/>
      <c r="T125" s="360"/>
      <c r="U125" s="360"/>
      <c r="V125" s="360"/>
      <c r="W125" s="360"/>
      <c r="X125" s="360"/>
      <c r="Y125" s="360"/>
      <c r="Z125" s="360"/>
      <c r="AA125" s="360"/>
      <c r="AB125" s="360"/>
      <c r="AC125" s="360"/>
      <c r="AD125" s="360"/>
      <c r="AE125" s="361"/>
      <c r="AF125" s="361"/>
      <c r="AG125" s="361"/>
      <c r="AH125" s="361"/>
      <c r="AI125" s="361"/>
    </row>
    <row r="126" spans="2:35" ht="34.9" customHeight="1">
      <c r="B126" s="440"/>
      <c r="C126" s="285" t="s">
        <v>601</v>
      </c>
      <c r="D126" s="308"/>
      <c r="E126" s="287" t="s">
        <v>679</v>
      </c>
      <c r="F126" s="288" t="s">
        <v>1553</v>
      </c>
      <c r="G126" s="289"/>
      <c r="H126" s="290" t="str">
        <f t="shared" si="11"/>
        <v/>
      </c>
      <c r="I126" s="290"/>
      <c r="J126" s="290"/>
      <c r="K126" s="290"/>
      <c r="L126" s="290"/>
      <c r="M126" s="291"/>
      <c r="N126" s="454"/>
      <c r="O126" s="442"/>
      <c r="P126" s="442"/>
      <c r="Q126" s="442"/>
      <c r="R126" s="442"/>
      <c r="S126" s="442"/>
      <c r="T126" s="442"/>
      <c r="U126" s="443"/>
      <c r="V126" s="444"/>
      <c r="W126" s="444"/>
      <c r="X126" s="444"/>
      <c r="Y126" s="444"/>
      <c r="Z126" s="444"/>
      <c r="AA126" s="444"/>
      <c r="AB126" s="444"/>
      <c r="AC126" s="444"/>
      <c r="AD126" s="444"/>
      <c r="AE126" s="423" t="s">
        <v>1554</v>
      </c>
      <c r="AF126" s="424"/>
      <c r="AG126" s="424"/>
      <c r="AH126" s="424"/>
      <c r="AI126" s="333"/>
    </row>
    <row r="127" spans="2:35" ht="49.9" customHeight="1">
      <c r="B127" s="307"/>
      <c r="C127" s="286"/>
      <c r="D127" s="286"/>
      <c r="E127" s="286"/>
      <c r="F127" s="286" t="str">
        <f>"Fabrication "&amp;M127&amp;" "&amp;P127</f>
        <v xml:space="preserve">Fabrication Medium Steel - Standard (90KG/M&gt;Weight≥30KG/M) </v>
      </c>
      <c r="G127" s="452" t="s">
        <v>1493</v>
      </c>
      <c r="H127" s="309" t="str">
        <f t="shared" si="11"/>
        <v>S01AA002-00001</v>
      </c>
      <c r="I127" s="310"/>
      <c r="J127" s="310" t="str">
        <f>VLOOKUP($H127,'WM-AR'!$B$7:$AL$2292,34,FALSE)</f>
        <v>TON</v>
      </c>
      <c r="K127" s="310" t="str">
        <f>VLOOKUP($H127,'WM-AR'!$B$7:$AL$2292,4,FALSE)</f>
        <v>Main Steel Structure Fabrication Work</v>
      </c>
      <c r="L127" s="310" t="str">
        <f>VLOOKUP($H127,'WM-AR'!$B$7:$AL$2292,6,FALSE)</f>
        <v>Shelter/Building</v>
      </c>
      <c r="M127" s="310" t="str">
        <f>VLOOKUP($H127,'WM-AR'!$B$7:$AL$2292,8,FALSE)</f>
        <v>Medium Steel - Standard (90KG/M&gt;Weight≥30KG/M)</v>
      </c>
      <c r="N127" s="310">
        <f>VLOOKUP($H127,'WM-AR'!$B$7:$AL$2292,10,FALSE)</f>
        <v>0</v>
      </c>
      <c r="O127" s="310">
        <f>VLOOKUP($H127,'WM-AR'!$B$7:$AL$2292,12,FALSE)</f>
        <v>0</v>
      </c>
      <c r="P127" s="310" t="str">
        <f>IF(VLOOKUP($H127,'WM-AR'!$B$7:$AL$2292,14,FALSE)=0,"",VLOOKUP($H127,'WM-AR'!$B$7:$AL$2292,14,FALSE))</f>
        <v/>
      </c>
      <c r="Q127" s="310">
        <f>VLOOKUP($H127,'WM-AR'!$B$7:$AL$2292,16,FALSE)</f>
        <v>0</v>
      </c>
      <c r="R127" s="310">
        <f>VLOOKUP($H127,'WM-AR'!$B$7:$AL$2292,18,FALSE)</f>
        <v>0</v>
      </c>
      <c r="S127" s="310">
        <f>VLOOKUP($H127,'WM-AR'!$B$7:$AL$2292,20,FALSE)</f>
        <v>0</v>
      </c>
      <c r="T127" s="310">
        <f>VLOOKUP($H127,'WM-AR'!$B$7:$AL$2292,22,FALSE)</f>
        <v>0</v>
      </c>
      <c r="U127" s="310">
        <f>VLOOKUP($H127,'WM-AR'!$B$7:$AL$2292,24,FALSE)</f>
        <v>0</v>
      </c>
      <c r="V127" s="310">
        <f>VLOOKUP($H127,'WM-AR'!$B$7:$AL$2292,25,FALSE)</f>
        <v>0</v>
      </c>
      <c r="W127" s="310">
        <f>VLOOKUP($H127,'WM-AR'!$B$7:$AL$2292,26,FALSE)</f>
        <v>0</v>
      </c>
      <c r="X127" s="310">
        <f>VLOOKUP($H127,'WM-AR'!$B$7:$AL$2292,27,FALSE)</f>
        <v>0</v>
      </c>
      <c r="Y127" s="310">
        <f>VLOOKUP($H127,'WM-AR'!$B$7:$AL$2292,28,FALSE)</f>
        <v>0</v>
      </c>
      <c r="Z127" s="310" t="str">
        <f>VLOOKUP($H127,'WM-AR'!$B$7:$AL$2292,29,FALSE)</f>
        <v>Material: (   )</v>
      </c>
      <c r="AA127" s="310">
        <f>VLOOKUP($H127,'WM-AR'!$B$7:$AL$2292,30,FALSE)</f>
        <v>0</v>
      </c>
      <c r="AB127" s="310">
        <f>VLOOKUP($H127,'WM-AR'!$B$7:$AL$2292,31,FALSE)</f>
        <v>0</v>
      </c>
      <c r="AC127" s="310">
        <f>VLOOKUP($H127,'WM-AR'!$B$7:$AL$2292,32,FALSE)</f>
        <v>0</v>
      </c>
      <c r="AD127" s="310">
        <f>VLOOKUP($H127,'WM-AR'!$B$7:$AL$2292,33,FALSE)</f>
        <v>0</v>
      </c>
      <c r="AE127" s="287" t="s">
        <v>1555</v>
      </c>
      <c r="AF127" s="491" t="s">
        <v>1530</v>
      </c>
      <c r="AG127" s="492">
        <v>89.832999999999998</v>
      </c>
      <c r="AH127" s="492" t="s">
        <v>886</v>
      </c>
      <c r="AI127" s="334" t="s">
        <v>1487</v>
      </c>
    </row>
    <row r="128" spans="2:35" ht="49.9" customHeight="1">
      <c r="B128" s="314"/>
      <c r="C128" s="285"/>
      <c r="D128" s="285"/>
      <c r="E128" s="285"/>
      <c r="F128" s="286" t="str">
        <f>"Erection "&amp;M128&amp;" "&amp;P128</f>
        <v xml:space="preserve">Erection Medium Steel (90KG/M&gt;Weight≥30KG/M) </v>
      </c>
      <c r="G128" s="452" t="s">
        <v>1495</v>
      </c>
      <c r="H128" s="309" t="str">
        <f t="shared" si="11"/>
        <v>S03AA028-00001</v>
      </c>
      <c r="I128" s="310"/>
      <c r="J128" s="310" t="str">
        <f>VLOOKUP($H128,'WM-AR'!$B$7:$AL$2292,34,FALSE)</f>
        <v>TON</v>
      </c>
      <c r="K128" s="310" t="str">
        <f>VLOOKUP($H128,'WM-AR'!$B$7:$AL$2292,4,FALSE)</f>
        <v>Main Steel Structure Erection Work</v>
      </c>
      <c r="L128" s="310" t="str">
        <f>VLOOKUP($H128,'WM-AR'!$B$7:$AL$2292,6,FALSE)</f>
        <v>Shelter/Building</v>
      </c>
      <c r="M128" s="310" t="str">
        <f>VLOOKUP($H128,'WM-AR'!$B$7:$AL$2292,8,FALSE)</f>
        <v>Medium Steel (90KG/M&gt;Weight≥30KG/M)</v>
      </c>
      <c r="N128" s="310">
        <f>VLOOKUP($H128,'WM-AR'!$B$7:$AL$2292,10,FALSE)</f>
        <v>0</v>
      </c>
      <c r="O128" s="310">
        <f>VLOOKUP($H128,'WM-AR'!$B$7:$AL$2292,12,FALSE)</f>
        <v>0</v>
      </c>
      <c r="P128" s="310" t="str">
        <f>IF(VLOOKUP($H128,'WM-AR'!$B$7:$AL$2292,14,FALSE)=0,"",VLOOKUP($H128,'WM-AR'!$B$7:$AL$2292,14,FALSE))</f>
        <v/>
      </c>
      <c r="Q128" s="310">
        <f>VLOOKUP($H128,'WM-AR'!$B$7:$AL$2292,16,FALSE)</f>
        <v>0</v>
      </c>
      <c r="R128" s="310">
        <f>VLOOKUP($H128,'WM-AR'!$B$7:$AL$2292,18,FALSE)</f>
        <v>0</v>
      </c>
      <c r="S128" s="310">
        <f>VLOOKUP($H128,'WM-AR'!$B$7:$AL$2292,20,FALSE)</f>
        <v>0</v>
      </c>
      <c r="T128" s="310">
        <f>VLOOKUP($H128,'WM-AR'!$B$7:$AL$2292,22,FALSE)</f>
        <v>0</v>
      </c>
      <c r="U128" s="310">
        <f>VLOOKUP($H128,'WM-AR'!$B$7:$AL$2292,24,FALSE)</f>
        <v>0</v>
      </c>
      <c r="V128" s="310">
        <f>VLOOKUP($H128,'WM-AR'!$B$7:$AL$2292,25,FALSE)</f>
        <v>0</v>
      </c>
      <c r="W128" s="310">
        <f>VLOOKUP($H128,'WM-AR'!$B$7:$AL$2292,26,FALSE)</f>
        <v>0</v>
      </c>
      <c r="X128" s="310">
        <f>VLOOKUP($H128,'WM-AR'!$B$7:$AL$2292,27,FALSE)</f>
        <v>0</v>
      </c>
      <c r="Y128" s="310">
        <f>VLOOKUP($H128,'WM-AR'!$B$7:$AL$2292,28,FALSE)</f>
        <v>0</v>
      </c>
      <c r="Z128" s="310" t="str">
        <f>VLOOKUP($H128,'WM-AR'!$B$7:$AL$2292,29,FALSE)</f>
        <v>Material: (   )</v>
      </c>
      <c r="AA128" s="310">
        <f>VLOOKUP($H128,'WM-AR'!$B$7:$AL$2292,30,FALSE)</f>
        <v>0</v>
      </c>
      <c r="AB128" s="310">
        <f>VLOOKUP($H128,'WM-AR'!$B$7:$AL$2292,31,FALSE)</f>
        <v>0</v>
      </c>
      <c r="AC128" s="310">
        <f>VLOOKUP($H128,'WM-AR'!$B$7:$AL$2292,32,FALSE)</f>
        <v>0</v>
      </c>
      <c r="AD128" s="310">
        <f>VLOOKUP($H128,'WM-AR'!$B$7:$AL$2292,33,FALSE)</f>
        <v>0</v>
      </c>
      <c r="AE128" s="287" t="s">
        <v>1555</v>
      </c>
      <c r="AF128" s="491" t="s">
        <v>1530</v>
      </c>
      <c r="AG128" s="492">
        <v>89.832999999999998</v>
      </c>
      <c r="AH128" s="492" t="s">
        <v>886</v>
      </c>
      <c r="AI128" s="422"/>
    </row>
    <row r="129" spans="2:35" ht="49.9" customHeight="1">
      <c r="B129" s="314"/>
      <c r="C129" s="285"/>
      <c r="D129" s="285"/>
      <c r="E129" s="285"/>
      <c r="F129" s="286" t="str">
        <f t="shared" ref="F129" si="23">M129&amp;" "&amp;P129</f>
        <v xml:space="preserve">Steel Painting/Coating </v>
      </c>
      <c r="G129" s="452" t="s">
        <v>1489</v>
      </c>
      <c r="H129" s="309" t="str">
        <f t="shared" si="11"/>
        <v>S01AA010-00001</v>
      </c>
      <c r="I129" s="310"/>
      <c r="J129" s="310" t="str">
        <f>VLOOKUP($H129,'WM-AR'!$B$7:$AL$2292,34,FALSE)</f>
        <v>M2</v>
      </c>
      <c r="K129" s="310" t="str">
        <f>VLOOKUP($H129,'WM-AR'!$B$7:$AL$2292,4,FALSE)</f>
        <v>Main Steel Structure Fabrication Work</v>
      </c>
      <c r="L129" s="310" t="str">
        <f>VLOOKUP($H129,'WM-AR'!$B$7:$AL$2292,6,FALSE)</f>
        <v>Shelter/Building</v>
      </c>
      <c r="M129" s="310" t="str">
        <f>VLOOKUP($H129,'WM-AR'!$B$7:$AL$2292,8,FALSE)</f>
        <v>Steel Painting/Coating</v>
      </c>
      <c r="N129" s="310" t="str">
        <f>VLOOKUP($H129,'WM-AR'!$B$7:$AL$2292,10,FALSE)</f>
        <v>for Non-Fireproofed Steel Surface, Surface Preparation, Primer, Second &amp; Final Coat</v>
      </c>
      <c r="O129" s="310">
        <f>VLOOKUP($H129,'WM-AR'!$B$7:$AL$2292,12,FALSE)</f>
        <v>0</v>
      </c>
      <c r="P129" s="310" t="str">
        <f>IF(VLOOKUP($H129,'WM-AR'!$B$7:$AL$2292,14,FALSE)=0,"",VLOOKUP($H129,'WM-AR'!$B$7:$AL$2292,14,FALSE))</f>
        <v/>
      </c>
      <c r="Q129" s="310">
        <f>VLOOKUP($H129,'WM-AR'!$B$7:$AL$2292,16,FALSE)</f>
        <v>0</v>
      </c>
      <c r="R129" s="310">
        <f>VLOOKUP($H129,'WM-AR'!$B$7:$AL$2292,18,FALSE)</f>
        <v>0</v>
      </c>
      <c r="S129" s="310">
        <f>VLOOKUP($H129,'WM-AR'!$B$7:$AL$2292,20,FALSE)</f>
        <v>0</v>
      </c>
      <c r="T129" s="310">
        <f>VLOOKUP($H129,'WM-AR'!$B$7:$AL$2292,22,FALSE)</f>
        <v>0</v>
      </c>
      <c r="U129" s="310">
        <f>VLOOKUP($H129,'WM-AR'!$B$7:$AL$2292,24,FALSE)</f>
        <v>0</v>
      </c>
      <c r="V129" s="310">
        <f>VLOOKUP($H129,'WM-AR'!$B$7:$AL$2292,25,FALSE)</f>
        <v>0</v>
      </c>
      <c r="W129" s="310">
        <f>VLOOKUP($H129,'WM-AR'!$B$7:$AL$2292,26,FALSE)</f>
        <v>0</v>
      </c>
      <c r="X129" s="310">
        <f>VLOOKUP($H129,'WM-AR'!$B$7:$AL$2292,27,FALSE)</f>
        <v>0</v>
      </c>
      <c r="Y129" s="310">
        <f>VLOOKUP($H129,'WM-AR'!$B$7:$AL$2292,28,FALSE)</f>
        <v>0</v>
      </c>
      <c r="Z129" s="310" t="str">
        <f>VLOOKUP($H129,'WM-AR'!$B$7:$AL$2292,29,FALSE)</f>
        <v>Material: (   )</v>
      </c>
      <c r="AA129" s="310">
        <f>VLOOKUP($H129,'WM-AR'!$B$7:$AL$2292,30,FALSE)</f>
        <v>0</v>
      </c>
      <c r="AB129" s="310">
        <f>VLOOKUP($H129,'WM-AR'!$B$7:$AL$2292,31,FALSE)</f>
        <v>0</v>
      </c>
      <c r="AC129" s="310">
        <f>VLOOKUP($H129,'WM-AR'!$B$7:$AL$2292,32,FALSE)</f>
        <v>0</v>
      </c>
      <c r="AD129" s="310">
        <f>VLOOKUP($H129,'WM-AR'!$B$7:$AL$2292,33,FALSE)</f>
        <v>0</v>
      </c>
      <c r="AE129" s="287"/>
      <c r="AF129" s="491" t="s">
        <v>1490</v>
      </c>
      <c r="AG129" s="492">
        <v>2042.337</v>
      </c>
      <c r="AH129" s="492" t="s">
        <v>763</v>
      </c>
      <c r="AI129" s="422" t="s">
        <v>1491</v>
      </c>
    </row>
    <row r="130" spans="2:35" ht="34.9" customHeight="1">
      <c r="B130" s="349"/>
      <c r="C130" s="420"/>
      <c r="D130" s="426"/>
      <c r="E130" s="426"/>
      <c r="F130" s="426"/>
      <c r="G130" s="426"/>
      <c r="H130" s="350" t="str">
        <f t="shared" si="11"/>
        <v/>
      </c>
      <c r="I130" s="351"/>
      <c r="J130" s="351"/>
      <c r="K130" s="351"/>
      <c r="L130" s="351"/>
      <c r="M130" s="351"/>
      <c r="N130" s="351"/>
      <c r="O130" s="351"/>
      <c r="P130" s="351"/>
      <c r="Q130" s="351"/>
      <c r="R130" s="351"/>
      <c r="S130" s="351"/>
      <c r="T130" s="351"/>
      <c r="U130" s="351"/>
      <c r="V130" s="351"/>
      <c r="W130" s="351"/>
      <c r="X130" s="351"/>
      <c r="Y130" s="351"/>
      <c r="Z130" s="351"/>
      <c r="AA130" s="351"/>
      <c r="AB130" s="351"/>
      <c r="AC130" s="351"/>
      <c r="AD130" s="351"/>
      <c r="AE130" s="440"/>
      <c r="AF130" s="297"/>
      <c r="AG130" s="297"/>
      <c r="AH130" s="297"/>
      <c r="AI130" s="475"/>
    </row>
    <row r="131" spans="2:35" ht="34.9" customHeight="1">
      <c r="B131" s="440"/>
      <c r="C131" s="285" t="s">
        <v>601</v>
      </c>
      <c r="D131" s="308"/>
      <c r="E131" s="287" t="s">
        <v>679</v>
      </c>
      <c r="F131" s="288" t="s">
        <v>1556</v>
      </c>
      <c r="G131" s="289"/>
      <c r="H131" s="290" t="str">
        <f t="shared" si="11"/>
        <v/>
      </c>
      <c r="I131" s="290"/>
      <c r="J131" s="290"/>
      <c r="K131" s="290"/>
      <c r="L131" s="290"/>
      <c r="M131" s="291"/>
      <c r="N131" s="454"/>
      <c r="O131" s="442"/>
      <c r="P131" s="442"/>
      <c r="Q131" s="442"/>
      <c r="R131" s="442"/>
      <c r="S131" s="442"/>
      <c r="T131" s="442"/>
      <c r="U131" s="443"/>
      <c r="V131" s="444"/>
      <c r="W131" s="444"/>
      <c r="X131" s="444"/>
      <c r="Y131" s="444"/>
      <c r="Z131" s="444"/>
      <c r="AA131" s="444"/>
      <c r="AB131" s="444"/>
      <c r="AC131" s="444"/>
      <c r="AD131" s="444"/>
      <c r="AE131" s="423" t="s">
        <v>1554</v>
      </c>
      <c r="AF131" s="424"/>
      <c r="AG131" s="424"/>
      <c r="AH131" s="424"/>
      <c r="AI131" s="333"/>
    </row>
    <row r="132" spans="2:35" ht="49.9" customHeight="1">
      <c r="B132" s="307"/>
      <c r="C132" s="286"/>
      <c r="D132" s="286"/>
      <c r="E132" s="286"/>
      <c r="F132" s="286" t="str">
        <f>"Fabrication "&amp;M132&amp;" "&amp;P132</f>
        <v xml:space="preserve">Fabrication Girth &amp; Purlin </v>
      </c>
      <c r="G132" s="452" t="s">
        <v>1557</v>
      </c>
      <c r="H132" s="309" t="str">
        <f t="shared" si="11"/>
        <v>S01AA007-00001</v>
      </c>
      <c r="I132" s="310"/>
      <c r="J132" s="310" t="str">
        <f>VLOOKUP($H132,'WM-AR'!$B$7:$AL$2292,34,FALSE)</f>
        <v>TON</v>
      </c>
      <c r="K132" s="310" t="str">
        <f>VLOOKUP($H132,'WM-AR'!$B$7:$AL$2292,4,FALSE)</f>
        <v>Main Steel Structure Fabrication Work</v>
      </c>
      <c r="L132" s="310" t="str">
        <f>VLOOKUP($H132,'WM-AR'!$B$7:$AL$2292,6,FALSE)</f>
        <v>Shelter/Building</v>
      </c>
      <c r="M132" s="310" t="str">
        <f>VLOOKUP($H132,'WM-AR'!$B$7:$AL$2292,8,FALSE)</f>
        <v>Girth &amp; Purlin</v>
      </c>
      <c r="N132" s="310">
        <f>VLOOKUP($H132,'WM-AR'!$B$7:$AL$2292,10,FALSE)</f>
        <v>0</v>
      </c>
      <c r="O132" s="310">
        <f>VLOOKUP($H132,'WM-AR'!$B$7:$AL$2292,12,FALSE)</f>
        <v>0</v>
      </c>
      <c r="P132" s="310" t="str">
        <f>IF(VLOOKUP($H132,'WM-AR'!$B$7:$AL$2292,14,FALSE)=0,"",VLOOKUP($H132,'WM-AR'!$B$7:$AL$2292,14,FALSE))</f>
        <v/>
      </c>
      <c r="Q132" s="310">
        <f>VLOOKUP($H132,'WM-AR'!$B$7:$AL$2292,16,FALSE)</f>
        <v>0</v>
      </c>
      <c r="R132" s="310">
        <f>VLOOKUP($H132,'WM-AR'!$B$7:$AL$2292,18,FALSE)</f>
        <v>0</v>
      </c>
      <c r="S132" s="310">
        <f>VLOOKUP($H132,'WM-AR'!$B$7:$AL$2292,20,FALSE)</f>
        <v>0</v>
      </c>
      <c r="T132" s="310">
        <f>VLOOKUP($H132,'WM-AR'!$B$7:$AL$2292,22,FALSE)</f>
        <v>0</v>
      </c>
      <c r="U132" s="310">
        <f>VLOOKUP($H132,'WM-AR'!$B$7:$AL$2292,24,FALSE)</f>
        <v>0</v>
      </c>
      <c r="V132" s="310">
        <f>VLOOKUP($H132,'WM-AR'!$B$7:$AL$2292,25,FALSE)</f>
        <v>0</v>
      </c>
      <c r="W132" s="310">
        <f>VLOOKUP($H132,'WM-AR'!$B$7:$AL$2292,26,FALSE)</f>
        <v>0</v>
      </c>
      <c r="X132" s="310">
        <f>VLOOKUP($H132,'WM-AR'!$B$7:$AL$2292,27,FALSE)</f>
        <v>0</v>
      </c>
      <c r="Y132" s="310">
        <f>VLOOKUP($H132,'WM-AR'!$B$7:$AL$2292,28,FALSE)</f>
        <v>0</v>
      </c>
      <c r="Z132" s="310" t="str">
        <f>VLOOKUP($H132,'WM-AR'!$B$7:$AL$2292,29,FALSE)</f>
        <v>Material: (   )</v>
      </c>
      <c r="AA132" s="310">
        <f>VLOOKUP($H132,'WM-AR'!$B$7:$AL$2292,30,FALSE)</f>
        <v>0</v>
      </c>
      <c r="AB132" s="310">
        <f>VLOOKUP($H132,'WM-AR'!$B$7:$AL$2292,31,FALSE)</f>
        <v>0</v>
      </c>
      <c r="AC132" s="310">
        <f>VLOOKUP($H132,'WM-AR'!$B$7:$AL$2292,32,FALSE)</f>
        <v>0</v>
      </c>
      <c r="AD132" s="310">
        <f>VLOOKUP($H132,'WM-AR'!$B$7:$AL$2292,33,FALSE)</f>
        <v>0</v>
      </c>
      <c r="AE132" s="287" t="s">
        <v>1555</v>
      </c>
      <c r="AF132" s="491" t="s">
        <v>1530</v>
      </c>
      <c r="AG132" s="492">
        <v>89.832999999999998</v>
      </c>
      <c r="AH132" s="492" t="s">
        <v>886</v>
      </c>
      <c r="AI132" s="334" t="s">
        <v>1487</v>
      </c>
    </row>
    <row r="133" spans="2:35" ht="49.9" customHeight="1">
      <c r="B133" s="314"/>
      <c r="C133" s="285"/>
      <c r="D133" s="285"/>
      <c r="E133" s="285"/>
      <c r="F133" s="286" t="str">
        <f>"Erection "&amp;M133&amp;" "&amp;P133</f>
        <v xml:space="preserve">Erection Girth &amp; Purlin </v>
      </c>
      <c r="G133" s="452" t="s">
        <v>1558</v>
      </c>
      <c r="H133" s="309" t="str">
        <f t="shared" si="11"/>
        <v>S03AA007-00001</v>
      </c>
      <c r="I133" s="310"/>
      <c r="J133" s="310" t="str">
        <f>VLOOKUP($H133,'WM-AR'!$B$7:$AL$2292,34,FALSE)</f>
        <v>TON</v>
      </c>
      <c r="K133" s="310" t="str">
        <f>VLOOKUP($H133,'WM-AR'!$B$7:$AL$2292,4,FALSE)</f>
        <v>Main Steel Structure Erection Work</v>
      </c>
      <c r="L133" s="310" t="str">
        <f>VLOOKUP($H133,'WM-AR'!$B$7:$AL$2292,6,FALSE)</f>
        <v>Shelter/Building</v>
      </c>
      <c r="M133" s="310" t="str">
        <f>VLOOKUP($H133,'WM-AR'!$B$7:$AL$2292,8,FALSE)</f>
        <v>Girth &amp; Purlin</v>
      </c>
      <c r="N133" s="310">
        <f>VLOOKUP($H133,'WM-AR'!$B$7:$AL$2292,10,FALSE)</f>
        <v>0</v>
      </c>
      <c r="O133" s="310">
        <f>VLOOKUP($H133,'WM-AR'!$B$7:$AL$2292,12,FALSE)</f>
        <v>0</v>
      </c>
      <c r="P133" s="310" t="str">
        <f>IF(VLOOKUP($H133,'WM-AR'!$B$7:$AL$2292,14,FALSE)=0,"",VLOOKUP($H133,'WM-AR'!$B$7:$AL$2292,14,FALSE))</f>
        <v/>
      </c>
      <c r="Q133" s="310">
        <f>VLOOKUP($H133,'WM-AR'!$B$7:$AL$2292,16,FALSE)</f>
        <v>0</v>
      </c>
      <c r="R133" s="310">
        <f>VLOOKUP($H133,'WM-AR'!$B$7:$AL$2292,18,FALSE)</f>
        <v>0</v>
      </c>
      <c r="S133" s="310">
        <f>VLOOKUP($H133,'WM-AR'!$B$7:$AL$2292,20,FALSE)</f>
        <v>0</v>
      </c>
      <c r="T133" s="310">
        <f>VLOOKUP($H133,'WM-AR'!$B$7:$AL$2292,22,FALSE)</f>
        <v>0</v>
      </c>
      <c r="U133" s="310">
        <f>VLOOKUP($H133,'WM-AR'!$B$7:$AL$2292,24,FALSE)</f>
        <v>0</v>
      </c>
      <c r="V133" s="310">
        <f>VLOOKUP($H133,'WM-AR'!$B$7:$AL$2292,25,FALSE)</f>
        <v>0</v>
      </c>
      <c r="W133" s="310">
        <f>VLOOKUP($H133,'WM-AR'!$B$7:$AL$2292,26,FALSE)</f>
        <v>0</v>
      </c>
      <c r="X133" s="310">
        <f>VLOOKUP($H133,'WM-AR'!$B$7:$AL$2292,27,FALSE)</f>
        <v>0</v>
      </c>
      <c r="Y133" s="310">
        <f>VLOOKUP($H133,'WM-AR'!$B$7:$AL$2292,28,FALSE)</f>
        <v>0</v>
      </c>
      <c r="Z133" s="310" t="str">
        <f>VLOOKUP($H133,'WM-AR'!$B$7:$AL$2292,29,FALSE)</f>
        <v>Material: (   )</v>
      </c>
      <c r="AA133" s="310">
        <f>VLOOKUP($H133,'WM-AR'!$B$7:$AL$2292,30,FALSE)</f>
        <v>0</v>
      </c>
      <c r="AB133" s="310">
        <f>VLOOKUP($H133,'WM-AR'!$B$7:$AL$2292,31,FALSE)</f>
        <v>0</v>
      </c>
      <c r="AC133" s="310">
        <f>VLOOKUP($H133,'WM-AR'!$B$7:$AL$2292,32,FALSE)</f>
        <v>0</v>
      </c>
      <c r="AD133" s="310">
        <f>VLOOKUP($H133,'WM-AR'!$B$7:$AL$2292,33,FALSE)</f>
        <v>0</v>
      </c>
      <c r="AE133" s="287" t="s">
        <v>1555</v>
      </c>
      <c r="AF133" s="491" t="s">
        <v>1530</v>
      </c>
      <c r="AG133" s="492">
        <v>89.832999999999998</v>
      </c>
      <c r="AH133" s="492" t="s">
        <v>886</v>
      </c>
      <c r="AI133" s="422"/>
    </row>
    <row r="134" spans="2:35" ht="49.9" customHeight="1">
      <c r="B134" s="314"/>
      <c r="C134" s="285"/>
      <c r="D134" s="285"/>
      <c r="E134" s="285"/>
      <c r="F134" s="286" t="str">
        <f t="shared" ref="F134" si="24">M134&amp;" "&amp;P134</f>
        <v xml:space="preserve">Steel Painting/Coating </v>
      </c>
      <c r="G134" s="452" t="s">
        <v>1489</v>
      </c>
      <c r="H134" s="309" t="str">
        <f t="shared" si="11"/>
        <v>S01AA010-00001</v>
      </c>
      <c r="I134" s="310"/>
      <c r="J134" s="310" t="str">
        <f>VLOOKUP($H134,'WM-AR'!$B$7:$AL$2292,34,FALSE)</f>
        <v>M2</v>
      </c>
      <c r="K134" s="310" t="str">
        <f>VLOOKUP($H134,'WM-AR'!$B$7:$AL$2292,4,FALSE)</f>
        <v>Main Steel Structure Fabrication Work</v>
      </c>
      <c r="L134" s="310" t="str">
        <f>VLOOKUP($H134,'WM-AR'!$B$7:$AL$2292,6,FALSE)</f>
        <v>Shelter/Building</v>
      </c>
      <c r="M134" s="310" t="str">
        <f>VLOOKUP($H134,'WM-AR'!$B$7:$AL$2292,8,FALSE)</f>
        <v>Steel Painting/Coating</v>
      </c>
      <c r="N134" s="310" t="str">
        <f>VLOOKUP($H134,'WM-AR'!$B$7:$AL$2292,10,FALSE)</f>
        <v>for Non-Fireproofed Steel Surface, Surface Preparation, Primer, Second &amp; Final Coat</v>
      </c>
      <c r="O134" s="310">
        <f>VLOOKUP($H134,'WM-AR'!$B$7:$AL$2292,12,FALSE)</f>
        <v>0</v>
      </c>
      <c r="P134" s="310" t="str">
        <f>IF(VLOOKUP($H134,'WM-AR'!$B$7:$AL$2292,14,FALSE)=0,"",VLOOKUP($H134,'WM-AR'!$B$7:$AL$2292,14,FALSE))</f>
        <v/>
      </c>
      <c r="Q134" s="310">
        <f>VLOOKUP($H134,'WM-AR'!$B$7:$AL$2292,16,FALSE)</f>
        <v>0</v>
      </c>
      <c r="R134" s="310">
        <f>VLOOKUP($H134,'WM-AR'!$B$7:$AL$2292,18,FALSE)</f>
        <v>0</v>
      </c>
      <c r="S134" s="310">
        <f>VLOOKUP($H134,'WM-AR'!$B$7:$AL$2292,20,FALSE)</f>
        <v>0</v>
      </c>
      <c r="T134" s="310">
        <f>VLOOKUP($H134,'WM-AR'!$B$7:$AL$2292,22,FALSE)</f>
        <v>0</v>
      </c>
      <c r="U134" s="310">
        <f>VLOOKUP($H134,'WM-AR'!$B$7:$AL$2292,24,FALSE)</f>
        <v>0</v>
      </c>
      <c r="V134" s="310">
        <f>VLOOKUP($H134,'WM-AR'!$B$7:$AL$2292,25,FALSE)</f>
        <v>0</v>
      </c>
      <c r="W134" s="310">
        <f>VLOOKUP($H134,'WM-AR'!$B$7:$AL$2292,26,FALSE)</f>
        <v>0</v>
      </c>
      <c r="X134" s="310">
        <f>VLOOKUP($H134,'WM-AR'!$B$7:$AL$2292,27,FALSE)</f>
        <v>0</v>
      </c>
      <c r="Y134" s="310">
        <f>VLOOKUP($H134,'WM-AR'!$B$7:$AL$2292,28,FALSE)</f>
        <v>0</v>
      </c>
      <c r="Z134" s="310" t="str">
        <f>VLOOKUP($H134,'WM-AR'!$B$7:$AL$2292,29,FALSE)</f>
        <v>Material: (   )</v>
      </c>
      <c r="AA134" s="310">
        <f>VLOOKUP($H134,'WM-AR'!$B$7:$AL$2292,30,FALSE)</f>
        <v>0</v>
      </c>
      <c r="AB134" s="310">
        <f>VLOOKUP($H134,'WM-AR'!$B$7:$AL$2292,31,FALSE)</f>
        <v>0</v>
      </c>
      <c r="AC134" s="310">
        <f>VLOOKUP($H134,'WM-AR'!$B$7:$AL$2292,32,FALSE)</f>
        <v>0</v>
      </c>
      <c r="AD134" s="310">
        <f>VLOOKUP($H134,'WM-AR'!$B$7:$AL$2292,33,FALSE)</f>
        <v>0</v>
      </c>
      <c r="AE134" s="287"/>
      <c r="AF134" s="491" t="s">
        <v>1490</v>
      </c>
      <c r="AG134" s="492">
        <v>2042.337</v>
      </c>
      <c r="AH134" s="492" t="s">
        <v>763</v>
      </c>
      <c r="AI134" s="422" t="s">
        <v>1491</v>
      </c>
    </row>
    <row r="135" spans="2:35" ht="34.9" customHeight="1">
      <c r="B135" s="349"/>
      <c r="C135" s="420"/>
      <c r="D135" s="426"/>
      <c r="E135" s="426"/>
      <c r="F135" s="426"/>
      <c r="G135" s="426"/>
      <c r="H135" s="350" t="str">
        <f t="shared" ref="H135:H198" si="25">LEFT(G135,14)</f>
        <v/>
      </c>
      <c r="I135" s="351"/>
      <c r="J135" s="351"/>
      <c r="K135" s="351"/>
      <c r="L135" s="351"/>
      <c r="M135" s="351"/>
      <c r="N135" s="351"/>
      <c r="O135" s="351"/>
      <c r="P135" s="351"/>
      <c r="Q135" s="351"/>
      <c r="R135" s="351"/>
      <c r="S135" s="351"/>
      <c r="T135" s="351"/>
      <c r="U135" s="351"/>
      <c r="V135" s="351"/>
      <c r="W135" s="351"/>
      <c r="X135" s="351"/>
      <c r="Y135" s="351"/>
      <c r="Z135" s="351"/>
      <c r="AA135" s="351"/>
      <c r="AB135" s="351"/>
      <c r="AC135" s="351"/>
      <c r="AD135" s="351"/>
      <c r="AE135" s="440"/>
      <c r="AF135" s="297"/>
      <c r="AG135" s="297"/>
      <c r="AH135" s="297"/>
      <c r="AI135" s="475"/>
    </row>
    <row r="136" spans="2:35" ht="34.9" customHeight="1">
      <c r="B136" s="356">
        <v>6.7</v>
      </c>
      <c r="C136" s="357" t="s">
        <v>337</v>
      </c>
      <c r="D136" s="357"/>
      <c r="E136" s="357"/>
      <c r="F136" s="459"/>
      <c r="G136" s="459"/>
      <c r="H136" s="359" t="str">
        <f t="shared" si="25"/>
        <v/>
      </c>
      <c r="I136" s="359"/>
      <c r="J136" s="360"/>
      <c r="K136" s="360"/>
      <c r="L136" s="360"/>
      <c r="M136" s="360"/>
      <c r="N136" s="360"/>
      <c r="O136" s="360"/>
      <c r="P136" s="360"/>
      <c r="Q136" s="360"/>
      <c r="R136" s="360"/>
      <c r="S136" s="360"/>
      <c r="T136" s="360"/>
      <c r="U136" s="360"/>
      <c r="V136" s="360"/>
      <c r="W136" s="360"/>
      <c r="X136" s="360"/>
      <c r="Y136" s="360"/>
      <c r="Z136" s="360"/>
      <c r="AA136" s="360"/>
      <c r="AB136" s="360"/>
      <c r="AC136" s="360"/>
      <c r="AD136" s="360"/>
      <c r="AE136" s="361"/>
      <c r="AF136" s="361"/>
      <c r="AG136" s="361"/>
      <c r="AH136" s="361"/>
      <c r="AI136" s="361"/>
    </row>
    <row r="137" spans="2:35" ht="34.9" customHeight="1">
      <c r="B137" s="440"/>
      <c r="C137" s="285" t="s">
        <v>601</v>
      </c>
      <c r="D137" s="308"/>
      <c r="E137" s="287" t="s">
        <v>679</v>
      </c>
      <c r="F137" s="288" t="s">
        <v>1559</v>
      </c>
      <c r="G137" s="289"/>
      <c r="H137" s="290" t="str">
        <f t="shared" si="25"/>
        <v/>
      </c>
      <c r="I137" s="290"/>
      <c r="J137" s="290"/>
      <c r="K137" s="290"/>
      <c r="L137" s="290"/>
      <c r="M137" s="291"/>
      <c r="N137" s="454"/>
      <c r="O137" s="442"/>
      <c r="P137" s="442"/>
      <c r="Q137" s="442"/>
      <c r="R137" s="442"/>
      <c r="S137" s="442"/>
      <c r="T137" s="442"/>
      <c r="U137" s="443"/>
      <c r="V137" s="444"/>
      <c r="W137" s="444"/>
      <c r="X137" s="444"/>
      <c r="Y137" s="444"/>
      <c r="Z137" s="444"/>
      <c r="AA137" s="444"/>
      <c r="AB137" s="444"/>
      <c r="AC137" s="444"/>
      <c r="AD137" s="444"/>
      <c r="AE137" s="423" t="s">
        <v>1560</v>
      </c>
      <c r="AF137" s="424"/>
      <c r="AG137" s="424"/>
      <c r="AH137" s="424"/>
      <c r="AI137" s="333"/>
    </row>
    <row r="138" spans="2:35" ht="49.9" customHeight="1">
      <c r="B138" s="307"/>
      <c r="C138" s="286"/>
      <c r="D138" s="286"/>
      <c r="E138" s="286"/>
      <c r="F138" s="286" t="str">
        <f>"Fabrication "&amp;M138&amp;" "&amp;P138</f>
        <v xml:space="preserve">Fabrication Light Steel - Standard (30KG/M&gt;Weight) </v>
      </c>
      <c r="G138" s="452" t="s">
        <v>1532</v>
      </c>
      <c r="H138" s="309" t="str">
        <f t="shared" si="25"/>
        <v>S01AA003-00001</v>
      </c>
      <c r="I138" s="310"/>
      <c r="J138" s="310" t="str">
        <f>VLOOKUP($H138,'WM-AR'!$B$7:$AL$2292,34,FALSE)</f>
        <v>TON</v>
      </c>
      <c r="K138" s="310" t="str">
        <f>VLOOKUP($H138,'WM-AR'!$B$7:$AL$2292,4,FALSE)</f>
        <v>Main Steel Structure Fabrication Work</v>
      </c>
      <c r="L138" s="310" t="str">
        <f>VLOOKUP($H138,'WM-AR'!$B$7:$AL$2292,6,FALSE)</f>
        <v>Shelter/Building</v>
      </c>
      <c r="M138" s="310" t="str">
        <f>VLOOKUP($H138,'WM-AR'!$B$7:$AL$2292,8,FALSE)</f>
        <v>Light Steel - Standard (30KG/M&gt;Weight)</v>
      </c>
      <c r="N138" s="310">
        <f>VLOOKUP($H138,'WM-AR'!$B$7:$AL$2292,10,FALSE)</f>
        <v>0</v>
      </c>
      <c r="O138" s="310">
        <f>VLOOKUP($H138,'WM-AR'!$B$7:$AL$2292,12,FALSE)</f>
        <v>0</v>
      </c>
      <c r="P138" s="310" t="str">
        <f>IF(VLOOKUP($H138,'WM-AR'!$B$7:$AL$2292,14,FALSE)=0,"",VLOOKUP($H138,'WM-AR'!$B$7:$AL$2292,14,FALSE))</f>
        <v/>
      </c>
      <c r="Q138" s="310">
        <f>VLOOKUP($H138,'WM-AR'!$B$7:$AL$2292,16,FALSE)</f>
        <v>0</v>
      </c>
      <c r="R138" s="310">
        <f>VLOOKUP($H138,'WM-AR'!$B$7:$AL$2292,18,FALSE)</f>
        <v>0</v>
      </c>
      <c r="S138" s="310">
        <f>VLOOKUP($H138,'WM-AR'!$B$7:$AL$2292,20,FALSE)</f>
        <v>0</v>
      </c>
      <c r="T138" s="310">
        <f>VLOOKUP($H138,'WM-AR'!$B$7:$AL$2292,22,FALSE)</f>
        <v>0</v>
      </c>
      <c r="U138" s="310">
        <f>VLOOKUP($H138,'WM-AR'!$B$7:$AL$2292,24,FALSE)</f>
        <v>0</v>
      </c>
      <c r="V138" s="310">
        <f>VLOOKUP($H138,'WM-AR'!$B$7:$AL$2292,25,FALSE)</f>
        <v>0</v>
      </c>
      <c r="W138" s="310">
        <f>VLOOKUP($H138,'WM-AR'!$B$7:$AL$2292,26,FALSE)</f>
        <v>0</v>
      </c>
      <c r="X138" s="310">
        <f>VLOOKUP($H138,'WM-AR'!$B$7:$AL$2292,27,FALSE)</f>
        <v>0</v>
      </c>
      <c r="Y138" s="310">
        <f>VLOOKUP($H138,'WM-AR'!$B$7:$AL$2292,28,FALSE)</f>
        <v>0</v>
      </c>
      <c r="Z138" s="310" t="str">
        <f>VLOOKUP($H138,'WM-AR'!$B$7:$AL$2292,29,FALSE)</f>
        <v>Material: (   )</v>
      </c>
      <c r="AA138" s="310">
        <f>VLOOKUP($H138,'WM-AR'!$B$7:$AL$2292,30,FALSE)</f>
        <v>0</v>
      </c>
      <c r="AB138" s="310">
        <f>VLOOKUP($H138,'WM-AR'!$B$7:$AL$2292,31,FALSE)</f>
        <v>0</v>
      </c>
      <c r="AC138" s="310">
        <f>VLOOKUP($H138,'WM-AR'!$B$7:$AL$2292,32,FALSE)</f>
        <v>0</v>
      </c>
      <c r="AD138" s="310">
        <f>VLOOKUP($H138,'WM-AR'!$B$7:$AL$2292,33,FALSE)</f>
        <v>0</v>
      </c>
      <c r="AE138" s="287" t="s">
        <v>1561</v>
      </c>
      <c r="AF138" s="491" t="s">
        <v>1530</v>
      </c>
      <c r="AG138" s="492"/>
      <c r="AH138" s="492" t="s">
        <v>886</v>
      </c>
      <c r="AI138" s="334" t="s">
        <v>1487</v>
      </c>
    </row>
    <row r="139" spans="2:35" ht="49.9" customHeight="1">
      <c r="B139" s="314"/>
      <c r="C139" s="285"/>
      <c r="D139" s="285"/>
      <c r="E139" s="285"/>
      <c r="F139" s="286" t="str">
        <f>"Erection "&amp;M139&amp;" "&amp;P139</f>
        <v xml:space="preserve">Erection Light Steel (30KG/M&gt;Weight) </v>
      </c>
      <c r="G139" s="452" t="s">
        <v>1534</v>
      </c>
      <c r="H139" s="309" t="str">
        <f t="shared" si="25"/>
        <v>S03AA029-00001</v>
      </c>
      <c r="I139" s="310"/>
      <c r="J139" s="310" t="str">
        <f>VLOOKUP($H139,'WM-AR'!$B$7:$AL$2292,34,FALSE)</f>
        <v>TON</v>
      </c>
      <c r="K139" s="310" t="str">
        <f>VLOOKUP($H139,'WM-AR'!$B$7:$AL$2292,4,FALSE)</f>
        <v>Main Steel Structure Erection Work</v>
      </c>
      <c r="L139" s="310" t="str">
        <f>VLOOKUP($H139,'WM-AR'!$B$7:$AL$2292,6,FALSE)</f>
        <v>Shelter/Building</v>
      </c>
      <c r="M139" s="310" t="str">
        <f>VLOOKUP($H139,'WM-AR'!$B$7:$AL$2292,8,FALSE)</f>
        <v>Light Steel (30KG/M&gt;Weight)</v>
      </c>
      <c r="N139" s="310">
        <f>VLOOKUP($H139,'WM-AR'!$B$7:$AL$2292,10,FALSE)</f>
        <v>0</v>
      </c>
      <c r="O139" s="310">
        <f>VLOOKUP($H139,'WM-AR'!$B$7:$AL$2292,12,FALSE)</f>
        <v>0</v>
      </c>
      <c r="P139" s="310" t="str">
        <f>IF(VLOOKUP($H139,'WM-AR'!$B$7:$AL$2292,14,FALSE)=0,"",VLOOKUP($H139,'WM-AR'!$B$7:$AL$2292,14,FALSE))</f>
        <v/>
      </c>
      <c r="Q139" s="310">
        <f>VLOOKUP($H139,'WM-AR'!$B$7:$AL$2292,16,FALSE)</f>
        <v>0</v>
      </c>
      <c r="R139" s="310">
        <f>VLOOKUP($H139,'WM-AR'!$B$7:$AL$2292,18,FALSE)</f>
        <v>0</v>
      </c>
      <c r="S139" s="310">
        <f>VLOOKUP($H139,'WM-AR'!$B$7:$AL$2292,20,FALSE)</f>
        <v>0</v>
      </c>
      <c r="T139" s="310">
        <f>VLOOKUP($H139,'WM-AR'!$B$7:$AL$2292,22,FALSE)</f>
        <v>0</v>
      </c>
      <c r="U139" s="310">
        <f>VLOOKUP($H139,'WM-AR'!$B$7:$AL$2292,24,FALSE)</f>
        <v>0</v>
      </c>
      <c r="V139" s="310">
        <f>VLOOKUP($H139,'WM-AR'!$B$7:$AL$2292,25,FALSE)</f>
        <v>0</v>
      </c>
      <c r="W139" s="310">
        <f>VLOOKUP($H139,'WM-AR'!$B$7:$AL$2292,26,FALSE)</f>
        <v>0</v>
      </c>
      <c r="X139" s="310">
        <f>VLOOKUP($H139,'WM-AR'!$B$7:$AL$2292,27,FALSE)</f>
        <v>0</v>
      </c>
      <c r="Y139" s="310">
        <f>VLOOKUP($H139,'WM-AR'!$B$7:$AL$2292,28,FALSE)</f>
        <v>0</v>
      </c>
      <c r="Z139" s="310" t="str">
        <f>VLOOKUP($H139,'WM-AR'!$B$7:$AL$2292,29,FALSE)</f>
        <v>Material: (   )</v>
      </c>
      <c r="AA139" s="310">
        <f>VLOOKUP($H139,'WM-AR'!$B$7:$AL$2292,30,FALSE)</f>
        <v>0</v>
      </c>
      <c r="AB139" s="310">
        <f>VLOOKUP($H139,'WM-AR'!$B$7:$AL$2292,31,FALSE)</f>
        <v>0</v>
      </c>
      <c r="AC139" s="310">
        <f>VLOOKUP($H139,'WM-AR'!$B$7:$AL$2292,32,FALSE)</f>
        <v>0</v>
      </c>
      <c r="AD139" s="310">
        <f>VLOOKUP($H139,'WM-AR'!$B$7:$AL$2292,33,FALSE)</f>
        <v>0</v>
      </c>
      <c r="AE139" s="287" t="s">
        <v>1561</v>
      </c>
      <c r="AF139" s="491" t="s">
        <v>1530</v>
      </c>
      <c r="AG139" s="492"/>
      <c r="AH139" s="492" t="s">
        <v>886</v>
      </c>
      <c r="AI139" s="422"/>
    </row>
    <row r="140" spans="2:35" ht="49.9" customHeight="1">
      <c r="B140" s="314"/>
      <c r="C140" s="285"/>
      <c r="D140" s="285"/>
      <c r="E140" s="285"/>
      <c r="F140" s="286" t="str">
        <f t="shared" ref="F140" si="26">M140&amp;" "&amp;P140</f>
        <v xml:space="preserve">Steel Painting/Coating </v>
      </c>
      <c r="G140" s="452" t="s">
        <v>1489</v>
      </c>
      <c r="H140" s="309" t="str">
        <f t="shared" si="25"/>
        <v>S01AA010-00001</v>
      </c>
      <c r="I140" s="310"/>
      <c r="J140" s="310" t="str">
        <f>VLOOKUP($H140,'WM-AR'!$B$7:$AL$2292,34,FALSE)</f>
        <v>M2</v>
      </c>
      <c r="K140" s="310" t="str">
        <f>VLOOKUP($H140,'WM-AR'!$B$7:$AL$2292,4,FALSE)</f>
        <v>Main Steel Structure Fabrication Work</v>
      </c>
      <c r="L140" s="310" t="str">
        <f>VLOOKUP($H140,'WM-AR'!$B$7:$AL$2292,6,FALSE)</f>
        <v>Shelter/Building</v>
      </c>
      <c r="M140" s="310" t="str">
        <f>VLOOKUP($H140,'WM-AR'!$B$7:$AL$2292,8,FALSE)</f>
        <v>Steel Painting/Coating</v>
      </c>
      <c r="N140" s="310" t="str">
        <f>VLOOKUP($H140,'WM-AR'!$B$7:$AL$2292,10,FALSE)</f>
        <v>for Non-Fireproofed Steel Surface, Surface Preparation, Primer, Second &amp; Final Coat</v>
      </c>
      <c r="O140" s="310">
        <f>VLOOKUP($H140,'WM-AR'!$B$7:$AL$2292,12,FALSE)</f>
        <v>0</v>
      </c>
      <c r="P140" s="310" t="str">
        <f>IF(VLOOKUP($H140,'WM-AR'!$B$7:$AL$2292,14,FALSE)=0,"",VLOOKUP($H140,'WM-AR'!$B$7:$AL$2292,14,FALSE))</f>
        <v/>
      </c>
      <c r="Q140" s="310">
        <f>VLOOKUP($H140,'WM-AR'!$B$7:$AL$2292,16,FALSE)</f>
        <v>0</v>
      </c>
      <c r="R140" s="310">
        <f>VLOOKUP($H140,'WM-AR'!$B$7:$AL$2292,18,FALSE)</f>
        <v>0</v>
      </c>
      <c r="S140" s="310">
        <f>VLOOKUP($H140,'WM-AR'!$B$7:$AL$2292,20,FALSE)</f>
        <v>0</v>
      </c>
      <c r="T140" s="310">
        <f>VLOOKUP($H140,'WM-AR'!$B$7:$AL$2292,22,FALSE)</f>
        <v>0</v>
      </c>
      <c r="U140" s="310">
        <f>VLOOKUP($H140,'WM-AR'!$B$7:$AL$2292,24,FALSE)</f>
        <v>0</v>
      </c>
      <c r="V140" s="310">
        <f>VLOOKUP($H140,'WM-AR'!$B$7:$AL$2292,25,FALSE)</f>
        <v>0</v>
      </c>
      <c r="W140" s="310">
        <f>VLOOKUP($H140,'WM-AR'!$B$7:$AL$2292,26,FALSE)</f>
        <v>0</v>
      </c>
      <c r="X140" s="310">
        <f>VLOOKUP($H140,'WM-AR'!$B$7:$AL$2292,27,FALSE)</f>
        <v>0</v>
      </c>
      <c r="Y140" s="310">
        <f>VLOOKUP($H140,'WM-AR'!$B$7:$AL$2292,28,FALSE)</f>
        <v>0</v>
      </c>
      <c r="Z140" s="310" t="str">
        <f>VLOOKUP($H140,'WM-AR'!$B$7:$AL$2292,29,FALSE)</f>
        <v>Material: (   )</v>
      </c>
      <c r="AA140" s="310">
        <f>VLOOKUP($H140,'WM-AR'!$B$7:$AL$2292,30,FALSE)</f>
        <v>0</v>
      </c>
      <c r="AB140" s="310">
        <f>VLOOKUP($H140,'WM-AR'!$B$7:$AL$2292,31,FALSE)</f>
        <v>0</v>
      </c>
      <c r="AC140" s="310">
        <f>VLOOKUP($H140,'WM-AR'!$B$7:$AL$2292,32,FALSE)</f>
        <v>0</v>
      </c>
      <c r="AD140" s="310">
        <f>VLOOKUP($H140,'WM-AR'!$B$7:$AL$2292,33,FALSE)</f>
        <v>0</v>
      </c>
      <c r="AE140" s="287"/>
      <c r="AF140" s="491" t="s">
        <v>1490</v>
      </c>
      <c r="AG140" s="492"/>
      <c r="AH140" s="492" t="s">
        <v>763</v>
      </c>
      <c r="AI140" s="422" t="s">
        <v>1491</v>
      </c>
    </row>
    <row r="141" spans="2:35" ht="34.9" customHeight="1">
      <c r="B141" s="349"/>
      <c r="C141" s="420"/>
      <c r="D141" s="426"/>
      <c r="E141" s="426"/>
      <c r="F141" s="426"/>
      <c r="G141" s="426"/>
      <c r="H141" s="350" t="str">
        <f t="shared" si="25"/>
        <v/>
      </c>
      <c r="I141" s="351"/>
      <c r="J141" s="351"/>
      <c r="K141" s="351"/>
      <c r="L141" s="351"/>
      <c r="M141" s="351"/>
      <c r="N141" s="351"/>
      <c r="O141" s="351"/>
      <c r="P141" s="351"/>
      <c r="Q141" s="351"/>
      <c r="R141" s="351"/>
      <c r="S141" s="351"/>
      <c r="T141" s="351"/>
      <c r="U141" s="351"/>
      <c r="V141" s="351"/>
      <c r="W141" s="351"/>
      <c r="X141" s="351"/>
      <c r="Y141" s="351"/>
      <c r="Z141" s="351"/>
      <c r="AA141" s="351"/>
      <c r="AB141" s="351"/>
      <c r="AC141" s="351"/>
      <c r="AD141" s="351"/>
      <c r="AE141" s="440"/>
      <c r="AF141" s="297"/>
      <c r="AG141" s="297"/>
      <c r="AH141" s="297"/>
      <c r="AI141" s="475"/>
    </row>
    <row r="142" spans="2:35" ht="34.9" customHeight="1">
      <c r="B142" s="356">
        <v>6.8</v>
      </c>
      <c r="C142" s="357" t="s">
        <v>338</v>
      </c>
      <c r="D142" s="357"/>
      <c r="E142" s="357"/>
      <c r="F142" s="459"/>
      <c r="G142" s="459"/>
      <c r="H142" s="359" t="str">
        <f t="shared" si="25"/>
        <v/>
      </c>
      <c r="I142" s="359"/>
      <c r="J142" s="360"/>
      <c r="K142" s="360"/>
      <c r="L142" s="360"/>
      <c r="M142" s="360"/>
      <c r="N142" s="360"/>
      <c r="O142" s="360"/>
      <c r="P142" s="360"/>
      <c r="Q142" s="360"/>
      <c r="R142" s="360"/>
      <c r="S142" s="360"/>
      <c r="T142" s="360"/>
      <c r="U142" s="360"/>
      <c r="V142" s="360"/>
      <c r="W142" s="360"/>
      <c r="X142" s="360"/>
      <c r="Y142" s="360"/>
      <c r="Z142" s="360"/>
      <c r="AA142" s="360"/>
      <c r="AB142" s="360"/>
      <c r="AC142" s="360"/>
      <c r="AD142" s="360"/>
      <c r="AE142" s="361"/>
      <c r="AF142" s="361"/>
      <c r="AG142" s="361"/>
      <c r="AH142" s="361"/>
      <c r="AI142" s="361"/>
    </row>
    <row r="143" spans="2:35" ht="34.9" customHeight="1">
      <c r="B143" s="440"/>
      <c r="C143" s="285" t="s">
        <v>601</v>
      </c>
      <c r="D143" s="308"/>
      <c r="E143" s="287" t="s">
        <v>679</v>
      </c>
      <c r="F143" s="288" t="s">
        <v>1562</v>
      </c>
      <c r="G143" s="289"/>
      <c r="H143" s="290" t="str">
        <f t="shared" si="25"/>
        <v/>
      </c>
      <c r="I143" s="290"/>
      <c r="J143" s="290"/>
      <c r="K143" s="290"/>
      <c r="L143" s="290"/>
      <c r="M143" s="291"/>
      <c r="N143" s="454"/>
      <c r="O143" s="442"/>
      <c r="P143" s="442"/>
      <c r="Q143" s="442"/>
      <c r="R143" s="442"/>
      <c r="S143" s="442"/>
      <c r="T143" s="442"/>
      <c r="U143" s="443"/>
      <c r="V143" s="444"/>
      <c r="W143" s="444"/>
      <c r="X143" s="444"/>
      <c r="Y143" s="444"/>
      <c r="Z143" s="444"/>
      <c r="AA143" s="444"/>
      <c r="AB143" s="444"/>
      <c r="AC143" s="444"/>
      <c r="AD143" s="444"/>
      <c r="AE143" s="423" t="s">
        <v>1563</v>
      </c>
      <c r="AF143" s="424"/>
      <c r="AG143" s="424"/>
      <c r="AH143" s="424"/>
      <c r="AI143" s="333"/>
    </row>
    <row r="144" spans="2:35" ht="49.9" customHeight="1">
      <c r="B144" s="307"/>
      <c r="C144" s="286"/>
      <c r="D144" s="286"/>
      <c r="E144" s="286"/>
      <c r="F144" s="286" t="str">
        <f>"Fabrication "&amp;M144&amp;" "&amp;P144</f>
        <v xml:space="preserve">Fabrication Light Steel - Standard (30KG/M&gt;Weight) </v>
      </c>
      <c r="G144" s="452" t="s">
        <v>1532</v>
      </c>
      <c r="H144" s="309" t="str">
        <f t="shared" si="25"/>
        <v>S01AA003-00001</v>
      </c>
      <c r="I144" s="310"/>
      <c r="J144" s="310" t="str">
        <f>VLOOKUP($H144,'WM-AR'!$B$7:$AL$2292,34,FALSE)</f>
        <v>TON</v>
      </c>
      <c r="K144" s="310" t="str">
        <f>VLOOKUP($H144,'WM-AR'!$B$7:$AL$2292,4,FALSE)</f>
        <v>Main Steel Structure Fabrication Work</v>
      </c>
      <c r="L144" s="310" t="str">
        <f>VLOOKUP($H144,'WM-AR'!$B$7:$AL$2292,6,FALSE)</f>
        <v>Shelter/Building</v>
      </c>
      <c r="M144" s="310" t="str">
        <f>VLOOKUP($H144,'WM-AR'!$B$7:$AL$2292,8,FALSE)</f>
        <v>Light Steel - Standard (30KG/M&gt;Weight)</v>
      </c>
      <c r="N144" s="310">
        <f>VLOOKUP($H144,'WM-AR'!$B$7:$AL$2292,10,FALSE)</f>
        <v>0</v>
      </c>
      <c r="O144" s="310">
        <f>VLOOKUP($H144,'WM-AR'!$B$7:$AL$2292,12,FALSE)</f>
        <v>0</v>
      </c>
      <c r="P144" s="310" t="str">
        <f>IF(VLOOKUP($H144,'WM-AR'!$B$7:$AL$2292,14,FALSE)=0,"",VLOOKUP($H144,'WM-AR'!$B$7:$AL$2292,14,FALSE))</f>
        <v/>
      </c>
      <c r="Q144" s="310">
        <f>VLOOKUP($H144,'WM-AR'!$B$7:$AL$2292,16,FALSE)</f>
        <v>0</v>
      </c>
      <c r="R144" s="310">
        <f>VLOOKUP($H144,'WM-AR'!$B$7:$AL$2292,18,FALSE)</f>
        <v>0</v>
      </c>
      <c r="S144" s="310">
        <f>VLOOKUP($H144,'WM-AR'!$B$7:$AL$2292,20,FALSE)</f>
        <v>0</v>
      </c>
      <c r="T144" s="310">
        <f>VLOOKUP($H144,'WM-AR'!$B$7:$AL$2292,22,FALSE)</f>
        <v>0</v>
      </c>
      <c r="U144" s="310">
        <f>VLOOKUP($H144,'WM-AR'!$B$7:$AL$2292,24,FALSE)</f>
        <v>0</v>
      </c>
      <c r="V144" s="310">
        <f>VLOOKUP($H144,'WM-AR'!$B$7:$AL$2292,25,FALSE)</f>
        <v>0</v>
      </c>
      <c r="W144" s="310">
        <f>VLOOKUP($H144,'WM-AR'!$B$7:$AL$2292,26,FALSE)</f>
        <v>0</v>
      </c>
      <c r="X144" s="310">
        <f>VLOOKUP($H144,'WM-AR'!$B$7:$AL$2292,27,FALSE)</f>
        <v>0</v>
      </c>
      <c r="Y144" s="310">
        <f>VLOOKUP($H144,'WM-AR'!$B$7:$AL$2292,28,FALSE)</f>
        <v>0</v>
      </c>
      <c r="Z144" s="310" t="str">
        <f>VLOOKUP($H144,'WM-AR'!$B$7:$AL$2292,29,FALSE)</f>
        <v>Material: (   )</v>
      </c>
      <c r="AA144" s="310">
        <f>VLOOKUP($H144,'WM-AR'!$B$7:$AL$2292,30,FALSE)</f>
        <v>0</v>
      </c>
      <c r="AB144" s="310">
        <f>VLOOKUP($H144,'WM-AR'!$B$7:$AL$2292,31,FALSE)</f>
        <v>0</v>
      </c>
      <c r="AC144" s="310">
        <f>VLOOKUP($H144,'WM-AR'!$B$7:$AL$2292,32,FALSE)</f>
        <v>0</v>
      </c>
      <c r="AD144" s="310">
        <f>VLOOKUP($H144,'WM-AR'!$B$7:$AL$2292,33,FALSE)</f>
        <v>0</v>
      </c>
      <c r="AE144" s="287" t="s">
        <v>1564</v>
      </c>
      <c r="AF144" s="491" t="s">
        <v>1530</v>
      </c>
      <c r="AG144" s="492"/>
      <c r="AH144" s="492" t="s">
        <v>886</v>
      </c>
      <c r="AI144" s="334" t="s">
        <v>1487</v>
      </c>
    </row>
    <row r="145" spans="2:35" ht="49.9" customHeight="1">
      <c r="B145" s="314"/>
      <c r="C145" s="285"/>
      <c r="D145" s="285"/>
      <c r="E145" s="285"/>
      <c r="F145" s="286" t="str">
        <f>"Erection "&amp;M145&amp;" "&amp;P145</f>
        <v xml:space="preserve">Erection Light Steel (30KG/M&gt;Weight) </v>
      </c>
      <c r="G145" s="452" t="s">
        <v>1534</v>
      </c>
      <c r="H145" s="309" t="str">
        <f t="shared" si="25"/>
        <v>S03AA029-00001</v>
      </c>
      <c r="I145" s="310"/>
      <c r="J145" s="310" t="str">
        <f>VLOOKUP($H145,'WM-AR'!$B$7:$AL$2292,34,FALSE)</f>
        <v>TON</v>
      </c>
      <c r="K145" s="310" t="str">
        <f>VLOOKUP($H145,'WM-AR'!$B$7:$AL$2292,4,FALSE)</f>
        <v>Main Steel Structure Erection Work</v>
      </c>
      <c r="L145" s="310" t="str">
        <f>VLOOKUP($H145,'WM-AR'!$B$7:$AL$2292,6,FALSE)</f>
        <v>Shelter/Building</v>
      </c>
      <c r="M145" s="310" t="str">
        <f>VLOOKUP($H145,'WM-AR'!$B$7:$AL$2292,8,FALSE)</f>
        <v>Light Steel (30KG/M&gt;Weight)</v>
      </c>
      <c r="N145" s="310">
        <f>VLOOKUP($H145,'WM-AR'!$B$7:$AL$2292,10,FALSE)</f>
        <v>0</v>
      </c>
      <c r="O145" s="310">
        <f>VLOOKUP($H145,'WM-AR'!$B$7:$AL$2292,12,FALSE)</f>
        <v>0</v>
      </c>
      <c r="P145" s="310" t="str">
        <f>IF(VLOOKUP($H145,'WM-AR'!$B$7:$AL$2292,14,FALSE)=0,"",VLOOKUP($H145,'WM-AR'!$B$7:$AL$2292,14,FALSE))</f>
        <v/>
      </c>
      <c r="Q145" s="310">
        <f>VLOOKUP($H145,'WM-AR'!$B$7:$AL$2292,16,FALSE)</f>
        <v>0</v>
      </c>
      <c r="R145" s="310">
        <f>VLOOKUP($H145,'WM-AR'!$B$7:$AL$2292,18,FALSE)</f>
        <v>0</v>
      </c>
      <c r="S145" s="310">
        <f>VLOOKUP($H145,'WM-AR'!$B$7:$AL$2292,20,FALSE)</f>
        <v>0</v>
      </c>
      <c r="T145" s="310">
        <f>VLOOKUP($H145,'WM-AR'!$B$7:$AL$2292,22,FALSE)</f>
        <v>0</v>
      </c>
      <c r="U145" s="310">
        <f>VLOOKUP($H145,'WM-AR'!$B$7:$AL$2292,24,FALSE)</f>
        <v>0</v>
      </c>
      <c r="V145" s="310">
        <f>VLOOKUP($H145,'WM-AR'!$B$7:$AL$2292,25,FALSE)</f>
        <v>0</v>
      </c>
      <c r="W145" s="310">
        <f>VLOOKUP($H145,'WM-AR'!$B$7:$AL$2292,26,FALSE)</f>
        <v>0</v>
      </c>
      <c r="X145" s="310">
        <f>VLOOKUP($H145,'WM-AR'!$B$7:$AL$2292,27,FALSE)</f>
        <v>0</v>
      </c>
      <c r="Y145" s="310">
        <f>VLOOKUP($H145,'WM-AR'!$B$7:$AL$2292,28,FALSE)</f>
        <v>0</v>
      </c>
      <c r="Z145" s="310" t="str">
        <f>VLOOKUP($H145,'WM-AR'!$B$7:$AL$2292,29,FALSE)</f>
        <v>Material: (   )</v>
      </c>
      <c r="AA145" s="310">
        <f>VLOOKUP($H145,'WM-AR'!$B$7:$AL$2292,30,FALSE)</f>
        <v>0</v>
      </c>
      <c r="AB145" s="310">
        <f>VLOOKUP($H145,'WM-AR'!$B$7:$AL$2292,31,FALSE)</f>
        <v>0</v>
      </c>
      <c r="AC145" s="310">
        <f>VLOOKUP($H145,'WM-AR'!$B$7:$AL$2292,32,FALSE)</f>
        <v>0</v>
      </c>
      <c r="AD145" s="310">
        <f>VLOOKUP($H145,'WM-AR'!$B$7:$AL$2292,33,FALSE)</f>
        <v>0</v>
      </c>
      <c r="AE145" s="287"/>
      <c r="AF145" s="491" t="s">
        <v>1530</v>
      </c>
      <c r="AG145" s="492"/>
      <c r="AH145" s="492" t="s">
        <v>886</v>
      </c>
      <c r="AI145" s="422"/>
    </row>
    <row r="146" spans="2:35" ht="49.9" customHeight="1">
      <c r="B146" s="314"/>
      <c r="C146" s="285"/>
      <c r="D146" s="285"/>
      <c r="E146" s="285"/>
      <c r="F146" s="286" t="str">
        <f t="shared" ref="F146" si="27">M146&amp;" "&amp;P146</f>
        <v xml:space="preserve">Steel Painting/Coating </v>
      </c>
      <c r="G146" s="452" t="s">
        <v>1489</v>
      </c>
      <c r="H146" s="309" t="str">
        <f t="shared" si="25"/>
        <v>S01AA010-00001</v>
      </c>
      <c r="I146" s="310"/>
      <c r="J146" s="310" t="str">
        <f>VLOOKUP($H146,'WM-AR'!$B$7:$AL$2292,34,FALSE)</f>
        <v>M2</v>
      </c>
      <c r="K146" s="310" t="str">
        <f>VLOOKUP($H146,'WM-AR'!$B$7:$AL$2292,4,FALSE)</f>
        <v>Main Steel Structure Fabrication Work</v>
      </c>
      <c r="L146" s="310" t="str">
        <f>VLOOKUP($H146,'WM-AR'!$B$7:$AL$2292,6,FALSE)</f>
        <v>Shelter/Building</v>
      </c>
      <c r="M146" s="310" t="str">
        <f>VLOOKUP($H146,'WM-AR'!$B$7:$AL$2292,8,FALSE)</f>
        <v>Steel Painting/Coating</v>
      </c>
      <c r="N146" s="310" t="str">
        <f>VLOOKUP($H146,'WM-AR'!$B$7:$AL$2292,10,FALSE)</f>
        <v>for Non-Fireproofed Steel Surface, Surface Preparation, Primer, Second &amp; Final Coat</v>
      </c>
      <c r="O146" s="310">
        <f>VLOOKUP($H146,'WM-AR'!$B$7:$AL$2292,12,FALSE)</f>
        <v>0</v>
      </c>
      <c r="P146" s="310" t="str">
        <f>IF(VLOOKUP($H146,'WM-AR'!$B$7:$AL$2292,14,FALSE)=0,"",VLOOKUP($H146,'WM-AR'!$B$7:$AL$2292,14,FALSE))</f>
        <v/>
      </c>
      <c r="Q146" s="310">
        <f>VLOOKUP($H146,'WM-AR'!$B$7:$AL$2292,16,FALSE)</f>
        <v>0</v>
      </c>
      <c r="R146" s="310">
        <f>VLOOKUP($H146,'WM-AR'!$B$7:$AL$2292,18,FALSE)</f>
        <v>0</v>
      </c>
      <c r="S146" s="310">
        <f>VLOOKUP($H146,'WM-AR'!$B$7:$AL$2292,20,FALSE)</f>
        <v>0</v>
      </c>
      <c r="T146" s="310">
        <f>VLOOKUP($H146,'WM-AR'!$B$7:$AL$2292,22,FALSE)</f>
        <v>0</v>
      </c>
      <c r="U146" s="310">
        <f>VLOOKUP($H146,'WM-AR'!$B$7:$AL$2292,24,FALSE)</f>
        <v>0</v>
      </c>
      <c r="V146" s="310">
        <f>VLOOKUP($H146,'WM-AR'!$B$7:$AL$2292,25,FALSE)</f>
        <v>0</v>
      </c>
      <c r="W146" s="310">
        <f>VLOOKUP($H146,'WM-AR'!$B$7:$AL$2292,26,FALSE)</f>
        <v>0</v>
      </c>
      <c r="X146" s="310">
        <f>VLOOKUP($H146,'WM-AR'!$B$7:$AL$2292,27,FALSE)</f>
        <v>0</v>
      </c>
      <c r="Y146" s="310">
        <f>VLOOKUP($H146,'WM-AR'!$B$7:$AL$2292,28,FALSE)</f>
        <v>0</v>
      </c>
      <c r="Z146" s="310" t="str">
        <f>VLOOKUP($H146,'WM-AR'!$B$7:$AL$2292,29,FALSE)</f>
        <v>Material: (   )</v>
      </c>
      <c r="AA146" s="310">
        <f>VLOOKUP($H146,'WM-AR'!$B$7:$AL$2292,30,FALSE)</f>
        <v>0</v>
      </c>
      <c r="AB146" s="310">
        <f>VLOOKUP($H146,'WM-AR'!$B$7:$AL$2292,31,FALSE)</f>
        <v>0</v>
      </c>
      <c r="AC146" s="310">
        <f>VLOOKUP($H146,'WM-AR'!$B$7:$AL$2292,32,FALSE)</f>
        <v>0</v>
      </c>
      <c r="AD146" s="310">
        <f>VLOOKUP($H146,'WM-AR'!$B$7:$AL$2292,33,FALSE)</f>
        <v>0</v>
      </c>
      <c r="AE146" s="287"/>
      <c r="AF146" s="491" t="s">
        <v>1490</v>
      </c>
      <c r="AG146" s="492"/>
      <c r="AH146" s="492" t="s">
        <v>763</v>
      </c>
      <c r="AI146" s="422" t="s">
        <v>1491</v>
      </c>
    </row>
    <row r="147" spans="2:35" ht="34.9" customHeight="1">
      <c r="B147" s="349"/>
      <c r="C147" s="420"/>
      <c r="D147" s="426"/>
      <c r="E147" s="426"/>
      <c r="F147" s="426"/>
      <c r="G147" s="426"/>
      <c r="H147" s="350" t="str">
        <f t="shared" si="25"/>
        <v/>
      </c>
      <c r="I147" s="351"/>
      <c r="J147" s="351"/>
      <c r="K147" s="351"/>
      <c r="L147" s="351"/>
      <c r="M147" s="351"/>
      <c r="N147" s="351"/>
      <c r="O147" s="351"/>
      <c r="P147" s="351"/>
      <c r="Q147" s="351"/>
      <c r="R147" s="351"/>
      <c r="S147" s="351"/>
      <c r="T147" s="351"/>
      <c r="U147" s="351"/>
      <c r="V147" s="351"/>
      <c r="W147" s="351"/>
      <c r="X147" s="351"/>
      <c r="Y147" s="351"/>
      <c r="Z147" s="351"/>
      <c r="AA147" s="351"/>
      <c r="AB147" s="351"/>
      <c r="AC147" s="351"/>
      <c r="AD147" s="351"/>
      <c r="AE147" s="440"/>
      <c r="AF147" s="297"/>
      <c r="AG147" s="297"/>
      <c r="AH147" s="297"/>
      <c r="AI147" s="475"/>
    </row>
    <row r="148" spans="2:35" ht="34.9" customHeight="1">
      <c r="B148" s="356">
        <v>6.9</v>
      </c>
      <c r="C148" s="357" t="s">
        <v>340</v>
      </c>
      <c r="D148" s="357"/>
      <c r="E148" s="357"/>
      <c r="F148" s="459"/>
      <c r="G148" s="459"/>
      <c r="H148" s="359" t="str">
        <f t="shared" si="25"/>
        <v/>
      </c>
      <c r="I148" s="359"/>
      <c r="J148" s="360"/>
      <c r="K148" s="360"/>
      <c r="L148" s="360"/>
      <c r="M148" s="360"/>
      <c r="N148" s="360"/>
      <c r="O148" s="360"/>
      <c r="P148" s="360"/>
      <c r="Q148" s="360"/>
      <c r="R148" s="360"/>
      <c r="S148" s="360"/>
      <c r="T148" s="360"/>
      <c r="U148" s="360"/>
      <c r="V148" s="360"/>
      <c r="W148" s="360"/>
      <c r="X148" s="360"/>
      <c r="Y148" s="360"/>
      <c r="Z148" s="360"/>
      <c r="AA148" s="360"/>
      <c r="AB148" s="360"/>
      <c r="AC148" s="360"/>
      <c r="AD148" s="360"/>
      <c r="AE148" s="361"/>
      <c r="AF148" s="361"/>
      <c r="AG148" s="361"/>
      <c r="AH148" s="361"/>
      <c r="AI148" s="361"/>
    </row>
    <row r="149" spans="2:35" ht="34.9" customHeight="1">
      <c r="B149" s="440"/>
      <c r="C149" s="285" t="s">
        <v>601</v>
      </c>
      <c r="D149" s="308"/>
      <c r="E149" s="287" t="s">
        <v>679</v>
      </c>
      <c r="F149" s="288" t="s">
        <v>1565</v>
      </c>
      <c r="G149" s="289"/>
      <c r="H149" s="290" t="str">
        <f t="shared" si="25"/>
        <v/>
      </c>
      <c r="I149" s="290"/>
      <c r="J149" s="290"/>
      <c r="K149" s="290"/>
      <c r="L149" s="290"/>
      <c r="M149" s="291"/>
      <c r="N149" s="454"/>
      <c r="O149" s="442"/>
      <c r="P149" s="442"/>
      <c r="Q149" s="442"/>
      <c r="R149" s="442"/>
      <c r="S149" s="442"/>
      <c r="T149" s="442"/>
      <c r="U149" s="443"/>
      <c r="V149" s="444"/>
      <c r="W149" s="444"/>
      <c r="X149" s="444"/>
      <c r="Y149" s="444"/>
      <c r="Z149" s="444"/>
      <c r="AA149" s="444"/>
      <c r="AB149" s="444"/>
      <c r="AC149" s="444"/>
      <c r="AD149" s="444"/>
      <c r="AE149" s="423" t="s">
        <v>1566</v>
      </c>
      <c r="AF149" s="424"/>
      <c r="AG149" s="424"/>
      <c r="AH149" s="424"/>
      <c r="AI149" s="333"/>
    </row>
    <row r="150" spans="2:35" ht="34.9" customHeight="1">
      <c r="B150" s="307"/>
      <c r="C150" s="286"/>
      <c r="D150" s="286"/>
      <c r="E150" s="286"/>
      <c r="F150" s="496"/>
      <c r="G150" s="452"/>
      <c r="H150" s="309" t="str">
        <f t="shared" si="25"/>
        <v/>
      </c>
      <c r="I150" s="310"/>
      <c r="J150" s="310" t="e">
        <f>VLOOKUP($H150,'WM-AR'!$B$7:$AL$2292,34,FALSE)</f>
        <v>#N/A</v>
      </c>
      <c r="K150" s="310" t="e">
        <f>VLOOKUP($H150,'WM-AR'!$B$7:$AL$2292,4,FALSE)</f>
        <v>#N/A</v>
      </c>
      <c r="L150" s="310" t="e">
        <f>VLOOKUP($H150,'WM-AR'!$B$7:$AL$2292,6,FALSE)</f>
        <v>#N/A</v>
      </c>
      <c r="M150" s="310" t="e">
        <f>VLOOKUP($H150,'WM-AR'!$B$7:$AL$2292,8,FALSE)</f>
        <v>#N/A</v>
      </c>
      <c r="N150" s="310" t="e">
        <f>VLOOKUP($H150,'WM-AR'!$B$7:$AL$2292,10,FALSE)</f>
        <v>#N/A</v>
      </c>
      <c r="O150" s="310" t="e">
        <f>VLOOKUP($H150,'WM-AR'!$B$7:$AL$2292,12,FALSE)</f>
        <v>#N/A</v>
      </c>
      <c r="P150" s="310" t="e">
        <f>IF(VLOOKUP($H150,'WM-AR'!$B$7:$AL$2292,14,FALSE)=0,"",VLOOKUP($H150,'WM-AR'!$B$7:$AL$2292,14,FALSE))</f>
        <v>#N/A</v>
      </c>
      <c r="Q150" s="310" t="e">
        <f>VLOOKUP($H150,'WM-AR'!$B$7:$AL$2292,16,FALSE)</f>
        <v>#N/A</v>
      </c>
      <c r="R150" s="310" t="e">
        <f>VLOOKUP($H150,'WM-AR'!$B$7:$AL$2292,18,FALSE)</f>
        <v>#N/A</v>
      </c>
      <c r="S150" s="310" t="e">
        <f>VLOOKUP($H150,'WM-AR'!$B$7:$AL$2292,20,FALSE)</f>
        <v>#N/A</v>
      </c>
      <c r="T150" s="310" t="e">
        <f>VLOOKUP($H150,'WM-AR'!$B$7:$AL$2292,22,FALSE)</f>
        <v>#N/A</v>
      </c>
      <c r="U150" s="310" t="e">
        <f>VLOOKUP($H150,'WM-AR'!$B$7:$AL$2292,24,FALSE)</f>
        <v>#N/A</v>
      </c>
      <c r="V150" s="310" t="e">
        <f>VLOOKUP($H150,'WM-AR'!$B$7:$AL$2292,25,FALSE)</f>
        <v>#N/A</v>
      </c>
      <c r="W150" s="310" t="e">
        <f>VLOOKUP($H150,'WM-AR'!$B$7:$AL$2292,26,FALSE)</f>
        <v>#N/A</v>
      </c>
      <c r="X150" s="310" t="e">
        <f>VLOOKUP($H150,'WM-AR'!$B$7:$AL$2292,27,FALSE)</f>
        <v>#N/A</v>
      </c>
      <c r="Y150" s="310" t="e">
        <f>VLOOKUP($H150,'WM-AR'!$B$7:$AL$2292,28,FALSE)</f>
        <v>#N/A</v>
      </c>
      <c r="Z150" s="310" t="e">
        <f>VLOOKUP($H150,'WM-AR'!$B$7:$AL$2292,29,FALSE)</f>
        <v>#N/A</v>
      </c>
      <c r="AA150" s="310" t="e">
        <f>VLOOKUP($H150,'WM-AR'!$B$7:$AL$2292,30,FALSE)</f>
        <v>#N/A</v>
      </c>
      <c r="AB150" s="310" t="e">
        <f>VLOOKUP($H150,'WM-AR'!$B$7:$AL$2292,31,FALSE)</f>
        <v>#N/A</v>
      </c>
      <c r="AC150" s="310" t="e">
        <f>VLOOKUP($H150,'WM-AR'!$B$7:$AL$2292,32,FALSE)</f>
        <v>#N/A</v>
      </c>
      <c r="AD150" s="310" t="e">
        <f>VLOOKUP($H150,'WM-AR'!$B$7:$AL$2292,33,FALSE)</f>
        <v>#N/A</v>
      </c>
      <c r="AE150" s="287"/>
      <c r="AF150" s="491"/>
      <c r="AG150" s="492"/>
      <c r="AH150" s="492"/>
      <c r="AI150" s="334"/>
    </row>
    <row r="151" spans="2:35" ht="34.9" customHeight="1">
      <c r="B151" s="349"/>
      <c r="C151" s="420"/>
      <c r="D151" s="426"/>
      <c r="E151" s="426"/>
      <c r="F151" s="426"/>
      <c r="G151" s="426"/>
      <c r="H151" s="350" t="str">
        <f t="shared" si="25"/>
        <v/>
      </c>
      <c r="I151" s="351"/>
      <c r="J151" s="351"/>
      <c r="K151" s="351"/>
      <c r="L151" s="351"/>
      <c r="M151" s="351"/>
      <c r="N151" s="351"/>
      <c r="O151" s="351"/>
      <c r="P151" s="351"/>
      <c r="Q151" s="351"/>
      <c r="R151" s="351"/>
      <c r="S151" s="351"/>
      <c r="T151" s="351"/>
      <c r="U151" s="351"/>
      <c r="V151" s="351"/>
      <c r="W151" s="351"/>
      <c r="X151" s="351"/>
      <c r="Y151" s="351"/>
      <c r="Z151" s="351"/>
      <c r="AA151" s="351"/>
      <c r="AB151" s="351"/>
      <c r="AC151" s="351"/>
      <c r="AD151" s="351"/>
      <c r="AE151" s="440"/>
      <c r="AF151" s="297"/>
      <c r="AG151" s="297"/>
      <c r="AH151" s="297"/>
      <c r="AI151" s="475"/>
    </row>
    <row r="152" spans="2:35" ht="34.9" customHeight="1">
      <c r="B152" s="356" t="s">
        <v>1567</v>
      </c>
      <c r="C152" s="357" t="s">
        <v>341</v>
      </c>
      <c r="D152" s="357"/>
      <c r="E152" s="357"/>
      <c r="F152" s="459"/>
      <c r="G152" s="459"/>
      <c r="H152" s="359" t="str">
        <f t="shared" si="25"/>
        <v/>
      </c>
      <c r="I152" s="359"/>
      <c r="J152" s="360"/>
      <c r="K152" s="360"/>
      <c r="L152" s="360"/>
      <c r="M152" s="360"/>
      <c r="N152" s="360"/>
      <c r="O152" s="360"/>
      <c r="P152" s="360"/>
      <c r="Q152" s="360"/>
      <c r="R152" s="360"/>
      <c r="S152" s="360"/>
      <c r="T152" s="360"/>
      <c r="U152" s="360"/>
      <c r="V152" s="360"/>
      <c r="W152" s="360"/>
      <c r="X152" s="360"/>
      <c r="Y152" s="360"/>
      <c r="Z152" s="360"/>
      <c r="AA152" s="360"/>
      <c r="AB152" s="360"/>
      <c r="AC152" s="360"/>
      <c r="AD152" s="360"/>
      <c r="AE152" s="361"/>
      <c r="AF152" s="361"/>
      <c r="AG152" s="361"/>
      <c r="AH152" s="361"/>
      <c r="AI152" s="361"/>
    </row>
    <row r="153" spans="2:35" ht="34.9" customHeight="1">
      <c r="B153" s="440"/>
      <c r="C153" s="285" t="s">
        <v>601</v>
      </c>
      <c r="D153" s="308"/>
      <c r="E153" s="287" t="s">
        <v>679</v>
      </c>
      <c r="F153" s="288" t="s">
        <v>1568</v>
      </c>
      <c r="G153" s="289"/>
      <c r="H153" s="290" t="str">
        <f t="shared" si="25"/>
        <v/>
      </c>
      <c r="I153" s="290"/>
      <c r="J153" s="290"/>
      <c r="K153" s="290"/>
      <c r="L153" s="290"/>
      <c r="M153" s="291"/>
      <c r="N153" s="454"/>
      <c r="O153" s="442"/>
      <c r="P153" s="442"/>
      <c r="Q153" s="442"/>
      <c r="R153" s="442"/>
      <c r="S153" s="442"/>
      <c r="T153" s="442"/>
      <c r="U153" s="443"/>
      <c r="V153" s="444"/>
      <c r="W153" s="444"/>
      <c r="X153" s="444"/>
      <c r="Y153" s="444"/>
      <c r="Z153" s="444"/>
      <c r="AA153" s="444"/>
      <c r="AB153" s="444"/>
      <c r="AC153" s="444"/>
      <c r="AD153" s="444"/>
      <c r="AE153" s="423" t="s">
        <v>1569</v>
      </c>
      <c r="AF153" s="424"/>
      <c r="AG153" s="424"/>
      <c r="AH153" s="424"/>
      <c r="AI153" s="333"/>
    </row>
    <row r="154" spans="2:35" ht="34.9" customHeight="1">
      <c r="B154" s="307"/>
      <c r="C154" s="286"/>
      <c r="D154" s="286"/>
      <c r="E154" s="286"/>
      <c r="F154" s="496"/>
      <c r="G154" s="452"/>
      <c r="H154" s="309" t="str">
        <f t="shared" si="25"/>
        <v/>
      </c>
      <c r="I154" s="310"/>
      <c r="J154" s="310" t="e">
        <f>VLOOKUP($H154,'WM-AR'!$B$7:$AL$2292,34,FALSE)</f>
        <v>#N/A</v>
      </c>
      <c r="K154" s="310" t="e">
        <f>VLOOKUP($H154,'WM-AR'!$B$7:$AL$2292,4,FALSE)</f>
        <v>#N/A</v>
      </c>
      <c r="L154" s="310" t="e">
        <f>VLOOKUP($H154,'WM-AR'!$B$7:$AL$2292,6,FALSE)</f>
        <v>#N/A</v>
      </c>
      <c r="M154" s="310" t="e">
        <f>VLOOKUP($H154,'WM-AR'!$B$7:$AL$2292,8,FALSE)</f>
        <v>#N/A</v>
      </c>
      <c r="N154" s="310" t="e">
        <f>VLOOKUP($H154,'WM-AR'!$B$7:$AL$2292,10,FALSE)</f>
        <v>#N/A</v>
      </c>
      <c r="O154" s="310" t="e">
        <f>VLOOKUP($H154,'WM-AR'!$B$7:$AL$2292,12,FALSE)</f>
        <v>#N/A</v>
      </c>
      <c r="P154" s="310" t="e">
        <f>IF(VLOOKUP($H154,'WM-AR'!$B$7:$AL$2292,14,FALSE)=0,"",VLOOKUP($H154,'WM-AR'!$B$7:$AL$2292,14,FALSE))</f>
        <v>#N/A</v>
      </c>
      <c r="Q154" s="310" t="e">
        <f>VLOOKUP($H154,'WM-AR'!$B$7:$AL$2292,16,FALSE)</f>
        <v>#N/A</v>
      </c>
      <c r="R154" s="310" t="e">
        <f>VLOOKUP($H154,'WM-AR'!$B$7:$AL$2292,18,FALSE)</f>
        <v>#N/A</v>
      </c>
      <c r="S154" s="310" t="e">
        <f>VLOOKUP($H154,'WM-AR'!$B$7:$AL$2292,20,FALSE)</f>
        <v>#N/A</v>
      </c>
      <c r="T154" s="310" t="e">
        <f>VLOOKUP($H154,'WM-AR'!$B$7:$AL$2292,22,FALSE)</f>
        <v>#N/A</v>
      </c>
      <c r="U154" s="310" t="e">
        <f>VLOOKUP($H154,'WM-AR'!$B$7:$AL$2292,24,FALSE)</f>
        <v>#N/A</v>
      </c>
      <c r="V154" s="310" t="e">
        <f>VLOOKUP($H154,'WM-AR'!$B$7:$AL$2292,25,FALSE)</f>
        <v>#N/A</v>
      </c>
      <c r="W154" s="310" t="e">
        <f>VLOOKUP($H154,'WM-AR'!$B$7:$AL$2292,26,FALSE)</f>
        <v>#N/A</v>
      </c>
      <c r="X154" s="310" t="e">
        <f>VLOOKUP($H154,'WM-AR'!$B$7:$AL$2292,27,FALSE)</f>
        <v>#N/A</v>
      </c>
      <c r="Y154" s="310" t="e">
        <f>VLOOKUP($H154,'WM-AR'!$B$7:$AL$2292,28,FALSE)</f>
        <v>#N/A</v>
      </c>
      <c r="Z154" s="310" t="e">
        <f>VLOOKUP($H154,'WM-AR'!$B$7:$AL$2292,29,FALSE)</f>
        <v>#N/A</v>
      </c>
      <c r="AA154" s="310" t="e">
        <f>VLOOKUP($H154,'WM-AR'!$B$7:$AL$2292,30,FALSE)</f>
        <v>#N/A</v>
      </c>
      <c r="AB154" s="310" t="e">
        <f>VLOOKUP($H154,'WM-AR'!$B$7:$AL$2292,31,FALSE)</f>
        <v>#N/A</v>
      </c>
      <c r="AC154" s="310" t="e">
        <f>VLOOKUP($H154,'WM-AR'!$B$7:$AL$2292,32,FALSE)</f>
        <v>#N/A</v>
      </c>
      <c r="AD154" s="310" t="e">
        <f>VLOOKUP($H154,'WM-AR'!$B$7:$AL$2292,33,FALSE)</f>
        <v>#N/A</v>
      </c>
      <c r="AE154" s="287"/>
      <c r="AF154" s="491"/>
      <c r="AG154" s="492"/>
      <c r="AH154" s="492"/>
      <c r="AI154" s="334"/>
    </row>
    <row r="155" spans="2:35" ht="34.9" customHeight="1">
      <c r="B155" s="349"/>
      <c r="C155" s="420"/>
      <c r="D155" s="426"/>
      <c r="E155" s="426"/>
      <c r="F155" s="426"/>
      <c r="G155" s="426"/>
      <c r="H155" s="350" t="str">
        <f t="shared" si="25"/>
        <v/>
      </c>
      <c r="I155" s="351"/>
      <c r="J155" s="351"/>
      <c r="K155" s="351"/>
      <c r="L155" s="351"/>
      <c r="M155" s="351"/>
      <c r="N155" s="351"/>
      <c r="O155" s="351"/>
      <c r="P155" s="351"/>
      <c r="Q155" s="351"/>
      <c r="R155" s="351"/>
      <c r="S155" s="351"/>
      <c r="T155" s="351"/>
      <c r="U155" s="351"/>
      <c r="V155" s="351"/>
      <c r="W155" s="351"/>
      <c r="X155" s="351"/>
      <c r="Y155" s="351"/>
      <c r="Z155" s="351"/>
      <c r="AA155" s="351"/>
      <c r="AB155" s="351"/>
      <c r="AC155" s="351"/>
      <c r="AD155" s="351"/>
      <c r="AE155" s="440"/>
      <c r="AF155" s="297"/>
      <c r="AG155" s="297"/>
      <c r="AH155" s="297"/>
      <c r="AI155" s="475"/>
    </row>
    <row r="156" spans="2:35" ht="34.9" customHeight="1">
      <c r="B156" s="356">
        <v>6.11</v>
      </c>
      <c r="C156" s="357" t="s">
        <v>342</v>
      </c>
      <c r="D156" s="357"/>
      <c r="E156" s="357"/>
      <c r="F156" s="459"/>
      <c r="G156" s="459"/>
      <c r="H156" s="359" t="str">
        <f t="shared" si="25"/>
        <v/>
      </c>
      <c r="I156" s="359"/>
      <c r="J156" s="360"/>
      <c r="K156" s="360"/>
      <c r="L156" s="360"/>
      <c r="M156" s="360"/>
      <c r="N156" s="360"/>
      <c r="O156" s="360"/>
      <c r="P156" s="360"/>
      <c r="Q156" s="360"/>
      <c r="R156" s="360"/>
      <c r="S156" s="360"/>
      <c r="T156" s="360"/>
      <c r="U156" s="360"/>
      <c r="V156" s="360"/>
      <c r="W156" s="360"/>
      <c r="X156" s="360"/>
      <c r="Y156" s="360"/>
      <c r="Z156" s="360"/>
      <c r="AA156" s="360"/>
      <c r="AB156" s="360"/>
      <c r="AC156" s="360"/>
      <c r="AD156" s="360"/>
      <c r="AE156" s="361"/>
      <c r="AF156" s="361"/>
      <c r="AG156" s="361"/>
      <c r="AH156" s="361"/>
      <c r="AI156" s="361"/>
    </row>
    <row r="157" spans="2:35" ht="34.9" customHeight="1">
      <c r="B157" s="440"/>
      <c r="C157" s="285" t="s">
        <v>601</v>
      </c>
      <c r="D157" s="308"/>
      <c r="E157" s="287" t="s">
        <v>679</v>
      </c>
      <c r="F157" s="288" t="s">
        <v>1570</v>
      </c>
      <c r="G157" s="289"/>
      <c r="H157" s="290" t="str">
        <f t="shared" si="25"/>
        <v/>
      </c>
      <c r="I157" s="290"/>
      <c r="J157" s="290"/>
      <c r="K157" s="290"/>
      <c r="L157" s="290"/>
      <c r="M157" s="291"/>
      <c r="N157" s="454"/>
      <c r="O157" s="442"/>
      <c r="P157" s="442"/>
      <c r="Q157" s="442"/>
      <c r="R157" s="442"/>
      <c r="S157" s="442"/>
      <c r="T157" s="442"/>
      <c r="U157" s="443"/>
      <c r="V157" s="444"/>
      <c r="W157" s="444"/>
      <c r="X157" s="444"/>
      <c r="Y157" s="444"/>
      <c r="Z157" s="444"/>
      <c r="AA157" s="444"/>
      <c r="AB157" s="444"/>
      <c r="AC157" s="444"/>
      <c r="AD157" s="444"/>
      <c r="AE157" s="423" t="s">
        <v>1571</v>
      </c>
      <c r="AF157" s="424"/>
      <c r="AG157" s="424"/>
      <c r="AH157" s="424"/>
      <c r="AI157" s="333"/>
    </row>
    <row r="158" spans="2:35" ht="49.9" customHeight="1">
      <c r="B158" s="307"/>
      <c r="C158" s="286"/>
      <c r="D158" s="286"/>
      <c r="E158" s="286"/>
      <c r="F158" s="286" t="str">
        <f>"Fabrication "&amp;M158&amp;" "&amp;P158</f>
        <v xml:space="preserve">Fabrication Light Steel - Standard (30KG/M&gt;Weight) </v>
      </c>
      <c r="G158" s="452" t="s">
        <v>1532</v>
      </c>
      <c r="H158" s="309" t="str">
        <f t="shared" si="25"/>
        <v>S01AA003-00001</v>
      </c>
      <c r="I158" s="310"/>
      <c r="J158" s="310" t="str">
        <f>VLOOKUP($H158,'WM-AR'!$B$7:$AL$2292,34,FALSE)</f>
        <v>TON</v>
      </c>
      <c r="K158" s="310" t="str">
        <f>VLOOKUP($H158,'WM-AR'!$B$7:$AL$2292,4,FALSE)</f>
        <v>Main Steel Structure Fabrication Work</v>
      </c>
      <c r="L158" s="310" t="str">
        <f>VLOOKUP($H158,'WM-AR'!$B$7:$AL$2292,6,FALSE)</f>
        <v>Shelter/Building</v>
      </c>
      <c r="M158" s="310" t="str">
        <f>VLOOKUP($H158,'WM-AR'!$B$7:$AL$2292,8,FALSE)</f>
        <v>Light Steel - Standard (30KG/M&gt;Weight)</v>
      </c>
      <c r="N158" s="310">
        <f>VLOOKUP($H158,'WM-AR'!$B$7:$AL$2292,10,FALSE)</f>
        <v>0</v>
      </c>
      <c r="O158" s="310">
        <f>VLOOKUP($H158,'WM-AR'!$B$7:$AL$2292,12,FALSE)</f>
        <v>0</v>
      </c>
      <c r="P158" s="310" t="str">
        <f>IF(VLOOKUP($H158,'WM-AR'!$B$7:$AL$2292,14,FALSE)=0,"",VLOOKUP($H158,'WM-AR'!$B$7:$AL$2292,14,FALSE))</f>
        <v/>
      </c>
      <c r="Q158" s="310">
        <f>VLOOKUP($H158,'WM-AR'!$B$7:$AL$2292,16,FALSE)</f>
        <v>0</v>
      </c>
      <c r="R158" s="310">
        <f>VLOOKUP($H158,'WM-AR'!$B$7:$AL$2292,18,FALSE)</f>
        <v>0</v>
      </c>
      <c r="S158" s="310">
        <f>VLOOKUP($H158,'WM-AR'!$B$7:$AL$2292,20,FALSE)</f>
        <v>0</v>
      </c>
      <c r="T158" s="310">
        <f>VLOOKUP($H158,'WM-AR'!$B$7:$AL$2292,22,FALSE)</f>
        <v>0</v>
      </c>
      <c r="U158" s="310">
        <f>VLOOKUP($H158,'WM-AR'!$B$7:$AL$2292,24,FALSE)</f>
        <v>0</v>
      </c>
      <c r="V158" s="310">
        <f>VLOOKUP($H158,'WM-AR'!$B$7:$AL$2292,25,FALSE)</f>
        <v>0</v>
      </c>
      <c r="W158" s="310">
        <f>VLOOKUP($H158,'WM-AR'!$B$7:$AL$2292,26,FALSE)</f>
        <v>0</v>
      </c>
      <c r="X158" s="310">
        <f>VLOOKUP($H158,'WM-AR'!$B$7:$AL$2292,27,FALSE)</f>
        <v>0</v>
      </c>
      <c r="Y158" s="310">
        <f>VLOOKUP($H158,'WM-AR'!$B$7:$AL$2292,28,FALSE)</f>
        <v>0</v>
      </c>
      <c r="Z158" s="310" t="str">
        <f>VLOOKUP($H158,'WM-AR'!$B$7:$AL$2292,29,FALSE)</f>
        <v>Material: (   )</v>
      </c>
      <c r="AA158" s="310">
        <f>VLOOKUP($H158,'WM-AR'!$B$7:$AL$2292,30,FALSE)</f>
        <v>0</v>
      </c>
      <c r="AB158" s="310">
        <f>VLOOKUP($H158,'WM-AR'!$B$7:$AL$2292,31,FALSE)</f>
        <v>0</v>
      </c>
      <c r="AC158" s="310">
        <f>VLOOKUP($H158,'WM-AR'!$B$7:$AL$2292,32,FALSE)</f>
        <v>0</v>
      </c>
      <c r="AD158" s="310">
        <f>VLOOKUP($H158,'WM-AR'!$B$7:$AL$2292,33,FALSE)</f>
        <v>0</v>
      </c>
      <c r="AE158" s="287" t="s">
        <v>1572</v>
      </c>
      <c r="AF158" s="491" t="s">
        <v>1530</v>
      </c>
      <c r="AG158" s="492">
        <v>8.2629999999999999</v>
      </c>
      <c r="AH158" s="492" t="s">
        <v>886</v>
      </c>
      <c r="AI158" s="334" t="s">
        <v>1487</v>
      </c>
    </row>
    <row r="159" spans="2:35" ht="49.9" customHeight="1">
      <c r="B159" s="314"/>
      <c r="C159" s="285"/>
      <c r="D159" s="285"/>
      <c r="E159" s="285"/>
      <c r="F159" s="286" t="str">
        <f>"Erection "&amp;M159&amp;" "&amp;P159</f>
        <v xml:space="preserve">Erection Light Steel (30KG/M&gt;Weight) </v>
      </c>
      <c r="G159" s="452" t="s">
        <v>1534</v>
      </c>
      <c r="H159" s="309" t="str">
        <f t="shared" si="25"/>
        <v>S03AA029-00001</v>
      </c>
      <c r="I159" s="310"/>
      <c r="J159" s="310" t="str">
        <f>VLOOKUP($H159,'WM-AR'!$B$7:$AL$2292,34,FALSE)</f>
        <v>TON</v>
      </c>
      <c r="K159" s="310" t="str">
        <f>VLOOKUP($H159,'WM-AR'!$B$7:$AL$2292,4,FALSE)</f>
        <v>Main Steel Structure Erection Work</v>
      </c>
      <c r="L159" s="310" t="str">
        <f>VLOOKUP($H159,'WM-AR'!$B$7:$AL$2292,6,FALSE)</f>
        <v>Shelter/Building</v>
      </c>
      <c r="M159" s="310" t="str">
        <f>VLOOKUP($H159,'WM-AR'!$B$7:$AL$2292,8,FALSE)</f>
        <v>Light Steel (30KG/M&gt;Weight)</v>
      </c>
      <c r="N159" s="310">
        <f>VLOOKUP($H159,'WM-AR'!$B$7:$AL$2292,10,FALSE)</f>
        <v>0</v>
      </c>
      <c r="O159" s="310">
        <f>VLOOKUP($H159,'WM-AR'!$B$7:$AL$2292,12,FALSE)</f>
        <v>0</v>
      </c>
      <c r="P159" s="310" t="str">
        <f>IF(VLOOKUP($H159,'WM-AR'!$B$7:$AL$2292,14,FALSE)=0,"",VLOOKUP($H159,'WM-AR'!$B$7:$AL$2292,14,FALSE))</f>
        <v/>
      </c>
      <c r="Q159" s="310">
        <f>VLOOKUP($H159,'WM-AR'!$B$7:$AL$2292,16,FALSE)</f>
        <v>0</v>
      </c>
      <c r="R159" s="310">
        <f>VLOOKUP($H159,'WM-AR'!$B$7:$AL$2292,18,FALSE)</f>
        <v>0</v>
      </c>
      <c r="S159" s="310">
        <f>VLOOKUP($H159,'WM-AR'!$B$7:$AL$2292,20,FALSE)</f>
        <v>0</v>
      </c>
      <c r="T159" s="310">
        <f>VLOOKUP($H159,'WM-AR'!$B$7:$AL$2292,22,FALSE)</f>
        <v>0</v>
      </c>
      <c r="U159" s="310">
        <f>VLOOKUP($H159,'WM-AR'!$B$7:$AL$2292,24,FALSE)</f>
        <v>0</v>
      </c>
      <c r="V159" s="310">
        <f>VLOOKUP($H159,'WM-AR'!$B$7:$AL$2292,25,FALSE)</f>
        <v>0</v>
      </c>
      <c r="W159" s="310">
        <f>VLOOKUP($H159,'WM-AR'!$B$7:$AL$2292,26,FALSE)</f>
        <v>0</v>
      </c>
      <c r="X159" s="310">
        <f>VLOOKUP($H159,'WM-AR'!$B$7:$AL$2292,27,FALSE)</f>
        <v>0</v>
      </c>
      <c r="Y159" s="310">
        <f>VLOOKUP($H159,'WM-AR'!$B$7:$AL$2292,28,FALSE)</f>
        <v>0</v>
      </c>
      <c r="Z159" s="310" t="str">
        <f>VLOOKUP($H159,'WM-AR'!$B$7:$AL$2292,29,FALSE)</f>
        <v>Material: (   )</v>
      </c>
      <c r="AA159" s="310">
        <f>VLOOKUP($H159,'WM-AR'!$B$7:$AL$2292,30,FALSE)</f>
        <v>0</v>
      </c>
      <c r="AB159" s="310">
        <f>VLOOKUP($H159,'WM-AR'!$B$7:$AL$2292,31,FALSE)</f>
        <v>0</v>
      </c>
      <c r="AC159" s="310">
        <f>VLOOKUP($H159,'WM-AR'!$B$7:$AL$2292,32,FALSE)</f>
        <v>0</v>
      </c>
      <c r="AD159" s="310">
        <f>VLOOKUP($H159,'WM-AR'!$B$7:$AL$2292,33,FALSE)</f>
        <v>0</v>
      </c>
      <c r="AE159" s="287"/>
      <c r="AF159" s="491" t="s">
        <v>1530</v>
      </c>
      <c r="AG159" s="492">
        <v>8.2629999999999999</v>
      </c>
      <c r="AH159" s="492" t="s">
        <v>886</v>
      </c>
      <c r="AI159" s="422"/>
    </row>
    <row r="160" spans="2:35" ht="49.9" customHeight="1">
      <c r="B160" s="314"/>
      <c r="C160" s="285"/>
      <c r="D160" s="285"/>
      <c r="E160" s="285"/>
      <c r="F160" s="286" t="str">
        <f t="shared" ref="F160" si="28">M160&amp;" "&amp;P160</f>
        <v xml:space="preserve">Steel Painting/Coating </v>
      </c>
      <c r="G160" s="452" t="s">
        <v>1489</v>
      </c>
      <c r="H160" s="309" t="str">
        <f t="shared" si="25"/>
        <v>S01AA010-00001</v>
      </c>
      <c r="I160" s="310"/>
      <c r="J160" s="310" t="str">
        <f>VLOOKUP($H160,'WM-AR'!$B$7:$AL$2292,34,FALSE)</f>
        <v>M2</v>
      </c>
      <c r="K160" s="310" t="str">
        <f>VLOOKUP($H160,'WM-AR'!$B$7:$AL$2292,4,FALSE)</f>
        <v>Main Steel Structure Fabrication Work</v>
      </c>
      <c r="L160" s="310" t="str">
        <f>VLOOKUP($H160,'WM-AR'!$B$7:$AL$2292,6,FALSE)</f>
        <v>Shelter/Building</v>
      </c>
      <c r="M160" s="310" t="str">
        <f>VLOOKUP($H160,'WM-AR'!$B$7:$AL$2292,8,FALSE)</f>
        <v>Steel Painting/Coating</v>
      </c>
      <c r="N160" s="310" t="str">
        <f>VLOOKUP($H160,'WM-AR'!$B$7:$AL$2292,10,FALSE)</f>
        <v>for Non-Fireproofed Steel Surface, Surface Preparation, Primer, Second &amp; Final Coat</v>
      </c>
      <c r="O160" s="310">
        <f>VLOOKUP($H160,'WM-AR'!$B$7:$AL$2292,12,FALSE)</f>
        <v>0</v>
      </c>
      <c r="P160" s="310" t="str">
        <f>IF(VLOOKUP($H160,'WM-AR'!$B$7:$AL$2292,14,FALSE)=0,"",VLOOKUP($H160,'WM-AR'!$B$7:$AL$2292,14,FALSE))</f>
        <v/>
      </c>
      <c r="Q160" s="310">
        <f>VLOOKUP($H160,'WM-AR'!$B$7:$AL$2292,16,FALSE)</f>
        <v>0</v>
      </c>
      <c r="R160" s="310">
        <f>VLOOKUP($H160,'WM-AR'!$B$7:$AL$2292,18,FALSE)</f>
        <v>0</v>
      </c>
      <c r="S160" s="310">
        <f>VLOOKUP($H160,'WM-AR'!$B$7:$AL$2292,20,FALSE)</f>
        <v>0</v>
      </c>
      <c r="T160" s="310">
        <f>VLOOKUP($H160,'WM-AR'!$B$7:$AL$2292,22,FALSE)</f>
        <v>0</v>
      </c>
      <c r="U160" s="310">
        <f>VLOOKUP($H160,'WM-AR'!$B$7:$AL$2292,24,FALSE)</f>
        <v>0</v>
      </c>
      <c r="V160" s="310">
        <f>VLOOKUP($H160,'WM-AR'!$B$7:$AL$2292,25,FALSE)</f>
        <v>0</v>
      </c>
      <c r="W160" s="310">
        <f>VLOOKUP($H160,'WM-AR'!$B$7:$AL$2292,26,FALSE)</f>
        <v>0</v>
      </c>
      <c r="X160" s="310">
        <f>VLOOKUP($H160,'WM-AR'!$B$7:$AL$2292,27,FALSE)</f>
        <v>0</v>
      </c>
      <c r="Y160" s="310">
        <f>VLOOKUP($H160,'WM-AR'!$B$7:$AL$2292,28,FALSE)</f>
        <v>0</v>
      </c>
      <c r="Z160" s="310" t="str">
        <f>VLOOKUP($H160,'WM-AR'!$B$7:$AL$2292,29,FALSE)</f>
        <v>Material: (   )</v>
      </c>
      <c r="AA160" s="310">
        <f>VLOOKUP($H160,'WM-AR'!$B$7:$AL$2292,30,FALSE)</f>
        <v>0</v>
      </c>
      <c r="AB160" s="310">
        <f>VLOOKUP($H160,'WM-AR'!$B$7:$AL$2292,31,FALSE)</f>
        <v>0</v>
      </c>
      <c r="AC160" s="310">
        <f>VLOOKUP($H160,'WM-AR'!$B$7:$AL$2292,32,FALSE)</f>
        <v>0</v>
      </c>
      <c r="AD160" s="310">
        <f>VLOOKUP($H160,'WM-AR'!$B$7:$AL$2292,33,FALSE)</f>
        <v>0</v>
      </c>
      <c r="AE160" s="287"/>
      <c r="AF160" s="491" t="s">
        <v>1490</v>
      </c>
      <c r="AG160" s="492">
        <v>269.935</v>
      </c>
      <c r="AH160" s="492" t="s">
        <v>763</v>
      </c>
      <c r="AI160" s="422" t="s">
        <v>1491</v>
      </c>
    </row>
    <row r="161" spans="2:35" ht="34.9" customHeight="1">
      <c r="B161" s="349"/>
      <c r="C161" s="420"/>
      <c r="D161" s="426"/>
      <c r="E161" s="426"/>
      <c r="F161" s="426"/>
      <c r="G161" s="426"/>
      <c r="H161" s="350" t="str">
        <f t="shared" si="25"/>
        <v/>
      </c>
      <c r="I161" s="351"/>
      <c r="J161" s="351"/>
      <c r="K161" s="351"/>
      <c r="L161" s="351"/>
      <c r="M161" s="351"/>
      <c r="N161" s="351"/>
      <c r="O161" s="351"/>
      <c r="P161" s="351"/>
      <c r="Q161" s="351"/>
      <c r="R161" s="351"/>
      <c r="S161" s="351"/>
      <c r="T161" s="351"/>
      <c r="U161" s="351"/>
      <c r="V161" s="351"/>
      <c r="W161" s="351"/>
      <c r="X161" s="351"/>
      <c r="Y161" s="351"/>
      <c r="Z161" s="351"/>
      <c r="AA161" s="351"/>
      <c r="AB161" s="351"/>
      <c r="AC161" s="351"/>
      <c r="AD161" s="351"/>
      <c r="AE161" s="440"/>
      <c r="AF161" s="297"/>
      <c r="AG161" s="297"/>
      <c r="AH161" s="297"/>
      <c r="AI161" s="475"/>
    </row>
    <row r="162" spans="2:35" ht="34.9" customHeight="1">
      <c r="B162" s="356">
        <v>6.12</v>
      </c>
      <c r="C162" s="357" t="s">
        <v>343</v>
      </c>
      <c r="D162" s="357"/>
      <c r="E162" s="357"/>
      <c r="F162" s="459"/>
      <c r="G162" s="459"/>
      <c r="H162" s="359" t="str">
        <f t="shared" si="25"/>
        <v/>
      </c>
      <c r="I162" s="359"/>
      <c r="J162" s="360"/>
      <c r="K162" s="360"/>
      <c r="L162" s="360"/>
      <c r="M162" s="360"/>
      <c r="N162" s="360"/>
      <c r="O162" s="360"/>
      <c r="P162" s="360"/>
      <c r="Q162" s="360"/>
      <c r="R162" s="360"/>
      <c r="S162" s="360"/>
      <c r="T162" s="360"/>
      <c r="U162" s="360"/>
      <c r="V162" s="360"/>
      <c r="W162" s="360"/>
      <c r="X162" s="360"/>
      <c r="Y162" s="360"/>
      <c r="Z162" s="360"/>
      <c r="AA162" s="360"/>
      <c r="AB162" s="360"/>
      <c r="AC162" s="360"/>
      <c r="AD162" s="360"/>
      <c r="AE162" s="361"/>
      <c r="AF162" s="361"/>
      <c r="AG162" s="361"/>
      <c r="AH162" s="361"/>
      <c r="AI162" s="361"/>
    </row>
    <row r="163" spans="2:35" ht="34.9" customHeight="1">
      <c r="B163" s="440"/>
      <c r="C163" s="285" t="s">
        <v>601</v>
      </c>
      <c r="D163" s="308"/>
      <c r="E163" s="287" t="s">
        <v>679</v>
      </c>
      <c r="F163" s="288" t="s">
        <v>1573</v>
      </c>
      <c r="G163" s="289"/>
      <c r="H163" s="290" t="str">
        <f t="shared" si="25"/>
        <v/>
      </c>
      <c r="I163" s="290"/>
      <c r="J163" s="290"/>
      <c r="K163" s="290"/>
      <c r="L163" s="290"/>
      <c r="M163" s="291"/>
      <c r="N163" s="454"/>
      <c r="O163" s="442"/>
      <c r="P163" s="442"/>
      <c r="Q163" s="442"/>
      <c r="R163" s="442"/>
      <c r="S163" s="442"/>
      <c r="T163" s="442"/>
      <c r="U163" s="443"/>
      <c r="V163" s="444"/>
      <c r="W163" s="444"/>
      <c r="X163" s="444"/>
      <c r="Y163" s="444"/>
      <c r="Z163" s="444"/>
      <c r="AA163" s="444"/>
      <c r="AB163" s="444"/>
      <c r="AC163" s="444"/>
      <c r="AD163" s="444"/>
      <c r="AE163" s="423" t="s">
        <v>1574</v>
      </c>
      <c r="AF163" s="424"/>
      <c r="AG163" s="424"/>
      <c r="AH163" s="424"/>
      <c r="AI163" s="333"/>
    </row>
    <row r="164" spans="2:35" ht="49.9" customHeight="1">
      <c r="B164" s="307"/>
      <c r="C164" s="286"/>
      <c r="D164" s="286"/>
      <c r="E164" s="286"/>
      <c r="F164" s="286" t="str">
        <f>"Fabrication "&amp;M164&amp;" "&amp;P164</f>
        <v xml:space="preserve">Fabrication Girth &amp; Purlin </v>
      </c>
      <c r="G164" s="452" t="s">
        <v>1557</v>
      </c>
      <c r="H164" s="309" t="str">
        <f t="shared" si="25"/>
        <v>S01AA007-00001</v>
      </c>
      <c r="I164" s="310"/>
      <c r="J164" s="310" t="str">
        <f>VLOOKUP($H164,'WM-AR'!$B$7:$AL$2292,34,FALSE)</f>
        <v>TON</v>
      </c>
      <c r="K164" s="310" t="str">
        <f>VLOOKUP($H164,'WM-AR'!$B$7:$AL$2292,4,FALSE)</f>
        <v>Main Steel Structure Fabrication Work</v>
      </c>
      <c r="L164" s="310" t="str">
        <f>VLOOKUP($H164,'WM-AR'!$B$7:$AL$2292,6,FALSE)</f>
        <v>Shelter/Building</v>
      </c>
      <c r="M164" s="310" t="str">
        <f>VLOOKUP($H164,'WM-AR'!$B$7:$AL$2292,8,FALSE)</f>
        <v>Girth &amp; Purlin</v>
      </c>
      <c r="N164" s="310">
        <f>VLOOKUP($H164,'WM-AR'!$B$7:$AL$2292,10,FALSE)</f>
        <v>0</v>
      </c>
      <c r="O164" s="310">
        <f>VLOOKUP($H164,'WM-AR'!$B$7:$AL$2292,12,FALSE)</f>
        <v>0</v>
      </c>
      <c r="P164" s="310" t="str">
        <f>IF(VLOOKUP($H164,'WM-AR'!$B$7:$AL$2292,14,FALSE)=0,"",VLOOKUP($H164,'WM-AR'!$B$7:$AL$2292,14,FALSE))</f>
        <v/>
      </c>
      <c r="Q164" s="310">
        <f>VLOOKUP($H164,'WM-AR'!$B$7:$AL$2292,16,FALSE)</f>
        <v>0</v>
      </c>
      <c r="R164" s="310">
        <f>VLOOKUP($H164,'WM-AR'!$B$7:$AL$2292,18,FALSE)</f>
        <v>0</v>
      </c>
      <c r="S164" s="310">
        <f>VLOOKUP($H164,'WM-AR'!$B$7:$AL$2292,20,FALSE)</f>
        <v>0</v>
      </c>
      <c r="T164" s="310">
        <f>VLOOKUP($H164,'WM-AR'!$B$7:$AL$2292,22,FALSE)</f>
        <v>0</v>
      </c>
      <c r="U164" s="310">
        <f>VLOOKUP($H164,'WM-AR'!$B$7:$AL$2292,24,FALSE)</f>
        <v>0</v>
      </c>
      <c r="V164" s="310">
        <f>VLOOKUP($H164,'WM-AR'!$B$7:$AL$2292,25,FALSE)</f>
        <v>0</v>
      </c>
      <c r="W164" s="310">
        <f>VLOOKUP($H164,'WM-AR'!$B$7:$AL$2292,26,FALSE)</f>
        <v>0</v>
      </c>
      <c r="X164" s="310">
        <f>VLOOKUP($H164,'WM-AR'!$B$7:$AL$2292,27,FALSE)</f>
        <v>0</v>
      </c>
      <c r="Y164" s="310">
        <f>VLOOKUP($H164,'WM-AR'!$B$7:$AL$2292,28,FALSE)</f>
        <v>0</v>
      </c>
      <c r="Z164" s="310" t="str">
        <f>VLOOKUP($H164,'WM-AR'!$B$7:$AL$2292,29,FALSE)</f>
        <v>Material: (   )</v>
      </c>
      <c r="AA164" s="310">
        <f>VLOOKUP($H164,'WM-AR'!$B$7:$AL$2292,30,FALSE)</f>
        <v>0</v>
      </c>
      <c r="AB164" s="310">
        <f>VLOOKUP($H164,'WM-AR'!$B$7:$AL$2292,31,FALSE)</f>
        <v>0</v>
      </c>
      <c r="AC164" s="310">
        <f>VLOOKUP($H164,'WM-AR'!$B$7:$AL$2292,32,FALSE)</f>
        <v>0</v>
      </c>
      <c r="AD164" s="310">
        <f>VLOOKUP($H164,'WM-AR'!$B$7:$AL$2292,33,FALSE)</f>
        <v>0</v>
      </c>
      <c r="AE164" s="287"/>
      <c r="AF164" s="491" t="s">
        <v>1530</v>
      </c>
      <c r="AG164" s="492"/>
      <c r="AH164" s="492" t="s">
        <v>886</v>
      </c>
      <c r="AI164" s="334" t="s">
        <v>1487</v>
      </c>
    </row>
    <row r="165" spans="2:35" ht="49.9" customHeight="1">
      <c r="B165" s="307"/>
      <c r="C165" s="286"/>
      <c r="D165" s="286"/>
      <c r="E165" s="286"/>
      <c r="F165" s="286" t="str">
        <f>"Erection "&amp;M165&amp;" "&amp;P165</f>
        <v xml:space="preserve">Erection Girth &amp; Purlin </v>
      </c>
      <c r="G165" s="452" t="s">
        <v>1558</v>
      </c>
      <c r="H165" s="309" t="str">
        <f t="shared" si="25"/>
        <v>S03AA007-00001</v>
      </c>
      <c r="I165" s="310"/>
      <c r="J165" s="310" t="str">
        <f>VLOOKUP($H165,'WM-AR'!$B$7:$AL$2292,34,FALSE)</f>
        <v>TON</v>
      </c>
      <c r="K165" s="310" t="str">
        <f>VLOOKUP($H165,'WM-AR'!$B$7:$AL$2292,4,FALSE)</f>
        <v>Main Steel Structure Erection Work</v>
      </c>
      <c r="L165" s="310" t="str">
        <f>VLOOKUP($H165,'WM-AR'!$B$7:$AL$2292,6,FALSE)</f>
        <v>Shelter/Building</v>
      </c>
      <c r="M165" s="310" t="str">
        <f>VLOOKUP($H165,'WM-AR'!$B$7:$AL$2292,8,FALSE)</f>
        <v>Girth &amp; Purlin</v>
      </c>
      <c r="N165" s="310">
        <f>VLOOKUP($H165,'WM-AR'!$B$7:$AL$2292,10,FALSE)</f>
        <v>0</v>
      </c>
      <c r="O165" s="310">
        <f>VLOOKUP($H165,'WM-AR'!$B$7:$AL$2292,12,FALSE)</f>
        <v>0</v>
      </c>
      <c r="P165" s="310" t="str">
        <f>IF(VLOOKUP($H165,'WM-AR'!$B$7:$AL$2292,14,FALSE)=0,"",VLOOKUP($H165,'WM-AR'!$B$7:$AL$2292,14,FALSE))</f>
        <v/>
      </c>
      <c r="Q165" s="310">
        <f>VLOOKUP($H165,'WM-AR'!$B$7:$AL$2292,16,FALSE)</f>
        <v>0</v>
      </c>
      <c r="R165" s="310">
        <f>VLOOKUP($H165,'WM-AR'!$B$7:$AL$2292,18,FALSE)</f>
        <v>0</v>
      </c>
      <c r="S165" s="310">
        <f>VLOOKUP($H165,'WM-AR'!$B$7:$AL$2292,20,FALSE)</f>
        <v>0</v>
      </c>
      <c r="T165" s="310">
        <f>VLOOKUP($H165,'WM-AR'!$B$7:$AL$2292,22,FALSE)</f>
        <v>0</v>
      </c>
      <c r="U165" s="310">
        <f>VLOOKUP($H165,'WM-AR'!$B$7:$AL$2292,24,FALSE)</f>
        <v>0</v>
      </c>
      <c r="V165" s="310">
        <f>VLOOKUP($H165,'WM-AR'!$B$7:$AL$2292,25,FALSE)</f>
        <v>0</v>
      </c>
      <c r="W165" s="310">
        <f>VLOOKUP($H165,'WM-AR'!$B$7:$AL$2292,26,FALSE)</f>
        <v>0</v>
      </c>
      <c r="X165" s="310">
        <f>VLOOKUP($H165,'WM-AR'!$B$7:$AL$2292,27,FALSE)</f>
        <v>0</v>
      </c>
      <c r="Y165" s="310">
        <f>VLOOKUP($H165,'WM-AR'!$B$7:$AL$2292,28,FALSE)</f>
        <v>0</v>
      </c>
      <c r="Z165" s="310" t="str">
        <f>VLOOKUP($H165,'WM-AR'!$B$7:$AL$2292,29,FALSE)</f>
        <v>Material: (   )</v>
      </c>
      <c r="AA165" s="310">
        <f>VLOOKUP($H165,'WM-AR'!$B$7:$AL$2292,30,FALSE)</f>
        <v>0</v>
      </c>
      <c r="AB165" s="310">
        <f>VLOOKUP($H165,'WM-AR'!$B$7:$AL$2292,31,FALSE)</f>
        <v>0</v>
      </c>
      <c r="AC165" s="310">
        <f>VLOOKUP($H165,'WM-AR'!$B$7:$AL$2292,32,FALSE)</f>
        <v>0</v>
      </c>
      <c r="AD165" s="310">
        <f>VLOOKUP($H165,'WM-AR'!$B$7:$AL$2292,33,FALSE)</f>
        <v>0</v>
      </c>
      <c r="AE165" s="287"/>
      <c r="AF165" s="491" t="s">
        <v>1530</v>
      </c>
      <c r="AG165" s="492"/>
      <c r="AH165" s="492" t="s">
        <v>886</v>
      </c>
      <c r="AI165" s="334"/>
    </row>
    <row r="166" spans="2:35" ht="49.9" customHeight="1">
      <c r="B166" s="314"/>
      <c r="C166" s="285"/>
      <c r="D166" s="285"/>
      <c r="E166" s="285"/>
      <c r="F166" s="286" t="str">
        <f t="shared" ref="F166" si="29">M166&amp;" "&amp;P166</f>
        <v xml:space="preserve">Steel Painting/Coating </v>
      </c>
      <c r="G166" s="452" t="s">
        <v>1489</v>
      </c>
      <c r="H166" s="309" t="str">
        <f t="shared" si="25"/>
        <v>S01AA010-00001</v>
      </c>
      <c r="I166" s="310"/>
      <c r="J166" s="310" t="str">
        <f>VLOOKUP($H166,'WM-AR'!$B$7:$AL$2292,34,FALSE)</f>
        <v>M2</v>
      </c>
      <c r="K166" s="310" t="str">
        <f>VLOOKUP($H166,'WM-AR'!$B$7:$AL$2292,4,FALSE)</f>
        <v>Main Steel Structure Fabrication Work</v>
      </c>
      <c r="L166" s="310" t="str">
        <f>VLOOKUP($H166,'WM-AR'!$B$7:$AL$2292,6,FALSE)</f>
        <v>Shelter/Building</v>
      </c>
      <c r="M166" s="310" t="str">
        <f>VLOOKUP($H166,'WM-AR'!$B$7:$AL$2292,8,FALSE)</f>
        <v>Steel Painting/Coating</v>
      </c>
      <c r="N166" s="310" t="str">
        <f>VLOOKUP($H166,'WM-AR'!$B$7:$AL$2292,10,FALSE)</f>
        <v>for Non-Fireproofed Steel Surface, Surface Preparation, Primer, Second &amp; Final Coat</v>
      </c>
      <c r="O166" s="310">
        <f>VLOOKUP($H166,'WM-AR'!$B$7:$AL$2292,12,FALSE)</f>
        <v>0</v>
      </c>
      <c r="P166" s="310" t="str">
        <f>IF(VLOOKUP($H166,'WM-AR'!$B$7:$AL$2292,14,FALSE)=0,"",VLOOKUP($H166,'WM-AR'!$B$7:$AL$2292,14,FALSE))</f>
        <v/>
      </c>
      <c r="Q166" s="310">
        <f>VLOOKUP($H166,'WM-AR'!$B$7:$AL$2292,16,FALSE)</f>
        <v>0</v>
      </c>
      <c r="R166" s="310">
        <f>VLOOKUP($H166,'WM-AR'!$B$7:$AL$2292,18,FALSE)</f>
        <v>0</v>
      </c>
      <c r="S166" s="310">
        <f>VLOOKUP($H166,'WM-AR'!$B$7:$AL$2292,20,FALSE)</f>
        <v>0</v>
      </c>
      <c r="T166" s="310">
        <f>VLOOKUP($H166,'WM-AR'!$B$7:$AL$2292,22,FALSE)</f>
        <v>0</v>
      </c>
      <c r="U166" s="310">
        <f>VLOOKUP($H166,'WM-AR'!$B$7:$AL$2292,24,FALSE)</f>
        <v>0</v>
      </c>
      <c r="V166" s="310">
        <f>VLOOKUP($H166,'WM-AR'!$B$7:$AL$2292,25,FALSE)</f>
        <v>0</v>
      </c>
      <c r="W166" s="310">
        <f>VLOOKUP($H166,'WM-AR'!$B$7:$AL$2292,26,FALSE)</f>
        <v>0</v>
      </c>
      <c r="X166" s="310">
        <f>VLOOKUP($H166,'WM-AR'!$B$7:$AL$2292,27,FALSE)</f>
        <v>0</v>
      </c>
      <c r="Y166" s="310">
        <f>VLOOKUP($H166,'WM-AR'!$B$7:$AL$2292,28,FALSE)</f>
        <v>0</v>
      </c>
      <c r="Z166" s="310" t="str">
        <f>VLOOKUP($H166,'WM-AR'!$B$7:$AL$2292,29,FALSE)</f>
        <v>Material: (   )</v>
      </c>
      <c r="AA166" s="310">
        <f>VLOOKUP($H166,'WM-AR'!$B$7:$AL$2292,30,FALSE)</f>
        <v>0</v>
      </c>
      <c r="AB166" s="310">
        <f>VLOOKUP($H166,'WM-AR'!$B$7:$AL$2292,31,FALSE)</f>
        <v>0</v>
      </c>
      <c r="AC166" s="310">
        <f>VLOOKUP($H166,'WM-AR'!$B$7:$AL$2292,32,FALSE)</f>
        <v>0</v>
      </c>
      <c r="AD166" s="310">
        <f>VLOOKUP($H166,'WM-AR'!$B$7:$AL$2292,33,FALSE)</f>
        <v>0</v>
      </c>
      <c r="AE166" s="287"/>
      <c r="AF166" s="491" t="s">
        <v>1490</v>
      </c>
      <c r="AG166" s="492"/>
      <c r="AH166" s="492" t="s">
        <v>763</v>
      </c>
      <c r="AI166" s="422" t="s">
        <v>1491</v>
      </c>
    </row>
    <row r="167" spans="2:35" ht="34.9" customHeight="1">
      <c r="B167" s="349"/>
      <c r="C167" s="420"/>
      <c r="D167" s="426"/>
      <c r="E167" s="426"/>
      <c r="F167" s="426"/>
      <c r="G167" s="426"/>
      <c r="H167" s="350" t="str">
        <f t="shared" si="25"/>
        <v/>
      </c>
      <c r="I167" s="351"/>
      <c r="J167" s="351"/>
      <c r="K167" s="351"/>
      <c r="L167" s="351"/>
      <c r="M167" s="351"/>
      <c r="N167" s="351"/>
      <c r="O167" s="351"/>
      <c r="P167" s="351"/>
      <c r="Q167" s="351"/>
      <c r="R167" s="351"/>
      <c r="S167" s="351"/>
      <c r="T167" s="351"/>
      <c r="U167" s="351"/>
      <c r="V167" s="351"/>
      <c r="W167" s="351"/>
      <c r="X167" s="351"/>
      <c r="Y167" s="351"/>
      <c r="Z167" s="351"/>
      <c r="AA167" s="351"/>
      <c r="AB167" s="351"/>
      <c r="AC167" s="351"/>
      <c r="AD167" s="351"/>
      <c r="AE167" s="440"/>
      <c r="AF167" s="297"/>
      <c r="AG167" s="297"/>
      <c r="AH167" s="297"/>
      <c r="AI167" s="475"/>
    </row>
    <row r="168" spans="2:35" ht="34.9" customHeight="1">
      <c r="B168" s="356" t="s">
        <v>1575</v>
      </c>
      <c r="C168" s="357" t="s">
        <v>344</v>
      </c>
      <c r="D168" s="357"/>
      <c r="E168" s="357"/>
      <c r="F168" s="459"/>
      <c r="G168" s="459"/>
      <c r="H168" s="359" t="str">
        <f t="shared" si="25"/>
        <v/>
      </c>
      <c r="I168" s="359"/>
      <c r="J168" s="360"/>
      <c r="K168" s="360"/>
      <c r="L168" s="360"/>
      <c r="M168" s="360"/>
      <c r="N168" s="360"/>
      <c r="O168" s="360"/>
      <c r="P168" s="360"/>
      <c r="Q168" s="360"/>
      <c r="R168" s="360"/>
      <c r="S168" s="360"/>
      <c r="T168" s="360"/>
      <c r="U168" s="360"/>
      <c r="V168" s="360"/>
      <c r="W168" s="360"/>
      <c r="X168" s="360"/>
      <c r="Y168" s="360"/>
      <c r="Z168" s="360"/>
      <c r="AA168" s="360"/>
      <c r="AB168" s="360"/>
      <c r="AC168" s="360"/>
      <c r="AD168" s="360"/>
      <c r="AE168" s="361"/>
      <c r="AF168" s="361"/>
      <c r="AG168" s="361"/>
      <c r="AH168" s="361"/>
      <c r="AI168" s="361"/>
    </row>
    <row r="169" spans="2:35" ht="34.9" customHeight="1">
      <c r="B169" s="440"/>
      <c r="C169" s="285" t="s">
        <v>601</v>
      </c>
      <c r="D169" s="308"/>
      <c r="E169" s="287" t="s">
        <v>679</v>
      </c>
      <c r="F169" s="288" t="s">
        <v>1576</v>
      </c>
      <c r="G169" s="289"/>
      <c r="H169" s="290" t="str">
        <f t="shared" si="25"/>
        <v/>
      </c>
      <c r="I169" s="290"/>
      <c r="J169" s="290"/>
      <c r="K169" s="290"/>
      <c r="L169" s="290"/>
      <c r="M169" s="291"/>
      <c r="N169" s="454"/>
      <c r="O169" s="442"/>
      <c r="P169" s="442"/>
      <c r="Q169" s="442"/>
      <c r="R169" s="442"/>
      <c r="S169" s="442"/>
      <c r="T169" s="442"/>
      <c r="U169" s="443"/>
      <c r="V169" s="444"/>
      <c r="W169" s="444"/>
      <c r="X169" s="444"/>
      <c r="Y169" s="444"/>
      <c r="Z169" s="444"/>
      <c r="AA169" s="444"/>
      <c r="AB169" s="444"/>
      <c r="AC169" s="444"/>
      <c r="AD169" s="444"/>
      <c r="AE169" s="423" t="s">
        <v>1569</v>
      </c>
      <c r="AF169" s="424"/>
      <c r="AG169" s="424"/>
      <c r="AH169" s="424"/>
      <c r="AI169" s="333"/>
    </row>
    <row r="170" spans="2:35" ht="34.9" customHeight="1">
      <c r="B170" s="307"/>
      <c r="C170" s="286"/>
      <c r="D170" s="286"/>
      <c r="E170" s="286"/>
      <c r="F170" s="496"/>
      <c r="G170" s="452"/>
      <c r="H170" s="309" t="str">
        <f t="shared" si="25"/>
        <v/>
      </c>
      <c r="I170" s="310"/>
      <c r="J170" s="310" t="e">
        <f>VLOOKUP($H170,'WM-AR'!$B$7:$AL$2292,34,FALSE)</f>
        <v>#N/A</v>
      </c>
      <c r="K170" s="310" t="e">
        <f>VLOOKUP($H170,'WM-AR'!$B$7:$AL$2292,4,FALSE)</f>
        <v>#N/A</v>
      </c>
      <c r="L170" s="310" t="e">
        <f>VLOOKUP($H170,'WM-AR'!$B$7:$AL$2292,6,FALSE)</f>
        <v>#N/A</v>
      </c>
      <c r="M170" s="310" t="e">
        <f>VLOOKUP($H170,'WM-AR'!$B$7:$AL$2292,8,FALSE)</f>
        <v>#N/A</v>
      </c>
      <c r="N170" s="310" t="e">
        <f>VLOOKUP($H170,'WM-AR'!$B$7:$AL$2292,10,FALSE)</f>
        <v>#N/A</v>
      </c>
      <c r="O170" s="310" t="e">
        <f>VLOOKUP($H170,'WM-AR'!$B$7:$AL$2292,12,FALSE)</f>
        <v>#N/A</v>
      </c>
      <c r="P170" s="310" t="e">
        <f>IF(VLOOKUP($H170,'WM-AR'!$B$7:$AL$2292,14,FALSE)=0,"",VLOOKUP($H170,'WM-AR'!$B$7:$AL$2292,14,FALSE))</f>
        <v>#N/A</v>
      </c>
      <c r="Q170" s="310" t="e">
        <f>VLOOKUP($H170,'WM-AR'!$B$7:$AL$2292,16,FALSE)</f>
        <v>#N/A</v>
      </c>
      <c r="R170" s="310" t="e">
        <f>VLOOKUP($H170,'WM-AR'!$B$7:$AL$2292,18,FALSE)</f>
        <v>#N/A</v>
      </c>
      <c r="S170" s="310" t="e">
        <f>VLOOKUP($H170,'WM-AR'!$B$7:$AL$2292,20,FALSE)</f>
        <v>#N/A</v>
      </c>
      <c r="T170" s="310" t="e">
        <f>VLOOKUP($H170,'WM-AR'!$B$7:$AL$2292,22,FALSE)</f>
        <v>#N/A</v>
      </c>
      <c r="U170" s="310" t="e">
        <f>VLOOKUP($H170,'WM-AR'!$B$7:$AL$2292,24,FALSE)</f>
        <v>#N/A</v>
      </c>
      <c r="V170" s="310" t="e">
        <f>VLOOKUP($H170,'WM-AR'!$B$7:$AL$2292,25,FALSE)</f>
        <v>#N/A</v>
      </c>
      <c r="W170" s="310" t="e">
        <f>VLOOKUP($H170,'WM-AR'!$B$7:$AL$2292,26,FALSE)</f>
        <v>#N/A</v>
      </c>
      <c r="X170" s="310" t="e">
        <f>VLOOKUP($H170,'WM-AR'!$B$7:$AL$2292,27,FALSE)</f>
        <v>#N/A</v>
      </c>
      <c r="Y170" s="310" t="e">
        <f>VLOOKUP($H170,'WM-AR'!$B$7:$AL$2292,28,FALSE)</f>
        <v>#N/A</v>
      </c>
      <c r="Z170" s="310" t="e">
        <f>VLOOKUP($H170,'WM-AR'!$B$7:$AL$2292,29,FALSE)</f>
        <v>#N/A</v>
      </c>
      <c r="AA170" s="310" t="e">
        <f>VLOOKUP($H170,'WM-AR'!$B$7:$AL$2292,30,FALSE)</f>
        <v>#N/A</v>
      </c>
      <c r="AB170" s="310" t="e">
        <f>VLOOKUP($H170,'WM-AR'!$B$7:$AL$2292,31,FALSE)</f>
        <v>#N/A</v>
      </c>
      <c r="AC170" s="310" t="e">
        <f>VLOOKUP($H170,'WM-AR'!$B$7:$AL$2292,32,FALSE)</f>
        <v>#N/A</v>
      </c>
      <c r="AD170" s="310" t="e">
        <f>VLOOKUP($H170,'WM-AR'!$B$7:$AL$2292,33,FALSE)</f>
        <v>#N/A</v>
      </c>
      <c r="AE170" s="287"/>
      <c r="AF170" s="491"/>
      <c r="AG170" s="492"/>
      <c r="AH170" s="492"/>
      <c r="AI170" s="334"/>
    </row>
    <row r="171" spans="2:35" ht="34.9" customHeight="1">
      <c r="B171" s="349"/>
      <c r="C171" s="420"/>
      <c r="D171" s="426"/>
      <c r="E171" s="426"/>
      <c r="F171" s="426"/>
      <c r="G171" s="426"/>
      <c r="H171" s="350" t="str">
        <f t="shared" si="25"/>
        <v/>
      </c>
      <c r="I171" s="351"/>
      <c r="J171" s="351"/>
      <c r="K171" s="351"/>
      <c r="L171" s="351"/>
      <c r="M171" s="351"/>
      <c r="N171" s="351"/>
      <c r="O171" s="351"/>
      <c r="P171" s="351"/>
      <c r="Q171" s="351"/>
      <c r="R171" s="351"/>
      <c r="S171" s="351"/>
      <c r="T171" s="351"/>
      <c r="U171" s="351"/>
      <c r="V171" s="351"/>
      <c r="W171" s="351"/>
      <c r="X171" s="351"/>
      <c r="Y171" s="351"/>
      <c r="Z171" s="351"/>
      <c r="AA171" s="351"/>
      <c r="AB171" s="351"/>
      <c r="AC171" s="351"/>
      <c r="AD171" s="351"/>
      <c r="AE171" s="440"/>
      <c r="AF171" s="297"/>
      <c r="AG171" s="297"/>
      <c r="AH171" s="297"/>
      <c r="AI171" s="475"/>
    </row>
    <row r="172" spans="2:35" ht="34.9" customHeight="1">
      <c r="B172" s="356" t="s">
        <v>1577</v>
      </c>
      <c r="C172" s="357" t="s">
        <v>345</v>
      </c>
      <c r="D172" s="357"/>
      <c r="E172" s="357"/>
      <c r="F172" s="459"/>
      <c r="G172" s="459"/>
      <c r="H172" s="359" t="str">
        <f t="shared" si="25"/>
        <v/>
      </c>
      <c r="I172" s="359"/>
      <c r="J172" s="360"/>
      <c r="K172" s="360"/>
      <c r="L172" s="360"/>
      <c r="M172" s="360"/>
      <c r="N172" s="360"/>
      <c r="O172" s="360"/>
      <c r="P172" s="360"/>
      <c r="Q172" s="360"/>
      <c r="R172" s="360"/>
      <c r="S172" s="360"/>
      <c r="T172" s="360"/>
      <c r="U172" s="360"/>
      <c r="V172" s="360"/>
      <c r="W172" s="360"/>
      <c r="X172" s="360"/>
      <c r="Y172" s="360"/>
      <c r="Z172" s="360"/>
      <c r="AA172" s="360"/>
      <c r="AB172" s="360"/>
      <c r="AC172" s="360"/>
      <c r="AD172" s="360"/>
      <c r="AE172" s="361"/>
      <c r="AF172" s="361"/>
      <c r="AG172" s="361"/>
      <c r="AH172" s="361"/>
      <c r="AI172" s="361"/>
    </row>
    <row r="173" spans="2:35" ht="34.9" customHeight="1">
      <c r="B173" s="440"/>
      <c r="C173" s="285" t="s">
        <v>601</v>
      </c>
      <c r="D173" s="308"/>
      <c r="E173" s="287" t="s">
        <v>679</v>
      </c>
      <c r="F173" s="288" t="s">
        <v>1578</v>
      </c>
      <c r="G173" s="289"/>
      <c r="H173" s="290" t="str">
        <f t="shared" si="25"/>
        <v/>
      </c>
      <c r="I173" s="290"/>
      <c r="J173" s="290"/>
      <c r="K173" s="290"/>
      <c r="L173" s="290"/>
      <c r="M173" s="291"/>
      <c r="N173" s="454"/>
      <c r="O173" s="442"/>
      <c r="P173" s="442"/>
      <c r="Q173" s="442"/>
      <c r="R173" s="442"/>
      <c r="S173" s="442"/>
      <c r="T173" s="442"/>
      <c r="U173" s="443"/>
      <c r="V173" s="444"/>
      <c r="W173" s="444"/>
      <c r="X173" s="444"/>
      <c r="Y173" s="444"/>
      <c r="Z173" s="444"/>
      <c r="AA173" s="444"/>
      <c r="AB173" s="444"/>
      <c r="AC173" s="444"/>
      <c r="AD173" s="444"/>
      <c r="AE173" s="423" t="s">
        <v>1569</v>
      </c>
      <c r="AF173" s="424"/>
      <c r="AG173" s="424"/>
      <c r="AH173" s="424"/>
      <c r="AI173" s="333"/>
    </row>
    <row r="174" spans="2:35" ht="34.9" customHeight="1">
      <c r="B174" s="307"/>
      <c r="C174" s="286"/>
      <c r="D174" s="286"/>
      <c r="E174" s="286"/>
      <c r="F174" s="496"/>
      <c r="G174" s="452"/>
      <c r="H174" s="309" t="str">
        <f t="shared" si="25"/>
        <v/>
      </c>
      <c r="I174" s="310"/>
      <c r="J174" s="310" t="e">
        <f>VLOOKUP($H174,'WM-AR'!$B$7:$AL$2292,34,FALSE)</f>
        <v>#N/A</v>
      </c>
      <c r="K174" s="310" t="e">
        <f>VLOOKUP($H174,'WM-AR'!$B$7:$AL$2292,4,FALSE)</f>
        <v>#N/A</v>
      </c>
      <c r="L174" s="310" t="e">
        <f>VLOOKUP($H174,'WM-AR'!$B$7:$AL$2292,6,FALSE)</f>
        <v>#N/A</v>
      </c>
      <c r="M174" s="310" t="e">
        <f>VLOOKUP($H174,'WM-AR'!$B$7:$AL$2292,8,FALSE)</f>
        <v>#N/A</v>
      </c>
      <c r="N174" s="310" t="e">
        <f>VLOOKUP($H174,'WM-AR'!$B$7:$AL$2292,10,FALSE)</f>
        <v>#N/A</v>
      </c>
      <c r="O174" s="310" t="e">
        <f>VLOOKUP($H174,'WM-AR'!$B$7:$AL$2292,12,FALSE)</f>
        <v>#N/A</v>
      </c>
      <c r="P174" s="310" t="e">
        <f>IF(VLOOKUP($H174,'WM-AR'!$B$7:$AL$2292,14,FALSE)=0,"",VLOOKUP($H174,'WM-AR'!$B$7:$AL$2292,14,FALSE))</f>
        <v>#N/A</v>
      </c>
      <c r="Q174" s="310" t="e">
        <f>VLOOKUP($H174,'WM-AR'!$B$7:$AL$2292,16,FALSE)</f>
        <v>#N/A</v>
      </c>
      <c r="R174" s="310" t="e">
        <f>VLOOKUP($H174,'WM-AR'!$B$7:$AL$2292,18,FALSE)</f>
        <v>#N/A</v>
      </c>
      <c r="S174" s="310" t="e">
        <f>VLOOKUP($H174,'WM-AR'!$B$7:$AL$2292,20,FALSE)</f>
        <v>#N/A</v>
      </c>
      <c r="T174" s="310" t="e">
        <f>VLOOKUP($H174,'WM-AR'!$B$7:$AL$2292,22,FALSE)</f>
        <v>#N/A</v>
      </c>
      <c r="U174" s="310" t="e">
        <f>VLOOKUP($H174,'WM-AR'!$B$7:$AL$2292,24,FALSE)</f>
        <v>#N/A</v>
      </c>
      <c r="V174" s="310" t="e">
        <f>VLOOKUP($H174,'WM-AR'!$B$7:$AL$2292,25,FALSE)</f>
        <v>#N/A</v>
      </c>
      <c r="W174" s="310" t="e">
        <f>VLOOKUP($H174,'WM-AR'!$B$7:$AL$2292,26,FALSE)</f>
        <v>#N/A</v>
      </c>
      <c r="X174" s="310" t="e">
        <f>VLOOKUP($H174,'WM-AR'!$B$7:$AL$2292,27,FALSE)</f>
        <v>#N/A</v>
      </c>
      <c r="Y174" s="310" t="e">
        <f>VLOOKUP($H174,'WM-AR'!$B$7:$AL$2292,28,FALSE)</f>
        <v>#N/A</v>
      </c>
      <c r="Z174" s="310" t="e">
        <f>VLOOKUP($H174,'WM-AR'!$B$7:$AL$2292,29,FALSE)</f>
        <v>#N/A</v>
      </c>
      <c r="AA174" s="310" t="e">
        <f>VLOOKUP($H174,'WM-AR'!$B$7:$AL$2292,30,FALSE)</f>
        <v>#N/A</v>
      </c>
      <c r="AB174" s="310" t="e">
        <f>VLOOKUP($H174,'WM-AR'!$B$7:$AL$2292,31,FALSE)</f>
        <v>#N/A</v>
      </c>
      <c r="AC174" s="310" t="e">
        <f>VLOOKUP($H174,'WM-AR'!$B$7:$AL$2292,32,FALSE)</f>
        <v>#N/A</v>
      </c>
      <c r="AD174" s="310" t="e">
        <f>VLOOKUP($H174,'WM-AR'!$B$7:$AL$2292,33,FALSE)</f>
        <v>#N/A</v>
      </c>
      <c r="AE174" s="287"/>
      <c r="AF174" s="491"/>
      <c r="AG174" s="492"/>
      <c r="AH174" s="492"/>
      <c r="AI174" s="334"/>
    </row>
    <row r="175" spans="2:35" ht="34.9" customHeight="1">
      <c r="B175" s="349"/>
      <c r="C175" s="420"/>
      <c r="D175" s="426"/>
      <c r="E175" s="426"/>
      <c r="F175" s="426"/>
      <c r="G175" s="426"/>
      <c r="H175" s="350" t="str">
        <f t="shared" si="25"/>
        <v/>
      </c>
      <c r="I175" s="351"/>
      <c r="J175" s="351"/>
      <c r="K175" s="351"/>
      <c r="L175" s="351"/>
      <c r="M175" s="351"/>
      <c r="N175" s="351"/>
      <c r="O175" s="351"/>
      <c r="P175" s="351"/>
      <c r="Q175" s="351"/>
      <c r="R175" s="351"/>
      <c r="S175" s="351"/>
      <c r="T175" s="351"/>
      <c r="U175" s="351"/>
      <c r="V175" s="351"/>
      <c r="W175" s="351"/>
      <c r="X175" s="351"/>
      <c r="Y175" s="351"/>
      <c r="Z175" s="351"/>
      <c r="AA175" s="351"/>
      <c r="AB175" s="351"/>
      <c r="AC175" s="351"/>
      <c r="AD175" s="351"/>
      <c r="AE175" s="440"/>
      <c r="AF175" s="297"/>
      <c r="AG175" s="297"/>
      <c r="AH175" s="297"/>
      <c r="AI175" s="475"/>
    </row>
    <row r="176" spans="2:35" ht="34.9" customHeight="1">
      <c r="B176" s="356">
        <v>6.15</v>
      </c>
      <c r="C176" s="357" t="s">
        <v>346</v>
      </c>
      <c r="D176" s="357"/>
      <c r="E176" s="357"/>
      <c r="F176" s="459"/>
      <c r="G176" s="459"/>
      <c r="H176" s="359" t="str">
        <f t="shared" si="25"/>
        <v/>
      </c>
      <c r="I176" s="359"/>
      <c r="J176" s="360"/>
      <c r="K176" s="360"/>
      <c r="L176" s="360"/>
      <c r="M176" s="360"/>
      <c r="N176" s="360"/>
      <c r="O176" s="360"/>
      <c r="P176" s="360"/>
      <c r="Q176" s="360"/>
      <c r="R176" s="360"/>
      <c r="S176" s="360"/>
      <c r="T176" s="360"/>
      <c r="U176" s="360"/>
      <c r="V176" s="360"/>
      <c r="W176" s="360"/>
      <c r="X176" s="360"/>
      <c r="Y176" s="360"/>
      <c r="Z176" s="360"/>
      <c r="AA176" s="360"/>
      <c r="AB176" s="360"/>
      <c r="AC176" s="360"/>
      <c r="AD176" s="360"/>
      <c r="AE176" s="361"/>
      <c r="AF176" s="361"/>
      <c r="AG176" s="361"/>
      <c r="AH176" s="361"/>
      <c r="AI176" s="361"/>
    </row>
    <row r="177" spans="2:35" ht="34.9" customHeight="1">
      <c r="B177" s="440"/>
      <c r="C177" s="285" t="s">
        <v>601</v>
      </c>
      <c r="D177" s="308"/>
      <c r="E177" s="287" t="s">
        <v>679</v>
      </c>
      <c r="F177" s="288" t="s">
        <v>1579</v>
      </c>
      <c r="G177" s="289"/>
      <c r="H177" s="290" t="str">
        <f t="shared" si="25"/>
        <v/>
      </c>
      <c r="I177" s="290"/>
      <c r="J177" s="290"/>
      <c r="K177" s="290"/>
      <c r="L177" s="290"/>
      <c r="M177" s="291"/>
      <c r="N177" s="454"/>
      <c r="O177" s="442"/>
      <c r="P177" s="442"/>
      <c r="Q177" s="442"/>
      <c r="R177" s="442"/>
      <c r="S177" s="442"/>
      <c r="T177" s="442"/>
      <c r="U177" s="443"/>
      <c r="V177" s="444"/>
      <c r="W177" s="444"/>
      <c r="X177" s="444"/>
      <c r="Y177" s="444"/>
      <c r="Z177" s="444"/>
      <c r="AA177" s="444"/>
      <c r="AB177" s="444"/>
      <c r="AC177" s="444"/>
      <c r="AD177" s="444"/>
      <c r="AE177" s="423" t="s">
        <v>1580</v>
      </c>
      <c r="AF177" s="424"/>
      <c r="AG177" s="424"/>
      <c r="AH177" s="424"/>
      <c r="AI177" s="333"/>
    </row>
    <row r="178" spans="2:35" ht="49.9" customHeight="1">
      <c r="B178" s="307"/>
      <c r="C178" s="286"/>
      <c r="D178" s="286"/>
      <c r="E178" s="286"/>
      <c r="F178" s="286" t="str">
        <f>"Fabrication "&amp;M178&amp;" "&amp;P178</f>
        <v xml:space="preserve">Fabrication Light Steel - Standard (30KG/M&gt;Weight) </v>
      </c>
      <c r="G178" s="452" t="s">
        <v>1532</v>
      </c>
      <c r="H178" s="309" t="str">
        <f t="shared" si="25"/>
        <v>S01AA003-00001</v>
      </c>
      <c r="I178" s="310"/>
      <c r="J178" s="310" t="str">
        <f>VLOOKUP($H178,'WM-AR'!$B$7:$AL$2292,34,FALSE)</f>
        <v>TON</v>
      </c>
      <c r="K178" s="310" t="str">
        <f>VLOOKUP($H178,'WM-AR'!$B$7:$AL$2292,4,FALSE)</f>
        <v>Main Steel Structure Fabrication Work</v>
      </c>
      <c r="L178" s="310" t="str">
        <f>VLOOKUP($H178,'WM-AR'!$B$7:$AL$2292,6,FALSE)</f>
        <v>Shelter/Building</v>
      </c>
      <c r="M178" s="310" t="str">
        <f>VLOOKUP($H178,'WM-AR'!$B$7:$AL$2292,8,FALSE)</f>
        <v>Light Steel - Standard (30KG/M&gt;Weight)</v>
      </c>
      <c r="N178" s="310">
        <f>VLOOKUP($H178,'WM-AR'!$B$7:$AL$2292,10,FALSE)</f>
        <v>0</v>
      </c>
      <c r="O178" s="310">
        <f>VLOOKUP($H178,'WM-AR'!$B$7:$AL$2292,12,FALSE)</f>
        <v>0</v>
      </c>
      <c r="P178" s="310" t="str">
        <f>IF(VLOOKUP($H178,'WM-AR'!$B$7:$AL$2292,14,FALSE)=0,"",VLOOKUP($H178,'WM-AR'!$B$7:$AL$2292,14,FALSE))</f>
        <v/>
      </c>
      <c r="Q178" s="310">
        <f>VLOOKUP($H178,'WM-AR'!$B$7:$AL$2292,16,FALSE)</f>
        <v>0</v>
      </c>
      <c r="R178" s="310">
        <f>VLOOKUP($H178,'WM-AR'!$B$7:$AL$2292,18,FALSE)</f>
        <v>0</v>
      </c>
      <c r="S178" s="310">
        <f>VLOOKUP($H178,'WM-AR'!$B$7:$AL$2292,20,FALSE)</f>
        <v>0</v>
      </c>
      <c r="T178" s="310">
        <f>VLOOKUP($H178,'WM-AR'!$B$7:$AL$2292,22,FALSE)</f>
        <v>0</v>
      </c>
      <c r="U178" s="310">
        <f>VLOOKUP($H178,'WM-AR'!$B$7:$AL$2292,24,FALSE)</f>
        <v>0</v>
      </c>
      <c r="V178" s="310">
        <f>VLOOKUP($H178,'WM-AR'!$B$7:$AL$2292,25,FALSE)</f>
        <v>0</v>
      </c>
      <c r="W178" s="310">
        <f>VLOOKUP($H178,'WM-AR'!$B$7:$AL$2292,26,FALSE)</f>
        <v>0</v>
      </c>
      <c r="X178" s="310">
        <f>VLOOKUP($H178,'WM-AR'!$B$7:$AL$2292,27,FALSE)</f>
        <v>0</v>
      </c>
      <c r="Y178" s="310">
        <f>VLOOKUP($H178,'WM-AR'!$B$7:$AL$2292,28,FALSE)</f>
        <v>0</v>
      </c>
      <c r="Z178" s="310" t="str">
        <f>VLOOKUP($H178,'WM-AR'!$B$7:$AL$2292,29,FALSE)</f>
        <v>Material: (   )</v>
      </c>
      <c r="AA178" s="310">
        <f>VLOOKUP($H178,'WM-AR'!$B$7:$AL$2292,30,FALSE)</f>
        <v>0</v>
      </c>
      <c r="AB178" s="310">
        <f>VLOOKUP($H178,'WM-AR'!$B$7:$AL$2292,31,FALSE)</f>
        <v>0</v>
      </c>
      <c r="AC178" s="310">
        <f>VLOOKUP($H178,'WM-AR'!$B$7:$AL$2292,32,FALSE)</f>
        <v>0</v>
      </c>
      <c r="AD178" s="310">
        <f>VLOOKUP($H178,'WM-AR'!$B$7:$AL$2292,33,FALSE)</f>
        <v>0</v>
      </c>
      <c r="AE178" s="287" t="s">
        <v>1572</v>
      </c>
      <c r="AF178" s="491" t="s">
        <v>1530</v>
      </c>
      <c r="AG178" s="492"/>
      <c r="AH178" s="492" t="s">
        <v>886</v>
      </c>
      <c r="AI178" s="334" t="s">
        <v>1487</v>
      </c>
    </row>
    <row r="179" spans="2:35" ht="49.9" customHeight="1">
      <c r="B179" s="314"/>
      <c r="C179" s="285"/>
      <c r="D179" s="285"/>
      <c r="E179" s="285"/>
      <c r="F179" s="286" t="str">
        <f>"Erection "&amp;M179&amp;" "&amp;P179</f>
        <v xml:space="preserve">Erection Light Steel (30KG/M&gt;Weight) </v>
      </c>
      <c r="G179" s="452" t="s">
        <v>1534</v>
      </c>
      <c r="H179" s="309" t="str">
        <f t="shared" si="25"/>
        <v>S03AA029-00001</v>
      </c>
      <c r="I179" s="310"/>
      <c r="J179" s="310" t="str">
        <f>VLOOKUP($H179,'WM-AR'!$B$7:$AL$2292,34,FALSE)</f>
        <v>TON</v>
      </c>
      <c r="K179" s="310" t="str">
        <f>VLOOKUP($H179,'WM-AR'!$B$7:$AL$2292,4,FALSE)</f>
        <v>Main Steel Structure Erection Work</v>
      </c>
      <c r="L179" s="310" t="str">
        <f>VLOOKUP($H179,'WM-AR'!$B$7:$AL$2292,6,FALSE)</f>
        <v>Shelter/Building</v>
      </c>
      <c r="M179" s="310" t="str">
        <f>VLOOKUP($H179,'WM-AR'!$B$7:$AL$2292,8,FALSE)</f>
        <v>Light Steel (30KG/M&gt;Weight)</v>
      </c>
      <c r="N179" s="310">
        <f>VLOOKUP($H179,'WM-AR'!$B$7:$AL$2292,10,FALSE)</f>
        <v>0</v>
      </c>
      <c r="O179" s="310">
        <f>VLOOKUP($H179,'WM-AR'!$B$7:$AL$2292,12,FALSE)</f>
        <v>0</v>
      </c>
      <c r="P179" s="310" t="str">
        <f>IF(VLOOKUP($H179,'WM-AR'!$B$7:$AL$2292,14,FALSE)=0,"",VLOOKUP($H179,'WM-AR'!$B$7:$AL$2292,14,FALSE))</f>
        <v/>
      </c>
      <c r="Q179" s="310">
        <f>VLOOKUP($H179,'WM-AR'!$B$7:$AL$2292,16,FALSE)</f>
        <v>0</v>
      </c>
      <c r="R179" s="310">
        <f>VLOOKUP($H179,'WM-AR'!$B$7:$AL$2292,18,FALSE)</f>
        <v>0</v>
      </c>
      <c r="S179" s="310">
        <f>VLOOKUP($H179,'WM-AR'!$B$7:$AL$2292,20,FALSE)</f>
        <v>0</v>
      </c>
      <c r="T179" s="310">
        <f>VLOOKUP($H179,'WM-AR'!$B$7:$AL$2292,22,FALSE)</f>
        <v>0</v>
      </c>
      <c r="U179" s="310">
        <f>VLOOKUP($H179,'WM-AR'!$B$7:$AL$2292,24,FALSE)</f>
        <v>0</v>
      </c>
      <c r="V179" s="310">
        <f>VLOOKUP($H179,'WM-AR'!$B$7:$AL$2292,25,FALSE)</f>
        <v>0</v>
      </c>
      <c r="W179" s="310">
        <f>VLOOKUP($H179,'WM-AR'!$B$7:$AL$2292,26,FALSE)</f>
        <v>0</v>
      </c>
      <c r="X179" s="310">
        <f>VLOOKUP($H179,'WM-AR'!$B$7:$AL$2292,27,FALSE)</f>
        <v>0</v>
      </c>
      <c r="Y179" s="310">
        <f>VLOOKUP($H179,'WM-AR'!$B$7:$AL$2292,28,FALSE)</f>
        <v>0</v>
      </c>
      <c r="Z179" s="310" t="str">
        <f>VLOOKUP($H179,'WM-AR'!$B$7:$AL$2292,29,FALSE)</f>
        <v>Material: (   )</v>
      </c>
      <c r="AA179" s="310">
        <f>VLOOKUP($H179,'WM-AR'!$B$7:$AL$2292,30,FALSE)</f>
        <v>0</v>
      </c>
      <c r="AB179" s="310">
        <f>VLOOKUP($H179,'WM-AR'!$B$7:$AL$2292,31,FALSE)</f>
        <v>0</v>
      </c>
      <c r="AC179" s="310">
        <f>VLOOKUP($H179,'WM-AR'!$B$7:$AL$2292,32,FALSE)</f>
        <v>0</v>
      </c>
      <c r="AD179" s="310">
        <f>VLOOKUP($H179,'WM-AR'!$B$7:$AL$2292,33,FALSE)</f>
        <v>0</v>
      </c>
      <c r="AE179" s="287"/>
      <c r="AF179" s="491" t="s">
        <v>1530</v>
      </c>
      <c r="AG179" s="492"/>
      <c r="AH179" s="492" t="s">
        <v>886</v>
      </c>
      <c r="AI179" s="422"/>
    </row>
    <row r="180" spans="2:35" ht="49.9" customHeight="1">
      <c r="B180" s="314"/>
      <c r="C180" s="285"/>
      <c r="D180" s="285"/>
      <c r="E180" s="285"/>
      <c r="F180" s="286" t="str">
        <f t="shared" ref="F180" si="30">M180&amp;" "&amp;P180</f>
        <v xml:space="preserve">Steel Painting/Coating </v>
      </c>
      <c r="G180" s="452" t="s">
        <v>1489</v>
      </c>
      <c r="H180" s="309" t="str">
        <f t="shared" si="25"/>
        <v>S01AA010-00001</v>
      </c>
      <c r="I180" s="310"/>
      <c r="J180" s="310" t="str">
        <f>VLOOKUP($H180,'WM-AR'!$B$7:$AL$2292,34,FALSE)</f>
        <v>M2</v>
      </c>
      <c r="K180" s="310" t="str">
        <f>VLOOKUP($H180,'WM-AR'!$B$7:$AL$2292,4,FALSE)</f>
        <v>Main Steel Structure Fabrication Work</v>
      </c>
      <c r="L180" s="310" t="str">
        <f>VLOOKUP($H180,'WM-AR'!$B$7:$AL$2292,6,FALSE)</f>
        <v>Shelter/Building</v>
      </c>
      <c r="M180" s="310" t="str">
        <f>VLOOKUP($H180,'WM-AR'!$B$7:$AL$2292,8,FALSE)</f>
        <v>Steel Painting/Coating</v>
      </c>
      <c r="N180" s="310" t="str">
        <f>VLOOKUP($H180,'WM-AR'!$B$7:$AL$2292,10,FALSE)</f>
        <v>for Non-Fireproofed Steel Surface, Surface Preparation, Primer, Second &amp; Final Coat</v>
      </c>
      <c r="O180" s="310">
        <f>VLOOKUP($H180,'WM-AR'!$B$7:$AL$2292,12,FALSE)</f>
        <v>0</v>
      </c>
      <c r="P180" s="310" t="str">
        <f>IF(VLOOKUP($H180,'WM-AR'!$B$7:$AL$2292,14,FALSE)=0,"",VLOOKUP($H180,'WM-AR'!$B$7:$AL$2292,14,FALSE))</f>
        <v/>
      </c>
      <c r="Q180" s="310">
        <f>VLOOKUP($H180,'WM-AR'!$B$7:$AL$2292,16,FALSE)</f>
        <v>0</v>
      </c>
      <c r="R180" s="310">
        <f>VLOOKUP($H180,'WM-AR'!$B$7:$AL$2292,18,FALSE)</f>
        <v>0</v>
      </c>
      <c r="S180" s="310">
        <f>VLOOKUP($H180,'WM-AR'!$B$7:$AL$2292,20,FALSE)</f>
        <v>0</v>
      </c>
      <c r="T180" s="310">
        <f>VLOOKUP($H180,'WM-AR'!$B$7:$AL$2292,22,FALSE)</f>
        <v>0</v>
      </c>
      <c r="U180" s="310">
        <f>VLOOKUP($H180,'WM-AR'!$B$7:$AL$2292,24,FALSE)</f>
        <v>0</v>
      </c>
      <c r="V180" s="310">
        <f>VLOOKUP($H180,'WM-AR'!$B$7:$AL$2292,25,FALSE)</f>
        <v>0</v>
      </c>
      <c r="W180" s="310">
        <f>VLOOKUP($H180,'WM-AR'!$B$7:$AL$2292,26,FALSE)</f>
        <v>0</v>
      </c>
      <c r="X180" s="310">
        <f>VLOOKUP($H180,'WM-AR'!$B$7:$AL$2292,27,FALSE)</f>
        <v>0</v>
      </c>
      <c r="Y180" s="310">
        <f>VLOOKUP($H180,'WM-AR'!$B$7:$AL$2292,28,FALSE)</f>
        <v>0</v>
      </c>
      <c r="Z180" s="310" t="str">
        <f>VLOOKUP($H180,'WM-AR'!$B$7:$AL$2292,29,FALSE)</f>
        <v>Material: (   )</v>
      </c>
      <c r="AA180" s="310">
        <f>VLOOKUP($H180,'WM-AR'!$B$7:$AL$2292,30,FALSE)</f>
        <v>0</v>
      </c>
      <c r="AB180" s="310">
        <f>VLOOKUP($H180,'WM-AR'!$B$7:$AL$2292,31,FALSE)</f>
        <v>0</v>
      </c>
      <c r="AC180" s="310">
        <f>VLOOKUP($H180,'WM-AR'!$B$7:$AL$2292,32,FALSE)</f>
        <v>0</v>
      </c>
      <c r="AD180" s="310">
        <f>VLOOKUP($H180,'WM-AR'!$B$7:$AL$2292,33,FALSE)</f>
        <v>0</v>
      </c>
      <c r="AE180" s="287"/>
      <c r="AF180" s="491" t="s">
        <v>1490</v>
      </c>
      <c r="AG180" s="492"/>
      <c r="AH180" s="492" t="s">
        <v>763</v>
      </c>
      <c r="AI180" s="422" t="s">
        <v>1491</v>
      </c>
    </row>
    <row r="181" spans="2:35" ht="34.9" customHeight="1">
      <c r="B181" s="349"/>
      <c r="C181" s="420"/>
      <c r="D181" s="426"/>
      <c r="E181" s="426"/>
      <c r="F181" s="426"/>
      <c r="G181" s="426"/>
      <c r="H181" s="350" t="str">
        <f t="shared" si="25"/>
        <v/>
      </c>
      <c r="I181" s="351"/>
      <c r="J181" s="351"/>
      <c r="K181" s="351"/>
      <c r="L181" s="351"/>
      <c r="M181" s="351"/>
      <c r="N181" s="351"/>
      <c r="O181" s="351"/>
      <c r="P181" s="351"/>
      <c r="Q181" s="351"/>
      <c r="R181" s="351"/>
      <c r="S181" s="351"/>
      <c r="T181" s="351"/>
      <c r="U181" s="351"/>
      <c r="V181" s="351"/>
      <c r="W181" s="351"/>
      <c r="X181" s="351"/>
      <c r="Y181" s="351"/>
      <c r="Z181" s="351"/>
      <c r="AA181" s="351"/>
      <c r="AB181" s="351"/>
      <c r="AC181" s="351"/>
      <c r="AD181" s="351"/>
      <c r="AE181" s="440"/>
      <c r="AF181" s="297"/>
      <c r="AG181" s="297"/>
      <c r="AH181" s="297"/>
      <c r="AI181" s="475"/>
    </row>
    <row r="182" spans="2:35" ht="34.9" customHeight="1">
      <c r="B182" s="356">
        <v>6.16</v>
      </c>
      <c r="C182" s="357" t="s">
        <v>347</v>
      </c>
      <c r="D182" s="357"/>
      <c r="E182" s="357"/>
      <c r="F182" s="459"/>
      <c r="G182" s="459"/>
      <c r="H182" s="359" t="str">
        <f t="shared" si="25"/>
        <v/>
      </c>
      <c r="I182" s="359"/>
      <c r="J182" s="360"/>
      <c r="K182" s="360"/>
      <c r="L182" s="360"/>
      <c r="M182" s="360"/>
      <c r="N182" s="360"/>
      <c r="O182" s="360"/>
      <c r="P182" s="360"/>
      <c r="Q182" s="360"/>
      <c r="R182" s="360"/>
      <c r="S182" s="360"/>
      <c r="T182" s="360"/>
      <c r="U182" s="360"/>
      <c r="V182" s="360"/>
      <c r="W182" s="360"/>
      <c r="X182" s="360"/>
      <c r="Y182" s="360"/>
      <c r="Z182" s="360"/>
      <c r="AA182" s="360"/>
      <c r="AB182" s="360"/>
      <c r="AC182" s="360"/>
      <c r="AD182" s="360"/>
      <c r="AE182" s="361"/>
      <c r="AF182" s="361"/>
      <c r="AG182" s="361"/>
      <c r="AH182" s="361"/>
      <c r="AI182" s="361"/>
    </row>
    <row r="183" spans="2:35" ht="34.9" customHeight="1">
      <c r="B183" s="440"/>
      <c r="C183" s="285" t="s">
        <v>601</v>
      </c>
      <c r="D183" s="308"/>
      <c r="E183" s="287" t="s">
        <v>679</v>
      </c>
      <c r="F183" s="288" t="s">
        <v>1581</v>
      </c>
      <c r="G183" s="289"/>
      <c r="H183" s="290" t="str">
        <f t="shared" si="25"/>
        <v/>
      </c>
      <c r="I183" s="290"/>
      <c r="J183" s="290"/>
      <c r="K183" s="290"/>
      <c r="L183" s="290"/>
      <c r="M183" s="291"/>
      <c r="N183" s="454"/>
      <c r="O183" s="442"/>
      <c r="P183" s="442"/>
      <c r="Q183" s="442"/>
      <c r="R183" s="442"/>
      <c r="S183" s="442"/>
      <c r="T183" s="442"/>
      <c r="U183" s="443"/>
      <c r="V183" s="444"/>
      <c r="W183" s="444"/>
      <c r="X183" s="444"/>
      <c r="Y183" s="444"/>
      <c r="Z183" s="444"/>
      <c r="AA183" s="444"/>
      <c r="AB183" s="444"/>
      <c r="AC183" s="444"/>
      <c r="AD183" s="444"/>
      <c r="AE183" s="423" t="s">
        <v>1580</v>
      </c>
      <c r="AF183" s="424"/>
      <c r="AG183" s="424"/>
      <c r="AH183" s="424"/>
      <c r="AI183" s="333"/>
    </row>
    <row r="184" spans="2:35" ht="49.9" customHeight="1">
      <c r="B184" s="307"/>
      <c r="C184" s="286"/>
      <c r="D184" s="286"/>
      <c r="E184" s="286"/>
      <c r="F184" s="286" t="str">
        <f>"Fabrication "&amp;M184&amp;" "&amp;P184</f>
        <v xml:space="preserve">Fabrication Light Steel - Standard (30KG/M&gt;Weight) </v>
      </c>
      <c r="G184" s="452" t="s">
        <v>1532</v>
      </c>
      <c r="H184" s="309" t="str">
        <f t="shared" si="25"/>
        <v>S01AA003-00001</v>
      </c>
      <c r="I184" s="310"/>
      <c r="J184" s="310" t="str">
        <f>VLOOKUP($H184,'WM-AR'!$B$7:$AL$2292,34,FALSE)</f>
        <v>TON</v>
      </c>
      <c r="K184" s="310" t="str">
        <f>VLOOKUP($H184,'WM-AR'!$B$7:$AL$2292,4,FALSE)</f>
        <v>Main Steel Structure Fabrication Work</v>
      </c>
      <c r="L184" s="310" t="str">
        <f>VLOOKUP($H184,'WM-AR'!$B$7:$AL$2292,6,FALSE)</f>
        <v>Shelter/Building</v>
      </c>
      <c r="M184" s="310" t="str">
        <f>VLOOKUP($H184,'WM-AR'!$B$7:$AL$2292,8,FALSE)</f>
        <v>Light Steel - Standard (30KG/M&gt;Weight)</v>
      </c>
      <c r="N184" s="310">
        <f>VLOOKUP($H184,'WM-AR'!$B$7:$AL$2292,10,FALSE)</f>
        <v>0</v>
      </c>
      <c r="O184" s="310">
        <f>VLOOKUP($H184,'WM-AR'!$B$7:$AL$2292,12,FALSE)</f>
        <v>0</v>
      </c>
      <c r="P184" s="310" t="str">
        <f>IF(VLOOKUP($H184,'WM-AR'!$B$7:$AL$2292,14,FALSE)=0,"",VLOOKUP($H184,'WM-AR'!$B$7:$AL$2292,14,FALSE))</f>
        <v/>
      </c>
      <c r="Q184" s="310">
        <f>VLOOKUP($H184,'WM-AR'!$B$7:$AL$2292,16,FALSE)</f>
        <v>0</v>
      </c>
      <c r="R184" s="310">
        <f>VLOOKUP($H184,'WM-AR'!$B$7:$AL$2292,18,FALSE)</f>
        <v>0</v>
      </c>
      <c r="S184" s="310">
        <f>VLOOKUP($H184,'WM-AR'!$B$7:$AL$2292,20,FALSE)</f>
        <v>0</v>
      </c>
      <c r="T184" s="310">
        <f>VLOOKUP($H184,'WM-AR'!$B$7:$AL$2292,22,FALSE)</f>
        <v>0</v>
      </c>
      <c r="U184" s="310">
        <f>VLOOKUP($H184,'WM-AR'!$B$7:$AL$2292,24,FALSE)</f>
        <v>0</v>
      </c>
      <c r="V184" s="310">
        <f>VLOOKUP($H184,'WM-AR'!$B$7:$AL$2292,25,FALSE)</f>
        <v>0</v>
      </c>
      <c r="W184" s="310">
        <f>VLOOKUP($H184,'WM-AR'!$B$7:$AL$2292,26,FALSE)</f>
        <v>0</v>
      </c>
      <c r="X184" s="310">
        <f>VLOOKUP($H184,'WM-AR'!$B$7:$AL$2292,27,FALSE)</f>
        <v>0</v>
      </c>
      <c r="Y184" s="310">
        <f>VLOOKUP($H184,'WM-AR'!$B$7:$AL$2292,28,FALSE)</f>
        <v>0</v>
      </c>
      <c r="Z184" s="310" t="str">
        <f>VLOOKUP($H184,'WM-AR'!$B$7:$AL$2292,29,FALSE)</f>
        <v>Material: (   )</v>
      </c>
      <c r="AA184" s="310">
        <f>VLOOKUP($H184,'WM-AR'!$B$7:$AL$2292,30,FALSE)</f>
        <v>0</v>
      </c>
      <c r="AB184" s="310">
        <f>VLOOKUP($H184,'WM-AR'!$B$7:$AL$2292,31,FALSE)</f>
        <v>0</v>
      </c>
      <c r="AC184" s="310">
        <f>VLOOKUP($H184,'WM-AR'!$B$7:$AL$2292,32,FALSE)</f>
        <v>0</v>
      </c>
      <c r="AD184" s="310">
        <f>VLOOKUP($H184,'WM-AR'!$B$7:$AL$2292,33,FALSE)</f>
        <v>0</v>
      </c>
      <c r="AE184" s="287" t="s">
        <v>1572</v>
      </c>
      <c r="AF184" s="491" t="s">
        <v>1530</v>
      </c>
      <c r="AG184" s="492"/>
      <c r="AH184" s="492" t="s">
        <v>886</v>
      </c>
      <c r="AI184" s="334" t="s">
        <v>1487</v>
      </c>
    </row>
    <row r="185" spans="2:35" ht="49.9" customHeight="1">
      <c r="B185" s="314"/>
      <c r="C185" s="285"/>
      <c r="D185" s="285"/>
      <c r="E185" s="285"/>
      <c r="F185" s="286" t="str">
        <f>"Erection "&amp;M185&amp;" "&amp;P185</f>
        <v xml:space="preserve">Erection Light Steel (30KG/M&gt;Weight) </v>
      </c>
      <c r="G185" s="452" t="s">
        <v>1534</v>
      </c>
      <c r="H185" s="309" t="str">
        <f t="shared" si="25"/>
        <v>S03AA029-00001</v>
      </c>
      <c r="I185" s="310"/>
      <c r="J185" s="310" t="str">
        <f>VLOOKUP($H185,'WM-AR'!$B$7:$AL$2292,34,FALSE)</f>
        <v>TON</v>
      </c>
      <c r="K185" s="310" t="str">
        <f>VLOOKUP($H185,'WM-AR'!$B$7:$AL$2292,4,FALSE)</f>
        <v>Main Steel Structure Erection Work</v>
      </c>
      <c r="L185" s="310" t="str">
        <f>VLOOKUP($H185,'WM-AR'!$B$7:$AL$2292,6,FALSE)</f>
        <v>Shelter/Building</v>
      </c>
      <c r="M185" s="310" t="str">
        <f>VLOOKUP($H185,'WM-AR'!$B$7:$AL$2292,8,FALSE)</f>
        <v>Light Steel (30KG/M&gt;Weight)</v>
      </c>
      <c r="N185" s="310">
        <f>VLOOKUP($H185,'WM-AR'!$B$7:$AL$2292,10,FALSE)</f>
        <v>0</v>
      </c>
      <c r="O185" s="310">
        <f>VLOOKUP($H185,'WM-AR'!$B$7:$AL$2292,12,FALSE)</f>
        <v>0</v>
      </c>
      <c r="P185" s="310" t="str">
        <f>IF(VLOOKUP($H185,'WM-AR'!$B$7:$AL$2292,14,FALSE)=0,"",VLOOKUP($H185,'WM-AR'!$B$7:$AL$2292,14,FALSE))</f>
        <v/>
      </c>
      <c r="Q185" s="310">
        <f>VLOOKUP($H185,'WM-AR'!$B$7:$AL$2292,16,FALSE)</f>
        <v>0</v>
      </c>
      <c r="R185" s="310">
        <f>VLOOKUP($H185,'WM-AR'!$B$7:$AL$2292,18,FALSE)</f>
        <v>0</v>
      </c>
      <c r="S185" s="310">
        <f>VLOOKUP($H185,'WM-AR'!$B$7:$AL$2292,20,FALSE)</f>
        <v>0</v>
      </c>
      <c r="T185" s="310">
        <f>VLOOKUP($H185,'WM-AR'!$B$7:$AL$2292,22,FALSE)</f>
        <v>0</v>
      </c>
      <c r="U185" s="310">
        <f>VLOOKUP($H185,'WM-AR'!$B$7:$AL$2292,24,FALSE)</f>
        <v>0</v>
      </c>
      <c r="V185" s="310">
        <f>VLOOKUP($H185,'WM-AR'!$B$7:$AL$2292,25,FALSE)</f>
        <v>0</v>
      </c>
      <c r="W185" s="310">
        <f>VLOOKUP($H185,'WM-AR'!$B$7:$AL$2292,26,FALSE)</f>
        <v>0</v>
      </c>
      <c r="X185" s="310">
        <f>VLOOKUP($H185,'WM-AR'!$B$7:$AL$2292,27,FALSE)</f>
        <v>0</v>
      </c>
      <c r="Y185" s="310">
        <f>VLOOKUP($H185,'WM-AR'!$B$7:$AL$2292,28,FALSE)</f>
        <v>0</v>
      </c>
      <c r="Z185" s="310" t="str">
        <f>VLOOKUP($H185,'WM-AR'!$B$7:$AL$2292,29,FALSE)</f>
        <v>Material: (   )</v>
      </c>
      <c r="AA185" s="310">
        <f>VLOOKUP($H185,'WM-AR'!$B$7:$AL$2292,30,FALSE)</f>
        <v>0</v>
      </c>
      <c r="AB185" s="310">
        <f>VLOOKUP($H185,'WM-AR'!$B$7:$AL$2292,31,FALSE)</f>
        <v>0</v>
      </c>
      <c r="AC185" s="310">
        <f>VLOOKUP($H185,'WM-AR'!$B$7:$AL$2292,32,FALSE)</f>
        <v>0</v>
      </c>
      <c r="AD185" s="310">
        <f>VLOOKUP($H185,'WM-AR'!$B$7:$AL$2292,33,FALSE)</f>
        <v>0</v>
      </c>
      <c r="AE185" s="287"/>
      <c r="AF185" s="491" t="s">
        <v>1530</v>
      </c>
      <c r="AG185" s="492"/>
      <c r="AH185" s="492" t="s">
        <v>886</v>
      </c>
      <c r="AI185" s="422"/>
    </row>
    <row r="186" spans="2:35" ht="49.9" customHeight="1">
      <c r="B186" s="314"/>
      <c r="C186" s="285"/>
      <c r="D186" s="285"/>
      <c r="E186" s="285"/>
      <c r="F186" s="286" t="str">
        <f t="shared" ref="F186" si="31">M186&amp;" "&amp;P186</f>
        <v xml:space="preserve">Steel Painting/Coating </v>
      </c>
      <c r="G186" s="452" t="s">
        <v>1489</v>
      </c>
      <c r="H186" s="309" t="str">
        <f t="shared" si="25"/>
        <v>S01AA010-00001</v>
      </c>
      <c r="I186" s="310"/>
      <c r="J186" s="310" t="str">
        <f>VLOOKUP($H186,'WM-AR'!$B$7:$AL$2292,34,FALSE)</f>
        <v>M2</v>
      </c>
      <c r="K186" s="310" t="str">
        <f>VLOOKUP($H186,'WM-AR'!$B$7:$AL$2292,4,FALSE)</f>
        <v>Main Steel Structure Fabrication Work</v>
      </c>
      <c r="L186" s="310" t="str">
        <f>VLOOKUP($H186,'WM-AR'!$B$7:$AL$2292,6,FALSE)</f>
        <v>Shelter/Building</v>
      </c>
      <c r="M186" s="310" t="str">
        <f>VLOOKUP($H186,'WM-AR'!$B$7:$AL$2292,8,FALSE)</f>
        <v>Steel Painting/Coating</v>
      </c>
      <c r="N186" s="310" t="str">
        <f>VLOOKUP($H186,'WM-AR'!$B$7:$AL$2292,10,FALSE)</f>
        <v>for Non-Fireproofed Steel Surface, Surface Preparation, Primer, Second &amp; Final Coat</v>
      </c>
      <c r="O186" s="310">
        <f>VLOOKUP($H186,'WM-AR'!$B$7:$AL$2292,12,FALSE)</f>
        <v>0</v>
      </c>
      <c r="P186" s="310" t="str">
        <f>IF(VLOOKUP($H186,'WM-AR'!$B$7:$AL$2292,14,FALSE)=0,"",VLOOKUP($H186,'WM-AR'!$B$7:$AL$2292,14,FALSE))</f>
        <v/>
      </c>
      <c r="Q186" s="310">
        <f>VLOOKUP($H186,'WM-AR'!$B$7:$AL$2292,16,FALSE)</f>
        <v>0</v>
      </c>
      <c r="R186" s="310">
        <f>VLOOKUP($H186,'WM-AR'!$B$7:$AL$2292,18,FALSE)</f>
        <v>0</v>
      </c>
      <c r="S186" s="310">
        <f>VLOOKUP($H186,'WM-AR'!$B$7:$AL$2292,20,FALSE)</f>
        <v>0</v>
      </c>
      <c r="T186" s="310">
        <f>VLOOKUP($H186,'WM-AR'!$B$7:$AL$2292,22,FALSE)</f>
        <v>0</v>
      </c>
      <c r="U186" s="310">
        <f>VLOOKUP($H186,'WM-AR'!$B$7:$AL$2292,24,FALSE)</f>
        <v>0</v>
      </c>
      <c r="V186" s="310">
        <f>VLOOKUP($H186,'WM-AR'!$B$7:$AL$2292,25,FALSE)</f>
        <v>0</v>
      </c>
      <c r="W186" s="310">
        <f>VLOOKUP($H186,'WM-AR'!$B$7:$AL$2292,26,FALSE)</f>
        <v>0</v>
      </c>
      <c r="X186" s="310">
        <f>VLOOKUP($H186,'WM-AR'!$B$7:$AL$2292,27,FALSE)</f>
        <v>0</v>
      </c>
      <c r="Y186" s="310">
        <f>VLOOKUP($H186,'WM-AR'!$B$7:$AL$2292,28,FALSE)</f>
        <v>0</v>
      </c>
      <c r="Z186" s="310" t="str">
        <f>VLOOKUP($H186,'WM-AR'!$B$7:$AL$2292,29,FALSE)</f>
        <v>Material: (   )</v>
      </c>
      <c r="AA186" s="310">
        <f>VLOOKUP($H186,'WM-AR'!$B$7:$AL$2292,30,FALSE)</f>
        <v>0</v>
      </c>
      <c r="AB186" s="310">
        <f>VLOOKUP($H186,'WM-AR'!$B$7:$AL$2292,31,FALSE)</f>
        <v>0</v>
      </c>
      <c r="AC186" s="310">
        <f>VLOOKUP($H186,'WM-AR'!$B$7:$AL$2292,32,FALSE)</f>
        <v>0</v>
      </c>
      <c r="AD186" s="310">
        <f>VLOOKUP($H186,'WM-AR'!$B$7:$AL$2292,33,FALSE)</f>
        <v>0</v>
      </c>
      <c r="AE186" s="287"/>
      <c r="AF186" s="491" t="s">
        <v>1490</v>
      </c>
      <c r="AG186" s="492"/>
      <c r="AH186" s="492" t="s">
        <v>763</v>
      </c>
      <c r="AI186" s="422" t="s">
        <v>1491</v>
      </c>
    </row>
    <row r="187" spans="2:35" ht="34.9" customHeight="1">
      <c r="B187" s="349"/>
      <c r="C187" s="420"/>
      <c r="D187" s="426"/>
      <c r="E187" s="426"/>
      <c r="F187" s="426"/>
      <c r="G187" s="426"/>
      <c r="H187" s="350" t="str">
        <f t="shared" si="25"/>
        <v/>
      </c>
      <c r="I187" s="351"/>
      <c r="J187" s="351"/>
      <c r="K187" s="351"/>
      <c r="L187" s="351"/>
      <c r="M187" s="351"/>
      <c r="N187" s="351"/>
      <c r="O187" s="351"/>
      <c r="P187" s="351"/>
      <c r="Q187" s="351"/>
      <c r="R187" s="351"/>
      <c r="S187" s="351"/>
      <c r="T187" s="351"/>
      <c r="U187" s="351"/>
      <c r="V187" s="351"/>
      <c r="W187" s="351"/>
      <c r="X187" s="351"/>
      <c r="Y187" s="351"/>
      <c r="Z187" s="351"/>
      <c r="AA187" s="351"/>
      <c r="AB187" s="351"/>
      <c r="AC187" s="351"/>
      <c r="AD187" s="351"/>
      <c r="AE187" s="440"/>
      <c r="AF187" s="297"/>
      <c r="AG187" s="297"/>
      <c r="AH187" s="297"/>
      <c r="AI187" s="475"/>
    </row>
    <row r="188" spans="2:35" ht="34.9" customHeight="1">
      <c r="B188" s="356">
        <v>6.17</v>
      </c>
      <c r="C188" s="357" t="s">
        <v>348</v>
      </c>
      <c r="D188" s="357"/>
      <c r="E188" s="357"/>
      <c r="F188" s="459"/>
      <c r="G188" s="459"/>
      <c r="H188" s="359" t="str">
        <f t="shared" si="25"/>
        <v/>
      </c>
      <c r="I188" s="359"/>
      <c r="J188" s="360"/>
      <c r="K188" s="360"/>
      <c r="L188" s="360"/>
      <c r="M188" s="360"/>
      <c r="N188" s="360"/>
      <c r="O188" s="360"/>
      <c r="P188" s="360"/>
      <c r="Q188" s="360"/>
      <c r="R188" s="360"/>
      <c r="S188" s="360"/>
      <c r="T188" s="360"/>
      <c r="U188" s="360"/>
      <c r="V188" s="360"/>
      <c r="W188" s="360"/>
      <c r="X188" s="360"/>
      <c r="Y188" s="360"/>
      <c r="Z188" s="360"/>
      <c r="AA188" s="360"/>
      <c r="AB188" s="360"/>
      <c r="AC188" s="360"/>
      <c r="AD188" s="360"/>
      <c r="AE188" s="361"/>
      <c r="AF188" s="361"/>
      <c r="AG188" s="361"/>
      <c r="AH188" s="361"/>
      <c r="AI188" s="361"/>
    </row>
    <row r="189" spans="2:35" ht="34.9" customHeight="1">
      <c r="B189" s="440"/>
      <c r="C189" s="285" t="s">
        <v>601</v>
      </c>
      <c r="D189" s="308"/>
      <c r="E189" s="287" t="s">
        <v>679</v>
      </c>
      <c r="F189" s="288" t="s">
        <v>1582</v>
      </c>
      <c r="G189" s="289"/>
      <c r="H189" s="290" t="str">
        <f t="shared" si="25"/>
        <v/>
      </c>
      <c r="I189" s="290"/>
      <c r="J189" s="290"/>
      <c r="K189" s="290"/>
      <c r="L189" s="290"/>
      <c r="M189" s="291"/>
      <c r="N189" s="454"/>
      <c r="O189" s="442"/>
      <c r="P189" s="442"/>
      <c r="Q189" s="442"/>
      <c r="R189" s="442"/>
      <c r="S189" s="442"/>
      <c r="T189" s="442"/>
      <c r="U189" s="443"/>
      <c r="V189" s="444"/>
      <c r="W189" s="444"/>
      <c r="X189" s="444"/>
      <c r="Y189" s="444"/>
      <c r="Z189" s="444"/>
      <c r="AA189" s="444"/>
      <c r="AB189" s="444"/>
      <c r="AC189" s="444"/>
      <c r="AD189" s="444"/>
      <c r="AE189" s="423" t="s">
        <v>1583</v>
      </c>
      <c r="AF189" s="424"/>
      <c r="AG189" s="424"/>
      <c r="AH189" s="424"/>
      <c r="AI189" s="333"/>
    </row>
    <row r="190" spans="2:35" ht="49.9" customHeight="1">
      <c r="B190" s="307"/>
      <c r="C190" s="286"/>
      <c r="D190" s="286"/>
      <c r="E190" s="286"/>
      <c r="F190" s="286" t="str">
        <f>"Fabrication "&amp;M190&amp;" "&amp;P190</f>
        <v xml:space="preserve">Fabrication Girth &amp; Purlin </v>
      </c>
      <c r="G190" s="452" t="s">
        <v>1557</v>
      </c>
      <c r="H190" s="309" t="str">
        <f t="shared" si="25"/>
        <v>S01AA007-00001</v>
      </c>
      <c r="I190" s="310"/>
      <c r="J190" s="310" t="str">
        <f>VLOOKUP($H190,'WM-AR'!$B$7:$AL$2292,34,FALSE)</f>
        <v>TON</v>
      </c>
      <c r="K190" s="310" t="str">
        <f>VLOOKUP($H190,'WM-AR'!$B$7:$AL$2292,4,FALSE)</f>
        <v>Main Steel Structure Fabrication Work</v>
      </c>
      <c r="L190" s="310" t="str">
        <f>VLOOKUP($H190,'WM-AR'!$B$7:$AL$2292,6,FALSE)</f>
        <v>Shelter/Building</v>
      </c>
      <c r="M190" s="310" t="str">
        <f>VLOOKUP($H190,'WM-AR'!$B$7:$AL$2292,8,FALSE)</f>
        <v>Girth &amp; Purlin</v>
      </c>
      <c r="N190" s="310">
        <f>VLOOKUP($H190,'WM-AR'!$B$7:$AL$2292,10,FALSE)</f>
        <v>0</v>
      </c>
      <c r="O190" s="310">
        <f>VLOOKUP($H190,'WM-AR'!$B$7:$AL$2292,12,FALSE)</f>
        <v>0</v>
      </c>
      <c r="P190" s="310" t="str">
        <f>IF(VLOOKUP($H190,'WM-AR'!$B$7:$AL$2292,14,FALSE)=0,"",VLOOKUP($H190,'WM-AR'!$B$7:$AL$2292,14,FALSE))</f>
        <v/>
      </c>
      <c r="Q190" s="310">
        <f>VLOOKUP($H190,'WM-AR'!$B$7:$AL$2292,16,FALSE)</f>
        <v>0</v>
      </c>
      <c r="R190" s="310">
        <f>VLOOKUP($H190,'WM-AR'!$B$7:$AL$2292,18,FALSE)</f>
        <v>0</v>
      </c>
      <c r="S190" s="310">
        <f>VLOOKUP($H190,'WM-AR'!$B$7:$AL$2292,20,FALSE)</f>
        <v>0</v>
      </c>
      <c r="T190" s="310">
        <f>VLOOKUP($H190,'WM-AR'!$B$7:$AL$2292,22,FALSE)</f>
        <v>0</v>
      </c>
      <c r="U190" s="310">
        <f>VLOOKUP($H190,'WM-AR'!$B$7:$AL$2292,24,FALSE)</f>
        <v>0</v>
      </c>
      <c r="V190" s="310">
        <f>VLOOKUP($H190,'WM-AR'!$B$7:$AL$2292,25,FALSE)</f>
        <v>0</v>
      </c>
      <c r="W190" s="310">
        <f>VLOOKUP($H190,'WM-AR'!$B$7:$AL$2292,26,FALSE)</f>
        <v>0</v>
      </c>
      <c r="X190" s="310">
        <f>VLOOKUP($H190,'WM-AR'!$B$7:$AL$2292,27,FALSE)</f>
        <v>0</v>
      </c>
      <c r="Y190" s="310">
        <f>VLOOKUP($H190,'WM-AR'!$B$7:$AL$2292,28,FALSE)</f>
        <v>0</v>
      </c>
      <c r="Z190" s="310" t="str">
        <f>VLOOKUP($H190,'WM-AR'!$B$7:$AL$2292,29,FALSE)</f>
        <v>Material: (   )</v>
      </c>
      <c r="AA190" s="310">
        <f>VLOOKUP($H190,'WM-AR'!$B$7:$AL$2292,30,FALSE)</f>
        <v>0</v>
      </c>
      <c r="AB190" s="310">
        <f>VLOOKUP($H190,'WM-AR'!$B$7:$AL$2292,31,FALSE)</f>
        <v>0</v>
      </c>
      <c r="AC190" s="310">
        <f>VLOOKUP($H190,'WM-AR'!$B$7:$AL$2292,32,FALSE)</f>
        <v>0</v>
      </c>
      <c r="AD190" s="310">
        <f>VLOOKUP($H190,'WM-AR'!$B$7:$AL$2292,33,FALSE)</f>
        <v>0</v>
      </c>
      <c r="AE190" s="287"/>
      <c r="AF190" s="491" t="s">
        <v>1530</v>
      </c>
      <c r="AG190" s="492"/>
      <c r="AH190" s="492" t="s">
        <v>886</v>
      </c>
      <c r="AI190" s="334" t="s">
        <v>1487</v>
      </c>
    </row>
    <row r="191" spans="2:35" ht="49.9" customHeight="1">
      <c r="B191" s="307"/>
      <c r="C191" s="286"/>
      <c r="D191" s="286"/>
      <c r="E191" s="286"/>
      <c r="F191" s="286" t="str">
        <f>"Erection "&amp;M191&amp;" "&amp;P191</f>
        <v xml:space="preserve">Erection Girth &amp; Purlin </v>
      </c>
      <c r="G191" s="452" t="s">
        <v>1558</v>
      </c>
      <c r="H191" s="309" t="str">
        <f t="shared" si="25"/>
        <v>S03AA007-00001</v>
      </c>
      <c r="I191" s="310"/>
      <c r="J191" s="310" t="str">
        <f>VLOOKUP($H191,'WM-AR'!$B$7:$AL$2292,34,FALSE)</f>
        <v>TON</v>
      </c>
      <c r="K191" s="310" t="str">
        <f>VLOOKUP($H191,'WM-AR'!$B$7:$AL$2292,4,FALSE)</f>
        <v>Main Steel Structure Erection Work</v>
      </c>
      <c r="L191" s="310" t="str">
        <f>VLOOKUP($H191,'WM-AR'!$B$7:$AL$2292,6,FALSE)</f>
        <v>Shelter/Building</v>
      </c>
      <c r="M191" s="310" t="str">
        <f>VLOOKUP($H191,'WM-AR'!$B$7:$AL$2292,8,FALSE)</f>
        <v>Girth &amp; Purlin</v>
      </c>
      <c r="N191" s="310">
        <f>VLOOKUP($H191,'WM-AR'!$B$7:$AL$2292,10,FALSE)</f>
        <v>0</v>
      </c>
      <c r="O191" s="310">
        <f>VLOOKUP($H191,'WM-AR'!$B$7:$AL$2292,12,FALSE)</f>
        <v>0</v>
      </c>
      <c r="P191" s="310" t="str">
        <f>IF(VLOOKUP($H191,'WM-AR'!$B$7:$AL$2292,14,FALSE)=0,"",VLOOKUP($H191,'WM-AR'!$B$7:$AL$2292,14,FALSE))</f>
        <v/>
      </c>
      <c r="Q191" s="310">
        <f>VLOOKUP($H191,'WM-AR'!$B$7:$AL$2292,16,FALSE)</f>
        <v>0</v>
      </c>
      <c r="R191" s="310">
        <f>VLOOKUP($H191,'WM-AR'!$B$7:$AL$2292,18,FALSE)</f>
        <v>0</v>
      </c>
      <c r="S191" s="310">
        <f>VLOOKUP($H191,'WM-AR'!$B$7:$AL$2292,20,FALSE)</f>
        <v>0</v>
      </c>
      <c r="T191" s="310">
        <f>VLOOKUP($H191,'WM-AR'!$B$7:$AL$2292,22,FALSE)</f>
        <v>0</v>
      </c>
      <c r="U191" s="310">
        <f>VLOOKUP($H191,'WM-AR'!$B$7:$AL$2292,24,FALSE)</f>
        <v>0</v>
      </c>
      <c r="V191" s="310">
        <f>VLOOKUP($H191,'WM-AR'!$B$7:$AL$2292,25,FALSE)</f>
        <v>0</v>
      </c>
      <c r="W191" s="310">
        <f>VLOOKUP($H191,'WM-AR'!$B$7:$AL$2292,26,FALSE)</f>
        <v>0</v>
      </c>
      <c r="X191" s="310">
        <f>VLOOKUP($H191,'WM-AR'!$B$7:$AL$2292,27,FALSE)</f>
        <v>0</v>
      </c>
      <c r="Y191" s="310">
        <f>VLOOKUP($H191,'WM-AR'!$B$7:$AL$2292,28,FALSE)</f>
        <v>0</v>
      </c>
      <c r="Z191" s="310" t="str">
        <f>VLOOKUP($H191,'WM-AR'!$B$7:$AL$2292,29,FALSE)</f>
        <v>Material: (   )</v>
      </c>
      <c r="AA191" s="310">
        <f>VLOOKUP($H191,'WM-AR'!$B$7:$AL$2292,30,FALSE)</f>
        <v>0</v>
      </c>
      <c r="AB191" s="310">
        <f>VLOOKUP($H191,'WM-AR'!$B$7:$AL$2292,31,FALSE)</f>
        <v>0</v>
      </c>
      <c r="AC191" s="310">
        <f>VLOOKUP($H191,'WM-AR'!$B$7:$AL$2292,32,FALSE)</f>
        <v>0</v>
      </c>
      <c r="AD191" s="310">
        <f>VLOOKUP($H191,'WM-AR'!$B$7:$AL$2292,33,FALSE)</f>
        <v>0</v>
      </c>
      <c r="AE191" s="287"/>
      <c r="AF191" s="491" t="s">
        <v>1530</v>
      </c>
      <c r="AG191" s="492"/>
      <c r="AH191" s="492" t="s">
        <v>886</v>
      </c>
      <c r="AI191" s="334"/>
    </row>
    <row r="192" spans="2:35" ht="49.9" customHeight="1">
      <c r="B192" s="314"/>
      <c r="C192" s="285"/>
      <c r="D192" s="285"/>
      <c r="E192" s="285"/>
      <c r="F192" s="286" t="str">
        <f t="shared" ref="F192" si="32">M192&amp;" "&amp;P192</f>
        <v xml:space="preserve">Steel Painting/Coating </v>
      </c>
      <c r="G192" s="452" t="s">
        <v>1489</v>
      </c>
      <c r="H192" s="309" t="str">
        <f t="shared" si="25"/>
        <v>S01AA010-00001</v>
      </c>
      <c r="I192" s="310"/>
      <c r="J192" s="310" t="str">
        <f>VLOOKUP($H192,'WM-AR'!$B$7:$AL$2292,34,FALSE)</f>
        <v>M2</v>
      </c>
      <c r="K192" s="310" t="str">
        <f>VLOOKUP($H192,'WM-AR'!$B$7:$AL$2292,4,FALSE)</f>
        <v>Main Steel Structure Fabrication Work</v>
      </c>
      <c r="L192" s="310" t="str">
        <f>VLOOKUP($H192,'WM-AR'!$B$7:$AL$2292,6,FALSE)</f>
        <v>Shelter/Building</v>
      </c>
      <c r="M192" s="310" t="str">
        <f>VLOOKUP($H192,'WM-AR'!$B$7:$AL$2292,8,FALSE)</f>
        <v>Steel Painting/Coating</v>
      </c>
      <c r="N192" s="310" t="str">
        <f>VLOOKUP($H192,'WM-AR'!$B$7:$AL$2292,10,FALSE)</f>
        <v>for Non-Fireproofed Steel Surface, Surface Preparation, Primer, Second &amp; Final Coat</v>
      </c>
      <c r="O192" s="310">
        <f>VLOOKUP($H192,'WM-AR'!$B$7:$AL$2292,12,FALSE)</f>
        <v>0</v>
      </c>
      <c r="P192" s="310" t="str">
        <f>IF(VLOOKUP($H192,'WM-AR'!$B$7:$AL$2292,14,FALSE)=0,"",VLOOKUP($H192,'WM-AR'!$B$7:$AL$2292,14,FALSE))</f>
        <v/>
      </c>
      <c r="Q192" s="310">
        <f>VLOOKUP($H192,'WM-AR'!$B$7:$AL$2292,16,FALSE)</f>
        <v>0</v>
      </c>
      <c r="R192" s="310">
        <f>VLOOKUP($H192,'WM-AR'!$B$7:$AL$2292,18,FALSE)</f>
        <v>0</v>
      </c>
      <c r="S192" s="310">
        <f>VLOOKUP($H192,'WM-AR'!$B$7:$AL$2292,20,FALSE)</f>
        <v>0</v>
      </c>
      <c r="T192" s="310">
        <f>VLOOKUP($H192,'WM-AR'!$B$7:$AL$2292,22,FALSE)</f>
        <v>0</v>
      </c>
      <c r="U192" s="310">
        <f>VLOOKUP($H192,'WM-AR'!$B$7:$AL$2292,24,FALSE)</f>
        <v>0</v>
      </c>
      <c r="V192" s="310">
        <f>VLOOKUP($H192,'WM-AR'!$B$7:$AL$2292,25,FALSE)</f>
        <v>0</v>
      </c>
      <c r="W192" s="310">
        <f>VLOOKUP($H192,'WM-AR'!$B$7:$AL$2292,26,FALSE)</f>
        <v>0</v>
      </c>
      <c r="X192" s="310">
        <f>VLOOKUP($H192,'WM-AR'!$B$7:$AL$2292,27,FALSE)</f>
        <v>0</v>
      </c>
      <c r="Y192" s="310">
        <f>VLOOKUP($H192,'WM-AR'!$B$7:$AL$2292,28,FALSE)</f>
        <v>0</v>
      </c>
      <c r="Z192" s="310" t="str">
        <f>VLOOKUP($H192,'WM-AR'!$B$7:$AL$2292,29,FALSE)</f>
        <v>Material: (   )</v>
      </c>
      <c r="AA192" s="310">
        <f>VLOOKUP($H192,'WM-AR'!$B$7:$AL$2292,30,FALSE)</f>
        <v>0</v>
      </c>
      <c r="AB192" s="310">
        <f>VLOOKUP($H192,'WM-AR'!$B$7:$AL$2292,31,FALSE)</f>
        <v>0</v>
      </c>
      <c r="AC192" s="310">
        <f>VLOOKUP($H192,'WM-AR'!$B$7:$AL$2292,32,FALSE)</f>
        <v>0</v>
      </c>
      <c r="AD192" s="310">
        <f>VLOOKUP($H192,'WM-AR'!$B$7:$AL$2292,33,FALSE)</f>
        <v>0</v>
      </c>
      <c r="AE192" s="287"/>
      <c r="AF192" s="491" t="s">
        <v>1490</v>
      </c>
      <c r="AG192" s="492"/>
      <c r="AH192" s="492" t="s">
        <v>763</v>
      </c>
      <c r="AI192" s="422" t="s">
        <v>1491</v>
      </c>
    </row>
    <row r="193" spans="2:35" ht="34.9" customHeight="1">
      <c r="B193" s="349"/>
      <c r="C193" s="420"/>
      <c r="D193" s="426"/>
      <c r="E193" s="426"/>
      <c r="F193" s="426"/>
      <c r="G193" s="426"/>
      <c r="H193" s="350" t="str">
        <f t="shared" si="25"/>
        <v/>
      </c>
      <c r="I193" s="351"/>
      <c r="J193" s="351"/>
      <c r="K193" s="351"/>
      <c r="L193" s="351"/>
      <c r="M193" s="351"/>
      <c r="N193" s="351"/>
      <c r="O193" s="351"/>
      <c r="P193" s="351"/>
      <c r="Q193" s="351"/>
      <c r="R193" s="351"/>
      <c r="S193" s="351"/>
      <c r="T193" s="351"/>
      <c r="U193" s="351"/>
      <c r="V193" s="351"/>
      <c r="W193" s="351"/>
      <c r="X193" s="351"/>
      <c r="Y193" s="351"/>
      <c r="Z193" s="351"/>
      <c r="AA193" s="351"/>
      <c r="AB193" s="351"/>
      <c r="AC193" s="351"/>
      <c r="AD193" s="351"/>
      <c r="AE193" s="440"/>
      <c r="AF193" s="297"/>
      <c r="AG193" s="297"/>
      <c r="AH193" s="297"/>
      <c r="AI193" s="475"/>
    </row>
    <row r="194" spans="2:35" ht="34.9" customHeight="1">
      <c r="B194" s="356">
        <v>6.18</v>
      </c>
      <c r="C194" s="357" t="s">
        <v>349</v>
      </c>
      <c r="D194" s="357"/>
      <c r="E194" s="357"/>
      <c r="F194" s="459"/>
      <c r="G194" s="459"/>
      <c r="H194" s="359" t="str">
        <f t="shared" si="25"/>
        <v/>
      </c>
      <c r="I194" s="359"/>
      <c r="J194" s="360"/>
      <c r="K194" s="360"/>
      <c r="L194" s="360"/>
      <c r="M194" s="360"/>
      <c r="N194" s="360"/>
      <c r="O194" s="360"/>
      <c r="P194" s="360"/>
      <c r="Q194" s="360"/>
      <c r="R194" s="360"/>
      <c r="S194" s="360"/>
      <c r="T194" s="360"/>
      <c r="U194" s="360"/>
      <c r="V194" s="360"/>
      <c r="W194" s="360"/>
      <c r="X194" s="360"/>
      <c r="Y194" s="360"/>
      <c r="Z194" s="360"/>
      <c r="AA194" s="360"/>
      <c r="AB194" s="360"/>
      <c r="AC194" s="360"/>
      <c r="AD194" s="360"/>
      <c r="AE194" s="361"/>
      <c r="AF194" s="361"/>
      <c r="AG194" s="361"/>
      <c r="AH194" s="361"/>
      <c r="AI194" s="361"/>
    </row>
    <row r="195" spans="2:35" ht="34.9" customHeight="1">
      <c r="B195" s="440"/>
      <c r="C195" s="285" t="s">
        <v>601</v>
      </c>
      <c r="D195" s="308"/>
      <c r="E195" s="287" t="s">
        <v>679</v>
      </c>
      <c r="F195" s="288" t="s">
        <v>1584</v>
      </c>
      <c r="G195" s="289"/>
      <c r="H195" s="290" t="str">
        <f t="shared" si="25"/>
        <v/>
      </c>
      <c r="I195" s="290"/>
      <c r="J195" s="290"/>
      <c r="K195" s="290"/>
      <c r="L195" s="290"/>
      <c r="M195" s="291"/>
      <c r="N195" s="454"/>
      <c r="O195" s="442"/>
      <c r="P195" s="442"/>
      <c r="Q195" s="442"/>
      <c r="R195" s="442"/>
      <c r="S195" s="442"/>
      <c r="T195" s="442"/>
      <c r="U195" s="443"/>
      <c r="V195" s="444"/>
      <c r="W195" s="444"/>
      <c r="X195" s="444"/>
      <c r="Y195" s="444"/>
      <c r="Z195" s="444"/>
      <c r="AA195" s="444"/>
      <c r="AB195" s="444"/>
      <c r="AC195" s="444"/>
      <c r="AD195" s="444"/>
      <c r="AE195" s="423" t="s">
        <v>1583</v>
      </c>
      <c r="AF195" s="424"/>
      <c r="AG195" s="424"/>
      <c r="AH195" s="424"/>
      <c r="AI195" s="333"/>
    </row>
    <row r="196" spans="2:35" ht="49.9" customHeight="1">
      <c r="B196" s="307"/>
      <c r="C196" s="286"/>
      <c r="D196" s="286"/>
      <c r="E196" s="286"/>
      <c r="F196" s="286" t="str">
        <f>"Fabrication "&amp;M196&amp;" "&amp;P196</f>
        <v xml:space="preserve">Fabrication Girth &amp; Purlin </v>
      </c>
      <c r="G196" s="452" t="s">
        <v>1557</v>
      </c>
      <c r="H196" s="309" t="str">
        <f t="shared" si="25"/>
        <v>S01AA007-00001</v>
      </c>
      <c r="I196" s="310"/>
      <c r="J196" s="310" t="str">
        <f>VLOOKUP($H196,'WM-AR'!$B$7:$AL$2292,34,FALSE)</f>
        <v>TON</v>
      </c>
      <c r="K196" s="310" t="str">
        <f>VLOOKUP($H196,'WM-AR'!$B$7:$AL$2292,4,FALSE)</f>
        <v>Main Steel Structure Fabrication Work</v>
      </c>
      <c r="L196" s="310" t="str">
        <f>VLOOKUP($H196,'WM-AR'!$B$7:$AL$2292,6,FALSE)</f>
        <v>Shelter/Building</v>
      </c>
      <c r="M196" s="310" t="str">
        <f>VLOOKUP($H196,'WM-AR'!$B$7:$AL$2292,8,FALSE)</f>
        <v>Girth &amp; Purlin</v>
      </c>
      <c r="N196" s="310">
        <f>VLOOKUP($H196,'WM-AR'!$B$7:$AL$2292,10,FALSE)</f>
        <v>0</v>
      </c>
      <c r="O196" s="310">
        <f>VLOOKUP($H196,'WM-AR'!$B$7:$AL$2292,12,FALSE)</f>
        <v>0</v>
      </c>
      <c r="P196" s="310" t="str">
        <f>IF(VLOOKUP($H196,'WM-AR'!$B$7:$AL$2292,14,FALSE)=0,"",VLOOKUP($H196,'WM-AR'!$B$7:$AL$2292,14,FALSE))</f>
        <v/>
      </c>
      <c r="Q196" s="310">
        <f>VLOOKUP($H196,'WM-AR'!$B$7:$AL$2292,16,FALSE)</f>
        <v>0</v>
      </c>
      <c r="R196" s="310">
        <f>VLOOKUP($H196,'WM-AR'!$B$7:$AL$2292,18,FALSE)</f>
        <v>0</v>
      </c>
      <c r="S196" s="310">
        <f>VLOOKUP($H196,'WM-AR'!$B$7:$AL$2292,20,FALSE)</f>
        <v>0</v>
      </c>
      <c r="T196" s="310">
        <f>VLOOKUP($H196,'WM-AR'!$B$7:$AL$2292,22,FALSE)</f>
        <v>0</v>
      </c>
      <c r="U196" s="310">
        <f>VLOOKUP($H196,'WM-AR'!$B$7:$AL$2292,24,FALSE)</f>
        <v>0</v>
      </c>
      <c r="V196" s="310">
        <f>VLOOKUP($H196,'WM-AR'!$B$7:$AL$2292,25,FALSE)</f>
        <v>0</v>
      </c>
      <c r="W196" s="310">
        <f>VLOOKUP($H196,'WM-AR'!$B$7:$AL$2292,26,FALSE)</f>
        <v>0</v>
      </c>
      <c r="X196" s="310">
        <f>VLOOKUP($H196,'WM-AR'!$B$7:$AL$2292,27,FALSE)</f>
        <v>0</v>
      </c>
      <c r="Y196" s="310">
        <f>VLOOKUP($H196,'WM-AR'!$B$7:$AL$2292,28,FALSE)</f>
        <v>0</v>
      </c>
      <c r="Z196" s="310" t="str">
        <f>VLOOKUP($H196,'WM-AR'!$B$7:$AL$2292,29,FALSE)</f>
        <v>Material: (   )</v>
      </c>
      <c r="AA196" s="310">
        <f>VLOOKUP($H196,'WM-AR'!$B$7:$AL$2292,30,FALSE)</f>
        <v>0</v>
      </c>
      <c r="AB196" s="310">
        <f>VLOOKUP($H196,'WM-AR'!$B$7:$AL$2292,31,FALSE)</f>
        <v>0</v>
      </c>
      <c r="AC196" s="310">
        <f>VLOOKUP($H196,'WM-AR'!$B$7:$AL$2292,32,FALSE)</f>
        <v>0</v>
      </c>
      <c r="AD196" s="310">
        <f>VLOOKUP($H196,'WM-AR'!$B$7:$AL$2292,33,FALSE)</f>
        <v>0</v>
      </c>
      <c r="AE196" s="287"/>
      <c r="AF196" s="491" t="s">
        <v>1530</v>
      </c>
      <c r="AG196" s="492"/>
      <c r="AH196" s="492" t="s">
        <v>886</v>
      </c>
      <c r="AI196" s="334" t="s">
        <v>1487</v>
      </c>
    </row>
    <row r="197" spans="2:35" ht="49.9" customHeight="1">
      <c r="B197" s="307"/>
      <c r="C197" s="286"/>
      <c r="D197" s="286"/>
      <c r="E197" s="286"/>
      <c r="F197" s="286" t="str">
        <f>"Erection "&amp;M197&amp;" "&amp;P197</f>
        <v xml:space="preserve">Erection Girth &amp; Purlin </v>
      </c>
      <c r="G197" s="452" t="s">
        <v>1558</v>
      </c>
      <c r="H197" s="309" t="str">
        <f t="shared" si="25"/>
        <v>S03AA007-00001</v>
      </c>
      <c r="I197" s="310"/>
      <c r="J197" s="310" t="str">
        <f>VLOOKUP($H197,'WM-AR'!$B$7:$AL$2292,34,FALSE)</f>
        <v>TON</v>
      </c>
      <c r="K197" s="310" t="str">
        <f>VLOOKUP($H197,'WM-AR'!$B$7:$AL$2292,4,FALSE)</f>
        <v>Main Steel Structure Erection Work</v>
      </c>
      <c r="L197" s="310" t="str">
        <f>VLOOKUP($H197,'WM-AR'!$B$7:$AL$2292,6,FALSE)</f>
        <v>Shelter/Building</v>
      </c>
      <c r="M197" s="310" t="str">
        <f>VLOOKUP($H197,'WM-AR'!$B$7:$AL$2292,8,FALSE)</f>
        <v>Girth &amp; Purlin</v>
      </c>
      <c r="N197" s="310">
        <f>VLOOKUP($H197,'WM-AR'!$B$7:$AL$2292,10,FALSE)</f>
        <v>0</v>
      </c>
      <c r="O197" s="310">
        <f>VLOOKUP($H197,'WM-AR'!$B$7:$AL$2292,12,FALSE)</f>
        <v>0</v>
      </c>
      <c r="P197" s="310" t="str">
        <f>IF(VLOOKUP($H197,'WM-AR'!$B$7:$AL$2292,14,FALSE)=0,"",VLOOKUP($H197,'WM-AR'!$B$7:$AL$2292,14,FALSE))</f>
        <v/>
      </c>
      <c r="Q197" s="310">
        <f>VLOOKUP($H197,'WM-AR'!$B$7:$AL$2292,16,FALSE)</f>
        <v>0</v>
      </c>
      <c r="R197" s="310">
        <f>VLOOKUP($H197,'WM-AR'!$B$7:$AL$2292,18,FALSE)</f>
        <v>0</v>
      </c>
      <c r="S197" s="310">
        <f>VLOOKUP($H197,'WM-AR'!$B$7:$AL$2292,20,FALSE)</f>
        <v>0</v>
      </c>
      <c r="T197" s="310">
        <f>VLOOKUP($H197,'WM-AR'!$B$7:$AL$2292,22,FALSE)</f>
        <v>0</v>
      </c>
      <c r="U197" s="310">
        <f>VLOOKUP($H197,'WM-AR'!$B$7:$AL$2292,24,FALSE)</f>
        <v>0</v>
      </c>
      <c r="V197" s="310">
        <f>VLOOKUP($H197,'WM-AR'!$B$7:$AL$2292,25,FALSE)</f>
        <v>0</v>
      </c>
      <c r="W197" s="310">
        <f>VLOOKUP($H197,'WM-AR'!$B$7:$AL$2292,26,FALSE)</f>
        <v>0</v>
      </c>
      <c r="X197" s="310">
        <f>VLOOKUP($H197,'WM-AR'!$B$7:$AL$2292,27,FALSE)</f>
        <v>0</v>
      </c>
      <c r="Y197" s="310">
        <f>VLOOKUP($H197,'WM-AR'!$B$7:$AL$2292,28,FALSE)</f>
        <v>0</v>
      </c>
      <c r="Z197" s="310" t="str">
        <f>VLOOKUP($H197,'WM-AR'!$B$7:$AL$2292,29,FALSE)</f>
        <v>Material: (   )</v>
      </c>
      <c r="AA197" s="310">
        <f>VLOOKUP($H197,'WM-AR'!$B$7:$AL$2292,30,FALSE)</f>
        <v>0</v>
      </c>
      <c r="AB197" s="310">
        <f>VLOOKUP($H197,'WM-AR'!$B$7:$AL$2292,31,FALSE)</f>
        <v>0</v>
      </c>
      <c r="AC197" s="310">
        <f>VLOOKUP($H197,'WM-AR'!$B$7:$AL$2292,32,FALSE)</f>
        <v>0</v>
      </c>
      <c r="AD197" s="310">
        <f>VLOOKUP($H197,'WM-AR'!$B$7:$AL$2292,33,FALSE)</f>
        <v>0</v>
      </c>
      <c r="AE197" s="287"/>
      <c r="AF197" s="491" t="s">
        <v>1530</v>
      </c>
      <c r="AG197" s="492"/>
      <c r="AH197" s="492" t="s">
        <v>886</v>
      </c>
      <c r="AI197" s="334"/>
    </row>
    <row r="198" spans="2:35" ht="49.9" customHeight="1">
      <c r="B198" s="314"/>
      <c r="C198" s="285"/>
      <c r="D198" s="285"/>
      <c r="E198" s="285"/>
      <c r="F198" s="286" t="str">
        <f t="shared" ref="F198" si="33">M198&amp;" "&amp;P198</f>
        <v xml:space="preserve">Steel Painting/Coating </v>
      </c>
      <c r="G198" s="452" t="s">
        <v>1489</v>
      </c>
      <c r="H198" s="309" t="str">
        <f t="shared" si="25"/>
        <v>S01AA010-00001</v>
      </c>
      <c r="I198" s="310"/>
      <c r="J198" s="310" t="str">
        <f>VLOOKUP($H198,'WM-AR'!$B$7:$AL$2292,34,FALSE)</f>
        <v>M2</v>
      </c>
      <c r="K198" s="310" t="str">
        <f>VLOOKUP($H198,'WM-AR'!$B$7:$AL$2292,4,FALSE)</f>
        <v>Main Steel Structure Fabrication Work</v>
      </c>
      <c r="L198" s="310" t="str">
        <f>VLOOKUP($H198,'WM-AR'!$B$7:$AL$2292,6,FALSE)</f>
        <v>Shelter/Building</v>
      </c>
      <c r="M198" s="310" t="str">
        <f>VLOOKUP($H198,'WM-AR'!$B$7:$AL$2292,8,FALSE)</f>
        <v>Steel Painting/Coating</v>
      </c>
      <c r="N198" s="310" t="str">
        <f>VLOOKUP($H198,'WM-AR'!$B$7:$AL$2292,10,FALSE)</f>
        <v>for Non-Fireproofed Steel Surface, Surface Preparation, Primer, Second &amp; Final Coat</v>
      </c>
      <c r="O198" s="310">
        <f>VLOOKUP($H198,'WM-AR'!$B$7:$AL$2292,12,FALSE)</f>
        <v>0</v>
      </c>
      <c r="P198" s="310" t="str">
        <f>IF(VLOOKUP($H198,'WM-AR'!$B$7:$AL$2292,14,FALSE)=0,"",VLOOKUP($H198,'WM-AR'!$B$7:$AL$2292,14,FALSE))</f>
        <v/>
      </c>
      <c r="Q198" s="310">
        <f>VLOOKUP($H198,'WM-AR'!$B$7:$AL$2292,16,FALSE)</f>
        <v>0</v>
      </c>
      <c r="R198" s="310">
        <f>VLOOKUP($H198,'WM-AR'!$B$7:$AL$2292,18,FALSE)</f>
        <v>0</v>
      </c>
      <c r="S198" s="310">
        <f>VLOOKUP($H198,'WM-AR'!$B$7:$AL$2292,20,FALSE)</f>
        <v>0</v>
      </c>
      <c r="T198" s="310">
        <f>VLOOKUP($H198,'WM-AR'!$B$7:$AL$2292,22,FALSE)</f>
        <v>0</v>
      </c>
      <c r="U198" s="310">
        <f>VLOOKUP($H198,'WM-AR'!$B$7:$AL$2292,24,FALSE)</f>
        <v>0</v>
      </c>
      <c r="V198" s="310">
        <f>VLOOKUP($H198,'WM-AR'!$B$7:$AL$2292,25,FALSE)</f>
        <v>0</v>
      </c>
      <c r="W198" s="310">
        <f>VLOOKUP($H198,'WM-AR'!$B$7:$AL$2292,26,FALSE)</f>
        <v>0</v>
      </c>
      <c r="X198" s="310">
        <f>VLOOKUP($H198,'WM-AR'!$B$7:$AL$2292,27,FALSE)</f>
        <v>0</v>
      </c>
      <c r="Y198" s="310">
        <f>VLOOKUP($H198,'WM-AR'!$B$7:$AL$2292,28,FALSE)</f>
        <v>0</v>
      </c>
      <c r="Z198" s="310" t="str">
        <f>VLOOKUP($H198,'WM-AR'!$B$7:$AL$2292,29,FALSE)</f>
        <v>Material: (   )</v>
      </c>
      <c r="AA198" s="310">
        <f>VLOOKUP($H198,'WM-AR'!$B$7:$AL$2292,30,FALSE)</f>
        <v>0</v>
      </c>
      <c r="AB198" s="310">
        <f>VLOOKUP($H198,'WM-AR'!$B$7:$AL$2292,31,FALSE)</f>
        <v>0</v>
      </c>
      <c r="AC198" s="310">
        <f>VLOOKUP($H198,'WM-AR'!$B$7:$AL$2292,32,FALSE)</f>
        <v>0</v>
      </c>
      <c r="AD198" s="310">
        <f>VLOOKUP($H198,'WM-AR'!$B$7:$AL$2292,33,FALSE)</f>
        <v>0</v>
      </c>
      <c r="AE198" s="287"/>
      <c r="AF198" s="491" t="s">
        <v>1490</v>
      </c>
      <c r="AG198" s="492"/>
      <c r="AH198" s="492" t="s">
        <v>763</v>
      </c>
      <c r="AI198" s="422" t="s">
        <v>1491</v>
      </c>
    </row>
    <row r="199" spans="2:35" ht="34.9" customHeight="1">
      <c r="B199" s="349"/>
      <c r="C199" s="420"/>
      <c r="D199" s="426"/>
      <c r="E199" s="426"/>
      <c r="F199" s="426"/>
      <c r="G199" s="426"/>
      <c r="H199" s="350" t="str">
        <f t="shared" ref="H199:H200" si="34">LEFT(G199,14)</f>
        <v/>
      </c>
      <c r="I199" s="351"/>
      <c r="J199" s="351"/>
      <c r="K199" s="351"/>
      <c r="L199" s="351"/>
      <c r="M199" s="351"/>
      <c r="N199" s="351"/>
      <c r="O199" s="351"/>
      <c r="P199" s="351"/>
      <c r="Q199" s="351"/>
      <c r="R199" s="351"/>
      <c r="S199" s="351"/>
      <c r="T199" s="351"/>
      <c r="U199" s="351"/>
      <c r="V199" s="351"/>
      <c r="W199" s="351"/>
      <c r="X199" s="351"/>
      <c r="Y199" s="351"/>
      <c r="Z199" s="351"/>
      <c r="AA199" s="351"/>
      <c r="AB199" s="351"/>
      <c r="AC199" s="351"/>
      <c r="AD199" s="351"/>
      <c r="AE199" s="440"/>
      <c r="AF199" s="297"/>
      <c r="AG199" s="297"/>
      <c r="AH199" s="297"/>
      <c r="AI199" s="475"/>
    </row>
    <row r="200" spans="2:35" ht="34.9" customHeight="1">
      <c r="B200" s="349"/>
      <c r="C200" s="420"/>
      <c r="D200" s="426"/>
      <c r="E200" s="426"/>
      <c r="F200" s="426"/>
      <c r="G200" s="426"/>
      <c r="H200" s="350" t="str">
        <f t="shared" si="34"/>
        <v/>
      </c>
      <c r="I200" s="351"/>
      <c r="J200" s="351"/>
      <c r="K200" s="351"/>
      <c r="L200" s="351"/>
      <c r="M200" s="351"/>
      <c r="N200" s="351"/>
      <c r="O200" s="351"/>
      <c r="P200" s="351"/>
      <c r="Q200" s="351"/>
      <c r="R200" s="351"/>
      <c r="S200" s="351"/>
      <c r="T200" s="351"/>
      <c r="U200" s="351"/>
      <c r="V200" s="351"/>
      <c r="W200" s="351"/>
      <c r="X200" s="351"/>
      <c r="Y200" s="351"/>
      <c r="Z200" s="351"/>
      <c r="AA200" s="351"/>
      <c r="AB200" s="351"/>
      <c r="AC200" s="351"/>
      <c r="AD200" s="351"/>
      <c r="AE200" s="440"/>
      <c r="AF200" s="297"/>
      <c r="AG200" s="297"/>
      <c r="AH200" s="297"/>
      <c r="AI200" s="475"/>
    </row>
    <row r="201" spans="2:35" ht="16.5" customHeight="1"/>
    <row r="202" spans="2:35" ht="16.5" customHeight="1"/>
    <row r="203" spans="2:35" ht="16.5" customHeight="1"/>
    <row r="204" spans="2:35" ht="16.5" customHeight="1"/>
    <row r="205" spans="2:35" ht="16.5" customHeight="1"/>
    <row r="206" spans="2:35" ht="16.5" customHeight="1"/>
    <row r="207" spans="2:35" ht="16.5" customHeight="1"/>
    <row r="208" spans="2:35" ht="16.5" customHeight="1"/>
    <row r="209" ht="16.5" customHeight="1"/>
    <row r="210"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2">
        <x14:dataValidation type="list" allowBlank="1" showInputMessage="1" showErrorMessage="1" xr:uid="{88E5CBE9-1819-4F74-B36E-200F712D230F}">
          <x14:formula1>
            <xm:f>'WM-AR'!$B$7:$B$2292</xm:f>
          </x14:formula1>
          <xm:sqref>H6:H12 H196:H198 H190:H192 H184:H186 H178:H180 H174 H170 H164:H166 H158:H160 H154 H150 H144:H146 H138:H140 H132:H134 H127:H129 H121:H123 H115:H117 H110:H112 H105:H107 H100:H102 H95:H97 H90:H92 H85:H87 H80:H82 H75:H77 H70:H72 H65:H67 H60:H62 H55:H57 H50:H52 H45:H47 H39:H41 H31:H34 H25:H28 H15:H21</xm:sqref>
        </x14:dataValidation>
        <x14:dataValidation type="list" allowBlank="1" showInputMessage="1" showErrorMessage="1" xr:uid="{F6FAE04A-0669-4C8C-962B-78ACDA2D9E57}">
          <x14:formula1>
            <xm:f>'WM-AR'!$A$7:$A$2292</xm:f>
          </x14:formula1>
          <xm:sqref>G6:G200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7FF8C-6003-428E-83BE-669FA007A52D}">
  <sheetPr>
    <tabColor theme="7" tint="0.79998168889431442"/>
  </sheetPr>
  <dimension ref="B1:AI24"/>
  <sheetViews>
    <sheetView view="pageBreakPreview" zoomScale="70" zoomScaleNormal="100" zoomScaleSheetLayoutView="70" workbookViewId="0">
      <pane xSplit="13" ySplit="3" topLeftCell="N4"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20.75" style="78" customWidth="1"/>
    <col min="7" max="7" width="51.375" style="78" customWidth="1"/>
    <col min="8" max="8" width="12.75" style="267" customWidth="1"/>
    <col min="9" max="9" width="5.75" style="267" customWidth="1"/>
    <col min="10" max="10" width="4.75" style="79" customWidth="1"/>
    <col min="11" max="11" width="8.125" style="79" customWidth="1"/>
    <col min="12" max="13" width="9.75" style="79" customWidth="1"/>
    <col min="14" max="14" width="9.25" style="79" customWidth="1"/>
    <col min="15" max="15" width="7.75" style="79" customWidth="1"/>
    <col min="16" max="16" width="8.75" style="79" customWidth="1"/>
    <col min="17" max="21" width="7.75" style="79" customWidth="1"/>
    <col min="22" max="30" width="5.75" style="79" customWidth="1"/>
    <col min="31" max="31" width="24.75" style="78" customWidth="1"/>
    <col min="32" max="32" width="15.75" style="78" customWidth="1"/>
    <col min="33" max="33" width="8.75" style="78" customWidth="1"/>
    <col min="34" max="34" width="4.75" style="78" customWidth="1"/>
    <col min="35" max="35" width="15.75" style="79" customWidth="1"/>
    <col min="36" max="36" width="19.625" style="78" customWidth="1"/>
    <col min="37" max="16384" width="9" style="78"/>
  </cols>
  <sheetData>
    <row r="1" spans="2:35" ht="34.9" customHeight="1">
      <c r="B1" s="265" t="s">
        <v>1585</v>
      </c>
    </row>
    <row r="2" spans="2:35"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t="s">
        <v>1586</v>
      </c>
    </row>
    <row r="3" spans="2:35" ht="34.9" customHeight="1">
      <c r="B3" s="271">
        <v>7</v>
      </c>
      <c r="C3" s="272" t="s">
        <v>1587</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5" ht="34.9" customHeight="1">
      <c r="B4" s="356">
        <v>7.1</v>
      </c>
      <c r="C4" s="357" t="s">
        <v>1588</v>
      </c>
      <c r="D4" s="357"/>
      <c r="E4" s="357"/>
      <c r="F4" s="459"/>
      <c r="G4" s="459"/>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361"/>
    </row>
    <row r="5" spans="2:35" ht="34.9" customHeight="1">
      <c r="B5" s="440"/>
      <c r="C5" s="285" t="s">
        <v>225</v>
      </c>
      <c r="D5" s="308"/>
      <c r="E5" s="287"/>
      <c r="F5" s="288"/>
      <c r="G5" s="289"/>
      <c r="H5" s="290"/>
      <c r="I5" s="290"/>
      <c r="J5" s="290"/>
      <c r="K5" s="290"/>
      <c r="L5" s="290"/>
      <c r="M5" s="291"/>
      <c r="N5" s="454"/>
      <c r="O5" s="442"/>
      <c r="P5" s="442"/>
      <c r="Q5" s="442"/>
      <c r="R5" s="442"/>
      <c r="S5" s="442"/>
      <c r="T5" s="442"/>
      <c r="U5" s="443"/>
      <c r="V5" s="444"/>
      <c r="W5" s="444"/>
      <c r="X5" s="444"/>
      <c r="Y5" s="444"/>
      <c r="Z5" s="444"/>
      <c r="AA5" s="444"/>
      <c r="AB5" s="444"/>
      <c r="AC5" s="444"/>
      <c r="AD5" s="444"/>
      <c r="AE5" s="394"/>
      <c r="AF5" s="297"/>
      <c r="AG5" s="297"/>
      <c r="AH5" s="297"/>
      <c r="AI5" s="333"/>
    </row>
    <row r="6" spans="2:35" ht="49.9" customHeight="1">
      <c r="B6" s="314"/>
      <c r="C6" s="285"/>
      <c r="D6" s="285"/>
      <c r="E6" s="285"/>
      <c r="F6" s="496"/>
      <c r="G6" s="452"/>
      <c r="H6" s="309"/>
      <c r="I6" s="310"/>
      <c r="J6" s="310" t="e">
        <f>VLOOKUP($H6,'WM-AR'!$B$7:$AL$2292,34,FALSE)</f>
        <v>#N/A</v>
      </c>
      <c r="K6" s="310" t="e">
        <f>VLOOKUP($H6,'WM-AR'!$B$7:$AL$2292,4,FALSE)</f>
        <v>#N/A</v>
      </c>
      <c r="L6" s="310" t="e">
        <f>VLOOKUP($H6,'WM-AR'!$B$7:$AL$2292,6,FALSE)</f>
        <v>#N/A</v>
      </c>
      <c r="M6" s="310" t="e">
        <f>VLOOKUP($H6,'WM-AR'!$B$7:$AL$2292,8,FALSE)</f>
        <v>#N/A</v>
      </c>
      <c r="N6" s="310" t="e">
        <f>VLOOKUP($H6,'WM-AR'!$B$7:$AL$2292,10,FALSE)</f>
        <v>#N/A</v>
      </c>
      <c r="O6" s="310" t="e">
        <f>VLOOKUP($H6,'WM-AR'!$B$7:$AL$2292,12,FALSE)</f>
        <v>#N/A</v>
      </c>
      <c r="P6" s="310" t="e">
        <f>VLOOKUP($H6,'WM-AR'!$B$7:$AL$2292,14,FALSE)</f>
        <v>#N/A</v>
      </c>
      <c r="Q6" s="310" t="e">
        <f>VLOOKUP($H6,'WM-AR'!$B$7:$AL$2292,16,FALSE)</f>
        <v>#N/A</v>
      </c>
      <c r="R6" s="310" t="e">
        <f>VLOOKUP($H6,'WM-AR'!$B$7:$AL$2292,18,FALSE)</f>
        <v>#N/A</v>
      </c>
      <c r="S6" s="310" t="e">
        <f>VLOOKUP($H6,'WM-AR'!$B$7:$AL$2292,20,FALSE)</f>
        <v>#N/A</v>
      </c>
      <c r="T6" s="310" t="e">
        <f>VLOOKUP($H6,'WM-AR'!$B$7:$AL$2292,22,FALSE)</f>
        <v>#N/A</v>
      </c>
      <c r="U6" s="310" t="e">
        <f>VLOOKUP($H6,'WM-AR'!$B$7:$AL$2292,24,FALSE)</f>
        <v>#N/A</v>
      </c>
      <c r="V6" s="310" t="e">
        <f>VLOOKUP($H6,'WM-AR'!$B$7:$AL$2292,25,FALSE)</f>
        <v>#N/A</v>
      </c>
      <c r="W6" s="310" t="e">
        <f>VLOOKUP($H6,'WM-AR'!$B$7:$AL$2292,26,FALSE)</f>
        <v>#N/A</v>
      </c>
      <c r="X6" s="310" t="e">
        <f>VLOOKUP($H6,'WM-AR'!$B$7:$AL$2292,27,FALSE)</f>
        <v>#N/A</v>
      </c>
      <c r="Y6" s="310" t="e">
        <f>VLOOKUP($H6,'WM-AR'!$B$7:$AL$2292,28,FALSE)</f>
        <v>#N/A</v>
      </c>
      <c r="Z6" s="310" t="e">
        <f>VLOOKUP($H6,'WM-AR'!$B$7:$AL$2292,29,FALSE)</f>
        <v>#N/A</v>
      </c>
      <c r="AA6" s="310" t="e">
        <f>VLOOKUP($H6,'WM-AR'!$B$7:$AL$2292,30,FALSE)</f>
        <v>#N/A</v>
      </c>
      <c r="AB6" s="310" t="e">
        <f>VLOOKUP($H6,'WM-AR'!$B$7:$AL$2292,31,FALSE)</f>
        <v>#N/A</v>
      </c>
      <c r="AC6" s="310" t="e">
        <f>VLOOKUP($H6,'WM-AR'!$B$7:$AL$2292,32,FALSE)</f>
        <v>#N/A</v>
      </c>
      <c r="AD6" s="310" t="e">
        <f>VLOOKUP($H6,'WM-AR'!$B$7:$AL$2292,33,FALSE)</f>
        <v>#N/A</v>
      </c>
      <c r="AE6" s="287"/>
      <c r="AF6" s="352"/>
      <c r="AG6" s="352"/>
      <c r="AH6" s="352"/>
      <c r="AI6" s="334"/>
    </row>
    <row r="7" spans="2:35" ht="34.9" customHeight="1">
      <c r="B7" s="349"/>
      <c r="C7" s="420"/>
      <c r="D7" s="426"/>
      <c r="E7" s="426"/>
      <c r="F7" s="426"/>
      <c r="G7" s="426"/>
      <c r="H7" s="350"/>
      <c r="I7" s="351"/>
      <c r="J7" s="351"/>
      <c r="K7" s="351"/>
      <c r="L7" s="351"/>
      <c r="M7" s="351"/>
      <c r="N7" s="351"/>
      <c r="O7" s="351"/>
      <c r="P7" s="351"/>
      <c r="Q7" s="351"/>
      <c r="R7" s="351"/>
      <c r="S7" s="351"/>
      <c r="T7" s="351"/>
      <c r="U7" s="351"/>
      <c r="V7" s="351"/>
      <c r="W7" s="351"/>
      <c r="X7" s="351"/>
      <c r="Y7" s="351"/>
      <c r="Z7" s="351"/>
      <c r="AA7" s="351"/>
      <c r="AB7" s="351"/>
      <c r="AC7" s="351"/>
      <c r="AD7" s="351"/>
      <c r="AE7" s="440"/>
      <c r="AF7" s="297"/>
      <c r="AG7" s="297"/>
      <c r="AH7" s="297"/>
      <c r="AI7" s="475"/>
    </row>
    <row r="8" spans="2:35" ht="34.9" customHeight="1">
      <c r="B8" s="356">
        <v>7.2</v>
      </c>
      <c r="C8" s="357" t="s">
        <v>1589</v>
      </c>
      <c r="D8" s="357"/>
      <c r="E8" s="357"/>
      <c r="F8" s="459"/>
      <c r="G8" s="459"/>
      <c r="H8" s="359"/>
      <c r="I8" s="359"/>
      <c r="J8" s="360"/>
      <c r="K8" s="360"/>
      <c r="L8" s="360"/>
      <c r="M8" s="360"/>
      <c r="N8" s="360"/>
      <c r="O8" s="360"/>
      <c r="P8" s="360"/>
      <c r="Q8" s="360"/>
      <c r="R8" s="360"/>
      <c r="S8" s="360"/>
      <c r="T8" s="360"/>
      <c r="U8" s="360"/>
      <c r="V8" s="360"/>
      <c r="W8" s="360"/>
      <c r="X8" s="360"/>
      <c r="Y8" s="360"/>
      <c r="Z8" s="360"/>
      <c r="AA8" s="360"/>
      <c r="AB8" s="360"/>
      <c r="AC8" s="360"/>
      <c r="AD8" s="360"/>
      <c r="AE8" s="361"/>
      <c r="AF8" s="361"/>
      <c r="AG8" s="361"/>
      <c r="AH8" s="361"/>
      <c r="AI8" s="361"/>
    </row>
    <row r="9" spans="2:35" ht="34.9" customHeight="1">
      <c r="B9" s="440"/>
      <c r="C9" s="285" t="s">
        <v>225</v>
      </c>
      <c r="D9" s="308"/>
      <c r="E9" s="287" t="s">
        <v>686</v>
      </c>
      <c r="F9" s="288" t="s">
        <v>1590</v>
      </c>
      <c r="G9" s="289"/>
      <c r="H9" s="290"/>
      <c r="I9" s="290"/>
      <c r="J9" s="290"/>
      <c r="K9" s="290"/>
      <c r="L9" s="290"/>
      <c r="M9" s="291"/>
      <c r="N9" s="454"/>
      <c r="O9" s="442"/>
      <c r="P9" s="442"/>
      <c r="Q9" s="442"/>
      <c r="R9" s="442"/>
      <c r="S9" s="442"/>
      <c r="T9" s="442"/>
      <c r="U9" s="443"/>
      <c r="V9" s="444"/>
      <c r="W9" s="444"/>
      <c r="X9" s="444"/>
      <c r="Y9" s="444"/>
      <c r="Z9" s="444"/>
      <c r="AA9" s="444"/>
      <c r="AB9" s="444"/>
      <c r="AC9" s="444"/>
      <c r="AD9" s="444"/>
      <c r="AE9" s="394" t="s">
        <v>1591</v>
      </c>
      <c r="AF9" s="297"/>
      <c r="AG9" s="297"/>
      <c r="AH9" s="297"/>
      <c r="AI9" s="484"/>
    </row>
    <row r="10" spans="2:35" ht="49.9" customHeight="1">
      <c r="B10" s="314"/>
      <c r="C10" s="285"/>
      <c r="D10" s="285"/>
      <c r="E10" s="285"/>
      <c r="F10" s="286" t="str">
        <f t="shared" ref="F10" si="0">M10&amp;" "&amp;P10</f>
        <v xml:space="preserve">Acoustic Tiled Ceiling System </v>
      </c>
      <c r="G10" s="287" t="s">
        <v>1592</v>
      </c>
      <c r="H10" s="309" t="str">
        <f>LEFT(G10,14)</f>
        <v>A04AS190-00002</v>
      </c>
      <c r="I10" s="310"/>
      <c r="J10" s="310" t="str">
        <f>VLOOKUP($H10,'WM-AR'!$B$7:$AL$2292,34,FALSE)</f>
        <v>M2</v>
      </c>
      <c r="K10" s="310" t="str">
        <f>VLOOKUP($H10,'WM-AR'!$B$7:$AL$2292,4,FALSE)</f>
        <v>Finishing Work</v>
      </c>
      <c r="L10" s="310" t="str">
        <f>VLOOKUP($H10,'WM-AR'!$B$7:$AL$2292,6,FALSE)</f>
        <v>Exterior/Interior Finish Work</v>
      </c>
      <c r="M10" s="310" t="str">
        <f>VLOOKUP($H10,'WM-AR'!$B$7:$AL$2292,8,FALSE)</f>
        <v>Acoustic Tiled Ceiling System</v>
      </c>
      <c r="N10" s="310" t="str">
        <f>VLOOKUP($H10,'WM-AR'!$B$7:$AL$2292,10,FALSE)</f>
        <v>T-Bar System</v>
      </c>
      <c r="O10" s="310">
        <f>VLOOKUP($H10,'WM-AR'!$B$7:$AL$2292,12,FALSE)</f>
        <v>0</v>
      </c>
      <c r="P10" s="310" t="str">
        <f>IF(VLOOKUP($H10,'WM-AR'!$B$7:$AL$2292,14,FALSE)=0,"",VLOOKUP($H10,'WM-AR'!$B$7:$AL$2292,14,FALSE))</f>
        <v/>
      </c>
      <c r="Q10" s="310">
        <f>VLOOKUP($H10,'WM-AR'!$B$7:$AL$2292,16,FALSE)</f>
        <v>0</v>
      </c>
      <c r="R10" s="310">
        <f>VLOOKUP($H10,'WM-AR'!$B$7:$AL$2292,18,FALSE)</f>
        <v>0</v>
      </c>
      <c r="S10" s="310" t="str">
        <f>VLOOKUP($H10,'WM-AR'!$B$7:$AL$2292,20,FALSE)</f>
        <v>w/ Hot-Dip Galvanized Suspension System &amp; Accessories(Moldings, Ceiling Access Door/Hatch, Curtain Boxes and etc.)</v>
      </c>
      <c r="T10" s="310">
        <f>VLOOKUP($H10,'WM-AR'!$B$7:$AL$2292,22,FALSE)</f>
        <v>0</v>
      </c>
      <c r="U10" s="310">
        <f>VLOOKUP($H10,'WM-AR'!$B$7:$AL$2292,24,FALSE)</f>
        <v>0</v>
      </c>
      <c r="V10" s="310">
        <f>VLOOKUP($H10,'WM-AR'!$B$7:$AL$2292,25,FALSE)</f>
        <v>0</v>
      </c>
      <c r="W10" s="310" t="str">
        <f>VLOOKUP($H10,'WM-AR'!$B$7:$AL$2292,26,FALSE)</f>
        <v>Tile Size=(  )mm x (  )mm</v>
      </c>
      <c r="X10" s="310">
        <f>VLOOKUP($H10,'WM-AR'!$B$7:$AL$2292,27,FALSE)</f>
        <v>0</v>
      </c>
      <c r="Y10" s="310">
        <f>VLOOKUP($H10,'WM-AR'!$B$7:$AL$2292,28,FALSE)</f>
        <v>0</v>
      </c>
      <c r="Z10" s="310">
        <f>VLOOKUP($H10,'WM-AR'!$B$7:$AL$2292,29,FALSE)</f>
        <v>0</v>
      </c>
      <c r="AA10" s="310">
        <f>VLOOKUP($H10,'WM-AR'!$B$7:$AL$2292,30,FALSE)</f>
        <v>0</v>
      </c>
      <c r="AB10" s="310">
        <f>VLOOKUP($H10,'WM-AR'!$B$7:$AL$2292,31,FALSE)</f>
        <v>0</v>
      </c>
      <c r="AC10" s="310">
        <f>VLOOKUP($H10,'WM-AR'!$B$7:$AL$2292,32,FALSE)</f>
        <v>0</v>
      </c>
      <c r="AD10" s="310">
        <f>VLOOKUP($H10,'WM-AR'!$B$7:$AL$2292,33,FALSE)</f>
        <v>0</v>
      </c>
      <c r="AE10" s="287" t="s">
        <v>1593</v>
      </c>
      <c r="AF10" s="316" t="s">
        <v>779</v>
      </c>
      <c r="AG10" s="312">
        <v>59.606000000000002</v>
      </c>
      <c r="AH10" s="312" t="s">
        <v>763</v>
      </c>
      <c r="AI10" s="334"/>
    </row>
    <row r="11" spans="2:35" ht="34.9" customHeight="1">
      <c r="B11" s="349"/>
      <c r="C11" s="420"/>
      <c r="D11" s="426"/>
      <c r="E11" s="426"/>
      <c r="F11" s="426"/>
      <c r="G11" s="426"/>
      <c r="H11" s="350"/>
      <c r="I11" s="351"/>
      <c r="J11" s="351"/>
      <c r="K11" s="351"/>
      <c r="L11" s="351"/>
      <c r="M11" s="351"/>
      <c r="N11" s="351"/>
      <c r="O11" s="351"/>
      <c r="P11" s="351"/>
      <c r="Q11" s="351"/>
      <c r="R11" s="351"/>
      <c r="S11" s="351"/>
      <c r="T11" s="351"/>
      <c r="U11" s="351"/>
      <c r="V11" s="351"/>
      <c r="W11" s="351"/>
      <c r="X11" s="351"/>
      <c r="Y11" s="351"/>
      <c r="Z11" s="351"/>
      <c r="AA11" s="351"/>
      <c r="AB11" s="351"/>
      <c r="AC11" s="351"/>
      <c r="AD11" s="351"/>
      <c r="AE11" s="440"/>
      <c r="AF11" s="297"/>
      <c r="AG11" s="297"/>
      <c r="AH11" s="297"/>
      <c r="AI11" s="475"/>
    </row>
    <row r="12" spans="2:35" ht="34.9" customHeight="1">
      <c r="B12" s="440"/>
      <c r="C12" s="285" t="s">
        <v>225</v>
      </c>
      <c r="D12" s="308"/>
      <c r="E12" s="287" t="s">
        <v>686</v>
      </c>
      <c r="F12" s="288" t="s">
        <v>1594</v>
      </c>
      <c r="G12" s="289"/>
      <c r="H12" s="290"/>
      <c r="I12" s="290"/>
      <c r="J12" s="290"/>
      <c r="K12" s="290"/>
      <c r="L12" s="290"/>
      <c r="M12" s="291"/>
      <c r="N12" s="454"/>
      <c r="O12" s="442"/>
      <c r="P12" s="442"/>
      <c r="Q12" s="442"/>
      <c r="R12" s="442"/>
      <c r="S12" s="442"/>
      <c r="T12" s="442"/>
      <c r="U12" s="443"/>
      <c r="V12" s="444"/>
      <c r="W12" s="444"/>
      <c r="X12" s="444"/>
      <c r="Y12" s="444"/>
      <c r="Z12" s="444"/>
      <c r="AA12" s="444"/>
      <c r="AB12" s="444"/>
      <c r="AC12" s="444"/>
      <c r="AD12" s="444"/>
      <c r="AE12" s="394" t="s">
        <v>1595</v>
      </c>
      <c r="AF12" s="297"/>
      <c r="AG12" s="297"/>
      <c r="AH12" s="297"/>
      <c r="AI12" s="484"/>
    </row>
    <row r="13" spans="2:35" ht="49.9" customHeight="1">
      <c r="B13" s="314"/>
      <c r="C13" s="285"/>
      <c r="D13" s="285"/>
      <c r="E13" s="285"/>
      <c r="F13" s="286" t="str">
        <f t="shared" ref="F13" si="1">M13&amp;" "&amp;P13</f>
        <v xml:space="preserve">Moisture Resistant Tiled Ceiling System </v>
      </c>
      <c r="G13" s="287" t="s">
        <v>813</v>
      </c>
      <c r="H13" s="309" t="str">
        <f>LEFT(G13,14)</f>
        <v>A04AS191-00001</v>
      </c>
      <c r="I13" s="310"/>
      <c r="J13" s="310" t="str">
        <f>VLOOKUP($H13,'WM-AR'!$B$7:$AL$2292,34,FALSE)</f>
        <v>M2</v>
      </c>
      <c r="K13" s="310" t="str">
        <f>VLOOKUP($H13,'WM-AR'!$B$7:$AL$2292,4,FALSE)</f>
        <v>Finishing Work</v>
      </c>
      <c r="L13" s="310" t="str">
        <f>VLOOKUP($H13,'WM-AR'!$B$7:$AL$2292,6,FALSE)</f>
        <v>Exterior/Interior Finish Work</v>
      </c>
      <c r="M13" s="310" t="str">
        <f>VLOOKUP($H13,'WM-AR'!$B$7:$AL$2292,8,FALSE)</f>
        <v>Moisture Resistant Tiled Ceiling System</v>
      </c>
      <c r="N13" s="310" t="str">
        <f>VLOOKUP($H13,'WM-AR'!$B$7:$AL$2292,10,FALSE)</f>
        <v>M-Bar System</v>
      </c>
      <c r="O13" s="310">
        <f>VLOOKUP($H13,'WM-AR'!$B$7:$AL$2292,12,FALSE)</f>
        <v>0</v>
      </c>
      <c r="P13" s="310" t="str">
        <f>IF(VLOOKUP($H13,'WM-AR'!$B$7:$AL$2292,14,FALSE)=0,"",VLOOKUP($H13,'WM-AR'!$B$7:$AL$2292,14,FALSE))</f>
        <v/>
      </c>
      <c r="Q13" s="310">
        <f>VLOOKUP($H13,'WM-AR'!$B$7:$AL$2292,16,FALSE)</f>
        <v>0</v>
      </c>
      <c r="R13" s="310">
        <f>VLOOKUP($H13,'WM-AR'!$B$7:$AL$2292,18,FALSE)</f>
        <v>0</v>
      </c>
      <c r="S13" s="310" t="str">
        <f>VLOOKUP($H13,'WM-AR'!$B$7:$AL$2292,20,FALSE)</f>
        <v>w/ Hot-Dip Galvanized Suspension System &amp; Accessories(Moldings, Ceiling Access Door/Hatch, Curtain Boxes and etc.)</v>
      </c>
      <c r="T13" s="310">
        <f>VLOOKUP($H13,'WM-AR'!$B$7:$AL$2292,22,FALSE)</f>
        <v>0</v>
      </c>
      <c r="U13" s="310">
        <f>VLOOKUP($H13,'WM-AR'!$B$7:$AL$2292,24,FALSE)</f>
        <v>0</v>
      </c>
      <c r="V13" s="310">
        <f>VLOOKUP($H13,'WM-AR'!$B$7:$AL$2292,25,FALSE)</f>
        <v>0</v>
      </c>
      <c r="W13" s="310" t="str">
        <f>VLOOKUP($H13,'WM-AR'!$B$7:$AL$2292,26,FALSE)</f>
        <v>Tile Size=(  )mm x (  )mm</v>
      </c>
      <c r="X13" s="310">
        <f>VLOOKUP($H13,'WM-AR'!$B$7:$AL$2292,27,FALSE)</f>
        <v>0</v>
      </c>
      <c r="Y13" s="310">
        <f>VLOOKUP($H13,'WM-AR'!$B$7:$AL$2292,28,FALSE)</f>
        <v>0</v>
      </c>
      <c r="Z13" s="310">
        <f>VLOOKUP($H13,'WM-AR'!$B$7:$AL$2292,29,FALSE)</f>
        <v>0</v>
      </c>
      <c r="AA13" s="310">
        <f>VLOOKUP($H13,'WM-AR'!$B$7:$AL$2292,30,FALSE)</f>
        <v>0</v>
      </c>
      <c r="AB13" s="310">
        <f>VLOOKUP($H13,'WM-AR'!$B$7:$AL$2292,31,FALSE)</f>
        <v>0</v>
      </c>
      <c r="AC13" s="310">
        <f>VLOOKUP($H13,'WM-AR'!$B$7:$AL$2292,32,FALSE)</f>
        <v>0</v>
      </c>
      <c r="AD13" s="310">
        <f>VLOOKUP($H13,'WM-AR'!$B$7:$AL$2292,33,FALSE)</f>
        <v>0</v>
      </c>
      <c r="AE13" s="287" t="s">
        <v>1596</v>
      </c>
      <c r="AF13" s="316" t="s">
        <v>779</v>
      </c>
      <c r="AG13" s="312">
        <v>5.6349999999999998</v>
      </c>
      <c r="AH13" s="312" t="s">
        <v>763</v>
      </c>
      <c r="AI13" s="334"/>
    </row>
    <row r="14" spans="2:35" ht="34.9" customHeight="1">
      <c r="B14" s="349"/>
      <c r="C14" s="420"/>
      <c r="D14" s="426"/>
      <c r="E14" s="426"/>
      <c r="F14" s="426"/>
      <c r="G14" s="426"/>
      <c r="H14" s="350"/>
      <c r="I14" s="351"/>
      <c r="J14" s="351"/>
      <c r="K14" s="351"/>
      <c r="L14" s="351"/>
      <c r="M14" s="351"/>
      <c r="N14" s="351"/>
      <c r="O14" s="351"/>
      <c r="P14" s="351"/>
      <c r="Q14" s="351"/>
      <c r="R14" s="351"/>
      <c r="S14" s="351"/>
      <c r="T14" s="351"/>
      <c r="U14" s="351"/>
      <c r="V14" s="351"/>
      <c r="W14" s="351"/>
      <c r="X14" s="351"/>
      <c r="Y14" s="351"/>
      <c r="Z14" s="351"/>
      <c r="AA14" s="351"/>
      <c r="AB14" s="351"/>
      <c r="AC14" s="351"/>
      <c r="AD14" s="351"/>
      <c r="AE14" s="440"/>
      <c r="AF14" s="297"/>
      <c r="AG14" s="297"/>
      <c r="AH14" s="297"/>
      <c r="AI14" s="475"/>
    </row>
    <row r="15" spans="2:35" ht="16.5" customHeight="1"/>
    <row r="16" spans="2:35" ht="16.5" customHeight="1"/>
    <row r="17" ht="16.5" customHeight="1"/>
    <row r="18" ht="16.5" customHeight="1"/>
    <row r="19" ht="16.5" customHeight="1"/>
    <row r="20" ht="16.5" customHeight="1"/>
    <row r="21" ht="16.5" customHeight="1"/>
    <row r="22" ht="16.5" customHeight="1"/>
    <row r="23" ht="16.5" customHeight="1"/>
    <row r="24"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30DDA87B-5066-442A-B245-B5C0C401D2B9}">
          <x14:formula1>
            <xm:f>'WM-AR'!$A$7:$A$2292</xm:f>
          </x14:formula1>
          <xm:sqref>G10 G13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6ADC8-EE15-4567-8F1A-3B2C9F739C72}">
  <sheetPr>
    <tabColor theme="7" tint="0.79998168889431442"/>
  </sheetPr>
  <dimension ref="B1:GV158"/>
  <sheetViews>
    <sheetView view="pageBreakPreview" zoomScale="70" zoomScaleNormal="100" zoomScaleSheetLayoutView="70" workbookViewId="0">
      <pane xSplit="13" ySplit="3" topLeftCell="N148"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20.75" style="78" customWidth="1"/>
    <col min="7" max="7" width="46.375" style="78" customWidth="1"/>
    <col min="8" max="8" width="12.75" style="267" customWidth="1"/>
    <col min="9" max="9" width="5.75" style="267" customWidth="1"/>
    <col min="10" max="10" width="4.75" style="79" customWidth="1"/>
    <col min="11" max="11" width="8.125" style="79" customWidth="1"/>
    <col min="12" max="13" width="9.75" style="79" customWidth="1"/>
    <col min="14" max="14" width="9.25" style="79" customWidth="1"/>
    <col min="15" max="15" width="7.75" style="79" customWidth="1"/>
    <col min="16" max="16" width="8.75" style="79" customWidth="1"/>
    <col min="17" max="21" width="7.75" style="79" customWidth="1"/>
    <col min="22" max="30" width="5.75" style="79" customWidth="1"/>
    <col min="31" max="31" width="24.75" style="78" customWidth="1"/>
    <col min="32" max="32" width="15.75" style="78" customWidth="1"/>
    <col min="33" max="33" width="8.75" style="78" customWidth="1"/>
    <col min="34" max="34" width="4.75" style="78" customWidth="1"/>
    <col min="35" max="35" width="15.75" style="79" customWidth="1"/>
    <col min="36" max="36" width="19.625" style="78" customWidth="1"/>
    <col min="37" max="201" width="9" style="78"/>
    <col min="202" max="202" width="9" style="78" customWidth="1"/>
    <col min="203" max="16384" width="9" style="78"/>
  </cols>
  <sheetData>
    <row r="1" spans="2:204" ht="34.9" customHeight="1">
      <c r="B1" s="265" t="s">
        <v>1597</v>
      </c>
    </row>
    <row r="2" spans="2:204" ht="49.9" customHeight="1">
      <c r="B2" s="268" t="s">
        <v>222</v>
      </c>
      <c r="C2" s="268" t="s">
        <v>723</v>
      </c>
      <c r="D2" s="268">
        <v>0</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70" t="s">
        <v>752</v>
      </c>
    </row>
    <row r="3" spans="2:204" ht="34.9" customHeight="1">
      <c r="B3" s="271">
        <v>8</v>
      </c>
      <c r="C3" s="272" t="s">
        <v>1598</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204" ht="34.9" customHeight="1">
      <c r="B4" s="497">
        <v>8.1</v>
      </c>
      <c r="C4" s="498" t="s">
        <v>361</v>
      </c>
      <c r="D4" s="357"/>
      <c r="E4" s="357"/>
      <c r="F4" s="459"/>
      <c r="G4" s="459"/>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361"/>
    </row>
    <row r="5" spans="2:204" ht="33" customHeight="1">
      <c r="B5" s="438"/>
      <c r="C5" s="321"/>
      <c r="D5" s="321"/>
      <c r="E5" s="321"/>
      <c r="F5" s="450" t="s">
        <v>1599</v>
      </c>
      <c r="G5" s="450"/>
      <c r="H5" s="415"/>
      <c r="I5" s="415"/>
      <c r="J5" s="416"/>
      <c r="K5" s="416"/>
      <c r="L5" s="416"/>
      <c r="M5" s="416"/>
      <c r="N5" s="416"/>
      <c r="O5" s="416"/>
      <c r="P5" s="416"/>
      <c r="Q5" s="416"/>
      <c r="R5" s="416"/>
      <c r="S5" s="416"/>
      <c r="T5" s="416"/>
      <c r="U5" s="416"/>
      <c r="V5" s="416"/>
      <c r="W5" s="416"/>
      <c r="X5" s="416"/>
      <c r="Y5" s="416"/>
      <c r="Z5" s="416"/>
      <c r="AA5" s="416"/>
      <c r="AB5" s="416"/>
      <c r="AC5" s="416"/>
      <c r="AD5" s="416"/>
      <c r="AE5" s="305"/>
      <c r="AF5" s="305"/>
      <c r="AG5" s="305"/>
      <c r="AH5" s="305"/>
      <c r="AI5" s="306"/>
      <c r="GV5" s="78">
        <v>169</v>
      </c>
    </row>
    <row r="6" spans="2:204" ht="34.9" customHeight="1">
      <c r="B6" s="440"/>
      <c r="C6" s="285" t="s">
        <v>601</v>
      </c>
      <c r="D6" s="308"/>
      <c r="E6" s="287" t="s">
        <v>688</v>
      </c>
      <c r="F6" s="288" t="s">
        <v>1600</v>
      </c>
      <c r="G6" s="289"/>
      <c r="H6" s="290"/>
      <c r="I6" s="290"/>
      <c r="J6" s="290"/>
      <c r="K6" s="290"/>
      <c r="L6" s="290"/>
      <c r="M6" s="291"/>
      <c r="N6" s="454"/>
      <c r="O6" s="442"/>
      <c r="P6" s="442"/>
      <c r="Q6" s="442"/>
      <c r="R6" s="442"/>
      <c r="S6" s="442"/>
      <c r="T6" s="442"/>
      <c r="U6" s="443"/>
      <c r="V6" s="444"/>
      <c r="W6" s="444"/>
      <c r="X6" s="444"/>
      <c r="Y6" s="444"/>
      <c r="Z6" s="444"/>
      <c r="AA6" s="444"/>
      <c r="AB6" s="444"/>
      <c r="AC6" s="444"/>
      <c r="AD6" s="444"/>
      <c r="AE6" s="440"/>
      <c r="AF6" s="297"/>
      <c r="AG6" s="297"/>
      <c r="AH6" s="297"/>
      <c r="AI6" s="333"/>
    </row>
    <row r="7" spans="2:204" ht="49.9" customHeight="1">
      <c r="B7" s="314"/>
      <c r="C7" s="285"/>
      <c r="D7" s="285"/>
      <c r="E7" s="285"/>
      <c r="F7" s="286" t="str">
        <f t="shared" ref="F7" si="0">M7&amp;" "&amp;P7</f>
        <v xml:space="preserve">Steel Door w/ Steel Frame (UoM: EA) </v>
      </c>
      <c r="G7" s="308" t="s">
        <v>1601</v>
      </c>
      <c r="H7" s="309" t="str">
        <f>LEFT(G7,14)</f>
        <v>A04AR099-00001</v>
      </c>
      <c r="I7" s="310"/>
      <c r="J7" s="310" t="str">
        <f>VLOOKUP($H7,'WM-AR'!$B$7:$AL$2292,34,FALSE)</f>
        <v>EA</v>
      </c>
      <c r="K7" s="310" t="str">
        <f>VLOOKUP($H7,'WM-AR'!$B$7:$AL$2292,4,FALSE)</f>
        <v>Finishing Work</v>
      </c>
      <c r="L7" s="310" t="str">
        <f>VLOOKUP($H7,'WM-AR'!$B$7:$AL$2292,6,FALSE)</f>
        <v>Door &amp; Window Work</v>
      </c>
      <c r="M7" s="310" t="str">
        <f>VLOOKUP($H7,'WM-AR'!$B$7:$AL$2292,8,FALSE)</f>
        <v>Steel Door w/ Steel Frame (UoM: EA)</v>
      </c>
      <c r="N7" s="310" t="str">
        <f>VLOOKUP($H7,'WM-AR'!$B$7:$AL$2292,10,FALSE)</f>
        <v>Fire Protective Rating: N/A, Single Door</v>
      </c>
      <c r="O7" s="310">
        <f>VLOOKUP($H7,'WM-AR'!$B$7:$AL$2292,12,FALSE)</f>
        <v>0</v>
      </c>
      <c r="P7" s="310" t="str">
        <f>IF(VLOOKUP($H7,'WM-AR'!$B$7:$AL$2292,14,FALSE)=0,"",VLOOKUP($H7,'WM-AR'!$B$7:$AL$2292,14,FALSE))</f>
        <v/>
      </c>
      <c r="Q7" s="310">
        <f>VLOOKUP($H7,'WM-AR'!$B$7:$AL$2292,16,FALSE)</f>
        <v>0</v>
      </c>
      <c r="R7" s="310">
        <f>VLOOKUP($H7,'WM-AR'!$B$7:$AL$2292,18,FALSE)</f>
        <v>0</v>
      </c>
      <c r="S7" s="310" t="str">
        <f>VLOOKUP($H7,'WM-AR'!$B$7:$AL$2292,20,FALSE)</f>
        <v>w/ Hardware &amp; Accessories</v>
      </c>
      <c r="T7" s="310">
        <f>VLOOKUP($H7,'WM-AR'!$B$7:$AL$2292,22,FALSE)</f>
        <v>0</v>
      </c>
      <c r="U7" s="310">
        <f>VLOOKUP($H7,'WM-AR'!$B$7:$AL$2292,24,FALSE)</f>
        <v>0</v>
      </c>
      <c r="V7" s="310">
        <f>VLOOKUP($H7,'WM-AR'!$B$7:$AL$2292,25,FALSE)</f>
        <v>0</v>
      </c>
      <c r="W7" s="310" t="str">
        <f>VLOOKUP($H7,'WM-AR'!$B$7:$AL$2292,26,FALSE)</f>
        <v>W x H=(  )mm x (  )mm</v>
      </c>
      <c r="X7" s="310">
        <f>VLOOKUP($H7,'WM-AR'!$B$7:$AL$2292,27,FALSE)</f>
        <v>0</v>
      </c>
      <c r="Y7" s="310">
        <f>VLOOKUP($H7,'WM-AR'!$B$7:$AL$2292,28,FALSE)</f>
        <v>0</v>
      </c>
      <c r="Z7" s="310">
        <f>VLOOKUP($H7,'WM-AR'!$B$7:$AL$2292,29,FALSE)</f>
        <v>0</v>
      </c>
      <c r="AA7" s="310">
        <f>VLOOKUP($H7,'WM-AR'!$B$7:$AL$2292,30,FALSE)</f>
        <v>0</v>
      </c>
      <c r="AB7" s="310">
        <f>VLOOKUP($H7,'WM-AR'!$B$7:$AL$2292,31,FALSE)</f>
        <v>0</v>
      </c>
      <c r="AC7" s="310">
        <f>VLOOKUP($H7,'WM-AR'!$B$7:$AL$2292,32,FALSE)</f>
        <v>0</v>
      </c>
      <c r="AD7" s="310">
        <f>VLOOKUP($H7,'WM-AR'!$B$7:$AL$2292,33,FALSE)</f>
        <v>0</v>
      </c>
      <c r="AE7" s="287" t="s">
        <v>1602</v>
      </c>
      <c r="AF7" s="316" t="s">
        <v>1603</v>
      </c>
      <c r="AG7" s="312"/>
      <c r="AH7" s="312" t="s">
        <v>1446</v>
      </c>
      <c r="AI7" s="334"/>
    </row>
    <row r="8" spans="2:204" ht="34.9" customHeight="1">
      <c r="B8" s="440"/>
      <c r="C8" s="285" t="s">
        <v>601</v>
      </c>
      <c r="D8" s="308"/>
      <c r="E8" s="287" t="s">
        <v>688</v>
      </c>
      <c r="F8" s="288" t="s">
        <v>1604</v>
      </c>
      <c r="G8" s="289"/>
      <c r="H8" s="290"/>
      <c r="I8" s="290"/>
      <c r="J8" s="290"/>
      <c r="K8" s="290"/>
      <c r="L8" s="290"/>
      <c r="M8" s="291"/>
      <c r="N8" s="454"/>
      <c r="O8" s="442"/>
      <c r="P8" s="442"/>
      <c r="Q8" s="442"/>
      <c r="R8" s="442"/>
      <c r="S8" s="442"/>
      <c r="T8" s="442"/>
      <c r="U8" s="443"/>
      <c r="V8" s="444"/>
      <c r="W8" s="444"/>
      <c r="X8" s="444"/>
      <c r="Y8" s="444"/>
      <c r="Z8" s="444"/>
      <c r="AA8" s="444"/>
      <c r="AB8" s="444"/>
      <c r="AC8" s="444"/>
      <c r="AD8" s="444"/>
      <c r="AE8" s="440"/>
      <c r="AF8" s="297"/>
      <c r="AG8" s="297"/>
      <c r="AH8" s="297"/>
      <c r="AI8" s="333"/>
    </row>
    <row r="9" spans="2:204" ht="49.9" customHeight="1">
      <c r="B9" s="314"/>
      <c r="C9" s="285"/>
      <c r="D9" s="285"/>
      <c r="E9" s="285"/>
      <c r="F9" s="286" t="str">
        <f t="shared" ref="F9" si="1">M9&amp;" "&amp;P9</f>
        <v xml:space="preserve">Steel Door w/ Steel Frame &amp; Vision Panel for Each Leaf (UoM: EA) </v>
      </c>
      <c r="G9" s="308" t="s">
        <v>1605</v>
      </c>
      <c r="H9" s="309" t="str">
        <f>LEFT(G9,14)</f>
        <v>A04AR101-00001</v>
      </c>
      <c r="I9" s="310"/>
      <c r="J9" s="310" t="str">
        <f>VLOOKUP($H9,'WM-AR'!$B$7:$AL$2292,34,FALSE)</f>
        <v>EA</v>
      </c>
      <c r="K9" s="310" t="str">
        <f>VLOOKUP($H9,'WM-AR'!$B$7:$AL$2292,4,FALSE)</f>
        <v>Finishing Work</v>
      </c>
      <c r="L9" s="310" t="str">
        <f>VLOOKUP($H9,'WM-AR'!$B$7:$AL$2292,6,FALSE)</f>
        <v>Door &amp; Window Work</v>
      </c>
      <c r="M9" s="310" t="str">
        <f>VLOOKUP($H9,'WM-AR'!$B$7:$AL$2292,8,FALSE)</f>
        <v>Steel Door w/ Steel Frame &amp; Vision Panel for Each Leaf (UoM: EA)</v>
      </c>
      <c r="N9" s="310" t="str">
        <f>VLOOKUP($H9,'WM-AR'!$B$7:$AL$2292,10,FALSE)</f>
        <v>Fire Protective Rating: N/A, Single Door</v>
      </c>
      <c r="O9" s="310">
        <f>VLOOKUP($H9,'WM-AR'!$B$7:$AL$2292,12,FALSE)</f>
        <v>0</v>
      </c>
      <c r="P9" s="310" t="str">
        <f>IF(VLOOKUP($H9,'WM-AR'!$B$7:$AL$2292,14,FALSE)=0,"",VLOOKUP($H9,'WM-AR'!$B$7:$AL$2292,14,FALSE))</f>
        <v/>
      </c>
      <c r="Q9" s="310">
        <f>VLOOKUP($H9,'WM-AR'!$B$7:$AL$2292,16,FALSE)</f>
        <v>0</v>
      </c>
      <c r="R9" s="310">
        <f>VLOOKUP($H9,'WM-AR'!$B$7:$AL$2292,18,FALSE)</f>
        <v>0</v>
      </c>
      <c r="S9" s="310" t="str">
        <f>VLOOKUP($H9,'WM-AR'!$B$7:$AL$2292,20,FALSE)</f>
        <v>w/ Hardware &amp; Accessories</v>
      </c>
      <c r="T9" s="310">
        <f>VLOOKUP($H9,'WM-AR'!$B$7:$AL$2292,22,FALSE)</f>
        <v>0</v>
      </c>
      <c r="U9" s="310">
        <f>VLOOKUP($H9,'WM-AR'!$B$7:$AL$2292,24,FALSE)</f>
        <v>0</v>
      </c>
      <c r="V9" s="310">
        <f>VLOOKUP($H9,'WM-AR'!$B$7:$AL$2292,25,FALSE)</f>
        <v>0</v>
      </c>
      <c r="W9" s="310" t="str">
        <f>VLOOKUP($H9,'WM-AR'!$B$7:$AL$2292,26,FALSE)</f>
        <v>W x H=(  )mm x (  )mm</v>
      </c>
      <c r="X9" s="310">
        <f>VLOOKUP($H9,'WM-AR'!$B$7:$AL$2292,27,FALSE)</f>
        <v>0</v>
      </c>
      <c r="Y9" s="310">
        <f>VLOOKUP($H9,'WM-AR'!$B$7:$AL$2292,28,FALSE)</f>
        <v>0</v>
      </c>
      <c r="Z9" s="310">
        <f>VLOOKUP($H9,'WM-AR'!$B$7:$AL$2292,29,FALSE)</f>
        <v>0</v>
      </c>
      <c r="AA9" s="310">
        <f>VLOOKUP($H9,'WM-AR'!$B$7:$AL$2292,30,FALSE)</f>
        <v>0</v>
      </c>
      <c r="AB9" s="310">
        <f>VLOOKUP($H9,'WM-AR'!$B$7:$AL$2292,31,FALSE)</f>
        <v>0</v>
      </c>
      <c r="AC9" s="310">
        <f>VLOOKUP($H9,'WM-AR'!$B$7:$AL$2292,32,FALSE)</f>
        <v>0</v>
      </c>
      <c r="AD9" s="310">
        <f>VLOOKUP($H9,'WM-AR'!$B$7:$AL$2292,33,FALSE)</f>
        <v>0</v>
      </c>
      <c r="AE9" s="287" t="s">
        <v>1602</v>
      </c>
      <c r="AF9" s="316" t="s">
        <v>1603</v>
      </c>
      <c r="AG9" s="312"/>
      <c r="AH9" s="312" t="s">
        <v>1446</v>
      </c>
      <c r="AI9" s="334"/>
    </row>
    <row r="10" spans="2:204" ht="34.9" customHeight="1">
      <c r="B10" s="440"/>
      <c r="C10" s="285" t="s">
        <v>601</v>
      </c>
      <c r="D10" s="308"/>
      <c r="E10" s="287" t="s">
        <v>688</v>
      </c>
      <c r="F10" s="288" t="s">
        <v>1606</v>
      </c>
      <c r="G10" s="289"/>
      <c r="H10" s="290"/>
      <c r="I10" s="290"/>
      <c r="J10" s="290"/>
      <c r="K10" s="290"/>
      <c r="L10" s="290"/>
      <c r="M10" s="291"/>
      <c r="N10" s="454"/>
      <c r="O10" s="442"/>
      <c r="P10" s="442"/>
      <c r="Q10" s="442"/>
      <c r="R10" s="442"/>
      <c r="S10" s="442"/>
      <c r="T10" s="442"/>
      <c r="U10" s="443"/>
      <c r="V10" s="444"/>
      <c r="W10" s="444"/>
      <c r="X10" s="444"/>
      <c r="Y10" s="444"/>
      <c r="Z10" s="444"/>
      <c r="AA10" s="444"/>
      <c r="AB10" s="444"/>
      <c r="AC10" s="444"/>
      <c r="AD10" s="444"/>
      <c r="AE10" s="440"/>
      <c r="AF10" s="297"/>
      <c r="AG10" s="297"/>
      <c r="AH10" s="297"/>
      <c r="AI10" s="333"/>
    </row>
    <row r="11" spans="2:204" ht="49.9" customHeight="1">
      <c r="B11" s="314"/>
      <c r="C11" s="285"/>
      <c r="D11" s="285"/>
      <c r="E11" s="285"/>
      <c r="F11" s="286" t="str">
        <f t="shared" ref="F11" si="2">M11&amp;" "&amp;P11</f>
        <v xml:space="preserve">Steel Door w/ Steel Frame &amp; Panic Bar (UoM: EA) </v>
      </c>
      <c r="G11" s="308" t="s">
        <v>1607</v>
      </c>
      <c r="H11" s="309" t="str">
        <f>LEFT(G11,14)</f>
        <v>A04AR103-00001</v>
      </c>
      <c r="I11" s="310"/>
      <c r="J11" s="310" t="str">
        <f>VLOOKUP($H11,'WM-AR'!$B$7:$AL$2292,34,FALSE)</f>
        <v>EA</v>
      </c>
      <c r="K11" s="310" t="str">
        <f>VLOOKUP($H11,'WM-AR'!$B$7:$AL$2292,4,FALSE)</f>
        <v>Finishing Work</v>
      </c>
      <c r="L11" s="310" t="str">
        <f>VLOOKUP($H11,'WM-AR'!$B$7:$AL$2292,6,FALSE)</f>
        <v>Door &amp; Window Work</v>
      </c>
      <c r="M11" s="310" t="str">
        <f>VLOOKUP($H11,'WM-AR'!$B$7:$AL$2292,8,FALSE)</f>
        <v>Steel Door w/ Steel Frame &amp; Panic Bar (UoM: EA)</v>
      </c>
      <c r="N11" s="310" t="str">
        <f>VLOOKUP($H11,'WM-AR'!$B$7:$AL$2292,10,FALSE)</f>
        <v>Fire Protective Rating: N/A, Single Door</v>
      </c>
      <c r="O11" s="310">
        <f>VLOOKUP($H11,'WM-AR'!$B$7:$AL$2292,12,FALSE)</f>
        <v>0</v>
      </c>
      <c r="P11" s="310" t="str">
        <f>IF(VLOOKUP($H11,'WM-AR'!$B$7:$AL$2292,14,FALSE)=0,"",VLOOKUP($H11,'WM-AR'!$B$7:$AL$2292,14,FALSE))</f>
        <v/>
      </c>
      <c r="Q11" s="310">
        <f>VLOOKUP($H11,'WM-AR'!$B$7:$AL$2292,16,FALSE)</f>
        <v>0</v>
      </c>
      <c r="R11" s="310">
        <f>VLOOKUP($H11,'WM-AR'!$B$7:$AL$2292,18,FALSE)</f>
        <v>0</v>
      </c>
      <c r="S11" s="310" t="str">
        <f>VLOOKUP($H11,'WM-AR'!$B$7:$AL$2292,20,FALSE)</f>
        <v>w/ Hardware &amp; Accessories</v>
      </c>
      <c r="T11" s="310">
        <f>VLOOKUP($H11,'WM-AR'!$B$7:$AL$2292,22,FALSE)</f>
        <v>0</v>
      </c>
      <c r="U11" s="310">
        <f>VLOOKUP($H11,'WM-AR'!$B$7:$AL$2292,24,FALSE)</f>
        <v>0</v>
      </c>
      <c r="V11" s="310">
        <f>VLOOKUP($H11,'WM-AR'!$B$7:$AL$2292,25,FALSE)</f>
        <v>0</v>
      </c>
      <c r="W11" s="310" t="str">
        <f>VLOOKUP($H11,'WM-AR'!$B$7:$AL$2292,26,FALSE)</f>
        <v>W x H=(  )mm x (  )mm</v>
      </c>
      <c r="X11" s="310">
        <f>VLOOKUP($H11,'WM-AR'!$B$7:$AL$2292,27,FALSE)</f>
        <v>0</v>
      </c>
      <c r="Y11" s="310">
        <f>VLOOKUP($H11,'WM-AR'!$B$7:$AL$2292,28,FALSE)</f>
        <v>0</v>
      </c>
      <c r="Z11" s="310">
        <f>VLOOKUP($H11,'WM-AR'!$B$7:$AL$2292,29,FALSE)</f>
        <v>0</v>
      </c>
      <c r="AA11" s="310">
        <f>VLOOKUP($H11,'WM-AR'!$B$7:$AL$2292,30,FALSE)</f>
        <v>0</v>
      </c>
      <c r="AB11" s="310">
        <f>VLOOKUP($H11,'WM-AR'!$B$7:$AL$2292,31,FALSE)</f>
        <v>0</v>
      </c>
      <c r="AC11" s="310">
        <f>VLOOKUP($H11,'WM-AR'!$B$7:$AL$2292,32,FALSE)</f>
        <v>0</v>
      </c>
      <c r="AD11" s="310">
        <f>VLOOKUP($H11,'WM-AR'!$B$7:$AL$2292,33,FALSE)</f>
        <v>0</v>
      </c>
      <c r="AE11" s="287" t="s">
        <v>1602</v>
      </c>
      <c r="AF11" s="316" t="s">
        <v>1603</v>
      </c>
      <c r="AG11" s="312"/>
      <c r="AH11" s="312" t="s">
        <v>1446</v>
      </c>
      <c r="AI11" s="334"/>
    </row>
    <row r="12" spans="2:204" ht="34.9" customHeight="1">
      <c r="B12" s="440"/>
      <c r="C12" s="285" t="s">
        <v>601</v>
      </c>
      <c r="D12" s="308"/>
      <c r="E12" s="287" t="s">
        <v>688</v>
      </c>
      <c r="F12" s="288" t="s">
        <v>1608</v>
      </c>
      <c r="G12" s="289"/>
      <c r="H12" s="290"/>
      <c r="I12" s="290"/>
      <c r="J12" s="290"/>
      <c r="K12" s="290"/>
      <c r="L12" s="290"/>
      <c r="M12" s="291"/>
      <c r="N12" s="454"/>
      <c r="O12" s="442"/>
      <c r="P12" s="442"/>
      <c r="Q12" s="442"/>
      <c r="R12" s="442"/>
      <c r="S12" s="442"/>
      <c r="T12" s="442"/>
      <c r="U12" s="443"/>
      <c r="V12" s="444"/>
      <c r="W12" s="444"/>
      <c r="X12" s="444"/>
      <c r="Y12" s="444"/>
      <c r="Z12" s="444"/>
      <c r="AA12" s="444"/>
      <c r="AB12" s="444"/>
      <c r="AC12" s="444"/>
      <c r="AD12" s="444"/>
      <c r="AE12" s="440"/>
      <c r="AF12" s="297"/>
      <c r="AG12" s="297"/>
      <c r="AH12" s="297"/>
      <c r="AI12" s="333"/>
    </row>
    <row r="13" spans="2:204" ht="49.9" customHeight="1">
      <c r="B13" s="314"/>
      <c r="C13" s="285"/>
      <c r="D13" s="285"/>
      <c r="E13" s="285"/>
      <c r="F13" s="286" t="str">
        <f t="shared" ref="F13" si="3">M13&amp;" "&amp;P13</f>
        <v xml:space="preserve">Steel Door w/ Steel Frame, Panic Bar &amp; Vision Panel for Each Leaf (UoM: EA) </v>
      </c>
      <c r="G13" s="308" t="s">
        <v>1609</v>
      </c>
      <c r="H13" s="309" t="str">
        <f>LEFT(G13,14)</f>
        <v>A04AR105-00001</v>
      </c>
      <c r="I13" s="310"/>
      <c r="J13" s="310" t="str">
        <f>VLOOKUP($H13,'WM-AR'!$B$7:$AL$2292,34,FALSE)</f>
        <v>EA</v>
      </c>
      <c r="K13" s="310" t="str">
        <f>VLOOKUP($H13,'WM-AR'!$B$7:$AL$2292,4,FALSE)</f>
        <v>Finishing Work</v>
      </c>
      <c r="L13" s="310" t="str">
        <f>VLOOKUP($H13,'WM-AR'!$B$7:$AL$2292,6,FALSE)</f>
        <v>Door &amp; Window Work</v>
      </c>
      <c r="M13" s="310" t="str">
        <f>VLOOKUP($H13,'WM-AR'!$B$7:$AL$2292,8,FALSE)</f>
        <v>Steel Door w/ Steel Frame, Panic Bar &amp; Vision Panel for Each Leaf (UoM: EA)</v>
      </c>
      <c r="N13" s="310" t="str">
        <f>VLOOKUP($H13,'WM-AR'!$B$7:$AL$2292,10,FALSE)</f>
        <v>Fire Protective Rating: N/A, Single Door</v>
      </c>
      <c r="O13" s="310">
        <f>VLOOKUP($H13,'WM-AR'!$B$7:$AL$2292,12,FALSE)</f>
        <v>0</v>
      </c>
      <c r="P13" s="310" t="str">
        <f>IF(VLOOKUP($H13,'WM-AR'!$B$7:$AL$2292,14,FALSE)=0,"",VLOOKUP($H13,'WM-AR'!$B$7:$AL$2292,14,FALSE))</f>
        <v/>
      </c>
      <c r="Q13" s="310">
        <f>VLOOKUP($H13,'WM-AR'!$B$7:$AL$2292,16,FALSE)</f>
        <v>0</v>
      </c>
      <c r="R13" s="310">
        <f>VLOOKUP($H13,'WM-AR'!$B$7:$AL$2292,18,FALSE)</f>
        <v>0</v>
      </c>
      <c r="S13" s="310" t="str">
        <f>VLOOKUP($H13,'WM-AR'!$B$7:$AL$2292,20,FALSE)</f>
        <v>w/ Hardware &amp; Accessories</v>
      </c>
      <c r="T13" s="310">
        <f>VLOOKUP($H13,'WM-AR'!$B$7:$AL$2292,22,FALSE)</f>
        <v>0</v>
      </c>
      <c r="U13" s="310">
        <f>VLOOKUP($H13,'WM-AR'!$B$7:$AL$2292,24,FALSE)</f>
        <v>0</v>
      </c>
      <c r="V13" s="310">
        <f>VLOOKUP($H13,'WM-AR'!$B$7:$AL$2292,25,FALSE)</f>
        <v>0</v>
      </c>
      <c r="W13" s="310" t="str">
        <f>VLOOKUP($H13,'WM-AR'!$B$7:$AL$2292,26,FALSE)</f>
        <v>W x H=(  )mm x (  )mm</v>
      </c>
      <c r="X13" s="310">
        <f>VLOOKUP($H13,'WM-AR'!$B$7:$AL$2292,27,FALSE)</f>
        <v>0</v>
      </c>
      <c r="Y13" s="310">
        <f>VLOOKUP($H13,'WM-AR'!$B$7:$AL$2292,28,FALSE)</f>
        <v>0</v>
      </c>
      <c r="Z13" s="310">
        <f>VLOOKUP($H13,'WM-AR'!$B$7:$AL$2292,29,FALSE)</f>
        <v>0</v>
      </c>
      <c r="AA13" s="310">
        <f>VLOOKUP($H13,'WM-AR'!$B$7:$AL$2292,30,FALSE)</f>
        <v>0</v>
      </c>
      <c r="AB13" s="310">
        <f>VLOOKUP($H13,'WM-AR'!$B$7:$AL$2292,31,FALSE)</f>
        <v>0</v>
      </c>
      <c r="AC13" s="310">
        <f>VLOOKUP($H13,'WM-AR'!$B$7:$AL$2292,32,FALSE)</f>
        <v>0</v>
      </c>
      <c r="AD13" s="310">
        <f>VLOOKUP($H13,'WM-AR'!$B$7:$AL$2292,33,FALSE)</f>
        <v>0</v>
      </c>
      <c r="AE13" s="287" t="s">
        <v>1602</v>
      </c>
      <c r="AF13" s="316" t="s">
        <v>1603</v>
      </c>
      <c r="AG13" s="312"/>
      <c r="AH13" s="312" t="s">
        <v>1446</v>
      </c>
      <c r="AI13" s="334"/>
    </row>
    <row r="14" spans="2:204" ht="33" customHeight="1">
      <c r="B14" s="438"/>
      <c r="C14" s="321"/>
      <c r="D14" s="321"/>
      <c r="E14" s="321"/>
      <c r="F14" s="412" t="s">
        <v>1610</v>
      </c>
      <c r="G14" s="412"/>
      <c r="H14" s="415"/>
      <c r="I14" s="415"/>
      <c r="J14" s="416"/>
      <c r="K14" s="416"/>
      <c r="L14" s="416"/>
      <c r="M14" s="416"/>
      <c r="N14" s="416"/>
      <c r="O14" s="416"/>
      <c r="P14" s="416"/>
      <c r="Q14" s="416"/>
      <c r="R14" s="416"/>
      <c r="S14" s="416"/>
      <c r="T14" s="416"/>
      <c r="U14" s="416"/>
      <c r="V14" s="416"/>
      <c r="W14" s="416"/>
      <c r="X14" s="416"/>
      <c r="Y14" s="416"/>
      <c r="Z14" s="416"/>
      <c r="AA14" s="416"/>
      <c r="AB14" s="416"/>
      <c r="AC14" s="416"/>
      <c r="AD14" s="416"/>
      <c r="AE14" s="305"/>
      <c r="AF14" s="305"/>
      <c r="AG14" s="305"/>
      <c r="AH14" s="305"/>
      <c r="AI14" s="306"/>
      <c r="GV14" s="78">
        <v>169</v>
      </c>
    </row>
    <row r="15" spans="2:204" ht="34.9" customHeight="1">
      <c r="B15" s="440"/>
      <c r="C15" s="285" t="s">
        <v>601</v>
      </c>
      <c r="D15" s="308"/>
      <c r="E15" s="287" t="s">
        <v>688</v>
      </c>
      <c r="F15" s="288" t="s">
        <v>1611</v>
      </c>
      <c r="G15" s="289"/>
      <c r="H15" s="290"/>
      <c r="I15" s="290"/>
      <c r="J15" s="290"/>
      <c r="K15" s="290"/>
      <c r="L15" s="290"/>
      <c r="M15" s="291"/>
      <c r="N15" s="454"/>
      <c r="O15" s="442"/>
      <c r="P15" s="442"/>
      <c r="Q15" s="442"/>
      <c r="R15" s="442"/>
      <c r="S15" s="442"/>
      <c r="T15" s="442"/>
      <c r="U15" s="443"/>
      <c r="V15" s="444"/>
      <c r="W15" s="444"/>
      <c r="X15" s="444"/>
      <c r="Y15" s="444"/>
      <c r="Z15" s="444"/>
      <c r="AA15" s="444"/>
      <c r="AB15" s="444"/>
      <c r="AC15" s="444"/>
      <c r="AD15" s="444"/>
      <c r="AE15" s="440"/>
      <c r="AF15" s="297"/>
      <c r="AG15" s="297"/>
      <c r="AH15" s="297"/>
      <c r="AI15" s="333"/>
    </row>
    <row r="16" spans="2:204" ht="49.9" customHeight="1">
      <c r="B16" s="314"/>
      <c r="C16" s="285"/>
      <c r="D16" s="285"/>
      <c r="E16" s="285"/>
      <c r="F16" s="286" t="str">
        <f t="shared" ref="F16" si="4">M16&amp;" "&amp;P16</f>
        <v xml:space="preserve">Blast Resistant Door w/ Steel Frame (UoM: EA) </v>
      </c>
      <c r="G16" s="308" t="s">
        <v>1612</v>
      </c>
      <c r="H16" s="309" t="str">
        <f>LEFT(G16,14)</f>
        <v>A04AR107-00001</v>
      </c>
      <c r="I16" s="310"/>
      <c r="J16" s="310" t="str">
        <f>VLOOKUP($H16,'WM-AR'!$B$7:$AL$2292,34,FALSE)</f>
        <v>EA</v>
      </c>
      <c r="K16" s="310" t="str">
        <f>VLOOKUP($H16,'WM-AR'!$B$7:$AL$2292,4,FALSE)</f>
        <v>Finishing Work</v>
      </c>
      <c r="L16" s="310" t="str">
        <f>VLOOKUP($H16,'WM-AR'!$B$7:$AL$2292,6,FALSE)</f>
        <v>Door &amp; Window Work</v>
      </c>
      <c r="M16" s="310" t="str">
        <f>VLOOKUP($H16,'WM-AR'!$B$7:$AL$2292,8,FALSE)</f>
        <v>Blast Resistant Door w/ Steel Frame (UoM: EA)</v>
      </c>
      <c r="N16" s="310" t="str">
        <f>VLOOKUP($H16,'WM-AR'!$B$7:$AL$2292,10,FALSE)</f>
        <v>Fire Protective Rating: N/A, Single Door</v>
      </c>
      <c r="O16" s="310">
        <f>VLOOKUP($H16,'WM-AR'!$B$7:$AL$2292,12,FALSE)</f>
        <v>0</v>
      </c>
      <c r="P16" s="310" t="str">
        <f>IF(VLOOKUP($H16,'WM-AR'!$B$7:$AL$2292,14,FALSE)=0,"",VLOOKUP($H16,'WM-AR'!$B$7:$AL$2292,14,FALSE))</f>
        <v/>
      </c>
      <c r="Q16" s="310">
        <f>VLOOKUP($H16,'WM-AR'!$B$7:$AL$2292,16,FALSE)</f>
        <v>0</v>
      </c>
      <c r="R16" s="310">
        <f>VLOOKUP($H16,'WM-AR'!$B$7:$AL$2292,18,FALSE)</f>
        <v>0</v>
      </c>
      <c r="S16" s="310" t="str">
        <f>VLOOKUP($H16,'WM-AR'!$B$7:$AL$2292,20,FALSE)</f>
        <v>w/ Hardware &amp; Accessories</v>
      </c>
      <c r="T16" s="310">
        <f>VLOOKUP($H16,'WM-AR'!$B$7:$AL$2292,22,FALSE)</f>
        <v>0</v>
      </c>
      <c r="U16" s="310">
        <f>VLOOKUP($H16,'WM-AR'!$B$7:$AL$2292,24,FALSE)</f>
        <v>0</v>
      </c>
      <c r="V16" s="310">
        <f>VLOOKUP($H16,'WM-AR'!$B$7:$AL$2292,25,FALSE)</f>
        <v>0</v>
      </c>
      <c r="W16" s="310" t="str">
        <f>VLOOKUP($H16,'WM-AR'!$B$7:$AL$2292,26,FALSE)</f>
        <v>W x H=(  )mm x (  )mm</v>
      </c>
      <c r="X16" s="310">
        <f>VLOOKUP($H16,'WM-AR'!$B$7:$AL$2292,27,FALSE)</f>
        <v>0</v>
      </c>
      <c r="Y16" s="310">
        <f>VLOOKUP($H16,'WM-AR'!$B$7:$AL$2292,28,FALSE)</f>
        <v>0</v>
      </c>
      <c r="Z16" s="310">
        <f>VLOOKUP($H16,'WM-AR'!$B$7:$AL$2292,29,FALSE)</f>
        <v>0</v>
      </c>
      <c r="AA16" s="310">
        <f>VLOOKUP($H16,'WM-AR'!$B$7:$AL$2292,30,FALSE)</f>
        <v>0</v>
      </c>
      <c r="AB16" s="310" t="str">
        <f>VLOOKUP($H16,'WM-AR'!$B$7:$AL$2292,31,FALSE)</f>
        <v>Blast Load: Overpressure (   )psi, Duration (  )ms</v>
      </c>
      <c r="AC16" s="310">
        <f>VLOOKUP($H16,'WM-AR'!$B$7:$AL$2292,32,FALSE)</f>
        <v>0</v>
      </c>
      <c r="AD16" s="310">
        <f>VLOOKUP($H16,'WM-AR'!$B$7:$AL$2292,33,FALSE)</f>
        <v>0</v>
      </c>
      <c r="AE16" s="287" t="s">
        <v>1602</v>
      </c>
      <c r="AF16" s="316" t="s">
        <v>1603</v>
      </c>
      <c r="AG16" s="312"/>
      <c r="AH16" s="312" t="s">
        <v>1446</v>
      </c>
      <c r="AI16" s="334"/>
    </row>
    <row r="17" spans="2:204" ht="34.9" customHeight="1">
      <c r="B17" s="440"/>
      <c r="C17" s="285" t="s">
        <v>601</v>
      </c>
      <c r="D17" s="308"/>
      <c r="E17" s="287" t="s">
        <v>688</v>
      </c>
      <c r="F17" s="288" t="s">
        <v>1613</v>
      </c>
      <c r="G17" s="289"/>
      <c r="H17" s="290"/>
      <c r="I17" s="290"/>
      <c r="J17" s="290"/>
      <c r="K17" s="290"/>
      <c r="L17" s="290"/>
      <c r="M17" s="291"/>
      <c r="N17" s="454"/>
      <c r="O17" s="442"/>
      <c r="P17" s="442"/>
      <c r="Q17" s="442"/>
      <c r="R17" s="442"/>
      <c r="S17" s="442"/>
      <c r="T17" s="442"/>
      <c r="U17" s="443"/>
      <c r="V17" s="444"/>
      <c r="W17" s="444"/>
      <c r="X17" s="444"/>
      <c r="Y17" s="444"/>
      <c r="Z17" s="444"/>
      <c r="AA17" s="444"/>
      <c r="AB17" s="444"/>
      <c r="AC17" s="444"/>
      <c r="AD17" s="444"/>
      <c r="AE17" s="440"/>
      <c r="AF17" s="297"/>
      <c r="AG17" s="297"/>
      <c r="AH17" s="297"/>
      <c r="AI17" s="333"/>
    </row>
    <row r="18" spans="2:204" ht="49.9" customHeight="1">
      <c r="B18" s="314"/>
      <c r="C18" s="285"/>
      <c r="D18" s="285"/>
      <c r="E18" s="285"/>
      <c r="F18" s="286" t="str">
        <f t="shared" ref="F18" si="5">M18&amp;" "&amp;P18</f>
        <v xml:space="preserve">Blast Resistant Door w/ Steel Frame, Panic Bar (UoM: EA) </v>
      </c>
      <c r="G18" s="308" t="s">
        <v>1614</v>
      </c>
      <c r="H18" s="309" t="str">
        <f>LEFT(G18,14)</f>
        <v>A04AR109-00001</v>
      </c>
      <c r="I18" s="310"/>
      <c r="J18" s="310" t="str">
        <f>VLOOKUP($H18,'WM-AR'!$B$7:$AL$2292,34,FALSE)</f>
        <v>EA</v>
      </c>
      <c r="K18" s="310" t="str">
        <f>VLOOKUP($H18,'WM-AR'!$B$7:$AL$2292,4,FALSE)</f>
        <v>Finishing Work</v>
      </c>
      <c r="L18" s="310" t="str">
        <f>VLOOKUP($H18,'WM-AR'!$B$7:$AL$2292,6,FALSE)</f>
        <v>Door &amp; Window Work</v>
      </c>
      <c r="M18" s="310" t="str">
        <f>VLOOKUP($H18,'WM-AR'!$B$7:$AL$2292,8,FALSE)</f>
        <v>Blast Resistant Door w/ Steel Frame, Panic Bar (UoM: EA)</v>
      </c>
      <c r="N18" s="310" t="str">
        <f>VLOOKUP($H18,'WM-AR'!$B$7:$AL$2292,10,FALSE)</f>
        <v>Fire Protective Rating: N/A, Single Door</v>
      </c>
      <c r="O18" s="310">
        <f>VLOOKUP($H18,'WM-AR'!$B$7:$AL$2292,12,FALSE)</f>
        <v>0</v>
      </c>
      <c r="P18" s="310" t="str">
        <f>IF(VLOOKUP($H18,'WM-AR'!$B$7:$AL$2292,14,FALSE)=0,"",VLOOKUP($H18,'WM-AR'!$B$7:$AL$2292,14,FALSE))</f>
        <v/>
      </c>
      <c r="Q18" s="310">
        <f>VLOOKUP($H18,'WM-AR'!$B$7:$AL$2292,16,FALSE)</f>
        <v>0</v>
      </c>
      <c r="R18" s="310">
        <f>VLOOKUP($H18,'WM-AR'!$B$7:$AL$2292,18,FALSE)</f>
        <v>0</v>
      </c>
      <c r="S18" s="310" t="str">
        <f>VLOOKUP($H18,'WM-AR'!$B$7:$AL$2292,20,FALSE)</f>
        <v>w/ Hardware &amp; Accessories</v>
      </c>
      <c r="T18" s="310">
        <f>VLOOKUP($H18,'WM-AR'!$B$7:$AL$2292,22,FALSE)</f>
        <v>0</v>
      </c>
      <c r="U18" s="310">
        <f>VLOOKUP($H18,'WM-AR'!$B$7:$AL$2292,24,FALSE)</f>
        <v>0</v>
      </c>
      <c r="V18" s="310">
        <f>VLOOKUP($H18,'WM-AR'!$B$7:$AL$2292,25,FALSE)</f>
        <v>0</v>
      </c>
      <c r="W18" s="310" t="str">
        <f>VLOOKUP($H18,'WM-AR'!$B$7:$AL$2292,26,FALSE)</f>
        <v>W x H=(  )mm x (  )mm</v>
      </c>
      <c r="X18" s="310">
        <f>VLOOKUP($H18,'WM-AR'!$B$7:$AL$2292,27,FALSE)</f>
        <v>0</v>
      </c>
      <c r="Y18" s="310">
        <f>VLOOKUP($H18,'WM-AR'!$B$7:$AL$2292,28,FALSE)</f>
        <v>0</v>
      </c>
      <c r="Z18" s="310">
        <f>VLOOKUP($H18,'WM-AR'!$B$7:$AL$2292,29,FALSE)</f>
        <v>0</v>
      </c>
      <c r="AA18" s="310">
        <f>VLOOKUP($H18,'WM-AR'!$B$7:$AL$2292,30,FALSE)</f>
        <v>0</v>
      </c>
      <c r="AB18" s="310" t="str">
        <f>VLOOKUP($H18,'WM-AR'!$B$7:$AL$2292,31,FALSE)</f>
        <v>Blast Load: Overpressure (   )psi, Duration (  )ms</v>
      </c>
      <c r="AC18" s="310">
        <f>VLOOKUP($H18,'WM-AR'!$B$7:$AL$2292,32,FALSE)</f>
        <v>0</v>
      </c>
      <c r="AD18" s="310">
        <f>VLOOKUP($H18,'WM-AR'!$B$7:$AL$2292,33,FALSE)</f>
        <v>0</v>
      </c>
      <c r="AE18" s="287" t="s">
        <v>1602</v>
      </c>
      <c r="AF18" s="316" t="s">
        <v>1603</v>
      </c>
      <c r="AG18" s="312"/>
      <c r="AH18" s="312" t="s">
        <v>1446</v>
      </c>
      <c r="AI18" s="334"/>
    </row>
    <row r="19" spans="2:204" ht="33" customHeight="1">
      <c r="B19" s="438"/>
      <c r="C19" s="321"/>
      <c r="D19" s="321"/>
      <c r="E19" s="321"/>
      <c r="F19" s="412" t="s">
        <v>1615</v>
      </c>
      <c r="G19" s="412"/>
      <c r="H19" s="415"/>
      <c r="I19" s="415"/>
      <c r="J19" s="416"/>
      <c r="K19" s="416"/>
      <c r="L19" s="416"/>
      <c r="M19" s="416"/>
      <c r="N19" s="416"/>
      <c r="O19" s="416"/>
      <c r="P19" s="416"/>
      <c r="Q19" s="416"/>
      <c r="R19" s="416"/>
      <c r="S19" s="416"/>
      <c r="T19" s="416"/>
      <c r="U19" s="416"/>
      <c r="V19" s="416"/>
      <c r="W19" s="416"/>
      <c r="X19" s="416"/>
      <c r="Y19" s="416"/>
      <c r="Z19" s="416"/>
      <c r="AA19" s="416"/>
      <c r="AB19" s="416"/>
      <c r="AC19" s="416"/>
      <c r="AD19" s="416"/>
      <c r="AE19" s="305"/>
      <c r="AF19" s="305"/>
      <c r="AG19" s="305"/>
      <c r="AH19" s="305"/>
      <c r="AI19" s="306"/>
      <c r="GV19" s="78">
        <v>169</v>
      </c>
    </row>
    <row r="20" spans="2:204" ht="34.9" customHeight="1">
      <c r="B20" s="440"/>
      <c r="C20" s="285" t="s">
        <v>601</v>
      </c>
      <c r="D20" s="308"/>
      <c r="E20" s="287" t="s">
        <v>688</v>
      </c>
      <c r="F20" s="288" t="s">
        <v>1616</v>
      </c>
      <c r="G20" s="289"/>
      <c r="H20" s="290"/>
      <c r="I20" s="290"/>
      <c r="J20" s="290"/>
      <c r="K20" s="290"/>
      <c r="L20" s="290"/>
      <c r="M20" s="291"/>
      <c r="N20" s="454"/>
      <c r="O20" s="442"/>
      <c r="P20" s="442"/>
      <c r="Q20" s="442"/>
      <c r="R20" s="442"/>
      <c r="S20" s="442"/>
      <c r="T20" s="442"/>
      <c r="U20" s="443"/>
      <c r="V20" s="444"/>
      <c r="W20" s="444"/>
      <c r="X20" s="444"/>
      <c r="Y20" s="444"/>
      <c r="Z20" s="444"/>
      <c r="AA20" s="444"/>
      <c r="AB20" s="444"/>
      <c r="AC20" s="444"/>
      <c r="AD20" s="444"/>
      <c r="AE20" s="440"/>
      <c r="AF20" s="297"/>
      <c r="AG20" s="297"/>
      <c r="AH20" s="297"/>
      <c r="AI20" s="333"/>
    </row>
    <row r="21" spans="2:204" ht="49.9" customHeight="1">
      <c r="B21" s="314"/>
      <c r="C21" s="285"/>
      <c r="D21" s="285"/>
      <c r="E21" s="285"/>
      <c r="F21" s="286" t="str">
        <f t="shared" ref="F21" si="6">M21&amp;" "&amp;P21</f>
        <v xml:space="preserve">Aluminum Door w/ Aluminum Frame (UoM: EA) </v>
      </c>
      <c r="G21" s="308" t="s">
        <v>1617</v>
      </c>
      <c r="H21" s="309" t="str">
        <f>LEFT(G21,14)</f>
        <v>A04AR111-00001</v>
      </c>
      <c r="I21" s="310"/>
      <c r="J21" s="310" t="str">
        <f>VLOOKUP($H21,'WM-AR'!$B$7:$AL$2292,34,FALSE)</f>
        <v>EA</v>
      </c>
      <c r="K21" s="310" t="str">
        <f>VLOOKUP($H21,'WM-AR'!$B$7:$AL$2292,4,FALSE)</f>
        <v>Finishing Work</v>
      </c>
      <c r="L21" s="310" t="str">
        <f>VLOOKUP($H21,'WM-AR'!$B$7:$AL$2292,6,FALSE)</f>
        <v>Door &amp; Window Work</v>
      </c>
      <c r="M21" s="310" t="str">
        <f>VLOOKUP($H21,'WM-AR'!$B$7:$AL$2292,8,FALSE)</f>
        <v>Aluminum Door w/ Aluminum Frame (UoM: EA)</v>
      </c>
      <c r="N21" s="310" t="str">
        <f>VLOOKUP($H21,'WM-AR'!$B$7:$AL$2292,10,FALSE)</f>
        <v>Fire Protective Rating: N/A, Single Door</v>
      </c>
      <c r="O21" s="310">
        <f>VLOOKUP($H21,'WM-AR'!$B$7:$AL$2292,12,FALSE)</f>
        <v>0</v>
      </c>
      <c r="P21" s="310" t="str">
        <f>IF(VLOOKUP($H21,'WM-AR'!$B$7:$AL$2292,14,FALSE)=0,"",VLOOKUP($H21,'WM-AR'!$B$7:$AL$2292,14,FALSE))</f>
        <v/>
      </c>
      <c r="Q21" s="310">
        <f>VLOOKUP($H21,'WM-AR'!$B$7:$AL$2292,16,FALSE)</f>
        <v>0</v>
      </c>
      <c r="R21" s="310">
        <f>VLOOKUP($H21,'WM-AR'!$B$7:$AL$2292,18,FALSE)</f>
        <v>0</v>
      </c>
      <c r="S21" s="310" t="str">
        <f>VLOOKUP($H21,'WM-AR'!$B$7:$AL$2292,20,FALSE)</f>
        <v>w/ Hardware &amp; Accessories</v>
      </c>
      <c r="T21" s="310">
        <f>VLOOKUP($H21,'WM-AR'!$B$7:$AL$2292,22,FALSE)</f>
        <v>0</v>
      </c>
      <c r="U21" s="310">
        <f>VLOOKUP($H21,'WM-AR'!$B$7:$AL$2292,24,FALSE)</f>
        <v>0</v>
      </c>
      <c r="V21" s="310">
        <f>VLOOKUP($H21,'WM-AR'!$B$7:$AL$2292,25,FALSE)</f>
        <v>0</v>
      </c>
      <c r="W21" s="310" t="str">
        <f>VLOOKUP($H21,'WM-AR'!$B$7:$AL$2292,26,FALSE)</f>
        <v>W x H=(  )mm x (  )mm</v>
      </c>
      <c r="X21" s="310">
        <f>VLOOKUP($H21,'WM-AR'!$B$7:$AL$2292,27,FALSE)</f>
        <v>0</v>
      </c>
      <c r="Y21" s="310">
        <f>VLOOKUP($H21,'WM-AR'!$B$7:$AL$2292,28,FALSE)</f>
        <v>0</v>
      </c>
      <c r="Z21" s="310">
        <f>VLOOKUP($H21,'WM-AR'!$B$7:$AL$2292,29,FALSE)</f>
        <v>0</v>
      </c>
      <c r="AA21" s="310">
        <f>VLOOKUP($H21,'WM-AR'!$B$7:$AL$2292,30,FALSE)</f>
        <v>0</v>
      </c>
      <c r="AB21" s="310">
        <f>VLOOKUP($H21,'WM-AR'!$B$7:$AL$2292,31,FALSE)</f>
        <v>0</v>
      </c>
      <c r="AC21" s="310">
        <f>VLOOKUP($H21,'WM-AR'!$B$7:$AL$2292,32,FALSE)</f>
        <v>0</v>
      </c>
      <c r="AD21" s="310">
        <f>VLOOKUP($H21,'WM-AR'!$B$7:$AL$2292,33,FALSE)</f>
        <v>0</v>
      </c>
      <c r="AE21" s="287" t="s">
        <v>1602</v>
      </c>
      <c r="AF21" s="316" t="s">
        <v>1603</v>
      </c>
      <c r="AG21" s="312">
        <v>3</v>
      </c>
      <c r="AH21" s="312" t="s">
        <v>1446</v>
      </c>
      <c r="AI21" s="334"/>
    </row>
    <row r="22" spans="2:204" ht="34.9" customHeight="1">
      <c r="B22" s="440"/>
      <c r="C22" s="285" t="s">
        <v>601</v>
      </c>
      <c r="D22" s="308"/>
      <c r="E22" s="287" t="s">
        <v>688</v>
      </c>
      <c r="F22" s="288" t="s">
        <v>1618</v>
      </c>
      <c r="G22" s="289"/>
      <c r="H22" s="290"/>
      <c r="I22" s="290"/>
      <c r="J22" s="290"/>
      <c r="K22" s="290"/>
      <c r="L22" s="290"/>
      <c r="M22" s="291"/>
      <c r="N22" s="454"/>
      <c r="O22" s="442"/>
      <c r="P22" s="442"/>
      <c r="Q22" s="442"/>
      <c r="R22" s="442"/>
      <c r="S22" s="442"/>
      <c r="T22" s="442"/>
      <c r="U22" s="443"/>
      <c r="V22" s="444"/>
      <c r="W22" s="444"/>
      <c r="X22" s="444"/>
      <c r="Y22" s="444"/>
      <c r="Z22" s="444"/>
      <c r="AA22" s="444"/>
      <c r="AB22" s="444"/>
      <c r="AC22" s="444"/>
      <c r="AD22" s="444"/>
      <c r="AE22" s="440"/>
      <c r="AF22" s="297"/>
      <c r="AG22" s="297"/>
      <c r="AH22" s="297"/>
      <c r="AI22" s="333"/>
    </row>
    <row r="23" spans="2:204" ht="49.9" customHeight="1">
      <c r="B23" s="314"/>
      <c r="C23" s="285"/>
      <c r="D23" s="285"/>
      <c r="E23" s="285"/>
      <c r="F23" s="286" t="str">
        <f t="shared" ref="F23" si="7">M23&amp;" "&amp;P23</f>
        <v xml:space="preserve">Aluminum Door w/ Aluminum Frame &amp; Vision Panel for Each Leaf (UoM: EA) </v>
      </c>
      <c r="G23" s="308" t="s">
        <v>1619</v>
      </c>
      <c r="H23" s="309" t="str">
        <f>LEFT(G23,14)</f>
        <v>A04AR113-00001</v>
      </c>
      <c r="I23" s="310"/>
      <c r="J23" s="310" t="str">
        <f>VLOOKUP($H23,'WM-AR'!$B$7:$AL$2292,34,FALSE)</f>
        <v>EA</v>
      </c>
      <c r="K23" s="310" t="str">
        <f>VLOOKUP($H23,'WM-AR'!$B$7:$AL$2292,4,FALSE)</f>
        <v>Finishing Work</v>
      </c>
      <c r="L23" s="310" t="str">
        <f>VLOOKUP($H23,'WM-AR'!$B$7:$AL$2292,6,FALSE)</f>
        <v>Door &amp; Window Work</v>
      </c>
      <c r="M23" s="310" t="str">
        <f>VLOOKUP($H23,'WM-AR'!$B$7:$AL$2292,8,FALSE)</f>
        <v>Aluminum Door w/ Aluminum Frame &amp; Vision Panel for Each Leaf (UoM: EA)</v>
      </c>
      <c r="N23" s="310" t="str">
        <f>VLOOKUP($H23,'WM-AR'!$B$7:$AL$2292,10,FALSE)</f>
        <v>Fire Protective Rating: N/A, Single Door</v>
      </c>
      <c r="O23" s="310">
        <f>VLOOKUP($H23,'WM-AR'!$B$7:$AL$2292,12,FALSE)</f>
        <v>0</v>
      </c>
      <c r="P23" s="310" t="str">
        <f>IF(VLOOKUP($H23,'WM-AR'!$B$7:$AL$2292,14,FALSE)=0,"",VLOOKUP($H23,'WM-AR'!$B$7:$AL$2292,14,FALSE))</f>
        <v/>
      </c>
      <c r="Q23" s="310">
        <f>VLOOKUP($H23,'WM-AR'!$B$7:$AL$2292,16,FALSE)</f>
        <v>0</v>
      </c>
      <c r="R23" s="310">
        <f>VLOOKUP($H23,'WM-AR'!$B$7:$AL$2292,18,FALSE)</f>
        <v>0</v>
      </c>
      <c r="S23" s="310" t="str">
        <f>VLOOKUP($H23,'WM-AR'!$B$7:$AL$2292,20,FALSE)</f>
        <v>w/ Hardware &amp; Accessories</v>
      </c>
      <c r="T23" s="310">
        <f>VLOOKUP($H23,'WM-AR'!$B$7:$AL$2292,22,FALSE)</f>
        <v>0</v>
      </c>
      <c r="U23" s="310">
        <f>VLOOKUP($H23,'WM-AR'!$B$7:$AL$2292,24,FALSE)</f>
        <v>0</v>
      </c>
      <c r="V23" s="310">
        <f>VLOOKUP($H23,'WM-AR'!$B$7:$AL$2292,25,FALSE)</f>
        <v>0</v>
      </c>
      <c r="W23" s="310" t="str">
        <f>VLOOKUP($H23,'WM-AR'!$B$7:$AL$2292,26,FALSE)</f>
        <v>W x H=(  )mm x (  )mm</v>
      </c>
      <c r="X23" s="310">
        <f>VLOOKUP($H23,'WM-AR'!$B$7:$AL$2292,27,FALSE)</f>
        <v>0</v>
      </c>
      <c r="Y23" s="310">
        <f>VLOOKUP($H23,'WM-AR'!$B$7:$AL$2292,28,FALSE)</f>
        <v>0</v>
      </c>
      <c r="Z23" s="310">
        <f>VLOOKUP($H23,'WM-AR'!$B$7:$AL$2292,29,FALSE)</f>
        <v>0</v>
      </c>
      <c r="AA23" s="310">
        <f>VLOOKUP($H23,'WM-AR'!$B$7:$AL$2292,30,FALSE)</f>
        <v>0</v>
      </c>
      <c r="AB23" s="310">
        <f>VLOOKUP($H23,'WM-AR'!$B$7:$AL$2292,31,FALSE)</f>
        <v>0</v>
      </c>
      <c r="AC23" s="310">
        <f>VLOOKUP($H23,'WM-AR'!$B$7:$AL$2292,32,FALSE)</f>
        <v>0</v>
      </c>
      <c r="AD23" s="310">
        <f>VLOOKUP($H23,'WM-AR'!$B$7:$AL$2292,33,FALSE)</f>
        <v>0</v>
      </c>
      <c r="AE23" s="287" t="s">
        <v>1602</v>
      </c>
      <c r="AF23" s="316" t="s">
        <v>1603</v>
      </c>
      <c r="AG23" s="312"/>
      <c r="AH23" s="312" t="s">
        <v>1446</v>
      </c>
      <c r="AI23" s="334"/>
    </row>
    <row r="24" spans="2:204" ht="34.9" customHeight="1">
      <c r="B24" s="440"/>
      <c r="C24" s="285" t="s">
        <v>601</v>
      </c>
      <c r="D24" s="308"/>
      <c r="E24" s="287" t="s">
        <v>688</v>
      </c>
      <c r="F24" s="288" t="s">
        <v>1620</v>
      </c>
      <c r="G24" s="289"/>
      <c r="H24" s="290"/>
      <c r="I24" s="290"/>
      <c r="J24" s="290"/>
      <c r="K24" s="290"/>
      <c r="L24" s="290"/>
      <c r="M24" s="291"/>
      <c r="N24" s="454"/>
      <c r="O24" s="442"/>
      <c r="P24" s="442"/>
      <c r="Q24" s="442"/>
      <c r="R24" s="442"/>
      <c r="S24" s="442"/>
      <c r="T24" s="442"/>
      <c r="U24" s="443"/>
      <c r="V24" s="444"/>
      <c r="W24" s="444"/>
      <c r="X24" s="444"/>
      <c r="Y24" s="444"/>
      <c r="Z24" s="444"/>
      <c r="AA24" s="444"/>
      <c r="AB24" s="444"/>
      <c r="AC24" s="444"/>
      <c r="AD24" s="444"/>
      <c r="AE24" s="440"/>
      <c r="AF24" s="297"/>
      <c r="AG24" s="297"/>
      <c r="AH24" s="297"/>
      <c r="AI24" s="333"/>
    </row>
    <row r="25" spans="2:204" ht="49.9" customHeight="1">
      <c r="B25" s="314"/>
      <c r="C25" s="285"/>
      <c r="D25" s="285"/>
      <c r="E25" s="285"/>
      <c r="F25" s="286" t="str">
        <f t="shared" ref="F25" si="8">M25&amp;" "&amp;P25</f>
        <v xml:space="preserve">Aluminum Door w/ Aluminum Frame &amp; Panic Bar (UoM: EA) </v>
      </c>
      <c r="G25" s="308" t="s">
        <v>1621</v>
      </c>
      <c r="H25" s="309" t="str">
        <f>LEFT(G25,14)</f>
        <v>A04AR115-00001</v>
      </c>
      <c r="I25" s="310"/>
      <c r="J25" s="310" t="str">
        <f>VLOOKUP($H25,'WM-AR'!$B$7:$AL$2292,34,FALSE)</f>
        <v>EA</v>
      </c>
      <c r="K25" s="310" t="str">
        <f>VLOOKUP($H25,'WM-AR'!$B$7:$AL$2292,4,FALSE)</f>
        <v>Finishing Work</v>
      </c>
      <c r="L25" s="310" t="str">
        <f>VLOOKUP($H25,'WM-AR'!$B$7:$AL$2292,6,FALSE)</f>
        <v>Door &amp; Window Work</v>
      </c>
      <c r="M25" s="310" t="str">
        <f>VLOOKUP($H25,'WM-AR'!$B$7:$AL$2292,8,FALSE)</f>
        <v>Aluminum Door w/ Aluminum Frame &amp; Panic Bar (UoM: EA)</v>
      </c>
      <c r="N25" s="310" t="str">
        <f>VLOOKUP($H25,'WM-AR'!$B$7:$AL$2292,10,FALSE)</f>
        <v>Fire Protective Rating: N/A, Single Door</v>
      </c>
      <c r="O25" s="310">
        <f>VLOOKUP($H25,'WM-AR'!$B$7:$AL$2292,12,FALSE)</f>
        <v>0</v>
      </c>
      <c r="P25" s="310" t="str">
        <f>IF(VLOOKUP($H25,'WM-AR'!$B$7:$AL$2292,14,FALSE)=0,"",VLOOKUP($H25,'WM-AR'!$B$7:$AL$2292,14,FALSE))</f>
        <v/>
      </c>
      <c r="Q25" s="310">
        <f>VLOOKUP($H25,'WM-AR'!$B$7:$AL$2292,16,FALSE)</f>
        <v>0</v>
      </c>
      <c r="R25" s="310">
        <f>VLOOKUP($H25,'WM-AR'!$B$7:$AL$2292,18,FALSE)</f>
        <v>0</v>
      </c>
      <c r="S25" s="310" t="str">
        <f>VLOOKUP($H25,'WM-AR'!$B$7:$AL$2292,20,FALSE)</f>
        <v>w/ Hardware &amp; Accessories</v>
      </c>
      <c r="T25" s="310">
        <f>VLOOKUP($H25,'WM-AR'!$B$7:$AL$2292,22,FALSE)</f>
        <v>0</v>
      </c>
      <c r="U25" s="310">
        <f>VLOOKUP($H25,'WM-AR'!$B$7:$AL$2292,24,FALSE)</f>
        <v>0</v>
      </c>
      <c r="V25" s="310">
        <f>VLOOKUP($H25,'WM-AR'!$B$7:$AL$2292,25,FALSE)</f>
        <v>0</v>
      </c>
      <c r="W25" s="310" t="str">
        <f>VLOOKUP($H25,'WM-AR'!$B$7:$AL$2292,26,FALSE)</f>
        <v>W x H=(  )mm x (  )mm</v>
      </c>
      <c r="X25" s="310">
        <f>VLOOKUP($H25,'WM-AR'!$B$7:$AL$2292,27,FALSE)</f>
        <v>0</v>
      </c>
      <c r="Y25" s="310">
        <f>VLOOKUP($H25,'WM-AR'!$B$7:$AL$2292,28,FALSE)</f>
        <v>0</v>
      </c>
      <c r="Z25" s="310">
        <f>VLOOKUP($H25,'WM-AR'!$B$7:$AL$2292,29,FALSE)</f>
        <v>0</v>
      </c>
      <c r="AA25" s="310">
        <f>VLOOKUP($H25,'WM-AR'!$B$7:$AL$2292,30,FALSE)</f>
        <v>0</v>
      </c>
      <c r="AB25" s="310">
        <f>VLOOKUP($H25,'WM-AR'!$B$7:$AL$2292,31,FALSE)</f>
        <v>0</v>
      </c>
      <c r="AC25" s="310">
        <f>VLOOKUP($H25,'WM-AR'!$B$7:$AL$2292,32,FALSE)</f>
        <v>0</v>
      </c>
      <c r="AD25" s="310">
        <f>VLOOKUP($H25,'WM-AR'!$B$7:$AL$2292,33,FALSE)</f>
        <v>0</v>
      </c>
      <c r="AE25" s="287" t="s">
        <v>1602</v>
      </c>
      <c r="AF25" s="316" t="s">
        <v>1603</v>
      </c>
      <c r="AG25" s="312"/>
      <c r="AH25" s="312" t="s">
        <v>1446</v>
      </c>
      <c r="AI25" s="334"/>
    </row>
    <row r="26" spans="2:204" ht="34.9" customHeight="1">
      <c r="B26" s="440"/>
      <c r="C26" s="285" t="s">
        <v>601</v>
      </c>
      <c r="D26" s="308"/>
      <c r="E26" s="287" t="s">
        <v>688</v>
      </c>
      <c r="F26" s="288" t="s">
        <v>1622</v>
      </c>
      <c r="G26" s="289"/>
      <c r="H26" s="290"/>
      <c r="I26" s="290"/>
      <c r="J26" s="290"/>
      <c r="K26" s="290"/>
      <c r="L26" s="290"/>
      <c r="M26" s="291"/>
      <c r="N26" s="454"/>
      <c r="O26" s="442"/>
      <c r="P26" s="442"/>
      <c r="Q26" s="442"/>
      <c r="R26" s="442"/>
      <c r="S26" s="442"/>
      <c r="T26" s="442"/>
      <c r="U26" s="443"/>
      <c r="V26" s="444"/>
      <c r="W26" s="444"/>
      <c r="X26" s="444"/>
      <c r="Y26" s="444"/>
      <c r="Z26" s="444"/>
      <c r="AA26" s="444"/>
      <c r="AB26" s="444"/>
      <c r="AC26" s="444"/>
      <c r="AD26" s="444"/>
      <c r="AE26" s="440"/>
      <c r="AF26" s="297"/>
      <c r="AG26" s="297"/>
      <c r="AH26" s="297"/>
      <c r="AI26" s="333"/>
    </row>
    <row r="27" spans="2:204" ht="49.9" customHeight="1">
      <c r="B27" s="314"/>
      <c r="C27" s="285"/>
      <c r="D27" s="285"/>
      <c r="E27" s="285"/>
      <c r="F27" s="286" t="str">
        <f t="shared" ref="F27" si="9">M27&amp;" "&amp;P27</f>
        <v xml:space="preserve">Aluminum Door w/ Aluminum Frame, Panic Bar &amp; Vision Panel for Each Leaf (UoM: EA) </v>
      </c>
      <c r="G27" s="308" t="s">
        <v>1623</v>
      </c>
      <c r="H27" s="309" t="str">
        <f>LEFT(G27,14)</f>
        <v>A04AR117-00001</v>
      </c>
      <c r="I27" s="310"/>
      <c r="J27" s="310" t="str">
        <f>VLOOKUP($H27,'WM-AR'!$B$7:$AL$2292,34,FALSE)</f>
        <v>EA</v>
      </c>
      <c r="K27" s="310" t="str">
        <f>VLOOKUP($H27,'WM-AR'!$B$7:$AL$2292,4,FALSE)</f>
        <v>Finishing Work</v>
      </c>
      <c r="L27" s="310" t="str">
        <f>VLOOKUP($H27,'WM-AR'!$B$7:$AL$2292,6,FALSE)</f>
        <v>Door &amp; Window Work</v>
      </c>
      <c r="M27" s="310" t="str">
        <f>VLOOKUP($H27,'WM-AR'!$B$7:$AL$2292,8,FALSE)</f>
        <v>Aluminum Door w/ Aluminum Frame, Panic Bar &amp; Vision Panel for Each Leaf (UoM: EA)</v>
      </c>
      <c r="N27" s="310" t="str">
        <f>VLOOKUP($H27,'WM-AR'!$B$7:$AL$2292,10,FALSE)</f>
        <v>Fire Protective Rating: N/A, Single Door</v>
      </c>
      <c r="O27" s="310">
        <f>VLOOKUP($H27,'WM-AR'!$B$7:$AL$2292,12,FALSE)</f>
        <v>0</v>
      </c>
      <c r="P27" s="310" t="str">
        <f>IF(VLOOKUP($H27,'WM-AR'!$B$7:$AL$2292,14,FALSE)=0,"",VLOOKUP($H27,'WM-AR'!$B$7:$AL$2292,14,FALSE))</f>
        <v/>
      </c>
      <c r="Q27" s="310">
        <f>VLOOKUP($H27,'WM-AR'!$B$7:$AL$2292,16,FALSE)</f>
        <v>0</v>
      </c>
      <c r="R27" s="310">
        <f>VLOOKUP($H27,'WM-AR'!$B$7:$AL$2292,18,FALSE)</f>
        <v>0</v>
      </c>
      <c r="S27" s="310" t="str">
        <f>VLOOKUP($H27,'WM-AR'!$B$7:$AL$2292,20,FALSE)</f>
        <v>w/ Hardware &amp; Accessories</v>
      </c>
      <c r="T27" s="310">
        <f>VLOOKUP($H27,'WM-AR'!$B$7:$AL$2292,22,FALSE)</f>
        <v>0</v>
      </c>
      <c r="U27" s="310">
        <f>VLOOKUP($H27,'WM-AR'!$B$7:$AL$2292,24,FALSE)</f>
        <v>0</v>
      </c>
      <c r="V27" s="310">
        <f>VLOOKUP($H27,'WM-AR'!$B$7:$AL$2292,25,FALSE)</f>
        <v>0</v>
      </c>
      <c r="W27" s="310" t="str">
        <f>VLOOKUP($H27,'WM-AR'!$B$7:$AL$2292,26,FALSE)</f>
        <v>W x H=(  )mm x (  )mm</v>
      </c>
      <c r="X27" s="310">
        <f>VLOOKUP($H27,'WM-AR'!$B$7:$AL$2292,27,FALSE)</f>
        <v>0</v>
      </c>
      <c r="Y27" s="310">
        <f>VLOOKUP($H27,'WM-AR'!$B$7:$AL$2292,28,FALSE)</f>
        <v>0</v>
      </c>
      <c r="Z27" s="310">
        <f>VLOOKUP($H27,'WM-AR'!$B$7:$AL$2292,29,FALSE)</f>
        <v>0</v>
      </c>
      <c r="AA27" s="310">
        <f>VLOOKUP($H27,'WM-AR'!$B$7:$AL$2292,30,FALSE)</f>
        <v>0</v>
      </c>
      <c r="AB27" s="310">
        <f>VLOOKUP($H27,'WM-AR'!$B$7:$AL$2292,31,FALSE)</f>
        <v>0</v>
      </c>
      <c r="AC27" s="310">
        <f>VLOOKUP($H27,'WM-AR'!$B$7:$AL$2292,32,FALSE)</f>
        <v>0</v>
      </c>
      <c r="AD27" s="310">
        <f>VLOOKUP($H27,'WM-AR'!$B$7:$AL$2292,33,FALSE)</f>
        <v>0</v>
      </c>
      <c r="AE27" s="287" t="s">
        <v>1602</v>
      </c>
      <c r="AF27" s="316" t="s">
        <v>1603</v>
      </c>
      <c r="AG27" s="312"/>
      <c r="AH27" s="312" t="s">
        <v>1446</v>
      </c>
      <c r="AI27" s="334"/>
    </row>
    <row r="28" spans="2:204" ht="33" customHeight="1">
      <c r="B28" s="438"/>
      <c r="C28" s="321"/>
      <c r="D28" s="321"/>
      <c r="E28" s="321"/>
      <c r="F28" s="450" t="s">
        <v>1624</v>
      </c>
      <c r="G28" s="450"/>
      <c r="H28" s="415"/>
      <c r="I28" s="415"/>
      <c r="J28" s="416"/>
      <c r="K28" s="416"/>
      <c r="L28" s="416"/>
      <c r="M28" s="416"/>
      <c r="N28" s="416"/>
      <c r="O28" s="416"/>
      <c r="P28" s="416"/>
      <c r="Q28" s="416"/>
      <c r="R28" s="416"/>
      <c r="S28" s="416"/>
      <c r="T28" s="416"/>
      <c r="U28" s="416"/>
      <c r="V28" s="416"/>
      <c r="W28" s="416"/>
      <c r="X28" s="416"/>
      <c r="Y28" s="416"/>
      <c r="Z28" s="416"/>
      <c r="AA28" s="416"/>
      <c r="AB28" s="416"/>
      <c r="AC28" s="416"/>
      <c r="AD28" s="416"/>
      <c r="AE28" s="305"/>
      <c r="AF28" s="305"/>
      <c r="AG28" s="305"/>
      <c r="AH28" s="305"/>
      <c r="AI28" s="306"/>
    </row>
    <row r="29" spans="2:204" ht="34.9" customHeight="1">
      <c r="B29" s="440"/>
      <c r="C29" s="285" t="s">
        <v>601</v>
      </c>
      <c r="D29" s="308"/>
      <c r="E29" s="287" t="s">
        <v>688</v>
      </c>
      <c r="F29" s="288" t="s">
        <v>1625</v>
      </c>
      <c r="G29" s="289"/>
      <c r="H29" s="290"/>
      <c r="I29" s="290"/>
      <c r="J29" s="290"/>
      <c r="K29" s="290"/>
      <c r="L29" s="290"/>
      <c r="M29" s="291"/>
      <c r="N29" s="454"/>
      <c r="O29" s="442"/>
      <c r="P29" s="442"/>
      <c r="Q29" s="442"/>
      <c r="R29" s="442"/>
      <c r="S29" s="442"/>
      <c r="T29" s="442"/>
      <c r="U29" s="443"/>
      <c r="V29" s="444"/>
      <c r="W29" s="444"/>
      <c r="X29" s="444"/>
      <c r="Y29" s="444"/>
      <c r="Z29" s="444"/>
      <c r="AA29" s="444"/>
      <c r="AB29" s="444"/>
      <c r="AC29" s="444"/>
      <c r="AD29" s="444"/>
      <c r="AE29" s="440"/>
      <c r="AF29" s="297"/>
      <c r="AG29" s="297"/>
      <c r="AH29" s="297"/>
      <c r="AI29" s="333"/>
    </row>
    <row r="30" spans="2:204" ht="49.9" customHeight="1">
      <c r="B30" s="314"/>
      <c r="C30" s="285"/>
      <c r="D30" s="285"/>
      <c r="E30" s="285"/>
      <c r="F30" s="286" t="str">
        <f t="shared" ref="F30" si="10">M30&amp;" "&amp;P30</f>
        <v xml:space="preserve">Glass Door w/ SST Frame (UoM: EA) </v>
      </c>
      <c r="G30" s="308" t="s">
        <v>1626</v>
      </c>
      <c r="H30" s="309" t="str">
        <f>LEFT(G30,14)</f>
        <v>A04AR119-00001</v>
      </c>
      <c r="I30" s="310"/>
      <c r="J30" s="310" t="str">
        <f>VLOOKUP($H30,'WM-AR'!$B$7:$AL$2292,34,FALSE)</f>
        <v>EA</v>
      </c>
      <c r="K30" s="310" t="str">
        <f>VLOOKUP($H30,'WM-AR'!$B$7:$AL$2292,4,FALSE)</f>
        <v>Finishing Work</v>
      </c>
      <c r="L30" s="310" t="str">
        <f>VLOOKUP($H30,'WM-AR'!$B$7:$AL$2292,6,FALSE)</f>
        <v>Door &amp; Window Work</v>
      </c>
      <c r="M30" s="310" t="str">
        <f>VLOOKUP($H30,'WM-AR'!$B$7:$AL$2292,8,FALSE)</f>
        <v>Glass Door w/ SST Frame (UoM: EA)</v>
      </c>
      <c r="N30" s="310" t="str">
        <f>VLOOKUP($H30,'WM-AR'!$B$7:$AL$2292,10,FALSE)</f>
        <v>Single Door</v>
      </c>
      <c r="O30" s="310">
        <f>VLOOKUP($H30,'WM-AR'!$B$7:$AL$2292,12,FALSE)</f>
        <v>0</v>
      </c>
      <c r="P30" s="310" t="str">
        <f>IF(VLOOKUP($H30,'WM-AR'!$B$7:$AL$2292,14,FALSE)=0,"",VLOOKUP($H30,'WM-AR'!$B$7:$AL$2292,14,FALSE))</f>
        <v/>
      </c>
      <c r="Q30" s="310">
        <f>VLOOKUP($H30,'WM-AR'!$B$7:$AL$2292,16,FALSE)</f>
        <v>0</v>
      </c>
      <c r="R30" s="310">
        <f>VLOOKUP($H30,'WM-AR'!$B$7:$AL$2292,18,FALSE)</f>
        <v>0</v>
      </c>
      <c r="S30" s="310" t="str">
        <f>VLOOKUP($H30,'WM-AR'!$B$7:$AL$2292,20,FALSE)</f>
        <v>w/ Hardware &amp; Accessories</v>
      </c>
      <c r="T30" s="310">
        <f>VLOOKUP($H30,'WM-AR'!$B$7:$AL$2292,22,FALSE)</f>
        <v>0</v>
      </c>
      <c r="U30" s="310">
        <f>VLOOKUP($H30,'WM-AR'!$B$7:$AL$2292,24,FALSE)</f>
        <v>0</v>
      </c>
      <c r="V30" s="310">
        <f>VLOOKUP($H30,'WM-AR'!$B$7:$AL$2292,25,FALSE)</f>
        <v>0</v>
      </c>
      <c r="W30" s="310" t="str">
        <f>VLOOKUP($H30,'WM-AR'!$B$7:$AL$2292,26,FALSE)</f>
        <v>W x H=(  )mm x (  )mm</v>
      </c>
      <c r="X30" s="310">
        <f>VLOOKUP($H30,'WM-AR'!$B$7:$AL$2292,27,FALSE)</f>
        <v>0</v>
      </c>
      <c r="Y30" s="310">
        <f>VLOOKUP($H30,'WM-AR'!$B$7:$AL$2292,28,FALSE)</f>
        <v>0</v>
      </c>
      <c r="Z30" s="310">
        <f>VLOOKUP($H30,'WM-AR'!$B$7:$AL$2292,29,FALSE)</f>
        <v>0</v>
      </c>
      <c r="AA30" s="310">
        <f>VLOOKUP($H30,'WM-AR'!$B$7:$AL$2292,30,FALSE)</f>
        <v>0</v>
      </c>
      <c r="AB30" s="310">
        <f>VLOOKUP($H30,'WM-AR'!$B$7:$AL$2292,31,FALSE)</f>
        <v>0</v>
      </c>
      <c r="AC30" s="310">
        <f>VLOOKUP($H30,'WM-AR'!$B$7:$AL$2292,32,FALSE)</f>
        <v>0</v>
      </c>
      <c r="AD30" s="310">
        <f>VLOOKUP($H30,'WM-AR'!$B$7:$AL$2292,33,FALSE)</f>
        <v>0</v>
      </c>
      <c r="AE30" s="287" t="s">
        <v>1602</v>
      </c>
      <c r="AF30" s="316" t="s">
        <v>1603</v>
      </c>
      <c r="AG30" s="312"/>
      <c r="AH30" s="312" t="s">
        <v>1446</v>
      </c>
      <c r="AI30" s="334"/>
    </row>
    <row r="31" spans="2:204" ht="33" customHeight="1">
      <c r="B31" s="438"/>
      <c r="C31" s="321"/>
      <c r="D31" s="321"/>
      <c r="E31" s="321"/>
      <c r="F31" s="451" t="s">
        <v>1627</v>
      </c>
      <c r="G31" s="451"/>
      <c r="H31" s="415"/>
      <c r="I31" s="415"/>
      <c r="J31" s="416"/>
      <c r="K31" s="416"/>
      <c r="L31" s="416"/>
      <c r="M31" s="416"/>
      <c r="N31" s="416"/>
      <c r="O31" s="416"/>
      <c r="P31" s="416"/>
      <c r="Q31" s="416"/>
      <c r="R31" s="416"/>
      <c r="S31" s="416"/>
      <c r="T31" s="416"/>
      <c r="U31" s="416"/>
      <c r="V31" s="416"/>
      <c r="W31" s="416"/>
      <c r="X31" s="416"/>
      <c r="Y31" s="416"/>
      <c r="Z31" s="416"/>
      <c r="AA31" s="416"/>
      <c r="AB31" s="416"/>
      <c r="AC31" s="416"/>
      <c r="AD31" s="416"/>
      <c r="AE31" s="305"/>
      <c r="AF31" s="305"/>
      <c r="AG31" s="305"/>
      <c r="AH31" s="305"/>
      <c r="AI31" s="306"/>
    </row>
    <row r="32" spans="2:204" ht="34.9" customHeight="1">
      <c r="B32" s="440"/>
      <c r="C32" s="285" t="s">
        <v>601</v>
      </c>
      <c r="D32" s="308"/>
      <c r="E32" s="287" t="s">
        <v>688</v>
      </c>
      <c r="F32" s="288" t="s">
        <v>1628</v>
      </c>
      <c r="G32" s="289"/>
      <c r="H32" s="290"/>
      <c r="I32" s="290"/>
      <c r="J32" s="290"/>
      <c r="K32" s="290"/>
      <c r="L32" s="290"/>
      <c r="M32" s="291"/>
      <c r="N32" s="454"/>
      <c r="O32" s="442"/>
      <c r="P32" s="442"/>
      <c r="Q32" s="442"/>
      <c r="R32" s="442"/>
      <c r="S32" s="442"/>
      <c r="T32" s="442"/>
      <c r="U32" s="443"/>
      <c r="V32" s="444"/>
      <c r="W32" s="444"/>
      <c r="X32" s="444"/>
      <c r="Y32" s="444"/>
      <c r="Z32" s="444"/>
      <c r="AA32" s="444"/>
      <c r="AB32" s="444"/>
      <c r="AC32" s="444"/>
      <c r="AD32" s="444"/>
      <c r="AE32" s="440"/>
      <c r="AF32" s="297"/>
      <c r="AG32" s="297"/>
      <c r="AH32" s="297"/>
      <c r="AI32" s="333"/>
    </row>
    <row r="33" spans="2:35" ht="49.9" customHeight="1">
      <c r="B33" s="314"/>
      <c r="C33" s="285"/>
      <c r="D33" s="285"/>
      <c r="E33" s="285"/>
      <c r="F33" s="286" t="str">
        <f t="shared" ref="F33" si="11">M33&amp;" "&amp;P33</f>
        <v xml:space="preserve">Stainless Steel Door w/ SST Frame (UoM: EA) </v>
      </c>
      <c r="G33" s="308" t="s">
        <v>1629</v>
      </c>
      <c r="H33" s="309" t="str">
        <f>LEFT(G33,14)</f>
        <v>A04AR121-00001</v>
      </c>
      <c r="I33" s="310"/>
      <c r="J33" s="310" t="str">
        <f>VLOOKUP($H33,'WM-AR'!$B$7:$AL$2292,34,FALSE)</f>
        <v>EA</v>
      </c>
      <c r="K33" s="310" t="str">
        <f>VLOOKUP($H33,'WM-AR'!$B$7:$AL$2292,4,FALSE)</f>
        <v>Finishing Work</v>
      </c>
      <c r="L33" s="310" t="str">
        <f>VLOOKUP($H33,'WM-AR'!$B$7:$AL$2292,6,FALSE)</f>
        <v>Door &amp; Window Work</v>
      </c>
      <c r="M33" s="310" t="str">
        <f>VLOOKUP($H33,'WM-AR'!$B$7:$AL$2292,8,FALSE)</f>
        <v>Stainless Steel Door w/ SST Frame (UoM: EA)</v>
      </c>
      <c r="N33" s="310" t="str">
        <f>VLOOKUP($H33,'WM-AR'!$B$7:$AL$2292,10,FALSE)</f>
        <v>Single Door</v>
      </c>
      <c r="O33" s="310">
        <f>VLOOKUP($H33,'WM-AR'!$B$7:$AL$2292,12,FALSE)</f>
        <v>0</v>
      </c>
      <c r="P33" s="310" t="str">
        <f>IF(VLOOKUP($H33,'WM-AR'!$B$7:$AL$2292,14,FALSE)=0,"",VLOOKUP($H33,'WM-AR'!$B$7:$AL$2292,14,FALSE))</f>
        <v/>
      </c>
      <c r="Q33" s="310">
        <f>VLOOKUP($H33,'WM-AR'!$B$7:$AL$2292,16,FALSE)</f>
        <v>0</v>
      </c>
      <c r="R33" s="310">
        <f>VLOOKUP($H33,'WM-AR'!$B$7:$AL$2292,18,FALSE)</f>
        <v>0</v>
      </c>
      <c r="S33" s="310" t="str">
        <f>VLOOKUP($H33,'WM-AR'!$B$7:$AL$2292,20,FALSE)</f>
        <v>w/ Hardware &amp; Accessories</v>
      </c>
      <c r="T33" s="310">
        <f>VLOOKUP($H33,'WM-AR'!$B$7:$AL$2292,22,FALSE)</f>
        <v>0</v>
      </c>
      <c r="U33" s="310">
        <f>VLOOKUP($H33,'WM-AR'!$B$7:$AL$2292,24,FALSE)</f>
        <v>0</v>
      </c>
      <c r="V33" s="310">
        <f>VLOOKUP($H33,'WM-AR'!$B$7:$AL$2292,25,FALSE)</f>
        <v>0</v>
      </c>
      <c r="W33" s="310" t="str">
        <f>VLOOKUP($H33,'WM-AR'!$B$7:$AL$2292,26,FALSE)</f>
        <v>W x H=(  )mm x (  )mm</v>
      </c>
      <c r="X33" s="310">
        <f>VLOOKUP($H33,'WM-AR'!$B$7:$AL$2292,27,FALSE)</f>
        <v>0</v>
      </c>
      <c r="Y33" s="310">
        <f>VLOOKUP($H33,'WM-AR'!$B$7:$AL$2292,28,FALSE)</f>
        <v>0</v>
      </c>
      <c r="Z33" s="310">
        <f>VLOOKUP($H33,'WM-AR'!$B$7:$AL$2292,29,FALSE)</f>
        <v>0</v>
      </c>
      <c r="AA33" s="310">
        <f>VLOOKUP($H33,'WM-AR'!$B$7:$AL$2292,30,FALSE)</f>
        <v>0</v>
      </c>
      <c r="AB33" s="310">
        <f>VLOOKUP($H33,'WM-AR'!$B$7:$AL$2292,31,FALSE)</f>
        <v>0</v>
      </c>
      <c r="AC33" s="310">
        <f>VLOOKUP($H33,'WM-AR'!$B$7:$AL$2292,32,FALSE)</f>
        <v>0</v>
      </c>
      <c r="AD33" s="310">
        <f>VLOOKUP($H33,'WM-AR'!$B$7:$AL$2292,33,FALSE)</f>
        <v>0</v>
      </c>
      <c r="AE33" s="287" t="s">
        <v>1602</v>
      </c>
      <c r="AF33" s="316" t="s">
        <v>1603</v>
      </c>
      <c r="AG33" s="312">
        <v>1</v>
      </c>
      <c r="AH33" s="312" t="s">
        <v>1446</v>
      </c>
      <c r="AI33" s="334"/>
    </row>
    <row r="34" spans="2:35" ht="33" customHeight="1">
      <c r="B34" s="438"/>
      <c r="C34" s="321"/>
      <c r="D34" s="321"/>
      <c r="E34" s="321"/>
      <c r="F34" s="451" t="s">
        <v>1630</v>
      </c>
      <c r="G34" s="451"/>
      <c r="H34" s="415"/>
      <c r="I34" s="415"/>
      <c r="J34" s="416"/>
      <c r="K34" s="416"/>
      <c r="L34" s="416"/>
      <c r="M34" s="416"/>
      <c r="N34" s="416"/>
      <c r="O34" s="416"/>
      <c r="P34" s="416"/>
      <c r="Q34" s="416"/>
      <c r="R34" s="416"/>
      <c r="S34" s="416"/>
      <c r="T34" s="416"/>
      <c r="U34" s="416"/>
      <c r="V34" s="416"/>
      <c r="W34" s="416"/>
      <c r="X34" s="416"/>
      <c r="Y34" s="416"/>
      <c r="Z34" s="416"/>
      <c r="AA34" s="416"/>
      <c r="AB34" s="416"/>
      <c r="AC34" s="416"/>
      <c r="AD34" s="416"/>
      <c r="AE34" s="305"/>
      <c r="AF34" s="305"/>
      <c r="AG34" s="305"/>
      <c r="AH34" s="305"/>
      <c r="AI34" s="306"/>
    </row>
    <row r="35" spans="2:35" ht="34.9" customHeight="1">
      <c r="B35" s="440"/>
      <c r="C35" s="285" t="s">
        <v>601</v>
      </c>
      <c r="D35" s="308"/>
      <c r="E35" s="287" t="s">
        <v>688</v>
      </c>
      <c r="F35" s="288" t="s">
        <v>1631</v>
      </c>
      <c r="G35" s="289"/>
      <c r="H35" s="290"/>
      <c r="I35" s="290"/>
      <c r="J35" s="290"/>
      <c r="K35" s="290"/>
      <c r="L35" s="290"/>
      <c r="M35" s="291"/>
      <c r="N35" s="454"/>
      <c r="O35" s="442"/>
      <c r="P35" s="442"/>
      <c r="Q35" s="442"/>
      <c r="R35" s="442"/>
      <c r="S35" s="442"/>
      <c r="T35" s="442"/>
      <c r="U35" s="443"/>
      <c r="V35" s="444"/>
      <c r="W35" s="444"/>
      <c r="X35" s="444"/>
      <c r="Y35" s="444"/>
      <c r="Z35" s="444"/>
      <c r="AA35" s="444"/>
      <c r="AB35" s="444"/>
      <c r="AC35" s="444"/>
      <c r="AD35" s="444"/>
      <c r="AE35" s="440"/>
      <c r="AF35" s="297"/>
      <c r="AG35" s="297"/>
      <c r="AH35" s="297"/>
      <c r="AI35" s="333"/>
    </row>
    <row r="36" spans="2:35" ht="49.9" customHeight="1">
      <c r="B36" s="314"/>
      <c r="C36" s="285"/>
      <c r="D36" s="285"/>
      <c r="E36" s="285"/>
      <c r="F36" s="286" t="str">
        <f t="shared" ref="F36" si="12">M36&amp;" "&amp;P36</f>
        <v xml:space="preserve">Wood Door w/ Wood Frame (UoM: EA) </v>
      </c>
      <c r="G36" s="308" t="s">
        <v>1632</v>
      </c>
      <c r="H36" s="309" t="str">
        <f>LEFT(G36,14)</f>
        <v>A04AR123-00001</v>
      </c>
      <c r="I36" s="310"/>
      <c r="J36" s="310" t="str">
        <f>VLOOKUP($H36,'WM-AR'!$B$7:$AL$2292,34,FALSE)</f>
        <v>EA</v>
      </c>
      <c r="K36" s="310" t="str">
        <f>VLOOKUP($H36,'WM-AR'!$B$7:$AL$2292,4,FALSE)</f>
        <v>Finishing Work</v>
      </c>
      <c r="L36" s="310" t="str">
        <f>VLOOKUP($H36,'WM-AR'!$B$7:$AL$2292,6,FALSE)</f>
        <v>Door &amp; Window Work</v>
      </c>
      <c r="M36" s="310" t="str">
        <f>VLOOKUP($H36,'WM-AR'!$B$7:$AL$2292,8,FALSE)</f>
        <v>Wood Door w/ Wood Frame (UoM: EA)</v>
      </c>
      <c r="N36" s="310" t="str">
        <f>VLOOKUP($H36,'WM-AR'!$B$7:$AL$2292,10,FALSE)</f>
        <v>Single Door</v>
      </c>
      <c r="O36" s="310">
        <f>VLOOKUP($H36,'WM-AR'!$B$7:$AL$2292,12,FALSE)</f>
        <v>0</v>
      </c>
      <c r="P36" s="310" t="str">
        <f>IF(VLOOKUP($H36,'WM-AR'!$B$7:$AL$2292,14,FALSE)=0,"",VLOOKUP($H36,'WM-AR'!$B$7:$AL$2292,14,FALSE))</f>
        <v/>
      </c>
      <c r="Q36" s="310">
        <f>VLOOKUP($H36,'WM-AR'!$B$7:$AL$2292,16,FALSE)</f>
        <v>0</v>
      </c>
      <c r="R36" s="310">
        <f>VLOOKUP($H36,'WM-AR'!$B$7:$AL$2292,18,FALSE)</f>
        <v>0</v>
      </c>
      <c r="S36" s="310" t="str">
        <f>VLOOKUP($H36,'WM-AR'!$B$7:$AL$2292,20,FALSE)</f>
        <v>w/ Hardware &amp; Accessories</v>
      </c>
      <c r="T36" s="310">
        <f>VLOOKUP($H36,'WM-AR'!$B$7:$AL$2292,22,FALSE)</f>
        <v>0</v>
      </c>
      <c r="U36" s="310">
        <f>VLOOKUP($H36,'WM-AR'!$B$7:$AL$2292,24,FALSE)</f>
        <v>0</v>
      </c>
      <c r="V36" s="310">
        <f>VLOOKUP($H36,'WM-AR'!$B$7:$AL$2292,25,FALSE)</f>
        <v>0</v>
      </c>
      <c r="W36" s="310" t="str">
        <f>VLOOKUP($H36,'WM-AR'!$B$7:$AL$2292,26,FALSE)</f>
        <v>W x H=(  )mm x (  )mm</v>
      </c>
      <c r="X36" s="310">
        <f>VLOOKUP($H36,'WM-AR'!$B$7:$AL$2292,27,FALSE)</f>
        <v>0</v>
      </c>
      <c r="Y36" s="310">
        <f>VLOOKUP($H36,'WM-AR'!$B$7:$AL$2292,28,FALSE)</f>
        <v>0</v>
      </c>
      <c r="Z36" s="310">
        <f>VLOOKUP($H36,'WM-AR'!$B$7:$AL$2292,29,FALSE)</f>
        <v>0</v>
      </c>
      <c r="AA36" s="310">
        <f>VLOOKUP($H36,'WM-AR'!$B$7:$AL$2292,30,FALSE)</f>
        <v>0</v>
      </c>
      <c r="AB36" s="310">
        <f>VLOOKUP($H36,'WM-AR'!$B$7:$AL$2292,31,FALSE)</f>
        <v>0</v>
      </c>
      <c r="AC36" s="310">
        <f>VLOOKUP($H36,'WM-AR'!$B$7:$AL$2292,32,FALSE)</f>
        <v>0</v>
      </c>
      <c r="AD36" s="310">
        <f>VLOOKUP($H36,'WM-AR'!$B$7:$AL$2292,33,FALSE)</f>
        <v>0</v>
      </c>
      <c r="AE36" s="287" t="s">
        <v>1602</v>
      </c>
      <c r="AF36" s="316" t="s">
        <v>1603</v>
      </c>
      <c r="AG36" s="312">
        <v>1</v>
      </c>
      <c r="AH36" s="312" t="s">
        <v>1446</v>
      </c>
      <c r="AI36" s="334"/>
    </row>
    <row r="37" spans="2:35" ht="34.9" customHeight="1">
      <c r="B37" s="440"/>
      <c r="C37" s="285" t="s">
        <v>601</v>
      </c>
      <c r="D37" s="308"/>
      <c r="E37" s="287" t="s">
        <v>688</v>
      </c>
      <c r="F37" s="288" t="s">
        <v>1633</v>
      </c>
      <c r="G37" s="289"/>
      <c r="H37" s="290"/>
      <c r="I37" s="290"/>
      <c r="J37" s="290"/>
      <c r="K37" s="290"/>
      <c r="L37" s="290"/>
      <c r="M37" s="291"/>
      <c r="N37" s="454"/>
      <c r="O37" s="442"/>
      <c r="P37" s="442"/>
      <c r="Q37" s="442"/>
      <c r="R37" s="442"/>
      <c r="S37" s="442"/>
      <c r="T37" s="442"/>
      <c r="U37" s="443"/>
      <c r="V37" s="444"/>
      <c r="W37" s="444"/>
      <c r="X37" s="444"/>
      <c r="Y37" s="444"/>
      <c r="Z37" s="444"/>
      <c r="AA37" s="444"/>
      <c r="AB37" s="444"/>
      <c r="AC37" s="444"/>
      <c r="AD37" s="444"/>
      <c r="AE37" s="440"/>
      <c r="AF37" s="297"/>
      <c r="AG37" s="297"/>
      <c r="AH37" s="297"/>
      <c r="AI37" s="333"/>
    </row>
    <row r="38" spans="2:35" ht="49.9" customHeight="1">
      <c r="B38" s="314"/>
      <c r="C38" s="285"/>
      <c r="D38" s="285"/>
      <c r="E38" s="285"/>
      <c r="F38" s="286" t="str">
        <f t="shared" ref="F38" si="13">M38&amp;" "&amp;P38</f>
        <v xml:space="preserve">Wood Door w/ Wood Frame &amp; Vision Panel for Each Leaf (UoM: EA) </v>
      </c>
      <c r="G38" s="308" t="s">
        <v>1634</v>
      </c>
      <c r="H38" s="309" t="str">
        <f>LEFT(G38,14)</f>
        <v>A04AR125-00001</v>
      </c>
      <c r="I38" s="310"/>
      <c r="J38" s="310" t="str">
        <f>VLOOKUP($H38,'WM-AR'!$B$7:$AL$2292,34,FALSE)</f>
        <v>EA</v>
      </c>
      <c r="K38" s="310" t="str">
        <f>VLOOKUP($H38,'WM-AR'!$B$7:$AL$2292,4,FALSE)</f>
        <v>Finishing Work</v>
      </c>
      <c r="L38" s="310" t="str">
        <f>VLOOKUP($H38,'WM-AR'!$B$7:$AL$2292,6,FALSE)</f>
        <v>Door &amp; Window Work</v>
      </c>
      <c r="M38" s="310" t="str">
        <f>VLOOKUP($H38,'WM-AR'!$B$7:$AL$2292,8,FALSE)</f>
        <v>Wood Door w/ Wood Frame &amp; Vision Panel for Each Leaf (UoM: EA)</v>
      </c>
      <c r="N38" s="310" t="str">
        <f>VLOOKUP($H38,'WM-AR'!$B$7:$AL$2292,10,FALSE)</f>
        <v>Single Door</v>
      </c>
      <c r="O38" s="310">
        <f>VLOOKUP($H38,'WM-AR'!$B$7:$AL$2292,12,FALSE)</f>
        <v>0</v>
      </c>
      <c r="P38" s="310" t="str">
        <f>IF(VLOOKUP($H38,'WM-AR'!$B$7:$AL$2292,14,FALSE)=0,"",VLOOKUP($H38,'WM-AR'!$B$7:$AL$2292,14,FALSE))</f>
        <v/>
      </c>
      <c r="Q38" s="310">
        <f>VLOOKUP($H38,'WM-AR'!$B$7:$AL$2292,16,FALSE)</f>
        <v>0</v>
      </c>
      <c r="R38" s="310">
        <f>VLOOKUP($H38,'WM-AR'!$B$7:$AL$2292,18,FALSE)</f>
        <v>0</v>
      </c>
      <c r="S38" s="310" t="str">
        <f>VLOOKUP($H38,'WM-AR'!$B$7:$AL$2292,20,FALSE)</f>
        <v>w/ Hardware &amp; Accessories</v>
      </c>
      <c r="T38" s="310">
        <f>VLOOKUP($H38,'WM-AR'!$B$7:$AL$2292,22,FALSE)</f>
        <v>0</v>
      </c>
      <c r="U38" s="310">
        <f>VLOOKUP($H38,'WM-AR'!$B$7:$AL$2292,24,FALSE)</f>
        <v>0</v>
      </c>
      <c r="V38" s="310">
        <f>VLOOKUP($H38,'WM-AR'!$B$7:$AL$2292,25,FALSE)</f>
        <v>0</v>
      </c>
      <c r="W38" s="310" t="str">
        <f>VLOOKUP($H38,'WM-AR'!$B$7:$AL$2292,26,FALSE)</f>
        <v>W x H=(  )mm x (  )mm</v>
      </c>
      <c r="X38" s="310">
        <f>VLOOKUP($H38,'WM-AR'!$B$7:$AL$2292,27,FALSE)</f>
        <v>0</v>
      </c>
      <c r="Y38" s="310">
        <f>VLOOKUP($H38,'WM-AR'!$B$7:$AL$2292,28,FALSE)</f>
        <v>0</v>
      </c>
      <c r="Z38" s="310">
        <f>VLOOKUP($H38,'WM-AR'!$B$7:$AL$2292,29,FALSE)</f>
        <v>0</v>
      </c>
      <c r="AA38" s="310">
        <f>VLOOKUP($H38,'WM-AR'!$B$7:$AL$2292,30,FALSE)</f>
        <v>0</v>
      </c>
      <c r="AB38" s="310">
        <f>VLOOKUP($H38,'WM-AR'!$B$7:$AL$2292,31,FALSE)</f>
        <v>0</v>
      </c>
      <c r="AC38" s="310">
        <f>VLOOKUP($H38,'WM-AR'!$B$7:$AL$2292,32,FALSE)</f>
        <v>0</v>
      </c>
      <c r="AD38" s="310">
        <f>VLOOKUP($H38,'WM-AR'!$B$7:$AL$2292,33,FALSE)</f>
        <v>0</v>
      </c>
      <c r="AE38" s="287" t="s">
        <v>1602</v>
      </c>
      <c r="AF38" s="316" t="s">
        <v>1603</v>
      </c>
      <c r="AG38" s="312">
        <v>1</v>
      </c>
      <c r="AH38" s="312" t="s">
        <v>1446</v>
      </c>
      <c r="AI38" s="334"/>
    </row>
    <row r="39" spans="2:35" ht="33" customHeight="1">
      <c r="B39" s="438"/>
      <c r="C39" s="321"/>
      <c r="D39" s="321"/>
      <c r="E39" s="321"/>
      <c r="F39" s="451" t="s">
        <v>1635</v>
      </c>
      <c r="G39" s="451"/>
      <c r="H39" s="415"/>
      <c r="I39" s="415"/>
      <c r="J39" s="416"/>
      <c r="K39" s="416"/>
      <c r="L39" s="416"/>
      <c r="M39" s="416"/>
      <c r="N39" s="416"/>
      <c r="O39" s="416"/>
      <c r="P39" s="416"/>
      <c r="Q39" s="416"/>
      <c r="R39" s="416"/>
      <c r="S39" s="416"/>
      <c r="T39" s="416"/>
      <c r="U39" s="416"/>
      <c r="V39" s="416"/>
      <c r="W39" s="416"/>
      <c r="X39" s="416"/>
      <c r="Y39" s="416"/>
      <c r="Z39" s="416"/>
      <c r="AA39" s="416"/>
      <c r="AB39" s="416"/>
      <c r="AC39" s="416"/>
      <c r="AD39" s="416"/>
      <c r="AE39" s="305"/>
      <c r="AF39" s="305"/>
      <c r="AG39" s="305"/>
      <c r="AH39" s="305"/>
      <c r="AI39" s="306"/>
    </row>
    <row r="40" spans="2:35" ht="34.9" customHeight="1">
      <c r="B40" s="440"/>
      <c r="C40" s="285" t="s">
        <v>601</v>
      </c>
      <c r="D40" s="308"/>
      <c r="E40" s="287" t="s">
        <v>688</v>
      </c>
      <c r="F40" s="288" t="s">
        <v>1636</v>
      </c>
      <c r="G40" s="289"/>
      <c r="H40" s="290"/>
      <c r="I40" s="290"/>
      <c r="J40" s="290"/>
      <c r="K40" s="290"/>
      <c r="L40" s="290"/>
      <c r="M40" s="291"/>
      <c r="N40" s="454"/>
      <c r="O40" s="442"/>
      <c r="P40" s="442"/>
      <c r="Q40" s="442"/>
      <c r="R40" s="442"/>
      <c r="S40" s="442"/>
      <c r="T40" s="442"/>
      <c r="U40" s="443"/>
      <c r="V40" s="444"/>
      <c r="W40" s="444"/>
      <c r="X40" s="444"/>
      <c r="Y40" s="444"/>
      <c r="Z40" s="444"/>
      <c r="AA40" s="444"/>
      <c r="AB40" s="444"/>
      <c r="AC40" s="444"/>
      <c r="AD40" s="444"/>
      <c r="AE40" s="440"/>
      <c r="AF40" s="297"/>
      <c r="AG40" s="297"/>
      <c r="AH40" s="297"/>
      <c r="AI40" s="333"/>
    </row>
    <row r="41" spans="2:35" ht="49.9" customHeight="1">
      <c r="B41" s="314"/>
      <c r="C41" s="285"/>
      <c r="D41" s="285"/>
      <c r="E41" s="285"/>
      <c r="F41" s="286" t="str">
        <f t="shared" ref="F41" si="14">M41&amp;" "&amp;P41</f>
        <v xml:space="preserve">uPVC Door w/ uPVC Frame (UoM: EA) </v>
      </c>
      <c r="G41" s="308" t="s">
        <v>1637</v>
      </c>
      <c r="H41" s="309" t="str">
        <f>LEFT(G41,14)</f>
        <v>A04AR150-00001</v>
      </c>
      <c r="I41" s="310"/>
      <c r="J41" s="310" t="str">
        <f>VLOOKUP($H41,'WM-AR'!$B$7:$AL$2292,34,FALSE)</f>
        <v>EA</v>
      </c>
      <c r="K41" s="310" t="str">
        <f>VLOOKUP($H41,'WM-AR'!$B$7:$AL$2292,4,FALSE)</f>
        <v>Finishing Work</v>
      </c>
      <c r="L41" s="310" t="str">
        <f>VLOOKUP($H41,'WM-AR'!$B$7:$AL$2292,6,FALSE)</f>
        <v>Door &amp; Window Work</v>
      </c>
      <c r="M41" s="310" t="str">
        <f>VLOOKUP($H41,'WM-AR'!$B$7:$AL$2292,8,FALSE)</f>
        <v>uPVC Door w/ uPVC Frame (UoM: EA)</v>
      </c>
      <c r="N41" s="310">
        <f>VLOOKUP($H41,'WM-AR'!$B$7:$AL$2292,10,FALSE)</f>
        <v>0</v>
      </c>
      <c r="O41" s="310">
        <f>VLOOKUP($H41,'WM-AR'!$B$7:$AL$2292,12,FALSE)</f>
        <v>0</v>
      </c>
      <c r="P41" s="310" t="str">
        <f>IF(VLOOKUP($H41,'WM-AR'!$B$7:$AL$2292,14,FALSE)=0,"",VLOOKUP($H41,'WM-AR'!$B$7:$AL$2292,14,FALSE))</f>
        <v/>
      </c>
      <c r="Q41" s="310">
        <f>VLOOKUP($H41,'WM-AR'!$B$7:$AL$2292,16,FALSE)</f>
        <v>0</v>
      </c>
      <c r="R41" s="310">
        <f>VLOOKUP($H41,'WM-AR'!$B$7:$AL$2292,18,FALSE)</f>
        <v>0</v>
      </c>
      <c r="S41" s="310" t="str">
        <f>VLOOKUP($H41,'WM-AR'!$B$7:$AL$2292,20,FALSE)</f>
        <v>w/ Hardware &amp; Accessories</v>
      </c>
      <c r="T41" s="310">
        <f>VLOOKUP($H41,'WM-AR'!$B$7:$AL$2292,22,FALSE)</f>
        <v>0</v>
      </c>
      <c r="U41" s="310">
        <f>VLOOKUP($H41,'WM-AR'!$B$7:$AL$2292,24,FALSE)</f>
        <v>0</v>
      </c>
      <c r="V41" s="310">
        <f>VLOOKUP($H41,'WM-AR'!$B$7:$AL$2292,25,FALSE)</f>
        <v>0</v>
      </c>
      <c r="W41" s="310" t="str">
        <f>VLOOKUP($H41,'WM-AR'!$B$7:$AL$2292,26,FALSE)</f>
        <v>W x H=(  )mm x (  )mm</v>
      </c>
      <c r="X41" s="310">
        <f>VLOOKUP($H41,'WM-AR'!$B$7:$AL$2292,27,FALSE)</f>
        <v>0</v>
      </c>
      <c r="Y41" s="310">
        <f>VLOOKUP($H41,'WM-AR'!$B$7:$AL$2292,28,FALSE)</f>
        <v>0</v>
      </c>
      <c r="Z41" s="310">
        <f>VLOOKUP($H41,'WM-AR'!$B$7:$AL$2292,29,FALSE)</f>
        <v>0</v>
      </c>
      <c r="AA41" s="310">
        <f>VLOOKUP($H41,'WM-AR'!$B$7:$AL$2292,30,FALSE)</f>
        <v>0</v>
      </c>
      <c r="AB41" s="310">
        <f>VLOOKUP($H41,'WM-AR'!$B$7:$AL$2292,31,FALSE)</f>
        <v>0</v>
      </c>
      <c r="AC41" s="310">
        <f>VLOOKUP($H41,'WM-AR'!$B$7:$AL$2292,32,FALSE)</f>
        <v>0</v>
      </c>
      <c r="AD41" s="310">
        <f>VLOOKUP($H41,'WM-AR'!$B$7:$AL$2292,33,FALSE)</f>
        <v>0</v>
      </c>
      <c r="AE41" s="287" t="s">
        <v>1602</v>
      </c>
      <c r="AF41" s="316" t="s">
        <v>1603</v>
      </c>
      <c r="AG41" s="312">
        <v>1</v>
      </c>
      <c r="AH41" s="312" t="s">
        <v>1446</v>
      </c>
      <c r="AI41" s="334"/>
    </row>
    <row r="42" spans="2:35" ht="34.9" customHeight="1">
      <c r="B42" s="349"/>
      <c r="C42" s="420"/>
      <c r="D42" s="426"/>
      <c r="E42" s="426"/>
      <c r="F42" s="426"/>
      <c r="G42" s="426"/>
      <c r="H42" s="350"/>
      <c r="I42" s="351"/>
      <c r="J42" s="351"/>
      <c r="K42" s="351"/>
      <c r="L42" s="351"/>
      <c r="M42" s="351"/>
      <c r="N42" s="351"/>
      <c r="O42" s="351"/>
      <c r="P42" s="351"/>
      <c r="Q42" s="351"/>
      <c r="R42" s="351"/>
      <c r="S42" s="351"/>
      <c r="T42" s="351"/>
      <c r="U42" s="351"/>
      <c r="V42" s="351"/>
      <c r="W42" s="351"/>
      <c r="X42" s="351"/>
      <c r="Y42" s="351"/>
      <c r="Z42" s="351"/>
      <c r="AA42" s="351"/>
      <c r="AB42" s="351"/>
      <c r="AC42" s="351"/>
      <c r="AD42" s="351"/>
      <c r="AE42" s="440"/>
      <c r="AF42" s="297"/>
      <c r="AG42" s="297"/>
      <c r="AH42" s="297"/>
      <c r="AI42" s="475"/>
    </row>
    <row r="43" spans="2:35" ht="34.9" customHeight="1">
      <c r="B43" s="497">
        <v>8.1999999999999993</v>
      </c>
      <c r="C43" s="498" t="s">
        <v>1638</v>
      </c>
      <c r="D43" s="357"/>
      <c r="E43" s="357"/>
      <c r="F43" s="459"/>
      <c r="G43" s="459"/>
      <c r="H43" s="359"/>
      <c r="I43" s="359"/>
      <c r="J43" s="360"/>
      <c r="K43" s="360"/>
      <c r="L43" s="360"/>
      <c r="M43" s="360"/>
      <c r="N43" s="360"/>
      <c r="O43" s="360"/>
      <c r="P43" s="360"/>
      <c r="Q43" s="360"/>
      <c r="R43" s="360"/>
      <c r="S43" s="360"/>
      <c r="T43" s="360"/>
      <c r="U43" s="360"/>
      <c r="V43" s="360"/>
      <c r="W43" s="360"/>
      <c r="X43" s="360"/>
      <c r="Y43" s="360"/>
      <c r="Z43" s="360"/>
      <c r="AA43" s="360"/>
      <c r="AB43" s="360"/>
      <c r="AC43" s="360"/>
      <c r="AD43" s="360"/>
      <c r="AE43" s="361"/>
      <c r="AF43" s="361"/>
      <c r="AG43" s="361"/>
      <c r="AH43" s="361"/>
      <c r="AI43" s="361"/>
    </row>
    <row r="44" spans="2:35" ht="33" customHeight="1">
      <c r="B44" s="438"/>
      <c r="C44" s="321"/>
      <c r="D44" s="321"/>
      <c r="E44" s="321"/>
      <c r="F44" s="450" t="s">
        <v>1639</v>
      </c>
      <c r="G44" s="450"/>
      <c r="H44" s="415"/>
      <c r="I44" s="415"/>
      <c r="J44" s="416"/>
      <c r="K44" s="416"/>
      <c r="L44" s="416"/>
      <c r="M44" s="416"/>
      <c r="N44" s="416"/>
      <c r="O44" s="416"/>
      <c r="P44" s="416"/>
      <c r="Q44" s="416"/>
      <c r="R44" s="416"/>
      <c r="S44" s="416"/>
      <c r="T44" s="416"/>
      <c r="U44" s="416"/>
      <c r="V44" s="416"/>
      <c r="W44" s="416"/>
      <c r="X44" s="416"/>
      <c r="Y44" s="416"/>
      <c r="Z44" s="416"/>
      <c r="AA44" s="416"/>
      <c r="AB44" s="416"/>
      <c r="AC44" s="416"/>
      <c r="AD44" s="416"/>
      <c r="AE44" s="305"/>
      <c r="AF44" s="305"/>
      <c r="AG44" s="305"/>
      <c r="AH44" s="305"/>
      <c r="AI44" s="306"/>
    </row>
    <row r="45" spans="2:35" ht="34.9" customHeight="1">
      <c r="B45" s="440"/>
      <c r="C45" s="285" t="s">
        <v>601</v>
      </c>
      <c r="D45" s="308"/>
      <c r="E45" s="287" t="s">
        <v>688</v>
      </c>
      <c r="F45" s="288" t="s">
        <v>1640</v>
      </c>
      <c r="G45" s="289"/>
      <c r="H45" s="290"/>
      <c r="I45" s="290"/>
      <c r="J45" s="290"/>
      <c r="K45" s="290"/>
      <c r="L45" s="290"/>
      <c r="M45" s="291"/>
      <c r="N45" s="454"/>
      <c r="O45" s="442"/>
      <c r="P45" s="442"/>
      <c r="Q45" s="442"/>
      <c r="R45" s="442"/>
      <c r="S45" s="442"/>
      <c r="T45" s="442"/>
      <c r="U45" s="443"/>
      <c r="V45" s="444"/>
      <c r="W45" s="444"/>
      <c r="X45" s="444"/>
      <c r="Y45" s="444"/>
      <c r="Z45" s="444"/>
      <c r="AA45" s="444"/>
      <c r="AB45" s="444"/>
      <c r="AC45" s="444"/>
      <c r="AD45" s="444"/>
      <c r="AE45" s="440"/>
      <c r="AF45" s="297"/>
      <c r="AG45" s="297"/>
      <c r="AH45" s="297"/>
      <c r="AI45" s="333"/>
    </row>
    <row r="46" spans="2:35" ht="49.9" customHeight="1">
      <c r="B46" s="314"/>
      <c r="C46" s="285"/>
      <c r="D46" s="285"/>
      <c r="E46" s="285"/>
      <c r="F46" s="286" t="str">
        <f t="shared" ref="F46" si="15">M46&amp;" "&amp;P46</f>
        <v xml:space="preserve">Steel Door w/ Steel Frame (UoM: EA) </v>
      </c>
      <c r="G46" s="308" t="s">
        <v>1641</v>
      </c>
      <c r="H46" s="309" t="str">
        <f>LEFT(G46,14)</f>
        <v>A04AR099-00002</v>
      </c>
      <c r="I46" s="310"/>
      <c r="J46" s="310" t="str">
        <f>VLOOKUP($H46,'WM-AR'!$B$7:$AL$2292,34,FALSE)</f>
        <v>EA</v>
      </c>
      <c r="K46" s="310" t="str">
        <f>VLOOKUP($H46,'WM-AR'!$B$7:$AL$2292,4,FALSE)</f>
        <v>Finishing Work</v>
      </c>
      <c r="L46" s="310" t="str">
        <f>VLOOKUP($H46,'WM-AR'!$B$7:$AL$2292,6,FALSE)</f>
        <v>Door &amp; Window Work</v>
      </c>
      <c r="M46" s="310" t="str">
        <f>VLOOKUP($H46,'WM-AR'!$B$7:$AL$2292,8,FALSE)</f>
        <v>Steel Door w/ Steel Frame (UoM: EA)</v>
      </c>
      <c r="N46" s="310" t="str">
        <f>VLOOKUP($H46,'WM-AR'!$B$7:$AL$2292,10,FALSE)</f>
        <v>Fire Protective Rating: N/A, Double Door</v>
      </c>
      <c r="O46" s="310">
        <f>VLOOKUP($H46,'WM-AR'!$B$7:$AL$2292,12,FALSE)</f>
        <v>0</v>
      </c>
      <c r="P46" s="310" t="str">
        <f>IF(VLOOKUP($H46,'WM-AR'!$B$7:$AL$2292,14,FALSE)=0,"",VLOOKUP($H46,'WM-AR'!$B$7:$AL$2292,14,FALSE))</f>
        <v/>
      </c>
      <c r="Q46" s="310">
        <f>VLOOKUP($H46,'WM-AR'!$B$7:$AL$2292,16,FALSE)</f>
        <v>0</v>
      </c>
      <c r="R46" s="310">
        <f>VLOOKUP($H46,'WM-AR'!$B$7:$AL$2292,18,FALSE)</f>
        <v>0</v>
      </c>
      <c r="S46" s="310" t="str">
        <f>VLOOKUP($H46,'WM-AR'!$B$7:$AL$2292,20,FALSE)</f>
        <v>w/ Hardware &amp; Accessories</v>
      </c>
      <c r="T46" s="310">
        <f>VLOOKUP($H46,'WM-AR'!$B$7:$AL$2292,22,FALSE)</f>
        <v>0</v>
      </c>
      <c r="U46" s="310">
        <f>VLOOKUP($H46,'WM-AR'!$B$7:$AL$2292,24,FALSE)</f>
        <v>0</v>
      </c>
      <c r="V46" s="310">
        <f>VLOOKUP($H46,'WM-AR'!$B$7:$AL$2292,25,FALSE)</f>
        <v>0</v>
      </c>
      <c r="W46" s="310" t="str">
        <f>VLOOKUP($H46,'WM-AR'!$B$7:$AL$2292,26,FALSE)</f>
        <v>W x H=(  )mm x (  )mm</v>
      </c>
      <c r="X46" s="310">
        <f>VLOOKUP($H46,'WM-AR'!$B$7:$AL$2292,27,FALSE)</f>
        <v>0</v>
      </c>
      <c r="Y46" s="310">
        <f>VLOOKUP($H46,'WM-AR'!$B$7:$AL$2292,28,FALSE)</f>
        <v>0</v>
      </c>
      <c r="Z46" s="310">
        <f>VLOOKUP($H46,'WM-AR'!$B$7:$AL$2292,29,FALSE)</f>
        <v>0</v>
      </c>
      <c r="AA46" s="310">
        <f>VLOOKUP($H46,'WM-AR'!$B$7:$AL$2292,30,FALSE)</f>
        <v>0</v>
      </c>
      <c r="AB46" s="310">
        <f>VLOOKUP($H46,'WM-AR'!$B$7:$AL$2292,31,FALSE)</f>
        <v>0</v>
      </c>
      <c r="AC46" s="310">
        <f>VLOOKUP($H46,'WM-AR'!$B$7:$AL$2292,32,FALSE)</f>
        <v>0</v>
      </c>
      <c r="AD46" s="310">
        <f>VLOOKUP($H46,'WM-AR'!$B$7:$AL$2292,33,FALSE)</f>
        <v>0</v>
      </c>
      <c r="AE46" s="287" t="s">
        <v>1642</v>
      </c>
      <c r="AF46" s="316" t="s">
        <v>1603</v>
      </c>
      <c r="AG46" s="312"/>
      <c r="AH46" s="312" t="s">
        <v>1446</v>
      </c>
      <c r="AI46" s="334"/>
    </row>
    <row r="47" spans="2:35" ht="34.9" customHeight="1">
      <c r="B47" s="440"/>
      <c r="C47" s="285" t="s">
        <v>601</v>
      </c>
      <c r="D47" s="308"/>
      <c r="E47" s="287" t="s">
        <v>688</v>
      </c>
      <c r="F47" s="288" t="s">
        <v>1643</v>
      </c>
      <c r="G47" s="289"/>
      <c r="H47" s="290"/>
      <c r="I47" s="290"/>
      <c r="J47" s="290"/>
      <c r="K47" s="290"/>
      <c r="L47" s="290"/>
      <c r="M47" s="291"/>
      <c r="N47" s="454"/>
      <c r="O47" s="442"/>
      <c r="P47" s="442"/>
      <c r="Q47" s="442"/>
      <c r="R47" s="442"/>
      <c r="S47" s="442"/>
      <c r="T47" s="442"/>
      <c r="U47" s="443"/>
      <c r="V47" s="444"/>
      <c r="W47" s="444"/>
      <c r="X47" s="444"/>
      <c r="Y47" s="444"/>
      <c r="Z47" s="444"/>
      <c r="AA47" s="444"/>
      <c r="AB47" s="444"/>
      <c r="AC47" s="444"/>
      <c r="AD47" s="444"/>
      <c r="AE47" s="440"/>
      <c r="AF47" s="297"/>
      <c r="AG47" s="297"/>
      <c r="AH47" s="297"/>
      <c r="AI47" s="333"/>
    </row>
    <row r="48" spans="2:35" ht="49.9" customHeight="1">
      <c r="B48" s="314"/>
      <c r="C48" s="285"/>
      <c r="D48" s="285"/>
      <c r="E48" s="285"/>
      <c r="F48" s="286" t="str">
        <f t="shared" ref="F48" si="16">M48&amp;" "&amp;P48</f>
        <v xml:space="preserve">Steel Door w/ Steel Frame &amp; Vision Panel for Each Leaf (UoM: EA) </v>
      </c>
      <c r="G48" s="308" t="s">
        <v>1644</v>
      </c>
      <c r="H48" s="309" t="str">
        <f>LEFT(G48,14)</f>
        <v>A04AR101-00002</v>
      </c>
      <c r="I48" s="310"/>
      <c r="J48" s="310" t="str">
        <f>VLOOKUP($H48,'WM-AR'!$B$7:$AL$2292,34,FALSE)</f>
        <v>EA</v>
      </c>
      <c r="K48" s="310" t="str">
        <f>VLOOKUP($H48,'WM-AR'!$B$7:$AL$2292,4,FALSE)</f>
        <v>Finishing Work</v>
      </c>
      <c r="L48" s="310" t="str">
        <f>VLOOKUP($H48,'WM-AR'!$B$7:$AL$2292,6,FALSE)</f>
        <v>Door &amp; Window Work</v>
      </c>
      <c r="M48" s="310" t="str">
        <f>VLOOKUP($H48,'WM-AR'!$B$7:$AL$2292,8,FALSE)</f>
        <v>Steel Door w/ Steel Frame &amp; Vision Panel for Each Leaf (UoM: EA)</v>
      </c>
      <c r="N48" s="310" t="str">
        <f>VLOOKUP($H48,'WM-AR'!$B$7:$AL$2292,10,FALSE)</f>
        <v>Fire Protective Rating: N/A, Double Door</v>
      </c>
      <c r="O48" s="310">
        <f>VLOOKUP($H48,'WM-AR'!$B$7:$AL$2292,12,FALSE)</f>
        <v>0</v>
      </c>
      <c r="P48" s="310" t="str">
        <f>IF(VLOOKUP($H48,'WM-AR'!$B$7:$AL$2292,14,FALSE)=0,"",VLOOKUP($H48,'WM-AR'!$B$7:$AL$2292,14,FALSE))</f>
        <v/>
      </c>
      <c r="Q48" s="310">
        <f>VLOOKUP($H48,'WM-AR'!$B$7:$AL$2292,16,FALSE)</f>
        <v>0</v>
      </c>
      <c r="R48" s="310">
        <f>VLOOKUP($H48,'WM-AR'!$B$7:$AL$2292,18,FALSE)</f>
        <v>0</v>
      </c>
      <c r="S48" s="310" t="str">
        <f>VLOOKUP($H48,'WM-AR'!$B$7:$AL$2292,20,FALSE)</f>
        <v>w/ Hardware &amp; Accessories</v>
      </c>
      <c r="T48" s="310">
        <f>VLOOKUP($H48,'WM-AR'!$B$7:$AL$2292,22,FALSE)</f>
        <v>0</v>
      </c>
      <c r="U48" s="310">
        <f>VLOOKUP($H48,'WM-AR'!$B$7:$AL$2292,24,FALSE)</f>
        <v>0</v>
      </c>
      <c r="V48" s="310">
        <f>VLOOKUP($H48,'WM-AR'!$B$7:$AL$2292,25,FALSE)</f>
        <v>0</v>
      </c>
      <c r="W48" s="310" t="str">
        <f>VLOOKUP($H48,'WM-AR'!$B$7:$AL$2292,26,FALSE)</f>
        <v>W x H=(  )mm x (  )mm</v>
      </c>
      <c r="X48" s="310">
        <f>VLOOKUP($H48,'WM-AR'!$B$7:$AL$2292,27,FALSE)</f>
        <v>0</v>
      </c>
      <c r="Y48" s="310">
        <f>VLOOKUP($H48,'WM-AR'!$B$7:$AL$2292,28,FALSE)</f>
        <v>0</v>
      </c>
      <c r="Z48" s="310">
        <f>VLOOKUP($H48,'WM-AR'!$B$7:$AL$2292,29,FALSE)</f>
        <v>0</v>
      </c>
      <c r="AA48" s="310">
        <f>VLOOKUP($H48,'WM-AR'!$B$7:$AL$2292,30,FALSE)</f>
        <v>0</v>
      </c>
      <c r="AB48" s="310">
        <f>VLOOKUP($H48,'WM-AR'!$B$7:$AL$2292,31,FALSE)</f>
        <v>0</v>
      </c>
      <c r="AC48" s="310">
        <f>VLOOKUP($H48,'WM-AR'!$B$7:$AL$2292,32,FALSE)</f>
        <v>0</v>
      </c>
      <c r="AD48" s="310">
        <f>VLOOKUP($H48,'WM-AR'!$B$7:$AL$2292,33,FALSE)</f>
        <v>0</v>
      </c>
      <c r="AE48" s="287" t="s">
        <v>1642</v>
      </c>
      <c r="AF48" s="316" t="s">
        <v>1603</v>
      </c>
      <c r="AG48" s="312"/>
      <c r="AH48" s="312" t="s">
        <v>1446</v>
      </c>
      <c r="AI48" s="334"/>
    </row>
    <row r="49" spans="2:204" ht="34.9" customHeight="1">
      <c r="B49" s="440"/>
      <c r="C49" s="285" t="s">
        <v>601</v>
      </c>
      <c r="D49" s="308"/>
      <c r="E49" s="287" t="s">
        <v>688</v>
      </c>
      <c r="F49" s="288" t="s">
        <v>1645</v>
      </c>
      <c r="G49" s="289"/>
      <c r="H49" s="290"/>
      <c r="I49" s="290"/>
      <c r="J49" s="290"/>
      <c r="K49" s="290"/>
      <c r="L49" s="290"/>
      <c r="M49" s="291"/>
      <c r="N49" s="454"/>
      <c r="O49" s="442"/>
      <c r="P49" s="442"/>
      <c r="Q49" s="442"/>
      <c r="R49" s="442"/>
      <c r="S49" s="442"/>
      <c r="T49" s="442"/>
      <c r="U49" s="443"/>
      <c r="V49" s="444"/>
      <c r="W49" s="444"/>
      <c r="X49" s="444"/>
      <c r="Y49" s="444"/>
      <c r="Z49" s="444"/>
      <c r="AA49" s="444"/>
      <c r="AB49" s="444"/>
      <c r="AC49" s="444"/>
      <c r="AD49" s="444"/>
      <c r="AE49" s="440"/>
      <c r="AF49" s="297"/>
      <c r="AG49" s="297"/>
      <c r="AH49" s="297"/>
      <c r="AI49" s="333"/>
    </row>
    <row r="50" spans="2:204" ht="49.9" customHeight="1">
      <c r="B50" s="314"/>
      <c r="C50" s="285"/>
      <c r="D50" s="285"/>
      <c r="E50" s="285"/>
      <c r="F50" s="286" t="str">
        <f t="shared" ref="F50" si="17">M50&amp;" "&amp;P50</f>
        <v xml:space="preserve">Steel Door w/ Steel Frame &amp; Panic Bar (UoM: EA) </v>
      </c>
      <c r="G50" s="308" t="s">
        <v>1646</v>
      </c>
      <c r="H50" s="309" t="str">
        <f>LEFT(G50,14)</f>
        <v>A04AR103-00002</v>
      </c>
      <c r="I50" s="310"/>
      <c r="J50" s="310" t="str">
        <f>VLOOKUP($H50,'WM-AR'!$B$7:$AL$2292,34,FALSE)</f>
        <v>EA</v>
      </c>
      <c r="K50" s="310" t="str">
        <f>VLOOKUP($H50,'WM-AR'!$B$7:$AL$2292,4,FALSE)</f>
        <v>Finishing Work</v>
      </c>
      <c r="L50" s="310" t="str">
        <f>VLOOKUP($H50,'WM-AR'!$B$7:$AL$2292,6,FALSE)</f>
        <v>Door &amp; Window Work</v>
      </c>
      <c r="M50" s="310" t="str">
        <f>VLOOKUP($H50,'WM-AR'!$B$7:$AL$2292,8,FALSE)</f>
        <v>Steel Door w/ Steel Frame &amp; Panic Bar (UoM: EA)</v>
      </c>
      <c r="N50" s="310" t="str">
        <f>VLOOKUP($H50,'WM-AR'!$B$7:$AL$2292,10,FALSE)</f>
        <v>Fire Protective Rating: N/A, Double Door</v>
      </c>
      <c r="O50" s="310">
        <f>VLOOKUP($H50,'WM-AR'!$B$7:$AL$2292,12,FALSE)</f>
        <v>0</v>
      </c>
      <c r="P50" s="310" t="str">
        <f>IF(VLOOKUP($H50,'WM-AR'!$B$7:$AL$2292,14,FALSE)=0,"",VLOOKUP($H50,'WM-AR'!$B$7:$AL$2292,14,FALSE))</f>
        <v/>
      </c>
      <c r="Q50" s="310">
        <f>VLOOKUP($H50,'WM-AR'!$B$7:$AL$2292,16,FALSE)</f>
        <v>0</v>
      </c>
      <c r="R50" s="310">
        <f>VLOOKUP($H50,'WM-AR'!$B$7:$AL$2292,18,FALSE)</f>
        <v>0</v>
      </c>
      <c r="S50" s="310" t="str">
        <f>VLOOKUP($H50,'WM-AR'!$B$7:$AL$2292,20,FALSE)</f>
        <v>w/ Hardware &amp; Accessories</v>
      </c>
      <c r="T50" s="310">
        <f>VLOOKUP($H50,'WM-AR'!$B$7:$AL$2292,22,FALSE)</f>
        <v>0</v>
      </c>
      <c r="U50" s="310">
        <f>VLOOKUP($H50,'WM-AR'!$B$7:$AL$2292,24,FALSE)</f>
        <v>0</v>
      </c>
      <c r="V50" s="310">
        <f>VLOOKUP($H50,'WM-AR'!$B$7:$AL$2292,25,FALSE)</f>
        <v>0</v>
      </c>
      <c r="W50" s="310" t="str">
        <f>VLOOKUP($H50,'WM-AR'!$B$7:$AL$2292,26,FALSE)</f>
        <v>W x H=(  )mm x (  )mm</v>
      </c>
      <c r="X50" s="310">
        <f>VLOOKUP($H50,'WM-AR'!$B$7:$AL$2292,27,FALSE)</f>
        <v>0</v>
      </c>
      <c r="Y50" s="310">
        <f>VLOOKUP($H50,'WM-AR'!$B$7:$AL$2292,28,FALSE)</f>
        <v>0</v>
      </c>
      <c r="Z50" s="310">
        <f>VLOOKUP($H50,'WM-AR'!$B$7:$AL$2292,29,FALSE)</f>
        <v>0</v>
      </c>
      <c r="AA50" s="310">
        <f>VLOOKUP($H50,'WM-AR'!$B$7:$AL$2292,30,FALSE)</f>
        <v>0</v>
      </c>
      <c r="AB50" s="310">
        <f>VLOOKUP($H50,'WM-AR'!$B$7:$AL$2292,31,FALSE)</f>
        <v>0</v>
      </c>
      <c r="AC50" s="310">
        <f>VLOOKUP($H50,'WM-AR'!$B$7:$AL$2292,32,FALSE)</f>
        <v>0</v>
      </c>
      <c r="AD50" s="310">
        <f>VLOOKUP($H50,'WM-AR'!$B$7:$AL$2292,33,FALSE)</f>
        <v>0</v>
      </c>
      <c r="AE50" s="287" t="s">
        <v>1642</v>
      </c>
      <c r="AF50" s="316" t="s">
        <v>1603</v>
      </c>
      <c r="AG50" s="312"/>
      <c r="AH50" s="312" t="s">
        <v>1446</v>
      </c>
      <c r="AI50" s="334"/>
    </row>
    <row r="51" spans="2:204" ht="34.9" customHeight="1">
      <c r="B51" s="440"/>
      <c r="C51" s="285" t="s">
        <v>601</v>
      </c>
      <c r="D51" s="308"/>
      <c r="E51" s="287" t="s">
        <v>688</v>
      </c>
      <c r="F51" s="288" t="s">
        <v>1647</v>
      </c>
      <c r="G51" s="289"/>
      <c r="H51" s="290"/>
      <c r="I51" s="290"/>
      <c r="J51" s="290"/>
      <c r="K51" s="290"/>
      <c r="L51" s="290"/>
      <c r="M51" s="291"/>
      <c r="N51" s="454"/>
      <c r="O51" s="442"/>
      <c r="P51" s="442"/>
      <c r="Q51" s="442"/>
      <c r="R51" s="442"/>
      <c r="S51" s="442"/>
      <c r="T51" s="442"/>
      <c r="U51" s="443"/>
      <c r="V51" s="444"/>
      <c r="W51" s="444"/>
      <c r="X51" s="444"/>
      <c r="Y51" s="444"/>
      <c r="Z51" s="444"/>
      <c r="AA51" s="444"/>
      <c r="AB51" s="444"/>
      <c r="AC51" s="444"/>
      <c r="AD51" s="444"/>
      <c r="AE51" s="440"/>
      <c r="AF51" s="297"/>
      <c r="AG51" s="297"/>
      <c r="AH51" s="297"/>
      <c r="AI51" s="333"/>
    </row>
    <row r="52" spans="2:204" ht="49.9" customHeight="1">
      <c r="B52" s="314"/>
      <c r="C52" s="285"/>
      <c r="D52" s="285"/>
      <c r="E52" s="285"/>
      <c r="F52" s="286" t="str">
        <f t="shared" ref="F52" si="18">M52&amp;" "&amp;P52</f>
        <v xml:space="preserve">Steel Door w/ Steel Frame, Panic Bar &amp; Vision Panel for Each Leaf (UoM: EA) </v>
      </c>
      <c r="G52" s="308" t="s">
        <v>1648</v>
      </c>
      <c r="H52" s="309" t="str">
        <f>LEFT(G52,14)</f>
        <v>A04AR105-00002</v>
      </c>
      <c r="I52" s="310"/>
      <c r="J52" s="310" t="str">
        <f>VLOOKUP($H52,'WM-AR'!$B$7:$AL$2292,34,FALSE)</f>
        <v>EA</v>
      </c>
      <c r="K52" s="310" t="str">
        <f>VLOOKUP($H52,'WM-AR'!$B$7:$AL$2292,4,FALSE)</f>
        <v>Finishing Work</v>
      </c>
      <c r="L52" s="310" t="str">
        <f>VLOOKUP($H52,'WM-AR'!$B$7:$AL$2292,6,FALSE)</f>
        <v>Door &amp; Window Work</v>
      </c>
      <c r="M52" s="310" t="str">
        <f>VLOOKUP($H52,'WM-AR'!$B$7:$AL$2292,8,FALSE)</f>
        <v>Steel Door w/ Steel Frame, Panic Bar &amp; Vision Panel for Each Leaf (UoM: EA)</v>
      </c>
      <c r="N52" s="310" t="str">
        <f>VLOOKUP($H52,'WM-AR'!$B$7:$AL$2292,10,FALSE)</f>
        <v>Fire Protective Rating: N/A, Double Door</v>
      </c>
      <c r="O52" s="310">
        <f>VLOOKUP($H52,'WM-AR'!$B$7:$AL$2292,12,FALSE)</f>
        <v>0</v>
      </c>
      <c r="P52" s="310" t="str">
        <f>IF(VLOOKUP($H52,'WM-AR'!$B$7:$AL$2292,14,FALSE)=0,"",VLOOKUP($H52,'WM-AR'!$B$7:$AL$2292,14,FALSE))</f>
        <v/>
      </c>
      <c r="Q52" s="310">
        <f>VLOOKUP($H52,'WM-AR'!$B$7:$AL$2292,16,FALSE)</f>
        <v>0</v>
      </c>
      <c r="R52" s="310">
        <f>VLOOKUP($H52,'WM-AR'!$B$7:$AL$2292,18,FALSE)</f>
        <v>0</v>
      </c>
      <c r="S52" s="310" t="str">
        <f>VLOOKUP($H52,'WM-AR'!$B$7:$AL$2292,20,FALSE)</f>
        <v>w/ Hardware &amp; Accessories</v>
      </c>
      <c r="T52" s="310">
        <f>VLOOKUP($H52,'WM-AR'!$B$7:$AL$2292,22,FALSE)</f>
        <v>0</v>
      </c>
      <c r="U52" s="310">
        <f>VLOOKUP($H52,'WM-AR'!$B$7:$AL$2292,24,FALSE)</f>
        <v>0</v>
      </c>
      <c r="V52" s="310">
        <f>VLOOKUP($H52,'WM-AR'!$B$7:$AL$2292,25,FALSE)</f>
        <v>0</v>
      </c>
      <c r="W52" s="310" t="str">
        <f>VLOOKUP($H52,'WM-AR'!$B$7:$AL$2292,26,FALSE)</f>
        <v>W x H=(  )mm x (  )mm</v>
      </c>
      <c r="X52" s="310">
        <f>VLOOKUP($H52,'WM-AR'!$B$7:$AL$2292,27,FALSE)</f>
        <v>0</v>
      </c>
      <c r="Y52" s="310">
        <f>VLOOKUP($H52,'WM-AR'!$B$7:$AL$2292,28,FALSE)</f>
        <v>0</v>
      </c>
      <c r="Z52" s="310">
        <f>VLOOKUP($H52,'WM-AR'!$B$7:$AL$2292,29,FALSE)</f>
        <v>0</v>
      </c>
      <c r="AA52" s="310">
        <f>VLOOKUP($H52,'WM-AR'!$B$7:$AL$2292,30,FALSE)</f>
        <v>0</v>
      </c>
      <c r="AB52" s="310">
        <f>VLOOKUP($H52,'WM-AR'!$B$7:$AL$2292,31,FALSE)</f>
        <v>0</v>
      </c>
      <c r="AC52" s="310">
        <f>VLOOKUP($H52,'WM-AR'!$B$7:$AL$2292,32,FALSE)</f>
        <v>0</v>
      </c>
      <c r="AD52" s="310">
        <f>VLOOKUP($H52,'WM-AR'!$B$7:$AL$2292,33,FALSE)</f>
        <v>0</v>
      </c>
      <c r="AE52" s="287" t="s">
        <v>1642</v>
      </c>
      <c r="AF52" s="316" t="s">
        <v>1603</v>
      </c>
      <c r="AG52" s="312"/>
      <c r="AH52" s="312" t="s">
        <v>1446</v>
      </c>
      <c r="AI52" s="334"/>
    </row>
    <row r="53" spans="2:204" ht="33" customHeight="1">
      <c r="B53" s="438"/>
      <c r="C53" s="321"/>
      <c r="D53" s="321"/>
      <c r="E53" s="321"/>
      <c r="F53" s="412" t="s">
        <v>1649</v>
      </c>
      <c r="G53" s="412"/>
      <c r="H53" s="415"/>
      <c r="I53" s="415"/>
      <c r="J53" s="416"/>
      <c r="K53" s="416"/>
      <c r="L53" s="416"/>
      <c r="M53" s="416"/>
      <c r="N53" s="416"/>
      <c r="O53" s="416"/>
      <c r="P53" s="416"/>
      <c r="Q53" s="416"/>
      <c r="R53" s="416"/>
      <c r="S53" s="416"/>
      <c r="T53" s="416"/>
      <c r="U53" s="416"/>
      <c r="V53" s="416"/>
      <c r="W53" s="416"/>
      <c r="X53" s="416"/>
      <c r="Y53" s="416"/>
      <c r="Z53" s="416"/>
      <c r="AA53" s="416"/>
      <c r="AB53" s="416"/>
      <c r="AC53" s="416"/>
      <c r="AD53" s="416"/>
      <c r="AE53" s="305"/>
      <c r="AF53" s="305"/>
      <c r="AG53" s="305"/>
      <c r="AH53" s="305"/>
      <c r="AI53" s="306"/>
      <c r="GV53" s="78">
        <v>169</v>
      </c>
    </row>
    <row r="54" spans="2:204" ht="34.9" customHeight="1">
      <c r="B54" s="440"/>
      <c r="C54" s="285" t="s">
        <v>601</v>
      </c>
      <c r="D54" s="308"/>
      <c r="E54" s="287" t="s">
        <v>688</v>
      </c>
      <c r="F54" s="288" t="s">
        <v>1650</v>
      </c>
      <c r="G54" s="289"/>
      <c r="H54" s="290"/>
      <c r="I54" s="290"/>
      <c r="J54" s="290"/>
      <c r="K54" s="290"/>
      <c r="L54" s="290"/>
      <c r="M54" s="291"/>
      <c r="N54" s="454"/>
      <c r="O54" s="442"/>
      <c r="P54" s="442"/>
      <c r="Q54" s="442"/>
      <c r="R54" s="442"/>
      <c r="S54" s="442"/>
      <c r="T54" s="442"/>
      <c r="U54" s="443"/>
      <c r="V54" s="444"/>
      <c r="W54" s="444"/>
      <c r="X54" s="444"/>
      <c r="Y54" s="444"/>
      <c r="Z54" s="444"/>
      <c r="AA54" s="444"/>
      <c r="AB54" s="444"/>
      <c r="AC54" s="444"/>
      <c r="AD54" s="444"/>
      <c r="AE54" s="440"/>
      <c r="AF54" s="297"/>
      <c r="AG54" s="297"/>
      <c r="AH54" s="297"/>
      <c r="AI54" s="333"/>
    </row>
    <row r="55" spans="2:204" ht="49.9" customHeight="1">
      <c r="B55" s="314"/>
      <c r="C55" s="285"/>
      <c r="D55" s="285"/>
      <c r="E55" s="285"/>
      <c r="F55" s="286" t="str">
        <f t="shared" ref="F55" si="19">M55&amp;" "&amp;P55</f>
        <v xml:space="preserve">Blast Resistant Door w/ Steel Frame (UoM: EA) </v>
      </c>
      <c r="G55" s="308" t="s">
        <v>1651</v>
      </c>
      <c r="H55" s="309" t="str">
        <f>LEFT(G55,14)</f>
        <v>A04AR107-00002</v>
      </c>
      <c r="I55" s="310"/>
      <c r="J55" s="310" t="str">
        <f>VLOOKUP($H55,'WM-AR'!$B$7:$AL$2292,34,FALSE)</f>
        <v>EA</v>
      </c>
      <c r="K55" s="310" t="str">
        <f>VLOOKUP($H55,'WM-AR'!$B$7:$AL$2292,4,FALSE)</f>
        <v>Finishing Work</v>
      </c>
      <c r="L55" s="310" t="str">
        <f>VLOOKUP($H55,'WM-AR'!$B$7:$AL$2292,6,FALSE)</f>
        <v>Door &amp; Window Work</v>
      </c>
      <c r="M55" s="310" t="str">
        <f>VLOOKUP($H55,'WM-AR'!$B$7:$AL$2292,8,FALSE)</f>
        <v>Blast Resistant Door w/ Steel Frame (UoM: EA)</v>
      </c>
      <c r="N55" s="310" t="str">
        <f>VLOOKUP($H55,'WM-AR'!$B$7:$AL$2292,10,FALSE)</f>
        <v>Fire Protective Rating: N/A, Double Door</v>
      </c>
      <c r="O55" s="310">
        <f>VLOOKUP($H55,'WM-AR'!$B$7:$AL$2292,12,FALSE)</f>
        <v>0</v>
      </c>
      <c r="P55" s="310" t="str">
        <f>IF(VLOOKUP($H55,'WM-AR'!$B$7:$AL$2292,14,FALSE)=0,"",VLOOKUP($H55,'WM-AR'!$B$7:$AL$2292,14,FALSE))</f>
        <v/>
      </c>
      <c r="Q55" s="310">
        <f>VLOOKUP($H55,'WM-AR'!$B$7:$AL$2292,16,FALSE)</f>
        <v>0</v>
      </c>
      <c r="R55" s="310">
        <f>VLOOKUP($H55,'WM-AR'!$B$7:$AL$2292,18,FALSE)</f>
        <v>0</v>
      </c>
      <c r="S55" s="310" t="str">
        <f>VLOOKUP($H55,'WM-AR'!$B$7:$AL$2292,20,FALSE)</f>
        <v>w/ Hardware &amp; Accessories</v>
      </c>
      <c r="T55" s="310">
        <f>VLOOKUP($H55,'WM-AR'!$B$7:$AL$2292,22,FALSE)</f>
        <v>0</v>
      </c>
      <c r="U55" s="310">
        <f>VLOOKUP($H55,'WM-AR'!$B$7:$AL$2292,24,FALSE)</f>
        <v>0</v>
      </c>
      <c r="V55" s="310">
        <f>VLOOKUP($H55,'WM-AR'!$B$7:$AL$2292,25,FALSE)</f>
        <v>0</v>
      </c>
      <c r="W55" s="310" t="str">
        <f>VLOOKUP($H55,'WM-AR'!$B$7:$AL$2292,26,FALSE)</f>
        <v>W x H=(  )mm x (  )mm</v>
      </c>
      <c r="X55" s="310">
        <f>VLOOKUP($H55,'WM-AR'!$B$7:$AL$2292,27,FALSE)</f>
        <v>0</v>
      </c>
      <c r="Y55" s="310">
        <f>VLOOKUP($H55,'WM-AR'!$B$7:$AL$2292,28,FALSE)</f>
        <v>0</v>
      </c>
      <c r="Z55" s="310">
        <f>VLOOKUP($H55,'WM-AR'!$B$7:$AL$2292,29,FALSE)</f>
        <v>0</v>
      </c>
      <c r="AA55" s="310">
        <f>VLOOKUP($H55,'WM-AR'!$B$7:$AL$2292,30,FALSE)</f>
        <v>0</v>
      </c>
      <c r="AB55" s="310" t="str">
        <f>VLOOKUP($H55,'WM-AR'!$B$7:$AL$2292,31,FALSE)</f>
        <v>Blast Load: Overpressure (   )psi, Duration (  )ms</v>
      </c>
      <c r="AC55" s="310">
        <f>VLOOKUP($H55,'WM-AR'!$B$7:$AL$2292,32,FALSE)</f>
        <v>0</v>
      </c>
      <c r="AD55" s="310">
        <f>VLOOKUP($H55,'WM-AR'!$B$7:$AL$2292,33,FALSE)</f>
        <v>0</v>
      </c>
      <c r="AE55" s="287" t="s">
        <v>1602</v>
      </c>
      <c r="AF55" s="316" t="s">
        <v>1603</v>
      </c>
      <c r="AG55" s="312"/>
      <c r="AH55" s="312" t="s">
        <v>1446</v>
      </c>
      <c r="AI55" s="334"/>
    </row>
    <row r="56" spans="2:204" ht="34.9" customHeight="1">
      <c r="B56" s="440"/>
      <c r="C56" s="285" t="s">
        <v>601</v>
      </c>
      <c r="D56" s="308"/>
      <c r="E56" s="287" t="s">
        <v>688</v>
      </c>
      <c r="F56" s="288" t="s">
        <v>1652</v>
      </c>
      <c r="G56" s="289"/>
      <c r="H56" s="290"/>
      <c r="I56" s="290"/>
      <c r="J56" s="290"/>
      <c r="K56" s="290"/>
      <c r="L56" s="290"/>
      <c r="M56" s="291"/>
      <c r="N56" s="454"/>
      <c r="O56" s="442"/>
      <c r="P56" s="442"/>
      <c r="Q56" s="442"/>
      <c r="R56" s="442"/>
      <c r="S56" s="442"/>
      <c r="T56" s="442"/>
      <c r="U56" s="443"/>
      <c r="V56" s="444"/>
      <c r="W56" s="444"/>
      <c r="X56" s="444"/>
      <c r="Y56" s="444"/>
      <c r="Z56" s="444"/>
      <c r="AA56" s="444"/>
      <c r="AB56" s="444"/>
      <c r="AC56" s="444"/>
      <c r="AD56" s="444"/>
      <c r="AE56" s="440"/>
      <c r="AF56" s="297"/>
      <c r="AG56" s="297"/>
      <c r="AH56" s="297"/>
      <c r="AI56" s="333"/>
    </row>
    <row r="57" spans="2:204" ht="49.9" customHeight="1">
      <c r="B57" s="314"/>
      <c r="C57" s="285"/>
      <c r="D57" s="285"/>
      <c r="E57" s="285"/>
      <c r="F57" s="286" t="str">
        <f t="shared" ref="F57" si="20">M57&amp;" "&amp;P57</f>
        <v xml:space="preserve">Blast Resistant Door w/ Steel Frame, Panic Bar (UoM: EA) </v>
      </c>
      <c r="G57" s="308" t="s">
        <v>1653</v>
      </c>
      <c r="H57" s="309" t="str">
        <f>LEFT(G57,14)</f>
        <v>A04AR109-00002</v>
      </c>
      <c r="I57" s="310"/>
      <c r="J57" s="310" t="str">
        <f>VLOOKUP($H57,'WM-AR'!$B$7:$AL$2292,34,FALSE)</f>
        <v>EA</v>
      </c>
      <c r="K57" s="310" t="str">
        <f>VLOOKUP($H57,'WM-AR'!$B$7:$AL$2292,4,FALSE)</f>
        <v>Finishing Work</v>
      </c>
      <c r="L57" s="310" t="str">
        <f>VLOOKUP($H57,'WM-AR'!$B$7:$AL$2292,6,FALSE)</f>
        <v>Door &amp; Window Work</v>
      </c>
      <c r="M57" s="310" t="str">
        <f>VLOOKUP($H57,'WM-AR'!$B$7:$AL$2292,8,FALSE)</f>
        <v>Blast Resistant Door w/ Steel Frame, Panic Bar (UoM: EA)</v>
      </c>
      <c r="N57" s="310" t="str">
        <f>VLOOKUP($H57,'WM-AR'!$B$7:$AL$2292,10,FALSE)</f>
        <v>Fire Protective Rating: N/A, Double Door</v>
      </c>
      <c r="O57" s="310">
        <f>VLOOKUP($H57,'WM-AR'!$B$7:$AL$2292,12,FALSE)</f>
        <v>0</v>
      </c>
      <c r="P57" s="310" t="str">
        <f>IF(VLOOKUP($H57,'WM-AR'!$B$7:$AL$2292,14,FALSE)=0,"",VLOOKUP($H57,'WM-AR'!$B$7:$AL$2292,14,FALSE))</f>
        <v/>
      </c>
      <c r="Q57" s="310">
        <f>VLOOKUP($H57,'WM-AR'!$B$7:$AL$2292,16,FALSE)</f>
        <v>0</v>
      </c>
      <c r="R57" s="310">
        <f>VLOOKUP($H57,'WM-AR'!$B$7:$AL$2292,18,FALSE)</f>
        <v>0</v>
      </c>
      <c r="S57" s="310" t="str">
        <f>VLOOKUP($H57,'WM-AR'!$B$7:$AL$2292,20,FALSE)</f>
        <v>w/ Hardware &amp; Accessories</v>
      </c>
      <c r="T57" s="310">
        <f>VLOOKUP($H57,'WM-AR'!$B$7:$AL$2292,22,FALSE)</f>
        <v>0</v>
      </c>
      <c r="U57" s="310">
        <f>VLOOKUP($H57,'WM-AR'!$B$7:$AL$2292,24,FALSE)</f>
        <v>0</v>
      </c>
      <c r="V57" s="310">
        <f>VLOOKUP($H57,'WM-AR'!$B$7:$AL$2292,25,FALSE)</f>
        <v>0</v>
      </c>
      <c r="W57" s="310" t="str">
        <f>VLOOKUP($H57,'WM-AR'!$B$7:$AL$2292,26,FALSE)</f>
        <v>W x H=(  )mm x (  )mm</v>
      </c>
      <c r="X57" s="310">
        <f>VLOOKUP($H57,'WM-AR'!$B$7:$AL$2292,27,FALSE)</f>
        <v>0</v>
      </c>
      <c r="Y57" s="310">
        <f>VLOOKUP($H57,'WM-AR'!$B$7:$AL$2292,28,FALSE)</f>
        <v>0</v>
      </c>
      <c r="Z57" s="310">
        <f>VLOOKUP($H57,'WM-AR'!$B$7:$AL$2292,29,FALSE)</f>
        <v>0</v>
      </c>
      <c r="AA57" s="310">
        <f>VLOOKUP($H57,'WM-AR'!$B$7:$AL$2292,30,FALSE)</f>
        <v>0</v>
      </c>
      <c r="AB57" s="310" t="str">
        <f>VLOOKUP($H57,'WM-AR'!$B$7:$AL$2292,31,FALSE)</f>
        <v>Blast Load: Overpressure (   )psi, Duration (  )ms</v>
      </c>
      <c r="AC57" s="310">
        <f>VLOOKUP($H57,'WM-AR'!$B$7:$AL$2292,32,FALSE)</f>
        <v>0</v>
      </c>
      <c r="AD57" s="310">
        <f>VLOOKUP($H57,'WM-AR'!$B$7:$AL$2292,33,FALSE)</f>
        <v>0</v>
      </c>
      <c r="AE57" s="287" t="s">
        <v>1602</v>
      </c>
      <c r="AF57" s="316" t="s">
        <v>1603</v>
      </c>
      <c r="AG57" s="312"/>
      <c r="AH57" s="312" t="s">
        <v>1446</v>
      </c>
      <c r="AI57" s="334"/>
    </row>
    <row r="58" spans="2:204" ht="33" customHeight="1">
      <c r="B58" s="438"/>
      <c r="C58" s="321"/>
      <c r="D58" s="321"/>
      <c r="E58" s="321"/>
      <c r="F58" s="412" t="s">
        <v>1654</v>
      </c>
      <c r="G58" s="412"/>
      <c r="H58" s="415"/>
      <c r="I58" s="415"/>
      <c r="J58" s="416"/>
      <c r="K58" s="416"/>
      <c r="L58" s="416"/>
      <c r="M58" s="416"/>
      <c r="N58" s="416"/>
      <c r="O58" s="416"/>
      <c r="P58" s="416"/>
      <c r="Q58" s="416"/>
      <c r="R58" s="416"/>
      <c r="S58" s="416"/>
      <c r="T58" s="416"/>
      <c r="U58" s="416"/>
      <c r="V58" s="416"/>
      <c r="W58" s="416"/>
      <c r="X58" s="416"/>
      <c r="Y58" s="416"/>
      <c r="Z58" s="416"/>
      <c r="AA58" s="416"/>
      <c r="AB58" s="416"/>
      <c r="AC58" s="416"/>
      <c r="AD58" s="416"/>
      <c r="AE58" s="305"/>
      <c r="AF58" s="305"/>
      <c r="AG58" s="305"/>
      <c r="AH58" s="305"/>
      <c r="AI58" s="306"/>
      <c r="GV58" s="78">
        <v>169</v>
      </c>
    </row>
    <row r="59" spans="2:204" ht="34.9" customHeight="1">
      <c r="B59" s="440"/>
      <c r="C59" s="285" t="s">
        <v>601</v>
      </c>
      <c r="D59" s="308"/>
      <c r="E59" s="287" t="s">
        <v>688</v>
      </c>
      <c r="F59" s="288" t="s">
        <v>1655</v>
      </c>
      <c r="G59" s="289"/>
      <c r="H59" s="290"/>
      <c r="I59" s="290"/>
      <c r="J59" s="290"/>
      <c r="K59" s="290"/>
      <c r="L59" s="290"/>
      <c r="M59" s="291"/>
      <c r="N59" s="454"/>
      <c r="O59" s="442"/>
      <c r="P59" s="442"/>
      <c r="Q59" s="442"/>
      <c r="R59" s="442"/>
      <c r="S59" s="442"/>
      <c r="T59" s="442"/>
      <c r="U59" s="443"/>
      <c r="V59" s="444"/>
      <c r="W59" s="444"/>
      <c r="X59" s="444"/>
      <c r="Y59" s="444"/>
      <c r="Z59" s="444"/>
      <c r="AA59" s="444"/>
      <c r="AB59" s="444"/>
      <c r="AC59" s="444"/>
      <c r="AD59" s="444"/>
      <c r="AE59" s="440"/>
      <c r="AF59" s="297"/>
      <c r="AG59" s="297"/>
      <c r="AH59" s="297"/>
      <c r="AI59" s="333"/>
    </row>
    <row r="60" spans="2:204" ht="49.9" customHeight="1">
      <c r="B60" s="314"/>
      <c r="C60" s="285"/>
      <c r="D60" s="285"/>
      <c r="E60" s="285"/>
      <c r="F60" s="286" t="str">
        <f t="shared" ref="F60" si="21">M60&amp;" "&amp;P60</f>
        <v xml:space="preserve">Aluminum Door w/ Aluminum Frame (UoM: EA) </v>
      </c>
      <c r="G60" s="308" t="s">
        <v>1656</v>
      </c>
      <c r="H60" s="309" t="str">
        <f>LEFT(G60,14)</f>
        <v>A04AR111-00002</v>
      </c>
      <c r="I60" s="310"/>
      <c r="J60" s="310" t="str">
        <f>VLOOKUP($H60,'WM-AR'!$B$7:$AL$2292,34,FALSE)</f>
        <v>EA</v>
      </c>
      <c r="K60" s="310" t="str">
        <f>VLOOKUP($H60,'WM-AR'!$B$7:$AL$2292,4,FALSE)</f>
        <v>Finishing Work</v>
      </c>
      <c r="L60" s="310" t="str">
        <f>VLOOKUP($H60,'WM-AR'!$B$7:$AL$2292,6,FALSE)</f>
        <v>Door &amp; Window Work</v>
      </c>
      <c r="M60" s="310" t="str">
        <f>VLOOKUP($H60,'WM-AR'!$B$7:$AL$2292,8,FALSE)</f>
        <v>Aluminum Door w/ Aluminum Frame (UoM: EA)</v>
      </c>
      <c r="N60" s="310" t="str">
        <f>VLOOKUP($H60,'WM-AR'!$B$7:$AL$2292,10,FALSE)</f>
        <v>Fire Protective Rating: N/A, Double Door</v>
      </c>
      <c r="O60" s="310">
        <f>VLOOKUP($H60,'WM-AR'!$B$7:$AL$2292,12,FALSE)</f>
        <v>0</v>
      </c>
      <c r="P60" s="310" t="str">
        <f>IF(VLOOKUP($H60,'WM-AR'!$B$7:$AL$2292,14,FALSE)=0,"",VLOOKUP($H60,'WM-AR'!$B$7:$AL$2292,14,FALSE))</f>
        <v/>
      </c>
      <c r="Q60" s="310">
        <f>VLOOKUP($H60,'WM-AR'!$B$7:$AL$2292,16,FALSE)</f>
        <v>0</v>
      </c>
      <c r="R60" s="310">
        <f>VLOOKUP($H60,'WM-AR'!$B$7:$AL$2292,18,FALSE)</f>
        <v>0</v>
      </c>
      <c r="S60" s="310" t="str">
        <f>VLOOKUP($H60,'WM-AR'!$B$7:$AL$2292,20,FALSE)</f>
        <v>w/ Hardware &amp; Accessories</v>
      </c>
      <c r="T60" s="310">
        <f>VLOOKUP($H60,'WM-AR'!$B$7:$AL$2292,22,FALSE)</f>
        <v>0</v>
      </c>
      <c r="U60" s="310">
        <f>VLOOKUP($H60,'WM-AR'!$B$7:$AL$2292,24,FALSE)</f>
        <v>0</v>
      </c>
      <c r="V60" s="310">
        <f>VLOOKUP($H60,'WM-AR'!$B$7:$AL$2292,25,FALSE)</f>
        <v>0</v>
      </c>
      <c r="W60" s="310" t="str">
        <f>VLOOKUP($H60,'WM-AR'!$B$7:$AL$2292,26,FALSE)</f>
        <v>W x H=(  )mm x (  )mm</v>
      </c>
      <c r="X60" s="310">
        <f>VLOOKUP($H60,'WM-AR'!$B$7:$AL$2292,27,FALSE)</f>
        <v>0</v>
      </c>
      <c r="Y60" s="310">
        <f>VLOOKUP($H60,'WM-AR'!$B$7:$AL$2292,28,FALSE)</f>
        <v>0</v>
      </c>
      <c r="Z60" s="310">
        <f>VLOOKUP($H60,'WM-AR'!$B$7:$AL$2292,29,FALSE)</f>
        <v>0</v>
      </c>
      <c r="AA60" s="310">
        <f>VLOOKUP($H60,'WM-AR'!$B$7:$AL$2292,30,FALSE)</f>
        <v>0</v>
      </c>
      <c r="AB60" s="310">
        <f>VLOOKUP($H60,'WM-AR'!$B$7:$AL$2292,31,FALSE)</f>
        <v>0</v>
      </c>
      <c r="AC60" s="310">
        <f>VLOOKUP($H60,'WM-AR'!$B$7:$AL$2292,32,FALSE)</f>
        <v>0</v>
      </c>
      <c r="AD60" s="310">
        <f>VLOOKUP($H60,'WM-AR'!$B$7:$AL$2292,33,FALSE)</f>
        <v>0</v>
      </c>
      <c r="AE60" s="287" t="s">
        <v>1602</v>
      </c>
      <c r="AF60" s="316" t="s">
        <v>1603</v>
      </c>
      <c r="AG60" s="312">
        <v>3</v>
      </c>
      <c r="AH60" s="312" t="s">
        <v>1446</v>
      </c>
      <c r="AI60" s="334"/>
    </row>
    <row r="61" spans="2:204" ht="34.9" customHeight="1">
      <c r="B61" s="440"/>
      <c r="C61" s="285" t="s">
        <v>601</v>
      </c>
      <c r="D61" s="308"/>
      <c r="E61" s="287" t="s">
        <v>688</v>
      </c>
      <c r="F61" s="288" t="s">
        <v>1657</v>
      </c>
      <c r="G61" s="289"/>
      <c r="H61" s="290"/>
      <c r="I61" s="290"/>
      <c r="J61" s="290"/>
      <c r="K61" s="290"/>
      <c r="L61" s="290"/>
      <c r="M61" s="291"/>
      <c r="N61" s="454"/>
      <c r="O61" s="442"/>
      <c r="P61" s="442"/>
      <c r="Q61" s="442"/>
      <c r="R61" s="442"/>
      <c r="S61" s="442"/>
      <c r="T61" s="442"/>
      <c r="U61" s="443"/>
      <c r="V61" s="444"/>
      <c r="W61" s="444"/>
      <c r="X61" s="444"/>
      <c r="Y61" s="444"/>
      <c r="Z61" s="444"/>
      <c r="AA61" s="444"/>
      <c r="AB61" s="444"/>
      <c r="AC61" s="444"/>
      <c r="AD61" s="444"/>
      <c r="AE61" s="440"/>
      <c r="AF61" s="297"/>
      <c r="AG61" s="297"/>
      <c r="AH61" s="297"/>
      <c r="AI61" s="333"/>
    </row>
    <row r="62" spans="2:204" ht="49.9" customHeight="1">
      <c r="B62" s="314"/>
      <c r="C62" s="285"/>
      <c r="D62" s="285"/>
      <c r="E62" s="285"/>
      <c r="F62" s="286" t="str">
        <f t="shared" ref="F62" si="22">M62&amp;" "&amp;P62</f>
        <v xml:space="preserve">Aluminum Door w/ Aluminum Frame &amp; Vision Panel for Each Leaf (UoM: EA) </v>
      </c>
      <c r="G62" s="308" t="s">
        <v>1658</v>
      </c>
      <c r="H62" s="309" t="str">
        <f>LEFT(G62,14)</f>
        <v>A04AR113-00002</v>
      </c>
      <c r="I62" s="310"/>
      <c r="J62" s="310" t="str">
        <f>VLOOKUP($H62,'WM-AR'!$B$7:$AL$2292,34,FALSE)</f>
        <v>EA</v>
      </c>
      <c r="K62" s="310" t="str">
        <f>VLOOKUP($H62,'WM-AR'!$B$7:$AL$2292,4,FALSE)</f>
        <v>Finishing Work</v>
      </c>
      <c r="L62" s="310" t="str">
        <f>VLOOKUP($H62,'WM-AR'!$B$7:$AL$2292,6,FALSE)</f>
        <v>Door &amp; Window Work</v>
      </c>
      <c r="M62" s="310" t="str">
        <f>VLOOKUP($H62,'WM-AR'!$B$7:$AL$2292,8,FALSE)</f>
        <v>Aluminum Door w/ Aluminum Frame &amp; Vision Panel for Each Leaf (UoM: EA)</v>
      </c>
      <c r="N62" s="310" t="str">
        <f>VLOOKUP($H62,'WM-AR'!$B$7:$AL$2292,10,FALSE)</f>
        <v>Fire Protective Rating: N/A, Double Door</v>
      </c>
      <c r="O62" s="310">
        <f>VLOOKUP($H62,'WM-AR'!$B$7:$AL$2292,12,FALSE)</f>
        <v>0</v>
      </c>
      <c r="P62" s="310" t="str">
        <f>IF(VLOOKUP($H62,'WM-AR'!$B$7:$AL$2292,14,FALSE)=0,"",VLOOKUP($H62,'WM-AR'!$B$7:$AL$2292,14,FALSE))</f>
        <v/>
      </c>
      <c r="Q62" s="310">
        <f>VLOOKUP($H62,'WM-AR'!$B$7:$AL$2292,16,FALSE)</f>
        <v>0</v>
      </c>
      <c r="R62" s="310">
        <f>VLOOKUP($H62,'WM-AR'!$B$7:$AL$2292,18,FALSE)</f>
        <v>0</v>
      </c>
      <c r="S62" s="310" t="str">
        <f>VLOOKUP($H62,'WM-AR'!$B$7:$AL$2292,20,FALSE)</f>
        <v>w/ Hardware &amp; Accessories</v>
      </c>
      <c r="T62" s="310">
        <f>VLOOKUP($H62,'WM-AR'!$B$7:$AL$2292,22,FALSE)</f>
        <v>0</v>
      </c>
      <c r="U62" s="310">
        <f>VLOOKUP($H62,'WM-AR'!$B$7:$AL$2292,24,FALSE)</f>
        <v>0</v>
      </c>
      <c r="V62" s="310">
        <f>VLOOKUP($H62,'WM-AR'!$B$7:$AL$2292,25,FALSE)</f>
        <v>0</v>
      </c>
      <c r="W62" s="310" t="str">
        <f>VLOOKUP($H62,'WM-AR'!$B$7:$AL$2292,26,FALSE)</f>
        <v>W x H=(  )mm x (  )mm</v>
      </c>
      <c r="X62" s="310">
        <f>VLOOKUP($H62,'WM-AR'!$B$7:$AL$2292,27,FALSE)</f>
        <v>0</v>
      </c>
      <c r="Y62" s="310">
        <f>VLOOKUP($H62,'WM-AR'!$B$7:$AL$2292,28,FALSE)</f>
        <v>0</v>
      </c>
      <c r="Z62" s="310">
        <f>VLOOKUP($H62,'WM-AR'!$B$7:$AL$2292,29,FALSE)</f>
        <v>0</v>
      </c>
      <c r="AA62" s="310">
        <f>VLOOKUP($H62,'WM-AR'!$B$7:$AL$2292,30,FALSE)</f>
        <v>0</v>
      </c>
      <c r="AB62" s="310">
        <f>VLOOKUP($H62,'WM-AR'!$B$7:$AL$2292,31,FALSE)</f>
        <v>0</v>
      </c>
      <c r="AC62" s="310">
        <f>VLOOKUP($H62,'WM-AR'!$B$7:$AL$2292,32,FALSE)</f>
        <v>0</v>
      </c>
      <c r="AD62" s="310">
        <f>VLOOKUP($H62,'WM-AR'!$B$7:$AL$2292,33,FALSE)</f>
        <v>0</v>
      </c>
      <c r="AE62" s="287" t="s">
        <v>1602</v>
      </c>
      <c r="AF62" s="316" t="s">
        <v>1603</v>
      </c>
      <c r="AG62" s="312"/>
      <c r="AH62" s="312" t="s">
        <v>1446</v>
      </c>
      <c r="AI62" s="334"/>
    </row>
    <row r="63" spans="2:204" ht="34.9" customHeight="1">
      <c r="B63" s="440"/>
      <c r="C63" s="285" t="s">
        <v>601</v>
      </c>
      <c r="D63" s="308"/>
      <c r="E63" s="287" t="s">
        <v>688</v>
      </c>
      <c r="F63" s="288" t="s">
        <v>1659</v>
      </c>
      <c r="G63" s="289"/>
      <c r="H63" s="290"/>
      <c r="I63" s="290"/>
      <c r="J63" s="290"/>
      <c r="K63" s="290"/>
      <c r="L63" s="290"/>
      <c r="M63" s="291"/>
      <c r="N63" s="454"/>
      <c r="O63" s="442"/>
      <c r="P63" s="442"/>
      <c r="Q63" s="442"/>
      <c r="R63" s="442"/>
      <c r="S63" s="442"/>
      <c r="T63" s="442"/>
      <c r="U63" s="443"/>
      <c r="V63" s="444"/>
      <c r="W63" s="444"/>
      <c r="X63" s="444"/>
      <c r="Y63" s="444"/>
      <c r="Z63" s="444"/>
      <c r="AA63" s="444"/>
      <c r="AB63" s="444"/>
      <c r="AC63" s="444"/>
      <c r="AD63" s="444"/>
      <c r="AE63" s="440"/>
      <c r="AF63" s="297"/>
      <c r="AG63" s="297"/>
      <c r="AH63" s="297"/>
      <c r="AI63" s="333"/>
    </row>
    <row r="64" spans="2:204" ht="49.9" customHeight="1">
      <c r="B64" s="314"/>
      <c r="C64" s="285"/>
      <c r="D64" s="285"/>
      <c r="E64" s="285"/>
      <c r="F64" s="286" t="str">
        <f t="shared" ref="F64" si="23">M64&amp;" "&amp;P64</f>
        <v xml:space="preserve">Aluminum Door w/ Aluminum Frame &amp; Panic Bar (UoM: EA) </v>
      </c>
      <c r="G64" s="308" t="s">
        <v>1660</v>
      </c>
      <c r="H64" s="309" t="str">
        <f>LEFT(G64,14)</f>
        <v>A04AR115-00002</v>
      </c>
      <c r="I64" s="310"/>
      <c r="J64" s="310" t="str">
        <f>VLOOKUP($H64,'WM-AR'!$B$7:$AL$2292,34,FALSE)</f>
        <v>EA</v>
      </c>
      <c r="K64" s="310" t="str">
        <f>VLOOKUP($H64,'WM-AR'!$B$7:$AL$2292,4,FALSE)</f>
        <v>Finishing Work</v>
      </c>
      <c r="L64" s="310" t="str">
        <f>VLOOKUP($H64,'WM-AR'!$B$7:$AL$2292,6,FALSE)</f>
        <v>Door &amp; Window Work</v>
      </c>
      <c r="M64" s="310" t="str">
        <f>VLOOKUP($H64,'WM-AR'!$B$7:$AL$2292,8,FALSE)</f>
        <v>Aluminum Door w/ Aluminum Frame &amp; Panic Bar (UoM: EA)</v>
      </c>
      <c r="N64" s="310" t="str">
        <f>VLOOKUP($H64,'WM-AR'!$B$7:$AL$2292,10,FALSE)</f>
        <v>Fire Protective Rating: N/A, Double Door</v>
      </c>
      <c r="O64" s="310">
        <f>VLOOKUP($H64,'WM-AR'!$B$7:$AL$2292,12,FALSE)</f>
        <v>0</v>
      </c>
      <c r="P64" s="310" t="str">
        <f>IF(VLOOKUP($H64,'WM-AR'!$B$7:$AL$2292,14,FALSE)=0,"",VLOOKUP($H64,'WM-AR'!$B$7:$AL$2292,14,FALSE))</f>
        <v/>
      </c>
      <c r="Q64" s="310">
        <f>VLOOKUP($H64,'WM-AR'!$B$7:$AL$2292,16,FALSE)</f>
        <v>0</v>
      </c>
      <c r="R64" s="310">
        <f>VLOOKUP($H64,'WM-AR'!$B$7:$AL$2292,18,FALSE)</f>
        <v>0</v>
      </c>
      <c r="S64" s="310" t="str">
        <f>VLOOKUP($H64,'WM-AR'!$B$7:$AL$2292,20,FALSE)</f>
        <v>w/ Hardware &amp; Accessories</v>
      </c>
      <c r="T64" s="310">
        <f>VLOOKUP($H64,'WM-AR'!$B$7:$AL$2292,22,FALSE)</f>
        <v>0</v>
      </c>
      <c r="U64" s="310">
        <f>VLOOKUP($H64,'WM-AR'!$B$7:$AL$2292,24,FALSE)</f>
        <v>0</v>
      </c>
      <c r="V64" s="310">
        <f>VLOOKUP($H64,'WM-AR'!$B$7:$AL$2292,25,FALSE)</f>
        <v>0</v>
      </c>
      <c r="W64" s="310" t="str">
        <f>VLOOKUP($H64,'WM-AR'!$B$7:$AL$2292,26,FALSE)</f>
        <v>W x H=(  )mm x (  )mm</v>
      </c>
      <c r="X64" s="310">
        <f>VLOOKUP($H64,'WM-AR'!$B$7:$AL$2292,27,FALSE)</f>
        <v>0</v>
      </c>
      <c r="Y64" s="310">
        <f>VLOOKUP($H64,'WM-AR'!$B$7:$AL$2292,28,FALSE)</f>
        <v>0</v>
      </c>
      <c r="Z64" s="310">
        <f>VLOOKUP($H64,'WM-AR'!$B$7:$AL$2292,29,FALSE)</f>
        <v>0</v>
      </c>
      <c r="AA64" s="310">
        <f>VLOOKUP($H64,'WM-AR'!$B$7:$AL$2292,30,FALSE)</f>
        <v>0</v>
      </c>
      <c r="AB64" s="310">
        <f>VLOOKUP($H64,'WM-AR'!$B$7:$AL$2292,31,FALSE)</f>
        <v>0</v>
      </c>
      <c r="AC64" s="310">
        <f>VLOOKUP($H64,'WM-AR'!$B$7:$AL$2292,32,FALSE)</f>
        <v>0</v>
      </c>
      <c r="AD64" s="310">
        <f>VLOOKUP($H64,'WM-AR'!$B$7:$AL$2292,33,FALSE)</f>
        <v>0</v>
      </c>
      <c r="AE64" s="287" t="s">
        <v>1602</v>
      </c>
      <c r="AF64" s="316" t="s">
        <v>1603</v>
      </c>
      <c r="AG64" s="312"/>
      <c r="AH64" s="312" t="s">
        <v>1446</v>
      </c>
      <c r="AI64" s="334"/>
    </row>
    <row r="65" spans="2:35" ht="34.9" customHeight="1">
      <c r="B65" s="440"/>
      <c r="C65" s="285" t="s">
        <v>601</v>
      </c>
      <c r="D65" s="308"/>
      <c r="E65" s="287" t="s">
        <v>688</v>
      </c>
      <c r="F65" s="288" t="s">
        <v>1661</v>
      </c>
      <c r="G65" s="289"/>
      <c r="H65" s="290"/>
      <c r="I65" s="290"/>
      <c r="J65" s="290"/>
      <c r="K65" s="290"/>
      <c r="L65" s="290"/>
      <c r="M65" s="291"/>
      <c r="N65" s="454"/>
      <c r="O65" s="442"/>
      <c r="P65" s="442"/>
      <c r="Q65" s="442"/>
      <c r="R65" s="442"/>
      <c r="S65" s="442"/>
      <c r="T65" s="442"/>
      <c r="U65" s="443"/>
      <c r="V65" s="444"/>
      <c r="W65" s="444"/>
      <c r="X65" s="444"/>
      <c r="Y65" s="444"/>
      <c r="Z65" s="444"/>
      <c r="AA65" s="444"/>
      <c r="AB65" s="444"/>
      <c r="AC65" s="444"/>
      <c r="AD65" s="444"/>
      <c r="AE65" s="440"/>
      <c r="AF65" s="297"/>
      <c r="AG65" s="297"/>
      <c r="AH65" s="297"/>
      <c r="AI65" s="333"/>
    </row>
    <row r="66" spans="2:35" ht="49.9" customHeight="1">
      <c r="B66" s="314"/>
      <c r="C66" s="285"/>
      <c r="D66" s="285"/>
      <c r="E66" s="285"/>
      <c r="F66" s="286" t="str">
        <f t="shared" ref="F66" si="24">M66&amp;" "&amp;P66</f>
        <v xml:space="preserve">Aluminum Door w/ Aluminum Frame, Panic Bar &amp; Vision Panel for Each Leaf (UoM: EA) </v>
      </c>
      <c r="G66" s="308" t="s">
        <v>1662</v>
      </c>
      <c r="H66" s="309" t="str">
        <f>LEFT(G66,14)</f>
        <v>A04AR117-00002</v>
      </c>
      <c r="I66" s="310"/>
      <c r="J66" s="310" t="str">
        <f>VLOOKUP($H66,'WM-AR'!$B$7:$AL$2292,34,FALSE)</f>
        <v>EA</v>
      </c>
      <c r="K66" s="310" t="str">
        <f>VLOOKUP($H66,'WM-AR'!$B$7:$AL$2292,4,FALSE)</f>
        <v>Finishing Work</v>
      </c>
      <c r="L66" s="310" t="str">
        <f>VLOOKUP($H66,'WM-AR'!$B$7:$AL$2292,6,FALSE)</f>
        <v>Door &amp; Window Work</v>
      </c>
      <c r="M66" s="310" t="str">
        <f>VLOOKUP($H66,'WM-AR'!$B$7:$AL$2292,8,FALSE)</f>
        <v>Aluminum Door w/ Aluminum Frame, Panic Bar &amp; Vision Panel for Each Leaf (UoM: EA)</v>
      </c>
      <c r="N66" s="310" t="str">
        <f>VLOOKUP($H66,'WM-AR'!$B$7:$AL$2292,10,FALSE)</f>
        <v>Fire Protective Rating: N/A, Double Door</v>
      </c>
      <c r="O66" s="310">
        <f>VLOOKUP($H66,'WM-AR'!$B$7:$AL$2292,12,FALSE)</f>
        <v>0</v>
      </c>
      <c r="P66" s="310" t="str">
        <f>IF(VLOOKUP($H66,'WM-AR'!$B$7:$AL$2292,14,FALSE)=0,"",VLOOKUP($H66,'WM-AR'!$B$7:$AL$2292,14,FALSE))</f>
        <v/>
      </c>
      <c r="Q66" s="310">
        <f>VLOOKUP($H66,'WM-AR'!$B$7:$AL$2292,16,FALSE)</f>
        <v>0</v>
      </c>
      <c r="R66" s="310">
        <f>VLOOKUP($H66,'WM-AR'!$B$7:$AL$2292,18,FALSE)</f>
        <v>0</v>
      </c>
      <c r="S66" s="310" t="str">
        <f>VLOOKUP($H66,'WM-AR'!$B$7:$AL$2292,20,FALSE)</f>
        <v>w/ Hardware &amp; Accessories</v>
      </c>
      <c r="T66" s="310">
        <f>VLOOKUP($H66,'WM-AR'!$B$7:$AL$2292,22,FALSE)</f>
        <v>0</v>
      </c>
      <c r="U66" s="310">
        <f>VLOOKUP($H66,'WM-AR'!$B$7:$AL$2292,24,FALSE)</f>
        <v>0</v>
      </c>
      <c r="V66" s="310">
        <f>VLOOKUP($H66,'WM-AR'!$B$7:$AL$2292,25,FALSE)</f>
        <v>0</v>
      </c>
      <c r="W66" s="310" t="str">
        <f>VLOOKUP($H66,'WM-AR'!$B$7:$AL$2292,26,FALSE)</f>
        <v>W x H=(  )mm x (  )mm</v>
      </c>
      <c r="X66" s="310">
        <f>VLOOKUP($H66,'WM-AR'!$B$7:$AL$2292,27,FALSE)</f>
        <v>0</v>
      </c>
      <c r="Y66" s="310">
        <f>VLOOKUP($H66,'WM-AR'!$B$7:$AL$2292,28,FALSE)</f>
        <v>0</v>
      </c>
      <c r="Z66" s="310">
        <f>VLOOKUP($H66,'WM-AR'!$B$7:$AL$2292,29,FALSE)</f>
        <v>0</v>
      </c>
      <c r="AA66" s="310">
        <f>VLOOKUP($H66,'WM-AR'!$B$7:$AL$2292,30,FALSE)</f>
        <v>0</v>
      </c>
      <c r="AB66" s="310">
        <f>VLOOKUP($H66,'WM-AR'!$B$7:$AL$2292,31,FALSE)</f>
        <v>0</v>
      </c>
      <c r="AC66" s="310">
        <f>VLOOKUP($H66,'WM-AR'!$B$7:$AL$2292,32,FALSE)</f>
        <v>0</v>
      </c>
      <c r="AD66" s="310">
        <f>VLOOKUP($H66,'WM-AR'!$B$7:$AL$2292,33,FALSE)</f>
        <v>0</v>
      </c>
      <c r="AE66" s="287" t="s">
        <v>1602</v>
      </c>
      <c r="AF66" s="316" t="s">
        <v>1603</v>
      </c>
      <c r="AG66" s="312"/>
      <c r="AH66" s="312" t="s">
        <v>1446</v>
      </c>
      <c r="AI66" s="334"/>
    </row>
    <row r="67" spans="2:35" ht="33" customHeight="1">
      <c r="B67" s="438"/>
      <c r="C67" s="321"/>
      <c r="D67" s="321"/>
      <c r="E67" s="321"/>
      <c r="F67" s="451" t="s">
        <v>1663</v>
      </c>
      <c r="G67" s="451"/>
      <c r="H67" s="415"/>
      <c r="I67" s="415"/>
      <c r="J67" s="416"/>
      <c r="K67" s="416"/>
      <c r="L67" s="416"/>
      <c r="M67" s="416"/>
      <c r="N67" s="416"/>
      <c r="O67" s="416"/>
      <c r="P67" s="416"/>
      <c r="Q67" s="416"/>
      <c r="R67" s="416"/>
      <c r="S67" s="416"/>
      <c r="T67" s="416"/>
      <c r="U67" s="416"/>
      <c r="V67" s="416"/>
      <c r="W67" s="416"/>
      <c r="X67" s="416"/>
      <c r="Y67" s="416"/>
      <c r="Z67" s="416"/>
      <c r="AA67" s="416"/>
      <c r="AB67" s="416"/>
      <c r="AC67" s="416"/>
      <c r="AD67" s="416"/>
      <c r="AE67" s="305"/>
      <c r="AF67" s="305"/>
      <c r="AG67" s="305"/>
      <c r="AH67" s="305"/>
      <c r="AI67" s="306"/>
    </row>
    <row r="68" spans="2:35" ht="34.9" customHeight="1">
      <c r="B68" s="440"/>
      <c r="C68" s="285" t="s">
        <v>601</v>
      </c>
      <c r="D68" s="308"/>
      <c r="E68" s="287" t="s">
        <v>688</v>
      </c>
      <c r="F68" s="288" t="s">
        <v>1664</v>
      </c>
      <c r="G68" s="289"/>
      <c r="H68" s="290"/>
      <c r="I68" s="290"/>
      <c r="J68" s="290"/>
      <c r="K68" s="290"/>
      <c r="L68" s="290"/>
      <c r="M68" s="291"/>
      <c r="N68" s="454"/>
      <c r="O68" s="442"/>
      <c r="P68" s="442"/>
      <c r="Q68" s="442"/>
      <c r="R68" s="442"/>
      <c r="S68" s="442"/>
      <c r="T68" s="442"/>
      <c r="U68" s="443"/>
      <c r="V68" s="444"/>
      <c r="W68" s="444"/>
      <c r="X68" s="444"/>
      <c r="Y68" s="444"/>
      <c r="Z68" s="444"/>
      <c r="AA68" s="444"/>
      <c r="AB68" s="444"/>
      <c r="AC68" s="444"/>
      <c r="AD68" s="444"/>
      <c r="AE68" s="440"/>
      <c r="AF68" s="297"/>
      <c r="AG68" s="297"/>
      <c r="AH68" s="297"/>
      <c r="AI68" s="333"/>
    </row>
    <row r="69" spans="2:35" ht="49.9" customHeight="1">
      <c r="B69" s="314"/>
      <c r="C69" s="285"/>
      <c r="D69" s="285"/>
      <c r="E69" s="285"/>
      <c r="F69" s="286" t="str">
        <f t="shared" ref="F69" si="25">M69&amp;" "&amp;P69</f>
        <v xml:space="preserve">Glass Door w/ SST Frame (UoM: EA) </v>
      </c>
      <c r="G69" s="308" t="s">
        <v>1665</v>
      </c>
      <c r="H69" s="309" t="str">
        <f>LEFT(G69,14)</f>
        <v>A04AR119-00002</v>
      </c>
      <c r="I69" s="310"/>
      <c r="J69" s="310" t="str">
        <f>VLOOKUP($H69,'WM-AR'!$B$7:$AL$2292,34,FALSE)</f>
        <v>EA</v>
      </c>
      <c r="K69" s="310" t="str">
        <f>VLOOKUP($H69,'WM-AR'!$B$7:$AL$2292,4,FALSE)</f>
        <v>Finishing Work</v>
      </c>
      <c r="L69" s="310" t="str">
        <f>VLOOKUP($H69,'WM-AR'!$B$7:$AL$2292,6,FALSE)</f>
        <v>Door &amp; Window Work</v>
      </c>
      <c r="M69" s="310" t="str">
        <f>VLOOKUP($H69,'WM-AR'!$B$7:$AL$2292,8,FALSE)</f>
        <v>Glass Door w/ SST Frame (UoM: EA)</v>
      </c>
      <c r="N69" s="310" t="str">
        <f>VLOOKUP($H69,'WM-AR'!$B$7:$AL$2292,10,FALSE)</f>
        <v>Double Door</v>
      </c>
      <c r="O69" s="310">
        <f>VLOOKUP($H69,'WM-AR'!$B$7:$AL$2292,12,FALSE)</f>
        <v>0</v>
      </c>
      <c r="P69" s="310" t="str">
        <f>IF(VLOOKUP($H69,'WM-AR'!$B$7:$AL$2292,14,FALSE)=0,"",VLOOKUP($H69,'WM-AR'!$B$7:$AL$2292,14,FALSE))</f>
        <v/>
      </c>
      <c r="Q69" s="310">
        <f>VLOOKUP($H69,'WM-AR'!$B$7:$AL$2292,16,FALSE)</f>
        <v>0</v>
      </c>
      <c r="R69" s="310">
        <f>VLOOKUP($H69,'WM-AR'!$B$7:$AL$2292,18,FALSE)</f>
        <v>0</v>
      </c>
      <c r="S69" s="310" t="str">
        <f>VLOOKUP($H69,'WM-AR'!$B$7:$AL$2292,20,FALSE)</f>
        <v>w/ Hardware &amp; Accessories</v>
      </c>
      <c r="T69" s="310">
        <f>VLOOKUP($H69,'WM-AR'!$B$7:$AL$2292,22,FALSE)</f>
        <v>0</v>
      </c>
      <c r="U69" s="310">
        <f>VLOOKUP($H69,'WM-AR'!$B$7:$AL$2292,24,FALSE)</f>
        <v>0</v>
      </c>
      <c r="V69" s="310">
        <f>VLOOKUP($H69,'WM-AR'!$B$7:$AL$2292,25,FALSE)</f>
        <v>0</v>
      </c>
      <c r="W69" s="310" t="str">
        <f>VLOOKUP($H69,'WM-AR'!$B$7:$AL$2292,26,FALSE)</f>
        <v>W x H=(  )mm x (  )mm</v>
      </c>
      <c r="X69" s="310">
        <f>VLOOKUP($H69,'WM-AR'!$B$7:$AL$2292,27,FALSE)</f>
        <v>0</v>
      </c>
      <c r="Y69" s="310">
        <f>VLOOKUP($H69,'WM-AR'!$B$7:$AL$2292,28,FALSE)</f>
        <v>0</v>
      </c>
      <c r="Z69" s="310">
        <f>VLOOKUP($H69,'WM-AR'!$B$7:$AL$2292,29,FALSE)</f>
        <v>0</v>
      </c>
      <c r="AA69" s="310">
        <f>VLOOKUP($H69,'WM-AR'!$B$7:$AL$2292,30,FALSE)</f>
        <v>0</v>
      </c>
      <c r="AB69" s="310">
        <f>VLOOKUP($H69,'WM-AR'!$B$7:$AL$2292,31,FALSE)</f>
        <v>0</v>
      </c>
      <c r="AC69" s="310">
        <f>VLOOKUP($H69,'WM-AR'!$B$7:$AL$2292,32,FALSE)</f>
        <v>0</v>
      </c>
      <c r="AD69" s="310">
        <f>VLOOKUP($H69,'WM-AR'!$B$7:$AL$2292,33,FALSE)</f>
        <v>0</v>
      </c>
      <c r="AE69" s="287" t="s">
        <v>1602</v>
      </c>
      <c r="AF69" s="316" t="s">
        <v>1603</v>
      </c>
      <c r="AG69" s="312"/>
      <c r="AH69" s="312" t="s">
        <v>1446</v>
      </c>
      <c r="AI69" s="334"/>
    </row>
    <row r="70" spans="2:35" ht="33" customHeight="1">
      <c r="B70" s="438"/>
      <c r="C70" s="321"/>
      <c r="D70" s="321"/>
      <c r="E70" s="321"/>
      <c r="F70" s="451" t="s">
        <v>1666</v>
      </c>
      <c r="G70" s="451"/>
      <c r="H70" s="415"/>
      <c r="I70" s="415"/>
      <c r="J70" s="416"/>
      <c r="K70" s="416"/>
      <c r="L70" s="416"/>
      <c r="M70" s="416"/>
      <c r="N70" s="416"/>
      <c r="O70" s="416"/>
      <c r="P70" s="416"/>
      <c r="Q70" s="416"/>
      <c r="R70" s="416"/>
      <c r="S70" s="416"/>
      <c r="T70" s="416"/>
      <c r="U70" s="416"/>
      <c r="V70" s="416"/>
      <c r="W70" s="416"/>
      <c r="X70" s="416"/>
      <c r="Y70" s="416"/>
      <c r="Z70" s="416"/>
      <c r="AA70" s="416"/>
      <c r="AB70" s="416"/>
      <c r="AC70" s="416"/>
      <c r="AD70" s="416"/>
      <c r="AE70" s="305"/>
      <c r="AF70" s="305"/>
      <c r="AG70" s="305"/>
      <c r="AH70" s="305"/>
      <c r="AI70" s="306"/>
    </row>
    <row r="71" spans="2:35" ht="34.9" customHeight="1">
      <c r="B71" s="440"/>
      <c r="C71" s="285" t="s">
        <v>601</v>
      </c>
      <c r="D71" s="308"/>
      <c r="E71" s="287" t="s">
        <v>688</v>
      </c>
      <c r="F71" s="288" t="s">
        <v>1667</v>
      </c>
      <c r="G71" s="289"/>
      <c r="H71" s="290"/>
      <c r="I71" s="290"/>
      <c r="J71" s="290"/>
      <c r="K71" s="290"/>
      <c r="L71" s="290"/>
      <c r="M71" s="291"/>
      <c r="N71" s="454"/>
      <c r="O71" s="442"/>
      <c r="P71" s="442"/>
      <c r="Q71" s="442"/>
      <c r="R71" s="442"/>
      <c r="S71" s="442"/>
      <c r="T71" s="442"/>
      <c r="U71" s="443"/>
      <c r="V71" s="444"/>
      <c r="W71" s="444"/>
      <c r="X71" s="444"/>
      <c r="Y71" s="444"/>
      <c r="Z71" s="444"/>
      <c r="AA71" s="444"/>
      <c r="AB71" s="444"/>
      <c r="AC71" s="444"/>
      <c r="AD71" s="444"/>
      <c r="AE71" s="440"/>
      <c r="AF71" s="297"/>
      <c r="AG71" s="297"/>
      <c r="AH71" s="297"/>
      <c r="AI71" s="333"/>
    </row>
    <row r="72" spans="2:35" ht="49.9" customHeight="1">
      <c r="B72" s="314"/>
      <c r="C72" s="285"/>
      <c r="D72" s="285"/>
      <c r="E72" s="285"/>
      <c r="F72" s="286" t="str">
        <f t="shared" ref="F72" si="26">M72&amp;" "&amp;P72</f>
        <v xml:space="preserve">Stainless Steel Door w/ SST Frame (UoM: EA) </v>
      </c>
      <c r="G72" s="308" t="s">
        <v>1668</v>
      </c>
      <c r="H72" s="309" t="str">
        <f>LEFT(G72,14)</f>
        <v>A04AR121-00002</v>
      </c>
      <c r="I72" s="310"/>
      <c r="J72" s="310" t="str">
        <f>VLOOKUP($H72,'WM-AR'!$B$7:$AL$2292,34,FALSE)</f>
        <v>EA</v>
      </c>
      <c r="K72" s="310" t="str">
        <f>VLOOKUP($H72,'WM-AR'!$B$7:$AL$2292,4,FALSE)</f>
        <v>Finishing Work</v>
      </c>
      <c r="L72" s="310" t="str">
        <f>VLOOKUP($H72,'WM-AR'!$B$7:$AL$2292,6,FALSE)</f>
        <v>Door &amp; Window Work</v>
      </c>
      <c r="M72" s="310" t="str">
        <f>VLOOKUP($H72,'WM-AR'!$B$7:$AL$2292,8,FALSE)</f>
        <v>Stainless Steel Door w/ SST Frame (UoM: EA)</v>
      </c>
      <c r="N72" s="310" t="str">
        <f>VLOOKUP($H72,'WM-AR'!$B$7:$AL$2292,10,FALSE)</f>
        <v>Double Door</v>
      </c>
      <c r="O72" s="310">
        <f>VLOOKUP($H72,'WM-AR'!$B$7:$AL$2292,12,FALSE)</f>
        <v>0</v>
      </c>
      <c r="P72" s="310" t="str">
        <f>IF(VLOOKUP($H72,'WM-AR'!$B$7:$AL$2292,14,FALSE)=0,"",VLOOKUP($H72,'WM-AR'!$B$7:$AL$2292,14,FALSE))</f>
        <v/>
      </c>
      <c r="Q72" s="310">
        <f>VLOOKUP($H72,'WM-AR'!$B$7:$AL$2292,16,FALSE)</f>
        <v>0</v>
      </c>
      <c r="R72" s="310">
        <f>VLOOKUP($H72,'WM-AR'!$B$7:$AL$2292,18,FALSE)</f>
        <v>0</v>
      </c>
      <c r="S72" s="310" t="str">
        <f>VLOOKUP($H72,'WM-AR'!$B$7:$AL$2292,20,FALSE)</f>
        <v>w/ Hardware &amp; Accessories</v>
      </c>
      <c r="T72" s="310">
        <f>VLOOKUP($H72,'WM-AR'!$B$7:$AL$2292,22,FALSE)</f>
        <v>0</v>
      </c>
      <c r="U72" s="310">
        <f>VLOOKUP($H72,'WM-AR'!$B$7:$AL$2292,24,FALSE)</f>
        <v>0</v>
      </c>
      <c r="V72" s="310">
        <f>VLOOKUP($H72,'WM-AR'!$B$7:$AL$2292,25,FALSE)</f>
        <v>0</v>
      </c>
      <c r="W72" s="310" t="str">
        <f>VLOOKUP($H72,'WM-AR'!$B$7:$AL$2292,26,FALSE)</f>
        <v>W x H=(  )mm x (  )mm</v>
      </c>
      <c r="X72" s="310">
        <f>VLOOKUP($H72,'WM-AR'!$B$7:$AL$2292,27,FALSE)</f>
        <v>0</v>
      </c>
      <c r="Y72" s="310">
        <f>VLOOKUP($H72,'WM-AR'!$B$7:$AL$2292,28,FALSE)</f>
        <v>0</v>
      </c>
      <c r="Z72" s="310">
        <f>VLOOKUP($H72,'WM-AR'!$B$7:$AL$2292,29,FALSE)</f>
        <v>0</v>
      </c>
      <c r="AA72" s="310">
        <f>VLOOKUP($H72,'WM-AR'!$B$7:$AL$2292,30,FALSE)</f>
        <v>0</v>
      </c>
      <c r="AB72" s="310">
        <f>VLOOKUP($H72,'WM-AR'!$B$7:$AL$2292,31,FALSE)</f>
        <v>0</v>
      </c>
      <c r="AC72" s="310">
        <f>VLOOKUP($H72,'WM-AR'!$B$7:$AL$2292,32,FALSE)</f>
        <v>0</v>
      </c>
      <c r="AD72" s="310">
        <f>VLOOKUP($H72,'WM-AR'!$B$7:$AL$2292,33,FALSE)</f>
        <v>0</v>
      </c>
      <c r="AE72" s="287" t="s">
        <v>1602</v>
      </c>
      <c r="AF72" s="316" t="s">
        <v>1603</v>
      </c>
      <c r="AG72" s="312">
        <v>1</v>
      </c>
      <c r="AH72" s="312" t="s">
        <v>1446</v>
      </c>
      <c r="AI72" s="334"/>
    </row>
    <row r="73" spans="2:35" ht="33" customHeight="1">
      <c r="B73" s="438"/>
      <c r="C73" s="321"/>
      <c r="D73" s="321"/>
      <c r="E73" s="321"/>
      <c r="F73" s="451" t="s">
        <v>1669</v>
      </c>
      <c r="G73" s="451"/>
      <c r="H73" s="415"/>
      <c r="I73" s="415"/>
      <c r="J73" s="416"/>
      <c r="K73" s="416"/>
      <c r="L73" s="416"/>
      <c r="M73" s="416"/>
      <c r="N73" s="416"/>
      <c r="O73" s="416"/>
      <c r="P73" s="416"/>
      <c r="Q73" s="416"/>
      <c r="R73" s="416"/>
      <c r="S73" s="416"/>
      <c r="T73" s="416"/>
      <c r="U73" s="416"/>
      <c r="V73" s="416"/>
      <c r="W73" s="416"/>
      <c r="X73" s="416"/>
      <c r="Y73" s="416"/>
      <c r="Z73" s="416"/>
      <c r="AA73" s="416"/>
      <c r="AB73" s="416"/>
      <c r="AC73" s="416"/>
      <c r="AD73" s="416"/>
      <c r="AE73" s="305"/>
      <c r="AF73" s="305"/>
      <c r="AG73" s="305"/>
      <c r="AH73" s="305"/>
      <c r="AI73" s="306"/>
    </row>
    <row r="74" spans="2:35" ht="34.9" customHeight="1">
      <c r="B74" s="440"/>
      <c r="C74" s="285" t="s">
        <v>601</v>
      </c>
      <c r="D74" s="308"/>
      <c r="E74" s="287" t="s">
        <v>688</v>
      </c>
      <c r="F74" s="288" t="s">
        <v>1670</v>
      </c>
      <c r="G74" s="289"/>
      <c r="H74" s="290"/>
      <c r="I74" s="290"/>
      <c r="J74" s="290"/>
      <c r="K74" s="290"/>
      <c r="L74" s="290"/>
      <c r="M74" s="291"/>
      <c r="N74" s="454"/>
      <c r="O74" s="442"/>
      <c r="P74" s="442"/>
      <c r="Q74" s="442"/>
      <c r="R74" s="442"/>
      <c r="S74" s="442"/>
      <c r="T74" s="442"/>
      <c r="U74" s="443"/>
      <c r="V74" s="444"/>
      <c r="W74" s="444"/>
      <c r="X74" s="444"/>
      <c r="Y74" s="444"/>
      <c r="Z74" s="444"/>
      <c r="AA74" s="444"/>
      <c r="AB74" s="444"/>
      <c r="AC74" s="444"/>
      <c r="AD74" s="444"/>
      <c r="AE74" s="440"/>
      <c r="AF74" s="297"/>
      <c r="AG74" s="297"/>
      <c r="AH74" s="297"/>
      <c r="AI74" s="333"/>
    </row>
    <row r="75" spans="2:35" ht="49.9" customHeight="1">
      <c r="B75" s="314"/>
      <c r="C75" s="285"/>
      <c r="D75" s="285"/>
      <c r="E75" s="285"/>
      <c r="F75" s="286" t="str">
        <f t="shared" ref="F75" si="27">M75&amp;" "&amp;P75</f>
        <v xml:space="preserve">Wood Door w/ Wood Frame (UoM: EA) </v>
      </c>
      <c r="G75" s="308" t="s">
        <v>1671</v>
      </c>
      <c r="H75" s="309" t="str">
        <f>LEFT(G75,14)</f>
        <v>A04AR123-00002</v>
      </c>
      <c r="I75" s="310"/>
      <c r="J75" s="310" t="str">
        <f>VLOOKUP($H75,'WM-AR'!$B$7:$AL$2292,34,FALSE)</f>
        <v>EA</v>
      </c>
      <c r="K75" s="310" t="str">
        <f>VLOOKUP($H75,'WM-AR'!$B$7:$AL$2292,4,FALSE)</f>
        <v>Finishing Work</v>
      </c>
      <c r="L75" s="310" t="str">
        <f>VLOOKUP($H75,'WM-AR'!$B$7:$AL$2292,6,FALSE)</f>
        <v>Door &amp; Window Work</v>
      </c>
      <c r="M75" s="310" t="str">
        <f>VLOOKUP($H75,'WM-AR'!$B$7:$AL$2292,8,FALSE)</f>
        <v>Wood Door w/ Wood Frame (UoM: EA)</v>
      </c>
      <c r="N75" s="310" t="str">
        <f>VLOOKUP($H75,'WM-AR'!$B$7:$AL$2292,10,FALSE)</f>
        <v>Double Door</v>
      </c>
      <c r="O75" s="310">
        <f>VLOOKUP($H75,'WM-AR'!$B$7:$AL$2292,12,FALSE)</f>
        <v>0</v>
      </c>
      <c r="P75" s="310" t="str">
        <f>IF(VLOOKUP($H75,'WM-AR'!$B$7:$AL$2292,14,FALSE)=0,"",VLOOKUP($H75,'WM-AR'!$B$7:$AL$2292,14,FALSE))</f>
        <v/>
      </c>
      <c r="Q75" s="310">
        <f>VLOOKUP($H75,'WM-AR'!$B$7:$AL$2292,16,FALSE)</f>
        <v>0</v>
      </c>
      <c r="R75" s="310">
        <f>VLOOKUP($H75,'WM-AR'!$B$7:$AL$2292,18,FALSE)</f>
        <v>0</v>
      </c>
      <c r="S75" s="310" t="str">
        <f>VLOOKUP($H75,'WM-AR'!$B$7:$AL$2292,20,FALSE)</f>
        <v>w/ Hardware &amp; Accessories</v>
      </c>
      <c r="T75" s="310">
        <f>VLOOKUP($H75,'WM-AR'!$B$7:$AL$2292,22,FALSE)</f>
        <v>0</v>
      </c>
      <c r="U75" s="310">
        <f>VLOOKUP($H75,'WM-AR'!$B$7:$AL$2292,24,FALSE)</f>
        <v>0</v>
      </c>
      <c r="V75" s="310">
        <f>VLOOKUP($H75,'WM-AR'!$B$7:$AL$2292,25,FALSE)</f>
        <v>0</v>
      </c>
      <c r="W75" s="310" t="str">
        <f>VLOOKUP($H75,'WM-AR'!$B$7:$AL$2292,26,FALSE)</f>
        <v>W x H=(  )mm x (  )mm</v>
      </c>
      <c r="X75" s="310">
        <f>VLOOKUP($H75,'WM-AR'!$B$7:$AL$2292,27,FALSE)</f>
        <v>0</v>
      </c>
      <c r="Y75" s="310">
        <f>VLOOKUP($H75,'WM-AR'!$B$7:$AL$2292,28,FALSE)</f>
        <v>0</v>
      </c>
      <c r="Z75" s="310">
        <f>VLOOKUP($H75,'WM-AR'!$B$7:$AL$2292,29,FALSE)</f>
        <v>0</v>
      </c>
      <c r="AA75" s="310">
        <f>VLOOKUP($H75,'WM-AR'!$B$7:$AL$2292,30,FALSE)</f>
        <v>0</v>
      </c>
      <c r="AB75" s="310">
        <f>VLOOKUP($H75,'WM-AR'!$B$7:$AL$2292,31,FALSE)</f>
        <v>0</v>
      </c>
      <c r="AC75" s="310">
        <f>VLOOKUP($H75,'WM-AR'!$B$7:$AL$2292,32,FALSE)</f>
        <v>0</v>
      </c>
      <c r="AD75" s="310">
        <f>VLOOKUP($H75,'WM-AR'!$B$7:$AL$2292,33,FALSE)</f>
        <v>0</v>
      </c>
      <c r="AE75" s="287" t="s">
        <v>1602</v>
      </c>
      <c r="AF75" s="316" t="s">
        <v>1603</v>
      </c>
      <c r="AG75" s="312">
        <v>1</v>
      </c>
      <c r="AH75" s="312" t="s">
        <v>1446</v>
      </c>
      <c r="AI75" s="334"/>
    </row>
    <row r="76" spans="2:35" ht="34.9" customHeight="1">
      <c r="B76" s="440"/>
      <c r="C76" s="285" t="s">
        <v>601</v>
      </c>
      <c r="D76" s="308"/>
      <c r="E76" s="287" t="s">
        <v>688</v>
      </c>
      <c r="F76" s="288" t="s">
        <v>1672</v>
      </c>
      <c r="G76" s="289"/>
      <c r="H76" s="290"/>
      <c r="I76" s="290"/>
      <c r="J76" s="290"/>
      <c r="K76" s="290"/>
      <c r="L76" s="290"/>
      <c r="M76" s="291"/>
      <c r="N76" s="454"/>
      <c r="O76" s="442"/>
      <c r="P76" s="442"/>
      <c r="Q76" s="442"/>
      <c r="R76" s="442"/>
      <c r="S76" s="442"/>
      <c r="T76" s="442"/>
      <c r="U76" s="443"/>
      <c r="V76" s="444"/>
      <c r="W76" s="444"/>
      <c r="X76" s="444"/>
      <c r="Y76" s="444"/>
      <c r="Z76" s="444"/>
      <c r="AA76" s="444"/>
      <c r="AB76" s="444"/>
      <c r="AC76" s="444"/>
      <c r="AD76" s="444"/>
      <c r="AE76" s="440"/>
      <c r="AF76" s="297"/>
      <c r="AG76" s="297"/>
      <c r="AH76" s="297"/>
      <c r="AI76" s="333"/>
    </row>
    <row r="77" spans="2:35" ht="49.9" customHeight="1">
      <c r="B77" s="314"/>
      <c r="C77" s="285"/>
      <c r="D77" s="285"/>
      <c r="E77" s="285"/>
      <c r="F77" s="286" t="str">
        <f t="shared" ref="F77" si="28">M77&amp;" "&amp;P77</f>
        <v xml:space="preserve">Wood Door w/ Wood Frame &amp; Vision Panel for Each Leaf (UoM: EA) </v>
      </c>
      <c r="G77" s="308" t="s">
        <v>1673</v>
      </c>
      <c r="H77" s="309" t="str">
        <f>LEFT(G77,14)</f>
        <v>A04AR125-00002</v>
      </c>
      <c r="I77" s="310"/>
      <c r="J77" s="310" t="str">
        <f>VLOOKUP($H77,'WM-AR'!$B$7:$AL$2292,34,FALSE)</f>
        <v>EA</v>
      </c>
      <c r="K77" s="310" t="str">
        <f>VLOOKUP($H77,'WM-AR'!$B$7:$AL$2292,4,FALSE)</f>
        <v>Finishing Work</v>
      </c>
      <c r="L77" s="310" t="str">
        <f>VLOOKUP($H77,'WM-AR'!$B$7:$AL$2292,6,FALSE)</f>
        <v>Door &amp; Window Work</v>
      </c>
      <c r="M77" s="310" t="str">
        <f>VLOOKUP($H77,'WM-AR'!$B$7:$AL$2292,8,FALSE)</f>
        <v>Wood Door w/ Wood Frame &amp; Vision Panel for Each Leaf (UoM: EA)</v>
      </c>
      <c r="N77" s="310" t="str">
        <f>VLOOKUP($H77,'WM-AR'!$B$7:$AL$2292,10,FALSE)</f>
        <v>Double Door</v>
      </c>
      <c r="O77" s="310">
        <f>VLOOKUP($H77,'WM-AR'!$B$7:$AL$2292,12,FALSE)</f>
        <v>0</v>
      </c>
      <c r="P77" s="310" t="str">
        <f>IF(VLOOKUP($H77,'WM-AR'!$B$7:$AL$2292,14,FALSE)=0,"",VLOOKUP($H77,'WM-AR'!$B$7:$AL$2292,14,FALSE))</f>
        <v/>
      </c>
      <c r="Q77" s="310">
        <f>VLOOKUP($H77,'WM-AR'!$B$7:$AL$2292,16,FALSE)</f>
        <v>0</v>
      </c>
      <c r="R77" s="310">
        <f>VLOOKUP($H77,'WM-AR'!$B$7:$AL$2292,18,FALSE)</f>
        <v>0</v>
      </c>
      <c r="S77" s="310" t="str">
        <f>VLOOKUP($H77,'WM-AR'!$B$7:$AL$2292,20,FALSE)</f>
        <v>w/ Hardware &amp; Accessories</v>
      </c>
      <c r="T77" s="310">
        <f>VLOOKUP($H77,'WM-AR'!$B$7:$AL$2292,22,FALSE)</f>
        <v>0</v>
      </c>
      <c r="U77" s="310">
        <f>VLOOKUP($H77,'WM-AR'!$B$7:$AL$2292,24,FALSE)</f>
        <v>0</v>
      </c>
      <c r="V77" s="310">
        <f>VLOOKUP($H77,'WM-AR'!$B$7:$AL$2292,25,FALSE)</f>
        <v>0</v>
      </c>
      <c r="W77" s="310" t="str">
        <f>VLOOKUP($H77,'WM-AR'!$B$7:$AL$2292,26,FALSE)</f>
        <v>W x H=(  )mm x (  )mm</v>
      </c>
      <c r="X77" s="310">
        <f>VLOOKUP($H77,'WM-AR'!$B$7:$AL$2292,27,FALSE)</f>
        <v>0</v>
      </c>
      <c r="Y77" s="310">
        <f>VLOOKUP($H77,'WM-AR'!$B$7:$AL$2292,28,FALSE)</f>
        <v>0</v>
      </c>
      <c r="Z77" s="310">
        <f>VLOOKUP($H77,'WM-AR'!$B$7:$AL$2292,29,FALSE)</f>
        <v>0</v>
      </c>
      <c r="AA77" s="310">
        <f>VLOOKUP($H77,'WM-AR'!$B$7:$AL$2292,30,FALSE)</f>
        <v>0</v>
      </c>
      <c r="AB77" s="310">
        <f>VLOOKUP($H77,'WM-AR'!$B$7:$AL$2292,31,FALSE)</f>
        <v>0</v>
      </c>
      <c r="AC77" s="310">
        <f>VLOOKUP($H77,'WM-AR'!$B$7:$AL$2292,32,FALSE)</f>
        <v>0</v>
      </c>
      <c r="AD77" s="310">
        <f>VLOOKUP($H77,'WM-AR'!$B$7:$AL$2292,33,FALSE)</f>
        <v>0</v>
      </c>
      <c r="AE77" s="287" t="s">
        <v>1602</v>
      </c>
      <c r="AF77" s="316" t="s">
        <v>1603</v>
      </c>
      <c r="AG77" s="312">
        <v>1</v>
      </c>
      <c r="AH77" s="312" t="s">
        <v>1446</v>
      </c>
      <c r="AI77" s="334"/>
    </row>
    <row r="78" spans="2:35" ht="34.9" customHeight="1">
      <c r="B78" s="349"/>
      <c r="C78" s="420"/>
      <c r="D78" s="426"/>
      <c r="E78" s="426"/>
      <c r="F78" s="426"/>
      <c r="G78" s="426"/>
      <c r="H78" s="350"/>
      <c r="I78" s="351"/>
      <c r="J78" s="351"/>
      <c r="K78" s="351"/>
      <c r="L78" s="351"/>
      <c r="M78" s="351"/>
      <c r="N78" s="351"/>
      <c r="O78" s="351"/>
      <c r="P78" s="351"/>
      <c r="Q78" s="351"/>
      <c r="R78" s="351"/>
      <c r="S78" s="351"/>
      <c r="T78" s="351"/>
      <c r="U78" s="351"/>
      <c r="V78" s="351"/>
      <c r="W78" s="351"/>
      <c r="X78" s="351"/>
      <c r="Y78" s="351"/>
      <c r="Z78" s="351"/>
      <c r="AA78" s="351"/>
      <c r="AB78" s="351"/>
      <c r="AC78" s="351"/>
      <c r="AD78" s="351"/>
      <c r="AE78" s="440"/>
      <c r="AF78" s="297"/>
      <c r="AG78" s="297"/>
      <c r="AH78" s="297"/>
      <c r="AI78" s="475"/>
    </row>
    <row r="79" spans="2:35" ht="34.9" customHeight="1">
      <c r="B79" s="497">
        <v>8.3000000000000007</v>
      </c>
      <c r="C79" s="498" t="s">
        <v>363</v>
      </c>
      <c r="D79" s="357"/>
      <c r="E79" s="357"/>
      <c r="F79" s="459"/>
      <c r="G79" s="459"/>
      <c r="H79" s="359"/>
      <c r="I79" s="359"/>
      <c r="J79" s="360"/>
      <c r="K79" s="360"/>
      <c r="L79" s="360"/>
      <c r="M79" s="360"/>
      <c r="N79" s="360"/>
      <c r="O79" s="360"/>
      <c r="P79" s="360"/>
      <c r="Q79" s="360"/>
      <c r="R79" s="360"/>
      <c r="S79" s="360"/>
      <c r="T79" s="360"/>
      <c r="U79" s="360"/>
      <c r="V79" s="360"/>
      <c r="W79" s="360"/>
      <c r="X79" s="360"/>
      <c r="Y79" s="360"/>
      <c r="Z79" s="360"/>
      <c r="AA79" s="360"/>
      <c r="AB79" s="360"/>
      <c r="AC79" s="360"/>
      <c r="AD79" s="360"/>
      <c r="AE79" s="361"/>
      <c r="AF79" s="361"/>
      <c r="AG79" s="361"/>
      <c r="AH79" s="361"/>
      <c r="AI79" s="361"/>
    </row>
    <row r="80" spans="2:35" ht="33" customHeight="1">
      <c r="B80" s="438"/>
      <c r="C80" s="321"/>
      <c r="D80" s="321"/>
      <c r="E80" s="321"/>
      <c r="F80" s="451" t="s">
        <v>1674</v>
      </c>
      <c r="G80" s="451"/>
      <c r="H80" s="415"/>
      <c r="I80" s="415"/>
      <c r="J80" s="416"/>
      <c r="K80" s="416"/>
      <c r="L80" s="416"/>
      <c r="M80" s="416"/>
      <c r="N80" s="416"/>
      <c r="O80" s="416"/>
      <c r="P80" s="416"/>
      <c r="Q80" s="416"/>
      <c r="R80" s="416"/>
      <c r="S80" s="416"/>
      <c r="T80" s="416"/>
      <c r="U80" s="416"/>
      <c r="V80" s="416"/>
      <c r="W80" s="416"/>
      <c r="X80" s="416"/>
      <c r="Y80" s="416"/>
      <c r="Z80" s="416"/>
      <c r="AA80" s="416"/>
      <c r="AB80" s="416"/>
      <c r="AC80" s="416"/>
      <c r="AD80" s="416"/>
      <c r="AE80" s="305"/>
      <c r="AF80" s="305"/>
      <c r="AG80" s="305"/>
      <c r="AH80" s="305"/>
      <c r="AI80" s="306"/>
    </row>
    <row r="81" spans="2:204" ht="34.9" customHeight="1">
      <c r="B81" s="440"/>
      <c r="C81" s="285" t="s">
        <v>601</v>
      </c>
      <c r="D81" s="308"/>
      <c r="E81" s="287" t="s">
        <v>688</v>
      </c>
      <c r="F81" s="288" t="s">
        <v>1675</v>
      </c>
      <c r="G81" s="289"/>
      <c r="H81" s="290"/>
      <c r="I81" s="290"/>
      <c r="J81" s="290"/>
      <c r="K81" s="290"/>
      <c r="L81" s="290"/>
      <c r="M81" s="291"/>
      <c r="N81" s="454"/>
      <c r="O81" s="442"/>
      <c r="P81" s="442"/>
      <c r="Q81" s="442"/>
      <c r="R81" s="442"/>
      <c r="S81" s="442"/>
      <c r="T81" s="442"/>
      <c r="U81" s="443"/>
      <c r="V81" s="444"/>
      <c r="W81" s="444"/>
      <c r="X81" s="444"/>
      <c r="Y81" s="444"/>
      <c r="Z81" s="444"/>
      <c r="AA81" s="444"/>
      <c r="AB81" s="444"/>
      <c r="AC81" s="444"/>
      <c r="AD81" s="444"/>
      <c r="AE81" s="440"/>
      <c r="AF81" s="297"/>
      <c r="AG81" s="297"/>
      <c r="AH81" s="297"/>
      <c r="AI81" s="333"/>
    </row>
    <row r="82" spans="2:204" ht="49.9" customHeight="1">
      <c r="B82" s="314"/>
      <c r="C82" s="285"/>
      <c r="D82" s="285"/>
      <c r="E82" s="285"/>
      <c r="F82" s="286" t="str">
        <f t="shared" ref="F82" si="29">M82&amp;" "&amp;P82</f>
        <v xml:space="preserve">Steel Door w/ Steel Frame (UoM: EA) </v>
      </c>
      <c r="G82" s="308" t="s">
        <v>1641</v>
      </c>
      <c r="H82" s="309" t="str">
        <f>LEFT(G82,14)</f>
        <v>A04AR099-00002</v>
      </c>
      <c r="I82" s="310"/>
      <c r="J82" s="310" t="str">
        <f>VLOOKUP($H82,'WM-AR'!$B$7:$AL$2292,34,FALSE)</f>
        <v>EA</v>
      </c>
      <c r="K82" s="310" t="str">
        <f>VLOOKUP($H82,'WM-AR'!$B$7:$AL$2292,4,FALSE)</f>
        <v>Finishing Work</v>
      </c>
      <c r="L82" s="310" t="str">
        <f>VLOOKUP($H82,'WM-AR'!$B$7:$AL$2292,6,FALSE)</f>
        <v>Door &amp; Window Work</v>
      </c>
      <c r="M82" s="310" t="str">
        <f>VLOOKUP($H82,'WM-AR'!$B$7:$AL$2292,8,FALSE)</f>
        <v>Steel Door w/ Steel Frame (UoM: EA)</v>
      </c>
      <c r="N82" s="310" t="str">
        <f>VLOOKUP($H82,'WM-AR'!$B$7:$AL$2292,10,FALSE)</f>
        <v>Fire Protective Rating: N/A, Double Door</v>
      </c>
      <c r="O82" s="310">
        <f>VLOOKUP($H82,'WM-AR'!$B$7:$AL$2292,12,FALSE)</f>
        <v>0</v>
      </c>
      <c r="P82" s="310" t="str">
        <f>IF(VLOOKUP($H82,'WM-AR'!$B$7:$AL$2292,14,FALSE)=0,"",VLOOKUP($H82,'WM-AR'!$B$7:$AL$2292,14,FALSE))</f>
        <v/>
      </c>
      <c r="Q82" s="310">
        <f>VLOOKUP($H82,'WM-AR'!$B$7:$AL$2292,16,FALSE)</f>
        <v>0</v>
      </c>
      <c r="R82" s="310">
        <f>VLOOKUP($H82,'WM-AR'!$B$7:$AL$2292,18,FALSE)</f>
        <v>0</v>
      </c>
      <c r="S82" s="310" t="str">
        <f>VLOOKUP($H82,'WM-AR'!$B$7:$AL$2292,20,FALSE)</f>
        <v>w/ Hardware &amp; Accessories</v>
      </c>
      <c r="T82" s="310">
        <f>VLOOKUP($H82,'WM-AR'!$B$7:$AL$2292,22,FALSE)</f>
        <v>0</v>
      </c>
      <c r="U82" s="310">
        <f>VLOOKUP($H82,'WM-AR'!$B$7:$AL$2292,24,FALSE)</f>
        <v>0</v>
      </c>
      <c r="V82" s="310">
        <f>VLOOKUP($H82,'WM-AR'!$B$7:$AL$2292,25,FALSE)</f>
        <v>0</v>
      </c>
      <c r="W82" s="310" t="str">
        <f>VLOOKUP($H82,'WM-AR'!$B$7:$AL$2292,26,FALSE)</f>
        <v>W x H=(  )mm x (  )mm</v>
      </c>
      <c r="X82" s="310">
        <f>VLOOKUP($H82,'WM-AR'!$B$7:$AL$2292,27,FALSE)</f>
        <v>0</v>
      </c>
      <c r="Y82" s="310">
        <f>VLOOKUP($H82,'WM-AR'!$B$7:$AL$2292,28,FALSE)</f>
        <v>0</v>
      </c>
      <c r="Z82" s="310">
        <f>VLOOKUP($H82,'WM-AR'!$B$7:$AL$2292,29,FALSE)</f>
        <v>0</v>
      </c>
      <c r="AA82" s="310">
        <f>VLOOKUP($H82,'WM-AR'!$B$7:$AL$2292,30,FALSE)</f>
        <v>0</v>
      </c>
      <c r="AB82" s="310">
        <f>VLOOKUP($H82,'WM-AR'!$B$7:$AL$2292,31,FALSE)</f>
        <v>0</v>
      </c>
      <c r="AC82" s="310">
        <f>VLOOKUP($H82,'WM-AR'!$B$7:$AL$2292,32,FALSE)</f>
        <v>0</v>
      </c>
      <c r="AD82" s="310">
        <f>VLOOKUP($H82,'WM-AR'!$B$7:$AL$2292,33,FALSE)</f>
        <v>0</v>
      </c>
      <c r="AE82" s="287" t="s">
        <v>1676</v>
      </c>
      <c r="AF82" s="316" t="s">
        <v>1603</v>
      </c>
      <c r="AG82" s="312"/>
      <c r="AH82" s="312" t="s">
        <v>1446</v>
      </c>
      <c r="AI82" s="334"/>
    </row>
    <row r="83" spans="2:204" ht="34.9" customHeight="1">
      <c r="B83" s="440"/>
      <c r="C83" s="285" t="s">
        <v>601</v>
      </c>
      <c r="D83" s="308"/>
      <c r="E83" s="287" t="s">
        <v>688</v>
      </c>
      <c r="F83" s="288" t="s">
        <v>1677</v>
      </c>
      <c r="G83" s="289"/>
      <c r="H83" s="290"/>
      <c r="I83" s="290"/>
      <c r="J83" s="290"/>
      <c r="K83" s="290"/>
      <c r="L83" s="290"/>
      <c r="M83" s="291"/>
      <c r="N83" s="454"/>
      <c r="O83" s="442"/>
      <c r="P83" s="442"/>
      <c r="Q83" s="442"/>
      <c r="R83" s="442"/>
      <c r="S83" s="442"/>
      <c r="T83" s="442"/>
      <c r="U83" s="443"/>
      <c r="V83" s="444"/>
      <c r="W83" s="444"/>
      <c r="X83" s="444"/>
      <c r="Y83" s="444"/>
      <c r="Z83" s="444"/>
      <c r="AA83" s="444"/>
      <c r="AB83" s="444"/>
      <c r="AC83" s="444"/>
      <c r="AD83" s="444"/>
      <c r="AE83" s="440"/>
      <c r="AF83" s="297"/>
      <c r="AG83" s="297"/>
      <c r="AH83" s="297"/>
      <c r="AI83" s="333"/>
    </row>
    <row r="84" spans="2:204" ht="49.9" customHeight="1">
      <c r="B84" s="314"/>
      <c r="C84" s="285"/>
      <c r="D84" s="285"/>
      <c r="E84" s="285"/>
      <c r="F84" s="286" t="str">
        <f t="shared" ref="F84" si="30">M84&amp;" "&amp;P84</f>
        <v xml:space="preserve">Steel Door w/ Steel Frame &amp; Vision Panel for Each Leaf (UoM: EA) </v>
      </c>
      <c r="G84" s="308" t="s">
        <v>1644</v>
      </c>
      <c r="H84" s="309" t="str">
        <f>LEFT(G84,14)</f>
        <v>A04AR101-00002</v>
      </c>
      <c r="I84" s="310"/>
      <c r="J84" s="310" t="str">
        <f>VLOOKUP($H84,'WM-AR'!$B$7:$AL$2292,34,FALSE)</f>
        <v>EA</v>
      </c>
      <c r="K84" s="310" t="str">
        <f>VLOOKUP($H84,'WM-AR'!$B$7:$AL$2292,4,FALSE)</f>
        <v>Finishing Work</v>
      </c>
      <c r="L84" s="310" t="str">
        <f>VLOOKUP($H84,'WM-AR'!$B$7:$AL$2292,6,FALSE)</f>
        <v>Door &amp; Window Work</v>
      </c>
      <c r="M84" s="310" t="str">
        <f>VLOOKUP($H84,'WM-AR'!$B$7:$AL$2292,8,FALSE)</f>
        <v>Steel Door w/ Steel Frame &amp; Vision Panel for Each Leaf (UoM: EA)</v>
      </c>
      <c r="N84" s="310" t="str">
        <f>VLOOKUP($H84,'WM-AR'!$B$7:$AL$2292,10,FALSE)</f>
        <v>Fire Protective Rating: N/A, Double Door</v>
      </c>
      <c r="O84" s="310">
        <f>VLOOKUP($H84,'WM-AR'!$B$7:$AL$2292,12,FALSE)</f>
        <v>0</v>
      </c>
      <c r="P84" s="310" t="str">
        <f>IF(VLOOKUP($H84,'WM-AR'!$B$7:$AL$2292,14,FALSE)=0,"",VLOOKUP($H84,'WM-AR'!$B$7:$AL$2292,14,FALSE))</f>
        <v/>
      </c>
      <c r="Q84" s="310">
        <f>VLOOKUP($H84,'WM-AR'!$B$7:$AL$2292,16,FALSE)</f>
        <v>0</v>
      </c>
      <c r="R84" s="310">
        <f>VLOOKUP($H84,'WM-AR'!$B$7:$AL$2292,18,FALSE)</f>
        <v>0</v>
      </c>
      <c r="S84" s="310" t="str">
        <f>VLOOKUP($H84,'WM-AR'!$B$7:$AL$2292,20,FALSE)</f>
        <v>w/ Hardware &amp; Accessories</v>
      </c>
      <c r="T84" s="310">
        <f>VLOOKUP($H84,'WM-AR'!$B$7:$AL$2292,22,FALSE)</f>
        <v>0</v>
      </c>
      <c r="U84" s="310">
        <f>VLOOKUP($H84,'WM-AR'!$B$7:$AL$2292,24,FALSE)</f>
        <v>0</v>
      </c>
      <c r="V84" s="310">
        <f>VLOOKUP($H84,'WM-AR'!$B$7:$AL$2292,25,FALSE)</f>
        <v>0</v>
      </c>
      <c r="W84" s="310" t="str">
        <f>VLOOKUP($H84,'WM-AR'!$B$7:$AL$2292,26,FALSE)</f>
        <v>W x H=(  )mm x (  )mm</v>
      </c>
      <c r="X84" s="310">
        <f>VLOOKUP($H84,'WM-AR'!$B$7:$AL$2292,27,FALSE)</f>
        <v>0</v>
      </c>
      <c r="Y84" s="310">
        <f>VLOOKUP($H84,'WM-AR'!$B$7:$AL$2292,28,FALSE)</f>
        <v>0</v>
      </c>
      <c r="Z84" s="310">
        <f>VLOOKUP($H84,'WM-AR'!$B$7:$AL$2292,29,FALSE)</f>
        <v>0</v>
      </c>
      <c r="AA84" s="310">
        <f>VLOOKUP($H84,'WM-AR'!$B$7:$AL$2292,30,FALSE)</f>
        <v>0</v>
      </c>
      <c r="AB84" s="310">
        <f>VLOOKUP($H84,'WM-AR'!$B$7:$AL$2292,31,FALSE)</f>
        <v>0</v>
      </c>
      <c r="AC84" s="310">
        <f>VLOOKUP($H84,'WM-AR'!$B$7:$AL$2292,32,FALSE)</f>
        <v>0</v>
      </c>
      <c r="AD84" s="310">
        <f>VLOOKUP($H84,'WM-AR'!$B$7:$AL$2292,33,FALSE)</f>
        <v>0</v>
      </c>
      <c r="AE84" s="287" t="s">
        <v>1676</v>
      </c>
      <c r="AF84" s="316" t="s">
        <v>1603</v>
      </c>
      <c r="AG84" s="312"/>
      <c r="AH84" s="312" t="s">
        <v>1446</v>
      </c>
      <c r="AI84" s="334"/>
    </row>
    <row r="85" spans="2:204" ht="34.9" customHeight="1">
      <c r="B85" s="440"/>
      <c r="C85" s="285" t="s">
        <v>601</v>
      </c>
      <c r="D85" s="308"/>
      <c r="E85" s="287" t="s">
        <v>688</v>
      </c>
      <c r="F85" s="288" t="s">
        <v>1678</v>
      </c>
      <c r="G85" s="289"/>
      <c r="H85" s="290"/>
      <c r="I85" s="290"/>
      <c r="J85" s="290"/>
      <c r="K85" s="290"/>
      <c r="L85" s="290"/>
      <c r="M85" s="291"/>
      <c r="N85" s="454"/>
      <c r="O85" s="442"/>
      <c r="P85" s="442"/>
      <c r="Q85" s="442"/>
      <c r="R85" s="442"/>
      <c r="S85" s="442"/>
      <c r="T85" s="442"/>
      <c r="U85" s="443"/>
      <c r="V85" s="444"/>
      <c r="W85" s="444"/>
      <c r="X85" s="444"/>
      <c r="Y85" s="444"/>
      <c r="Z85" s="444"/>
      <c r="AA85" s="444"/>
      <c r="AB85" s="444"/>
      <c r="AC85" s="444"/>
      <c r="AD85" s="444"/>
      <c r="AE85" s="440"/>
      <c r="AF85" s="297"/>
      <c r="AG85" s="297"/>
      <c r="AH85" s="297"/>
      <c r="AI85" s="333"/>
    </row>
    <row r="86" spans="2:204" ht="49.9" customHeight="1">
      <c r="B86" s="314"/>
      <c r="C86" s="285"/>
      <c r="D86" s="285"/>
      <c r="E86" s="285"/>
      <c r="F86" s="286" t="str">
        <f t="shared" ref="F86" si="31">M86&amp;" "&amp;P86</f>
        <v xml:space="preserve">Steel Door w/ Steel Frame &amp; Panic Bar (UoM: EA) </v>
      </c>
      <c r="G86" s="308" t="s">
        <v>1646</v>
      </c>
      <c r="H86" s="309" t="str">
        <f>LEFT(G86,14)</f>
        <v>A04AR103-00002</v>
      </c>
      <c r="I86" s="310"/>
      <c r="J86" s="310" t="str">
        <f>VLOOKUP($H86,'WM-AR'!$B$7:$AL$2292,34,FALSE)</f>
        <v>EA</v>
      </c>
      <c r="K86" s="310" t="str">
        <f>VLOOKUP($H86,'WM-AR'!$B$7:$AL$2292,4,FALSE)</f>
        <v>Finishing Work</v>
      </c>
      <c r="L86" s="310" t="str">
        <f>VLOOKUP($H86,'WM-AR'!$B$7:$AL$2292,6,FALSE)</f>
        <v>Door &amp; Window Work</v>
      </c>
      <c r="M86" s="310" t="str">
        <f>VLOOKUP($H86,'WM-AR'!$B$7:$AL$2292,8,FALSE)</f>
        <v>Steel Door w/ Steel Frame &amp; Panic Bar (UoM: EA)</v>
      </c>
      <c r="N86" s="310" t="str">
        <f>VLOOKUP($H86,'WM-AR'!$B$7:$AL$2292,10,FALSE)</f>
        <v>Fire Protective Rating: N/A, Double Door</v>
      </c>
      <c r="O86" s="310">
        <f>VLOOKUP($H86,'WM-AR'!$B$7:$AL$2292,12,FALSE)</f>
        <v>0</v>
      </c>
      <c r="P86" s="310" t="str">
        <f>IF(VLOOKUP($H86,'WM-AR'!$B$7:$AL$2292,14,FALSE)=0,"",VLOOKUP($H86,'WM-AR'!$B$7:$AL$2292,14,FALSE))</f>
        <v/>
      </c>
      <c r="Q86" s="310">
        <f>VLOOKUP($H86,'WM-AR'!$B$7:$AL$2292,16,FALSE)</f>
        <v>0</v>
      </c>
      <c r="R86" s="310">
        <f>VLOOKUP($H86,'WM-AR'!$B$7:$AL$2292,18,FALSE)</f>
        <v>0</v>
      </c>
      <c r="S86" s="310" t="str">
        <f>VLOOKUP($H86,'WM-AR'!$B$7:$AL$2292,20,FALSE)</f>
        <v>w/ Hardware &amp; Accessories</v>
      </c>
      <c r="T86" s="310">
        <f>VLOOKUP($H86,'WM-AR'!$B$7:$AL$2292,22,FALSE)</f>
        <v>0</v>
      </c>
      <c r="U86" s="310">
        <f>VLOOKUP($H86,'WM-AR'!$B$7:$AL$2292,24,FALSE)</f>
        <v>0</v>
      </c>
      <c r="V86" s="310">
        <f>VLOOKUP($H86,'WM-AR'!$B$7:$AL$2292,25,FALSE)</f>
        <v>0</v>
      </c>
      <c r="W86" s="310" t="str">
        <f>VLOOKUP($H86,'WM-AR'!$B$7:$AL$2292,26,FALSE)</f>
        <v>W x H=(  )mm x (  )mm</v>
      </c>
      <c r="X86" s="310">
        <f>VLOOKUP($H86,'WM-AR'!$B$7:$AL$2292,27,FALSE)</f>
        <v>0</v>
      </c>
      <c r="Y86" s="310">
        <f>VLOOKUP($H86,'WM-AR'!$B$7:$AL$2292,28,FALSE)</f>
        <v>0</v>
      </c>
      <c r="Z86" s="310">
        <f>VLOOKUP($H86,'WM-AR'!$B$7:$AL$2292,29,FALSE)</f>
        <v>0</v>
      </c>
      <c r="AA86" s="310">
        <f>VLOOKUP($H86,'WM-AR'!$B$7:$AL$2292,30,FALSE)</f>
        <v>0</v>
      </c>
      <c r="AB86" s="310">
        <f>VLOOKUP($H86,'WM-AR'!$B$7:$AL$2292,31,FALSE)</f>
        <v>0</v>
      </c>
      <c r="AC86" s="310">
        <f>VLOOKUP($H86,'WM-AR'!$B$7:$AL$2292,32,FALSE)</f>
        <v>0</v>
      </c>
      <c r="AD86" s="310">
        <f>VLOOKUP($H86,'WM-AR'!$B$7:$AL$2292,33,FALSE)</f>
        <v>0</v>
      </c>
      <c r="AE86" s="287" t="s">
        <v>1676</v>
      </c>
      <c r="AF86" s="316" t="s">
        <v>1603</v>
      </c>
      <c r="AG86" s="312"/>
      <c r="AH86" s="312" t="s">
        <v>1446</v>
      </c>
      <c r="AI86" s="334"/>
    </row>
    <row r="87" spans="2:204" ht="34.9" customHeight="1">
      <c r="B87" s="440"/>
      <c r="C87" s="285" t="s">
        <v>601</v>
      </c>
      <c r="D87" s="308"/>
      <c r="E87" s="287" t="s">
        <v>688</v>
      </c>
      <c r="F87" s="288" t="s">
        <v>1679</v>
      </c>
      <c r="G87" s="289"/>
      <c r="H87" s="290"/>
      <c r="I87" s="290"/>
      <c r="J87" s="290"/>
      <c r="K87" s="290"/>
      <c r="L87" s="290"/>
      <c r="M87" s="291"/>
      <c r="N87" s="454"/>
      <c r="O87" s="442"/>
      <c r="P87" s="442"/>
      <c r="Q87" s="442"/>
      <c r="R87" s="442"/>
      <c r="S87" s="442"/>
      <c r="T87" s="442"/>
      <c r="U87" s="443"/>
      <c r="V87" s="444"/>
      <c r="W87" s="444"/>
      <c r="X87" s="444"/>
      <c r="Y87" s="444"/>
      <c r="Z87" s="444"/>
      <c r="AA87" s="444"/>
      <c r="AB87" s="444"/>
      <c r="AC87" s="444"/>
      <c r="AD87" s="444"/>
      <c r="AE87" s="440"/>
      <c r="AF87" s="297"/>
      <c r="AG87" s="297"/>
      <c r="AH87" s="297"/>
      <c r="AI87" s="333"/>
    </row>
    <row r="88" spans="2:204" ht="49.9" customHeight="1">
      <c r="B88" s="314"/>
      <c r="C88" s="285"/>
      <c r="D88" s="285"/>
      <c r="E88" s="285"/>
      <c r="F88" s="286" t="str">
        <f t="shared" ref="F88" si="32">M88&amp;" "&amp;P88</f>
        <v xml:space="preserve">Steel Door w/ Steel Frame, Panic Bar &amp; Vision Panel for Each Leaf (UoM: EA) </v>
      </c>
      <c r="G88" s="308" t="s">
        <v>1648</v>
      </c>
      <c r="H88" s="309" t="str">
        <f>LEFT(G88,14)</f>
        <v>A04AR105-00002</v>
      </c>
      <c r="I88" s="310"/>
      <c r="J88" s="310" t="str">
        <f>VLOOKUP($H88,'WM-AR'!$B$7:$AL$2292,34,FALSE)</f>
        <v>EA</v>
      </c>
      <c r="K88" s="310" t="str">
        <f>VLOOKUP($H88,'WM-AR'!$B$7:$AL$2292,4,FALSE)</f>
        <v>Finishing Work</v>
      </c>
      <c r="L88" s="310" t="str">
        <f>VLOOKUP($H88,'WM-AR'!$B$7:$AL$2292,6,FALSE)</f>
        <v>Door &amp; Window Work</v>
      </c>
      <c r="M88" s="310" t="str">
        <f>VLOOKUP($H88,'WM-AR'!$B$7:$AL$2292,8,FALSE)</f>
        <v>Steel Door w/ Steel Frame, Panic Bar &amp; Vision Panel for Each Leaf (UoM: EA)</v>
      </c>
      <c r="N88" s="310" t="str">
        <f>VLOOKUP($H88,'WM-AR'!$B$7:$AL$2292,10,FALSE)</f>
        <v>Fire Protective Rating: N/A, Double Door</v>
      </c>
      <c r="O88" s="310">
        <f>VLOOKUP($H88,'WM-AR'!$B$7:$AL$2292,12,FALSE)</f>
        <v>0</v>
      </c>
      <c r="P88" s="310" t="str">
        <f>IF(VLOOKUP($H88,'WM-AR'!$B$7:$AL$2292,14,FALSE)=0,"",VLOOKUP($H88,'WM-AR'!$B$7:$AL$2292,14,FALSE))</f>
        <v/>
      </c>
      <c r="Q88" s="310">
        <f>VLOOKUP($H88,'WM-AR'!$B$7:$AL$2292,16,FALSE)</f>
        <v>0</v>
      </c>
      <c r="R88" s="310">
        <f>VLOOKUP($H88,'WM-AR'!$B$7:$AL$2292,18,FALSE)</f>
        <v>0</v>
      </c>
      <c r="S88" s="310" t="str">
        <f>VLOOKUP($H88,'WM-AR'!$B$7:$AL$2292,20,FALSE)</f>
        <v>w/ Hardware &amp; Accessories</v>
      </c>
      <c r="T88" s="310">
        <f>VLOOKUP($H88,'WM-AR'!$B$7:$AL$2292,22,FALSE)</f>
        <v>0</v>
      </c>
      <c r="U88" s="310">
        <f>VLOOKUP($H88,'WM-AR'!$B$7:$AL$2292,24,FALSE)</f>
        <v>0</v>
      </c>
      <c r="V88" s="310">
        <f>VLOOKUP($H88,'WM-AR'!$B$7:$AL$2292,25,FALSE)</f>
        <v>0</v>
      </c>
      <c r="W88" s="310" t="str">
        <f>VLOOKUP($H88,'WM-AR'!$B$7:$AL$2292,26,FALSE)</f>
        <v>W x H=(  )mm x (  )mm</v>
      </c>
      <c r="X88" s="310">
        <f>VLOOKUP($H88,'WM-AR'!$B$7:$AL$2292,27,FALSE)</f>
        <v>0</v>
      </c>
      <c r="Y88" s="310">
        <f>VLOOKUP($H88,'WM-AR'!$B$7:$AL$2292,28,FALSE)</f>
        <v>0</v>
      </c>
      <c r="Z88" s="310">
        <f>VLOOKUP($H88,'WM-AR'!$B$7:$AL$2292,29,FALSE)</f>
        <v>0</v>
      </c>
      <c r="AA88" s="310">
        <f>VLOOKUP($H88,'WM-AR'!$B$7:$AL$2292,30,FALSE)</f>
        <v>0</v>
      </c>
      <c r="AB88" s="310">
        <f>VLOOKUP($H88,'WM-AR'!$B$7:$AL$2292,31,FALSE)</f>
        <v>0</v>
      </c>
      <c r="AC88" s="310">
        <f>VLOOKUP($H88,'WM-AR'!$B$7:$AL$2292,32,FALSE)</f>
        <v>0</v>
      </c>
      <c r="AD88" s="310">
        <f>VLOOKUP($H88,'WM-AR'!$B$7:$AL$2292,33,FALSE)</f>
        <v>0</v>
      </c>
      <c r="AE88" s="287" t="s">
        <v>1676</v>
      </c>
      <c r="AF88" s="316" t="s">
        <v>1603</v>
      </c>
      <c r="AG88" s="312"/>
      <c r="AH88" s="312" t="s">
        <v>1446</v>
      </c>
      <c r="AI88" s="334"/>
    </row>
    <row r="89" spans="2:204" ht="33" customHeight="1">
      <c r="B89" s="438"/>
      <c r="C89" s="321"/>
      <c r="D89" s="321"/>
      <c r="E89" s="321"/>
      <c r="F89" s="412" t="s">
        <v>1680</v>
      </c>
      <c r="G89" s="412"/>
      <c r="H89" s="415"/>
      <c r="I89" s="415"/>
      <c r="J89" s="416"/>
      <c r="K89" s="416"/>
      <c r="L89" s="416"/>
      <c r="M89" s="416"/>
      <c r="N89" s="416"/>
      <c r="O89" s="416"/>
      <c r="P89" s="416"/>
      <c r="Q89" s="416"/>
      <c r="R89" s="416"/>
      <c r="S89" s="416"/>
      <c r="T89" s="416"/>
      <c r="U89" s="416"/>
      <c r="V89" s="416"/>
      <c r="W89" s="416"/>
      <c r="X89" s="416"/>
      <c r="Y89" s="416"/>
      <c r="Z89" s="416"/>
      <c r="AA89" s="416"/>
      <c r="AB89" s="416"/>
      <c r="AC89" s="416"/>
      <c r="AD89" s="416"/>
      <c r="AE89" s="305"/>
      <c r="AF89" s="305"/>
      <c r="AG89" s="305"/>
      <c r="AH89" s="305"/>
      <c r="AI89" s="306"/>
      <c r="GV89" s="78">
        <v>169</v>
      </c>
    </row>
    <row r="90" spans="2:204" ht="34.9" customHeight="1">
      <c r="B90" s="440"/>
      <c r="C90" s="285" t="s">
        <v>601</v>
      </c>
      <c r="D90" s="308"/>
      <c r="E90" s="287" t="s">
        <v>688</v>
      </c>
      <c r="F90" s="288" t="s">
        <v>1681</v>
      </c>
      <c r="G90" s="289"/>
      <c r="H90" s="290"/>
      <c r="I90" s="290"/>
      <c r="J90" s="290"/>
      <c r="K90" s="290"/>
      <c r="L90" s="290"/>
      <c r="M90" s="291"/>
      <c r="N90" s="454"/>
      <c r="O90" s="442"/>
      <c r="P90" s="442"/>
      <c r="Q90" s="442"/>
      <c r="R90" s="442"/>
      <c r="S90" s="442"/>
      <c r="T90" s="442"/>
      <c r="U90" s="443"/>
      <c r="V90" s="444"/>
      <c r="W90" s="444"/>
      <c r="X90" s="444"/>
      <c r="Y90" s="444"/>
      <c r="Z90" s="444"/>
      <c r="AA90" s="444"/>
      <c r="AB90" s="444"/>
      <c r="AC90" s="444"/>
      <c r="AD90" s="444"/>
      <c r="AE90" s="440"/>
      <c r="AF90" s="297"/>
      <c r="AG90" s="297"/>
      <c r="AH90" s="297"/>
      <c r="AI90" s="333"/>
    </row>
    <row r="91" spans="2:204" ht="49.9" customHeight="1">
      <c r="B91" s="314"/>
      <c r="C91" s="285"/>
      <c r="D91" s="285"/>
      <c r="E91" s="285"/>
      <c r="F91" s="286" t="str">
        <f t="shared" ref="F91" si="33">M91&amp;" "&amp;P91</f>
        <v xml:space="preserve">Blast Resistant Door w/ Steel Frame (UoM: EA) </v>
      </c>
      <c r="G91" s="308" t="s">
        <v>1651</v>
      </c>
      <c r="H91" s="309" t="str">
        <f>LEFT(G91,14)</f>
        <v>A04AR107-00002</v>
      </c>
      <c r="I91" s="310"/>
      <c r="J91" s="310" t="str">
        <f>VLOOKUP($H91,'WM-AR'!$B$7:$AL$2292,34,FALSE)</f>
        <v>EA</v>
      </c>
      <c r="K91" s="310" t="str">
        <f>VLOOKUP($H91,'WM-AR'!$B$7:$AL$2292,4,FALSE)</f>
        <v>Finishing Work</v>
      </c>
      <c r="L91" s="310" t="str">
        <f>VLOOKUP($H91,'WM-AR'!$B$7:$AL$2292,6,FALSE)</f>
        <v>Door &amp; Window Work</v>
      </c>
      <c r="M91" s="310" t="str">
        <f>VLOOKUP($H91,'WM-AR'!$B$7:$AL$2292,8,FALSE)</f>
        <v>Blast Resistant Door w/ Steel Frame (UoM: EA)</v>
      </c>
      <c r="N91" s="310" t="str">
        <f>VLOOKUP($H91,'WM-AR'!$B$7:$AL$2292,10,FALSE)</f>
        <v>Fire Protective Rating: N/A, Double Door</v>
      </c>
      <c r="O91" s="310">
        <f>VLOOKUP($H91,'WM-AR'!$B$7:$AL$2292,12,FALSE)</f>
        <v>0</v>
      </c>
      <c r="P91" s="310" t="str">
        <f>IF(VLOOKUP($H91,'WM-AR'!$B$7:$AL$2292,14,FALSE)=0,"",VLOOKUP($H91,'WM-AR'!$B$7:$AL$2292,14,FALSE))</f>
        <v/>
      </c>
      <c r="Q91" s="310">
        <f>VLOOKUP($H91,'WM-AR'!$B$7:$AL$2292,16,FALSE)</f>
        <v>0</v>
      </c>
      <c r="R91" s="310">
        <f>VLOOKUP($H91,'WM-AR'!$B$7:$AL$2292,18,FALSE)</f>
        <v>0</v>
      </c>
      <c r="S91" s="310" t="str">
        <f>VLOOKUP($H91,'WM-AR'!$B$7:$AL$2292,20,FALSE)</f>
        <v>w/ Hardware &amp; Accessories</v>
      </c>
      <c r="T91" s="310">
        <f>VLOOKUP($H91,'WM-AR'!$B$7:$AL$2292,22,FALSE)</f>
        <v>0</v>
      </c>
      <c r="U91" s="310">
        <f>VLOOKUP($H91,'WM-AR'!$B$7:$AL$2292,24,FALSE)</f>
        <v>0</v>
      </c>
      <c r="V91" s="310">
        <f>VLOOKUP($H91,'WM-AR'!$B$7:$AL$2292,25,FALSE)</f>
        <v>0</v>
      </c>
      <c r="W91" s="310" t="str">
        <f>VLOOKUP($H91,'WM-AR'!$B$7:$AL$2292,26,FALSE)</f>
        <v>W x H=(  )mm x (  )mm</v>
      </c>
      <c r="X91" s="310">
        <f>VLOOKUP($H91,'WM-AR'!$B$7:$AL$2292,27,FALSE)</f>
        <v>0</v>
      </c>
      <c r="Y91" s="310">
        <f>VLOOKUP($H91,'WM-AR'!$B$7:$AL$2292,28,FALSE)</f>
        <v>0</v>
      </c>
      <c r="Z91" s="310">
        <f>VLOOKUP($H91,'WM-AR'!$B$7:$AL$2292,29,FALSE)</f>
        <v>0</v>
      </c>
      <c r="AA91" s="310">
        <f>VLOOKUP($H91,'WM-AR'!$B$7:$AL$2292,30,FALSE)</f>
        <v>0</v>
      </c>
      <c r="AB91" s="310" t="str">
        <f>VLOOKUP($H91,'WM-AR'!$B$7:$AL$2292,31,FALSE)</f>
        <v>Blast Load: Overpressure (   )psi, Duration (  )ms</v>
      </c>
      <c r="AC91" s="310">
        <f>VLOOKUP($H91,'WM-AR'!$B$7:$AL$2292,32,FALSE)</f>
        <v>0</v>
      </c>
      <c r="AD91" s="310">
        <f>VLOOKUP($H91,'WM-AR'!$B$7:$AL$2292,33,FALSE)</f>
        <v>0</v>
      </c>
      <c r="AE91" s="287" t="s">
        <v>1676</v>
      </c>
      <c r="AF91" s="316" t="s">
        <v>1603</v>
      </c>
      <c r="AG91" s="312"/>
      <c r="AH91" s="312" t="s">
        <v>1446</v>
      </c>
      <c r="AI91" s="334"/>
    </row>
    <row r="92" spans="2:204" ht="34.9" customHeight="1">
      <c r="B92" s="440"/>
      <c r="C92" s="285" t="s">
        <v>601</v>
      </c>
      <c r="D92" s="308"/>
      <c r="E92" s="287" t="s">
        <v>688</v>
      </c>
      <c r="F92" s="288" t="s">
        <v>1682</v>
      </c>
      <c r="G92" s="289"/>
      <c r="H92" s="290"/>
      <c r="I92" s="290"/>
      <c r="J92" s="290"/>
      <c r="K92" s="290"/>
      <c r="L92" s="290"/>
      <c r="M92" s="291"/>
      <c r="N92" s="454"/>
      <c r="O92" s="442"/>
      <c r="P92" s="442"/>
      <c r="Q92" s="442"/>
      <c r="R92" s="442"/>
      <c r="S92" s="442"/>
      <c r="T92" s="442"/>
      <c r="U92" s="443"/>
      <c r="V92" s="444"/>
      <c r="W92" s="444"/>
      <c r="X92" s="444"/>
      <c r="Y92" s="444"/>
      <c r="Z92" s="444"/>
      <c r="AA92" s="444"/>
      <c r="AB92" s="444"/>
      <c r="AC92" s="444"/>
      <c r="AD92" s="444"/>
      <c r="AE92" s="440"/>
      <c r="AF92" s="297"/>
      <c r="AG92" s="297"/>
      <c r="AH92" s="297"/>
      <c r="AI92" s="333"/>
    </row>
    <row r="93" spans="2:204" ht="49.9" customHeight="1">
      <c r="B93" s="314"/>
      <c r="C93" s="285"/>
      <c r="D93" s="285"/>
      <c r="E93" s="285"/>
      <c r="F93" s="286" t="str">
        <f t="shared" ref="F93" si="34">M93&amp;" "&amp;P93</f>
        <v xml:space="preserve">Blast Resistant Door w/ Steel Frame, Panic Bar (UoM: EA) </v>
      </c>
      <c r="G93" s="308" t="s">
        <v>1653</v>
      </c>
      <c r="H93" s="309" t="str">
        <f>LEFT(G93,14)</f>
        <v>A04AR109-00002</v>
      </c>
      <c r="I93" s="310"/>
      <c r="J93" s="310" t="str">
        <f>VLOOKUP($H93,'WM-AR'!$B$7:$AL$2292,34,FALSE)</f>
        <v>EA</v>
      </c>
      <c r="K93" s="310" t="str">
        <f>VLOOKUP($H93,'WM-AR'!$B$7:$AL$2292,4,FALSE)</f>
        <v>Finishing Work</v>
      </c>
      <c r="L93" s="310" t="str">
        <f>VLOOKUP($H93,'WM-AR'!$B$7:$AL$2292,6,FALSE)</f>
        <v>Door &amp; Window Work</v>
      </c>
      <c r="M93" s="310" t="str">
        <f>VLOOKUP($H93,'WM-AR'!$B$7:$AL$2292,8,FALSE)</f>
        <v>Blast Resistant Door w/ Steel Frame, Panic Bar (UoM: EA)</v>
      </c>
      <c r="N93" s="310" t="str">
        <f>VLOOKUP($H93,'WM-AR'!$B$7:$AL$2292,10,FALSE)</f>
        <v>Fire Protective Rating: N/A, Double Door</v>
      </c>
      <c r="O93" s="310">
        <f>VLOOKUP($H93,'WM-AR'!$B$7:$AL$2292,12,FALSE)</f>
        <v>0</v>
      </c>
      <c r="P93" s="310" t="str">
        <f>IF(VLOOKUP($H93,'WM-AR'!$B$7:$AL$2292,14,FALSE)=0,"",VLOOKUP($H93,'WM-AR'!$B$7:$AL$2292,14,FALSE))</f>
        <v/>
      </c>
      <c r="Q93" s="310">
        <f>VLOOKUP($H93,'WM-AR'!$B$7:$AL$2292,16,FALSE)</f>
        <v>0</v>
      </c>
      <c r="R93" s="310">
        <f>VLOOKUP($H93,'WM-AR'!$B$7:$AL$2292,18,FALSE)</f>
        <v>0</v>
      </c>
      <c r="S93" s="310" t="str">
        <f>VLOOKUP($H93,'WM-AR'!$B$7:$AL$2292,20,FALSE)</f>
        <v>w/ Hardware &amp; Accessories</v>
      </c>
      <c r="T93" s="310">
        <f>VLOOKUP($H93,'WM-AR'!$B$7:$AL$2292,22,FALSE)</f>
        <v>0</v>
      </c>
      <c r="U93" s="310">
        <f>VLOOKUP($H93,'WM-AR'!$B$7:$AL$2292,24,FALSE)</f>
        <v>0</v>
      </c>
      <c r="V93" s="310">
        <f>VLOOKUP($H93,'WM-AR'!$B$7:$AL$2292,25,FALSE)</f>
        <v>0</v>
      </c>
      <c r="W93" s="310" t="str">
        <f>VLOOKUP($H93,'WM-AR'!$B$7:$AL$2292,26,FALSE)</f>
        <v>W x H=(  )mm x (  )mm</v>
      </c>
      <c r="X93" s="310">
        <f>VLOOKUP($H93,'WM-AR'!$B$7:$AL$2292,27,FALSE)</f>
        <v>0</v>
      </c>
      <c r="Y93" s="310">
        <f>VLOOKUP($H93,'WM-AR'!$B$7:$AL$2292,28,FALSE)</f>
        <v>0</v>
      </c>
      <c r="Z93" s="310">
        <f>VLOOKUP($H93,'WM-AR'!$B$7:$AL$2292,29,FALSE)</f>
        <v>0</v>
      </c>
      <c r="AA93" s="310">
        <f>VLOOKUP($H93,'WM-AR'!$B$7:$AL$2292,30,FALSE)</f>
        <v>0</v>
      </c>
      <c r="AB93" s="310" t="str">
        <f>VLOOKUP($H93,'WM-AR'!$B$7:$AL$2292,31,FALSE)</f>
        <v>Blast Load: Overpressure (   )psi, Duration (  )ms</v>
      </c>
      <c r="AC93" s="310">
        <f>VLOOKUP($H93,'WM-AR'!$B$7:$AL$2292,32,FALSE)</f>
        <v>0</v>
      </c>
      <c r="AD93" s="310">
        <f>VLOOKUP($H93,'WM-AR'!$B$7:$AL$2292,33,FALSE)</f>
        <v>0</v>
      </c>
      <c r="AE93" s="287" t="s">
        <v>1676</v>
      </c>
      <c r="AF93" s="316" t="s">
        <v>1603</v>
      </c>
      <c r="AG93" s="312"/>
      <c r="AH93" s="312" t="s">
        <v>1446</v>
      </c>
      <c r="AI93" s="334"/>
    </row>
    <row r="94" spans="2:204" ht="34.9" customHeight="1">
      <c r="B94" s="349"/>
      <c r="C94" s="420"/>
      <c r="D94" s="426"/>
      <c r="E94" s="426"/>
      <c r="F94" s="426"/>
      <c r="G94" s="426"/>
      <c r="H94" s="350"/>
      <c r="I94" s="351"/>
      <c r="J94" s="351"/>
      <c r="K94" s="351"/>
      <c r="L94" s="351"/>
      <c r="M94" s="351"/>
      <c r="N94" s="351"/>
      <c r="O94" s="351"/>
      <c r="P94" s="351"/>
      <c r="Q94" s="351"/>
      <c r="R94" s="351"/>
      <c r="S94" s="351"/>
      <c r="T94" s="351"/>
      <c r="U94" s="351"/>
      <c r="V94" s="351"/>
      <c r="W94" s="351"/>
      <c r="X94" s="351"/>
      <c r="Y94" s="351"/>
      <c r="Z94" s="351"/>
      <c r="AA94" s="351"/>
      <c r="AB94" s="351"/>
      <c r="AC94" s="351"/>
      <c r="AD94" s="351"/>
      <c r="AE94" s="440"/>
      <c r="AF94" s="297"/>
      <c r="AG94" s="297"/>
      <c r="AH94" s="297"/>
      <c r="AI94" s="475"/>
    </row>
    <row r="95" spans="2:204" ht="34.9" customHeight="1">
      <c r="B95" s="497">
        <v>8.4</v>
      </c>
      <c r="C95" s="498" t="s">
        <v>364</v>
      </c>
      <c r="D95" s="357"/>
      <c r="E95" s="357"/>
      <c r="F95" s="459"/>
      <c r="G95" s="459"/>
      <c r="H95" s="359"/>
      <c r="I95" s="359"/>
      <c r="J95" s="360"/>
      <c r="K95" s="360"/>
      <c r="L95" s="360"/>
      <c r="M95" s="360"/>
      <c r="N95" s="360"/>
      <c r="O95" s="360"/>
      <c r="P95" s="360"/>
      <c r="Q95" s="360"/>
      <c r="R95" s="360"/>
      <c r="S95" s="360"/>
      <c r="T95" s="360"/>
      <c r="U95" s="360"/>
      <c r="V95" s="360"/>
      <c r="W95" s="360"/>
      <c r="X95" s="360"/>
      <c r="Y95" s="360"/>
      <c r="Z95" s="360"/>
      <c r="AA95" s="360"/>
      <c r="AB95" s="360"/>
      <c r="AC95" s="360"/>
      <c r="AD95" s="360"/>
      <c r="AE95" s="361"/>
      <c r="AF95" s="361"/>
      <c r="AG95" s="361"/>
      <c r="AH95" s="361"/>
      <c r="AI95" s="361"/>
    </row>
    <row r="96" spans="2:204" ht="33" customHeight="1">
      <c r="B96" s="438"/>
      <c r="C96" s="321"/>
      <c r="D96" s="321"/>
      <c r="E96" s="321"/>
      <c r="F96" s="451" t="s">
        <v>1683</v>
      </c>
      <c r="G96" s="451"/>
      <c r="H96" s="415"/>
      <c r="I96" s="415"/>
      <c r="J96" s="416"/>
      <c r="K96" s="416"/>
      <c r="L96" s="416"/>
      <c r="M96" s="416"/>
      <c r="N96" s="416"/>
      <c r="O96" s="416"/>
      <c r="P96" s="416"/>
      <c r="Q96" s="416"/>
      <c r="R96" s="416"/>
      <c r="S96" s="416"/>
      <c r="T96" s="416"/>
      <c r="U96" s="416"/>
      <c r="V96" s="416"/>
      <c r="W96" s="416"/>
      <c r="X96" s="416"/>
      <c r="Y96" s="416"/>
      <c r="Z96" s="416"/>
      <c r="AA96" s="416"/>
      <c r="AB96" s="416"/>
      <c r="AC96" s="416"/>
      <c r="AD96" s="416"/>
      <c r="AE96" s="305"/>
      <c r="AF96" s="305"/>
      <c r="AG96" s="305"/>
      <c r="AH96" s="305"/>
      <c r="AI96" s="306"/>
    </row>
    <row r="97" spans="2:35" ht="34.9" customHeight="1">
      <c r="B97" s="440" t="s">
        <v>1478</v>
      </c>
      <c r="C97" s="285" t="s">
        <v>601</v>
      </c>
      <c r="D97" s="308"/>
      <c r="E97" s="287" t="s">
        <v>688</v>
      </c>
      <c r="F97" s="288" t="s">
        <v>1684</v>
      </c>
      <c r="G97" s="289"/>
      <c r="H97" s="290"/>
      <c r="I97" s="290"/>
      <c r="J97" s="290"/>
      <c r="K97" s="290"/>
      <c r="L97" s="290"/>
      <c r="M97" s="291"/>
      <c r="N97" s="454"/>
      <c r="O97" s="442"/>
      <c r="P97" s="442"/>
      <c r="Q97" s="442"/>
      <c r="R97" s="442"/>
      <c r="S97" s="442"/>
      <c r="T97" s="442"/>
      <c r="U97" s="443"/>
      <c r="V97" s="444"/>
      <c r="W97" s="444"/>
      <c r="X97" s="444"/>
      <c r="Y97" s="444"/>
      <c r="Z97" s="444"/>
      <c r="AA97" s="444"/>
      <c r="AB97" s="444"/>
      <c r="AC97" s="444"/>
      <c r="AD97" s="444"/>
      <c r="AE97" s="440"/>
      <c r="AF97" s="297"/>
      <c r="AG97" s="297"/>
      <c r="AH97" s="297"/>
      <c r="AI97" s="333"/>
    </row>
    <row r="98" spans="2:35" ht="49.9" customHeight="1">
      <c r="B98" s="314"/>
      <c r="C98" s="285"/>
      <c r="D98" s="285"/>
      <c r="E98" s="285"/>
      <c r="F98" s="286" t="str">
        <f t="shared" ref="F98" si="35">M98&amp;" "&amp;P98</f>
        <v xml:space="preserve">Steel Roll Up Door w/ Steel Frame (UoM: EA) </v>
      </c>
      <c r="G98" s="308" t="s">
        <v>1685</v>
      </c>
      <c r="H98" s="309" t="str">
        <f>LEFT(G98,14)</f>
        <v>A04AR127-00001</v>
      </c>
      <c r="I98" s="310"/>
      <c r="J98" s="310" t="str">
        <f>VLOOKUP($H98,'WM-AR'!$B$7:$AL$2292,34,FALSE)</f>
        <v>EA</v>
      </c>
      <c r="K98" s="310" t="str">
        <f>VLOOKUP($H98,'WM-AR'!$B$7:$AL$2292,4,FALSE)</f>
        <v>Finishing Work</v>
      </c>
      <c r="L98" s="310" t="str">
        <f>VLOOKUP($H98,'WM-AR'!$B$7:$AL$2292,6,FALSE)</f>
        <v>Door &amp; Window Work</v>
      </c>
      <c r="M98" s="310" t="str">
        <f>VLOOKUP($H98,'WM-AR'!$B$7:$AL$2292,8,FALSE)</f>
        <v>Steel Roll Up Door w/ Steel Frame (UoM: EA)</v>
      </c>
      <c r="N98" s="310" t="str">
        <f>VLOOKUP($H98,'WM-AR'!$B$7:$AL$2292,10,FALSE)</f>
        <v>Fire Protective Rating: N/A, Motorized Type</v>
      </c>
      <c r="O98" s="310">
        <f>VLOOKUP($H98,'WM-AR'!$B$7:$AL$2292,12,FALSE)</f>
        <v>0</v>
      </c>
      <c r="P98" s="310" t="str">
        <f>IF(VLOOKUP($H98,'WM-AR'!$B$7:$AL$2292,14,FALSE)=0,"",VLOOKUP($H98,'WM-AR'!$B$7:$AL$2292,14,FALSE))</f>
        <v/>
      </c>
      <c r="Q98" s="310">
        <f>VLOOKUP($H98,'WM-AR'!$B$7:$AL$2292,16,FALSE)</f>
        <v>0</v>
      </c>
      <c r="R98" s="310">
        <f>VLOOKUP($H98,'WM-AR'!$B$7:$AL$2292,18,FALSE)</f>
        <v>0</v>
      </c>
      <c r="S98" s="310" t="str">
        <f>VLOOKUP($H98,'WM-AR'!$B$7:$AL$2292,20,FALSE)</f>
        <v>w/ Hardware &amp; Accessories</v>
      </c>
      <c r="T98" s="310">
        <f>VLOOKUP($H98,'WM-AR'!$B$7:$AL$2292,22,FALSE)</f>
        <v>0</v>
      </c>
      <c r="U98" s="310">
        <f>VLOOKUP($H98,'WM-AR'!$B$7:$AL$2292,24,FALSE)</f>
        <v>0</v>
      </c>
      <c r="V98" s="310">
        <f>VLOOKUP($H98,'WM-AR'!$B$7:$AL$2292,25,FALSE)</f>
        <v>0</v>
      </c>
      <c r="W98" s="310" t="str">
        <f>VLOOKUP($H98,'WM-AR'!$B$7:$AL$2292,26,FALSE)</f>
        <v>W x H=(  )mm x (  )mm</v>
      </c>
      <c r="X98" s="310">
        <f>VLOOKUP($H98,'WM-AR'!$B$7:$AL$2292,27,FALSE)</f>
        <v>0</v>
      </c>
      <c r="Y98" s="310">
        <f>VLOOKUP($H98,'WM-AR'!$B$7:$AL$2292,28,FALSE)</f>
        <v>0</v>
      </c>
      <c r="Z98" s="310">
        <f>VLOOKUP($H98,'WM-AR'!$B$7:$AL$2292,29,FALSE)</f>
        <v>0</v>
      </c>
      <c r="AA98" s="310">
        <f>VLOOKUP($H98,'WM-AR'!$B$7:$AL$2292,30,FALSE)</f>
        <v>0</v>
      </c>
      <c r="AB98" s="310">
        <f>VLOOKUP($H98,'WM-AR'!$B$7:$AL$2292,31,FALSE)</f>
        <v>0</v>
      </c>
      <c r="AC98" s="310">
        <f>VLOOKUP($H98,'WM-AR'!$B$7:$AL$2292,32,FALSE)</f>
        <v>0</v>
      </c>
      <c r="AD98" s="310">
        <f>VLOOKUP($H98,'WM-AR'!$B$7:$AL$2292,33,FALSE)</f>
        <v>0</v>
      </c>
      <c r="AE98" s="287" t="s">
        <v>1686</v>
      </c>
      <c r="AF98" s="316" t="s">
        <v>1603</v>
      </c>
      <c r="AG98" s="312">
        <v>1</v>
      </c>
      <c r="AH98" s="312" t="s">
        <v>1446</v>
      </c>
      <c r="AI98" s="334"/>
    </row>
    <row r="99" spans="2:35" ht="34.9" customHeight="1">
      <c r="B99" s="440"/>
      <c r="C99" s="285" t="s">
        <v>601</v>
      </c>
      <c r="D99" s="308"/>
      <c r="E99" s="287" t="s">
        <v>688</v>
      </c>
      <c r="F99" s="288" t="s">
        <v>1687</v>
      </c>
      <c r="G99" s="289"/>
      <c r="H99" s="290"/>
      <c r="I99" s="290"/>
      <c r="J99" s="290"/>
      <c r="K99" s="290"/>
      <c r="L99" s="290"/>
      <c r="M99" s="291"/>
      <c r="N99" s="454"/>
      <c r="O99" s="442"/>
      <c r="P99" s="442"/>
      <c r="Q99" s="442"/>
      <c r="R99" s="442"/>
      <c r="S99" s="442"/>
      <c r="T99" s="442"/>
      <c r="U99" s="443"/>
      <c r="V99" s="444"/>
      <c r="W99" s="444"/>
      <c r="X99" s="444"/>
      <c r="Y99" s="444"/>
      <c r="Z99" s="444"/>
      <c r="AA99" s="444"/>
      <c r="AB99" s="444"/>
      <c r="AC99" s="444"/>
      <c r="AD99" s="444"/>
      <c r="AE99" s="440"/>
      <c r="AF99" s="297"/>
      <c r="AG99" s="297"/>
      <c r="AH99" s="297"/>
      <c r="AI99" s="333"/>
    </row>
    <row r="100" spans="2:35" ht="49.9" customHeight="1">
      <c r="B100" s="314"/>
      <c r="C100" s="285"/>
      <c r="D100" s="285"/>
      <c r="E100" s="285"/>
      <c r="F100" s="286" t="str">
        <f t="shared" ref="F100" si="36">M100&amp;" "&amp;P100</f>
        <v xml:space="preserve">Steel Roll Up Door w/ Steel Frame (UoM: EA) </v>
      </c>
      <c r="G100" s="308" t="s">
        <v>1685</v>
      </c>
      <c r="H100" s="309" t="str">
        <f>LEFT(G100,14)</f>
        <v>A04AR127-00001</v>
      </c>
      <c r="I100" s="310"/>
      <c r="J100" s="310" t="str">
        <f>VLOOKUP($H100,'WM-AR'!$B$7:$AL$2292,34,FALSE)</f>
        <v>EA</v>
      </c>
      <c r="K100" s="310" t="str">
        <f>VLOOKUP($H100,'WM-AR'!$B$7:$AL$2292,4,FALSE)</f>
        <v>Finishing Work</v>
      </c>
      <c r="L100" s="310" t="str">
        <f>VLOOKUP($H100,'WM-AR'!$B$7:$AL$2292,6,FALSE)</f>
        <v>Door &amp; Window Work</v>
      </c>
      <c r="M100" s="310" t="str">
        <f>VLOOKUP($H100,'WM-AR'!$B$7:$AL$2292,8,FALSE)</f>
        <v>Steel Roll Up Door w/ Steel Frame (UoM: EA)</v>
      </c>
      <c r="N100" s="310" t="str">
        <f>VLOOKUP($H100,'WM-AR'!$B$7:$AL$2292,10,FALSE)</f>
        <v>Fire Protective Rating: N/A, Motorized Type</v>
      </c>
      <c r="O100" s="310">
        <f>VLOOKUP($H100,'WM-AR'!$B$7:$AL$2292,12,FALSE)</f>
        <v>0</v>
      </c>
      <c r="P100" s="310" t="str">
        <f>IF(VLOOKUP($H100,'WM-AR'!$B$7:$AL$2292,14,FALSE)=0,"",VLOOKUP($H100,'WM-AR'!$B$7:$AL$2292,14,FALSE))</f>
        <v/>
      </c>
      <c r="Q100" s="310">
        <f>VLOOKUP($H100,'WM-AR'!$B$7:$AL$2292,16,FALSE)</f>
        <v>0</v>
      </c>
      <c r="R100" s="310">
        <f>VLOOKUP($H100,'WM-AR'!$B$7:$AL$2292,18,FALSE)</f>
        <v>0</v>
      </c>
      <c r="S100" s="310" t="str">
        <f>VLOOKUP($H100,'WM-AR'!$B$7:$AL$2292,20,FALSE)</f>
        <v>w/ Hardware &amp; Accessories</v>
      </c>
      <c r="T100" s="310">
        <f>VLOOKUP($H100,'WM-AR'!$B$7:$AL$2292,22,FALSE)</f>
        <v>0</v>
      </c>
      <c r="U100" s="310">
        <f>VLOOKUP($H100,'WM-AR'!$B$7:$AL$2292,24,FALSE)</f>
        <v>0</v>
      </c>
      <c r="V100" s="310">
        <f>VLOOKUP($H100,'WM-AR'!$B$7:$AL$2292,25,FALSE)</f>
        <v>0</v>
      </c>
      <c r="W100" s="310" t="str">
        <f>VLOOKUP($H100,'WM-AR'!$B$7:$AL$2292,26,FALSE)</f>
        <v>W x H=(  )mm x (  )mm</v>
      </c>
      <c r="X100" s="310">
        <f>VLOOKUP($H100,'WM-AR'!$B$7:$AL$2292,27,FALSE)</f>
        <v>0</v>
      </c>
      <c r="Y100" s="310">
        <f>VLOOKUP($H100,'WM-AR'!$B$7:$AL$2292,28,FALSE)</f>
        <v>0</v>
      </c>
      <c r="Z100" s="310">
        <f>VLOOKUP($H100,'WM-AR'!$B$7:$AL$2292,29,FALSE)</f>
        <v>0</v>
      </c>
      <c r="AA100" s="310">
        <f>VLOOKUP($H100,'WM-AR'!$B$7:$AL$2292,30,FALSE)</f>
        <v>0</v>
      </c>
      <c r="AB100" s="310">
        <f>VLOOKUP($H100,'WM-AR'!$B$7:$AL$2292,31,FALSE)</f>
        <v>0</v>
      </c>
      <c r="AC100" s="310">
        <f>VLOOKUP($H100,'WM-AR'!$B$7:$AL$2292,32,FALSE)</f>
        <v>0</v>
      </c>
      <c r="AD100" s="310">
        <f>VLOOKUP($H100,'WM-AR'!$B$7:$AL$2292,33,FALSE)</f>
        <v>0</v>
      </c>
      <c r="AE100" s="287" t="s">
        <v>1686</v>
      </c>
      <c r="AF100" s="316" t="s">
        <v>1603</v>
      </c>
      <c r="AG100" s="312">
        <v>1</v>
      </c>
      <c r="AH100" s="312" t="s">
        <v>1446</v>
      </c>
      <c r="AI100" s="334"/>
    </row>
    <row r="101" spans="2:35" ht="34.9" customHeight="1">
      <c r="B101" s="440"/>
      <c r="C101" s="285" t="s">
        <v>601</v>
      </c>
      <c r="D101" s="308"/>
      <c r="E101" s="287" t="s">
        <v>688</v>
      </c>
      <c r="F101" s="288" t="s">
        <v>1688</v>
      </c>
      <c r="G101" s="289"/>
      <c r="H101" s="290"/>
      <c r="I101" s="290"/>
      <c r="J101" s="290"/>
      <c r="K101" s="290"/>
      <c r="L101" s="290"/>
      <c r="M101" s="291"/>
      <c r="N101" s="454"/>
      <c r="O101" s="442"/>
      <c r="P101" s="442"/>
      <c r="Q101" s="442"/>
      <c r="R101" s="442"/>
      <c r="S101" s="442"/>
      <c r="T101" s="442"/>
      <c r="U101" s="443"/>
      <c r="V101" s="444"/>
      <c r="W101" s="444"/>
      <c r="X101" s="444"/>
      <c r="Y101" s="444"/>
      <c r="Z101" s="444"/>
      <c r="AA101" s="444"/>
      <c r="AB101" s="444"/>
      <c r="AC101" s="444"/>
      <c r="AD101" s="444"/>
      <c r="AE101" s="440"/>
      <c r="AF101" s="297"/>
      <c r="AG101" s="297"/>
      <c r="AH101" s="297"/>
      <c r="AI101" s="333"/>
    </row>
    <row r="102" spans="2:35" ht="49.9" customHeight="1">
      <c r="B102" s="314"/>
      <c r="C102" s="285"/>
      <c r="D102" s="285"/>
      <c r="E102" s="285"/>
      <c r="F102" s="286" t="str">
        <f t="shared" ref="F102" si="37">M102&amp;" "&amp;P102</f>
        <v xml:space="preserve">Blast Resistant Roll Up Door w/ Steel Frame (UoM: EA) </v>
      </c>
      <c r="G102" s="308" t="s">
        <v>1689</v>
      </c>
      <c r="H102" s="309" t="str">
        <f>LEFT(G102,14)</f>
        <v>A04AR129-00002</v>
      </c>
      <c r="I102" s="310"/>
      <c r="J102" s="310" t="str">
        <f>VLOOKUP($H102,'WM-AR'!$B$7:$AL$2292,34,FALSE)</f>
        <v>EA</v>
      </c>
      <c r="K102" s="310" t="str">
        <f>VLOOKUP($H102,'WM-AR'!$B$7:$AL$2292,4,FALSE)</f>
        <v>Finishing Work</v>
      </c>
      <c r="L102" s="310" t="str">
        <f>VLOOKUP($H102,'WM-AR'!$B$7:$AL$2292,6,FALSE)</f>
        <v>Door &amp; Window Work</v>
      </c>
      <c r="M102" s="310" t="str">
        <f>VLOOKUP($H102,'WM-AR'!$B$7:$AL$2292,8,FALSE)</f>
        <v>Blast Resistant Roll Up Door w/ Steel Frame (UoM: EA)</v>
      </c>
      <c r="N102" s="310" t="str">
        <f>VLOOKUP($H102,'WM-AR'!$B$7:$AL$2292,10,FALSE)</f>
        <v>Fire Protective Rating: N/A, Manual Type</v>
      </c>
      <c r="O102" s="310">
        <f>VLOOKUP($H102,'WM-AR'!$B$7:$AL$2292,12,FALSE)</f>
        <v>0</v>
      </c>
      <c r="P102" s="310" t="str">
        <f>IF(VLOOKUP($H102,'WM-AR'!$B$7:$AL$2292,14,FALSE)=0,"",VLOOKUP($H102,'WM-AR'!$B$7:$AL$2292,14,FALSE))</f>
        <v/>
      </c>
      <c r="Q102" s="310">
        <f>VLOOKUP($H102,'WM-AR'!$B$7:$AL$2292,16,FALSE)</f>
        <v>0</v>
      </c>
      <c r="R102" s="310">
        <f>VLOOKUP($H102,'WM-AR'!$B$7:$AL$2292,18,FALSE)</f>
        <v>0</v>
      </c>
      <c r="S102" s="310" t="str">
        <f>VLOOKUP($H102,'WM-AR'!$B$7:$AL$2292,20,FALSE)</f>
        <v>w/ Hardware &amp; Accessories</v>
      </c>
      <c r="T102" s="310">
        <f>VLOOKUP($H102,'WM-AR'!$B$7:$AL$2292,22,FALSE)</f>
        <v>0</v>
      </c>
      <c r="U102" s="310">
        <f>VLOOKUP($H102,'WM-AR'!$B$7:$AL$2292,24,FALSE)</f>
        <v>0</v>
      </c>
      <c r="V102" s="310">
        <f>VLOOKUP($H102,'WM-AR'!$B$7:$AL$2292,25,FALSE)</f>
        <v>0</v>
      </c>
      <c r="W102" s="310" t="str">
        <f>VLOOKUP($H102,'WM-AR'!$B$7:$AL$2292,26,FALSE)</f>
        <v>W x H=(  )mm x (  )mm</v>
      </c>
      <c r="X102" s="310">
        <f>VLOOKUP($H102,'WM-AR'!$B$7:$AL$2292,27,FALSE)</f>
        <v>0</v>
      </c>
      <c r="Y102" s="310">
        <f>VLOOKUP($H102,'WM-AR'!$B$7:$AL$2292,28,FALSE)</f>
        <v>0</v>
      </c>
      <c r="Z102" s="310">
        <f>VLOOKUP($H102,'WM-AR'!$B$7:$AL$2292,29,FALSE)</f>
        <v>0</v>
      </c>
      <c r="AA102" s="310">
        <f>VLOOKUP($H102,'WM-AR'!$B$7:$AL$2292,30,FALSE)</f>
        <v>0</v>
      </c>
      <c r="AB102" s="310" t="str">
        <f>VLOOKUP($H102,'WM-AR'!$B$7:$AL$2292,31,FALSE)</f>
        <v>Blast Load: Overpressure (   )psi, Duration (  )ms</v>
      </c>
      <c r="AC102" s="310">
        <f>VLOOKUP($H102,'WM-AR'!$B$7:$AL$2292,32,FALSE)</f>
        <v>0</v>
      </c>
      <c r="AD102" s="310">
        <f>VLOOKUP($H102,'WM-AR'!$B$7:$AL$2292,33,FALSE)</f>
        <v>0</v>
      </c>
      <c r="AE102" s="287" t="s">
        <v>1686</v>
      </c>
      <c r="AF102" s="316" t="s">
        <v>1603</v>
      </c>
      <c r="AG102" s="312">
        <v>1</v>
      </c>
      <c r="AH102" s="312" t="s">
        <v>1446</v>
      </c>
      <c r="AI102" s="334"/>
    </row>
    <row r="103" spans="2:35" ht="34.9" customHeight="1">
      <c r="B103" s="440"/>
      <c r="C103" s="285" t="s">
        <v>601</v>
      </c>
      <c r="D103" s="308"/>
      <c r="E103" s="287" t="s">
        <v>688</v>
      </c>
      <c r="F103" s="288" t="s">
        <v>1690</v>
      </c>
      <c r="G103" s="289"/>
      <c r="H103" s="290"/>
      <c r="I103" s="290"/>
      <c r="J103" s="290"/>
      <c r="K103" s="290"/>
      <c r="L103" s="290"/>
      <c r="M103" s="291"/>
      <c r="N103" s="454"/>
      <c r="O103" s="442"/>
      <c r="P103" s="442"/>
      <c r="Q103" s="442"/>
      <c r="R103" s="442"/>
      <c r="S103" s="442"/>
      <c r="T103" s="442"/>
      <c r="U103" s="443"/>
      <c r="V103" s="444"/>
      <c r="W103" s="444"/>
      <c r="X103" s="444"/>
      <c r="Y103" s="444"/>
      <c r="Z103" s="444"/>
      <c r="AA103" s="444"/>
      <c r="AB103" s="444"/>
      <c r="AC103" s="444"/>
      <c r="AD103" s="444"/>
      <c r="AE103" s="440"/>
      <c r="AF103" s="297"/>
      <c r="AG103" s="297"/>
      <c r="AH103" s="297"/>
      <c r="AI103" s="333"/>
    </row>
    <row r="104" spans="2:35" ht="49.9" customHeight="1">
      <c r="B104" s="314"/>
      <c r="C104" s="285"/>
      <c r="D104" s="285"/>
      <c r="E104" s="285"/>
      <c r="F104" s="286" t="str">
        <f t="shared" ref="F104" si="38">M104&amp;" "&amp;P104</f>
        <v xml:space="preserve">Blast Resistant Roll Up Door w/ Steel Frame (UoM: EA) </v>
      </c>
      <c r="G104" s="308" t="s">
        <v>1691</v>
      </c>
      <c r="H104" s="309" t="str">
        <f>LEFT(G104,14)</f>
        <v>A04AR129-00001</v>
      </c>
      <c r="I104" s="310"/>
      <c r="J104" s="310" t="str">
        <f>VLOOKUP($H104,'WM-AR'!$B$7:$AL$2292,34,FALSE)</f>
        <v>EA</v>
      </c>
      <c r="K104" s="310" t="str">
        <f>VLOOKUP($H104,'WM-AR'!$B$7:$AL$2292,4,FALSE)</f>
        <v>Finishing Work</v>
      </c>
      <c r="L104" s="310" t="str">
        <f>VLOOKUP($H104,'WM-AR'!$B$7:$AL$2292,6,FALSE)</f>
        <v>Door &amp; Window Work</v>
      </c>
      <c r="M104" s="310" t="str">
        <f>VLOOKUP($H104,'WM-AR'!$B$7:$AL$2292,8,FALSE)</f>
        <v>Blast Resistant Roll Up Door w/ Steel Frame (UoM: EA)</v>
      </c>
      <c r="N104" s="310" t="str">
        <f>VLOOKUP($H104,'WM-AR'!$B$7:$AL$2292,10,FALSE)</f>
        <v>Fire Protective Rating: N/A, Motorized Type</v>
      </c>
      <c r="O104" s="310">
        <f>VLOOKUP($H104,'WM-AR'!$B$7:$AL$2292,12,FALSE)</f>
        <v>0</v>
      </c>
      <c r="P104" s="310" t="str">
        <f>IF(VLOOKUP($H104,'WM-AR'!$B$7:$AL$2292,14,FALSE)=0,"",VLOOKUP($H104,'WM-AR'!$B$7:$AL$2292,14,FALSE))</f>
        <v/>
      </c>
      <c r="Q104" s="310">
        <f>VLOOKUP($H104,'WM-AR'!$B$7:$AL$2292,16,FALSE)</f>
        <v>0</v>
      </c>
      <c r="R104" s="310">
        <f>VLOOKUP($H104,'WM-AR'!$B$7:$AL$2292,18,FALSE)</f>
        <v>0</v>
      </c>
      <c r="S104" s="310" t="str">
        <f>VLOOKUP($H104,'WM-AR'!$B$7:$AL$2292,20,FALSE)</f>
        <v>w/ Hardware &amp; Accessories</v>
      </c>
      <c r="T104" s="310">
        <f>VLOOKUP($H104,'WM-AR'!$B$7:$AL$2292,22,FALSE)</f>
        <v>0</v>
      </c>
      <c r="U104" s="310">
        <f>VLOOKUP($H104,'WM-AR'!$B$7:$AL$2292,24,FALSE)</f>
        <v>0</v>
      </c>
      <c r="V104" s="310">
        <f>VLOOKUP($H104,'WM-AR'!$B$7:$AL$2292,25,FALSE)</f>
        <v>0</v>
      </c>
      <c r="W104" s="310" t="str">
        <f>VLOOKUP($H104,'WM-AR'!$B$7:$AL$2292,26,FALSE)</f>
        <v>W x H=(  )mm x (  )mm</v>
      </c>
      <c r="X104" s="310">
        <f>VLOOKUP($H104,'WM-AR'!$B$7:$AL$2292,27,FALSE)</f>
        <v>0</v>
      </c>
      <c r="Y104" s="310">
        <f>VLOOKUP($H104,'WM-AR'!$B$7:$AL$2292,28,FALSE)</f>
        <v>0</v>
      </c>
      <c r="Z104" s="310">
        <f>VLOOKUP($H104,'WM-AR'!$B$7:$AL$2292,29,FALSE)</f>
        <v>0</v>
      </c>
      <c r="AA104" s="310">
        <f>VLOOKUP($H104,'WM-AR'!$B$7:$AL$2292,30,FALSE)</f>
        <v>0</v>
      </c>
      <c r="AB104" s="310" t="str">
        <f>VLOOKUP($H104,'WM-AR'!$B$7:$AL$2292,31,FALSE)</f>
        <v>Blast Load: Overpressure (   )psi, Duration (  )ms</v>
      </c>
      <c r="AC104" s="310">
        <f>VLOOKUP($H104,'WM-AR'!$B$7:$AL$2292,32,FALSE)</f>
        <v>0</v>
      </c>
      <c r="AD104" s="310">
        <f>VLOOKUP($H104,'WM-AR'!$B$7:$AL$2292,33,FALSE)</f>
        <v>0</v>
      </c>
      <c r="AE104" s="287" t="s">
        <v>1686</v>
      </c>
      <c r="AF104" s="316" t="s">
        <v>1603</v>
      </c>
      <c r="AG104" s="312">
        <v>1</v>
      </c>
      <c r="AH104" s="312" t="s">
        <v>1446</v>
      </c>
      <c r="AI104" s="334"/>
    </row>
    <row r="105" spans="2:35" ht="34.9" customHeight="1">
      <c r="B105" s="440"/>
      <c r="C105" s="285" t="s">
        <v>601</v>
      </c>
      <c r="D105" s="308"/>
      <c r="E105" s="287" t="s">
        <v>688</v>
      </c>
      <c r="F105" s="288" t="s">
        <v>1692</v>
      </c>
      <c r="G105" s="289"/>
      <c r="H105" s="290"/>
      <c r="I105" s="290"/>
      <c r="J105" s="290"/>
      <c r="K105" s="290"/>
      <c r="L105" s="290"/>
      <c r="M105" s="291"/>
      <c r="N105" s="454"/>
      <c r="O105" s="442"/>
      <c r="P105" s="442"/>
      <c r="Q105" s="442"/>
      <c r="R105" s="442"/>
      <c r="S105" s="442"/>
      <c r="T105" s="442"/>
      <c r="U105" s="443"/>
      <c r="V105" s="444"/>
      <c r="W105" s="444"/>
      <c r="X105" s="444"/>
      <c r="Y105" s="444"/>
      <c r="Z105" s="444"/>
      <c r="AA105" s="444"/>
      <c r="AB105" s="444"/>
      <c r="AC105" s="444"/>
      <c r="AD105" s="444"/>
      <c r="AE105" s="440"/>
      <c r="AF105" s="297"/>
      <c r="AG105" s="297"/>
      <c r="AH105" s="297"/>
      <c r="AI105" s="333"/>
    </row>
    <row r="106" spans="2:35" ht="49.9" customHeight="1">
      <c r="B106" s="314"/>
      <c r="C106" s="285"/>
      <c r="D106" s="285"/>
      <c r="E106" s="285"/>
      <c r="F106" s="286" t="str">
        <f t="shared" ref="F106" si="39">M106&amp;" "&amp;P106</f>
        <v xml:space="preserve">Aluminum Roll Up Door w/ Aluminum Frame (UoM: EA) </v>
      </c>
      <c r="G106" s="308" t="s">
        <v>1693</v>
      </c>
      <c r="H106" s="309" t="str">
        <f>LEFT(G106,14)</f>
        <v>A04AR131-00002</v>
      </c>
      <c r="I106" s="310"/>
      <c r="J106" s="310" t="str">
        <f>VLOOKUP($H106,'WM-AR'!$B$7:$AL$2292,34,FALSE)</f>
        <v>EA</v>
      </c>
      <c r="K106" s="310" t="str">
        <f>VLOOKUP($H106,'WM-AR'!$B$7:$AL$2292,4,FALSE)</f>
        <v>Finishing Work</v>
      </c>
      <c r="L106" s="310" t="str">
        <f>VLOOKUP($H106,'WM-AR'!$B$7:$AL$2292,6,FALSE)</f>
        <v>Door &amp; Window Work</v>
      </c>
      <c r="M106" s="310" t="str">
        <f>VLOOKUP($H106,'WM-AR'!$B$7:$AL$2292,8,FALSE)</f>
        <v>Aluminum Roll Up Door w/ Aluminum Frame (UoM: EA)</v>
      </c>
      <c r="N106" s="310" t="str">
        <f>VLOOKUP($H106,'WM-AR'!$B$7:$AL$2292,10,FALSE)</f>
        <v>Fire Protective Rating: N/A, Manual Type</v>
      </c>
      <c r="O106" s="310">
        <f>VLOOKUP($H106,'WM-AR'!$B$7:$AL$2292,12,FALSE)</f>
        <v>0</v>
      </c>
      <c r="P106" s="310" t="str">
        <f>IF(VLOOKUP($H106,'WM-AR'!$B$7:$AL$2292,14,FALSE)=0,"",VLOOKUP($H106,'WM-AR'!$B$7:$AL$2292,14,FALSE))</f>
        <v/>
      </c>
      <c r="Q106" s="310">
        <f>VLOOKUP($H106,'WM-AR'!$B$7:$AL$2292,16,FALSE)</f>
        <v>0</v>
      </c>
      <c r="R106" s="310">
        <f>VLOOKUP($H106,'WM-AR'!$B$7:$AL$2292,18,FALSE)</f>
        <v>0</v>
      </c>
      <c r="S106" s="310" t="str">
        <f>VLOOKUP($H106,'WM-AR'!$B$7:$AL$2292,20,FALSE)</f>
        <v>w/ Hardware &amp; Accessories</v>
      </c>
      <c r="T106" s="310">
        <f>VLOOKUP($H106,'WM-AR'!$B$7:$AL$2292,22,FALSE)</f>
        <v>0</v>
      </c>
      <c r="U106" s="310">
        <f>VLOOKUP($H106,'WM-AR'!$B$7:$AL$2292,24,FALSE)</f>
        <v>0</v>
      </c>
      <c r="V106" s="310">
        <f>VLOOKUP($H106,'WM-AR'!$B$7:$AL$2292,25,FALSE)</f>
        <v>0</v>
      </c>
      <c r="W106" s="310" t="str">
        <f>VLOOKUP($H106,'WM-AR'!$B$7:$AL$2292,26,FALSE)</f>
        <v>W x H=(  )mm x (  )mm</v>
      </c>
      <c r="X106" s="310">
        <f>VLOOKUP($H106,'WM-AR'!$B$7:$AL$2292,27,FALSE)</f>
        <v>0</v>
      </c>
      <c r="Y106" s="310">
        <f>VLOOKUP($H106,'WM-AR'!$B$7:$AL$2292,28,FALSE)</f>
        <v>0</v>
      </c>
      <c r="Z106" s="310">
        <f>VLOOKUP($H106,'WM-AR'!$B$7:$AL$2292,29,FALSE)</f>
        <v>0</v>
      </c>
      <c r="AA106" s="310">
        <f>VLOOKUP($H106,'WM-AR'!$B$7:$AL$2292,30,FALSE)</f>
        <v>0</v>
      </c>
      <c r="AB106" s="310">
        <f>VLOOKUP($H106,'WM-AR'!$B$7:$AL$2292,31,FALSE)</f>
        <v>0</v>
      </c>
      <c r="AC106" s="310">
        <f>VLOOKUP($H106,'WM-AR'!$B$7:$AL$2292,32,FALSE)</f>
        <v>0</v>
      </c>
      <c r="AD106" s="310">
        <f>VLOOKUP($H106,'WM-AR'!$B$7:$AL$2292,33,FALSE)</f>
        <v>0</v>
      </c>
      <c r="AE106" s="287" t="s">
        <v>1686</v>
      </c>
      <c r="AF106" s="316" t="s">
        <v>1603</v>
      </c>
      <c r="AG106" s="312">
        <v>1</v>
      </c>
      <c r="AH106" s="312" t="s">
        <v>1446</v>
      </c>
      <c r="AI106" s="334"/>
    </row>
    <row r="107" spans="2:35" ht="34.9" customHeight="1">
      <c r="B107" s="440"/>
      <c r="C107" s="285" t="s">
        <v>601</v>
      </c>
      <c r="D107" s="308"/>
      <c r="E107" s="287" t="s">
        <v>688</v>
      </c>
      <c r="F107" s="288" t="s">
        <v>1694</v>
      </c>
      <c r="G107" s="289"/>
      <c r="H107" s="290"/>
      <c r="I107" s="290"/>
      <c r="J107" s="290"/>
      <c r="K107" s="290"/>
      <c r="L107" s="290"/>
      <c r="M107" s="291"/>
      <c r="N107" s="454"/>
      <c r="O107" s="442"/>
      <c r="P107" s="442"/>
      <c r="Q107" s="442"/>
      <c r="R107" s="442"/>
      <c r="S107" s="442"/>
      <c r="T107" s="442"/>
      <c r="U107" s="443"/>
      <c r="V107" s="444"/>
      <c r="W107" s="444"/>
      <c r="X107" s="444"/>
      <c r="Y107" s="444"/>
      <c r="Z107" s="444"/>
      <c r="AA107" s="444"/>
      <c r="AB107" s="444"/>
      <c r="AC107" s="444"/>
      <c r="AD107" s="444"/>
      <c r="AE107" s="440"/>
      <c r="AF107" s="297"/>
      <c r="AG107" s="297"/>
      <c r="AH107" s="297"/>
      <c r="AI107" s="333"/>
    </row>
    <row r="108" spans="2:35" ht="49.9" customHeight="1">
      <c r="B108" s="314"/>
      <c r="C108" s="285"/>
      <c r="D108" s="285"/>
      <c r="E108" s="285"/>
      <c r="F108" s="286" t="str">
        <f t="shared" ref="F108" si="40">M108&amp;" "&amp;P108</f>
        <v xml:space="preserve">Aluminum Roll Up Door w/ Aluminum Frame (UoM: EA) </v>
      </c>
      <c r="G108" s="308" t="s">
        <v>1695</v>
      </c>
      <c r="H108" s="309" t="str">
        <f>LEFT(G108,14)</f>
        <v>A04AR131-00001</v>
      </c>
      <c r="I108" s="310"/>
      <c r="J108" s="310" t="str">
        <f>VLOOKUP($H108,'WM-AR'!$B$7:$AL$2292,34,FALSE)</f>
        <v>EA</v>
      </c>
      <c r="K108" s="310" t="str">
        <f>VLOOKUP($H108,'WM-AR'!$B$7:$AL$2292,4,FALSE)</f>
        <v>Finishing Work</v>
      </c>
      <c r="L108" s="310" t="str">
        <f>VLOOKUP($H108,'WM-AR'!$B$7:$AL$2292,6,FALSE)</f>
        <v>Door &amp; Window Work</v>
      </c>
      <c r="M108" s="310" t="str">
        <f>VLOOKUP($H108,'WM-AR'!$B$7:$AL$2292,8,FALSE)</f>
        <v>Aluminum Roll Up Door w/ Aluminum Frame (UoM: EA)</v>
      </c>
      <c r="N108" s="310" t="str">
        <f>VLOOKUP($H108,'WM-AR'!$B$7:$AL$2292,10,FALSE)</f>
        <v>Fire Protective Rating: N/A, Motorized Type</v>
      </c>
      <c r="O108" s="310">
        <f>VLOOKUP($H108,'WM-AR'!$B$7:$AL$2292,12,FALSE)</f>
        <v>0</v>
      </c>
      <c r="P108" s="310" t="str">
        <f>IF(VLOOKUP($H108,'WM-AR'!$B$7:$AL$2292,14,FALSE)=0,"",VLOOKUP($H108,'WM-AR'!$B$7:$AL$2292,14,FALSE))</f>
        <v/>
      </c>
      <c r="Q108" s="310">
        <f>VLOOKUP($H108,'WM-AR'!$B$7:$AL$2292,16,FALSE)</f>
        <v>0</v>
      </c>
      <c r="R108" s="310">
        <f>VLOOKUP($H108,'WM-AR'!$B$7:$AL$2292,18,FALSE)</f>
        <v>0</v>
      </c>
      <c r="S108" s="310" t="str">
        <f>VLOOKUP($H108,'WM-AR'!$B$7:$AL$2292,20,FALSE)</f>
        <v>w/ Hardware &amp; Accessories</v>
      </c>
      <c r="T108" s="310">
        <f>VLOOKUP($H108,'WM-AR'!$B$7:$AL$2292,22,FALSE)</f>
        <v>0</v>
      </c>
      <c r="U108" s="310">
        <f>VLOOKUP($H108,'WM-AR'!$B$7:$AL$2292,24,FALSE)</f>
        <v>0</v>
      </c>
      <c r="V108" s="310">
        <f>VLOOKUP($H108,'WM-AR'!$B$7:$AL$2292,25,FALSE)</f>
        <v>0</v>
      </c>
      <c r="W108" s="310" t="str">
        <f>VLOOKUP($H108,'WM-AR'!$B$7:$AL$2292,26,FALSE)</f>
        <v>W x H=(  )mm x (  )mm</v>
      </c>
      <c r="X108" s="310">
        <f>VLOOKUP($H108,'WM-AR'!$B$7:$AL$2292,27,FALSE)</f>
        <v>0</v>
      </c>
      <c r="Y108" s="310">
        <f>VLOOKUP($H108,'WM-AR'!$B$7:$AL$2292,28,FALSE)</f>
        <v>0</v>
      </c>
      <c r="Z108" s="310">
        <f>VLOOKUP($H108,'WM-AR'!$B$7:$AL$2292,29,FALSE)</f>
        <v>0</v>
      </c>
      <c r="AA108" s="310">
        <f>VLOOKUP($H108,'WM-AR'!$B$7:$AL$2292,30,FALSE)</f>
        <v>0</v>
      </c>
      <c r="AB108" s="310">
        <f>VLOOKUP($H108,'WM-AR'!$B$7:$AL$2292,31,FALSE)</f>
        <v>0</v>
      </c>
      <c r="AC108" s="310">
        <f>VLOOKUP($H108,'WM-AR'!$B$7:$AL$2292,32,FALSE)</f>
        <v>0</v>
      </c>
      <c r="AD108" s="310">
        <f>VLOOKUP($H108,'WM-AR'!$B$7:$AL$2292,33,FALSE)</f>
        <v>0</v>
      </c>
      <c r="AE108" s="287" t="s">
        <v>1686</v>
      </c>
      <c r="AF108" s="316" t="s">
        <v>1603</v>
      </c>
      <c r="AG108" s="312">
        <v>1</v>
      </c>
      <c r="AH108" s="312" t="s">
        <v>1446</v>
      </c>
      <c r="AI108" s="334"/>
    </row>
    <row r="109" spans="2:35" ht="33" customHeight="1">
      <c r="B109" s="438"/>
      <c r="C109" s="321"/>
      <c r="D109" s="321"/>
      <c r="E109" s="321"/>
      <c r="F109" s="451" t="s">
        <v>1696</v>
      </c>
      <c r="G109" s="451"/>
      <c r="H109" s="415"/>
      <c r="I109" s="415"/>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305"/>
      <c r="AF109" s="305"/>
      <c r="AG109" s="305"/>
      <c r="AH109" s="305"/>
      <c r="AI109" s="306"/>
    </row>
    <row r="110" spans="2:35" ht="34.9" customHeight="1">
      <c r="B110" s="440"/>
      <c r="C110" s="285" t="s">
        <v>601</v>
      </c>
      <c r="D110" s="308"/>
      <c r="E110" s="287" t="s">
        <v>688</v>
      </c>
      <c r="F110" s="288" t="s">
        <v>1697</v>
      </c>
      <c r="G110" s="289"/>
      <c r="H110" s="290"/>
      <c r="I110" s="290"/>
      <c r="J110" s="290"/>
      <c r="K110" s="290"/>
      <c r="L110" s="290"/>
      <c r="M110" s="291"/>
      <c r="N110" s="454"/>
      <c r="O110" s="442"/>
      <c r="P110" s="442"/>
      <c r="Q110" s="442"/>
      <c r="R110" s="442"/>
      <c r="S110" s="442"/>
      <c r="T110" s="442"/>
      <c r="U110" s="443"/>
      <c r="V110" s="444"/>
      <c r="W110" s="444"/>
      <c r="X110" s="444"/>
      <c r="Y110" s="444"/>
      <c r="Z110" s="444"/>
      <c r="AA110" s="444"/>
      <c r="AB110" s="444"/>
      <c r="AC110" s="444"/>
      <c r="AD110" s="444"/>
      <c r="AE110" s="440"/>
      <c r="AF110" s="297"/>
      <c r="AG110" s="297"/>
      <c r="AH110" s="297"/>
      <c r="AI110" s="333"/>
    </row>
    <row r="111" spans="2:35" ht="49.9" customHeight="1">
      <c r="B111" s="314"/>
      <c r="C111" s="285"/>
      <c r="D111" s="285"/>
      <c r="E111" s="285"/>
      <c r="F111" s="286" t="str">
        <f t="shared" ref="F111" si="41">M111&amp;" "&amp;P111</f>
        <v xml:space="preserve">Steel Sliding Door w/ Steel Frame (UoM: EA) </v>
      </c>
      <c r="G111" s="308" t="s">
        <v>1698</v>
      </c>
      <c r="H111" s="309" t="str">
        <f>LEFT(G111,14)</f>
        <v>A04AR133-00002</v>
      </c>
      <c r="I111" s="310"/>
      <c r="J111" s="310" t="str">
        <f>VLOOKUP($H111,'WM-AR'!$B$7:$AL$2292,34,FALSE)</f>
        <v>EA</v>
      </c>
      <c r="K111" s="310" t="str">
        <f>VLOOKUP($H111,'WM-AR'!$B$7:$AL$2292,4,FALSE)</f>
        <v>Finishing Work</v>
      </c>
      <c r="L111" s="310" t="str">
        <f>VLOOKUP($H111,'WM-AR'!$B$7:$AL$2292,6,FALSE)</f>
        <v>Door &amp; Window Work</v>
      </c>
      <c r="M111" s="310" t="str">
        <f>VLOOKUP($H111,'WM-AR'!$B$7:$AL$2292,8,FALSE)</f>
        <v>Steel Sliding Door w/ Steel Frame (UoM: EA)</v>
      </c>
      <c r="N111" s="310" t="str">
        <f>VLOOKUP($H111,'WM-AR'!$B$7:$AL$2292,10,FALSE)</f>
        <v>Fire Protective Rating: N/A, Manual Type</v>
      </c>
      <c r="O111" s="310">
        <f>VLOOKUP($H111,'WM-AR'!$B$7:$AL$2292,12,FALSE)</f>
        <v>0</v>
      </c>
      <c r="P111" s="310" t="str">
        <f>IF(VLOOKUP($H111,'WM-AR'!$B$7:$AL$2292,14,FALSE)=0,"",VLOOKUP($H111,'WM-AR'!$B$7:$AL$2292,14,FALSE))</f>
        <v/>
      </c>
      <c r="Q111" s="310">
        <f>VLOOKUP($H111,'WM-AR'!$B$7:$AL$2292,16,FALSE)</f>
        <v>0</v>
      </c>
      <c r="R111" s="310">
        <f>VLOOKUP($H111,'WM-AR'!$B$7:$AL$2292,18,FALSE)</f>
        <v>0</v>
      </c>
      <c r="S111" s="310" t="str">
        <f>VLOOKUP($H111,'WM-AR'!$B$7:$AL$2292,20,FALSE)</f>
        <v>w/ Hardware &amp; Accessories</v>
      </c>
      <c r="T111" s="310">
        <f>VLOOKUP($H111,'WM-AR'!$B$7:$AL$2292,22,FALSE)</f>
        <v>0</v>
      </c>
      <c r="U111" s="310">
        <f>VLOOKUP($H111,'WM-AR'!$B$7:$AL$2292,24,FALSE)</f>
        <v>0</v>
      </c>
      <c r="V111" s="310">
        <f>VLOOKUP($H111,'WM-AR'!$B$7:$AL$2292,25,FALSE)</f>
        <v>0</v>
      </c>
      <c r="W111" s="310" t="str">
        <f>VLOOKUP($H111,'WM-AR'!$B$7:$AL$2292,26,FALSE)</f>
        <v>W x H=(  )mm x (  )mm</v>
      </c>
      <c r="X111" s="310">
        <f>VLOOKUP($H111,'WM-AR'!$B$7:$AL$2292,27,FALSE)</f>
        <v>0</v>
      </c>
      <c r="Y111" s="310">
        <f>VLOOKUP($H111,'WM-AR'!$B$7:$AL$2292,28,FALSE)</f>
        <v>0</v>
      </c>
      <c r="Z111" s="310">
        <f>VLOOKUP($H111,'WM-AR'!$B$7:$AL$2292,29,FALSE)</f>
        <v>0</v>
      </c>
      <c r="AA111" s="310">
        <f>VLOOKUP($H111,'WM-AR'!$B$7:$AL$2292,30,FALSE)</f>
        <v>0</v>
      </c>
      <c r="AB111" s="310">
        <f>VLOOKUP($H111,'WM-AR'!$B$7:$AL$2292,31,FALSE)</f>
        <v>0</v>
      </c>
      <c r="AC111" s="310">
        <f>VLOOKUP($H111,'WM-AR'!$B$7:$AL$2292,32,FALSE)</f>
        <v>0</v>
      </c>
      <c r="AD111" s="310">
        <f>VLOOKUP($H111,'WM-AR'!$B$7:$AL$2292,33,FALSE)</f>
        <v>0</v>
      </c>
      <c r="AE111" s="287" t="s">
        <v>1686</v>
      </c>
      <c r="AF111" s="316" t="s">
        <v>1603</v>
      </c>
      <c r="AG111" s="312"/>
      <c r="AH111" s="312" t="s">
        <v>1446</v>
      </c>
      <c r="AI111" s="334"/>
    </row>
    <row r="112" spans="2:35" ht="34.9" customHeight="1">
      <c r="B112" s="440"/>
      <c r="C112" s="285" t="s">
        <v>601</v>
      </c>
      <c r="D112" s="308"/>
      <c r="E112" s="287" t="s">
        <v>688</v>
      </c>
      <c r="F112" s="288" t="s">
        <v>1699</v>
      </c>
      <c r="G112" s="289"/>
      <c r="H112" s="290"/>
      <c r="I112" s="290"/>
      <c r="J112" s="290"/>
      <c r="K112" s="290"/>
      <c r="L112" s="290"/>
      <c r="M112" s="291"/>
      <c r="N112" s="454"/>
      <c r="O112" s="442"/>
      <c r="P112" s="442"/>
      <c r="Q112" s="442"/>
      <c r="R112" s="442"/>
      <c r="S112" s="442"/>
      <c r="T112" s="442"/>
      <c r="U112" s="443"/>
      <c r="V112" s="444"/>
      <c r="W112" s="444"/>
      <c r="X112" s="444"/>
      <c r="Y112" s="444"/>
      <c r="Z112" s="444"/>
      <c r="AA112" s="444"/>
      <c r="AB112" s="444"/>
      <c r="AC112" s="444"/>
      <c r="AD112" s="444"/>
      <c r="AE112" s="440"/>
      <c r="AF112" s="297"/>
      <c r="AG112" s="297"/>
      <c r="AH112" s="297"/>
      <c r="AI112" s="333"/>
    </row>
    <row r="113" spans="2:35" ht="49.9" customHeight="1">
      <c r="B113" s="314"/>
      <c r="C113" s="285"/>
      <c r="D113" s="285"/>
      <c r="E113" s="285"/>
      <c r="F113" s="286" t="str">
        <f t="shared" ref="F113" si="42">M113&amp;" "&amp;P113</f>
        <v xml:space="preserve">Steel Sliding Door w/ Steel Frame (UoM: EA) </v>
      </c>
      <c r="G113" s="308" t="s">
        <v>1700</v>
      </c>
      <c r="H113" s="309" t="str">
        <f>LEFT(G113,14)</f>
        <v>A04AR133-00001</v>
      </c>
      <c r="I113" s="310"/>
      <c r="J113" s="310" t="str">
        <f>VLOOKUP($H113,'WM-AR'!$B$7:$AL$2292,34,FALSE)</f>
        <v>EA</v>
      </c>
      <c r="K113" s="310" t="str">
        <f>VLOOKUP($H113,'WM-AR'!$B$7:$AL$2292,4,FALSE)</f>
        <v>Finishing Work</v>
      </c>
      <c r="L113" s="310" t="str">
        <f>VLOOKUP($H113,'WM-AR'!$B$7:$AL$2292,6,FALSE)</f>
        <v>Door &amp; Window Work</v>
      </c>
      <c r="M113" s="310" t="str">
        <f>VLOOKUP($H113,'WM-AR'!$B$7:$AL$2292,8,FALSE)</f>
        <v>Steel Sliding Door w/ Steel Frame (UoM: EA)</v>
      </c>
      <c r="N113" s="310" t="str">
        <f>VLOOKUP($H113,'WM-AR'!$B$7:$AL$2292,10,FALSE)</f>
        <v>Fire Protective Rating: N/A, Motorized Type</v>
      </c>
      <c r="O113" s="310">
        <f>VLOOKUP($H113,'WM-AR'!$B$7:$AL$2292,12,FALSE)</f>
        <v>0</v>
      </c>
      <c r="P113" s="310" t="str">
        <f>IF(VLOOKUP($H113,'WM-AR'!$B$7:$AL$2292,14,FALSE)=0,"",VLOOKUP($H113,'WM-AR'!$B$7:$AL$2292,14,FALSE))</f>
        <v/>
      </c>
      <c r="Q113" s="310">
        <f>VLOOKUP($H113,'WM-AR'!$B$7:$AL$2292,16,FALSE)</f>
        <v>0</v>
      </c>
      <c r="R113" s="310">
        <f>VLOOKUP($H113,'WM-AR'!$B$7:$AL$2292,18,FALSE)</f>
        <v>0</v>
      </c>
      <c r="S113" s="310" t="str">
        <f>VLOOKUP($H113,'WM-AR'!$B$7:$AL$2292,20,FALSE)</f>
        <v>w/ Hardware &amp; Accessories</v>
      </c>
      <c r="T113" s="310">
        <f>VLOOKUP($H113,'WM-AR'!$B$7:$AL$2292,22,FALSE)</f>
        <v>0</v>
      </c>
      <c r="U113" s="310">
        <f>VLOOKUP($H113,'WM-AR'!$B$7:$AL$2292,24,FALSE)</f>
        <v>0</v>
      </c>
      <c r="V113" s="310">
        <f>VLOOKUP($H113,'WM-AR'!$B$7:$AL$2292,25,FALSE)</f>
        <v>0</v>
      </c>
      <c r="W113" s="310" t="str">
        <f>VLOOKUP($H113,'WM-AR'!$B$7:$AL$2292,26,FALSE)</f>
        <v>W x H=(  )mm x (  )mm</v>
      </c>
      <c r="X113" s="310">
        <f>VLOOKUP($H113,'WM-AR'!$B$7:$AL$2292,27,FALSE)</f>
        <v>0</v>
      </c>
      <c r="Y113" s="310">
        <f>VLOOKUP($H113,'WM-AR'!$B$7:$AL$2292,28,FALSE)</f>
        <v>0</v>
      </c>
      <c r="Z113" s="310">
        <f>VLOOKUP($H113,'WM-AR'!$B$7:$AL$2292,29,FALSE)</f>
        <v>0</v>
      </c>
      <c r="AA113" s="310">
        <f>VLOOKUP($H113,'WM-AR'!$B$7:$AL$2292,30,FALSE)</f>
        <v>0</v>
      </c>
      <c r="AB113" s="310">
        <f>VLOOKUP($H113,'WM-AR'!$B$7:$AL$2292,31,FALSE)</f>
        <v>0</v>
      </c>
      <c r="AC113" s="310">
        <f>VLOOKUP($H113,'WM-AR'!$B$7:$AL$2292,32,FALSE)</f>
        <v>0</v>
      </c>
      <c r="AD113" s="310">
        <f>VLOOKUP($H113,'WM-AR'!$B$7:$AL$2292,33,FALSE)</f>
        <v>0</v>
      </c>
      <c r="AE113" s="287" t="s">
        <v>1686</v>
      </c>
      <c r="AF113" s="316" t="s">
        <v>1603</v>
      </c>
      <c r="AG113" s="312"/>
      <c r="AH113" s="312" t="s">
        <v>1446</v>
      </c>
      <c r="AI113" s="334"/>
    </row>
    <row r="114" spans="2:35" ht="34.9" customHeight="1">
      <c r="B114" s="440"/>
      <c r="C114" s="285" t="s">
        <v>601</v>
      </c>
      <c r="D114" s="308"/>
      <c r="E114" s="287" t="s">
        <v>688</v>
      </c>
      <c r="F114" s="288" t="s">
        <v>1701</v>
      </c>
      <c r="G114" s="289"/>
      <c r="H114" s="290"/>
      <c r="I114" s="290"/>
      <c r="J114" s="290"/>
      <c r="K114" s="290"/>
      <c r="L114" s="290"/>
      <c r="M114" s="291"/>
      <c r="N114" s="454"/>
      <c r="O114" s="442"/>
      <c r="P114" s="442"/>
      <c r="Q114" s="442"/>
      <c r="R114" s="442"/>
      <c r="S114" s="442"/>
      <c r="T114" s="442"/>
      <c r="U114" s="443"/>
      <c r="V114" s="444"/>
      <c r="W114" s="444"/>
      <c r="X114" s="444"/>
      <c r="Y114" s="444"/>
      <c r="Z114" s="444"/>
      <c r="AA114" s="444"/>
      <c r="AB114" s="444"/>
      <c r="AC114" s="444"/>
      <c r="AD114" s="444"/>
      <c r="AE114" s="440"/>
      <c r="AF114" s="297"/>
      <c r="AG114" s="297"/>
      <c r="AH114" s="297"/>
      <c r="AI114" s="333"/>
    </row>
    <row r="115" spans="2:35" ht="49.9" customHeight="1">
      <c r="B115" s="314"/>
      <c r="C115" s="285"/>
      <c r="D115" s="285"/>
      <c r="E115" s="285"/>
      <c r="F115" s="286" t="str">
        <f t="shared" ref="F115" si="43">M115&amp;" "&amp;P115</f>
        <v xml:space="preserve">Aluminum Sliding Door w/ Aluminum Frame (UoM: EA) </v>
      </c>
      <c r="G115" s="308" t="s">
        <v>1702</v>
      </c>
      <c r="H115" s="309" t="str">
        <f>LEFT(G115,14)</f>
        <v>A04AR135-00002</v>
      </c>
      <c r="I115" s="310"/>
      <c r="J115" s="310" t="str">
        <f>VLOOKUP($H115,'WM-AR'!$B$7:$AL$2292,34,FALSE)</f>
        <v>EA</v>
      </c>
      <c r="K115" s="310" t="str">
        <f>VLOOKUP($H115,'WM-AR'!$B$7:$AL$2292,4,FALSE)</f>
        <v>Finishing Work</v>
      </c>
      <c r="L115" s="310" t="str">
        <f>VLOOKUP($H115,'WM-AR'!$B$7:$AL$2292,6,FALSE)</f>
        <v>Door &amp; Window Work</v>
      </c>
      <c r="M115" s="310" t="str">
        <f>VLOOKUP($H115,'WM-AR'!$B$7:$AL$2292,8,FALSE)</f>
        <v>Aluminum Sliding Door w/ Aluminum Frame (UoM: EA)</v>
      </c>
      <c r="N115" s="310" t="str">
        <f>VLOOKUP($H115,'WM-AR'!$B$7:$AL$2292,10,FALSE)</f>
        <v>Fire Protective Rating: N/A, Manual Type</v>
      </c>
      <c r="O115" s="310">
        <f>VLOOKUP($H115,'WM-AR'!$B$7:$AL$2292,12,FALSE)</f>
        <v>0</v>
      </c>
      <c r="P115" s="310" t="str">
        <f>IF(VLOOKUP($H115,'WM-AR'!$B$7:$AL$2292,14,FALSE)=0,"",VLOOKUP($H115,'WM-AR'!$B$7:$AL$2292,14,FALSE))</f>
        <v/>
      </c>
      <c r="Q115" s="310">
        <f>VLOOKUP($H115,'WM-AR'!$B$7:$AL$2292,16,FALSE)</f>
        <v>0</v>
      </c>
      <c r="R115" s="310">
        <f>VLOOKUP($H115,'WM-AR'!$B$7:$AL$2292,18,FALSE)</f>
        <v>0</v>
      </c>
      <c r="S115" s="310" t="str">
        <f>VLOOKUP($H115,'WM-AR'!$B$7:$AL$2292,20,FALSE)</f>
        <v>w/ Hardware &amp; Accessories</v>
      </c>
      <c r="T115" s="310">
        <f>VLOOKUP($H115,'WM-AR'!$B$7:$AL$2292,22,FALSE)</f>
        <v>0</v>
      </c>
      <c r="U115" s="310">
        <f>VLOOKUP($H115,'WM-AR'!$B$7:$AL$2292,24,FALSE)</f>
        <v>0</v>
      </c>
      <c r="V115" s="310">
        <f>VLOOKUP($H115,'WM-AR'!$B$7:$AL$2292,25,FALSE)</f>
        <v>0</v>
      </c>
      <c r="W115" s="310" t="str">
        <f>VLOOKUP($H115,'WM-AR'!$B$7:$AL$2292,26,FALSE)</f>
        <v>W x H=(  )mm x (  )mm</v>
      </c>
      <c r="X115" s="310">
        <f>VLOOKUP($H115,'WM-AR'!$B$7:$AL$2292,27,FALSE)</f>
        <v>0</v>
      </c>
      <c r="Y115" s="310">
        <f>VLOOKUP($H115,'WM-AR'!$B$7:$AL$2292,28,FALSE)</f>
        <v>0</v>
      </c>
      <c r="Z115" s="310">
        <f>VLOOKUP($H115,'WM-AR'!$B$7:$AL$2292,29,FALSE)</f>
        <v>0</v>
      </c>
      <c r="AA115" s="310">
        <f>VLOOKUP($H115,'WM-AR'!$B$7:$AL$2292,30,FALSE)</f>
        <v>0</v>
      </c>
      <c r="AB115" s="310">
        <f>VLOOKUP($H115,'WM-AR'!$B$7:$AL$2292,31,FALSE)</f>
        <v>0</v>
      </c>
      <c r="AC115" s="310">
        <f>VLOOKUP($H115,'WM-AR'!$B$7:$AL$2292,32,FALSE)</f>
        <v>0</v>
      </c>
      <c r="AD115" s="310">
        <f>VLOOKUP($H115,'WM-AR'!$B$7:$AL$2292,33,FALSE)</f>
        <v>0</v>
      </c>
      <c r="AE115" s="287" t="s">
        <v>1686</v>
      </c>
      <c r="AF115" s="316" t="s">
        <v>1603</v>
      </c>
      <c r="AG115" s="312"/>
      <c r="AH115" s="312" t="s">
        <v>1446</v>
      </c>
      <c r="AI115" s="334"/>
    </row>
    <row r="116" spans="2:35" ht="34.9" customHeight="1">
      <c r="B116" s="440"/>
      <c r="C116" s="285" t="s">
        <v>601</v>
      </c>
      <c r="D116" s="308"/>
      <c r="E116" s="287" t="s">
        <v>688</v>
      </c>
      <c r="F116" s="288" t="s">
        <v>1703</v>
      </c>
      <c r="G116" s="289"/>
      <c r="H116" s="290"/>
      <c r="I116" s="290"/>
      <c r="J116" s="290"/>
      <c r="K116" s="290"/>
      <c r="L116" s="290"/>
      <c r="M116" s="291"/>
      <c r="N116" s="454"/>
      <c r="O116" s="442"/>
      <c r="P116" s="442"/>
      <c r="Q116" s="442"/>
      <c r="R116" s="442"/>
      <c r="S116" s="442"/>
      <c r="T116" s="442"/>
      <c r="U116" s="443"/>
      <c r="V116" s="444"/>
      <c r="W116" s="444"/>
      <c r="X116" s="444"/>
      <c r="Y116" s="444"/>
      <c r="Z116" s="444"/>
      <c r="AA116" s="444"/>
      <c r="AB116" s="444"/>
      <c r="AC116" s="444"/>
      <c r="AD116" s="444"/>
      <c r="AE116" s="440"/>
      <c r="AF116" s="297"/>
      <c r="AG116" s="297"/>
      <c r="AH116" s="297"/>
      <c r="AI116" s="333"/>
    </row>
    <row r="117" spans="2:35" ht="49.9" customHeight="1">
      <c r="B117" s="314"/>
      <c r="C117" s="285"/>
      <c r="D117" s="285"/>
      <c r="E117" s="285"/>
      <c r="F117" s="286" t="str">
        <f t="shared" ref="F117" si="44">M117&amp;" "&amp;P117</f>
        <v xml:space="preserve">Aluminum Sliding Door w/ Aluminum Frame (UoM: EA) </v>
      </c>
      <c r="G117" s="308" t="s">
        <v>1704</v>
      </c>
      <c r="H117" s="309" t="str">
        <f>LEFT(G117,14)</f>
        <v>A04AR135-00001</v>
      </c>
      <c r="I117" s="310"/>
      <c r="J117" s="310" t="str">
        <f>VLOOKUP($H117,'WM-AR'!$B$7:$AL$2292,34,FALSE)</f>
        <v>EA</v>
      </c>
      <c r="K117" s="310" t="str">
        <f>VLOOKUP($H117,'WM-AR'!$B$7:$AL$2292,4,FALSE)</f>
        <v>Finishing Work</v>
      </c>
      <c r="L117" s="310" t="str">
        <f>VLOOKUP($H117,'WM-AR'!$B$7:$AL$2292,6,FALSE)</f>
        <v>Door &amp; Window Work</v>
      </c>
      <c r="M117" s="310" t="str">
        <f>VLOOKUP($H117,'WM-AR'!$B$7:$AL$2292,8,FALSE)</f>
        <v>Aluminum Sliding Door w/ Aluminum Frame (UoM: EA)</v>
      </c>
      <c r="N117" s="310" t="str">
        <f>VLOOKUP($H117,'WM-AR'!$B$7:$AL$2292,10,FALSE)</f>
        <v>Fire Protective Rating: N/A, Motorized Type</v>
      </c>
      <c r="O117" s="310">
        <f>VLOOKUP($H117,'WM-AR'!$B$7:$AL$2292,12,FALSE)</f>
        <v>0</v>
      </c>
      <c r="P117" s="310" t="str">
        <f>IF(VLOOKUP($H117,'WM-AR'!$B$7:$AL$2292,14,FALSE)=0,"",VLOOKUP($H117,'WM-AR'!$B$7:$AL$2292,14,FALSE))</f>
        <v/>
      </c>
      <c r="Q117" s="310">
        <f>VLOOKUP($H117,'WM-AR'!$B$7:$AL$2292,16,FALSE)</f>
        <v>0</v>
      </c>
      <c r="R117" s="310">
        <f>VLOOKUP($H117,'WM-AR'!$B$7:$AL$2292,18,FALSE)</f>
        <v>0</v>
      </c>
      <c r="S117" s="310" t="str">
        <f>VLOOKUP($H117,'WM-AR'!$B$7:$AL$2292,20,FALSE)</f>
        <v>w/ Hardware &amp; Accessories</v>
      </c>
      <c r="T117" s="310">
        <f>VLOOKUP($H117,'WM-AR'!$B$7:$AL$2292,22,FALSE)</f>
        <v>0</v>
      </c>
      <c r="U117" s="310">
        <f>VLOOKUP($H117,'WM-AR'!$B$7:$AL$2292,24,FALSE)</f>
        <v>0</v>
      </c>
      <c r="V117" s="310">
        <f>VLOOKUP($H117,'WM-AR'!$B$7:$AL$2292,25,FALSE)</f>
        <v>0</v>
      </c>
      <c r="W117" s="310" t="str">
        <f>VLOOKUP($H117,'WM-AR'!$B$7:$AL$2292,26,FALSE)</f>
        <v>W x H=(  )mm x (  )mm</v>
      </c>
      <c r="X117" s="310">
        <f>VLOOKUP($H117,'WM-AR'!$B$7:$AL$2292,27,FALSE)</f>
        <v>0</v>
      </c>
      <c r="Y117" s="310">
        <f>VLOOKUP($H117,'WM-AR'!$B$7:$AL$2292,28,FALSE)</f>
        <v>0</v>
      </c>
      <c r="Z117" s="310">
        <f>VLOOKUP($H117,'WM-AR'!$B$7:$AL$2292,29,FALSE)</f>
        <v>0</v>
      </c>
      <c r="AA117" s="310">
        <f>VLOOKUP($H117,'WM-AR'!$B$7:$AL$2292,30,FALSE)</f>
        <v>0</v>
      </c>
      <c r="AB117" s="310">
        <f>VLOOKUP($H117,'WM-AR'!$B$7:$AL$2292,31,FALSE)</f>
        <v>0</v>
      </c>
      <c r="AC117" s="310">
        <f>VLOOKUP($H117,'WM-AR'!$B$7:$AL$2292,32,FALSE)</f>
        <v>0</v>
      </c>
      <c r="AD117" s="310">
        <f>VLOOKUP($H117,'WM-AR'!$B$7:$AL$2292,33,FALSE)</f>
        <v>0</v>
      </c>
      <c r="AE117" s="287" t="s">
        <v>1686</v>
      </c>
      <c r="AF117" s="316" t="s">
        <v>1603</v>
      </c>
      <c r="AG117" s="312"/>
      <c r="AH117" s="312" t="s">
        <v>1446</v>
      </c>
      <c r="AI117" s="334"/>
    </row>
    <row r="118" spans="2:35" ht="34.9" customHeight="1">
      <c r="B118" s="440"/>
      <c r="C118" s="285" t="s">
        <v>601</v>
      </c>
      <c r="D118" s="308"/>
      <c r="E118" s="287" t="s">
        <v>688</v>
      </c>
      <c r="F118" s="288" t="s">
        <v>1705</v>
      </c>
      <c r="G118" s="289"/>
      <c r="H118" s="290"/>
      <c r="I118" s="290"/>
      <c r="J118" s="290"/>
      <c r="K118" s="290"/>
      <c r="L118" s="290"/>
      <c r="M118" s="291"/>
      <c r="N118" s="454"/>
      <c r="O118" s="442"/>
      <c r="P118" s="442"/>
      <c r="Q118" s="442"/>
      <c r="R118" s="442"/>
      <c r="S118" s="442"/>
      <c r="T118" s="442"/>
      <c r="U118" s="443"/>
      <c r="V118" s="444"/>
      <c r="W118" s="444"/>
      <c r="X118" s="444"/>
      <c r="Y118" s="444"/>
      <c r="Z118" s="444"/>
      <c r="AA118" s="444"/>
      <c r="AB118" s="444"/>
      <c r="AC118" s="444"/>
      <c r="AD118" s="444"/>
      <c r="AE118" s="440"/>
      <c r="AF118" s="297"/>
      <c r="AG118" s="297"/>
      <c r="AH118" s="297"/>
      <c r="AI118" s="333"/>
    </row>
    <row r="119" spans="2:35" ht="49.9" customHeight="1">
      <c r="B119" s="349"/>
      <c r="C119" s="287"/>
      <c r="D119" s="287"/>
      <c r="E119" s="287"/>
      <c r="F119" s="308" t="s">
        <v>1706</v>
      </c>
      <c r="G119" s="308"/>
      <c r="H119" s="309"/>
      <c r="I119" s="310"/>
      <c r="J119" s="310"/>
      <c r="K119" s="310"/>
      <c r="L119" s="310"/>
      <c r="M119" s="310"/>
      <c r="N119" s="310"/>
      <c r="O119" s="310"/>
      <c r="P119" s="310"/>
      <c r="Q119" s="310"/>
      <c r="R119" s="310"/>
      <c r="S119" s="310"/>
      <c r="T119" s="310"/>
      <c r="U119" s="310"/>
      <c r="V119" s="310"/>
      <c r="W119" s="310"/>
      <c r="X119" s="310"/>
      <c r="Y119" s="310"/>
      <c r="Z119" s="310"/>
      <c r="AA119" s="310"/>
      <c r="AB119" s="310"/>
      <c r="AC119" s="310"/>
      <c r="AD119" s="310"/>
      <c r="AE119" s="287"/>
      <c r="AF119" s="316" t="s">
        <v>1603</v>
      </c>
      <c r="AG119" s="312"/>
      <c r="AH119" s="312" t="s">
        <v>1446</v>
      </c>
      <c r="AI119" s="334"/>
    </row>
    <row r="120" spans="2:35" ht="34.9" customHeight="1">
      <c r="B120" s="440"/>
      <c r="C120" s="285" t="s">
        <v>601</v>
      </c>
      <c r="D120" s="308"/>
      <c r="E120" s="287" t="s">
        <v>688</v>
      </c>
      <c r="F120" s="288" t="s">
        <v>1707</v>
      </c>
      <c r="G120" s="289"/>
      <c r="H120" s="290"/>
      <c r="I120" s="290"/>
      <c r="J120" s="290"/>
      <c r="K120" s="290"/>
      <c r="L120" s="290"/>
      <c r="M120" s="291"/>
      <c r="N120" s="454"/>
      <c r="O120" s="442"/>
      <c r="P120" s="442"/>
      <c r="Q120" s="442"/>
      <c r="R120" s="442"/>
      <c r="S120" s="442"/>
      <c r="T120" s="442"/>
      <c r="U120" s="443"/>
      <c r="V120" s="444"/>
      <c r="W120" s="444"/>
      <c r="X120" s="444"/>
      <c r="Y120" s="444"/>
      <c r="Z120" s="444"/>
      <c r="AA120" s="444"/>
      <c r="AB120" s="444"/>
      <c r="AC120" s="444"/>
      <c r="AD120" s="444"/>
      <c r="AE120" s="440"/>
      <c r="AF120" s="297"/>
      <c r="AG120" s="297"/>
      <c r="AH120" s="297"/>
      <c r="AI120" s="333"/>
    </row>
    <row r="121" spans="2:35" ht="49.9" customHeight="1">
      <c r="B121" s="349"/>
      <c r="C121" s="287"/>
      <c r="D121" s="287"/>
      <c r="E121" s="287"/>
      <c r="F121" s="308" t="s">
        <v>1706</v>
      </c>
      <c r="G121" s="308"/>
      <c r="H121" s="309"/>
      <c r="I121" s="310"/>
      <c r="J121" s="310"/>
      <c r="K121" s="310"/>
      <c r="L121" s="310"/>
      <c r="M121" s="310"/>
      <c r="N121" s="310"/>
      <c r="O121" s="310"/>
      <c r="P121" s="310"/>
      <c r="Q121" s="310"/>
      <c r="R121" s="310"/>
      <c r="S121" s="310"/>
      <c r="T121" s="310"/>
      <c r="U121" s="310"/>
      <c r="V121" s="310"/>
      <c r="W121" s="310"/>
      <c r="X121" s="310"/>
      <c r="Y121" s="310"/>
      <c r="Z121" s="310"/>
      <c r="AA121" s="310"/>
      <c r="AB121" s="310"/>
      <c r="AC121" s="310"/>
      <c r="AD121" s="310"/>
      <c r="AE121" s="287"/>
      <c r="AF121" s="316" t="s">
        <v>1603</v>
      </c>
      <c r="AG121" s="312"/>
      <c r="AH121" s="312" t="s">
        <v>1446</v>
      </c>
      <c r="AI121" s="334"/>
    </row>
    <row r="122" spans="2:35" ht="33" customHeight="1">
      <c r="B122" s="438"/>
      <c r="C122" s="321"/>
      <c r="D122" s="321"/>
      <c r="E122" s="321"/>
      <c r="F122" s="451" t="s">
        <v>1708</v>
      </c>
      <c r="G122" s="451"/>
      <c r="H122" s="415"/>
      <c r="I122" s="415"/>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305"/>
      <c r="AF122" s="305"/>
      <c r="AG122" s="305"/>
      <c r="AH122" s="305"/>
      <c r="AI122" s="306"/>
    </row>
    <row r="123" spans="2:35" ht="34.9" customHeight="1">
      <c r="B123" s="440"/>
      <c r="C123" s="285" t="s">
        <v>601</v>
      </c>
      <c r="D123" s="308"/>
      <c r="E123" s="287" t="s">
        <v>688</v>
      </c>
      <c r="F123" s="288" t="s">
        <v>1709</v>
      </c>
      <c r="G123" s="289"/>
      <c r="H123" s="290"/>
      <c r="I123" s="290"/>
      <c r="J123" s="290"/>
      <c r="K123" s="290"/>
      <c r="L123" s="290"/>
      <c r="M123" s="291"/>
      <c r="N123" s="454"/>
      <c r="O123" s="442"/>
      <c r="P123" s="442"/>
      <c r="Q123" s="442"/>
      <c r="R123" s="442"/>
      <c r="S123" s="442"/>
      <c r="T123" s="442"/>
      <c r="U123" s="443"/>
      <c r="V123" s="444"/>
      <c r="W123" s="444"/>
      <c r="X123" s="444"/>
      <c r="Y123" s="444"/>
      <c r="Z123" s="444"/>
      <c r="AA123" s="444"/>
      <c r="AB123" s="444"/>
      <c r="AC123" s="444"/>
      <c r="AD123" s="444"/>
      <c r="AE123" s="440"/>
      <c r="AF123" s="297"/>
      <c r="AG123" s="297"/>
      <c r="AH123" s="297"/>
      <c r="AI123" s="333"/>
    </row>
    <row r="124" spans="2:35" ht="49.9" customHeight="1">
      <c r="B124" s="314"/>
      <c r="C124" s="285"/>
      <c r="D124" s="285"/>
      <c r="E124" s="285"/>
      <c r="F124" s="286" t="str">
        <f t="shared" ref="F124" si="45">M124&amp;" "&amp;P124</f>
        <v xml:space="preserve">Steel Hanger Door w/ Steel Frame (UoM: EA) </v>
      </c>
      <c r="G124" s="308" t="s">
        <v>1710</v>
      </c>
      <c r="H124" s="309" t="str">
        <f>LEFT(G124,14)</f>
        <v>A04AR137-00001</v>
      </c>
      <c r="I124" s="310"/>
      <c r="J124" s="310" t="str">
        <f>VLOOKUP($H124,'WM-AR'!$B$7:$AL$2292,34,FALSE)</f>
        <v>EA</v>
      </c>
      <c r="K124" s="310" t="str">
        <f>VLOOKUP($H124,'WM-AR'!$B$7:$AL$2292,4,FALSE)</f>
        <v>Finishing Work</v>
      </c>
      <c r="L124" s="310" t="str">
        <f>VLOOKUP($H124,'WM-AR'!$B$7:$AL$2292,6,FALSE)</f>
        <v>Door &amp; Window Work</v>
      </c>
      <c r="M124" s="310" t="str">
        <f>VLOOKUP($H124,'WM-AR'!$B$7:$AL$2292,8,FALSE)</f>
        <v>Steel Hanger Door w/ Steel Frame (UoM: EA)</v>
      </c>
      <c r="N124" s="310">
        <f>VLOOKUP($H124,'WM-AR'!$B$7:$AL$2292,10,FALSE)</f>
        <v>0</v>
      </c>
      <c r="O124" s="310">
        <f>VLOOKUP($H124,'WM-AR'!$B$7:$AL$2292,12,FALSE)</f>
        <v>0</v>
      </c>
      <c r="P124" s="310" t="str">
        <f>IF(VLOOKUP($H124,'WM-AR'!$B$7:$AL$2292,14,FALSE)=0,"",VLOOKUP($H124,'WM-AR'!$B$7:$AL$2292,14,FALSE))</f>
        <v/>
      </c>
      <c r="Q124" s="310">
        <f>VLOOKUP($H124,'WM-AR'!$B$7:$AL$2292,16,FALSE)</f>
        <v>0</v>
      </c>
      <c r="R124" s="310">
        <f>VLOOKUP($H124,'WM-AR'!$B$7:$AL$2292,18,FALSE)</f>
        <v>0</v>
      </c>
      <c r="S124" s="310" t="str">
        <f>VLOOKUP($H124,'WM-AR'!$B$7:$AL$2292,20,FALSE)</f>
        <v>w/ Hardware &amp; Accessories</v>
      </c>
      <c r="T124" s="310">
        <f>VLOOKUP($H124,'WM-AR'!$B$7:$AL$2292,22,FALSE)</f>
        <v>0</v>
      </c>
      <c r="U124" s="310">
        <f>VLOOKUP($H124,'WM-AR'!$B$7:$AL$2292,24,FALSE)</f>
        <v>0</v>
      </c>
      <c r="V124" s="310">
        <f>VLOOKUP($H124,'WM-AR'!$B$7:$AL$2292,25,FALSE)</f>
        <v>0</v>
      </c>
      <c r="W124" s="310" t="str">
        <f>VLOOKUP($H124,'WM-AR'!$B$7:$AL$2292,26,FALSE)</f>
        <v>W x H=(  )mm x (  )mm</v>
      </c>
      <c r="X124" s="310">
        <f>VLOOKUP($H124,'WM-AR'!$B$7:$AL$2292,27,FALSE)</f>
        <v>0</v>
      </c>
      <c r="Y124" s="310">
        <f>VLOOKUP($H124,'WM-AR'!$B$7:$AL$2292,28,FALSE)</f>
        <v>0</v>
      </c>
      <c r="Z124" s="310">
        <f>VLOOKUP($H124,'WM-AR'!$B$7:$AL$2292,29,FALSE)</f>
        <v>0</v>
      </c>
      <c r="AA124" s="310">
        <f>VLOOKUP($H124,'WM-AR'!$B$7:$AL$2292,30,FALSE)</f>
        <v>0</v>
      </c>
      <c r="AB124" s="310">
        <f>VLOOKUP($H124,'WM-AR'!$B$7:$AL$2292,31,FALSE)</f>
        <v>0</v>
      </c>
      <c r="AC124" s="310">
        <f>VLOOKUP($H124,'WM-AR'!$B$7:$AL$2292,32,FALSE)</f>
        <v>0</v>
      </c>
      <c r="AD124" s="310">
        <f>VLOOKUP($H124,'WM-AR'!$B$7:$AL$2292,33,FALSE)</f>
        <v>0</v>
      </c>
      <c r="AE124" s="287" t="s">
        <v>1686</v>
      </c>
      <c r="AF124" s="316" t="s">
        <v>1603</v>
      </c>
      <c r="AG124" s="312"/>
      <c r="AH124" s="312" t="s">
        <v>1446</v>
      </c>
      <c r="AI124" s="334"/>
    </row>
    <row r="125" spans="2:35" ht="33" customHeight="1">
      <c r="B125" s="438"/>
      <c r="C125" s="321"/>
      <c r="D125" s="321"/>
      <c r="E125" s="321"/>
      <c r="F125" s="451" t="s">
        <v>1711</v>
      </c>
      <c r="G125" s="451"/>
      <c r="H125" s="415"/>
      <c r="I125" s="415"/>
      <c r="J125" s="416"/>
      <c r="K125" s="416"/>
      <c r="L125" s="416"/>
      <c r="M125" s="416"/>
      <c r="N125" s="416"/>
      <c r="O125" s="416"/>
      <c r="P125" s="416"/>
      <c r="Q125" s="416"/>
      <c r="R125" s="416"/>
      <c r="S125" s="416"/>
      <c r="T125" s="416"/>
      <c r="U125" s="416"/>
      <c r="V125" s="416"/>
      <c r="W125" s="416"/>
      <c r="X125" s="416"/>
      <c r="Y125" s="416"/>
      <c r="Z125" s="416"/>
      <c r="AA125" s="416"/>
      <c r="AB125" s="416"/>
      <c r="AC125" s="416"/>
      <c r="AD125" s="416"/>
      <c r="AE125" s="305"/>
      <c r="AF125" s="305"/>
      <c r="AG125" s="305"/>
      <c r="AH125" s="305"/>
      <c r="AI125" s="306"/>
    </row>
    <row r="126" spans="2:35" ht="34.9" customHeight="1">
      <c r="B126" s="440"/>
      <c r="C126" s="285" t="s">
        <v>601</v>
      </c>
      <c r="D126" s="308"/>
      <c r="E126" s="287" t="s">
        <v>688</v>
      </c>
      <c r="F126" s="288" t="s">
        <v>1712</v>
      </c>
      <c r="G126" s="289"/>
      <c r="H126" s="290"/>
      <c r="I126" s="290"/>
      <c r="J126" s="290"/>
      <c r="K126" s="290"/>
      <c r="L126" s="290"/>
      <c r="M126" s="291"/>
      <c r="N126" s="454"/>
      <c r="O126" s="442"/>
      <c r="P126" s="442"/>
      <c r="Q126" s="442"/>
      <c r="R126" s="442"/>
      <c r="S126" s="442"/>
      <c r="T126" s="442"/>
      <c r="U126" s="443"/>
      <c r="V126" s="444"/>
      <c r="W126" s="444"/>
      <c r="X126" s="444"/>
      <c r="Y126" s="444"/>
      <c r="Z126" s="444"/>
      <c r="AA126" s="444"/>
      <c r="AB126" s="444"/>
      <c r="AC126" s="444"/>
      <c r="AD126" s="444"/>
      <c r="AE126" s="440"/>
      <c r="AF126" s="297"/>
      <c r="AG126" s="297"/>
      <c r="AH126" s="297"/>
      <c r="AI126" s="333"/>
    </row>
    <row r="127" spans="2:35" ht="49.9" customHeight="1">
      <c r="B127" s="314"/>
      <c r="C127" s="285"/>
      <c r="D127" s="285"/>
      <c r="E127" s="285"/>
      <c r="F127" s="286" t="str">
        <f t="shared" ref="F127" si="46">M127&amp;" "&amp;P127</f>
        <v xml:space="preserve">Steel Swing Door w/ Steel Frame (UoM: EA) </v>
      </c>
      <c r="G127" s="308" t="s">
        <v>1713</v>
      </c>
      <c r="H127" s="309" t="str">
        <f>LEFT(G127,14)</f>
        <v>A04AR139-00001</v>
      </c>
      <c r="I127" s="310"/>
      <c r="J127" s="310" t="str">
        <f>VLOOKUP($H127,'WM-AR'!$B$7:$AL$2292,34,FALSE)</f>
        <v>EA</v>
      </c>
      <c r="K127" s="310" t="str">
        <f>VLOOKUP($H127,'WM-AR'!$B$7:$AL$2292,4,FALSE)</f>
        <v>Finishing Work</v>
      </c>
      <c r="L127" s="310" t="str">
        <f>VLOOKUP($H127,'WM-AR'!$B$7:$AL$2292,6,FALSE)</f>
        <v>Door &amp; Window Work</v>
      </c>
      <c r="M127" s="310" t="str">
        <f>VLOOKUP($H127,'WM-AR'!$B$7:$AL$2292,8,FALSE)</f>
        <v>Steel Swing Door w/ Steel Frame (UoM: EA)</v>
      </c>
      <c r="N127" s="310">
        <f>VLOOKUP($H127,'WM-AR'!$B$7:$AL$2292,10,FALSE)</f>
        <v>0</v>
      </c>
      <c r="O127" s="310">
        <f>VLOOKUP($H127,'WM-AR'!$B$7:$AL$2292,12,FALSE)</f>
        <v>0</v>
      </c>
      <c r="P127" s="310" t="str">
        <f>IF(VLOOKUP($H127,'WM-AR'!$B$7:$AL$2292,14,FALSE)=0,"",VLOOKUP($H127,'WM-AR'!$B$7:$AL$2292,14,FALSE))</f>
        <v/>
      </c>
      <c r="Q127" s="310">
        <f>VLOOKUP($H127,'WM-AR'!$B$7:$AL$2292,16,FALSE)</f>
        <v>0</v>
      </c>
      <c r="R127" s="310">
        <f>VLOOKUP($H127,'WM-AR'!$B$7:$AL$2292,18,FALSE)</f>
        <v>0</v>
      </c>
      <c r="S127" s="310" t="str">
        <f>VLOOKUP($H127,'WM-AR'!$B$7:$AL$2292,20,FALSE)</f>
        <v>w/ Hardware &amp; Accessories</v>
      </c>
      <c r="T127" s="310">
        <f>VLOOKUP($H127,'WM-AR'!$B$7:$AL$2292,22,FALSE)</f>
        <v>0</v>
      </c>
      <c r="U127" s="310">
        <f>VLOOKUP($H127,'WM-AR'!$B$7:$AL$2292,24,FALSE)</f>
        <v>0</v>
      </c>
      <c r="V127" s="310">
        <f>VLOOKUP($H127,'WM-AR'!$B$7:$AL$2292,25,FALSE)</f>
        <v>0</v>
      </c>
      <c r="W127" s="310" t="str">
        <f>VLOOKUP($H127,'WM-AR'!$B$7:$AL$2292,26,FALSE)</f>
        <v>W x H=(  )mm x (  )mm</v>
      </c>
      <c r="X127" s="310">
        <f>VLOOKUP($H127,'WM-AR'!$B$7:$AL$2292,27,FALSE)</f>
        <v>0</v>
      </c>
      <c r="Y127" s="310">
        <f>VLOOKUP($H127,'WM-AR'!$B$7:$AL$2292,28,FALSE)</f>
        <v>0</v>
      </c>
      <c r="Z127" s="310">
        <f>VLOOKUP($H127,'WM-AR'!$B$7:$AL$2292,29,FALSE)</f>
        <v>0</v>
      </c>
      <c r="AA127" s="310">
        <f>VLOOKUP($H127,'WM-AR'!$B$7:$AL$2292,30,FALSE)</f>
        <v>0</v>
      </c>
      <c r="AB127" s="310">
        <f>VLOOKUP($H127,'WM-AR'!$B$7:$AL$2292,31,FALSE)</f>
        <v>0</v>
      </c>
      <c r="AC127" s="310">
        <f>VLOOKUP($H127,'WM-AR'!$B$7:$AL$2292,32,FALSE)</f>
        <v>0</v>
      </c>
      <c r="AD127" s="310">
        <f>VLOOKUP($H127,'WM-AR'!$B$7:$AL$2292,33,FALSE)</f>
        <v>0</v>
      </c>
      <c r="AE127" s="287" t="s">
        <v>1686</v>
      </c>
      <c r="AF127" s="316" t="s">
        <v>1603</v>
      </c>
      <c r="AG127" s="312"/>
      <c r="AH127" s="312" t="s">
        <v>1446</v>
      </c>
      <c r="AI127" s="334"/>
    </row>
    <row r="128" spans="2:35" ht="34.9" customHeight="1">
      <c r="B128" s="440"/>
      <c r="C128" s="285" t="s">
        <v>601</v>
      </c>
      <c r="D128" s="308"/>
      <c r="E128" s="287" t="s">
        <v>688</v>
      </c>
      <c r="F128" s="288" t="s">
        <v>1714</v>
      </c>
      <c r="G128" s="289"/>
      <c r="H128" s="290"/>
      <c r="I128" s="290"/>
      <c r="J128" s="290"/>
      <c r="K128" s="290"/>
      <c r="L128" s="290"/>
      <c r="M128" s="291"/>
      <c r="N128" s="454"/>
      <c r="O128" s="442"/>
      <c r="P128" s="442"/>
      <c r="Q128" s="442"/>
      <c r="R128" s="442"/>
      <c r="S128" s="442"/>
      <c r="T128" s="442"/>
      <c r="U128" s="443"/>
      <c r="V128" s="444"/>
      <c r="W128" s="444"/>
      <c r="X128" s="444"/>
      <c r="Y128" s="444"/>
      <c r="Z128" s="444"/>
      <c r="AA128" s="444"/>
      <c r="AB128" s="444"/>
      <c r="AC128" s="444"/>
      <c r="AD128" s="444"/>
      <c r="AE128" s="440"/>
      <c r="AF128" s="297"/>
      <c r="AG128" s="297"/>
      <c r="AH128" s="297"/>
      <c r="AI128" s="333"/>
    </row>
    <row r="129" spans="2:35" ht="49.9" customHeight="1">
      <c r="B129" s="314"/>
      <c r="C129" s="285"/>
      <c r="D129" s="285"/>
      <c r="E129" s="285"/>
      <c r="F129" s="286" t="str">
        <f t="shared" ref="F129" si="47">M129&amp;" "&amp;P129</f>
        <v xml:space="preserve">Aluminum Swing Door w/ Aluminum Frame (UoM: EA) </v>
      </c>
      <c r="G129" s="308" t="s">
        <v>1715</v>
      </c>
      <c r="H129" s="309" t="str">
        <f>LEFT(G129,14)</f>
        <v>A04AR141-00001</v>
      </c>
      <c r="I129" s="310"/>
      <c r="J129" s="310" t="str">
        <f>VLOOKUP($H129,'WM-AR'!$B$7:$AL$2292,34,FALSE)</f>
        <v>EA</v>
      </c>
      <c r="K129" s="310" t="str">
        <f>VLOOKUP($H129,'WM-AR'!$B$7:$AL$2292,4,FALSE)</f>
        <v>Finishing Work</v>
      </c>
      <c r="L129" s="310" t="str">
        <f>VLOOKUP($H129,'WM-AR'!$B$7:$AL$2292,6,FALSE)</f>
        <v>Door &amp; Window Work</v>
      </c>
      <c r="M129" s="310" t="str">
        <f>VLOOKUP($H129,'WM-AR'!$B$7:$AL$2292,8,FALSE)</f>
        <v>Aluminum Swing Door w/ Aluminum Frame (UoM: EA)</v>
      </c>
      <c r="N129" s="310">
        <f>VLOOKUP($H129,'WM-AR'!$B$7:$AL$2292,10,FALSE)</f>
        <v>0</v>
      </c>
      <c r="O129" s="310">
        <f>VLOOKUP($H129,'WM-AR'!$B$7:$AL$2292,12,FALSE)</f>
        <v>0</v>
      </c>
      <c r="P129" s="310" t="str">
        <f>IF(VLOOKUP($H129,'WM-AR'!$B$7:$AL$2292,14,FALSE)=0,"",VLOOKUP($H129,'WM-AR'!$B$7:$AL$2292,14,FALSE))</f>
        <v/>
      </c>
      <c r="Q129" s="310">
        <f>VLOOKUP($H129,'WM-AR'!$B$7:$AL$2292,16,FALSE)</f>
        <v>0</v>
      </c>
      <c r="R129" s="310">
        <f>VLOOKUP($H129,'WM-AR'!$B$7:$AL$2292,18,FALSE)</f>
        <v>0</v>
      </c>
      <c r="S129" s="310" t="str">
        <f>VLOOKUP($H129,'WM-AR'!$B$7:$AL$2292,20,FALSE)</f>
        <v>w/ Hardware &amp; Accessories</v>
      </c>
      <c r="T129" s="310">
        <f>VLOOKUP($H129,'WM-AR'!$B$7:$AL$2292,22,FALSE)</f>
        <v>0</v>
      </c>
      <c r="U129" s="310">
        <f>VLOOKUP($H129,'WM-AR'!$B$7:$AL$2292,24,FALSE)</f>
        <v>0</v>
      </c>
      <c r="V129" s="310">
        <f>VLOOKUP($H129,'WM-AR'!$B$7:$AL$2292,25,FALSE)</f>
        <v>0</v>
      </c>
      <c r="W129" s="310" t="str">
        <f>VLOOKUP($H129,'WM-AR'!$B$7:$AL$2292,26,FALSE)</f>
        <v>W x H=(  )mm x (  )mm</v>
      </c>
      <c r="X129" s="310">
        <f>VLOOKUP($H129,'WM-AR'!$B$7:$AL$2292,27,FALSE)</f>
        <v>0</v>
      </c>
      <c r="Y129" s="310">
        <f>VLOOKUP($H129,'WM-AR'!$B$7:$AL$2292,28,FALSE)</f>
        <v>0</v>
      </c>
      <c r="Z129" s="310">
        <f>VLOOKUP($H129,'WM-AR'!$B$7:$AL$2292,29,FALSE)</f>
        <v>0</v>
      </c>
      <c r="AA129" s="310">
        <f>VLOOKUP($H129,'WM-AR'!$B$7:$AL$2292,30,FALSE)</f>
        <v>0</v>
      </c>
      <c r="AB129" s="310">
        <f>VLOOKUP($H129,'WM-AR'!$B$7:$AL$2292,31,FALSE)</f>
        <v>0</v>
      </c>
      <c r="AC129" s="310">
        <f>VLOOKUP($H129,'WM-AR'!$B$7:$AL$2292,32,FALSE)</f>
        <v>0</v>
      </c>
      <c r="AD129" s="310">
        <f>VLOOKUP($H129,'WM-AR'!$B$7:$AL$2292,33,FALSE)</f>
        <v>0</v>
      </c>
      <c r="AE129" s="287" t="s">
        <v>1686</v>
      </c>
      <c r="AF129" s="316" t="s">
        <v>1603</v>
      </c>
      <c r="AG129" s="312"/>
      <c r="AH129" s="312" t="s">
        <v>1446</v>
      </c>
      <c r="AI129" s="334"/>
    </row>
    <row r="130" spans="2:35" ht="33" customHeight="1">
      <c r="B130" s="438"/>
      <c r="C130" s="321"/>
      <c r="D130" s="321"/>
      <c r="E130" s="321"/>
      <c r="F130" s="451" t="s">
        <v>1716</v>
      </c>
      <c r="G130" s="451"/>
      <c r="H130" s="415"/>
      <c r="I130" s="415"/>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305"/>
      <c r="AF130" s="305"/>
      <c r="AG130" s="305"/>
      <c r="AH130" s="305"/>
      <c r="AI130" s="306"/>
    </row>
    <row r="131" spans="2:35" ht="34.9" customHeight="1">
      <c r="B131" s="440"/>
      <c r="C131" s="285" t="s">
        <v>601</v>
      </c>
      <c r="D131" s="308"/>
      <c r="E131" s="287" t="s">
        <v>688</v>
      </c>
      <c r="F131" s="288" t="s">
        <v>1717</v>
      </c>
      <c r="G131" s="289"/>
      <c r="H131" s="290"/>
      <c r="I131" s="290"/>
      <c r="J131" s="290"/>
      <c r="K131" s="290"/>
      <c r="L131" s="290"/>
      <c r="M131" s="291"/>
      <c r="N131" s="454"/>
      <c r="O131" s="442"/>
      <c r="P131" s="442"/>
      <c r="Q131" s="442"/>
      <c r="R131" s="442"/>
      <c r="S131" s="442"/>
      <c r="T131" s="442"/>
      <c r="U131" s="443"/>
      <c r="V131" s="444"/>
      <c r="W131" s="444"/>
      <c r="X131" s="444"/>
      <c r="Y131" s="444"/>
      <c r="Z131" s="444"/>
      <c r="AA131" s="444"/>
      <c r="AB131" s="444"/>
      <c r="AC131" s="444"/>
      <c r="AD131" s="444"/>
      <c r="AE131" s="440"/>
      <c r="AF131" s="297"/>
      <c r="AG131" s="297"/>
      <c r="AH131" s="297"/>
      <c r="AI131" s="333"/>
    </row>
    <row r="132" spans="2:35" ht="49.9" customHeight="1">
      <c r="B132" s="314"/>
      <c r="C132" s="285"/>
      <c r="D132" s="285"/>
      <c r="E132" s="285"/>
      <c r="F132" s="286" t="str">
        <f t="shared" ref="F132" si="48">M132&amp;" "&amp;P132</f>
        <v xml:space="preserve">Revolving Door (UoM: EA) </v>
      </c>
      <c r="G132" s="308" t="s">
        <v>1718</v>
      </c>
      <c r="H132" s="309" t="str">
        <f>LEFT(G132,14)</f>
        <v>A04AR142-00001</v>
      </c>
      <c r="I132" s="310"/>
      <c r="J132" s="310" t="str">
        <f>VLOOKUP($H132,'WM-AR'!$B$7:$AL$2292,34,FALSE)</f>
        <v>EA</v>
      </c>
      <c r="K132" s="310" t="str">
        <f>VLOOKUP($H132,'WM-AR'!$B$7:$AL$2292,4,FALSE)</f>
        <v>Finishing Work</v>
      </c>
      <c r="L132" s="310" t="str">
        <f>VLOOKUP($H132,'WM-AR'!$B$7:$AL$2292,6,FALSE)</f>
        <v>Door &amp; Window Work</v>
      </c>
      <c r="M132" s="310" t="str">
        <f>VLOOKUP($H132,'WM-AR'!$B$7:$AL$2292,8,FALSE)</f>
        <v>Revolving Door (UoM: EA)</v>
      </c>
      <c r="N132" s="310" t="str">
        <f>VLOOKUP($H132,'WM-AR'!$B$7:$AL$2292,10,FALSE)</f>
        <v>Manual Revolving Door</v>
      </c>
      <c r="O132" s="310">
        <f>VLOOKUP($H132,'WM-AR'!$B$7:$AL$2292,12,FALSE)</f>
        <v>0</v>
      </c>
      <c r="P132" s="310" t="str">
        <f>IF(VLOOKUP($H132,'WM-AR'!$B$7:$AL$2292,14,FALSE)=0,"",VLOOKUP($H132,'WM-AR'!$B$7:$AL$2292,14,FALSE))</f>
        <v/>
      </c>
      <c r="Q132" s="310">
        <f>VLOOKUP($H132,'WM-AR'!$B$7:$AL$2292,16,FALSE)</f>
        <v>0</v>
      </c>
      <c r="R132" s="310">
        <f>VLOOKUP($H132,'WM-AR'!$B$7:$AL$2292,18,FALSE)</f>
        <v>0</v>
      </c>
      <c r="S132" s="310" t="str">
        <f>VLOOKUP($H132,'WM-AR'!$B$7:$AL$2292,20,FALSE)</f>
        <v>w/ Hardware &amp; Accessories</v>
      </c>
      <c r="T132" s="310">
        <f>VLOOKUP($H132,'WM-AR'!$B$7:$AL$2292,22,FALSE)</f>
        <v>0</v>
      </c>
      <c r="U132" s="310">
        <f>VLOOKUP($H132,'WM-AR'!$B$7:$AL$2292,24,FALSE)</f>
        <v>0</v>
      </c>
      <c r="V132" s="310">
        <f>VLOOKUP($H132,'WM-AR'!$B$7:$AL$2292,25,FALSE)</f>
        <v>0</v>
      </c>
      <c r="W132" s="310" t="str">
        <f>VLOOKUP($H132,'WM-AR'!$B$7:$AL$2292,26,FALSE)</f>
        <v>DIA=(  )mm</v>
      </c>
      <c r="X132" s="310">
        <f>VLOOKUP($H132,'WM-AR'!$B$7:$AL$2292,27,FALSE)</f>
        <v>0</v>
      </c>
      <c r="Y132" s="310">
        <f>VLOOKUP($H132,'WM-AR'!$B$7:$AL$2292,28,FALSE)</f>
        <v>0</v>
      </c>
      <c r="Z132" s="310">
        <f>VLOOKUP($H132,'WM-AR'!$B$7:$AL$2292,29,FALSE)</f>
        <v>0</v>
      </c>
      <c r="AA132" s="310">
        <f>VLOOKUP($H132,'WM-AR'!$B$7:$AL$2292,30,FALSE)</f>
        <v>0</v>
      </c>
      <c r="AB132" s="310">
        <f>VLOOKUP($H132,'WM-AR'!$B$7:$AL$2292,31,FALSE)</f>
        <v>0</v>
      </c>
      <c r="AC132" s="310">
        <f>VLOOKUP($H132,'WM-AR'!$B$7:$AL$2292,32,FALSE)</f>
        <v>0</v>
      </c>
      <c r="AD132" s="310">
        <f>VLOOKUP($H132,'WM-AR'!$B$7:$AL$2292,33,FALSE)</f>
        <v>0</v>
      </c>
      <c r="AE132" s="287" t="s">
        <v>1686</v>
      </c>
      <c r="AF132" s="316" t="s">
        <v>1603</v>
      </c>
      <c r="AG132" s="312"/>
      <c r="AH132" s="312" t="s">
        <v>1446</v>
      </c>
      <c r="AI132" s="334"/>
    </row>
    <row r="133" spans="2:35" ht="34.9" customHeight="1">
      <c r="B133" s="440"/>
      <c r="C133" s="285" t="s">
        <v>601</v>
      </c>
      <c r="D133" s="308"/>
      <c r="E133" s="287" t="s">
        <v>688</v>
      </c>
      <c r="F133" s="288" t="s">
        <v>1719</v>
      </c>
      <c r="G133" s="289"/>
      <c r="H133" s="290"/>
      <c r="I133" s="290"/>
      <c r="J133" s="290"/>
      <c r="K133" s="290"/>
      <c r="L133" s="290"/>
      <c r="M133" s="291"/>
      <c r="N133" s="454"/>
      <c r="O133" s="442"/>
      <c r="P133" s="442"/>
      <c r="Q133" s="442"/>
      <c r="R133" s="442"/>
      <c r="S133" s="442"/>
      <c r="T133" s="442"/>
      <c r="U133" s="443"/>
      <c r="V133" s="444"/>
      <c r="W133" s="444"/>
      <c r="X133" s="444"/>
      <c r="Y133" s="444"/>
      <c r="Z133" s="444"/>
      <c r="AA133" s="444"/>
      <c r="AB133" s="444"/>
      <c r="AC133" s="444"/>
      <c r="AD133" s="444"/>
      <c r="AE133" s="440"/>
      <c r="AF133" s="297"/>
      <c r="AG133" s="297"/>
      <c r="AH133" s="297"/>
      <c r="AI133" s="333"/>
    </row>
    <row r="134" spans="2:35" ht="49.9" customHeight="1">
      <c r="B134" s="314"/>
      <c r="C134" s="285"/>
      <c r="D134" s="285"/>
      <c r="E134" s="285"/>
      <c r="F134" s="286" t="str">
        <f t="shared" ref="F134" si="49">M134&amp;" "&amp;P134</f>
        <v xml:space="preserve">Revolving Door (UoM: EA) </v>
      </c>
      <c r="G134" s="308" t="s">
        <v>1720</v>
      </c>
      <c r="H134" s="309" t="str">
        <f>LEFT(G134,14)</f>
        <v>A04AR142-00002</v>
      </c>
      <c r="I134" s="310"/>
      <c r="J134" s="310" t="str">
        <f>VLOOKUP($H134,'WM-AR'!$B$7:$AL$2292,34,FALSE)</f>
        <v>EA</v>
      </c>
      <c r="K134" s="310" t="str">
        <f>VLOOKUP($H134,'WM-AR'!$B$7:$AL$2292,4,FALSE)</f>
        <v>Finishing Work</v>
      </c>
      <c r="L134" s="310" t="str">
        <f>VLOOKUP($H134,'WM-AR'!$B$7:$AL$2292,6,FALSE)</f>
        <v>Door &amp; Window Work</v>
      </c>
      <c r="M134" s="310" t="str">
        <f>VLOOKUP($H134,'WM-AR'!$B$7:$AL$2292,8,FALSE)</f>
        <v>Revolving Door (UoM: EA)</v>
      </c>
      <c r="N134" s="310" t="str">
        <f>VLOOKUP($H134,'WM-AR'!$B$7:$AL$2292,10,FALSE)</f>
        <v>Auto Revolving Door</v>
      </c>
      <c r="O134" s="310">
        <f>VLOOKUP($H134,'WM-AR'!$B$7:$AL$2292,12,FALSE)</f>
        <v>0</v>
      </c>
      <c r="P134" s="310" t="str">
        <f>IF(VLOOKUP($H134,'WM-AR'!$B$7:$AL$2292,14,FALSE)=0,"",VLOOKUP($H134,'WM-AR'!$B$7:$AL$2292,14,FALSE))</f>
        <v/>
      </c>
      <c r="Q134" s="310">
        <f>VLOOKUP($H134,'WM-AR'!$B$7:$AL$2292,16,FALSE)</f>
        <v>0</v>
      </c>
      <c r="R134" s="310">
        <f>VLOOKUP($H134,'WM-AR'!$B$7:$AL$2292,18,FALSE)</f>
        <v>0</v>
      </c>
      <c r="S134" s="310" t="str">
        <f>VLOOKUP($H134,'WM-AR'!$B$7:$AL$2292,20,FALSE)</f>
        <v>w/ Hardware &amp; Accessories</v>
      </c>
      <c r="T134" s="310">
        <f>VLOOKUP($H134,'WM-AR'!$B$7:$AL$2292,22,FALSE)</f>
        <v>0</v>
      </c>
      <c r="U134" s="310">
        <f>VLOOKUP($H134,'WM-AR'!$B$7:$AL$2292,24,FALSE)</f>
        <v>0</v>
      </c>
      <c r="V134" s="310">
        <f>VLOOKUP($H134,'WM-AR'!$B$7:$AL$2292,25,FALSE)</f>
        <v>0</v>
      </c>
      <c r="W134" s="310" t="str">
        <f>VLOOKUP($H134,'WM-AR'!$B$7:$AL$2292,26,FALSE)</f>
        <v>DIA=(  )mm</v>
      </c>
      <c r="X134" s="310">
        <f>VLOOKUP($H134,'WM-AR'!$B$7:$AL$2292,27,FALSE)</f>
        <v>0</v>
      </c>
      <c r="Y134" s="310">
        <f>VLOOKUP($H134,'WM-AR'!$B$7:$AL$2292,28,FALSE)</f>
        <v>0</v>
      </c>
      <c r="Z134" s="310">
        <f>VLOOKUP($H134,'WM-AR'!$B$7:$AL$2292,29,FALSE)</f>
        <v>0</v>
      </c>
      <c r="AA134" s="310">
        <f>VLOOKUP($H134,'WM-AR'!$B$7:$AL$2292,30,FALSE)</f>
        <v>0</v>
      </c>
      <c r="AB134" s="310">
        <f>VLOOKUP($H134,'WM-AR'!$B$7:$AL$2292,31,FALSE)</f>
        <v>0</v>
      </c>
      <c r="AC134" s="310">
        <f>VLOOKUP($H134,'WM-AR'!$B$7:$AL$2292,32,FALSE)</f>
        <v>0</v>
      </c>
      <c r="AD134" s="310">
        <f>VLOOKUP($H134,'WM-AR'!$B$7:$AL$2292,33,FALSE)</f>
        <v>0</v>
      </c>
      <c r="AE134" s="287" t="s">
        <v>1686</v>
      </c>
      <c r="AF134" s="316" t="s">
        <v>1603</v>
      </c>
      <c r="AG134" s="312"/>
      <c r="AH134" s="312" t="s">
        <v>1446</v>
      </c>
      <c r="AI134" s="334"/>
    </row>
    <row r="135" spans="2:35" ht="33" customHeight="1">
      <c r="B135" s="438"/>
      <c r="C135" s="321"/>
      <c r="D135" s="321"/>
      <c r="E135" s="321"/>
      <c r="F135" s="451" t="s">
        <v>1721</v>
      </c>
      <c r="G135" s="451"/>
      <c r="H135" s="415"/>
      <c r="I135" s="415"/>
      <c r="J135" s="416"/>
      <c r="K135" s="416"/>
      <c r="L135" s="416"/>
      <c r="M135" s="416"/>
      <c r="N135" s="416"/>
      <c r="O135" s="416"/>
      <c r="P135" s="416"/>
      <c r="Q135" s="416"/>
      <c r="R135" s="416"/>
      <c r="S135" s="416"/>
      <c r="T135" s="416"/>
      <c r="U135" s="416"/>
      <c r="V135" s="416"/>
      <c r="W135" s="416"/>
      <c r="X135" s="416"/>
      <c r="Y135" s="416"/>
      <c r="Z135" s="416"/>
      <c r="AA135" s="416"/>
      <c r="AB135" s="416"/>
      <c r="AC135" s="416"/>
      <c r="AD135" s="416"/>
      <c r="AE135" s="305"/>
      <c r="AF135" s="305"/>
      <c r="AG135" s="305"/>
      <c r="AH135" s="305"/>
      <c r="AI135" s="306"/>
    </row>
    <row r="136" spans="2:35" ht="34.9" customHeight="1">
      <c r="B136" s="440"/>
      <c r="C136" s="285" t="s">
        <v>601</v>
      </c>
      <c r="D136" s="308"/>
      <c r="E136" s="287" t="s">
        <v>688</v>
      </c>
      <c r="F136" s="288" t="s">
        <v>1722</v>
      </c>
      <c r="G136" s="289"/>
      <c r="H136" s="290"/>
      <c r="I136" s="290"/>
      <c r="J136" s="290"/>
      <c r="K136" s="290"/>
      <c r="L136" s="290"/>
      <c r="M136" s="291"/>
      <c r="N136" s="454"/>
      <c r="O136" s="442"/>
      <c r="P136" s="442"/>
      <c r="Q136" s="442"/>
      <c r="R136" s="442"/>
      <c r="S136" s="442"/>
      <c r="T136" s="442"/>
      <c r="U136" s="443"/>
      <c r="V136" s="444"/>
      <c r="W136" s="444"/>
      <c r="X136" s="444"/>
      <c r="Y136" s="444"/>
      <c r="Z136" s="444"/>
      <c r="AA136" s="444"/>
      <c r="AB136" s="444"/>
      <c r="AC136" s="444"/>
      <c r="AD136" s="444"/>
      <c r="AE136" s="440"/>
      <c r="AF136" s="297"/>
      <c r="AG136" s="297"/>
      <c r="AH136" s="297"/>
      <c r="AI136" s="333"/>
    </row>
    <row r="137" spans="2:35" ht="49.9" customHeight="1">
      <c r="B137" s="314"/>
      <c r="C137" s="285"/>
      <c r="D137" s="285"/>
      <c r="E137" s="285"/>
      <c r="F137" s="286" t="str">
        <f t="shared" ref="F137" si="50">M137&amp;" "&amp;P137</f>
        <v xml:space="preserve">Steel Folding(Accordion) Door w/ Steel Frame (UoM: EA) </v>
      </c>
      <c r="G137" s="308" t="s">
        <v>1723</v>
      </c>
      <c r="H137" s="309" t="str">
        <f>LEFT(G137,14)</f>
        <v>A04AR144-00002</v>
      </c>
      <c r="I137" s="310"/>
      <c r="J137" s="310" t="str">
        <f>VLOOKUP($H137,'WM-AR'!$B$7:$AL$2292,34,FALSE)</f>
        <v>EA</v>
      </c>
      <c r="K137" s="310" t="str">
        <f>VLOOKUP($H137,'WM-AR'!$B$7:$AL$2292,4,FALSE)</f>
        <v>Finishing Work</v>
      </c>
      <c r="L137" s="310" t="str">
        <f>VLOOKUP($H137,'WM-AR'!$B$7:$AL$2292,6,FALSE)</f>
        <v>Door &amp; Window Work</v>
      </c>
      <c r="M137" s="310" t="str">
        <f>VLOOKUP($H137,'WM-AR'!$B$7:$AL$2292,8,FALSE)</f>
        <v>Steel Folding(Accordion) Door w/ Steel Frame (UoM: EA)</v>
      </c>
      <c r="N137" s="310" t="str">
        <f>VLOOKUP($H137,'WM-AR'!$B$7:$AL$2292,10,FALSE)</f>
        <v>Manual Type</v>
      </c>
      <c r="O137" s="310">
        <f>VLOOKUP($H137,'WM-AR'!$B$7:$AL$2292,12,FALSE)</f>
        <v>0</v>
      </c>
      <c r="P137" s="310" t="str">
        <f>IF(VLOOKUP($H137,'WM-AR'!$B$7:$AL$2292,14,FALSE)=0,"",VLOOKUP($H137,'WM-AR'!$B$7:$AL$2292,14,FALSE))</f>
        <v/>
      </c>
      <c r="Q137" s="310">
        <f>VLOOKUP($H137,'WM-AR'!$B$7:$AL$2292,16,FALSE)</f>
        <v>0</v>
      </c>
      <c r="R137" s="310">
        <f>VLOOKUP($H137,'WM-AR'!$B$7:$AL$2292,18,FALSE)</f>
        <v>0</v>
      </c>
      <c r="S137" s="310" t="str">
        <f>VLOOKUP($H137,'WM-AR'!$B$7:$AL$2292,20,FALSE)</f>
        <v>w/ Hardware &amp; Accessories</v>
      </c>
      <c r="T137" s="310">
        <f>VLOOKUP($H137,'WM-AR'!$B$7:$AL$2292,22,FALSE)</f>
        <v>0</v>
      </c>
      <c r="U137" s="310">
        <f>VLOOKUP($H137,'WM-AR'!$B$7:$AL$2292,24,FALSE)</f>
        <v>0</v>
      </c>
      <c r="V137" s="310">
        <f>VLOOKUP($H137,'WM-AR'!$B$7:$AL$2292,25,FALSE)</f>
        <v>0</v>
      </c>
      <c r="W137" s="310" t="str">
        <f>VLOOKUP($H137,'WM-AR'!$B$7:$AL$2292,26,FALSE)</f>
        <v>W x H=(  )mm x (  )mm</v>
      </c>
      <c r="X137" s="310">
        <f>VLOOKUP($H137,'WM-AR'!$B$7:$AL$2292,27,FALSE)</f>
        <v>0</v>
      </c>
      <c r="Y137" s="310">
        <f>VLOOKUP($H137,'WM-AR'!$B$7:$AL$2292,28,FALSE)</f>
        <v>0</v>
      </c>
      <c r="Z137" s="310">
        <f>VLOOKUP($H137,'WM-AR'!$B$7:$AL$2292,29,FALSE)</f>
        <v>0</v>
      </c>
      <c r="AA137" s="310">
        <f>VLOOKUP($H137,'WM-AR'!$B$7:$AL$2292,30,FALSE)</f>
        <v>0</v>
      </c>
      <c r="AB137" s="310">
        <f>VLOOKUP($H137,'WM-AR'!$B$7:$AL$2292,31,FALSE)</f>
        <v>0</v>
      </c>
      <c r="AC137" s="310">
        <f>VLOOKUP($H137,'WM-AR'!$B$7:$AL$2292,32,FALSE)</f>
        <v>0</v>
      </c>
      <c r="AD137" s="310">
        <f>VLOOKUP($H137,'WM-AR'!$B$7:$AL$2292,33,FALSE)</f>
        <v>0</v>
      </c>
      <c r="AE137" s="287" t="s">
        <v>1686</v>
      </c>
      <c r="AF137" s="316" t="s">
        <v>1603</v>
      </c>
      <c r="AG137" s="312"/>
      <c r="AH137" s="312" t="s">
        <v>1446</v>
      </c>
      <c r="AI137" s="334"/>
    </row>
    <row r="138" spans="2:35" ht="34.9" customHeight="1">
      <c r="B138" s="440"/>
      <c r="C138" s="285" t="s">
        <v>601</v>
      </c>
      <c r="D138" s="308"/>
      <c r="E138" s="287" t="s">
        <v>688</v>
      </c>
      <c r="F138" s="288" t="s">
        <v>1724</v>
      </c>
      <c r="G138" s="289"/>
      <c r="H138" s="290"/>
      <c r="I138" s="290"/>
      <c r="J138" s="290"/>
      <c r="K138" s="290"/>
      <c r="L138" s="290"/>
      <c r="M138" s="291"/>
      <c r="N138" s="454"/>
      <c r="O138" s="442"/>
      <c r="P138" s="442"/>
      <c r="Q138" s="442"/>
      <c r="R138" s="442"/>
      <c r="S138" s="442"/>
      <c r="T138" s="442"/>
      <c r="U138" s="443"/>
      <c r="V138" s="444"/>
      <c r="W138" s="444"/>
      <c r="X138" s="444"/>
      <c r="Y138" s="444"/>
      <c r="Z138" s="444"/>
      <c r="AA138" s="444"/>
      <c r="AB138" s="444"/>
      <c r="AC138" s="444"/>
      <c r="AD138" s="444"/>
      <c r="AE138" s="440"/>
      <c r="AF138" s="297"/>
      <c r="AG138" s="297"/>
      <c r="AH138" s="297"/>
      <c r="AI138" s="333"/>
    </row>
    <row r="139" spans="2:35" ht="49.9" customHeight="1">
      <c r="B139" s="314"/>
      <c r="C139" s="285"/>
      <c r="D139" s="285"/>
      <c r="E139" s="285"/>
      <c r="F139" s="286" t="str">
        <f t="shared" ref="F139" si="51">M139&amp;" "&amp;P139</f>
        <v xml:space="preserve">Steel Folding(Accordion) Door w/ Steel Frame (UoM: EA) </v>
      </c>
      <c r="G139" s="308" t="s">
        <v>1725</v>
      </c>
      <c r="H139" s="309" t="str">
        <f>LEFT(G139,14)</f>
        <v>A04AR144-00001</v>
      </c>
      <c r="I139" s="310"/>
      <c r="J139" s="310" t="str">
        <f>VLOOKUP($H139,'WM-AR'!$B$7:$AL$2292,34,FALSE)</f>
        <v>EA</v>
      </c>
      <c r="K139" s="310" t="str">
        <f>VLOOKUP($H139,'WM-AR'!$B$7:$AL$2292,4,FALSE)</f>
        <v>Finishing Work</v>
      </c>
      <c r="L139" s="310" t="str">
        <f>VLOOKUP($H139,'WM-AR'!$B$7:$AL$2292,6,FALSE)</f>
        <v>Door &amp; Window Work</v>
      </c>
      <c r="M139" s="310" t="str">
        <f>VLOOKUP($H139,'WM-AR'!$B$7:$AL$2292,8,FALSE)</f>
        <v>Steel Folding(Accordion) Door w/ Steel Frame (UoM: EA)</v>
      </c>
      <c r="N139" s="310" t="str">
        <f>VLOOKUP($H139,'WM-AR'!$B$7:$AL$2292,10,FALSE)</f>
        <v>Motorized Type</v>
      </c>
      <c r="O139" s="310">
        <f>VLOOKUP($H139,'WM-AR'!$B$7:$AL$2292,12,FALSE)</f>
        <v>0</v>
      </c>
      <c r="P139" s="310" t="str">
        <f>IF(VLOOKUP($H139,'WM-AR'!$B$7:$AL$2292,14,FALSE)=0,"",VLOOKUP($H139,'WM-AR'!$B$7:$AL$2292,14,FALSE))</f>
        <v/>
      </c>
      <c r="Q139" s="310">
        <f>VLOOKUP($H139,'WM-AR'!$B$7:$AL$2292,16,FALSE)</f>
        <v>0</v>
      </c>
      <c r="R139" s="310">
        <f>VLOOKUP($H139,'WM-AR'!$B$7:$AL$2292,18,FALSE)</f>
        <v>0</v>
      </c>
      <c r="S139" s="310" t="str">
        <f>VLOOKUP($H139,'WM-AR'!$B$7:$AL$2292,20,FALSE)</f>
        <v>w/ Hardware &amp; Accessories</v>
      </c>
      <c r="T139" s="310">
        <f>VLOOKUP($H139,'WM-AR'!$B$7:$AL$2292,22,FALSE)</f>
        <v>0</v>
      </c>
      <c r="U139" s="310">
        <f>VLOOKUP($H139,'WM-AR'!$B$7:$AL$2292,24,FALSE)</f>
        <v>0</v>
      </c>
      <c r="V139" s="310">
        <f>VLOOKUP($H139,'WM-AR'!$B$7:$AL$2292,25,FALSE)</f>
        <v>0</v>
      </c>
      <c r="W139" s="310" t="str">
        <f>VLOOKUP($H139,'WM-AR'!$B$7:$AL$2292,26,FALSE)</f>
        <v>W x H=(  )mm x (  )mm</v>
      </c>
      <c r="X139" s="310">
        <f>VLOOKUP($H139,'WM-AR'!$B$7:$AL$2292,27,FALSE)</f>
        <v>0</v>
      </c>
      <c r="Y139" s="310">
        <f>VLOOKUP($H139,'WM-AR'!$B$7:$AL$2292,28,FALSE)</f>
        <v>0</v>
      </c>
      <c r="Z139" s="310">
        <f>VLOOKUP($H139,'WM-AR'!$B$7:$AL$2292,29,FALSE)</f>
        <v>0</v>
      </c>
      <c r="AA139" s="310">
        <f>VLOOKUP($H139,'WM-AR'!$B$7:$AL$2292,30,FALSE)</f>
        <v>0</v>
      </c>
      <c r="AB139" s="310">
        <f>VLOOKUP($H139,'WM-AR'!$B$7:$AL$2292,31,FALSE)</f>
        <v>0</v>
      </c>
      <c r="AC139" s="310">
        <f>VLOOKUP($H139,'WM-AR'!$B$7:$AL$2292,32,FALSE)</f>
        <v>0</v>
      </c>
      <c r="AD139" s="310">
        <f>VLOOKUP($H139,'WM-AR'!$B$7:$AL$2292,33,FALSE)</f>
        <v>0</v>
      </c>
      <c r="AE139" s="287" t="s">
        <v>1686</v>
      </c>
      <c r="AF139" s="316" t="s">
        <v>1603</v>
      </c>
      <c r="AG139" s="312"/>
      <c r="AH139" s="312" t="s">
        <v>1446</v>
      </c>
      <c r="AI139" s="334"/>
    </row>
    <row r="140" spans="2:35" ht="34.9" customHeight="1">
      <c r="B140" s="440"/>
      <c r="C140" s="285" t="s">
        <v>601</v>
      </c>
      <c r="D140" s="308"/>
      <c r="E140" s="287" t="s">
        <v>688</v>
      </c>
      <c r="F140" s="288" t="s">
        <v>1726</v>
      </c>
      <c r="G140" s="289"/>
      <c r="H140" s="290"/>
      <c r="I140" s="290"/>
      <c r="J140" s="290"/>
      <c r="K140" s="290"/>
      <c r="L140" s="290"/>
      <c r="M140" s="291"/>
      <c r="N140" s="454"/>
      <c r="O140" s="442"/>
      <c r="P140" s="442"/>
      <c r="Q140" s="442"/>
      <c r="R140" s="442"/>
      <c r="S140" s="442"/>
      <c r="T140" s="442"/>
      <c r="U140" s="443"/>
      <c r="V140" s="444"/>
      <c r="W140" s="444"/>
      <c r="X140" s="444"/>
      <c r="Y140" s="444"/>
      <c r="Z140" s="444"/>
      <c r="AA140" s="444"/>
      <c r="AB140" s="444"/>
      <c r="AC140" s="444"/>
      <c r="AD140" s="444"/>
      <c r="AE140" s="440"/>
      <c r="AF140" s="297"/>
      <c r="AG140" s="297"/>
      <c r="AH140" s="297"/>
      <c r="AI140" s="333"/>
    </row>
    <row r="141" spans="2:35" ht="49.9" customHeight="1">
      <c r="B141" s="314"/>
      <c r="C141" s="285"/>
      <c r="D141" s="285"/>
      <c r="E141" s="285"/>
      <c r="F141" s="286" t="str">
        <f t="shared" ref="F141" si="52">M141&amp;" "&amp;P141</f>
        <v xml:space="preserve">Aluminum Folding(Accordion) Door w/ Aluminum Frame (UoM: EA) </v>
      </c>
      <c r="G141" s="308" t="s">
        <v>1727</v>
      </c>
      <c r="H141" s="309" t="str">
        <f>LEFT(G141,14)</f>
        <v>A04AR146-00002</v>
      </c>
      <c r="I141" s="310"/>
      <c r="J141" s="310" t="str">
        <f>VLOOKUP($H141,'WM-AR'!$B$7:$AL$2292,34,FALSE)</f>
        <v>EA</v>
      </c>
      <c r="K141" s="310" t="str">
        <f>VLOOKUP($H141,'WM-AR'!$B$7:$AL$2292,4,FALSE)</f>
        <v>Finishing Work</v>
      </c>
      <c r="L141" s="310" t="str">
        <f>VLOOKUP($H141,'WM-AR'!$B$7:$AL$2292,6,FALSE)</f>
        <v>Door &amp; Window Work</v>
      </c>
      <c r="M141" s="310" t="str">
        <f>VLOOKUP($H141,'WM-AR'!$B$7:$AL$2292,8,FALSE)</f>
        <v>Aluminum Folding(Accordion) Door w/ Aluminum Frame (UoM: EA)</v>
      </c>
      <c r="N141" s="310" t="str">
        <f>VLOOKUP($H141,'WM-AR'!$B$7:$AL$2292,10,FALSE)</f>
        <v>Manual Type</v>
      </c>
      <c r="O141" s="310">
        <f>VLOOKUP($H141,'WM-AR'!$B$7:$AL$2292,12,FALSE)</f>
        <v>0</v>
      </c>
      <c r="P141" s="310" t="str">
        <f>IF(VLOOKUP($H141,'WM-AR'!$B$7:$AL$2292,14,FALSE)=0,"",VLOOKUP($H141,'WM-AR'!$B$7:$AL$2292,14,FALSE))</f>
        <v/>
      </c>
      <c r="Q141" s="310">
        <f>VLOOKUP($H141,'WM-AR'!$B$7:$AL$2292,16,FALSE)</f>
        <v>0</v>
      </c>
      <c r="R141" s="310">
        <f>VLOOKUP($H141,'WM-AR'!$B$7:$AL$2292,18,FALSE)</f>
        <v>0</v>
      </c>
      <c r="S141" s="310" t="str">
        <f>VLOOKUP($H141,'WM-AR'!$B$7:$AL$2292,20,FALSE)</f>
        <v>w/ Hardware &amp; Accessories</v>
      </c>
      <c r="T141" s="310">
        <f>VLOOKUP($H141,'WM-AR'!$B$7:$AL$2292,22,FALSE)</f>
        <v>0</v>
      </c>
      <c r="U141" s="310">
        <f>VLOOKUP($H141,'WM-AR'!$B$7:$AL$2292,24,FALSE)</f>
        <v>0</v>
      </c>
      <c r="V141" s="310">
        <f>VLOOKUP($H141,'WM-AR'!$B$7:$AL$2292,25,FALSE)</f>
        <v>0</v>
      </c>
      <c r="W141" s="310" t="str">
        <f>VLOOKUP($H141,'WM-AR'!$B$7:$AL$2292,26,FALSE)</f>
        <v>W x H=(  )mm x (  )mm</v>
      </c>
      <c r="X141" s="310">
        <f>VLOOKUP($H141,'WM-AR'!$B$7:$AL$2292,27,FALSE)</f>
        <v>0</v>
      </c>
      <c r="Y141" s="310">
        <f>VLOOKUP($H141,'WM-AR'!$B$7:$AL$2292,28,FALSE)</f>
        <v>0</v>
      </c>
      <c r="Z141" s="310">
        <f>VLOOKUP($H141,'WM-AR'!$B$7:$AL$2292,29,FALSE)</f>
        <v>0</v>
      </c>
      <c r="AA141" s="310">
        <f>VLOOKUP($H141,'WM-AR'!$B$7:$AL$2292,30,FALSE)</f>
        <v>0</v>
      </c>
      <c r="AB141" s="310">
        <f>VLOOKUP($H141,'WM-AR'!$B$7:$AL$2292,31,FALSE)</f>
        <v>0</v>
      </c>
      <c r="AC141" s="310">
        <f>VLOOKUP($H141,'WM-AR'!$B$7:$AL$2292,32,FALSE)</f>
        <v>0</v>
      </c>
      <c r="AD141" s="310">
        <f>VLOOKUP($H141,'WM-AR'!$B$7:$AL$2292,33,FALSE)</f>
        <v>0</v>
      </c>
      <c r="AE141" s="287" t="s">
        <v>1686</v>
      </c>
      <c r="AF141" s="316" t="s">
        <v>1603</v>
      </c>
      <c r="AG141" s="312"/>
      <c r="AH141" s="312" t="s">
        <v>1446</v>
      </c>
      <c r="AI141" s="334"/>
    </row>
    <row r="142" spans="2:35" ht="34.9" customHeight="1">
      <c r="B142" s="440"/>
      <c r="C142" s="285" t="s">
        <v>601</v>
      </c>
      <c r="D142" s="308"/>
      <c r="E142" s="287" t="s">
        <v>688</v>
      </c>
      <c r="F142" s="288" t="s">
        <v>1728</v>
      </c>
      <c r="G142" s="289"/>
      <c r="H142" s="290"/>
      <c r="I142" s="290"/>
      <c r="J142" s="290"/>
      <c r="K142" s="290"/>
      <c r="L142" s="290"/>
      <c r="M142" s="291"/>
      <c r="N142" s="454"/>
      <c r="O142" s="442"/>
      <c r="P142" s="442"/>
      <c r="Q142" s="442"/>
      <c r="R142" s="442"/>
      <c r="S142" s="442"/>
      <c r="T142" s="442"/>
      <c r="U142" s="443"/>
      <c r="V142" s="444"/>
      <c r="W142" s="444"/>
      <c r="X142" s="444"/>
      <c r="Y142" s="444"/>
      <c r="Z142" s="444"/>
      <c r="AA142" s="444"/>
      <c r="AB142" s="444"/>
      <c r="AC142" s="444"/>
      <c r="AD142" s="444"/>
      <c r="AE142" s="440"/>
      <c r="AF142" s="297"/>
      <c r="AG142" s="297"/>
      <c r="AH142" s="297"/>
      <c r="AI142" s="333"/>
    </row>
    <row r="143" spans="2:35" ht="49.9" customHeight="1">
      <c r="B143" s="314"/>
      <c r="C143" s="285"/>
      <c r="D143" s="285"/>
      <c r="E143" s="285"/>
      <c r="F143" s="286" t="str">
        <f t="shared" ref="F143" si="53">M143&amp;" "&amp;P143</f>
        <v xml:space="preserve">Aluminum Folding(Accordion) Door w/ Aluminum Frame (UoM: EA) </v>
      </c>
      <c r="G143" s="308" t="s">
        <v>1729</v>
      </c>
      <c r="H143" s="309" t="str">
        <f>LEFT(G143,14)</f>
        <v>A04AR146-00001</v>
      </c>
      <c r="I143" s="310"/>
      <c r="J143" s="310" t="str">
        <f>VLOOKUP($H143,'WM-AR'!$B$7:$AL$2292,34,FALSE)</f>
        <v>EA</v>
      </c>
      <c r="K143" s="310" t="str">
        <f>VLOOKUP($H143,'WM-AR'!$B$7:$AL$2292,4,FALSE)</f>
        <v>Finishing Work</v>
      </c>
      <c r="L143" s="310" t="str">
        <f>VLOOKUP($H143,'WM-AR'!$B$7:$AL$2292,6,FALSE)</f>
        <v>Door &amp; Window Work</v>
      </c>
      <c r="M143" s="310" t="str">
        <f>VLOOKUP($H143,'WM-AR'!$B$7:$AL$2292,8,FALSE)</f>
        <v>Aluminum Folding(Accordion) Door w/ Aluminum Frame (UoM: EA)</v>
      </c>
      <c r="N143" s="310" t="str">
        <f>VLOOKUP($H143,'WM-AR'!$B$7:$AL$2292,10,FALSE)</f>
        <v>Motorized Type</v>
      </c>
      <c r="O143" s="310">
        <f>VLOOKUP($H143,'WM-AR'!$B$7:$AL$2292,12,FALSE)</f>
        <v>0</v>
      </c>
      <c r="P143" s="310" t="str">
        <f>IF(VLOOKUP($H143,'WM-AR'!$B$7:$AL$2292,14,FALSE)=0,"",VLOOKUP($H143,'WM-AR'!$B$7:$AL$2292,14,FALSE))</f>
        <v/>
      </c>
      <c r="Q143" s="310">
        <f>VLOOKUP($H143,'WM-AR'!$B$7:$AL$2292,16,FALSE)</f>
        <v>0</v>
      </c>
      <c r="R143" s="310">
        <f>VLOOKUP($H143,'WM-AR'!$B$7:$AL$2292,18,FALSE)</f>
        <v>0</v>
      </c>
      <c r="S143" s="310" t="str">
        <f>VLOOKUP($H143,'WM-AR'!$B$7:$AL$2292,20,FALSE)</f>
        <v>w/ Hardware &amp; Accessories</v>
      </c>
      <c r="T143" s="310">
        <f>VLOOKUP($H143,'WM-AR'!$B$7:$AL$2292,22,FALSE)</f>
        <v>0</v>
      </c>
      <c r="U143" s="310">
        <f>VLOOKUP($H143,'WM-AR'!$B$7:$AL$2292,24,FALSE)</f>
        <v>0</v>
      </c>
      <c r="V143" s="310">
        <f>VLOOKUP($H143,'WM-AR'!$B$7:$AL$2292,25,FALSE)</f>
        <v>0</v>
      </c>
      <c r="W143" s="310" t="str">
        <f>VLOOKUP($H143,'WM-AR'!$B$7:$AL$2292,26,FALSE)</f>
        <v>W x H=(  )mm x (  )mm</v>
      </c>
      <c r="X143" s="310">
        <f>VLOOKUP($H143,'WM-AR'!$B$7:$AL$2292,27,FALSE)</f>
        <v>0</v>
      </c>
      <c r="Y143" s="310">
        <f>VLOOKUP($H143,'WM-AR'!$B$7:$AL$2292,28,FALSE)</f>
        <v>0</v>
      </c>
      <c r="Z143" s="310">
        <f>VLOOKUP($H143,'WM-AR'!$B$7:$AL$2292,29,FALSE)</f>
        <v>0</v>
      </c>
      <c r="AA143" s="310">
        <f>VLOOKUP($H143,'WM-AR'!$B$7:$AL$2292,30,FALSE)</f>
        <v>0</v>
      </c>
      <c r="AB143" s="310">
        <f>VLOOKUP($H143,'WM-AR'!$B$7:$AL$2292,31,FALSE)</f>
        <v>0</v>
      </c>
      <c r="AC143" s="310">
        <f>VLOOKUP($H143,'WM-AR'!$B$7:$AL$2292,32,FALSE)</f>
        <v>0</v>
      </c>
      <c r="AD143" s="310">
        <f>VLOOKUP($H143,'WM-AR'!$B$7:$AL$2292,33,FALSE)</f>
        <v>0</v>
      </c>
      <c r="AE143" s="287" t="s">
        <v>1686</v>
      </c>
      <c r="AF143" s="316" t="s">
        <v>1603</v>
      </c>
      <c r="AG143" s="312"/>
      <c r="AH143" s="312" t="s">
        <v>1446</v>
      </c>
      <c r="AI143" s="334"/>
    </row>
    <row r="144" spans="2:35" ht="34.9" customHeight="1">
      <c r="B144" s="440"/>
      <c r="C144" s="285" t="s">
        <v>601</v>
      </c>
      <c r="D144" s="308"/>
      <c r="E144" s="287" t="s">
        <v>688</v>
      </c>
      <c r="F144" s="288" t="s">
        <v>1730</v>
      </c>
      <c r="G144" s="289"/>
      <c r="H144" s="290"/>
      <c r="I144" s="290"/>
      <c r="J144" s="290"/>
      <c r="K144" s="290"/>
      <c r="L144" s="290"/>
      <c r="M144" s="291"/>
      <c r="N144" s="454"/>
      <c r="O144" s="442"/>
      <c r="P144" s="442"/>
      <c r="Q144" s="442"/>
      <c r="R144" s="442"/>
      <c r="S144" s="442"/>
      <c r="T144" s="442"/>
      <c r="U144" s="443"/>
      <c r="V144" s="444"/>
      <c r="W144" s="444"/>
      <c r="X144" s="444"/>
      <c r="Y144" s="444"/>
      <c r="Z144" s="444"/>
      <c r="AA144" s="444"/>
      <c r="AB144" s="444"/>
      <c r="AC144" s="444"/>
      <c r="AD144" s="444"/>
      <c r="AE144" s="440"/>
      <c r="AF144" s="297"/>
      <c r="AG144" s="297"/>
      <c r="AH144" s="297"/>
      <c r="AI144" s="333"/>
    </row>
    <row r="145" spans="2:35" ht="49.9" customHeight="1">
      <c r="B145" s="314"/>
      <c r="C145" s="285"/>
      <c r="D145" s="285"/>
      <c r="E145" s="285"/>
      <c r="F145" s="286" t="str">
        <f t="shared" ref="F145" si="54">M145&amp;" "&amp;P145</f>
        <v xml:space="preserve">PVC Folding(Accordion) Door w/ PVC Frame (UoM: EA) </v>
      </c>
      <c r="G145" s="308" t="s">
        <v>1731</v>
      </c>
      <c r="H145" s="309" t="str">
        <f>LEFT(G145,14)</f>
        <v>A04AR148-00001</v>
      </c>
      <c r="I145" s="310"/>
      <c r="J145" s="310" t="str">
        <f>VLOOKUP($H145,'WM-AR'!$B$7:$AL$2292,34,FALSE)</f>
        <v>EA</v>
      </c>
      <c r="K145" s="310" t="str">
        <f>VLOOKUP($H145,'WM-AR'!$B$7:$AL$2292,4,FALSE)</f>
        <v>Finishing Work</v>
      </c>
      <c r="L145" s="310" t="str">
        <f>VLOOKUP($H145,'WM-AR'!$B$7:$AL$2292,6,FALSE)</f>
        <v>Door &amp; Window Work</v>
      </c>
      <c r="M145" s="310" t="str">
        <f>VLOOKUP($H145,'WM-AR'!$B$7:$AL$2292,8,FALSE)</f>
        <v>PVC Folding(Accordion) Door w/ PVC Frame (UoM: EA)</v>
      </c>
      <c r="N145" s="310" t="str">
        <f>VLOOKUP($H145,'WM-AR'!$B$7:$AL$2292,10,FALSE)</f>
        <v>Manual Type</v>
      </c>
      <c r="O145" s="310">
        <f>VLOOKUP($H145,'WM-AR'!$B$7:$AL$2292,12,FALSE)</f>
        <v>0</v>
      </c>
      <c r="P145" s="310" t="str">
        <f>IF(VLOOKUP($H145,'WM-AR'!$B$7:$AL$2292,14,FALSE)=0,"",VLOOKUP($H145,'WM-AR'!$B$7:$AL$2292,14,FALSE))</f>
        <v/>
      </c>
      <c r="Q145" s="310">
        <f>VLOOKUP($H145,'WM-AR'!$B$7:$AL$2292,16,FALSE)</f>
        <v>0</v>
      </c>
      <c r="R145" s="310">
        <f>VLOOKUP($H145,'WM-AR'!$B$7:$AL$2292,18,FALSE)</f>
        <v>0</v>
      </c>
      <c r="S145" s="310" t="str">
        <f>VLOOKUP($H145,'WM-AR'!$B$7:$AL$2292,20,FALSE)</f>
        <v>w/ Hardware &amp; Accessories</v>
      </c>
      <c r="T145" s="310">
        <f>VLOOKUP($H145,'WM-AR'!$B$7:$AL$2292,22,FALSE)</f>
        <v>0</v>
      </c>
      <c r="U145" s="310">
        <f>VLOOKUP($H145,'WM-AR'!$B$7:$AL$2292,24,FALSE)</f>
        <v>0</v>
      </c>
      <c r="V145" s="310">
        <f>VLOOKUP($H145,'WM-AR'!$B$7:$AL$2292,25,FALSE)</f>
        <v>0</v>
      </c>
      <c r="W145" s="310" t="str">
        <f>VLOOKUP($H145,'WM-AR'!$B$7:$AL$2292,26,FALSE)</f>
        <v>W x H=(  )mm x (  )mm</v>
      </c>
      <c r="X145" s="310">
        <f>VLOOKUP($H145,'WM-AR'!$B$7:$AL$2292,27,FALSE)</f>
        <v>0</v>
      </c>
      <c r="Y145" s="310">
        <f>VLOOKUP($H145,'WM-AR'!$B$7:$AL$2292,28,FALSE)</f>
        <v>0</v>
      </c>
      <c r="Z145" s="310">
        <f>VLOOKUP($H145,'WM-AR'!$B$7:$AL$2292,29,FALSE)</f>
        <v>0</v>
      </c>
      <c r="AA145" s="310">
        <f>VLOOKUP($H145,'WM-AR'!$B$7:$AL$2292,30,FALSE)</f>
        <v>0</v>
      </c>
      <c r="AB145" s="310">
        <f>VLOOKUP($H145,'WM-AR'!$B$7:$AL$2292,31,FALSE)</f>
        <v>0</v>
      </c>
      <c r="AC145" s="310">
        <f>VLOOKUP($H145,'WM-AR'!$B$7:$AL$2292,32,FALSE)</f>
        <v>0</v>
      </c>
      <c r="AD145" s="310">
        <f>VLOOKUP($H145,'WM-AR'!$B$7:$AL$2292,33,FALSE)</f>
        <v>0</v>
      </c>
      <c r="AE145" s="287" t="s">
        <v>1686</v>
      </c>
      <c r="AF145" s="316" t="s">
        <v>1603</v>
      </c>
      <c r="AG145" s="312"/>
      <c r="AH145" s="312" t="s">
        <v>1446</v>
      </c>
      <c r="AI145" s="334"/>
    </row>
    <row r="146" spans="2:35" ht="34.9" customHeight="1">
      <c r="B146" s="440"/>
      <c r="C146" s="285" t="s">
        <v>601</v>
      </c>
      <c r="D146" s="308"/>
      <c r="E146" s="287" t="s">
        <v>688</v>
      </c>
      <c r="F146" s="288" t="s">
        <v>1732</v>
      </c>
      <c r="G146" s="289"/>
      <c r="H146" s="290"/>
      <c r="I146" s="290"/>
      <c r="J146" s="290"/>
      <c r="K146" s="290"/>
      <c r="L146" s="290"/>
      <c r="M146" s="291"/>
      <c r="N146" s="454"/>
      <c r="O146" s="442"/>
      <c r="P146" s="442"/>
      <c r="Q146" s="442"/>
      <c r="R146" s="442"/>
      <c r="S146" s="442"/>
      <c r="T146" s="442"/>
      <c r="U146" s="443"/>
      <c r="V146" s="444"/>
      <c r="W146" s="444"/>
      <c r="X146" s="444"/>
      <c r="Y146" s="444"/>
      <c r="Z146" s="444"/>
      <c r="AA146" s="444"/>
      <c r="AB146" s="444"/>
      <c r="AC146" s="444"/>
      <c r="AD146" s="444"/>
      <c r="AE146" s="440"/>
      <c r="AF146" s="297"/>
      <c r="AG146" s="297"/>
      <c r="AH146" s="297"/>
      <c r="AI146" s="333"/>
    </row>
    <row r="147" spans="2:35" ht="49.9" customHeight="1">
      <c r="B147" s="314"/>
      <c r="C147" s="285"/>
      <c r="D147" s="285"/>
      <c r="E147" s="285"/>
      <c r="F147" s="286" t="s">
        <v>1706</v>
      </c>
      <c r="G147" s="308"/>
      <c r="H147" s="309"/>
      <c r="I147" s="310"/>
      <c r="J147" s="310" t="e">
        <f>VLOOKUP($H147,'WM-AR'!$B$7:$AL$2292,34,FALSE)</f>
        <v>#N/A</v>
      </c>
      <c r="K147" s="310" t="e">
        <f>VLOOKUP($H147,'WM-AR'!$B$7:$AL$2292,4,FALSE)</f>
        <v>#N/A</v>
      </c>
      <c r="L147" s="310" t="e">
        <f>VLOOKUP($H147,'WM-AR'!$B$7:$AL$2292,6,FALSE)</f>
        <v>#N/A</v>
      </c>
      <c r="M147" s="310" t="e">
        <f>VLOOKUP($H147,'WM-AR'!$B$7:$AL$2292,8,FALSE)</f>
        <v>#N/A</v>
      </c>
      <c r="N147" s="310" t="e">
        <f>VLOOKUP($H147,'WM-AR'!$B$7:$AL$2292,10,FALSE)</f>
        <v>#N/A</v>
      </c>
      <c r="O147" s="310" t="e">
        <f>VLOOKUP($H147,'WM-AR'!$B$7:$AL$2292,12,FALSE)</f>
        <v>#N/A</v>
      </c>
      <c r="P147" s="310" t="e">
        <f>IF(VLOOKUP($H147,'WM-AR'!$B$7:$AL$2292,14,FALSE)=0,"",VLOOKUP($H147,'WM-AR'!$B$7:$AL$2292,14,FALSE))</f>
        <v>#N/A</v>
      </c>
      <c r="Q147" s="310" t="e">
        <f>VLOOKUP($H147,'WM-AR'!$B$7:$AL$2292,16,FALSE)</f>
        <v>#N/A</v>
      </c>
      <c r="R147" s="310" t="e">
        <f>VLOOKUP($H147,'WM-AR'!$B$7:$AL$2292,18,FALSE)</f>
        <v>#N/A</v>
      </c>
      <c r="S147" s="310" t="e">
        <f>VLOOKUP($H147,'WM-AR'!$B$7:$AL$2292,20,FALSE)</f>
        <v>#N/A</v>
      </c>
      <c r="T147" s="310" t="e">
        <f>VLOOKUP($H147,'WM-AR'!$B$7:$AL$2292,22,FALSE)</f>
        <v>#N/A</v>
      </c>
      <c r="U147" s="310" t="e">
        <f>VLOOKUP($H147,'WM-AR'!$B$7:$AL$2292,24,FALSE)</f>
        <v>#N/A</v>
      </c>
      <c r="V147" s="310" t="e">
        <f>VLOOKUP($H147,'WM-AR'!$B$7:$AL$2292,25,FALSE)</f>
        <v>#N/A</v>
      </c>
      <c r="W147" s="310" t="e">
        <f>VLOOKUP($H147,'WM-AR'!$B$7:$AL$2292,26,FALSE)</f>
        <v>#N/A</v>
      </c>
      <c r="X147" s="310" t="e">
        <f>VLOOKUP($H147,'WM-AR'!$B$7:$AL$2292,27,FALSE)</f>
        <v>#N/A</v>
      </c>
      <c r="Y147" s="310" t="e">
        <f>VLOOKUP($H147,'WM-AR'!$B$7:$AL$2292,28,FALSE)</f>
        <v>#N/A</v>
      </c>
      <c r="Z147" s="310" t="e">
        <f>VLOOKUP($H147,'WM-AR'!$B$7:$AL$2292,29,FALSE)</f>
        <v>#N/A</v>
      </c>
      <c r="AA147" s="310" t="e">
        <f>VLOOKUP($H147,'WM-AR'!$B$7:$AL$2292,30,FALSE)</f>
        <v>#N/A</v>
      </c>
      <c r="AB147" s="310" t="e">
        <f>VLOOKUP($H147,'WM-AR'!$B$7:$AL$2292,31,FALSE)</f>
        <v>#N/A</v>
      </c>
      <c r="AC147" s="310" t="e">
        <f>VLOOKUP($H147,'WM-AR'!$B$7:$AL$2292,32,FALSE)</f>
        <v>#N/A</v>
      </c>
      <c r="AD147" s="310" t="e">
        <f>VLOOKUP($H147,'WM-AR'!$B$7:$AL$2292,33,FALSE)</f>
        <v>#N/A</v>
      </c>
      <c r="AE147" s="287"/>
      <c r="AF147" s="316" t="s">
        <v>1603</v>
      </c>
      <c r="AG147" s="312"/>
      <c r="AH147" s="312" t="s">
        <v>1446</v>
      </c>
      <c r="AI147" s="334"/>
    </row>
    <row r="148" spans="2:35" ht="17.25" customHeight="1">
      <c r="B148" s="349"/>
      <c r="C148" s="420"/>
      <c r="D148" s="426"/>
      <c r="E148" s="426"/>
      <c r="F148" s="426"/>
      <c r="G148" s="426"/>
      <c r="H148" s="350"/>
      <c r="I148" s="351"/>
      <c r="J148" s="351"/>
      <c r="K148" s="351"/>
      <c r="L148" s="351"/>
      <c r="M148" s="351"/>
      <c r="N148" s="351"/>
      <c r="O148" s="351"/>
      <c r="P148" s="351"/>
      <c r="Q148" s="351"/>
      <c r="R148" s="351"/>
      <c r="S148" s="351"/>
      <c r="T148" s="351"/>
      <c r="U148" s="351"/>
      <c r="V148" s="351"/>
      <c r="W148" s="351"/>
      <c r="X148" s="351"/>
      <c r="Y148" s="351"/>
      <c r="Z148" s="351"/>
      <c r="AA148" s="351"/>
      <c r="AB148" s="351"/>
      <c r="AC148" s="351"/>
      <c r="AD148" s="351"/>
      <c r="AE148" s="440"/>
      <c r="AF148" s="297"/>
      <c r="AG148" s="297"/>
      <c r="AH148" s="297"/>
      <c r="AI148" s="475"/>
    </row>
    <row r="149" spans="2:35" ht="16.5" customHeight="1"/>
    <row r="150" spans="2:35" ht="16.5" customHeight="1"/>
    <row r="151" spans="2:35" ht="16.5" customHeight="1"/>
    <row r="152" spans="2:35" ht="16.5" customHeight="1"/>
    <row r="153" spans="2:35" ht="16.5" customHeight="1"/>
    <row r="154" spans="2:35" ht="16.5" customHeight="1"/>
    <row r="155" spans="2:35" ht="16.5" customHeight="1"/>
    <row r="156" spans="2:35" ht="16.5" customHeight="1"/>
    <row r="157" spans="2:35" ht="16.5" customHeight="1"/>
    <row r="158" spans="2:35"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8535FA65-46D0-41FE-8BDE-720835811468}">
          <x14:formula1>
            <xm:f>'WM-AR'!$A$7:$A$2292</xm:f>
          </x14:formula1>
          <xm:sqref>G7:G148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A650C-5B82-43B2-9521-F102BE9A62B8}">
  <sheetPr>
    <tabColor theme="7" tint="0.79998168889431442"/>
  </sheetPr>
  <dimension ref="B1:AI133"/>
  <sheetViews>
    <sheetView view="pageBreakPreview" zoomScale="70" zoomScaleNormal="100" zoomScaleSheetLayoutView="70" workbookViewId="0">
      <pane xSplit="13" ySplit="3" topLeftCell="N44"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20.75" style="78" customWidth="1"/>
    <col min="7" max="7" width="50.25" style="78" customWidth="1"/>
    <col min="8" max="8" width="11.75" style="267" customWidth="1"/>
    <col min="9" max="9" width="5.75" style="267" customWidth="1"/>
    <col min="10" max="10" width="4.75" style="79" customWidth="1"/>
    <col min="11" max="11" width="8.75" style="79" customWidth="1"/>
    <col min="12" max="13" width="9.75" style="79" customWidth="1"/>
    <col min="14" max="14" width="9.25" style="79" customWidth="1"/>
    <col min="15" max="15" width="7.125" style="79" customWidth="1"/>
    <col min="16" max="16" width="7.75" style="79" customWidth="1"/>
    <col min="17" max="17" width="7" style="79" customWidth="1"/>
    <col min="18" max="18" width="7.75" style="79" customWidth="1"/>
    <col min="19" max="19" width="7.5" style="79" customWidth="1"/>
    <col min="20" max="20" width="7" style="79" customWidth="1"/>
    <col min="21" max="21" width="7.125" style="79" customWidth="1"/>
    <col min="22" max="30" width="5.75" style="79" customWidth="1"/>
    <col min="31" max="31" width="24.625" style="78" customWidth="1"/>
    <col min="32" max="32" width="15.75" style="78" customWidth="1"/>
    <col min="33" max="33" width="8.75" style="78" customWidth="1"/>
    <col min="34" max="34" width="4.75" style="78" customWidth="1"/>
    <col min="35" max="35" width="15.75" style="79" customWidth="1"/>
    <col min="36" max="36" width="19.625" style="78" customWidth="1"/>
    <col min="37" max="16384" width="9" style="78"/>
  </cols>
  <sheetData>
    <row r="1" spans="2:35" ht="34.9" customHeight="1">
      <c r="B1" s="265" t="s">
        <v>1733</v>
      </c>
    </row>
    <row r="2" spans="2:35"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70" t="s">
        <v>752</v>
      </c>
    </row>
    <row r="3" spans="2:35" ht="34.9" customHeight="1">
      <c r="B3" s="271">
        <v>9</v>
      </c>
      <c r="C3" s="272" t="s">
        <v>1734</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5" ht="34.9" customHeight="1">
      <c r="B4" s="356">
        <v>9.1</v>
      </c>
      <c r="C4" s="357" t="s">
        <v>1735</v>
      </c>
      <c r="D4" s="357"/>
      <c r="E4" s="357"/>
      <c r="F4" s="459"/>
      <c r="G4" s="459"/>
      <c r="H4" s="359"/>
      <c r="I4" s="359"/>
      <c r="J4" s="360"/>
      <c r="K4" s="360"/>
      <c r="L4" s="360"/>
      <c r="M4" s="360"/>
      <c r="N4" s="360"/>
      <c r="O4" s="360"/>
      <c r="P4" s="360"/>
      <c r="Q4" s="360"/>
      <c r="R4" s="360"/>
      <c r="S4" s="360"/>
      <c r="T4" s="360"/>
      <c r="U4" s="360"/>
      <c r="V4" s="360"/>
      <c r="W4" s="360"/>
      <c r="X4" s="360"/>
      <c r="Y4" s="360"/>
      <c r="Z4" s="360"/>
      <c r="AA4" s="360"/>
      <c r="AB4" s="360"/>
      <c r="AC4" s="360"/>
      <c r="AD4" s="360"/>
      <c r="AE4" s="361"/>
      <c r="AF4" s="361"/>
      <c r="AG4" s="361"/>
      <c r="AH4" s="361"/>
      <c r="AI4" s="361"/>
    </row>
    <row r="5" spans="2:35" ht="33" customHeight="1">
      <c r="B5" s="438"/>
      <c r="C5" s="413" t="s">
        <v>1736</v>
      </c>
      <c r="D5" s="321"/>
      <c r="E5" s="321"/>
      <c r="F5" s="412" t="s">
        <v>1737</v>
      </c>
      <c r="G5" s="412"/>
      <c r="H5" s="415"/>
      <c r="I5" s="415"/>
      <c r="J5" s="416"/>
      <c r="K5" s="416"/>
      <c r="L5" s="416"/>
      <c r="M5" s="416"/>
      <c r="N5" s="416"/>
      <c r="O5" s="416"/>
      <c r="P5" s="416"/>
      <c r="Q5" s="416"/>
      <c r="R5" s="416"/>
      <c r="S5" s="416"/>
      <c r="T5" s="416"/>
      <c r="U5" s="416"/>
      <c r="V5" s="416"/>
      <c r="W5" s="416"/>
      <c r="X5" s="416"/>
      <c r="Y5" s="416"/>
      <c r="Z5" s="416"/>
      <c r="AA5" s="416"/>
      <c r="AB5" s="416"/>
      <c r="AC5" s="416"/>
      <c r="AD5" s="416"/>
      <c r="AE5" s="305"/>
      <c r="AF5" s="305"/>
      <c r="AG5" s="305"/>
      <c r="AH5" s="305"/>
      <c r="AI5" s="306"/>
    </row>
    <row r="6" spans="2:35" ht="34.9" customHeight="1">
      <c r="B6" s="440"/>
      <c r="C6" s="285" t="s">
        <v>601</v>
      </c>
      <c r="D6" s="308"/>
      <c r="E6" s="287" t="s">
        <v>692</v>
      </c>
      <c r="F6" s="288" t="s">
        <v>1738</v>
      </c>
      <c r="G6" s="289"/>
      <c r="H6" s="290"/>
      <c r="I6" s="290"/>
      <c r="J6" s="290"/>
      <c r="K6" s="290"/>
      <c r="L6" s="290"/>
      <c r="M6" s="291"/>
      <c r="N6" s="454"/>
      <c r="O6" s="442"/>
      <c r="P6" s="442"/>
      <c r="Q6" s="442"/>
      <c r="R6" s="442"/>
      <c r="S6" s="442"/>
      <c r="T6" s="442"/>
      <c r="U6" s="443"/>
      <c r="V6" s="444"/>
      <c r="W6" s="444"/>
      <c r="X6" s="444"/>
      <c r="Y6" s="444"/>
      <c r="Z6" s="444"/>
      <c r="AA6" s="444"/>
      <c r="AB6" s="444"/>
      <c r="AC6" s="444"/>
      <c r="AD6" s="444"/>
      <c r="AE6" s="499" t="s">
        <v>1739</v>
      </c>
      <c r="AF6" s="297"/>
      <c r="AG6" s="297"/>
      <c r="AH6" s="297"/>
      <c r="AI6" s="333"/>
    </row>
    <row r="7" spans="2:35" ht="49.9" customHeight="1">
      <c r="B7" s="314"/>
      <c r="C7" s="285"/>
      <c r="D7" s="285"/>
      <c r="E7" s="285"/>
      <c r="F7" s="286" t="str">
        <f t="shared" ref="F7" si="0">M7&amp;" "&amp;P7</f>
        <v xml:space="preserve">Steel Window (UoM: EA) </v>
      </c>
      <c r="G7" s="308" t="s">
        <v>1740</v>
      </c>
      <c r="H7" s="309" t="str">
        <f>LEFT(G7,14)</f>
        <v>A04AR153-00001</v>
      </c>
      <c r="I7" s="310"/>
      <c r="J7" s="310" t="str">
        <f>VLOOKUP($H7,'WM-AR'!$B$7:$AL$2292,34,FALSE)</f>
        <v>EA</v>
      </c>
      <c r="K7" s="310" t="str">
        <f>VLOOKUP($H7,'WM-AR'!$B$7:$AL$2292,4,FALSE)</f>
        <v>Finishing Work</v>
      </c>
      <c r="L7" s="310" t="str">
        <f>VLOOKUP($H7,'WM-AR'!$B$7:$AL$2292,6,FALSE)</f>
        <v>Door &amp; Window Work</v>
      </c>
      <c r="M7" s="310" t="str">
        <f>VLOOKUP($H7,'WM-AR'!$B$7:$AL$2292,8,FALSE)</f>
        <v>Steel Window (UoM: EA)</v>
      </c>
      <c r="N7" s="310" t="str">
        <f>VLOOKUP($H7,'WM-AR'!$B$7:$AL$2292,10,FALSE)</f>
        <v>Fire Protective Rating: N/A</v>
      </c>
      <c r="O7" s="310">
        <f>VLOOKUP($H7,'WM-AR'!$B$7:$AL$2292,12,FALSE)</f>
        <v>0</v>
      </c>
      <c r="P7" s="310" t="str">
        <f>IF(VLOOKUP($H7,'WM-AR'!$B$7:$AL$2292,14,FALSE)=0,"",VLOOKUP($H7,'WM-AR'!$B$7:$AL$2292,14,FALSE))</f>
        <v/>
      </c>
      <c r="Q7" s="310">
        <f>VLOOKUP($H7,'WM-AR'!$B$7:$AL$2292,16,FALSE)</f>
        <v>0</v>
      </c>
      <c r="R7" s="310">
        <f>VLOOKUP($H7,'WM-AR'!$B$7:$AL$2292,18,FALSE)</f>
        <v>0</v>
      </c>
      <c r="S7" s="310" t="str">
        <f>IF(VLOOKUP($H7,'WM-AR'!$B$7:$AL$2292,20,FALSE)=0,"",VLOOKUP($H7,'WM-AR'!$B$7:$AL$2292,20,FALSE))</f>
        <v>w/ Hardware &amp; Accessories</v>
      </c>
      <c r="T7" s="310">
        <f>VLOOKUP($H7,'WM-AR'!$B$7:$AL$2292,22,FALSE)</f>
        <v>0</v>
      </c>
      <c r="U7" s="310">
        <f>VLOOKUP($H7,'WM-AR'!$B$7:$AL$2292,24,FALSE)</f>
        <v>0</v>
      </c>
      <c r="V7" s="310">
        <f>VLOOKUP($H7,'WM-AR'!$B$7:$AL$2292,25,FALSE)</f>
        <v>0</v>
      </c>
      <c r="W7" s="310" t="str">
        <f>VLOOKUP($H7,'WM-AR'!$B$7:$AL$2292,26,FALSE)</f>
        <v>W x H=(  )mm x (  )mm</v>
      </c>
      <c r="X7" s="310">
        <f>VLOOKUP($H7,'WM-AR'!$B$7:$AL$2292,27,FALSE)</f>
        <v>0</v>
      </c>
      <c r="Y7" s="310">
        <f>VLOOKUP($H7,'WM-AR'!$B$7:$AL$2292,28,FALSE)</f>
        <v>0</v>
      </c>
      <c r="Z7" s="310">
        <f>VLOOKUP($H7,'WM-AR'!$B$7:$AL$2292,29,FALSE)</f>
        <v>0</v>
      </c>
      <c r="AA7" s="310">
        <f>VLOOKUP($H7,'WM-AR'!$B$7:$AL$2292,30,FALSE)</f>
        <v>0</v>
      </c>
      <c r="AB7" s="310">
        <f>VLOOKUP($H7,'WM-AR'!$B$7:$AL$2292,31,FALSE)</f>
        <v>0</v>
      </c>
      <c r="AC7" s="310">
        <f>VLOOKUP($H7,'WM-AR'!$B$7:$AL$2292,32,FALSE)</f>
        <v>0</v>
      </c>
      <c r="AD7" s="310">
        <f>VLOOKUP($H7,'WM-AR'!$B$7:$AL$2292,33,FALSE)</f>
        <v>0</v>
      </c>
      <c r="AE7" s="287" t="s">
        <v>1741</v>
      </c>
      <c r="AF7" s="316" t="s">
        <v>1603</v>
      </c>
      <c r="AG7" s="312"/>
      <c r="AH7" s="312" t="s">
        <v>1446</v>
      </c>
      <c r="AI7" s="334"/>
    </row>
    <row r="8" spans="2:35" ht="34.9" customHeight="1">
      <c r="B8" s="440"/>
      <c r="C8" s="285" t="s">
        <v>601</v>
      </c>
      <c r="D8" s="308"/>
      <c r="E8" s="287" t="s">
        <v>692</v>
      </c>
      <c r="F8" s="288" t="s">
        <v>1742</v>
      </c>
      <c r="G8" s="289"/>
      <c r="H8" s="290"/>
      <c r="I8" s="290"/>
      <c r="J8" s="290"/>
      <c r="K8" s="290"/>
      <c r="L8" s="290"/>
      <c r="M8" s="291"/>
      <c r="N8" s="454"/>
      <c r="O8" s="442"/>
      <c r="P8" s="442"/>
      <c r="Q8" s="442"/>
      <c r="R8" s="442"/>
      <c r="S8" s="442"/>
      <c r="T8" s="442"/>
      <c r="U8" s="443"/>
      <c r="V8" s="444"/>
      <c r="W8" s="444"/>
      <c r="X8" s="444"/>
      <c r="Y8" s="444"/>
      <c r="Z8" s="444"/>
      <c r="AA8" s="444"/>
      <c r="AB8" s="444"/>
      <c r="AC8" s="444"/>
      <c r="AD8" s="444"/>
      <c r="AE8" s="499" t="s">
        <v>1739</v>
      </c>
      <c r="AF8" s="297"/>
      <c r="AG8" s="297"/>
      <c r="AH8" s="297"/>
      <c r="AI8" s="333"/>
    </row>
    <row r="9" spans="2:35" ht="49.9" customHeight="1">
      <c r="B9" s="314"/>
      <c r="C9" s="285"/>
      <c r="D9" s="285"/>
      <c r="E9" s="285"/>
      <c r="F9" s="286" t="str">
        <f t="shared" ref="F9" si="1">M9&amp;" "&amp;P9</f>
        <v xml:space="preserve">Steel Window (UoM: EA) </v>
      </c>
      <c r="G9" s="308" t="s">
        <v>1740</v>
      </c>
      <c r="H9" s="309" t="str">
        <f>LEFT(G9,14)</f>
        <v>A04AR153-00001</v>
      </c>
      <c r="I9" s="310"/>
      <c r="J9" s="310" t="str">
        <f>VLOOKUP($H9,'WM-AR'!$B$7:$AL$2292,34,FALSE)</f>
        <v>EA</v>
      </c>
      <c r="K9" s="310" t="str">
        <f>VLOOKUP($H9,'WM-AR'!$B$7:$AL$2292,4,FALSE)</f>
        <v>Finishing Work</v>
      </c>
      <c r="L9" s="310" t="str">
        <f>VLOOKUP($H9,'WM-AR'!$B$7:$AL$2292,6,FALSE)</f>
        <v>Door &amp; Window Work</v>
      </c>
      <c r="M9" s="310" t="str">
        <f>VLOOKUP($H9,'WM-AR'!$B$7:$AL$2292,8,FALSE)</f>
        <v>Steel Window (UoM: EA)</v>
      </c>
      <c r="N9" s="310" t="str">
        <f>VLOOKUP($H9,'WM-AR'!$B$7:$AL$2292,10,FALSE)</f>
        <v>Fire Protective Rating: N/A</v>
      </c>
      <c r="O9" s="310">
        <f>VLOOKUP($H9,'WM-AR'!$B$7:$AL$2292,12,FALSE)</f>
        <v>0</v>
      </c>
      <c r="P9" s="310" t="str">
        <f>IF(VLOOKUP($H9,'WM-AR'!$B$7:$AL$2292,14,FALSE)=0,"",VLOOKUP($H9,'WM-AR'!$B$7:$AL$2292,14,FALSE))</f>
        <v/>
      </c>
      <c r="Q9" s="310">
        <f>VLOOKUP($H9,'WM-AR'!$B$7:$AL$2292,16,FALSE)</f>
        <v>0</v>
      </c>
      <c r="R9" s="310">
        <f>VLOOKUP($H9,'WM-AR'!$B$7:$AL$2292,18,FALSE)</f>
        <v>0</v>
      </c>
      <c r="S9" s="310" t="str">
        <f>IF(VLOOKUP($H9,'WM-AR'!$B$7:$AL$2292,20,FALSE)=0,"",VLOOKUP($H9,'WM-AR'!$B$7:$AL$2292,20,FALSE))</f>
        <v>w/ Hardware &amp; Accessories</v>
      </c>
      <c r="T9" s="310">
        <f>VLOOKUP($H9,'WM-AR'!$B$7:$AL$2292,22,FALSE)</f>
        <v>0</v>
      </c>
      <c r="U9" s="310">
        <f>VLOOKUP($H9,'WM-AR'!$B$7:$AL$2292,24,FALSE)</f>
        <v>0</v>
      </c>
      <c r="V9" s="310">
        <f>VLOOKUP($H9,'WM-AR'!$B$7:$AL$2292,25,FALSE)</f>
        <v>0</v>
      </c>
      <c r="W9" s="310" t="str">
        <f>VLOOKUP($H9,'WM-AR'!$B$7:$AL$2292,26,FALSE)</f>
        <v>W x H=(  )mm x (  )mm</v>
      </c>
      <c r="X9" s="310">
        <f>VLOOKUP($H9,'WM-AR'!$B$7:$AL$2292,27,FALSE)</f>
        <v>0</v>
      </c>
      <c r="Y9" s="310">
        <f>VLOOKUP($H9,'WM-AR'!$B$7:$AL$2292,28,FALSE)</f>
        <v>0</v>
      </c>
      <c r="Z9" s="310">
        <f>VLOOKUP($H9,'WM-AR'!$B$7:$AL$2292,29,FALSE)</f>
        <v>0</v>
      </c>
      <c r="AA9" s="310">
        <f>VLOOKUP($H9,'WM-AR'!$B$7:$AL$2292,30,FALSE)</f>
        <v>0</v>
      </c>
      <c r="AB9" s="310">
        <f>VLOOKUP($H9,'WM-AR'!$B$7:$AL$2292,31,FALSE)</f>
        <v>0</v>
      </c>
      <c r="AC9" s="310">
        <f>VLOOKUP($H9,'WM-AR'!$B$7:$AL$2292,32,FALSE)</f>
        <v>0</v>
      </c>
      <c r="AD9" s="310">
        <f>VLOOKUP($H9,'WM-AR'!$B$7:$AL$2292,33,FALSE)</f>
        <v>0</v>
      </c>
      <c r="AE9" s="287" t="s">
        <v>1741</v>
      </c>
      <c r="AF9" s="316" t="s">
        <v>1603</v>
      </c>
      <c r="AG9" s="312"/>
      <c r="AH9" s="312" t="s">
        <v>1446</v>
      </c>
      <c r="AI9" s="334"/>
    </row>
    <row r="10" spans="2:35" ht="33" customHeight="1">
      <c r="B10" s="438"/>
      <c r="C10" s="413" t="s">
        <v>1736</v>
      </c>
      <c r="D10" s="321"/>
      <c r="E10" s="321"/>
      <c r="F10" s="412" t="s">
        <v>1743</v>
      </c>
      <c r="G10" s="412"/>
      <c r="H10" s="415"/>
      <c r="I10" s="415"/>
      <c r="J10" s="416"/>
      <c r="K10" s="416"/>
      <c r="L10" s="416"/>
      <c r="M10" s="416"/>
      <c r="N10" s="416"/>
      <c r="O10" s="416"/>
      <c r="P10" s="416"/>
      <c r="Q10" s="416"/>
      <c r="R10" s="416"/>
      <c r="S10" s="416"/>
      <c r="T10" s="416"/>
      <c r="U10" s="416"/>
      <c r="V10" s="416"/>
      <c r="W10" s="416"/>
      <c r="X10" s="416"/>
      <c r="Y10" s="416"/>
      <c r="Z10" s="416"/>
      <c r="AA10" s="416"/>
      <c r="AB10" s="416"/>
      <c r="AC10" s="416"/>
      <c r="AD10" s="416"/>
      <c r="AE10" s="305"/>
      <c r="AF10" s="305"/>
      <c r="AG10" s="305"/>
      <c r="AH10" s="305"/>
      <c r="AI10" s="306"/>
    </row>
    <row r="11" spans="2:35" ht="34.9" customHeight="1">
      <c r="B11" s="440"/>
      <c r="C11" s="285" t="s">
        <v>601</v>
      </c>
      <c r="D11" s="308"/>
      <c r="E11" s="287" t="s">
        <v>692</v>
      </c>
      <c r="F11" s="288" t="s">
        <v>1744</v>
      </c>
      <c r="G11" s="289"/>
      <c r="H11" s="290"/>
      <c r="I11" s="290"/>
      <c r="J11" s="290"/>
      <c r="K11" s="290"/>
      <c r="L11" s="290"/>
      <c r="M11" s="291"/>
      <c r="N11" s="454"/>
      <c r="O11" s="442"/>
      <c r="P11" s="442"/>
      <c r="Q11" s="442"/>
      <c r="R11" s="442"/>
      <c r="S11" s="442"/>
      <c r="T11" s="442"/>
      <c r="U11" s="443"/>
      <c r="V11" s="444"/>
      <c r="W11" s="444"/>
      <c r="X11" s="444"/>
      <c r="Y11" s="444"/>
      <c r="Z11" s="444"/>
      <c r="AA11" s="444"/>
      <c r="AB11" s="444"/>
      <c r="AC11" s="444"/>
      <c r="AD11" s="444"/>
      <c r="AE11" s="499" t="s">
        <v>1739</v>
      </c>
      <c r="AF11" s="297"/>
      <c r="AG11" s="297"/>
      <c r="AH11" s="297"/>
      <c r="AI11" s="333"/>
    </row>
    <row r="12" spans="2:35" ht="49.9" customHeight="1">
      <c r="B12" s="314"/>
      <c r="C12" s="285"/>
      <c r="D12" s="285"/>
      <c r="E12" s="285"/>
      <c r="F12" s="286" t="str">
        <f t="shared" ref="F12" si="2">M12&amp;" "&amp;P12</f>
        <v xml:space="preserve">Aluminum Window (UoM: EA) </v>
      </c>
      <c r="G12" s="308" t="s">
        <v>1745</v>
      </c>
      <c r="H12" s="309" t="str">
        <f>LEFT(G12,14)</f>
        <v>A04AR159-00001</v>
      </c>
      <c r="I12" s="310"/>
      <c r="J12" s="310" t="str">
        <f>VLOOKUP($H12,'WM-AR'!$B$7:$AL$2292,34,FALSE)</f>
        <v>EA</v>
      </c>
      <c r="K12" s="310" t="str">
        <f>VLOOKUP($H12,'WM-AR'!$B$7:$AL$2292,4,FALSE)</f>
        <v>Finishing Work</v>
      </c>
      <c r="L12" s="310" t="str">
        <f>VLOOKUP($H12,'WM-AR'!$B$7:$AL$2292,6,FALSE)</f>
        <v>Door &amp; Window Work</v>
      </c>
      <c r="M12" s="310" t="str">
        <f>VLOOKUP($H12,'WM-AR'!$B$7:$AL$2292,8,FALSE)</f>
        <v>Aluminum Window (UoM: EA)</v>
      </c>
      <c r="N12" s="310" t="str">
        <f>VLOOKUP($H12,'WM-AR'!$B$7:$AL$2292,10,FALSE)</f>
        <v>Fire Protective Rating: N/A</v>
      </c>
      <c r="O12" s="310">
        <f>VLOOKUP($H12,'WM-AR'!$B$7:$AL$2292,12,FALSE)</f>
        <v>0</v>
      </c>
      <c r="P12" s="310" t="str">
        <f>IF(VLOOKUP($H12,'WM-AR'!$B$7:$AL$2292,14,FALSE)=0,"",VLOOKUP($H12,'WM-AR'!$B$7:$AL$2292,14,FALSE))</f>
        <v/>
      </c>
      <c r="Q12" s="310">
        <f>VLOOKUP($H12,'WM-AR'!$B$7:$AL$2292,16,FALSE)</f>
        <v>0</v>
      </c>
      <c r="R12" s="310">
        <f>VLOOKUP($H12,'WM-AR'!$B$7:$AL$2292,18,FALSE)</f>
        <v>0</v>
      </c>
      <c r="S12" s="310" t="str">
        <f>IF(VLOOKUP($H12,'WM-AR'!$B$7:$AL$2292,20,FALSE)=0,"",VLOOKUP($H12,'WM-AR'!$B$7:$AL$2292,20,FALSE))</f>
        <v>w/ Hardware &amp; Accessories</v>
      </c>
      <c r="T12" s="310">
        <f>VLOOKUP($H12,'WM-AR'!$B$7:$AL$2292,22,FALSE)</f>
        <v>0</v>
      </c>
      <c r="U12" s="310">
        <f>VLOOKUP($H12,'WM-AR'!$B$7:$AL$2292,24,FALSE)</f>
        <v>0</v>
      </c>
      <c r="V12" s="310">
        <f>VLOOKUP($H12,'WM-AR'!$B$7:$AL$2292,25,FALSE)</f>
        <v>0</v>
      </c>
      <c r="W12" s="310" t="str">
        <f>VLOOKUP($H12,'WM-AR'!$B$7:$AL$2292,26,FALSE)</f>
        <v>W x H=(  )mm x (  )mm</v>
      </c>
      <c r="X12" s="310">
        <f>VLOOKUP($H12,'WM-AR'!$B$7:$AL$2292,27,FALSE)</f>
        <v>0</v>
      </c>
      <c r="Y12" s="310">
        <f>VLOOKUP($H12,'WM-AR'!$B$7:$AL$2292,28,FALSE)</f>
        <v>0</v>
      </c>
      <c r="Z12" s="310">
        <f>VLOOKUP($H12,'WM-AR'!$B$7:$AL$2292,29,FALSE)</f>
        <v>0</v>
      </c>
      <c r="AA12" s="310">
        <f>VLOOKUP($H12,'WM-AR'!$B$7:$AL$2292,30,FALSE)</f>
        <v>0</v>
      </c>
      <c r="AB12" s="310">
        <f>VLOOKUP($H12,'WM-AR'!$B$7:$AL$2292,31,FALSE)</f>
        <v>0</v>
      </c>
      <c r="AC12" s="310">
        <f>VLOOKUP($H12,'WM-AR'!$B$7:$AL$2292,32,FALSE)</f>
        <v>0</v>
      </c>
      <c r="AD12" s="310">
        <f>VLOOKUP($H12,'WM-AR'!$B$7:$AL$2292,33,FALSE)</f>
        <v>0</v>
      </c>
      <c r="AE12" s="287" t="s">
        <v>1746</v>
      </c>
      <c r="AF12" s="316" t="s">
        <v>1603</v>
      </c>
      <c r="AG12" s="312"/>
      <c r="AH12" s="312" t="s">
        <v>1446</v>
      </c>
      <c r="AI12" s="334"/>
    </row>
    <row r="13" spans="2:35" ht="34.9" customHeight="1">
      <c r="B13" s="440"/>
      <c r="C13" s="285" t="s">
        <v>601</v>
      </c>
      <c r="D13" s="308"/>
      <c r="E13" s="287" t="s">
        <v>692</v>
      </c>
      <c r="F13" s="288" t="s">
        <v>1747</v>
      </c>
      <c r="G13" s="289"/>
      <c r="H13" s="290"/>
      <c r="I13" s="290"/>
      <c r="J13" s="290"/>
      <c r="K13" s="290"/>
      <c r="L13" s="290"/>
      <c r="M13" s="291"/>
      <c r="N13" s="454"/>
      <c r="O13" s="442"/>
      <c r="P13" s="442"/>
      <c r="Q13" s="442"/>
      <c r="R13" s="442"/>
      <c r="S13" s="442"/>
      <c r="T13" s="442"/>
      <c r="U13" s="443"/>
      <c r="V13" s="444"/>
      <c r="W13" s="444"/>
      <c r="X13" s="444"/>
      <c r="Y13" s="444"/>
      <c r="Z13" s="444"/>
      <c r="AA13" s="444"/>
      <c r="AB13" s="444"/>
      <c r="AC13" s="444"/>
      <c r="AD13" s="444"/>
      <c r="AE13" s="499" t="s">
        <v>1739</v>
      </c>
      <c r="AF13" s="297"/>
      <c r="AG13" s="297"/>
      <c r="AH13" s="297"/>
      <c r="AI13" s="333"/>
    </row>
    <row r="14" spans="2:35" ht="49.9" customHeight="1">
      <c r="B14" s="314"/>
      <c r="C14" s="285"/>
      <c r="D14" s="285"/>
      <c r="E14" s="285"/>
      <c r="F14" s="286" t="str">
        <f t="shared" ref="F14" si="3">M14&amp;" "&amp;P14</f>
        <v xml:space="preserve">Aluminum Window (UoM: EA) </v>
      </c>
      <c r="G14" s="308" t="s">
        <v>1745</v>
      </c>
      <c r="H14" s="309" t="str">
        <f>LEFT(G14,14)</f>
        <v>A04AR159-00001</v>
      </c>
      <c r="I14" s="310"/>
      <c r="J14" s="310" t="str">
        <f>VLOOKUP($H14,'WM-AR'!$B$7:$AL$2292,34,FALSE)</f>
        <v>EA</v>
      </c>
      <c r="K14" s="310" t="str">
        <f>VLOOKUP($H14,'WM-AR'!$B$7:$AL$2292,4,FALSE)</f>
        <v>Finishing Work</v>
      </c>
      <c r="L14" s="310" t="str">
        <f>VLOOKUP($H14,'WM-AR'!$B$7:$AL$2292,6,FALSE)</f>
        <v>Door &amp; Window Work</v>
      </c>
      <c r="M14" s="310" t="str">
        <f>VLOOKUP($H14,'WM-AR'!$B$7:$AL$2292,8,FALSE)</f>
        <v>Aluminum Window (UoM: EA)</v>
      </c>
      <c r="N14" s="310" t="str">
        <f>VLOOKUP($H14,'WM-AR'!$B$7:$AL$2292,10,FALSE)</f>
        <v>Fire Protective Rating: N/A</v>
      </c>
      <c r="O14" s="310">
        <f>VLOOKUP($H14,'WM-AR'!$B$7:$AL$2292,12,FALSE)</f>
        <v>0</v>
      </c>
      <c r="P14" s="310" t="str">
        <f>IF(VLOOKUP($H14,'WM-AR'!$B$7:$AL$2292,14,FALSE)=0,"",VLOOKUP($H14,'WM-AR'!$B$7:$AL$2292,14,FALSE))</f>
        <v/>
      </c>
      <c r="Q14" s="310">
        <f>VLOOKUP($H14,'WM-AR'!$B$7:$AL$2292,16,FALSE)</f>
        <v>0</v>
      </c>
      <c r="R14" s="310">
        <f>VLOOKUP($H14,'WM-AR'!$B$7:$AL$2292,18,FALSE)</f>
        <v>0</v>
      </c>
      <c r="S14" s="310" t="str">
        <f>IF(VLOOKUP($H14,'WM-AR'!$B$7:$AL$2292,20,FALSE)=0,"",VLOOKUP($H14,'WM-AR'!$B$7:$AL$2292,20,FALSE))</f>
        <v>w/ Hardware &amp; Accessories</v>
      </c>
      <c r="T14" s="310">
        <f>VLOOKUP($H14,'WM-AR'!$B$7:$AL$2292,22,FALSE)</f>
        <v>0</v>
      </c>
      <c r="U14" s="310">
        <f>VLOOKUP($H14,'WM-AR'!$B$7:$AL$2292,24,FALSE)</f>
        <v>0</v>
      </c>
      <c r="V14" s="310">
        <f>VLOOKUP($H14,'WM-AR'!$B$7:$AL$2292,25,FALSE)</f>
        <v>0</v>
      </c>
      <c r="W14" s="310" t="str">
        <f>VLOOKUP($H14,'WM-AR'!$B$7:$AL$2292,26,FALSE)</f>
        <v>W x H=(  )mm x (  )mm</v>
      </c>
      <c r="X14" s="310">
        <f>VLOOKUP($H14,'WM-AR'!$B$7:$AL$2292,27,FALSE)</f>
        <v>0</v>
      </c>
      <c r="Y14" s="310">
        <f>VLOOKUP($H14,'WM-AR'!$B$7:$AL$2292,28,FALSE)</f>
        <v>0</v>
      </c>
      <c r="Z14" s="310">
        <f>VLOOKUP($H14,'WM-AR'!$B$7:$AL$2292,29,FALSE)</f>
        <v>0</v>
      </c>
      <c r="AA14" s="310">
        <f>VLOOKUP($H14,'WM-AR'!$B$7:$AL$2292,30,FALSE)</f>
        <v>0</v>
      </c>
      <c r="AB14" s="310">
        <f>VLOOKUP($H14,'WM-AR'!$B$7:$AL$2292,31,FALSE)</f>
        <v>0</v>
      </c>
      <c r="AC14" s="310">
        <f>VLOOKUP($H14,'WM-AR'!$B$7:$AL$2292,32,FALSE)</f>
        <v>0</v>
      </c>
      <c r="AD14" s="310">
        <f>VLOOKUP($H14,'WM-AR'!$B$7:$AL$2292,33,FALSE)</f>
        <v>0</v>
      </c>
      <c r="AE14" s="287" t="s">
        <v>1741</v>
      </c>
      <c r="AF14" s="316" t="s">
        <v>1603</v>
      </c>
      <c r="AG14" s="312"/>
      <c r="AH14" s="312" t="s">
        <v>1446</v>
      </c>
      <c r="AI14" s="334"/>
    </row>
    <row r="15" spans="2:35" ht="33" customHeight="1">
      <c r="B15" s="438"/>
      <c r="C15" s="413" t="s">
        <v>1736</v>
      </c>
      <c r="D15" s="321"/>
      <c r="E15" s="321"/>
      <c r="F15" s="412" t="s">
        <v>1748</v>
      </c>
      <c r="G15" s="412"/>
      <c r="H15" s="415"/>
      <c r="I15" s="415"/>
      <c r="J15" s="416"/>
      <c r="K15" s="416"/>
      <c r="L15" s="416"/>
      <c r="M15" s="416"/>
      <c r="N15" s="416"/>
      <c r="O15" s="416"/>
      <c r="P15" s="416"/>
      <c r="Q15" s="416"/>
      <c r="R15" s="416"/>
      <c r="S15" s="416"/>
      <c r="T15" s="416"/>
      <c r="U15" s="416"/>
      <c r="V15" s="416"/>
      <c r="W15" s="416"/>
      <c r="X15" s="416"/>
      <c r="Y15" s="416"/>
      <c r="Z15" s="416"/>
      <c r="AA15" s="416"/>
      <c r="AB15" s="416"/>
      <c r="AC15" s="416"/>
      <c r="AD15" s="416"/>
      <c r="AE15" s="305"/>
      <c r="AF15" s="305"/>
      <c r="AG15" s="305"/>
      <c r="AH15" s="305"/>
      <c r="AI15" s="306"/>
    </row>
    <row r="16" spans="2:35" ht="34.9" customHeight="1">
      <c r="B16" s="440"/>
      <c r="C16" s="285" t="s">
        <v>601</v>
      </c>
      <c r="D16" s="308"/>
      <c r="E16" s="287" t="s">
        <v>692</v>
      </c>
      <c r="F16" s="288" t="s">
        <v>1749</v>
      </c>
      <c r="G16" s="289"/>
      <c r="H16" s="290"/>
      <c r="I16" s="290"/>
      <c r="J16" s="290"/>
      <c r="K16" s="290"/>
      <c r="L16" s="290"/>
      <c r="M16" s="291"/>
      <c r="N16" s="454"/>
      <c r="O16" s="442"/>
      <c r="P16" s="442"/>
      <c r="Q16" s="442"/>
      <c r="R16" s="442"/>
      <c r="S16" s="442"/>
      <c r="T16" s="442"/>
      <c r="U16" s="443"/>
      <c r="V16" s="444"/>
      <c r="W16" s="444"/>
      <c r="X16" s="444"/>
      <c r="Y16" s="444"/>
      <c r="Z16" s="444"/>
      <c r="AA16" s="444"/>
      <c r="AB16" s="444"/>
      <c r="AC16" s="444"/>
      <c r="AD16" s="444"/>
      <c r="AE16" s="499" t="s">
        <v>1739</v>
      </c>
      <c r="AF16" s="297"/>
      <c r="AG16" s="297"/>
      <c r="AH16" s="297"/>
      <c r="AI16" s="333"/>
    </row>
    <row r="17" spans="2:35" ht="49.9" customHeight="1">
      <c r="B17" s="314"/>
      <c r="C17" s="285"/>
      <c r="D17" s="285"/>
      <c r="E17" s="285"/>
      <c r="F17" s="286" t="str">
        <f t="shared" ref="F17" si="4">M17&amp;" "&amp;P17</f>
        <v xml:space="preserve">uPVC Window (UoM: EA) </v>
      </c>
      <c r="G17" s="308" t="s">
        <v>1750</v>
      </c>
      <c r="H17" s="309" t="str">
        <f>LEFT(G17,14)</f>
        <v>A04AR161-00001</v>
      </c>
      <c r="I17" s="310"/>
      <c r="J17" s="310" t="str">
        <f>VLOOKUP($H17,'WM-AR'!$B$7:$AL$2292,34,FALSE)</f>
        <v>EA</v>
      </c>
      <c r="K17" s="310" t="str">
        <f>VLOOKUP($H17,'WM-AR'!$B$7:$AL$2292,4,FALSE)</f>
        <v>Finishing Work</v>
      </c>
      <c r="L17" s="310" t="str">
        <f>VLOOKUP($H17,'WM-AR'!$B$7:$AL$2292,6,FALSE)</f>
        <v>Door &amp; Window Work</v>
      </c>
      <c r="M17" s="310" t="str">
        <f>VLOOKUP($H17,'WM-AR'!$B$7:$AL$2292,8,FALSE)</f>
        <v>uPVC Window (UoM: EA)</v>
      </c>
      <c r="N17" s="310">
        <f>VLOOKUP($H17,'WM-AR'!$B$7:$AL$2292,10,FALSE)</f>
        <v>0</v>
      </c>
      <c r="O17" s="310">
        <f>VLOOKUP($H17,'WM-AR'!$B$7:$AL$2292,12,FALSE)</f>
        <v>0</v>
      </c>
      <c r="P17" s="310" t="str">
        <f>IF(VLOOKUP($H17,'WM-AR'!$B$7:$AL$2292,14,FALSE)=0,"",VLOOKUP($H17,'WM-AR'!$B$7:$AL$2292,14,FALSE))</f>
        <v/>
      </c>
      <c r="Q17" s="310">
        <f>VLOOKUP($H17,'WM-AR'!$B$7:$AL$2292,16,FALSE)</f>
        <v>0</v>
      </c>
      <c r="R17" s="310">
        <f>VLOOKUP($H17,'WM-AR'!$B$7:$AL$2292,18,FALSE)</f>
        <v>0</v>
      </c>
      <c r="S17" s="310" t="str">
        <f>IF(VLOOKUP($H17,'WM-AR'!$B$7:$AL$2292,20,FALSE)=0,"",VLOOKUP($H17,'WM-AR'!$B$7:$AL$2292,20,FALSE))</f>
        <v>w/ Hardware &amp; Accessories</v>
      </c>
      <c r="T17" s="310">
        <f>VLOOKUP($H17,'WM-AR'!$B$7:$AL$2292,22,FALSE)</f>
        <v>0</v>
      </c>
      <c r="U17" s="310">
        <f>VLOOKUP($H17,'WM-AR'!$B$7:$AL$2292,24,FALSE)</f>
        <v>0</v>
      </c>
      <c r="V17" s="310">
        <f>VLOOKUP($H17,'WM-AR'!$B$7:$AL$2292,25,FALSE)</f>
        <v>0</v>
      </c>
      <c r="W17" s="310" t="str">
        <f>VLOOKUP($H17,'WM-AR'!$B$7:$AL$2292,26,FALSE)</f>
        <v>W x H=(  )mm x (  )mm</v>
      </c>
      <c r="X17" s="310">
        <f>VLOOKUP($H17,'WM-AR'!$B$7:$AL$2292,27,FALSE)</f>
        <v>0</v>
      </c>
      <c r="Y17" s="310">
        <f>VLOOKUP($H17,'WM-AR'!$B$7:$AL$2292,28,FALSE)</f>
        <v>0</v>
      </c>
      <c r="Z17" s="310">
        <f>VLOOKUP($H17,'WM-AR'!$B$7:$AL$2292,29,FALSE)</f>
        <v>0</v>
      </c>
      <c r="AA17" s="310">
        <f>VLOOKUP($H17,'WM-AR'!$B$7:$AL$2292,30,FALSE)</f>
        <v>0</v>
      </c>
      <c r="AB17" s="310">
        <f>VLOOKUP($H17,'WM-AR'!$B$7:$AL$2292,31,FALSE)</f>
        <v>0</v>
      </c>
      <c r="AC17" s="310">
        <f>VLOOKUP($H17,'WM-AR'!$B$7:$AL$2292,32,FALSE)</f>
        <v>0</v>
      </c>
      <c r="AD17" s="310">
        <f>VLOOKUP($H17,'WM-AR'!$B$7:$AL$2292,33,FALSE)</f>
        <v>0</v>
      </c>
      <c r="AE17" s="287" t="s">
        <v>1741</v>
      </c>
      <c r="AF17" s="316" t="s">
        <v>1603</v>
      </c>
      <c r="AG17" s="312"/>
      <c r="AH17" s="312" t="s">
        <v>1446</v>
      </c>
      <c r="AI17" s="334"/>
    </row>
    <row r="18" spans="2:35" ht="34.9" customHeight="1">
      <c r="B18" s="440"/>
      <c r="C18" s="285" t="s">
        <v>601</v>
      </c>
      <c r="D18" s="308"/>
      <c r="E18" s="287" t="s">
        <v>692</v>
      </c>
      <c r="F18" s="288" t="s">
        <v>1751</v>
      </c>
      <c r="G18" s="289"/>
      <c r="H18" s="290"/>
      <c r="I18" s="290"/>
      <c r="J18" s="290"/>
      <c r="K18" s="290"/>
      <c r="L18" s="290"/>
      <c r="M18" s="291"/>
      <c r="N18" s="454"/>
      <c r="O18" s="442"/>
      <c r="P18" s="442"/>
      <c r="Q18" s="442"/>
      <c r="R18" s="442"/>
      <c r="S18" s="442"/>
      <c r="T18" s="442"/>
      <c r="U18" s="443"/>
      <c r="V18" s="444"/>
      <c r="W18" s="444"/>
      <c r="X18" s="444"/>
      <c r="Y18" s="444"/>
      <c r="Z18" s="444"/>
      <c r="AA18" s="444"/>
      <c r="AB18" s="444"/>
      <c r="AC18" s="444"/>
      <c r="AD18" s="444"/>
      <c r="AE18" s="499" t="s">
        <v>1739</v>
      </c>
      <c r="AF18" s="297"/>
      <c r="AG18" s="297"/>
      <c r="AH18" s="297"/>
      <c r="AI18" s="333"/>
    </row>
    <row r="19" spans="2:35" ht="49.9" customHeight="1">
      <c r="B19" s="314"/>
      <c r="C19" s="285"/>
      <c r="D19" s="285"/>
      <c r="E19" s="285"/>
      <c r="F19" s="286" t="str">
        <f t="shared" ref="F19" si="5">M19&amp;" "&amp;P19</f>
        <v xml:space="preserve">uPVC Window (UoM: EA) </v>
      </c>
      <c r="G19" s="308" t="s">
        <v>1750</v>
      </c>
      <c r="H19" s="309" t="str">
        <f>LEFT(G19,14)</f>
        <v>A04AR161-00001</v>
      </c>
      <c r="I19" s="310"/>
      <c r="J19" s="310" t="str">
        <f>VLOOKUP($H19,'WM-AR'!$B$7:$AL$2292,34,FALSE)</f>
        <v>EA</v>
      </c>
      <c r="K19" s="310" t="str">
        <f>VLOOKUP($H19,'WM-AR'!$B$7:$AL$2292,4,FALSE)</f>
        <v>Finishing Work</v>
      </c>
      <c r="L19" s="310" t="str">
        <f>VLOOKUP($H19,'WM-AR'!$B$7:$AL$2292,6,FALSE)</f>
        <v>Door &amp; Window Work</v>
      </c>
      <c r="M19" s="310" t="str">
        <f>VLOOKUP($H19,'WM-AR'!$B$7:$AL$2292,8,FALSE)</f>
        <v>uPVC Window (UoM: EA)</v>
      </c>
      <c r="N19" s="310">
        <f>VLOOKUP($H19,'WM-AR'!$B$7:$AL$2292,10,FALSE)</f>
        <v>0</v>
      </c>
      <c r="O19" s="310">
        <f>VLOOKUP($H19,'WM-AR'!$B$7:$AL$2292,12,FALSE)</f>
        <v>0</v>
      </c>
      <c r="P19" s="310" t="str">
        <f>IF(VLOOKUP($H19,'WM-AR'!$B$7:$AL$2292,14,FALSE)=0,"",VLOOKUP($H19,'WM-AR'!$B$7:$AL$2292,14,FALSE))</f>
        <v/>
      </c>
      <c r="Q19" s="310">
        <f>VLOOKUP($H19,'WM-AR'!$B$7:$AL$2292,16,FALSE)</f>
        <v>0</v>
      </c>
      <c r="R19" s="310">
        <f>VLOOKUP($H19,'WM-AR'!$B$7:$AL$2292,18,FALSE)</f>
        <v>0</v>
      </c>
      <c r="S19" s="310" t="str">
        <f>IF(VLOOKUP($H19,'WM-AR'!$B$7:$AL$2292,20,FALSE)=0,"",VLOOKUP($H19,'WM-AR'!$B$7:$AL$2292,20,FALSE))</f>
        <v>w/ Hardware &amp; Accessories</v>
      </c>
      <c r="T19" s="310">
        <f>VLOOKUP($H19,'WM-AR'!$B$7:$AL$2292,22,FALSE)</f>
        <v>0</v>
      </c>
      <c r="U19" s="310">
        <f>VLOOKUP($H19,'WM-AR'!$B$7:$AL$2292,24,FALSE)</f>
        <v>0</v>
      </c>
      <c r="V19" s="310">
        <f>VLOOKUP($H19,'WM-AR'!$B$7:$AL$2292,25,FALSE)</f>
        <v>0</v>
      </c>
      <c r="W19" s="310" t="str">
        <f>VLOOKUP($H19,'WM-AR'!$B$7:$AL$2292,26,FALSE)</f>
        <v>W x H=(  )mm x (  )mm</v>
      </c>
      <c r="X19" s="310">
        <f>VLOOKUP($H19,'WM-AR'!$B$7:$AL$2292,27,FALSE)</f>
        <v>0</v>
      </c>
      <c r="Y19" s="310">
        <f>VLOOKUP($H19,'WM-AR'!$B$7:$AL$2292,28,FALSE)</f>
        <v>0</v>
      </c>
      <c r="Z19" s="310">
        <f>VLOOKUP($H19,'WM-AR'!$B$7:$AL$2292,29,FALSE)</f>
        <v>0</v>
      </c>
      <c r="AA19" s="310">
        <f>VLOOKUP($H19,'WM-AR'!$B$7:$AL$2292,30,FALSE)</f>
        <v>0</v>
      </c>
      <c r="AB19" s="310">
        <f>VLOOKUP($H19,'WM-AR'!$B$7:$AL$2292,31,FALSE)</f>
        <v>0</v>
      </c>
      <c r="AC19" s="310">
        <f>VLOOKUP($H19,'WM-AR'!$B$7:$AL$2292,32,FALSE)</f>
        <v>0</v>
      </c>
      <c r="AD19" s="310">
        <f>VLOOKUP($H19,'WM-AR'!$B$7:$AL$2292,33,FALSE)</f>
        <v>0</v>
      </c>
      <c r="AE19" s="287" t="s">
        <v>1741</v>
      </c>
      <c r="AF19" s="316" t="s">
        <v>1603</v>
      </c>
      <c r="AG19" s="312"/>
      <c r="AH19" s="312" t="s">
        <v>1446</v>
      </c>
      <c r="AI19" s="334"/>
    </row>
    <row r="20" spans="2:35" ht="33" customHeight="1">
      <c r="B20" s="438"/>
      <c r="C20" s="413" t="s">
        <v>1736</v>
      </c>
      <c r="D20" s="321"/>
      <c r="E20" s="321"/>
      <c r="F20" s="412" t="s">
        <v>1752</v>
      </c>
      <c r="G20" s="412"/>
      <c r="H20" s="415"/>
      <c r="I20" s="415"/>
      <c r="J20" s="416"/>
      <c r="K20" s="416"/>
      <c r="L20" s="416"/>
      <c r="M20" s="416"/>
      <c r="N20" s="416"/>
      <c r="O20" s="416"/>
      <c r="P20" s="416"/>
      <c r="Q20" s="416"/>
      <c r="R20" s="416"/>
      <c r="S20" s="416"/>
      <c r="T20" s="416"/>
      <c r="U20" s="416"/>
      <c r="V20" s="416"/>
      <c r="W20" s="416"/>
      <c r="X20" s="416"/>
      <c r="Y20" s="416"/>
      <c r="Z20" s="416"/>
      <c r="AA20" s="416"/>
      <c r="AB20" s="416"/>
      <c r="AC20" s="416"/>
      <c r="AD20" s="416"/>
      <c r="AE20" s="305"/>
      <c r="AF20" s="305"/>
      <c r="AG20" s="305"/>
      <c r="AH20" s="305"/>
      <c r="AI20" s="306"/>
    </row>
    <row r="21" spans="2:35" ht="34.9" customHeight="1">
      <c r="B21" s="440"/>
      <c r="C21" s="285" t="s">
        <v>601</v>
      </c>
      <c r="D21" s="308"/>
      <c r="E21" s="287" t="s">
        <v>692</v>
      </c>
      <c r="F21" s="288" t="s">
        <v>1753</v>
      </c>
      <c r="G21" s="289"/>
      <c r="H21" s="290"/>
      <c r="I21" s="290"/>
      <c r="J21" s="290"/>
      <c r="K21" s="290"/>
      <c r="L21" s="290"/>
      <c r="M21" s="291"/>
      <c r="N21" s="454"/>
      <c r="O21" s="442"/>
      <c r="P21" s="442"/>
      <c r="Q21" s="442"/>
      <c r="R21" s="442"/>
      <c r="S21" s="442"/>
      <c r="T21" s="442"/>
      <c r="U21" s="443"/>
      <c r="V21" s="444"/>
      <c r="W21" s="444"/>
      <c r="X21" s="444"/>
      <c r="Y21" s="444"/>
      <c r="Z21" s="444"/>
      <c r="AA21" s="444"/>
      <c r="AB21" s="444"/>
      <c r="AC21" s="444"/>
      <c r="AD21" s="444"/>
      <c r="AE21" s="499" t="s">
        <v>1739</v>
      </c>
      <c r="AF21" s="297"/>
      <c r="AG21" s="297"/>
      <c r="AH21" s="297"/>
      <c r="AI21" s="333"/>
    </row>
    <row r="22" spans="2:35" ht="49.9" customHeight="1">
      <c r="B22" s="314"/>
      <c r="C22" s="285"/>
      <c r="D22" s="285"/>
      <c r="E22" s="285"/>
      <c r="F22" s="286" t="str">
        <f t="shared" ref="F22" si="6">M22&amp;" "&amp;P22</f>
        <v xml:space="preserve">Blast Resistant Steel Window (UoM: EA) </v>
      </c>
      <c r="G22" s="308" t="s">
        <v>1754</v>
      </c>
      <c r="H22" s="309" t="str">
        <f>LEFT(G22,14)</f>
        <v>A04AR155-00001</v>
      </c>
      <c r="I22" s="310"/>
      <c r="J22" s="310" t="str">
        <f>VLOOKUP($H22,'WM-AR'!$B$7:$AL$2292,34,FALSE)</f>
        <v>EA</v>
      </c>
      <c r="K22" s="310" t="str">
        <f>VLOOKUP($H22,'WM-AR'!$B$7:$AL$2292,4,FALSE)</f>
        <v>Finishing Work</v>
      </c>
      <c r="L22" s="310" t="str">
        <f>VLOOKUP($H22,'WM-AR'!$B$7:$AL$2292,6,FALSE)</f>
        <v>Door &amp; Window Work</v>
      </c>
      <c r="M22" s="310" t="str">
        <f>VLOOKUP($H22,'WM-AR'!$B$7:$AL$2292,8,FALSE)</f>
        <v>Blast Resistant Steel Window (UoM: EA)</v>
      </c>
      <c r="N22" s="310">
        <f>VLOOKUP($H22,'WM-AR'!$B$7:$AL$2292,10,FALSE)</f>
        <v>0</v>
      </c>
      <c r="O22" s="310">
        <f>VLOOKUP($H22,'WM-AR'!$B$7:$AL$2292,12,FALSE)</f>
        <v>0</v>
      </c>
      <c r="P22" s="310" t="str">
        <f>IF(VLOOKUP($H22,'WM-AR'!$B$7:$AL$2292,14,FALSE)=0,"",VLOOKUP($H22,'WM-AR'!$B$7:$AL$2292,14,FALSE))</f>
        <v/>
      </c>
      <c r="Q22" s="310">
        <f>VLOOKUP($H22,'WM-AR'!$B$7:$AL$2292,16,FALSE)</f>
        <v>0</v>
      </c>
      <c r="R22" s="310">
        <f>VLOOKUP($H22,'WM-AR'!$B$7:$AL$2292,18,FALSE)</f>
        <v>0</v>
      </c>
      <c r="S22" s="310" t="str">
        <f>IF(VLOOKUP($H22,'WM-AR'!$B$7:$AL$2292,20,FALSE)=0,"",VLOOKUP($H22,'WM-AR'!$B$7:$AL$2292,20,FALSE))</f>
        <v>w/ Hardware &amp; Accessories</v>
      </c>
      <c r="T22" s="310">
        <f>VLOOKUP($H22,'WM-AR'!$B$7:$AL$2292,22,FALSE)</f>
        <v>0</v>
      </c>
      <c r="U22" s="310">
        <f>VLOOKUP($H22,'WM-AR'!$B$7:$AL$2292,24,FALSE)</f>
        <v>0</v>
      </c>
      <c r="V22" s="310">
        <f>VLOOKUP($H22,'WM-AR'!$B$7:$AL$2292,25,FALSE)</f>
        <v>0</v>
      </c>
      <c r="W22" s="310" t="str">
        <f>VLOOKUP($H22,'WM-AR'!$B$7:$AL$2292,26,FALSE)</f>
        <v>W x H=(  )mm x (  )mm</v>
      </c>
      <c r="X22" s="310">
        <f>VLOOKUP($H22,'WM-AR'!$B$7:$AL$2292,27,FALSE)</f>
        <v>0</v>
      </c>
      <c r="Y22" s="310">
        <f>VLOOKUP($H22,'WM-AR'!$B$7:$AL$2292,28,FALSE)</f>
        <v>0</v>
      </c>
      <c r="Z22" s="310">
        <f>VLOOKUP($H22,'WM-AR'!$B$7:$AL$2292,29,FALSE)</f>
        <v>0</v>
      </c>
      <c r="AA22" s="310">
        <f>VLOOKUP($H22,'WM-AR'!$B$7:$AL$2292,30,FALSE)</f>
        <v>0</v>
      </c>
      <c r="AB22" s="310" t="str">
        <f>VLOOKUP($H22,'WM-AR'!$B$7:$AL$2292,31,FALSE)</f>
        <v>Blast Load: Overpressure (   )psi, Duration (  )ms</v>
      </c>
      <c r="AC22" s="310">
        <f>VLOOKUP($H22,'WM-AR'!$B$7:$AL$2292,32,FALSE)</f>
        <v>0</v>
      </c>
      <c r="AD22" s="310">
        <f>VLOOKUP($H22,'WM-AR'!$B$7:$AL$2292,33,FALSE)</f>
        <v>0</v>
      </c>
      <c r="AE22" s="287" t="s">
        <v>1741</v>
      </c>
      <c r="AF22" s="316" t="s">
        <v>1603</v>
      </c>
      <c r="AG22" s="312"/>
      <c r="AH22" s="312" t="s">
        <v>1446</v>
      </c>
      <c r="AI22" s="334"/>
    </row>
    <row r="23" spans="2:35" ht="33" customHeight="1">
      <c r="B23" s="438"/>
      <c r="C23" s="413" t="s">
        <v>1736</v>
      </c>
      <c r="D23" s="321"/>
      <c r="E23" s="321"/>
      <c r="F23" s="412" t="s">
        <v>1755</v>
      </c>
      <c r="G23" s="412"/>
      <c r="H23" s="415"/>
      <c r="I23" s="415"/>
      <c r="J23" s="416"/>
      <c r="K23" s="416"/>
      <c r="L23" s="416"/>
      <c r="M23" s="416"/>
      <c r="N23" s="416"/>
      <c r="O23" s="416"/>
      <c r="P23" s="416"/>
      <c r="Q23" s="416"/>
      <c r="R23" s="416"/>
      <c r="S23" s="416"/>
      <c r="T23" s="416"/>
      <c r="U23" s="416"/>
      <c r="V23" s="416"/>
      <c r="W23" s="416"/>
      <c r="X23" s="416"/>
      <c r="Y23" s="416"/>
      <c r="Z23" s="416"/>
      <c r="AA23" s="416"/>
      <c r="AB23" s="416"/>
      <c r="AC23" s="416"/>
      <c r="AD23" s="416"/>
      <c r="AE23" s="305"/>
      <c r="AF23" s="305"/>
      <c r="AG23" s="305"/>
      <c r="AH23" s="305"/>
      <c r="AI23" s="306"/>
    </row>
    <row r="24" spans="2:35" ht="34.9" customHeight="1">
      <c r="B24" s="440"/>
      <c r="C24" s="285" t="s">
        <v>601</v>
      </c>
      <c r="D24" s="308"/>
      <c r="E24" s="287" t="s">
        <v>692</v>
      </c>
      <c r="F24" s="288" t="s">
        <v>1756</v>
      </c>
      <c r="G24" s="289"/>
      <c r="H24" s="290"/>
      <c r="I24" s="290"/>
      <c r="J24" s="290"/>
      <c r="K24" s="290"/>
      <c r="L24" s="290"/>
      <c r="M24" s="291"/>
      <c r="N24" s="454"/>
      <c r="O24" s="442"/>
      <c r="P24" s="442"/>
      <c r="Q24" s="442"/>
      <c r="R24" s="442"/>
      <c r="S24" s="442"/>
      <c r="T24" s="442"/>
      <c r="U24" s="443"/>
      <c r="V24" s="444"/>
      <c r="W24" s="444"/>
      <c r="X24" s="444"/>
      <c r="Y24" s="444"/>
      <c r="Z24" s="444"/>
      <c r="AA24" s="444"/>
      <c r="AB24" s="444"/>
      <c r="AC24" s="444"/>
      <c r="AD24" s="444"/>
      <c r="AE24" s="499" t="s">
        <v>1739</v>
      </c>
      <c r="AF24" s="297"/>
      <c r="AG24" s="297"/>
      <c r="AH24" s="297"/>
      <c r="AI24" s="333"/>
    </row>
    <row r="25" spans="2:35" ht="49.9" customHeight="1">
      <c r="B25" s="314"/>
      <c r="C25" s="285"/>
      <c r="D25" s="285"/>
      <c r="E25" s="285"/>
      <c r="F25" s="286" t="str">
        <f t="shared" ref="F25" si="7">M25&amp;" "&amp;P25</f>
        <v xml:space="preserve">Bullet-Proof Steel Window (UoM: EA) </v>
      </c>
      <c r="G25" s="308" t="s">
        <v>1757</v>
      </c>
      <c r="H25" s="309" t="str">
        <f>LEFT(G25,14)</f>
        <v>A04AR157-00001</v>
      </c>
      <c r="I25" s="310"/>
      <c r="J25" s="310" t="str">
        <f>VLOOKUP($H25,'WM-AR'!$B$7:$AL$2292,34,FALSE)</f>
        <v>EA</v>
      </c>
      <c r="K25" s="310" t="str">
        <f>VLOOKUP($H25,'WM-AR'!$B$7:$AL$2292,4,FALSE)</f>
        <v>Finishing Work</v>
      </c>
      <c r="L25" s="310" t="str">
        <f>VLOOKUP($H25,'WM-AR'!$B$7:$AL$2292,6,FALSE)</f>
        <v>Door &amp; Window Work</v>
      </c>
      <c r="M25" s="310" t="str">
        <f>VLOOKUP($H25,'WM-AR'!$B$7:$AL$2292,8,FALSE)</f>
        <v>Bullet-Proof Steel Window (UoM: EA)</v>
      </c>
      <c r="N25" s="310">
        <f>VLOOKUP($H25,'WM-AR'!$B$7:$AL$2292,10,FALSE)</f>
        <v>0</v>
      </c>
      <c r="O25" s="310">
        <f>VLOOKUP($H25,'WM-AR'!$B$7:$AL$2292,12,FALSE)</f>
        <v>0</v>
      </c>
      <c r="P25" s="310" t="str">
        <f>IF(VLOOKUP($H25,'WM-AR'!$B$7:$AL$2292,14,FALSE)=0,"",VLOOKUP($H25,'WM-AR'!$B$7:$AL$2292,14,FALSE))</f>
        <v/>
      </c>
      <c r="Q25" s="310">
        <f>VLOOKUP($H25,'WM-AR'!$B$7:$AL$2292,16,FALSE)</f>
        <v>0</v>
      </c>
      <c r="R25" s="310">
        <f>VLOOKUP($H25,'WM-AR'!$B$7:$AL$2292,18,FALSE)</f>
        <v>0</v>
      </c>
      <c r="S25" s="310" t="str">
        <f>IF(VLOOKUP($H25,'WM-AR'!$B$7:$AL$2292,20,FALSE)=0,"",VLOOKUP($H25,'WM-AR'!$B$7:$AL$2292,20,FALSE))</f>
        <v>w/ Hardware &amp; Accessories</v>
      </c>
      <c r="T25" s="310">
        <f>VLOOKUP($H25,'WM-AR'!$B$7:$AL$2292,22,FALSE)</f>
        <v>0</v>
      </c>
      <c r="U25" s="310">
        <f>VLOOKUP($H25,'WM-AR'!$B$7:$AL$2292,24,FALSE)</f>
        <v>0</v>
      </c>
      <c r="V25" s="310">
        <f>VLOOKUP($H25,'WM-AR'!$B$7:$AL$2292,25,FALSE)</f>
        <v>0</v>
      </c>
      <c r="W25" s="310" t="str">
        <f>VLOOKUP($H25,'WM-AR'!$B$7:$AL$2292,26,FALSE)</f>
        <v>W x H=(  )mm x (  )mm</v>
      </c>
      <c r="X25" s="310">
        <f>VLOOKUP($H25,'WM-AR'!$B$7:$AL$2292,27,FALSE)</f>
        <v>0</v>
      </c>
      <c r="Y25" s="310">
        <f>VLOOKUP($H25,'WM-AR'!$B$7:$AL$2292,28,FALSE)</f>
        <v>0</v>
      </c>
      <c r="Z25" s="310">
        <f>VLOOKUP($H25,'WM-AR'!$B$7:$AL$2292,29,FALSE)</f>
        <v>0</v>
      </c>
      <c r="AA25" s="310">
        <f>VLOOKUP($H25,'WM-AR'!$B$7:$AL$2292,30,FALSE)</f>
        <v>0</v>
      </c>
      <c r="AB25" s="310">
        <f>VLOOKUP($H25,'WM-AR'!$B$7:$AL$2292,31,FALSE)</f>
        <v>0</v>
      </c>
      <c r="AC25" s="310">
        <f>VLOOKUP($H25,'WM-AR'!$B$7:$AL$2292,32,FALSE)</f>
        <v>0</v>
      </c>
      <c r="AD25" s="310">
        <f>VLOOKUP($H25,'WM-AR'!$B$7:$AL$2292,33,FALSE)</f>
        <v>0</v>
      </c>
      <c r="AE25" s="287" t="s">
        <v>1741</v>
      </c>
      <c r="AF25" s="316" t="s">
        <v>1603</v>
      </c>
      <c r="AG25" s="312"/>
      <c r="AH25" s="312" t="s">
        <v>1446</v>
      </c>
      <c r="AI25" s="334"/>
    </row>
    <row r="26" spans="2:35" ht="34.9" customHeight="1">
      <c r="B26" s="349"/>
      <c r="C26" s="420"/>
      <c r="D26" s="426"/>
      <c r="E26" s="426"/>
      <c r="F26" s="426"/>
      <c r="G26" s="426"/>
      <c r="H26" s="350"/>
      <c r="I26" s="351"/>
      <c r="J26" s="351"/>
      <c r="K26" s="351"/>
      <c r="L26" s="351"/>
      <c r="M26" s="351"/>
      <c r="N26" s="351"/>
      <c r="O26" s="351"/>
      <c r="P26" s="351"/>
      <c r="Q26" s="351"/>
      <c r="R26" s="351"/>
      <c r="S26" s="351"/>
      <c r="T26" s="351"/>
      <c r="U26" s="351"/>
      <c r="V26" s="351"/>
      <c r="W26" s="351"/>
      <c r="X26" s="351"/>
      <c r="Y26" s="351"/>
      <c r="Z26" s="351"/>
      <c r="AA26" s="351"/>
      <c r="AB26" s="351"/>
      <c r="AC26" s="351"/>
      <c r="AD26" s="351"/>
      <c r="AE26" s="440"/>
      <c r="AF26" s="297"/>
      <c r="AG26" s="297"/>
      <c r="AH26" s="297"/>
      <c r="AI26" s="475"/>
    </row>
    <row r="27" spans="2:35" ht="34.9" customHeight="1">
      <c r="B27" s="356">
        <v>9.1999999999999993</v>
      </c>
      <c r="C27" s="357" t="s">
        <v>1758</v>
      </c>
      <c r="D27" s="357"/>
      <c r="E27" s="357"/>
      <c r="F27" s="459"/>
      <c r="G27" s="459"/>
      <c r="H27" s="359"/>
      <c r="I27" s="359"/>
      <c r="J27" s="360"/>
      <c r="K27" s="360"/>
      <c r="L27" s="360"/>
      <c r="M27" s="360"/>
      <c r="N27" s="360"/>
      <c r="O27" s="360"/>
      <c r="P27" s="360"/>
      <c r="Q27" s="360"/>
      <c r="R27" s="360"/>
      <c r="S27" s="360"/>
      <c r="T27" s="360"/>
      <c r="U27" s="360"/>
      <c r="V27" s="360"/>
      <c r="W27" s="360"/>
      <c r="X27" s="360"/>
      <c r="Y27" s="360"/>
      <c r="Z27" s="360"/>
      <c r="AA27" s="360"/>
      <c r="AB27" s="360"/>
      <c r="AC27" s="360"/>
      <c r="AD27" s="360"/>
      <c r="AE27" s="361"/>
      <c r="AF27" s="361"/>
      <c r="AG27" s="361"/>
      <c r="AH27" s="361"/>
      <c r="AI27" s="361"/>
    </row>
    <row r="28" spans="2:35" ht="33" customHeight="1">
      <c r="B28" s="438"/>
      <c r="C28" s="413" t="s">
        <v>1759</v>
      </c>
      <c r="D28" s="321"/>
      <c r="E28" s="321"/>
      <c r="F28" s="412" t="s">
        <v>1737</v>
      </c>
      <c r="G28" s="412"/>
      <c r="H28" s="415"/>
      <c r="I28" s="415"/>
      <c r="J28" s="416"/>
      <c r="K28" s="416"/>
      <c r="L28" s="416"/>
      <c r="M28" s="416"/>
      <c r="N28" s="416"/>
      <c r="O28" s="416"/>
      <c r="P28" s="416"/>
      <c r="Q28" s="416"/>
      <c r="R28" s="416"/>
      <c r="S28" s="416"/>
      <c r="T28" s="416"/>
      <c r="U28" s="416"/>
      <c r="V28" s="416"/>
      <c r="W28" s="416"/>
      <c r="X28" s="416"/>
      <c r="Y28" s="416"/>
      <c r="Z28" s="416"/>
      <c r="AA28" s="416"/>
      <c r="AB28" s="416"/>
      <c r="AC28" s="416"/>
      <c r="AD28" s="416"/>
      <c r="AE28" s="305"/>
      <c r="AF28" s="305"/>
      <c r="AG28" s="305"/>
      <c r="AH28" s="305"/>
      <c r="AI28" s="306"/>
    </row>
    <row r="29" spans="2:35" ht="34.9" customHeight="1">
      <c r="B29" s="440"/>
      <c r="C29" s="285" t="s">
        <v>601</v>
      </c>
      <c r="D29" s="308"/>
      <c r="E29" s="287" t="s">
        <v>692</v>
      </c>
      <c r="F29" s="288" t="s">
        <v>1760</v>
      </c>
      <c r="G29" s="289"/>
      <c r="H29" s="290"/>
      <c r="I29" s="290"/>
      <c r="J29" s="290"/>
      <c r="K29" s="290"/>
      <c r="L29" s="290"/>
      <c r="M29" s="291"/>
      <c r="N29" s="454"/>
      <c r="O29" s="442"/>
      <c r="P29" s="442"/>
      <c r="Q29" s="442"/>
      <c r="R29" s="442"/>
      <c r="S29" s="442"/>
      <c r="T29" s="442"/>
      <c r="U29" s="443"/>
      <c r="V29" s="444"/>
      <c r="W29" s="444"/>
      <c r="X29" s="444"/>
      <c r="Y29" s="444"/>
      <c r="Z29" s="444"/>
      <c r="AA29" s="444"/>
      <c r="AB29" s="444"/>
      <c r="AC29" s="444"/>
      <c r="AD29" s="444"/>
      <c r="AE29" s="499" t="s">
        <v>1739</v>
      </c>
      <c r="AF29" s="297"/>
      <c r="AG29" s="297"/>
      <c r="AH29" s="297"/>
      <c r="AI29" s="333"/>
    </row>
    <row r="30" spans="2:35" ht="49.9" customHeight="1">
      <c r="B30" s="314"/>
      <c r="C30" s="285"/>
      <c r="D30" s="285"/>
      <c r="E30" s="285"/>
      <c r="F30" s="286" t="str">
        <f t="shared" ref="F30" si="8">M30&amp;" "&amp;P30</f>
        <v xml:space="preserve">Steel Window (UoM: EA) </v>
      </c>
      <c r="G30" s="308" t="s">
        <v>1740</v>
      </c>
      <c r="H30" s="309" t="str">
        <f>LEFT(G30,14)</f>
        <v>A04AR153-00001</v>
      </c>
      <c r="I30" s="310"/>
      <c r="J30" s="310" t="str">
        <f>VLOOKUP($H30,'WM-AR'!$B$7:$AL$2292,34,FALSE)</f>
        <v>EA</v>
      </c>
      <c r="K30" s="310" t="str">
        <f>VLOOKUP($H30,'WM-AR'!$B$7:$AL$2292,4,FALSE)</f>
        <v>Finishing Work</v>
      </c>
      <c r="L30" s="310" t="str">
        <f>VLOOKUP($H30,'WM-AR'!$B$7:$AL$2292,6,FALSE)</f>
        <v>Door &amp; Window Work</v>
      </c>
      <c r="M30" s="310" t="str">
        <f>VLOOKUP($H30,'WM-AR'!$B$7:$AL$2292,8,FALSE)</f>
        <v>Steel Window (UoM: EA)</v>
      </c>
      <c r="N30" s="310" t="str">
        <f>VLOOKUP($H30,'WM-AR'!$B$7:$AL$2292,10,FALSE)</f>
        <v>Fire Protective Rating: N/A</v>
      </c>
      <c r="O30" s="310">
        <f>VLOOKUP($H30,'WM-AR'!$B$7:$AL$2292,12,FALSE)</f>
        <v>0</v>
      </c>
      <c r="P30" s="310" t="str">
        <f>IF(VLOOKUP($H30,'WM-AR'!$B$7:$AL$2292,14,FALSE)=0,"",VLOOKUP($H30,'WM-AR'!$B$7:$AL$2292,14,FALSE))</f>
        <v/>
      </c>
      <c r="Q30" s="310">
        <f>VLOOKUP($H30,'WM-AR'!$B$7:$AL$2292,16,FALSE)</f>
        <v>0</v>
      </c>
      <c r="R30" s="310">
        <f>VLOOKUP($H30,'WM-AR'!$B$7:$AL$2292,18,FALSE)</f>
        <v>0</v>
      </c>
      <c r="S30" s="310" t="str">
        <f>IF(VLOOKUP($H30,'WM-AR'!$B$7:$AL$2292,20,FALSE)=0,"",VLOOKUP($H30,'WM-AR'!$B$7:$AL$2292,20,FALSE))</f>
        <v>w/ Hardware &amp; Accessories</v>
      </c>
      <c r="T30" s="310">
        <f>VLOOKUP($H30,'WM-AR'!$B$7:$AL$2292,22,FALSE)</f>
        <v>0</v>
      </c>
      <c r="U30" s="310">
        <f>VLOOKUP($H30,'WM-AR'!$B$7:$AL$2292,24,FALSE)</f>
        <v>0</v>
      </c>
      <c r="V30" s="310">
        <f>VLOOKUP($H30,'WM-AR'!$B$7:$AL$2292,25,FALSE)</f>
        <v>0</v>
      </c>
      <c r="W30" s="310" t="str">
        <f>VLOOKUP($H30,'WM-AR'!$B$7:$AL$2292,26,FALSE)</f>
        <v>W x H=(  )mm x (  )mm</v>
      </c>
      <c r="X30" s="310">
        <f>VLOOKUP($H30,'WM-AR'!$B$7:$AL$2292,27,FALSE)</f>
        <v>0</v>
      </c>
      <c r="Y30" s="310">
        <f>VLOOKUP($H30,'WM-AR'!$B$7:$AL$2292,28,FALSE)</f>
        <v>0</v>
      </c>
      <c r="Z30" s="310">
        <f>VLOOKUP($H30,'WM-AR'!$B$7:$AL$2292,29,FALSE)</f>
        <v>0</v>
      </c>
      <c r="AA30" s="310">
        <f>VLOOKUP($H30,'WM-AR'!$B$7:$AL$2292,30,FALSE)</f>
        <v>0</v>
      </c>
      <c r="AB30" s="310">
        <f>VLOOKUP($H30,'WM-AR'!$B$7:$AL$2292,31,FALSE)</f>
        <v>0</v>
      </c>
      <c r="AC30" s="310">
        <f>VLOOKUP($H30,'WM-AR'!$B$7:$AL$2292,32,FALSE)</f>
        <v>0</v>
      </c>
      <c r="AD30" s="310">
        <f>VLOOKUP($H30,'WM-AR'!$B$7:$AL$2292,33,FALSE)</f>
        <v>0</v>
      </c>
      <c r="AE30" s="287" t="s">
        <v>1741</v>
      </c>
      <c r="AF30" s="316" t="s">
        <v>1603</v>
      </c>
      <c r="AG30" s="312"/>
      <c r="AH30" s="312" t="s">
        <v>1446</v>
      </c>
      <c r="AI30" s="334"/>
    </row>
    <row r="31" spans="2:35" ht="34.9" customHeight="1">
      <c r="B31" s="440"/>
      <c r="C31" s="285" t="s">
        <v>601</v>
      </c>
      <c r="D31" s="308"/>
      <c r="E31" s="287" t="s">
        <v>692</v>
      </c>
      <c r="F31" s="288" t="s">
        <v>1761</v>
      </c>
      <c r="G31" s="289"/>
      <c r="H31" s="290"/>
      <c r="I31" s="290"/>
      <c r="J31" s="290"/>
      <c r="K31" s="290"/>
      <c r="L31" s="290"/>
      <c r="M31" s="291"/>
      <c r="N31" s="454"/>
      <c r="O31" s="442"/>
      <c r="P31" s="442"/>
      <c r="Q31" s="442"/>
      <c r="R31" s="442"/>
      <c r="S31" s="442"/>
      <c r="T31" s="442"/>
      <c r="U31" s="443"/>
      <c r="V31" s="444"/>
      <c r="W31" s="444"/>
      <c r="X31" s="444"/>
      <c r="Y31" s="444"/>
      <c r="Z31" s="444"/>
      <c r="AA31" s="444"/>
      <c r="AB31" s="444"/>
      <c r="AC31" s="444"/>
      <c r="AD31" s="444"/>
      <c r="AE31" s="499" t="s">
        <v>1739</v>
      </c>
      <c r="AF31" s="297"/>
      <c r="AG31" s="297"/>
      <c r="AH31" s="297"/>
      <c r="AI31" s="333"/>
    </row>
    <row r="32" spans="2:35" ht="49.9" customHeight="1">
      <c r="B32" s="314"/>
      <c r="C32" s="285"/>
      <c r="D32" s="285"/>
      <c r="E32" s="285"/>
      <c r="F32" s="286" t="str">
        <f t="shared" ref="F32" si="9">M32&amp;" "&amp;P32</f>
        <v xml:space="preserve">Steel Window (UoM: EA) </v>
      </c>
      <c r="G32" s="308" t="s">
        <v>1740</v>
      </c>
      <c r="H32" s="309" t="str">
        <f>LEFT(G32,14)</f>
        <v>A04AR153-00001</v>
      </c>
      <c r="I32" s="310"/>
      <c r="J32" s="310" t="str">
        <f>VLOOKUP($H32,'WM-AR'!$B$7:$AL$2292,34,FALSE)</f>
        <v>EA</v>
      </c>
      <c r="K32" s="310" t="str">
        <f>VLOOKUP($H32,'WM-AR'!$B$7:$AL$2292,4,FALSE)</f>
        <v>Finishing Work</v>
      </c>
      <c r="L32" s="310" t="str">
        <f>VLOOKUP($H32,'WM-AR'!$B$7:$AL$2292,6,FALSE)</f>
        <v>Door &amp; Window Work</v>
      </c>
      <c r="M32" s="310" t="str">
        <f>VLOOKUP($H32,'WM-AR'!$B$7:$AL$2292,8,FALSE)</f>
        <v>Steel Window (UoM: EA)</v>
      </c>
      <c r="N32" s="310" t="str">
        <f>VLOOKUP($H32,'WM-AR'!$B$7:$AL$2292,10,FALSE)</f>
        <v>Fire Protective Rating: N/A</v>
      </c>
      <c r="O32" s="310">
        <f>VLOOKUP($H32,'WM-AR'!$B$7:$AL$2292,12,FALSE)</f>
        <v>0</v>
      </c>
      <c r="P32" s="310" t="str">
        <f>IF(VLOOKUP($H32,'WM-AR'!$B$7:$AL$2292,14,FALSE)=0,"",VLOOKUP($H32,'WM-AR'!$B$7:$AL$2292,14,FALSE))</f>
        <v/>
      </c>
      <c r="Q32" s="310">
        <f>VLOOKUP($H32,'WM-AR'!$B$7:$AL$2292,16,FALSE)</f>
        <v>0</v>
      </c>
      <c r="R32" s="310">
        <f>VLOOKUP($H32,'WM-AR'!$B$7:$AL$2292,18,FALSE)</f>
        <v>0</v>
      </c>
      <c r="S32" s="310" t="str">
        <f>IF(VLOOKUP($H32,'WM-AR'!$B$7:$AL$2292,20,FALSE)=0,"",VLOOKUP($H32,'WM-AR'!$B$7:$AL$2292,20,FALSE))</f>
        <v>w/ Hardware &amp; Accessories</v>
      </c>
      <c r="T32" s="310">
        <f>VLOOKUP($H32,'WM-AR'!$B$7:$AL$2292,22,FALSE)</f>
        <v>0</v>
      </c>
      <c r="U32" s="310">
        <f>VLOOKUP($H32,'WM-AR'!$B$7:$AL$2292,24,FALSE)</f>
        <v>0</v>
      </c>
      <c r="V32" s="310">
        <f>VLOOKUP($H32,'WM-AR'!$B$7:$AL$2292,25,FALSE)</f>
        <v>0</v>
      </c>
      <c r="W32" s="310" t="str">
        <f>VLOOKUP($H32,'WM-AR'!$B$7:$AL$2292,26,FALSE)</f>
        <v>W x H=(  )mm x (  )mm</v>
      </c>
      <c r="X32" s="310">
        <f>VLOOKUP($H32,'WM-AR'!$B$7:$AL$2292,27,FALSE)</f>
        <v>0</v>
      </c>
      <c r="Y32" s="310">
        <f>VLOOKUP($H32,'WM-AR'!$B$7:$AL$2292,28,FALSE)</f>
        <v>0</v>
      </c>
      <c r="Z32" s="310">
        <f>VLOOKUP($H32,'WM-AR'!$B$7:$AL$2292,29,FALSE)</f>
        <v>0</v>
      </c>
      <c r="AA32" s="310">
        <f>VLOOKUP($H32,'WM-AR'!$B$7:$AL$2292,30,FALSE)</f>
        <v>0</v>
      </c>
      <c r="AB32" s="310">
        <f>VLOOKUP($H32,'WM-AR'!$B$7:$AL$2292,31,FALSE)</f>
        <v>0</v>
      </c>
      <c r="AC32" s="310">
        <f>VLOOKUP($H32,'WM-AR'!$B$7:$AL$2292,32,FALSE)</f>
        <v>0</v>
      </c>
      <c r="AD32" s="310">
        <f>VLOOKUP($H32,'WM-AR'!$B$7:$AL$2292,33,FALSE)</f>
        <v>0</v>
      </c>
      <c r="AE32" s="287" t="s">
        <v>1741</v>
      </c>
      <c r="AF32" s="316" t="s">
        <v>1603</v>
      </c>
      <c r="AG32" s="312"/>
      <c r="AH32" s="312" t="s">
        <v>1446</v>
      </c>
      <c r="AI32" s="334"/>
    </row>
    <row r="33" spans="2:35" ht="33" customHeight="1">
      <c r="B33" s="438"/>
      <c r="C33" s="413" t="s">
        <v>1759</v>
      </c>
      <c r="D33" s="321"/>
      <c r="E33" s="321"/>
      <c r="F33" s="412" t="s">
        <v>1743</v>
      </c>
      <c r="G33" s="412"/>
      <c r="H33" s="415"/>
      <c r="I33" s="415"/>
      <c r="J33" s="416"/>
      <c r="K33" s="416"/>
      <c r="L33" s="416"/>
      <c r="M33" s="416"/>
      <c r="N33" s="416"/>
      <c r="O33" s="416"/>
      <c r="P33" s="416"/>
      <c r="Q33" s="416"/>
      <c r="R33" s="416"/>
      <c r="S33" s="416"/>
      <c r="T33" s="416"/>
      <c r="U33" s="416"/>
      <c r="V33" s="416"/>
      <c r="W33" s="416"/>
      <c r="X33" s="416"/>
      <c r="Y33" s="416"/>
      <c r="Z33" s="416"/>
      <c r="AA33" s="416"/>
      <c r="AB33" s="416"/>
      <c r="AC33" s="416"/>
      <c r="AD33" s="416"/>
      <c r="AE33" s="305"/>
      <c r="AF33" s="305"/>
      <c r="AG33" s="305"/>
      <c r="AH33" s="305"/>
      <c r="AI33" s="306"/>
    </row>
    <row r="34" spans="2:35" ht="34.9" customHeight="1">
      <c r="B34" s="440"/>
      <c r="C34" s="285" t="s">
        <v>601</v>
      </c>
      <c r="D34" s="308"/>
      <c r="E34" s="287" t="s">
        <v>692</v>
      </c>
      <c r="F34" s="288" t="s">
        <v>1762</v>
      </c>
      <c r="G34" s="289"/>
      <c r="H34" s="290"/>
      <c r="I34" s="290"/>
      <c r="J34" s="290"/>
      <c r="K34" s="290"/>
      <c r="L34" s="290"/>
      <c r="M34" s="291"/>
      <c r="N34" s="454"/>
      <c r="O34" s="442"/>
      <c r="P34" s="442"/>
      <c r="Q34" s="442"/>
      <c r="R34" s="442"/>
      <c r="S34" s="442"/>
      <c r="T34" s="442"/>
      <c r="U34" s="443"/>
      <c r="V34" s="444"/>
      <c r="W34" s="444"/>
      <c r="X34" s="444"/>
      <c r="Y34" s="444"/>
      <c r="Z34" s="444"/>
      <c r="AA34" s="444"/>
      <c r="AB34" s="444"/>
      <c r="AC34" s="444"/>
      <c r="AD34" s="444"/>
      <c r="AE34" s="499" t="s">
        <v>1739</v>
      </c>
      <c r="AF34" s="297"/>
      <c r="AG34" s="297"/>
      <c r="AH34" s="297"/>
      <c r="AI34" s="333"/>
    </row>
    <row r="35" spans="2:35" ht="49.9" customHeight="1">
      <c r="B35" s="314"/>
      <c r="C35" s="285"/>
      <c r="D35" s="285"/>
      <c r="E35" s="285"/>
      <c r="F35" s="286" t="str">
        <f t="shared" ref="F35" si="10">M35&amp;" "&amp;P35</f>
        <v xml:space="preserve">Aluminum Window (UoM: EA) </v>
      </c>
      <c r="G35" s="308" t="s">
        <v>1745</v>
      </c>
      <c r="H35" s="309" t="str">
        <f>LEFT(G35,14)</f>
        <v>A04AR159-00001</v>
      </c>
      <c r="I35" s="310"/>
      <c r="J35" s="310" t="str">
        <f>VLOOKUP($H35,'WM-AR'!$B$7:$AL$2292,34,FALSE)</f>
        <v>EA</v>
      </c>
      <c r="K35" s="310" t="str">
        <f>VLOOKUP($H35,'WM-AR'!$B$7:$AL$2292,4,FALSE)</f>
        <v>Finishing Work</v>
      </c>
      <c r="L35" s="310" t="str">
        <f>VLOOKUP($H35,'WM-AR'!$B$7:$AL$2292,6,FALSE)</f>
        <v>Door &amp; Window Work</v>
      </c>
      <c r="M35" s="310" t="str">
        <f>VLOOKUP($H35,'WM-AR'!$B$7:$AL$2292,8,FALSE)</f>
        <v>Aluminum Window (UoM: EA)</v>
      </c>
      <c r="N35" s="310" t="str">
        <f>VLOOKUP($H35,'WM-AR'!$B$7:$AL$2292,10,FALSE)</f>
        <v>Fire Protective Rating: N/A</v>
      </c>
      <c r="O35" s="310">
        <f>VLOOKUP($H35,'WM-AR'!$B$7:$AL$2292,12,FALSE)</f>
        <v>0</v>
      </c>
      <c r="P35" s="310" t="str">
        <f>IF(VLOOKUP($H35,'WM-AR'!$B$7:$AL$2292,14,FALSE)=0,"",VLOOKUP($H35,'WM-AR'!$B$7:$AL$2292,14,FALSE))</f>
        <v/>
      </c>
      <c r="Q35" s="310">
        <f>VLOOKUP($H35,'WM-AR'!$B$7:$AL$2292,16,FALSE)</f>
        <v>0</v>
      </c>
      <c r="R35" s="310">
        <f>VLOOKUP($H35,'WM-AR'!$B$7:$AL$2292,18,FALSE)</f>
        <v>0</v>
      </c>
      <c r="S35" s="310" t="str">
        <f>IF(VLOOKUP($H35,'WM-AR'!$B$7:$AL$2292,20,FALSE)=0,"",VLOOKUP($H35,'WM-AR'!$B$7:$AL$2292,20,FALSE))</f>
        <v>w/ Hardware &amp; Accessories</v>
      </c>
      <c r="T35" s="310">
        <f>VLOOKUP($H35,'WM-AR'!$B$7:$AL$2292,22,FALSE)</f>
        <v>0</v>
      </c>
      <c r="U35" s="310">
        <f>VLOOKUP($H35,'WM-AR'!$B$7:$AL$2292,24,FALSE)</f>
        <v>0</v>
      </c>
      <c r="V35" s="310">
        <f>VLOOKUP($H35,'WM-AR'!$B$7:$AL$2292,25,FALSE)</f>
        <v>0</v>
      </c>
      <c r="W35" s="310" t="str">
        <f>VLOOKUP($H35,'WM-AR'!$B$7:$AL$2292,26,FALSE)</f>
        <v>W x H=(  )mm x (  )mm</v>
      </c>
      <c r="X35" s="310">
        <f>VLOOKUP($H35,'WM-AR'!$B$7:$AL$2292,27,FALSE)</f>
        <v>0</v>
      </c>
      <c r="Y35" s="310">
        <f>VLOOKUP($H35,'WM-AR'!$B$7:$AL$2292,28,FALSE)</f>
        <v>0</v>
      </c>
      <c r="Z35" s="310">
        <f>VLOOKUP($H35,'WM-AR'!$B$7:$AL$2292,29,FALSE)</f>
        <v>0</v>
      </c>
      <c r="AA35" s="310">
        <f>VLOOKUP($H35,'WM-AR'!$B$7:$AL$2292,30,FALSE)</f>
        <v>0</v>
      </c>
      <c r="AB35" s="310">
        <f>VLOOKUP($H35,'WM-AR'!$B$7:$AL$2292,31,FALSE)</f>
        <v>0</v>
      </c>
      <c r="AC35" s="310">
        <f>VLOOKUP($H35,'WM-AR'!$B$7:$AL$2292,32,FALSE)</f>
        <v>0</v>
      </c>
      <c r="AD35" s="310">
        <f>VLOOKUP($H35,'WM-AR'!$B$7:$AL$2292,33,FALSE)</f>
        <v>0</v>
      </c>
      <c r="AE35" s="287" t="s">
        <v>1741</v>
      </c>
      <c r="AF35" s="316" t="s">
        <v>1603</v>
      </c>
      <c r="AG35" s="312"/>
      <c r="AH35" s="312" t="s">
        <v>1446</v>
      </c>
      <c r="AI35" s="334"/>
    </row>
    <row r="36" spans="2:35" ht="34.9" customHeight="1">
      <c r="B36" s="440"/>
      <c r="C36" s="285" t="s">
        <v>601</v>
      </c>
      <c r="D36" s="308"/>
      <c r="E36" s="287" t="s">
        <v>692</v>
      </c>
      <c r="F36" s="288" t="s">
        <v>1763</v>
      </c>
      <c r="G36" s="289"/>
      <c r="H36" s="290"/>
      <c r="I36" s="290"/>
      <c r="J36" s="290"/>
      <c r="K36" s="290"/>
      <c r="L36" s="290"/>
      <c r="M36" s="291"/>
      <c r="N36" s="454"/>
      <c r="O36" s="442"/>
      <c r="P36" s="442"/>
      <c r="Q36" s="442"/>
      <c r="R36" s="442"/>
      <c r="S36" s="442"/>
      <c r="T36" s="442"/>
      <c r="U36" s="443"/>
      <c r="V36" s="444"/>
      <c r="W36" s="444"/>
      <c r="X36" s="444"/>
      <c r="Y36" s="444"/>
      <c r="Z36" s="444"/>
      <c r="AA36" s="444"/>
      <c r="AB36" s="444"/>
      <c r="AC36" s="444"/>
      <c r="AD36" s="444"/>
      <c r="AE36" s="499" t="s">
        <v>1739</v>
      </c>
      <c r="AF36" s="297"/>
      <c r="AG36" s="297"/>
      <c r="AH36" s="297"/>
      <c r="AI36" s="333"/>
    </row>
    <row r="37" spans="2:35" ht="49.9" customHeight="1">
      <c r="B37" s="314"/>
      <c r="C37" s="285"/>
      <c r="D37" s="285"/>
      <c r="E37" s="285"/>
      <c r="F37" s="286" t="str">
        <f t="shared" ref="F37" si="11">M37&amp;" "&amp;P37</f>
        <v xml:space="preserve">Aluminum Window (UoM: EA) </v>
      </c>
      <c r="G37" s="308" t="s">
        <v>1745</v>
      </c>
      <c r="H37" s="309" t="str">
        <f>LEFT(G37,14)</f>
        <v>A04AR159-00001</v>
      </c>
      <c r="I37" s="310"/>
      <c r="J37" s="310" t="str">
        <f>VLOOKUP($H37,'WM-AR'!$B$7:$AL$2292,34,FALSE)</f>
        <v>EA</v>
      </c>
      <c r="K37" s="310" t="str">
        <f>VLOOKUP($H37,'WM-AR'!$B$7:$AL$2292,4,FALSE)</f>
        <v>Finishing Work</v>
      </c>
      <c r="L37" s="310" t="str">
        <f>VLOOKUP($H37,'WM-AR'!$B$7:$AL$2292,6,FALSE)</f>
        <v>Door &amp; Window Work</v>
      </c>
      <c r="M37" s="310" t="str">
        <f>VLOOKUP($H37,'WM-AR'!$B$7:$AL$2292,8,FALSE)</f>
        <v>Aluminum Window (UoM: EA)</v>
      </c>
      <c r="N37" s="310" t="str">
        <f>VLOOKUP($H37,'WM-AR'!$B$7:$AL$2292,10,FALSE)</f>
        <v>Fire Protective Rating: N/A</v>
      </c>
      <c r="O37" s="310">
        <f>VLOOKUP($H37,'WM-AR'!$B$7:$AL$2292,12,FALSE)</f>
        <v>0</v>
      </c>
      <c r="P37" s="310" t="str">
        <f>IF(VLOOKUP($H37,'WM-AR'!$B$7:$AL$2292,14,FALSE)=0,"",VLOOKUP($H37,'WM-AR'!$B$7:$AL$2292,14,FALSE))</f>
        <v/>
      </c>
      <c r="Q37" s="310">
        <f>VLOOKUP($H37,'WM-AR'!$B$7:$AL$2292,16,FALSE)</f>
        <v>0</v>
      </c>
      <c r="R37" s="310">
        <f>VLOOKUP($H37,'WM-AR'!$B$7:$AL$2292,18,FALSE)</f>
        <v>0</v>
      </c>
      <c r="S37" s="310" t="str">
        <f>IF(VLOOKUP($H37,'WM-AR'!$B$7:$AL$2292,20,FALSE)=0,"",VLOOKUP($H37,'WM-AR'!$B$7:$AL$2292,20,FALSE))</f>
        <v>w/ Hardware &amp; Accessories</v>
      </c>
      <c r="T37" s="310">
        <f>VLOOKUP($H37,'WM-AR'!$B$7:$AL$2292,22,FALSE)</f>
        <v>0</v>
      </c>
      <c r="U37" s="310">
        <f>VLOOKUP($H37,'WM-AR'!$B$7:$AL$2292,24,FALSE)</f>
        <v>0</v>
      </c>
      <c r="V37" s="310">
        <f>VLOOKUP($H37,'WM-AR'!$B$7:$AL$2292,25,FALSE)</f>
        <v>0</v>
      </c>
      <c r="W37" s="310" t="str">
        <f>VLOOKUP($H37,'WM-AR'!$B$7:$AL$2292,26,FALSE)</f>
        <v>W x H=(  )mm x (  )mm</v>
      </c>
      <c r="X37" s="310">
        <f>VLOOKUP($H37,'WM-AR'!$B$7:$AL$2292,27,FALSE)</f>
        <v>0</v>
      </c>
      <c r="Y37" s="310">
        <f>VLOOKUP($H37,'WM-AR'!$B$7:$AL$2292,28,FALSE)</f>
        <v>0</v>
      </c>
      <c r="Z37" s="310">
        <f>VLOOKUP($H37,'WM-AR'!$B$7:$AL$2292,29,FALSE)</f>
        <v>0</v>
      </c>
      <c r="AA37" s="310">
        <f>VLOOKUP($H37,'WM-AR'!$B$7:$AL$2292,30,FALSE)</f>
        <v>0</v>
      </c>
      <c r="AB37" s="310">
        <f>VLOOKUP($H37,'WM-AR'!$B$7:$AL$2292,31,FALSE)</f>
        <v>0</v>
      </c>
      <c r="AC37" s="310">
        <f>VLOOKUP($H37,'WM-AR'!$B$7:$AL$2292,32,FALSE)</f>
        <v>0</v>
      </c>
      <c r="AD37" s="310">
        <f>VLOOKUP($H37,'WM-AR'!$B$7:$AL$2292,33,FALSE)</f>
        <v>0</v>
      </c>
      <c r="AE37" s="287" t="s">
        <v>1741</v>
      </c>
      <c r="AF37" s="316" t="s">
        <v>1603</v>
      </c>
      <c r="AG37" s="312"/>
      <c r="AH37" s="312" t="s">
        <v>1446</v>
      </c>
      <c r="AI37" s="334"/>
    </row>
    <row r="38" spans="2:35" ht="33" customHeight="1">
      <c r="B38" s="438"/>
      <c r="C38" s="413" t="s">
        <v>1759</v>
      </c>
      <c r="D38" s="321"/>
      <c r="E38" s="321"/>
      <c r="F38" s="412" t="s">
        <v>1748</v>
      </c>
      <c r="G38" s="412"/>
      <c r="H38" s="415"/>
      <c r="I38" s="415"/>
      <c r="J38" s="416"/>
      <c r="K38" s="416"/>
      <c r="L38" s="416"/>
      <c r="M38" s="416"/>
      <c r="N38" s="416"/>
      <c r="O38" s="416"/>
      <c r="P38" s="416"/>
      <c r="Q38" s="416"/>
      <c r="R38" s="416"/>
      <c r="S38" s="416"/>
      <c r="T38" s="416"/>
      <c r="U38" s="416"/>
      <c r="V38" s="416"/>
      <c r="W38" s="416"/>
      <c r="X38" s="416"/>
      <c r="Y38" s="416"/>
      <c r="Z38" s="416"/>
      <c r="AA38" s="416"/>
      <c r="AB38" s="416"/>
      <c r="AC38" s="416"/>
      <c r="AD38" s="416"/>
      <c r="AE38" s="305"/>
      <c r="AF38" s="305"/>
      <c r="AG38" s="305"/>
      <c r="AH38" s="305"/>
      <c r="AI38" s="306"/>
    </row>
    <row r="39" spans="2:35" ht="34.9" customHeight="1">
      <c r="B39" s="440"/>
      <c r="C39" s="285" t="s">
        <v>601</v>
      </c>
      <c r="D39" s="308"/>
      <c r="E39" s="287" t="s">
        <v>692</v>
      </c>
      <c r="F39" s="288" t="s">
        <v>1764</v>
      </c>
      <c r="G39" s="289"/>
      <c r="H39" s="290"/>
      <c r="I39" s="290"/>
      <c r="J39" s="290"/>
      <c r="K39" s="290"/>
      <c r="L39" s="290"/>
      <c r="M39" s="291"/>
      <c r="N39" s="454"/>
      <c r="O39" s="442"/>
      <c r="P39" s="442"/>
      <c r="Q39" s="442"/>
      <c r="R39" s="442"/>
      <c r="S39" s="442"/>
      <c r="T39" s="442"/>
      <c r="U39" s="443"/>
      <c r="V39" s="444"/>
      <c r="W39" s="444"/>
      <c r="X39" s="444"/>
      <c r="Y39" s="444"/>
      <c r="Z39" s="444"/>
      <c r="AA39" s="444"/>
      <c r="AB39" s="444"/>
      <c r="AC39" s="444"/>
      <c r="AD39" s="444"/>
      <c r="AE39" s="499" t="s">
        <v>1739</v>
      </c>
      <c r="AF39" s="297"/>
      <c r="AG39" s="297"/>
      <c r="AH39" s="297"/>
      <c r="AI39" s="333"/>
    </row>
    <row r="40" spans="2:35" ht="49.9" customHeight="1">
      <c r="B40" s="314"/>
      <c r="C40" s="285"/>
      <c r="D40" s="285"/>
      <c r="E40" s="285"/>
      <c r="F40" s="286" t="str">
        <f t="shared" ref="F40" si="12">M40&amp;" "&amp;P40</f>
        <v xml:space="preserve">uPVC Window (UoM: EA) </v>
      </c>
      <c r="G40" s="308" t="s">
        <v>1750</v>
      </c>
      <c r="H40" s="309" t="str">
        <f>LEFT(G40,14)</f>
        <v>A04AR161-00001</v>
      </c>
      <c r="I40" s="310"/>
      <c r="J40" s="310" t="str">
        <f>VLOOKUP($H40,'WM-AR'!$B$7:$AL$2292,34,FALSE)</f>
        <v>EA</v>
      </c>
      <c r="K40" s="310" t="str">
        <f>VLOOKUP($H40,'WM-AR'!$B$7:$AL$2292,4,FALSE)</f>
        <v>Finishing Work</v>
      </c>
      <c r="L40" s="310" t="str">
        <f>VLOOKUP($H40,'WM-AR'!$B$7:$AL$2292,6,FALSE)</f>
        <v>Door &amp; Window Work</v>
      </c>
      <c r="M40" s="310" t="str">
        <f>VLOOKUP($H40,'WM-AR'!$B$7:$AL$2292,8,FALSE)</f>
        <v>uPVC Window (UoM: EA)</v>
      </c>
      <c r="N40" s="310">
        <f>VLOOKUP($H40,'WM-AR'!$B$7:$AL$2292,10,FALSE)</f>
        <v>0</v>
      </c>
      <c r="O40" s="310">
        <f>VLOOKUP($H40,'WM-AR'!$B$7:$AL$2292,12,FALSE)</f>
        <v>0</v>
      </c>
      <c r="P40" s="310" t="str">
        <f>IF(VLOOKUP($H40,'WM-AR'!$B$7:$AL$2292,14,FALSE)=0,"",VLOOKUP($H40,'WM-AR'!$B$7:$AL$2292,14,FALSE))</f>
        <v/>
      </c>
      <c r="Q40" s="310">
        <f>VLOOKUP($H40,'WM-AR'!$B$7:$AL$2292,16,FALSE)</f>
        <v>0</v>
      </c>
      <c r="R40" s="310">
        <f>VLOOKUP($H40,'WM-AR'!$B$7:$AL$2292,18,FALSE)</f>
        <v>0</v>
      </c>
      <c r="S40" s="310" t="str">
        <f>IF(VLOOKUP($H40,'WM-AR'!$B$7:$AL$2292,20,FALSE)=0,"",VLOOKUP($H40,'WM-AR'!$B$7:$AL$2292,20,FALSE))</f>
        <v>w/ Hardware &amp; Accessories</v>
      </c>
      <c r="T40" s="310">
        <f>VLOOKUP($H40,'WM-AR'!$B$7:$AL$2292,22,FALSE)</f>
        <v>0</v>
      </c>
      <c r="U40" s="310">
        <f>VLOOKUP($H40,'WM-AR'!$B$7:$AL$2292,24,FALSE)</f>
        <v>0</v>
      </c>
      <c r="V40" s="310">
        <f>VLOOKUP($H40,'WM-AR'!$B$7:$AL$2292,25,FALSE)</f>
        <v>0</v>
      </c>
      <c r="W40" s="310" t="str">
        <f>VLOOKUP($H40,'WM-AR'!$B$7:$AL$2292,26,FALSE)</f>
        <v>W x H=(  )mm x (  )mm</v>
      </c>
      <c r="X40" s="310">
        <f>VLOOKUP($H40,'WM-AR'!$B$7:$AL$2292,27,FALSE)</f>
        <v>0</v>
      </c>
      <c r="Y40" s="310">
        <f>VLOOKUP($H40,'WM-AR'!$B$7:$AL$2292,28,FALSE)</f>
        <v>0</v>
      </c>
      <c r="Z40" s="310">
        <f>VLOOKUP($H40,'WM-AR'!$B$7:$AL$2292,29,FALSE)</f>
        <v>0</v>
      </c>
      <c r="AA40" s="310">
        <f>VLOOKUP($H40,'WM-AR'!$B$7:$AL$2292,30,FALSE)</f>
        <v>0</v>
      </c>
      <c r="AB40" s="310">
        <f>VLOOKUP($H40,'WM-AR'!$B$7:$AL$2292,31,FALSE)</f>
        <v>0</v>
      </c>
      <c r="AC40" s="310">
        <f>VLOOKUP($H40,'WM-AR'!$B$7:$AL$2292,32,FALSE)</f>
        <v>0</v>
      </c>
      <c r="AD40" s="310">
        <f>VLOOKUP($H40,'WM-AR'!$B$7:$AL$2292,33,FALSE)</f>
        <v>0</v>
      </c>
      <c r="AE40" s="287" t="s">
        <v>1741</v>
      </c>
      <c r="AF40" s="316" t="s">
        <v>1603</v>
      </c>
      <c r="AG40" s="312"/>
      <c r="AH40" s="312" t="s">
        <v>1446</v>
      </c>
      <c r="AI40" s="334"/>
    </row>
    <row r="41" spans="2:35" ht="34.9" customHeight="1">
      <c r="B41" s="440"/>
      <c r="C41" s="285" t="s">
        <v>601</v>
      </c>
      <c r="D41" s="308"/>
      <c r="E41" s="287" t="s">
        <v>692</v>
      </c>
      <c r="F41" s="288" t="s">
        <v>1765</v>
      </c>
      <c r="G41" s="289"/>
      <c r="H41" s="290"/>
      <c r="I41" s="290"/>
      <c r="J41" s="290"/>
      <c r="K41" s="290"/>
      <c r="L41" s="290"/>
      <c r="M41" s="291"/>
      <c r="N41" s="454"/>
      <c r="O41" s="442"/>
      <c r="P41" s="442"/>
      <c r="Q41" s="442"/>
      <c r="R41" s="442"/>
      <c r="S41" s="442"/>
      <c r="T41" s="442"/>
      <c r="U41" s="443"/>
      <c r="V41" s="444"/>
      <c r="W41" s="444"/>
      <c r="X41" s="444"/>
      <c r="Y41" s="444"/>
      <c r="Z41" s="444"/>
      <c r="AA41" s="444"/>
      <c r="AB41" s="444"/>
      <c r="AC41" s="444"/>
      <c r="AD41" s="444"/>
      <c r="AE41" s="499" t="s">
        <v>1739</v>
      </c>
      <c r="AF41" s="297"/>
      <c r="AG41" s="297"/>
      <c r="AH41" s="297"/>
      <c r="AI41" s="333"/>
    </row>
    <row r="42" spans="2:35" ht="49.9" customHeight="1">
      <c r="B42" s="314"/>
      <c r="C42" s="285"/>
      <c r="D42" s="285"/>
      <c r="E42" s="285"/>
      <c r="F42" s="286" t="str">
        <f t="shared" ref="F42" si="13">M42&amp;" "&amp;P42</f>
        <v xml:space="preserve">uPVC Window (UoM: EA) </v>
      </c>
      <c r="G42" s="308" t="s">
        <v>1750</v>
      </c>
      <c r="H42" s="309" t="str">
        <f>LEFT(G42,14)</f>
        <v>A04AR161-00001</v>
      </c>
      <c r="I42" s="310"/>
      <c r="J42" s="310" t="str">
        <f>VLOOKUP($H42,'WM-AR'!$B$7:$AL$2292,34,FALSE)</f>
        <v>EA</v>
      </c>
      <c r="K42" s="310" t="str">
        <f>VLOOKUP($H42,'WM-AR'!$B$7:$AL$2292,4,FALSE)</f>
        <v>Finishing Work</v>
      </c>
      <c r="L42" s="310" t="str">
        <f>VLOOKUP($H42,'WM-AR'!$B$7:$AL$2292,6,FALSE)</f>
        <v>Door &amp; Window Work</v>
      </c>
      <c r="M42" s="310" t="str">
        <f>VLOOKUP($H42,'WM-AR'!$B$7:$AL$2292,8,FALSE)</f>
        <v>uPVC Window (UoM: EA)</v>
      </c>
      <c r="N42" s="310">
        <f>VLOOKUP($H42,'WM-AR'!$B$7:$AL$2292,10,FALSE)</f>
        <v>0</v>
      </c>
      <c r="O42" s="310">
        <f>VLOOKUP($H42,'WM-AR'!$B$7:$AL$2292,12,FALSE)</f>
        <v>0</v>
      </c>
      <c r="P42" s="310" t="str">
        <f>IF(VLOOKUP($H42,'WM-AR'!$B$7:$AL$2292,14,FALSE)=0,"",VLOOKUP($H42,'WM-AR'!$B$7:$AL$2292,14,FALSE))</f>
        <v/>
      </c>
      <c r="Q42" s="310">
        <f>VLOOKUP($H42,'WM-AR'!$B$7:$AL$2292,16,FALSE)</f>
        <v>0</v>
      </c>
      <c r="R42" s="310">
        <f>VLOOKUP($H42,'WM-AR'!$B$7:$AL$2292,18,FALSE)</f>
        <v>0</v>
      </c>
      <c r="S42" s="310" t="str">
        <f>IF(VLOOKUP($H42,'WM-AR'!$B$7:$AL$2292,20,FALSE)=0,"",VLOOKUP($H42,'WM-AR'!$B$7:$AL$2292,20,FALSE))</f>
        <v>w/ Hardware &amp; Accessories</v>
      </c>
      <c r="T42" s="310">
        <f>VLOOKUP($H42,'WM-AR'!$B$7:$AL$2292,22,FALSE)</f>
        <v>0</v>
      </c>
      <c r="U42" s="310">
        <f>VLOOKUP($H42,'WM-AR'!$B$7:$AL$2292,24,FALSE)</f>
        <v>0</v>
      </c>
      <c r="V42" s="310">
        <f>VLOOKUP($H42,'WM-AR'!$B$7:$AL$2292,25,FALSE)</f>
        <v>0</v>
      </c>
      <c r="W42" s="310" t="str">
        <f>VLOOKUP($H42,'WM-AR'!$B$7:$AL$2292,26,FALSE)</f>
        <v>W x H=(  )mm x (  )mm</v>
      </c>
      <c r="X42" s="310">
        <f>VLOOKUP($H42,'WM-AR'!$B$7:$AL$2292,27,FALSE)</f>
        <v>0</v>
      </c>
      <c r="Y42" s="310">
        <f>VLOOKUP($H42,'WM-AR'!$B$7:$AL$2292,28,FALSE)</f>
        <v>0</v>
      </c>
      <c r="Z42" s="310">
        <f>VLOOKUP($H42,'WM-AR'!$B$7:$AL$2292,29,FALSE)</f>
        <v>0</v>
      </c>
      <c r="AA42" s="310">
        <f>VLOOKUP($H42,'WM-AR'!$B$7:$AL$2292,30,FALSE)</f>
        <v>0</v>
      </c>
      <c r="AB42" s="310">
        <f>VLOOKUP($H42,'WM-AR'!$B$7:$AL$2292,31,FALSE)</f>
        <v>0</v>
      </c>
      <c r="AC42" s="310">
        <f>VLOOKUP($H42,'WM-AR'!$B$7:$AL$2292,32,FALSE)</f>
        <v>0</v>
      </c>
      <c r="AD42" s="310">
        <f>VLOOKUP($H42,'WM-AR'!$B$7:$AL$2292,33,FALSE)</f>
        <v>0</v>
      </c>
      <c r="AE42" s="287" t="s">
        <v>1741</v>
      </c>
      <c r="AF42" s="316" t="s">
        <v>1603</v>
      </c>
      <c r="AG42" s="312"/>
      <c r="AH42" s="312" t="s">
        <v>1446</v>
      </c>
      <c r="AI42" s="334"/>
    </row>
    <row r="43" spans="2:35" ht="33" customHeight="1">
      <c r="B43" s="438"/>
      <c r="C43" s="413" t="s">
        <v>1759</v>
      </c>
      <c r="D43" s="321"/>
      <c r="E43" s="321"/>
      <c r="F43" s="412" t="s">
        <v>1752</v>
      </c>
      <c r="G43" s="412"/>
      <c r="H43" s="415"/>
      <c r="I43" s="415"/>
      <c r="J43" s="416"/>
      <c r="K43" s="416"/>
      <c r="L43" s="416"/>
      <c r="M43" s="416"/>
      <c r="N43" s="416"/>
      <c r="O43" s="416"/>
      <c r="P43" s="416"/>
      <c r="Q43" s="416"/>
      <c r="R43" s="416"/>
      <c r="S43" s="416"/>
      <c r="T43" s="416"/>
      <c r="U43" s="416"/>
      <c r="V43" s="416"/>
      <c r="W43" s="416"/>
      <c r="X43" s="416"/>
      <c r="Y43" s="416"/>
      <c r="Z43" s="416"/>
      <c r="AA43" s="416"/>
      <c r="AB43" s="416"/>
      <c r="AC43" s="416"/>
      <c r="AD43" s="416"/>
      <c r="AE43" s="305"/>
      <c r="AF43" s="305"/>
      <c r="AG43" s="305"/>
      <c r="AH43" s="305"/>
      <c r="AI43" s="306"/>
    </row>
    <row r="44" spans="2:35" ht="34.9" customHeight="1">
      <c r="B44" s="440"/>
      <c r="C44" s="285" t="s">
        <v>601</v>
      </c>
      <c r="D44" s="308"/>
      <c r="E44" s="287" t="s">
        <v>692</v>
      </c>
      <c r="F44" s="288" t="s">
        <v>1766</v>
      </c>
      <c r="G44" s="289"/>
      <c r="H44" s="290"/>
      <c r="I44" s="290"/>
      <c r="J44" s="290"/>
      <c r="K44" s="290"/>
      <c r="L44" s="290"/>
      <c r="M44" s="291"/>
      <c r="N44" s="454"/>
      <c r="O44" s="442"/>
      <c r="P44" s="442"/>
      <c r="Q44" s="442"/>
      <c r="R44" s="442"/>
      <c r="S44" s="442"/>
      <c r="T44" s="442"/>
      <c r="U44" s="443"/>
      <c r="V44" s="444"/>
      <c r="W44" s="444"/>
      <c r="X44" s="444"/>
      <c r="Y44" s="444"/>
      <c r="Z44" s="444"/>
      <c r="AA44" s="444"/>
      <c r="AB44" s="444"/>
      <c r="AC44" s="444"/>
      <c r="AD44" s="444"/>
      <c r="AE44" s="499" t="s">
        <v>1739</v>
      </c>
      <c r="AF44" s="297"/>
      <c r="AG44" s="297"/>
      <c r="AH44" s="297"/>
      <c r="AI44" s="333"/>
    </row>
    <row r="45" spans="2:35" ht="49.9" customHeight="1">
      <c r="B45" s="314"/>
      <c r="C45" s="285"/>
      <c r="D45" s="285"/>
      <c r="E45" s="285"/>
      <c r="F45" s="286" t="str">
        <f t="shared" ref="F45" si="14">M45&amp;" "&amp;P45</f>
        <v xml:space="preserve">Blast Resistant Steel Window (UoM: EA) </v>
      </c>
      <c r="G45" s="308" t="s">
        <v>1754</v>
      </c>
      <c r="H45" s="309" t="str">
        <f>LEFT(G45,14)</f>
        <v>A04AR155-00001</v>
      </c>
      <c r="I45" s="310"/>
      <c r="J45" s="310" t="str">
        <f>VLOOKUP($H45,'WM-AR'!$B$7:$AL$2292,34,FALSE)</f>
        <v>EA</v>
      </c>
      <c r="K45" s="310" t="str">
        <f>VLOOKUP($H45,'WM-AR'!$B$7:$AL$2292,4,FALSE)</f>
        <v>Finishing Work</v>
      </c>
      <c r="L45" s="310" t="str">
        <f>VLOOKUP($H45,'WM-AR'!$B$7:$AL$2292,6,FALSE)</f>
        <v>Door &amp; Window Work</v>
      </c>
      <c r="M45" s="310" t="str">
        <f>VLOOKUP($H45,'WM-AR'!$B$7:$AL$2292,8,FALSE)</f>
        <v>Blast Resistant Steel Window (UoM: EA)</v>
      </c>
      <c r="N45" s="310">
        <f>VLOOKUP($H45,'WM-AR'!$B$7:$AL$2292,10,FALSE)</f>
        <v>0</v>
      </c>
      <c r="O45" s="310">
        <f>VLOOKUP($H45,'WM-AR'!$B$7:$AL$2292,12,FALSE)</f>
        <v>0</v>
      </c>
      <c r="P45" s="310" t="str">
        <f>IF(VLOOKUP($H45,'WM-AR'!$B$7:$AL$2292,14,FALSE)=0,"",VLOOKUP($H45,'WM-AR'!$B$7:$AL$2292,14,FALSE))</f>
        <v/>
      </c>
      <c r="Q45" s="310">
        <f>VLOOKUP($H45,'WM-AR'!$B$7:$AL$2292,16,FALSE)</f>
        <v>0</v>
      </c>
      <c r="R45" s="310">
        <f>VLOOKUP($H45,'WM-AR'!$B$7:$AL$2292,18,FALSE)</f>
        <v>0</v>
      </c>
      <c r="S45" s="310" t="str">
        <f>IF(VLOOKUP($H45,'WM-AR'!$B$7:$AL$2292,20,FALSE)=0,"",VLOOKUP($H45,'WM-AR'!$B$7:$AL$2292,20,FALSE))</f>
        <v>w/ Hardware &amp; Accessories</v>
      </c>
      <c r="T45" s="310">
        <f>VLOOKUP($H45,'WM-AR'!$B$7:$AL$2292,22,FALSE)</f>
        <v>0</v>
      </c>
      <c r="U45" s="310">
        <f>VLOOKUP($H45,'WM-AR'!$B$7:$AL$2292,24,FALSE)</f>
        <v>0</v>
      </c>
      <c r="V45" s="310">
        <f>VLOOKUP($H45,'WM-AR'!$B$7:$AL$2292,25,FALSE)</f>
        <v>0</v>
      </c>
      <c r="W45" s="310" t="str">
        <f>VLOOKUP($H45,'WM-AR'!$B$7:$AL$2292,26,FALSE)</f>
        <v>W x H=(  )mm x (  )mm</v>
      </c>
      <c r="X45" s="310">
        <f>VLOOKUP($H45,'WM-AR'!$B$7:$AL$2292,27,FALSE)</f>
        <v>0</v>
      </c>
      <c r="Y45" s="310">
        <f>VLOOKUP($H45,'WM-AR'!$B$7:$AL$2292,28,FALSE)</f>
        <v>0</v>
      </c>
      <c r="Z45" s="310">
        <f>VLOOKUP($H45,'WM-AR'!$B$7:$AL$2292,29,FALSE)</f>
        <v>0</v>
      </c>
      <c r="AA45" s="310">
        <f>VLOOKUP($H45,'WM-AR'!$B$7:$AL$2292,30,FALSE)</f>
        <v>0</v>
      </c>
      <c r="AB45" s="310" t="str">
        <f>VLOOKUP($H45,'WM-AR'!$B$7:$AL$2292,31,FALSE)</f>
        <v>Blast Load: Overpressure (   )psi, Duration (  )ms</v>
      </c>
      <c r="AC45" s="310">
        <f>VLOOKUP($H45,'WM-AR'!$B$7:$AL$2292,32,FALSE)</f>
        <v>0</v>
      </c>
      <c r="AD45" s="310">
        <f>VLOOKUP($H45,'WM-AR'!$B$7:$AL$2292,33,FALSE)</f>
        <v>0</v>
      </c>
      <c r="AE45" s="287" t="s">
        <v>1741</v>
      </c>
      <c r="AF45" s="316" t="s">
        <v>1603</v>
      </c>
      <c r="AG45" s="312"/>
      <c r="AH45" s="312" t="s">
        <v>1446</v>
      </c>
      <c r="AI45" s="334"/>
    </row>
    <row r="46" spans="2:35" ht="33" customHeight="1">
      <c r="B46" s="438"/>
      <c r="C46" s="413" t="s">
        <v>1759</v>
      </c>
      <c r="D46" s="321"/>
      <c r="E46" s="321"/>
      <c r="F46" s="412" t="s">
        <v>1755</v>
      </c>
      <c r="G46" s="412"/>
      <c r="H46" s="415"/>
      <c r="I46" s="415"/>
      <c r="J46" s="416"/>
      <c r="K46" s="416"/>
      <c r="L46" s="416"/>
      <c r="M46" s="416"/>
      <c r="N46" s="416"/>
      <c r="O46" s="416"/>
      <c r="P46" s="416"/>
      <c r="Q46" s="416"/>
      <c r="R46" s="416"/>
      <c r="S46" s="416"/>
      <c r="T46" s="416"/>
      <c r="U46" s="416"/>
      <c r="V46" s="416"/>
      <c r="W46" s="416"/>
      <c r="X46" s="416"/>
      <c r="Y46" s="416"/>
      <c r="Z46" s="416"/>
      <c r="AA46" s="416"/>
      <c r="AB46" s="416"/>
      <c r="AC46" s="416"/>
      <c r="AD46" s="416"/>
      <c r="AE46" s="305"/>
      <c r="AF46" s="305"/>
      <c r="AG46" s="305"/>
      <c r="AH46" s="305"/>
      <c r="AI46" s="306"/>
    </row>
    <row r="47" spans="2:35" ht="34.9" customHeight="1">
      <c r="B47" s="440"/>
      <c r="C47" s="285" t="s">
        <v>601</v>
      </c>
      <c r="D47" s="308"/>
      <c r="E47" s="287" t="s">
        <v>692</v>
      </c>
      <c r="F47" s="288" t="s">
        <v>1767</v>
      </c>
      <c r="G47" s="289"/>
      <c r="H47" s="290"/>
      <c r="I47" s="290"/>
      <c r="J47" s="290"/>
      <c r="K47" s="290"/>
      <c r="L47" s="290"/>
      <c r="M47" s="291"/>
      <c r="N47" s="454"/>
      <c r="O47" s="442"/>
      <c r="P47" s="442"/>
      <c r="Q47" s="442"/>
      <c r="R47" s="442"/>
      <c r="S47" s="442"/>
      <c r="T47" s="442"/>
      <c r="U47" s="443"/>
      <c r="V47" s="444"/>
      <c r="W47" s="444"/>
      <c r="X47" s="444"/>
      <c r="Y47" s="444"/>
      <c r="Z47" s="444"/>
      <c r="AA47" s="444"/>
      <c r="AB47" s="444"/>
      <c r="AC47" s="444"/>
      <c r="AD47" s="444"/>
      <c r="AE47" s="499" t="s">
        <v>1739</v>
      </c>
      <c r="AF47" s="297"/>
      <c r="AG47" s="297"/>
      <c r="AH47" s="297"/>
      <c r="AI47" s="333"/>
    </row>
    <row r="48" spans="2:35" ht="49.9" customHeight="1">
      <c r="B48" s="314"/>
      <c r="C48" s="285"/>
      <c r="D48" s="285"/>
      <c r="E48" s="285"/>
      <c r="F48" s="286" t="str">
        <f t="shared" ref="F48" si="15">M48&amp;" "&amp;P48</f>
        <v xml:space="preserve">Bullet-Proof Steel Window (UoM: EA) </v>
      </c>
      <c r="G48" s="308" t="s">
        <v>1757</v>
      </c>
      <c r="H48" s="309" t="str">
        <f>LEFT(G48,14)</f>
        <v>A04AR157-00001</v>
      </c>
      <c r="I48" s="310"/>
      <c r="J48" s="310" t="str">
        <f>VLOOKUP($H48,'WM-AR'!$B$7:$AL$2292,34,FALSE)</f>
        <v>EA</v>
      </c>
      <c r="K48" s="310" t="str">
        <f>VLOOKUP($H48,'WM-AR'!$B$7:$AL$2292,4,FALSE)</f>
        <v>Finishing Work</v>
      </c>
      <c r="L48" s="310" t="str">
        <f>VLOOKUP($H48,'WM-AR'!$B$7:$AL$2292,6,FALSE)</f>
        <v>Door &amp; Window Work</v>
      </c>
      <c r="M48" s="310" t="str">
        <f>VLOOKUP($H48,'WM-AR'!$B$7:$AL$2292,8,FALSE)</f>
        <v>Bullet-Proof Steel Window (UoM: EA)</v>
      </c>
      <c r="N48" s="310">
        <f>VLOOKUP($H48,'WM-AR'!$B$7:$AL$2292,10,FALSE)</f>
        <v>0</v>
      </c>
      <c r="O48" s="310">
        <f>VLOOKUP($H48,'WM-AR'!$B$7:$AL$2292,12,FALSE)</f>
        <v>0</v>
      </c>
      <c r="P48" s="310" t="str">
        <f>IF(VLOOKUP($H48,'WM-AR'!$B$7:$AL$2292,14,FALSE)=0,"",VLOOKUP($H48,'WM-AR'!$B$7:$AL$2292,14,FALSE))</f>
        <v/>
      </c>
      <c r="Q48" s="310">
        <f>VLOOKUP($H48,'WM-AR'!$B$7:$AL$2292,16,FALSE)</f>
        <v>0</v>
      </c>
      <c r="R48" s="310">
        <f>VLOOKUP($H48,'WM-AR'!$B$7:$AL$2292,18,FALSE)</f>
        <v>0</v>
      </c>
      <c r="S48" s="310" t="str">
        <f>IF(VLOOKUP($H48,'WM-AR'!$B$7:$AL$2292,20,FALSE)=0,"",VLOOKUP($H48,'WM-AR'!$B$7:$AL$2292,20,FALSE))</f>
        <v>w/ Hardware &amp; Accessories</v>
      </c>
      <c r="T48" s="310">
        <f>VLOOKUP($H48,'WM-AR'!$B$7:$AL$2292,22,FALSE)</f>
        <v>0</v>
      </c>
      <c r="U48" s="310">
        <f>VLOOKUP($H48,'WM-AR'!$B$7:$AL$2292,24,FALSE)</f>
        <v>0</v>
      </c>
      <c r="V48" s="310">
        <f>VLOOKUP($H48,'WM-AR'!$B$7:$AL$2292,25,FALSE)</f>
        <v>0</v>
      </c>
      <c r="W48" s="310" t="str">
        <f>VLOOKUP($H48,'WM-AR'!$B$7:$AL$2292,26,FALSE)</f>
        <v>W x H=(  )mm x (  )mm</v>
      </c>
      <c r="X48" s="310">
        <f>VLOOKUP($H48,'WM-AR'!$B$7:$AL$2292,27,FALSE)</f>
        <v>0</v>
      </c>
      <c r="Y48" s="310">
        <f>VLOOKUP($H48,'WM-AR'!$B$7:$AL$2292,28,FALSE)</f>
        <v>0</v>
      </c>
      <c r="Z48" s="310">
        <f>VLOOKUP($H48,'WM-AR'!$B$7:$AL$2292,29,FALSE)</f>
        <v>0</v>
      </c>
      <c r="AA48" s="310">
        <f>VLOOKUP($H48,'WM-AR'!$B$7:$AL$2292,30,FALSE)</f>
        <v>0</v>
      </c>
      <c r="AB48" s="310">
        <f>VLOOKUP($H48,'WM-AR'!$B$7:$AL$2292,31,FALSE)</f>
        <v>0</v>
      </c>
      <c r="AC48" s="310">
        <f>VLOOKUP($H48,'WM-AR'!$B$7:$AL$2292,32,FALSE)</f>
        <v>0</v>
      </c>
      <c r="AD48" s="310">
        <f>VLOOKUP($H48,'WM-AR'!$B$7:$AL$2292,33,FALSE)</f>
        <v>0</v>
      </c>
      <c r="AE48" s="287" t="s">
        <v>1741</v>
      </c>
      <c r="AF48" s="316" t="s">
        <v>1603</v>
      </c>
      <c r="AG48" s="312"/>
      <c r="AH48" s="312" t="s">
        <v>1446</v>
      </c>
      <c r="AI48" s="334"/>
    </row>
    <row r="49" spans="2:35" ht="34.9" customHeight="1">
      <c r="B49" s="349"/>
      <c r="C49" s="420"/>
      <c r="D49" s="426"/>
      <c r="E49" s="426"/>
      <c r="F49" s="426"/>
      <c r="G49" s="426"/>
      <c r="H49" s="350"/>
      <c r="I49" s="351"/>
      <c r="J49" s="351"/>
      <c r="K49" s="351"/>
      <c r="L49" s="351"/>
      <c r="M49" s="351"/>
      <c r="N49" s="351"/>
      <c r="O49" s="351"/>
      <c r="P49" s="351"/>
      <c r="Q49" s="351"/>
      <c r="R49" s="351"/>
      <c r="S49" s="351"/>
      <c r="T49" s="351"/>
      <c r="U49" s="351"/>
      <c r="V49" s="351"/>
      <c r="W49" s="351"/>
      <c r="X49" s="351"/>
      <c r="Y49" s="351"/>
      <c r="Z49" s="351"/>
      <c r="AA49" s="351"/>
      <c r="AB49" s="351"/>
      <c r="AC49" s="351"/>
      <c r="AD49" s="351"/>
      <c r="AE49" s="440"/>
      <c r="AF49" s="297"/>
      <c r="AG49" s="297"/>
      <c r="AH49" s="297"/>
      <c r="AI49" s="475"/>
    </row>
    <row r="50" spans="2:35" ht="34.9" customHeight="1">
      <c r="B50" s="356">
        <v>9.3000000000000007</v>
      </c>
      <c r="C50" s="357" t="s">
        <v>1768</v>
      </c>
      <c r="D50" s="357"/>
      <c r="E50" s="357"/>
      <c r="F50" s="459"/>
      <c r="G50" s="459"/>
      <c r="H50" s="359"/>
      <c r="I50" s="359"/>
      <c r="J50" s="360"/>
      <c r="K50" s="360"/>
      <c r="L50" s="360"/>
      <c r="M50" s="360"/>
      <c r="N50" s="360"/>
      <c r="O50" s="360"/>
      <c r="P50" s="360"/>
      <c r="Q50" s="360"/>
      <c r="R50" s="360"/>
      <c r="S50" s="360"/>
      <c r="T50" s="360"/>
      <c r="U50" s="360"/>
      <c r="V50" s="360"/>
      <c r="W50" s="360"/>
      <c r="X50" s="360"/>
      <c r="Y50" s="360"/>
      <c r="Z50" s="360"/>
      <c r="AA50" s="360"/>
      <c r="AB50" s="360"/>
      <c r="AC50" s="360"/>
      <c r="AD50" s="360"/>
      <c r="AE50" s="361"/>
      <c r="AF50" s="361"/>
      <c r="AG50" s="361"/>
      <c r="AH50" s="361"/>
      <c r="AI50" s="361"/>
    </row>
    <row r="51" spans="2:35" ht="33" customHeight="1">
      <c r="B51" s="438"/>
      <c r="C51" s="413" t="s">
        <v>1769</v>
      </c>
      <c r="D51" s="321"/>
      <c r="E51" s="321"/>
      <c r="F51" s="412" t="s">
        <v>1737</v>
      </c>
      <c r="G51" s="412"/>
      <c r="H51" s="415"/>
      <c r="I51" s="415"/>
      <c r="J51" s="416"/>
      <c r="K51" s="416"/>
      <c r="L51" s="416"/>
      <c r="M51" s="416"/>
      <c r="N51" s="416"/>
      <c r="O51" s="416"/>
      <c r="P51" s="416"/>
      <c r="Q51" s="416"/>
      <c r="R51" s="416"/>
      <c r="S51" s="416"/>
      <c r="T51" s="416"/>
      <c r="U51" s="416"/>
      <c r="V51" s="416"/>
      <c r="W51" s="416"/>
      <c r="X51" s="416"/>
      <c r="Y51" s="416"/>
      <c r="Z51" s="416"/>
      <c r="AA51" s="416"/>
      <c r="AB51" s="416"/>
      <c r="AC51" s="416"/>
      <c r="AD51" s="416"/>
      <c r="AE51" s="305"/>
      <c r="AF51" s="305"/>
      <c r="AG51" s="305"/>
      <c r="AH51" s="305"/>
      <c r="AI51" s="306"/>
    </row>
    <row r="52" spans="2:35" ht="34.9" customHeight="1">
      <c r="B52" s="440"/>
      <c r="C52" s="285" t="s">
        <v>601</v>
      </c>
      <c r="D52" s="308"/>
      <c r="E52" s="287" t="s">
        <v>692</v>
      </c>
      <c r="F52" s="288" t="s">
        <v>1770</v>
      </c>
      <c r="G52" s="289"/>
      <c r="H52" s="290"/>
      <c r="I52" s="290"/>
      <c r="J52" s="290"/>
      <c r="K52" s="290"/>
      <c r="L52" s="290"/>
      <c r="M52" s="291"/>
      <c r="N52" s="454"/>
      <c r="O52" s="442"/>
      <c r="P52" s="442"/>
      <c r="Q52" s="442"/>
      <c r="R52" s="442"/>
      <c r="S52" s="442"/>
      <c r="T52" s="442"/>
      <c r="U52" s="443"/>
      <c r="V52" s="444"/>
      <c r="W52" s="444"/>
      <c r="X52" s="444"/>
      <c r="Y52" s="444"/>
      <c r="Z52" s="444"/>
      <c r="AA52" s="444"/>
      <c r="AB52" s="444"/>
      <c r="AC52" s="444"/>
      <c r="AD52" s="444"/>
      <c r="AE52" s="499" t="s">
        <v>1739</v>
      </c>
      <c r="AF52" s="297"/>
      <c r="AG52" s="297"/>
      <c r="AH52" s="297"/>
      <c r="AI52" s="333"/>
    </row>
    <row r="53" spans="2:35" ht="49.9" customHeight="1">
      <c r="B53" s="314"/>
      <c r="C53" s="285"/>
      <c r="D53" s="285"/>
      <c r="E53" s="285"/>
      <c r="F53" s="286" t="str">
        <f t="shared" ref="F53" si="16">M53&amp;" "&amp;P53</f>
        <v xml:space="preserve">Steel Window (UoM: EA) </v>
      </c>
      <c r="G53" s="308" t="s">
        <v>1740</v>
      </c>
      <c r="H53" s="309" t="str">
        <f>LEFT(G53,14)</f>
        <v>A04AR153-00001</v>
      </c>
      <c r="I53" s="310"/>
      <c r="J53" s="310" t="str">
        <f>VLOOKUP($H53,'WM-AR'!$B$7:$AL$2292,34,FALSE)</f>
        <v>EA</v>
      </c>
      <c r="K53" s="310" t="str">
        <f>VLOOKUP($H53,'WM-AR'!$B$7:$AL$2292,4,FALSE)</f>
        <v>Finishing Work</v>
      </c>
      <c r="L53" s="310" t="str">
        <f>VLOOKUP($H53,'WM-AR'!$B$7:$AL$2292,6,FALSE)</f>
        <v>Door &amp; Window Work</v>
      </c>
      <c r="M53" s="310" t="str">
        <f>VLOOKUP($H53,'WM-AR'!$B$7:$AL$2292,8,FALSE)</f>
        <v>Steel Window (UoM: EA)</v>
      </c>
      <c r="N53" s="310" t="str">
        <f>VLOOKUP($H53,'WM-AR'!$B$7:$AL$2292,10,FALSE)</f>
        <v>Fire Protective Rating: N/A</v>
      </c>
      <c r="O53" s="310">
        <f>VLOOKUP($H53,'WM-AR'!$B$7:$AL$2292,12,FALSE)</f>
        <v>0</v>
      </c>
      <c r="P53" s="310" t="str">
        <f>IF(VLOOKUP($H53,'WM-AR'!$B$7:$AL$2292,14,FALSE)=0,"",VLOOKUP($H53,'WM-AR'!$B$7:$AL$2292,14,FALSE))</f>
        <v/>
      </c>
      <c r="Q53" s="310">
        <f>VLOOKUP($H53,'WM-AR'!$B$7:$AL$2292,16,FALSE)</f>
        <v>0</v>
      </c>
      <c r="R53" s="310">
        <f>VLOOKUP($H53,'WM-AR'!$B$7:$AL$2292,18,FALSE)</f>
        <v>0</v>
      </c>
      <c r="S53" s="310" t="str">
        <f>IF(VLOOKUP($H53,'WM-AR'!$B$7:$AL$2292,20,FALSE)=0,"",VLOOKUP($H53,'WM-AR'!$B$7:$AL$2292,20,FALSE))</f>
        <v>w/ Hardware &amp; Accessories</v>
      </c>
      <c r="T53" s="310">
        <f>VLOOKUP($H53,'WM-AR'!$B$7:$AL$2292,22,FALSE)</f>
        <v>0</v>
      </c>
      <c r="U53" s="310">
        <f>VLOOKUP($H53,'WM-AR'!$B$7:$AL$2292,24,FALSE)</f>
        <v>0</v>
      </c>
      <c r="V53" s="310">
        <f>VLOOKUP($H53,'WM-AR'!$B$7:$AL$2292,25,FALSE)</f>
        <v>0</v>
      </c>
      <c r="W53" s="310" t="str">
        <f>VLOOKUP($H53,'WM-AR'!$B$7:$AL$2292,26,FALSE)</f>
        <v>W x H=(  )mm x (  )mm</v>
      </c>
      <c r="X53" s="310">
        <f>VLOOKUP($H53,'WM-AR'!$B$7:$AL$2292,27,FALSE)</f>
        <v>0</v>
      </c>
      <c r="Y53" s="310">
        <f>VLOOKUP($H53,'WM-AR'!$B$7:$AL$2292,28,FALSE)</f>
        <v>0</v>
      </c>
      <c r="Z53" s="310">
        <f>VLOOKUP($H53,'WM-AR'!$B$7:$AL$2292,29,FALSE)</f>
        <v>0</v>
      </c>
      <c r="AA53" s="310">
        <f>VLOOKUP($H53,'WM-AR'!$B$7:$AL$2292,30,FALSE)</f>
        <v>0</v>
      </c>
      <c r="AB53" s="310">
        <f>VLOOKUP($H53,'WM-AR'!$B$7:$AL$2292,31,FALSE)</f>
        <v>0</v>
      </c>
      <c r="AC53" s="310">
        <f>VLOOKUP($H53,'WM-AR'!$B$7:$AL$2292,32,FALSE)</f>
        <v>0</v>
      </c>
      <c r="AD53" s="310">
        <f>VLOOKUP($H53,'WM-AR'!$B$7:$AL$2292,33,FALSE)</f>
        <v>0</v>
      </c>
      <c r="AE53" s="287" t="s">
        <v>1741</v>
      </c>
      <c r="AF53" s="316" t="s">
        <v>1603</v>
      </c>
      <c r="AG53" s="312"/>
      <c r="AH53" s="312" t="s">
        <v>1446</v>
      </c>
      <c r="AI53" s="334"/>
    </row>
    <row r="54" spans="2:35" ht="34.9" customHeight="1">
      <c r="B54" s="440"/>
      <c r="C54" s="285" t="s">
        <v>601</v>
      </c>
      <c r="D54" s="308"/>
      <c r="E54" s="287" t="s">
        <v>692</v>
      </c>
      <c r="F54" s="288" t="s">
        <v>1771</v>
      </c>
      <c r="G54" s="289"/>
      <c r="H54" s="290"/>
      <c r="I54" s="290"/>
      <c r="J54" s="290"/>
      <c r="K54" s="290"/>
      <c r="L54" s="290"/>
      <c r="M54" s="291"/>
      <c r="N54" s="454"/>
      <c r="O54" s="442"/>
      <c r="P54" s="442"/>
      <c r="Q54" s="442"/>
      <c r="R54" s="442"/>
      <c r="S54" s="442"/>
      <c r="T54" s="442"/>
      <c r="U54" s="443"/>
      <c r="V54" s="444"/>
      <c r="W54" s="444"/>
      <c r="X54" s="444"/>
      <c r="Y54" s="444"/>
      <c r="Z54" s="444"/>
      <c r="AA54" s="444"/>
      <c r="AB54" s="444"/>
      <c r="AC54" s="444"/>
      <c r="AD54" s="444"/>
      <c r="AE54" s="499" t="s">
        <v>1739</v>
      </c>
      <c r="AF54" s="297"/>
      <c r="AG54" s="297"/>
      <c r="AH54" s="297"/>
      <c r="AI54" s="333"/>
    </row>
    <row r="55" spans="2:35" ht="49.9" customHeight="1">
      <c r="B55" s="314"/>
      <c r="C55" s="285"/>
      <c r="D55" s="285"/>
      <c r="E55" s="285"/>
      <c r="F55" s="286" t="str">
        <f t="shared" ref="F55" si="17">M55&amp;" "&amp;P55</f>
        <v xml:space="preserve">Steel Window (UoM: EA) </v>
      </c>
      <c r="G55" s="308" t="s">
        <v>1740</v>
      </c>
      <c r="H55" s="309" t="str">
        <f>LEFT(G55,14)</f>
        <v>A04AR153-00001</v>
      </c>
      <c r="I55" s="310"/>
      <c r="J55" s="310" t="str">
        <f>VLOOKUP($H55,'WM-AR'!$B$7:$AL$2292,34,FALSE)</f>
        <v>EA</v>
      </c>
      <c r="K55" s="310" t="str">
        <f>VLOOKUP($H55,'WM-AR'!$B$7:$AL$2292,4,FALSE)</f>
        <v>Finishing Work</v>
      </c>
      <c r="L55" s="310" t="str">
        <f>VLOOKUP($H55,'WM-AR'!$B$7:$AL$2292,6,FALSE)</f>
        <v>Door &amp; Window Work</v>
      </c>
      <c r="M55" s="310" t="str">
        <f>VLOOKUP($H55,'WM-AR'!$B$7:$AL$2292,8,FALSE)</f>
        <v>Steel Window (UoM: EA)</v>
      </c>
      <c r="N55" s="310" t="str">
        <f>VLOOKUP($H55,'WM-AR'!$B$7:$AL$2292,10,FALSE)</f>
        <v>Fire Protective Rating: N/A</v>
      </c>
      <c r="O55" s="310">
        <f>VLOOKUP($H55,'WM-AR'!$B$7:$AL$2292,12,FALSE)</f>
        <v>0</v>
      </c>
      <c r="P55" s="310" t="str">
        <f>IF(VLOOKUP($H55,'WM-AR'!$B$7:$AL$2292,14,FALSE)=0,"",VLOOKUP($H55,'WM-AR'!$B$7:$AL$2292,14,FALSE))</f>
        <v/>
      </c>
      <c r="Q55" s="310">
        <f>VLOOKUP($H55,'WM-AR'!$B$7:$AL$2292,16,FALSE)</f>
        <v>0</v>
      </c>
      <c r="R55" s="310">
        <f>VLOOKUP($H55,'WM-AR'!$B$7:$AL$2292,18,FALSE)</f>
        <v>0</v>
      </c>
      <c r="S55" s="310" t="str">
        <f>IF(VLOOKUP($H55,'WM-AR'!$B$7:$AL$2292,20,FALSE)=0,"",VLOOKUP($H55,'WM-AR'!$B$7:$AL$2292,20,FALSE))</f>
        <v>w/ Hardware &amp; Accessories</v>
      </c>
      <c r="T55" s="310">
        <f>VLOOKUP($H55,'WM-AR'!$B$7:$AL$2292,22,FALSE)</f>
        <v>0</v>
      </c>
      <c r="U55" s="310">
        <f>VLOOKUP($H55,'WM-AR'!$B$7:$AL$2292,24,FALSE)</f>
        <v>0</v>
      </c>
      <c r="V55" s="310">
        <f>VLOOKUP($H55,'WM-AR'!$B$7:$AL$2292,25,FALSE)</f>
        <v>0</v>
      </c>
      <c r="W55" s="310" t="str">
        <f>VLOOKUP($H55,'WM-AR'!$B$7:$AL$2292,26,FALSE)</f>
        <v>W x H=(  )mm x (  )mm</v>
      </c>
      <c r="X55" s="310">
        <f>VLOOKUP($H55,'WM-AR'!$B$7:$AL$2292,27,FALSE)</f>
        <v>0</v>
      </c>
      <c r="Y55" s="310">
        <f>VLOOKUP($H55,'WM-AR'!$B$7:$AL$2292,28,FALSE)</f>
        <v>0</v>
      </c>
      <c r="Z55" s="310">
        <f>VLOOKUP($H55,'WM-AR'!$B$7:$AL$2292,29,FALSE)</f>
        <v>0</v>
      </c>
      <c r="AA55" s="310">
        <f>VLOOKUP($H55,'WM-AR'!$B$7:$AL$2292,30,FALSE)</f>
        <v>0</v>
      </c>
      <c r="AB55" s="310">
        <f>VLOOKUP($H55,'WM-AR'!$B$7:$AL$2292,31,FALSE)</f>
        <v>0</v>
      </c>
      <c r="AC55" s="310">
        <f>VLOOKUP($H55,'WM-AR'!$B$7:$AL$2292,32,FALSE)</f>
        <v>0</v>
      </c>
      <c r="AD55" s="310">
        <f>VLOOKUP($H55,'WM-AR'!$B$7:$AL$2292,33,FALSE)</f>
        <v>0</v>
      </c>
      <c r="AE55" s="287" t="s">
        <v>1741</v>
      </c>
      <c r="AF55" s="316" t="s">
        <v>1603</v>
      </c>
      <c r="AG55" s="312"/>
      <c r="AH55" s="312" t="s">
        <v>1446</v>
      </c>
      <c r="AI55" s="334"/>
    </row>
    <row r="56" spans="2:35" ht="33" customHeight="1">
      <c r="B56" s="438"/>
      <c r="C56" s="413" t="s">
        <v>1769</v>
      </c>
      <c r="D56" s="321"/>
      <c r="E56" s="321"/>
      <c r="F56" s="412" t="s">
        <v>1743</v>
      </c>
      <c r="G56" s="412"/>
      <c r="H56" s="415"/>
      <c r="I56" s="415"/>
      <c r="J56" s="416"/>
      <c r="K56" s="416"/>
      <c r="L56" s="416"/>
      <c r="M56" s="416"/>
      <c r="N56" s="416"/>
      <c r="O56" s="416"/>
      <c r="P56" s="416"/>
      <c r="Q56" s="416"/>
      <c r="R56" s="416"/>
      <c r="S56" s="416"/>
      <c r="T56" s="416"/>
      <c r="U56" s="416"/>
      <c r="V56" s="416"/>
      <c r="W56" s="416"/>
      <c r="X56" s="416"/>
      <c r="Y56" s="416"/>
      <c r="Z56" s="416"/>
      <c r="AA56" s="416"/>
      <c r="AB56" s="416"/>
      <c r="AC56" s="416"/>
      <c r="AD56" s="416"/>
      <c r="AE56" s="305"/>
      <c r="AF56" s="305"/>
      <c r="AG56" s="305"/>
      <c r="AH56" s="305"/>
      <c r="AI56" s="306"/>
    </row>
    <row r="57" spans="2:35" ht="34.9" customHeight="1">
      <c r="B57" s="440"/>
      <c r="C57" s="285" t="s">
        <v>601</v>
      </c>
      <c r="D57" s="308"/>
      <c r="E57" s="287" t="s">
        <v>692</v>
      </c>
      <c r="F57" s="288" t="s">
        <v>1772</v>
      </c>
      <c r="G57" s="289"/>
      <c r="H57" s="290"/>
      <c r="I57" s="290"/>
      <c r="J57" s="290"/>
      <c r="K57" s="290"/>
      <c r="L57" s="290"/>
      <c r="M57" s="291"/>
      <c r="N57" s="454"/>
      <c r="O57" s="442"/>
      <c r="P57" s="442"/>
      <c r="Q57" s="442"/>
      <c r="R57" s="442"/>
      <c r="S57" s="442"/>
      <c r="T57" s="442"/>
      <c r="U57" s="443"/>
      <c r="V57" s="444"/>
      <c r="W57" s="444"/>
      <c r="X57" s="444"/>
      <c r="Y57" s="444"/>
      <c r="Z57" s="444"/>
      <c r="AA57" s="444"/>
      <c r="AB57" s="444"/>
      <c r="AC57" s="444"/>
      <c r="AD57" s="444"/>
      <c r="AE57" s="499" t="s">
        <v>1739</v>
      </c>
      <c r="AF57" s="297"/>
      <c r="AG57" s="297"/>
      <c r="AH57" s="297"/>
      <c r="AI57" s="333"/>
    </row>
    <row r="58" spans="2:35" ht="49.9" customHeight="1">
      <c r="B58" s="314"/>
      <c r="C58" s="285"/>
      <c r="D58" s="285"/>
      <c r="E58" s="285"/>
      <c r="F58" s="286" t="str">
        <f t="shared" ref="F58" si="18">M58&amp;" "&amp;P58</f>
        <v xml:space="preserve">Aluminum Window (UoM: EA) </v>
      </c>
      <c r="G58" s="308" t="s">
        <v>1745</v>
      </c>
      <c r="H58" s="309" t="str">
        <f>LEFT(G58,14)</f>
        <v>A04AR159-00001</v>
      </c>
      <c r="I58" s="310"/>
      <c r="J58" s="310" t="str">
        <f>VLOOKUP($H58,'WM-AR'!$B$7:$AL$2292,34,FALSE)</f>
        <v>EA</v>
      </c>
      <c r="K58" s="310" t="str">
        <f>VLOOKUP($H58,'WM-AR'!$B$7:$AL$2292,4,FALSE)</f>
        <v>Finishing Work</v>
      </c>
      <c r="L58" s="310" t="str">
        <f>VLOOKUP($H58,'WM-AR'!$B$7:$AL$2292,6,FALSE)</f>
        <v>Door &amp; Window Work</v>
      </c>
      <c r="M58" s="310" t="str">
        <f>VLOOKUP($H58,'WM-AR'!$B$7:$AL$2292,8,FALSE)</f>
        <v>Aluminum Window (UoM: EA)</v>
      </c>
      <c r="N58" s="310" t="str">
        <f>VLOOKUP($H58,'WM-AR'!$B$7:$AL$2292,10,FALSE)</f>
        <v>Fire Protective Rating: N/A</v>
      </c>
      <c r="O58" s="310">
        <f>VLOOKUP($H58,'WM-AR'!$B$7:$AL$2292,12,FALSE)</f>
        <v>0</v>
      </c>
      <c r="P58" s="310" t="str">
        <f>IF(VLOOKUP($H58,'WM-AR'!$B$7:$AL$2292,14,FALSE)=0,"",VLOOKUP($H58,'WM-AR'!$B$7:$AL$2292,14,FALSE))</f>
        <v/>
      </c>
      <c r="Q58" s="310">
        <f>VLOOKUP($H58,'WM-AR'!$B$7:$AL$2292,16,FALSE)</f>
        <v>0</v>
      </c>
      <c r="R58" s="310">
        <f>VLOOKUP($H58,'WM-AR'!$B$7:$AL$2292,18,FALSE)</f>
        <v>0</v>
      </c>
      <c r="S58" s="310" t="str">
        <f>IF(VLOOKUP($H58,'WM-AR'!$B$7:$AL$2292,20,FALSE)=0,"",VLOOKUP($H58,'WM-AR'!$B$7:$AL$2292,20,FALSE))</f>
        <v>w/ Hardware &amp; Accessories</v>
      </c>
      <c r="T58" s="310">
        <f>VLOOKUP($H58,'WM-AR'!$B$7:$AL$2292,22,FALSE)</f>
        <v>0</v>
      </c>
      <c r="U58" s="310">
        <f>VLOOKUP($H58,'WM-AR'!$B$7:$AL$2292,24,FALSE)</f>
        <v>0</v>
      </c>
      <c r="V58" s="310">
        <f>VLOOKUP($H58,'WM-AR'!$B$7:$AL$2292,25,FALSE)</f>
        <v>0</v>
      </c>
      <c r="W58" s="310" t="str">
        <f>VLOOKUP($H58,'WM-AR'!$B$7:$AL$2292,26,FALSE)</f>
        <v>W x H=(  )mm x (  )mm</v>
      </c>
      <c r="X58" s="310">
        <f>VLOOKUP($H58,'WM-AR'!$B$7:$AL$2292,27,FALSE)</f>
        <v>0</v>
      </c>
      <c r="Y58" s="310">
        <f>VLOOKUP($H58,'WM-AR'!$B$7:$AL$2292,28,FALSE)</f>
        <v>0</v>
      </c>
      <c r="Z58" s="310">
        <f>VLOOKUP($H58,'WM-AR'!$B$7:$AL$2292,29,FALSE)</f>
        <v>0</v>
      </c>
      <c r="AA58" s="310">
        <f>VLOOKUP($H58,'WM-AR'!$B$7:$AL$2292,30,FALSE)</f>
        <v>0</v>
      </c>
      <c r="AB58" s="310">
        <f>VLOOKUP($H58,'WM-AR'!$B$7:$AL$2292,31,FALSE)</f>
        <v>0</v>
      </c>
      <c r="AC58" s="310">
        <f>VLOOKUP($H58,'WM-AR'!$B$7:$AL$2292,32,FALSE)</f>
        <v>0</v>
      </c>
      <c r="AD58" s="310">
        <f>VLOOKUP($H58,'WM-AR'!$B$7:$AL$2292,33,FALSE)</f>
        <v>0</v>
      </c>
      <c r="AE58" s="287" t="s">
        <v>1741</v>
      </c>
      <c r="AF58" s="316" t="s">
        <v>1603</v>
      </c>
      <c r="AG58" s="312"/>
      <c r="AH58" s="312" t="s">
        <v>1446</v>
      </c>
      <c r="AI58" s="334"/>
    </row>
    <row r="59" spans="2:35" ht="34.9" customHeight="1">
      <c r="B59" s="440"/>
      <c r="C59" s="285" t="s">
        <v>601</v>
      </c>
      <c r="D59" s="308"/>
      <c r="E59" s="287" t="s">
        <v>692</v>
      </c>
      <c r="F59" s="288" t="s">
        <v>1773</v>
      </c>
      <c r="G59" s="289"/>
      <c r="H59" s="290"/>
      <c r="I59" s="290"/>
      <c r="J59" s="290"/>
      <c r="K59" s="290"/>
      <c r="L59" s="290"/>
      <c r="M59" s="291"/>
      <c r="N59" s="454"/>
      <c r="O59" s="442"/>
      <c r="P59" s="442"/>
      <c r="Q59" s="442"/>
      <c r="R59" s="442"/>
      <c r="S59" s="442"/>
      <c r="T59" s="442"/>
      <c r="U59" s="443"/>
      <c r="V59" s="444"/>
      <c r="W59" s="444"/>
      <c r="X59" s="444"/>
      <c r="Y59" s="444"/>
      <c r="Z59" s="444"/>
      <c r="AA59" s="444"/>
      <c r="AB59" s="444"/>
      <c r="AC59" s="444"/>
      <c r="AD59" s="444"/>
      <c r="AE59" s="499" t="s">
        <v>1739</v>
      </c>
      <c r="AF59" s="297"/>
      <c r="AG59" s="297"/>
      <c r="AH59" s="297"/>
      <c r="AI59" s="333"/>
    </row>
    <row r="60" spans="2:35" ht="49.9" customHeight="1">
      <c r="B60" s="314"/>
      <c r="C60" s="285"/>
      <c r="D60" s="285"/>
      <c r="E60" s="285"/>
      <c r="F60" s="286" t="str">
        <f t="shared" ref="F60" si="19">M60&amp;" "&amp;P60</f>
        <v xml:space="preserve">Aluminum Window (UoM: EA) </v>
      </c>
      <c r="G60" s="308" t="s">
        <v>1745</v>
      </c>
      <c r="H60" s="309" t="str">
        <f>LEFT(G60,14)</f>
        <v>A04AR159-00001</v>
      </c>
      <c r="I60" s="310"/>
      <c r="J60" s="310" t="str">
        <f>VLOOKUP($H60,'WM-AR'!$B$7:$AL$2292,34,FALSE)</f>
        <v>EA</v>
      </c>
      <c r="K60" s="310" t="str">
        <f>VLOOKUP($H60,'WM-AR'!$B$7:$AL$2292,4,FALSE)</f>
        <v>Finishing Work</v>
      </c>
      <c r="L60" s="310" t="str">
        <f>VLOOKUP($H60,'WM-AR'!$B$7:$AL$2292,6,FALSE)</f>
        <v>Door &amp; Window Work</v>
      </c>
      <c r="M60" s="310" t="str">
        <f>VLOOKUP($H60,'WM-AR'!$B$7:$AL$2292,8,FALSE)</f>
        <v>Aluminum Window (UoM: EA)</v>
      </c>
      <c r="N60" s="310" t="str">
        <f>VLOOKUP($H60,'WM-AR'!$B$7:$AL$2292,10,FALSE)</f>
        <v>Fire Protective Rating: N/A</v>
      </c>
      <c r="O60" s="310">
        <f>VLOOKUP($H60,'WM-AR'!$B$7:$AL$2292,12,FALSE)</f>
        <v>0</v>
      </c>
      <c r="P60" s="310" t="str">
        <f>IF(VLOOKUP($H60,'WM-AR'!$B$7:$AL$2292,14,FALSE)=0,"",VLOOKUP($H60,'WM-AR'!$B$7:$AL$2292,14,FALSE))</f>
        <v/>
      </c>
      <c r="Q60" s="310">
        <f>VLOOKUP($H60,'WM-AR'!$B$7:$AL$2292,16,FALSE)</f>
        <v>0</v>
      </c>
      <c r="R60" s="310">
        <f>VLOOKUP($H60,'WM-AR'!$B$7:$AL$2292,18,FALSE)</f>
        <v>0</v>
      </c>
      <c r="S60" s="310" t="str">
        <f>IF(VLOOKUP($H60,'WM-AR'!$B$7:$AL$2292,20,FALSE)=0,"",VLOOKUP($H60,'WM-AR'!$B$7:$AL$2292,20,FALSE))</f>
        <v>w/ Hardware &amp; Accessories</v>
      </c>
      <c r="T60" s="310">
        <f>VLOOKUP($H60,'WM-AR'!$B$7:$AL$2292,22,FALSE)</f>
        <v>0</v>
      </c>
      <c r="U60" s="310">
        <f>VLOOKUP($H60,'WM-AR'!$B$7:$AL$2292,24,FALSE)</f>
        <v>0</v>
      </c>
      <c r="V60" s="310">
        <f>VLOOKUP($H60,'WM-AR'!$B$7:$AL$2292,25,FALSE)</f>
        <v>0</v>
      </c>
      <c r="W60" s="310" t="str">
        <f>VLOOKUP($H60,'WM-AR'!$B$7:$AL$2292,26,FALSE)</f>
        <v>W x H=(  )mm x (  )mm</v>
      </c>
      <c r="X60" s="310">
        <f>VLOOKUP($H60,'WM-AR'!$B$7:$AL$2292,27,FALSE)</f>
        <v>0</v>
      </c>
      <c r="Y60" s="310">
        <f>VLOOKUP($H60,'WM-AR'!$B$7:$AL$2292,28,FALSE)</f>
        <v>0</v>
      </c>
      <c r="Z60" s="310">
        <f>VLOOKUP($H60,'WM-AR'!$B$7:$AL$2292,29,FALSE)</f>
        <v>0</v>
      </c>
      <c r="AA60" s="310">
        <f>VLOOKUP($H60,'WM-AR'!$B$7:$AL$2292,30,FALSE)</f>
        <v>0</v>
      </c>
      <c r="AB60" s="310">
        <f>VLOOKUP($H60,'WM-AR'!$B$7:$AL$2292,31,FALSE)</f>
        <v>0</v>
      </c>
      <c r="AC60" s="310">
        <f>VLOOKUP($H60,'WM-AR'!$B$7:$AL$2292,32,FALSE)</f>
        <v>0</v>
      </c>
      <c r="AD60" s="310">
        <f>VLOOKUP($H60,'WM-AR'!$B$7:$AL$2292,33,FALSE)</f>
        <v>0</v>
      </c>
      <c r="AE60" s="287" t="s">
        <v>1741</v>
      </c>
      <c r="AF60" s="316" t="s">
        <v>1603</v>
      </c>
      <c r="AG60" s="312"/>
      <c r="AH60" s="312" t="s">
        <v>1446</v>
      </c>
      <c r="AI60" s="334"/>
    </row>
    <row r="61" spans="2:35" ht="33" customHeight="1">
      <c r="B61" s="438"/>
      <c r="C61" s="413" t="s">
        <v>1769</v>
      </c>
      <c r="D61" s="321"/>
      <c r="E61" s="321"/>
      <c r="F61" s="412" t="s">
        <v>1748</v>
      </c>
      <c r="G61" s="412"/>
      <c r="H61" s="415"/>
      <c r="I61" s="415"/>
      <c r="J61" s="416"/>
      <c r="K61" s="416"/>
      <c r="L61" s="416"/>
      <c r="M61" s="416"/>
      <c r="N61" s="416"/>
      <c r="O61" s="416"/>
      <c r="P61" s="416"/>
      <c r="Q61" s="416"/>
      <c r="R61" s="416"/>
      <c r="S61" s="416"/>
      <c r="T61" s="416"/>
      <c r="U61" s="416"/>
      <c r="V61" s="416"/>
      <c r="W61" s="416"/>
      <c r="X61" s="416"/>
      <c r="Y61" s="416"/>
      <c r="Z61" s="416"/>
      <c r="AA61" s="416"/>
      <c r="AB61" s="416"/>
      <c r="AC61" s="416"/>
      <c r="AD61" s="416"/>
      <c r="AE61" s="305"/>
      <c r="AF61" s="305"/>
      <c r="AG61" s="305"/>
      <c r="AH61" s="305"/>
      <c r="AI61" s="306"/>
    </row>
    <row r="62" spans="2:35" ht="34.9" customHeight="1">
      <c r="B62" s="440"/>
      <c r="C62" s="285" t="s">
        <v>601</v>
      </c>
      <c r="D62" s="308"/>
      <c r="E62" s="287" t="s">
        <v>692</v>
      </c>
      <c r="F62" s="288" t="s">
        <v>1774</v>
      </c>
      <c r="G62" s="289"/>
      <c r="H62" s="290"/>
      <c r="I62" s="290"/>
      <c r="J62" s="290"/>
      <c r="K62" s="290"/>
      <c r="L62" s="290"/>
      <c r="M62" s="291"/>
      <c r="N62" s="454"/>
      <c r="O62" s="442"/>
      <c r="P62" s="442"/>
      <c r="Q62" s="442"/>
      <c r="R62" s="442"/>
      <c r="S62" s="442"/>
      <c r="T62" s="442"/>
      <c r="U62" s="443"/>
      <c r="V62" s="444"/>
      <c r="W62" s="444"/>
      <c r="X62" s="444"/>
      <c r="Y62" s="444"/>
      <c r="Z62" s="444"/>
      <c r="AA62" s="444"/>
      <c r="AB62" s="444"/>
      <c r="AC62" s="444"/>
      <c r="AD62" s="444"/>
      <c r="AE62" s="499" t="s">
        <v>1739</v>
      </c>
      <c r="AF62" s="297"/>
      <c r="AG62" s="297"/>
      <c r="AH62" s="297"/>
      <c r="AI62" s="333"/>
    </row>
    <row r="63" spans="2:35" ht="49.9" customHeight="1">
      <c r="B63" s="314"/>
      <c r="C63" s="285"/>
      <c r="D63" s="285"/>
      <c r="E63" s="285"/>
      <c r="F63" s="286" t="str">
        <f t="shared" ref="F63" si="20">M63&amp;" "&amp;P63</f>
        <v xml:space="preserve">uPVC Window (UoM: EA) </v>
      </c>
      <c r="G63" s="308" t="s">
        <v>1750</v>
      </c>
      <c r="H63" s="309" t="str">
        <f>LEFT(G63,14)</f>
        <v>A04AR161-00001</v>
      </c>
      <c r="I63" s="310"/>
      <c r="J63" s="310" t="str">
        <f>VLOOKUP($H63,'WM-AR'!$B$7:$AL$2292,34,FALSE)</f>
        <v>EA</v>
      </c>
      <c r="K63" s="310" t="str">
        <f>VLOOKUP($H63,'WM-AR'!$B$7:$AL$2292,4,FALSE)</f>
        <v>Finishing Work</v>
      </c>
      <c r="L63" s="310" t="str">
        <f>VLOOKUP($H63,'WM-AR'!$B$7:$AL$2292,6,FALSE)</f>
        <v>Door &amp; Window Work</v>
      </c>
      <c r="M63" s="310" t="str">
        <f>VLOOKUP($H63,'WM-AR'!$B$7:$AL$2292,8,FALSE)</f>
        <v>uPVC Window (UoM: EA)</v>
      </c>
      <c r="N63" s="310">
        <f>VLOOKUP($H63,'WM-AR'!$B$7:$AL$2292,10,FALSE)</f>
        <v>0</v>
      </c>
      <c r="O63" s="310">
        <f>VLOOKUP($H63,'WM-AR'!$B$7:$AL$2292,12,FALSE)</f>
        <v>0</v>
      </c>
      <c r="P63" s="310" t="str">
        <f>IF(VLOOKUP($H63,'WM-AR'!$B$7:$AL$2292,14,FALSE)=0,"",VLOOKUP($H63,'WM-AR'!$B$7:$AL$2292,14,FALSE))</f>
        <v/>
      </c>
      <c r="Q63" s="310">
        <f>VLOOKUP($H63,'WM-AR'!$B$7:$AL$2292,16,FALSE)</f>
        <v>0</v>
      </c>
      <c r="R63" s="310">
        <f>VLOOKUP($H63,'WM-AR'!$B$7:$AL$2292,18,FALSE)</f>
        <v>0</v>
      </c>
      <c r="S63" s="310" t="str">
        <f>IF(VLOOKUP($H63,'WM-AR'!$B$7:$AL$2292,20,FALSE)=0,"",VLOOKUP($H63,'WM-AR'!$B$7:$AL$2292,20,FALSE))</f>
        <v>w/ Hardware &amp; Accessories</v>
      </c>
      <c r="T63" s="310">
        <f>VLOOKUP($H63,'WM-AR'!$B$7:$AL$2292,22,FALSE)</f>
        <v>0</v>
      </c>
      <c r="U63" s="310">
        <f>VLOOKUP($H63,'WM-AR'!$B$7:$AL$2292,24,FALSE)</f>
        <v>0</v>
      </c>
      <c r="V63" s="310">
        <f>VLOOKUP($H63,'WM-AR'!$B$7:$AL$2292,25,FALSE)</f>
        <v>0</v>
      </c>
      <c r="W63" s="310" t="str">
        <f>VLOOKUP($H63,'WM-AR'!$B$7:$AL$2292,26,FALSE)</f>
        <v>W x H=(  )mm x (  )mm</v>
      </c>
      <c r="X63" s="310">
        <f>VLOOKUP($H63,'WM-AR'!$B$7:$AL$2292,27,FALSE)</f>
        <v>0</v>
      </c>
      <c r="Y63" s="310">
        <f>VLOOKUP($H63,'WM-AR'!$B$7:$AL$2292,28,FALSE)</f>
        <v>0</v>
      </c>
      <c r="Z63" s="310">
        <f>VLOOKUP($H63,'WM-AR'!$B$7:$AL$2292,29,FALSE)</f>
        <v>0</v>
      </c>
      <c r="AA63" s="310">
        <f>VLOOKUP($H63,'WM-AR'!$B$7:$AL$2292,30,FALSE)</f>
        <v>0</v>
      </c>
      <c r="AB63" s="310">
        <f>VLOOKUP($H63,'WM-AR'!$B$7:$AL$2292,31,FALSE)</f>
        <v>0</v>
      </c>
      <c r="AC63" s="310">
        <f>VLOOKUP($H63,'WM-AR'!$B$7:$AL$2292,32,FALSE)</f>
        <v>0</v>
      </c>
      <c r="AD63" s="310">
        <f>VLOOKUP($H63,'WM-AR'!$B$7:$AL$2292,33,FALSE)</f>
        <v>0</v>
      </c>
      <c r="AE63" s="287" t="s">
        <v>1741</v>
      </c>
      <c r="AF63" s="316" t="s">
        <v>1603</v>
      </c>
      <c r="AG63" s="312"/>
      <c r="AH63" s="312" t="s">
        <v>1446</v>
      </c>
      <c r="AI63" s="334"/>
    </row>
    <row r="64" spans="2:35" ht="34.9" customHeight="1">
      <c r="B64" s="440"/>
      <c r="C64" s="285" t="s">
        <v>601</v>
      </c>
      <c r="D64" s="308"/>
      <c r="E64" s="287" t="s">
        <v>692</v>
      </c>
      <c r="F64" s="288" t="s">
        <v>1775</v>
      </c>
      <c r="G64" s="289"/>
      <c r="H64" s="290"/>
      <c r="I64" s="290"/>
      <c r="J64" s="290"/>
      <c r="K64" s="290"/>
      <c r="L64" s="290"/>
      <c r="M64" s="291"/>
      <c r="N64" s="454"/>
      <c r="O64" s="442"/>
      <c r="P64" s="442"/>
      <c r="Q64" s="442"/>
      <c r="R64" s="442"/>
      <c r="S64" s="442"/>
      <c r="T64" s="442"/>
      <c r="U64" s="443"/>
      <c r="V64" s="444"/>
      <c r="W64" s="444"/>
      <c r="X64" s="444"/>
      <c r="Y64" s="444"/>
      <c r="Z64" s="444"/>
      <c r="AA64" s="444"/>
      <c r="AB64" s="444"/>
      <c r="AC64" s="444"/>
      <c r="AD64" s="444"/>
      <c r="AE64" s="499" t="s">
        <v>1739</v>
      </c>
      <c r="AF64" s="297"/>
      <c r="AG64" s="297"/>
      <c r="AH64" s="297"/>
      <c r="AI64" s="333"/>
    </row>
    <row r="65" spans="2:35" ht="49.9" customHeight="1">
      <c r="B65" s="314"/>
      <c r="C65" s="285"/>
      <c r="D65" s="285"/>
      <c r="E65" s="285"/>
      <c r="F65" s="286" t="str">
        <f t="shared" ref="F65" si="21">M65&amp;" "&amp;P65</f>
        <v xml:space="preserve">uPVC Window (UoM: EA) </v>
      </c>
      <c r="G65" s="308" t="s">
        <v>1750</v>
      </c>
      <c r="H65" s="309" t="str">
        <f>LEFT(G65,14)</f>
        <v>A04AR161-00001</v>
      </c>
      <c r="I65" s="310"/>
      <c r="J65" s="310" t="str">
        <f>VLOOKUP($H65,'WM-AR'!$B$7:$AL$2292,34,FALSE)</f>
        <v>EA</v>
      </c>
      <c r="K65" s="310" t="str">
        <f>VLOOKUP($H65,'WM-AR'!$B$7:$AL$2292,4,FALSE)</f>
        <v>Finishing Work</v>
      </c>
      <c r="L65" s="310" t="str">
        <f>VLOOKUP($H65,'WM-AR'!$B$7:$AL$2292,6,FALSE)</f>
        <v>Door &amp; Window Work</v>
      </c>
      <c r="M65" s="310" t="str">
        <f>VLOOKUP($H65,'WM-AR'!$B$7:$AL$2292,8,FALSE)</f>
        <v>uPVC Window (UoM: EA)</v>
      </c>
      <c r="N65" s="310">
        <f>VLOOKUP($H65,'WM-AR'!$B$7:$AL$2292,10,FALSE)</f>
        <v>0</v>
      </c>
      <c r="O65" s="310">
        <f>VLOOKUP($H65,'WM-AR'!$B$7:$AL$2292,12,FALSE)</f>
        <v>0</v>
      </c>
      <c r="P65" s="310" t="str">
        <f>IF(VLOOKUP($H65,'WM-AR'!$B$7:$AL$2292,14,FALSE)=0,"",VLOOKUP($H65,'WM-AR'!$B$7:$AL$2292,14,FALSE))</f>
        <v/>
      </c>
      <c r="Q65" s="310">
        <f>VLOOKUP($H65,'WM-AR'!$B$7:$AL$2292,16,FALSE)</f>
        <v>0</v>
      </c>
      <c r="R65" s="310">
        <f>VLOOKUP($H65,'WM-AR'!$B$7:$AL$2292,18,FALSE)</f>
        <v>0</v>
      </c>
      <c r="S65" s="310" t="str">
        <f>IF(VLOOKUP($H65,'WM-AR'!$B$7:$AL$2292,20,FALSE)=0,"",VLOOKUP($H65,'WM-AR'!$B$7:$AL$2292,20,FALSE))</f>
        <v>w/ Hardware &amp; Accessories</v>
      </c>
      <c r="T65" s="310">
        <f>VLOOKUP($H65,'WM-AR'!$B$7:$AL$2292,22,FALSE)</f>
        <v>0</v>
      </c>
      <c r="U65" s="310">
        <f>VLOOKUP($H65,'WM-AR'!$B$7:$AL$2292,24,FALSE)</f>
        <v>0</v>
      </c>
      <c r="V65" s="310">
        <f>VLOOKUP($H65,'WM-AR'!$B$7:$AL$2292,25,FALSE)</f>
        <v>0</v>
      </c>
      <c r="W65" s="310" t="str">
        <f>VLOOKUP($H65,'WM-AR'!$B$7:$AL$2292,26,FALSE)</f>
        <v>W x H=(  )mm x (  )mm</v>
      </c>
      <c r="X65" s="310">
        <f>VLOOKUP($H65,'WM-AR'!$B$7:$AL$2292,27,FALSE)</f>
        <v>0</v>
      </c>
      <c r="Y65" s="310">
        <f>VLOOKUP($H65,'WM-AR'!$B$7:$AL$2292,28,FALSE)</f>
        <v>0</v>
      </c>
      <c r="Z65" s="310">
        <f>VLOOKUP($H65,'WM-AR'!$B$7:$AL$2292,29,FALSE)</f>
        <v>0</v>
      </c>
      <c r="AA65" s="310">
        <f>VLOOKUP($H65,'WM-AR'!$B$7:$AL$2292,30,FALSE)</f>
        <v>0</v>
      </c>
      <c r="AB65" s="310">
        <f>VLOOKUP($H65,'WM-AR'!$B$7:$AL$2292,31,FALSE)</f>
        <v>0</v>
      </c>
      <c r="AC65" s="310">
        <f>VLOOKUP($H65,'WM-AR'!$B$7:$AL$2292,32,FALSE)</f>
        <v>0</v>
      </c>
      <c r="AD65" s="310">
        <f>VLOOKUP($H65,'WM-AR'!$B$7:$AL$2292,33,FALSE)</f>
        <v>0</v>
      </c>
      <c r="AE65" s="287" t="s">
        <v>1741</v>
      </c>
      <c r="AF65" s="316" t="s">
        <v>1603</v>
      </c>
      <c r="AG65" s="312"/>
      <c r="AH65" s="312" t="s">
        <v>1446</v>
      </c>
      <c r="AI65" s="334"/>
    </row>
    <row r="66" spans="2:35" ht="33" customHeight="1">
      <c r="B66" s="438"/>
      <c r="C66" s="413" t="s">
        <v>1769</v>
      </c>
      <c r="D66" s="321"/>
      <c r="E66" s="321"/>
      <c r="F66" s="412" t="s">
        <v>1752</v>
      </c>
      <c r="G66" s="412"/>
      <c r="H66" s="415"/>
      <c r="I66" s="415"/>
      <c r="J66" s="416"/>
      <c r="K66" s="416"/>
      <c r="L66" s="416"/>
      <c r="M66" s="416"/>
      <c r="N66" s="416"/>
      <c r="O66" s="416"/>
      <c r="P66" s="416"/>
      <c r="Q66" s="416"/>
      <c r="R66" s="416"/>
      <c r="S66" s="416"/>
      <c r="T66" s="416"/>
      <c r="U66" s="416"/>
      <c r="V66" s="416"/>
      <c r="W66" s="416"/>
      <c r="X66" s="416"/>
      <c r="Y66" s="416"/>
      <c r="Z66" s="416"/>
      <c r="AA66" s="416"/>
      <c r="AB66" s="416"/>
      <c r="AC66" s="416"/>
      <c r="AD66" s="416"/>
      <c r="AE66" s="305"/>
      <c r="AF66" s="305"/>
      <c r="AG66" s="305"/>
      <c r="AH66" s="305"/>
      <c r="AI66" s="306"/>
    </row>
    <row r="67" spans="2:35" ht="34.9" customHeight="1">
      <c r="B67" s="440"/>
      <c r="C67" s="285" t="s">
        <v>601</v>
      </c>
      <c r="D67" s="308"/>
      <c r="E67" s="287" t="s">
        <v>692</v>
      </c>
      <c r="F67" s="288" t="s">
        <v>1776</v>
      </c>
      <c r="G67" s="289"/>
      <c r="H67" s="290"/>
      <c r="I67" s="290"/>
      <c r="J67" s="290"/>
      <c r="K67" s="290"/>
      <c r="L67" s="290"/>
      <c r="M67" s="291"/>
      <c r="N67" s="454"/>
      <c r="O67" s="442"/>
      <c r="P67" s="442"/>
      <c r="Q67" s="442"/>
      <c r="R67" s="442"/>
      <c r="S67" s="442"/>
      <c r="T67" s="442"/>
      <c r="U67" s="443"/>
      <c r="V67" s="444"/>
      <c r="W67" s="444"/>
      <c r="X67" s="444"/>
      <c r="Y67" s="444"/>
      <c r="Z67" s="444"/>
      <c r="AA67" s="444"/>
      <c r="AB67" s="444"/>
      <c r="AC67" s="444"/>
      <c r="AD67" s="444"/>
      <c r="AE67" s="499" t="s">
        <v>1739</v>
      </c>
      <c r="AF67" s="297"/>
      <c r="AG67" s="297"/>
      <c r="AH67" s="297"/>
      <c r="AI67" s="333"/>
    </row>
    <row r="68" spans="2:35" ht="49.9" customHeight="1">
      <c r="B68" s="314"/>
      <c r="C68" s="285"/>
      <c r="D68" s="285"/>
      <c r="E68" s="285"/>
      <c r="F68" s="286" t="str">
        <f t="shared" ref="F68" si="22">M68&amp;" "&amp;P68</f>
        <v xml:space="preserve">Blast Resistant Steel Window (UoM: EA) </v>
      </c>
      <c r="G68" s="308" t="s">
        <v>1754</v>
      </c>
      <c r="H68" s="309" t="str">
        <f>LEFT(G68,14)</f>
        <v>A04AR155-00001</v>
      </c>
      <c r="I68" s="310"/>
      <c r="J68" s="310" t="str">
        <f>VLOOKUP($H68,'WM-AR'!$B$7:$AL$2292,34,FALSE)</f>
        <v>EA</v>
      </c>
      <c r="K68" s="310" t="str">
        <f>VLOOKUP($H68,'WM-AR'!$B$7:$AL$2292,4,FALSE)</f>
        <v>Finishing Work</v>
      </c>
      <c r="L68" s="310" t="str">
        <f>VLOOKUP($H68,'WM-AR'!$B$7:$AL$2292,6,FALSE)</f>
        <v>Door &amp; Window Work</v>
      </c>
      <c r="M68" s="310" t="str">
        <f>VLOOKUP($H68,'WM-AR'!$B$7:$AL$2292,8,FALSE)</f>
        <v>Blast Resistant Steel Window (UoM: EA)</v>
      </c>
      <c r="N68" s="310">
        <f>VLOOKUP($H68,'WM-AR'!$B$7:$AL$2292,10,FALSE)</f>
        <v>0</v>
      </c>
      <c r="O68" s="310">
        <f>VLOOKUP($H68,'WM-AR'!$B$7:$AL$2292,12,FALSE)</f>
        <v>0</v>
      </c>
      <c r="P68" s="310" t="str">
        <f>IF(VLOOKUP($H68,'WM-AR'!$B$7:$AL$2292,14,FALSE)=0,"",VLOOKUP($H68,'WM-AR'!$B$7:$AL$2292,14,FALSE))</f>
        <v/>
      </c>
      <c r="Q68" s="310">
        <f>VLOOKUP($H68,'WM-AR'!$B$7:$AL$2292,16,FALSE)</f>
        <v>0</v>
      </c>
      <c r="R68" s="310">
        <f>VLOOKUP($H68,'WM-AR'!$B$7:$AL$2292,18,FALSE)</f>
        <v>0</v>
      </c>
      <c r="S68" s="310" t="str">
        <f>IF(VLOOKUP($H68,'WM-AR'!$B$7:$AL$2292,20,FALSE)=0,"",VLOOKUP($H68,'WM-AR'!$B$7:$AL$2292,20,FALSE))</f>
        <v>w/ Hardware &amp; Accessories</v>
      </c>
      <c r="T68" s="310">
        <f>VLOOKUP($H68,'WM-AR'!$B$7:$AL$2292,22,FALSE)</f>
        <v>0</v>
      </c>
      <c r="U68" s="310">
        <f>VLOOKUP($H68,'WM-AR'!$B$7:$AL$2292,24,FALSE)</f>
        <v>0</v>
      </c>
      <c r="V68" s="310">
        <f>VLOOKUP($H68,'WM-AR'!$B$7:$AL$2292,25,FALSE)</f>
        <v>0</v>
      </c>
      <c r="W68" s="310" t="str">
        <f>VLOOKUP($H68,'WM-AR'!$B$7:$AL$2292,26,FALSE)</f>
        <v>W x H=(  )mm x (  )mm</v>
      </c>
      <c r="X68" s="310">
        <f>VLOOKUP($H68,'WM-AR'!$B$7:$AL$2292,27,FALSE)</f>
        <v>0</v>
      </c>
      <c r="Y68" s="310">
        <f>VLOOKUP($H68,'WM-AR'!$B$7:$AL$2292,28,FALSE)</f>
        <v>0</v>
      </c>
      <c r="Z68" s="310">
        <f>VLOOKUP($H68,'WM-AR'!$B$7:$AL$2292,29,FALSE)</f>
        <v>0</v>
      </c>
      <c r="AA68" s="310">
        <f>VLOOKUP($H68,'WM-AR'!$B$7:$AL$2292,30,FALSE)</f>
        <v>0</v>
      </c>
      <c r="AB68" s="310" t="str">
        <f>VLOOKUP($H68,'WM-AR'!$B$7:$AL$2292,31,FALSE)</f>
        <v>Blast Load: Overpressure (   )psi, Duration (  )ms</v>
      </c>
      <c r="AC68" s="310">
        <f>VLOOKUP($H68,'WM-AR'!$B$7:$AL$2292,32,FALSE)</f>
        <v>0</v>
      </c>
      <c r="AD68" s="310">
        <f>VLOOKUP($H68,'WM-AR'!$B$7:$AL$2292,33,FALSE)</f>
        <v>0</v>
      </c>
      <c r="AE68" s="287" t="s">
        <v>1741</v>
      </c>
      <c r="AF68" s="316" t="s">
        <v>1603</v>
      </c>
      <c r="AG68" s="312"/>
      <c r="AH68" s="312" t="s">
        <v>1446</v>
      </c>
      <c r="AI68" s="334"/>
    </row>
    <row r="69" spans="2:35" ht="33" customHeight="1">
      <c r="B69" s="438"/>
      <c r="C69" s="413" t="s">
        <v>1769</v>
      </c>
      <c r="D69" s="321"/>
      <c r="E69" s="321"/>
      <c r="F69" s="412" t="s">
        <v>1755</v>
      </c>
      <c r="G69" s="412"/>
      <c r="H69" s="415"/>
      <c r="I69" s="415"/>
      <c r="J69" s="416"/>
      <c r="K69" s="416"/>
      <c r="L69" s="416"/>
      <c r="M69" s="416"/>
      <c r="N69" s="416"/>
      <c r="O69" s="416"/>
      <c r="P69" s="416"/>
      <c r="Q69" s="416"/>
      <c r="R69" s="416"/>
      <c r="S69" s="416"/>
      <c r="T69" s="416"/>
      <c r="U69" s="416"/>
      <c r="V69" s="416"/>
      <c r="W69" s="416"/>
      <c r="X69" s="416"/>
      <c r="Y69" s="416"/>
      <c r="Z69" s="416"/>
      <c r="AA69" s="416"/>
      <c r="AB69" s="416"/>
      <c r="AC69" s="416"/>
      <c r="AD69" s="416"/>
      <c r="AE69" s="305"/>
      <c r="AF69" s="305"/>
      <c r="AG69" s="305"/>
      <c r="AH69" s="305"/>
      <c r="AI69" s="306"/>
    </row>
    <row r="70" spans="2:35" ht="34.9" customHeight="1">
      <c r="B70" s="440"/>
      <c r="C70" s="285" t="s">
        <v>601</v>
      </c>
      <c r="D70" s="308"/>
      <c r="E70" s="287" t="s">
        <v>692</v>
      </c>
      <c r="F70" s="288" t="s">
        <v>1777</v>
      </c>
      <c r="G70" s="289"/>
      <c r="H70" s="290"/>
      <c r="I70" s="290"/>
      <c r="J70" s="290"/>
      <c r="K70" s="290"/>
      <c r="L70" s="290"/>
      <c r="M70" s="291"/>
      <c r="N70" s="454"/>
      <c r="O70" s="442"/>
      <c r="P70" s="442"/>
      <c r="Q70" s="442"/>
      <c r="R70" s="442"/>
      <c r="S70" s="442"/>
      <c r="T70" s="442"/>
      <c r="U70" s="443"/>
      <c r="V70" s="444"/>
      <c r="W70" s="444"/>
      <c r="X70" s="444"/>
      <c r="Y70" s="444"/>
      <c r="Z70" s="444"/>
      <c r="AA70" s="444"/>
      <c r="AB70" s="444"/>
      <c r="AC70" s="444"/>
      <c r="AD70" s="444"/>
      <c r="AE70" s="499" t="s">
        <v>1739</v>
      </c>
      <c r="AF70" s="297"/>
      <c r="AG70" s="297"/>
      <c r="AH70" s="297"/>
      <c r="AI70" s="333"/>
    </row>
    <row r="71" spans="2:35" ht="49.9" customHeight="1">
      <c r="B71" s="314"/>
      <c r="C71" s="285"/>
      <c r="D71" s="285"/>
      <c r="E71" s="285"/>
      <c r="F71" s="286" t="str">
        <f t="shared" ref="F71" si="23">M71&amp;" "&amp;P71</f>
        <v xml:space="preserve">Bullet-Proof Steel Window (UoM: EA) </v>
      </c>
      <c r="G71" s="308" t="s">
        <v>1757</v>
      </c>
      <c r="H71" s="309" t="str">
        <f>LEFT(G71,14)</f>
        <v>A04AR157-00001</v>
      </c>
      <c r="I71" s="310"/>
      <c r="J71" s="310" t="str">
        <f>VLOOKUP($H71,'WM-AR'!$B$7:$AL$2292,34,FALSE)</f>
        <v>EA</v>
      </c>
      <c r="K71" s="310" t="str">
        <f>VLOOKUP($H71,'WM-AR'!$B$7:$AL$2292,4,FALSE)</f>
        <v>Finishing Work</v>
      </c>
      <c r="L71" s="310" t="str">
        <f>VLOOKUP($H71,'WM-AR'!$B$7:$AL$2292,6,FALSE)</f>
        <v>Door &amp; Window Work</v>
      </c>
      <c r="M71" s="310" t="str">
        <f>VLOOKUP($H71,'WM-AR'!$B$7:$AL$2292,8,FALSE)</f>
        <v>Bullet-Proof Steel Window (UoM: EA)</v>
      </c>
      <c r="N71" s="310">
        <f>VLOOKUP($H71,'WM-AR'!$B$7:$AL$2292,10,FALSE)</f>
        <v>0</v>
      </c>
      <c r="O71" s="310">
        <f>VLOOKUP($H71,'WM-AR'!$B$7:$AL$2292,12,FALSE)</f>
        <v>0</v>
      </c>
      <c r="P71" s="310" t="str">
        <f>IF(VLOOKUP($H71,'WM-AR'!$B$7:$AL$2292,14,FALSE)=0,"",VLOOKUP($H71,'WM-AR'!$B$7:$AL$2292,14,FALSE))</f>
        <v/>
      </c>
      <c r="Q71" s="310">
        <f>VLOOKUP($H71,'WM-AR'!$B$7:$AL$2292,16,FALSE)</f>
        <v>0</v>
      </c>
      <c r="R71" s="310">
        <f>VLOOKUP($H71,'WM-AR'!$B$7:$AL$2292,18,FALSE)</f>
        <v>0</v>
      </c>
      <c r="S71" s="310" t="str">
        <f>IF(VLOOKUP($H71,'WM-AR'!$B$7:$AL$2292,20,FALSE)=0,"",VLOOKUP($H71,'WM-AR'!$B$7:$AL$2292,20,FALSE))</f>
        <v>w/ Hardware &amp; Accessories</v>
      </c>
      <c r="T71" s="310">
        <f>VLOOKUP($H71,'WM-AR'!$B$7:$AL$2292,22,FALSE)</f>
        <v>0</v>
      </c>
      <c r="U71" s="310">
        <f>VLOOKUP($H71,'WM-AR'!$B$7:$AL$2292,24,FALSE)</f>
        <v>0</v>
      </c>
      <c r="V71" s="310">
        <f>VLOOKUP($H71,'WM-AR'!$B$7:$AL$2292,25,FALSE)</f>
        <v>0</v>
      </c>
      <c r="W71" s="310" t="str">
        <f>VLOOKUP($H71,'WM-AR'!$B$7:$AL$2292,26,FALSE)</f>
        <v>W x H=(  )mm x (  )mm</v>
      </c>
      <c r="X71" s="310">
        <f>VLOOKUP($H71,'WM-AR'!$B$7:$AL$2292,27,FALSE)</f>
        <v>0</v>
      </c>
      <c r="Y71" s="310">
        <f>VLOOKUP($H71,'WM-AR'!$B$7:$AL$2292,28,FALSE)</f>
        <v>0</v>
      </c>
      <c r="Z71" s="310">
        <f>VLOOKUP($H71,'WM-AR'!$B$7:$AL$2292,29,FALSE)</f>
        <v>0</v>
      </c>
      <c r="AA71" s="310">
        <f>VLOOKUP($H71,'WM-AR'!$B$7:$AL$2292,30,FALSE)</f>
        <v>0</v>
      </c>
      <c r="AB71" s="310">
        <f>VLOOKUP($H71,'WM-AR'!$B$7:$AL$2292,31,FALSE)</f>
        <v>0</v>
      </c>
      <c r="AC71" s="310">
        <f>VLOOKUP($H71,'WM-AR'!$B$7:$AL$2292,32,FALSE)</f>
        <v>0</v>
      </c>
      <c r="AD71" s="310">
        <f>VLOOKUP($H71,'WM-AR'!$B$7:$AL$2292,33,FALSE)</f>
        <v>0</v>
      </c>
      <c r="AE71" s="287" t="s">
        <v>1741</v>
      </c>
      <c r="AF71" s="316" t="s">
        <v>1603</v>
      </c>
      <c r="AG71" s="312"/>
      <c r="AH71" s="312" t="s">
        <v>1446</v>
      </c>
      <c r="AI71" s="334"/>
    </row>
    <row r="72" spans="2:35" ht="34.9" customHeight="1">
      <c r="B72" s="349"/>
      <c r="C72" s="420"/>
      <c r="D72" s="426"/>
      <c r="E72" s="426"/>
      <c r="F72" s="426"/>
      <c r="G72" s="426"/>
      <c r="H72" s="350"/>
      <c r="I72" s="351"/>
      <c r="J72" s="351"/>
      <c r="K72" s="351"/>
      <c r="L72" s="351"/>
      <c r="M72" s="351"/>
      <c r="N72" s="351"/>
      <c r="O72" s="351"/>
      <c r="P72" s="351"/>
      <c r="Q72" s="351"/>
      <c r="R72" s="351"/>
      <c r="S72" s="351"/>
      <c r="T72" s="351"/>
      <c r="U72" s="351"/>
      <c r="V72" s="351"/>
      <c r="W72" s="351"/>
      <c r="X72" s="351"/>
      <c r="Y72" s="351"/>
      <c r="Z72" s="351"/>
      <c r="AA72" s="351"/>
      <c r="AB72" s="351"/>
      <c r="AC72" s="351"/>
      <c r="AD72" s="351"/>
      <c r="AE72" s="440"/>
      <c r="AF72" s="297"/>
      <c r="AG72" s="297"/>
      <c r="AH72" s="297"/>
      <c r="AI72" s="475"/>
    </row>
    <row r="73" spans="2:35" ht="34.9" customHeight="1">
      <c r="B73" s="356">
        <v>9.4</v>
      </c>
      <c r="C73" s="357" t="s">
        <v>1778</v>
      </c>
      <c r="D73" s="357"/>
      <c r="E73" s="357"/>
      <c r="F73" s="459"/>
      <c r="G73" s="459"/>
      <c r="H73" s="359"/>
      <c r="I73" s="359"/>
      <c r="J73" s="360"/>
      <c r="K73" s="360"/>
      <c r="L73" s="360"/>
      <c r="M73" s="360"/>
      <c r="N73" s="360"/>
      <c r="O73" s="360"/>
      <c r="P73" s="360"/>
      <c r="Q73" s="360"/>
      <c r="R73" s="360"/>
      <c r="S73" s="360"/>
      <c r="T73" s="360"/>
      <c r="U73" s="360"/>
      <c r="V73" s="360"/>
      <c r="W73" s="360"/>
      <c r="X73" s="360"/>
      <c r="Y73" s="360"/>
      <c r="Z73" s="360"/>
      <c r="AA73" s="360"/>
      <c r="AB73" s="360"/>
      <c r="AC73" s="360"/>
      <c r="AD73" s="360"/>
      <c r="AE73" s="361"/>
      <c r="AF73" s="361"/>
      <c r="AG73" s="361"/>
      <c r="AH73" s="361"/>
      <c r="AI73" s="361"/>
    </row>
    <row r="74" spans="2:35" ht="33" customHeight="1">
      <c r="B74" s="438"/>
      <c r="C74" s="413" t="s">
        <v>1779</v>
      </c>
      <c r="D74" s="321"/>
      <c r="E74" s="321"/>
      <c r="F74" s="412" t="s">
        <v>1737</v>
      </c>
      <c r="G74" s="412"/>
      <c r="H74" s="415"/>
      <c r="I74" s="415"/>
      <c r="J74" s="416"/>
      <c r="K74" s="416"/>
      <c r="L74" s="416"/>
      <c r="M74" s="416"/>
      <c r="N74" s="416"/>
      <c r="O74" s="416"/>
      <c r="P74" s="416"/>
      <c r="Q74" s="416"/>
      <c r="R74" s="416"/>
      <c r="S74" s="416"/>
      <c r="T74" s="416"/>
      <c r="U74" s="416"/>
      <c r="V74" s="416"/>
      <c r="W74" s="416"/>
      <c r="X74" s="416"/>
      <c r="Y74" s="416"/>
      <c r="Z74" s="416"/>
      <c r="AA74" s="416"/>
      <c r="AB74" s="416"/>
      <c r="AC74" s="416"/>
      <c r="AD74" s="416"/>
      <c r="AE74" s="305"/>
      <c r="AF74" s="305"/>
      <c r="AG74" s="305"/>
      <c r="AH74" s="305"/>
      <c r="AI74" s="306"/>
    </row>
    <row r="75" spans="2:35" ht="34.9" customHeight="1">
      <c r="B75" s="440"/>
      <c r="C75" s="285" t="s">
        <v>601</v>
      </c>
      <c r="D75" s="308"/>
      <c r="E75" s="287" t="s">
        <v>692</v>
      </c>
      <c r="F75" s="288" t="s">
        <v>1780</v>
      </c>
      <c r="G75" s="289"/>
      <c r="H75" s="290"/>
      <c r="I75" s="290"/>
      <c r="J75" s="290"/>
      <c r="K75" s="290"/>
      <c r="L75" s="290"/>
      <c r="M75" s="291"/>
      <c r="N75" s="454"/>
      <c r="O75" s="442"/>
      <c r="P75" s="442"/>
      <c r="Q75" s="442"/>
      <c r="R75" s="442"/>
      <c r="S75" s="442"/>
      <c r="T75" s="442"/>
      <c r="U75" s="443"/>
      <c r="V75" s="444"/>
      <c r="W75" s="444"/>
      <c r="X75" s="444"/>
      <c r="Y75" s="444"/>
      <c r="Z75" s="444"/>
      <c r="AA75" s="444"/>
      <c r="AB75" s="444"/>
      <c r="AC75" s="444"/>
      <c r="AD75" s="444"/>
      <c r="AE75" s="499" t="s">
        <v>1739</v>
      </c>
      <c r="AF75" s="297"/>
      <c r="AG75" s="297"/>
      <c r="AH75" s="297"/>
      <c r="AI75" s="333"/>
    </row>
    <row r="76" spans="2:35" ht="49.9" customHeight="1">
      <c r="B76" s="314"/>
      <c r="C76" s="285"/>
      <c r="D76" s="285"/>
      <c r="E76" s="285"/>
      <c r="F76" s="286" t="str">
        <f t="shared" ref="F76" si="24">M76&amp;" "&amp;P76</f>
        <v xml:space="preserve">Steel Window (UoM: EA) </v>
      </c>
      <c r="G76" s="308" t="s">
        <v>1740</v>
      </c>
      <c r="H76" s="309" t="str">
        <f>LEFT(G76,14)</f>
        <v>A04AR153-00001</v>
      </c>
      <c r="I76" s="310"/>
      <c r="J76" s="310" t="str">
        <f>VLOOKUP($H76,'WM-AR'!$B$7:$AL$2292,34,FALSE)</f>
        <v>EA</v>
      </c>
      <c r="K76" s="310" t="str">
        <f>VLOOKUP($H76,'WM-AR'!$B$7:$AL$2292,4,FALSE)</f>
        <v>Finishing Work</v>
      </c>
      <c r="L76" s="310" t="str">
        <f>VLOOKUP($H76,'WM-AR'!$B$7:$AL$2292,6,FALSE)</f>
        <v>Door &amp; Window Work</v>
      </c>
      <c r="M76" s="310" t="str">
        <f>VLOOKUP($H76,'WM-AR'!$B$7:$AL$2292,8,FALSE)</f>
        <v>Steel Window (UoM: EA)</v>
      </c>
      <c r="N76" s="310" t="str">
        <f>VLOOKUP($H76,'WM-AR'!$B$7:$AL$2292,10,FALSE)</f>
        <v>Fire Protective Rating: N/A</v>
      </c>
      <c r="O76" s="310">
        <f>VLOOKUP($H76,'WM-AR'!$B$7:$AL$2292,12,FALSE)</f>
        <v>0</v>
      </c>
      <c r="P76" s="310" t="str">
        <f>IF(VLOOKUP($H76,'WM-AR'!$B$7:$AL$2292,14,FALSE)=0,"",VLOOKUP($H76,'WM-AR'!$B$7:$AL$2292,14,FALSE))</f>
        <v/>
      </c>
      <c r="Q76" s="310">
        <f>VLOOKUP($H76,'WM-AR'!$B$7:$AL$2292,16,FALSE)</f>
        <v>0</v>
      </c>
      <c r="R76" s="310">
        <f>VLOOKUP($H76,'WM-AR'!$B$7:$AL$2292,18,FALSE)</f>
        <v>0</v>
      </c>
      <c r="S76" s="310" t="str">
        <f>IF(VLOOKUP($H76,'WM-AR'!$B$7:$AL$2292,20,FALSE)=0,"",VLOOKUP($H76,'WM-AR'!$B$7:$AL$2292,20,FALSE))</f>
        <v>w/ Hardware &amp; Accessories</v>
      </c>
      <c r="T76" s="310">
        <f>VLOOKUP($H76,'WM-AR'!$B$7:$AL$2292,22,FALSE)</f>
        <v>0</v>
      </c>
      <c r="U76" s="310">
        <f>VLOOKUP($H76,'WM-AR'!$B$7:$AL$2292,24,FALSE)</f>
        <v>0</v>
      </c>
      <c r="V76" s="310">
        <f>VLOOKUP($H76,'WM-AR'!$B$7:$AL$2292,25,FALSE)</f>
        <v>0</v>
      </c>
      <c r="W76" s="310" t="str">
        <f>VLOOKUP($H76,'WM-AR'!$B$7:$AL$2292,26,FALSE)</f>
        <v>W x H=(  )mm x (  )mm</v>
      </c>
      <c r="X76" s="310">
        <f>VLOOKUP($H76,'WM-AR'!$B$7:$AL$2292,27,FALSE)</f>
        <v>0</v>
      </c>
      <c r="Y76" s="310">
        <f>VLOOKUP($H76,'WM-AR'!$B$7:$AL$2292,28,FALSE)</f>
        <v>0</v>
      </c>
      <c r="Z76" s="310">
        <f>VLOOKUP($H76,'WM-AR'!$B$7:$AL$2292,29,FALSE)</f>
        <v>0</v>
      </c>
      <c r="AA76" s="310">
        <f>VLOOKUP($H76,'WM-AR'!$B$7:$AL$2292,30,FALSE)</f>
        <v>0</v>
      </c>
      <c r="AB76" s="310">
        <f>VLOOKUP($H76,'WM-AR'!$B$7:$AL$2292,31,FALSE)</f>
        <v>0</v>
      </c>
      <c r="AC76" s="310">
        <f>VLOOKUP($H76,'WM-AR'!$B$7:$AL$2292,32,FALSE)</f>
        <v>0</v>
      </c>
      <c r="AD76" s="310">
        <f>VLOOKUP($H76,'WM-AR'!$B$7:$AL$2292,33,FALSE)</f>
        <v>0</v>
      </c>
      <c r="AE76" s="287" t="s">
        <v>1741</v>
      </c>
      <c r="AF76" s="316" t="s">
        <v>1603</v>
      </c>
      <c r="AG76" s="312"/>
      <c r="AH76" s="312" t="s">
        <v>1446</v>
      </c>
      <c r="AI76" s="334"/>
    </row>
    <row r="77" spans="2:35" ht="34.9" customHeight="1">
      <c r="B77" s="440"/>
      <c r="C77" s="285" t="s">
        <v>601</v>
      </c>
      <c r="D77" s="308"/>
      <c r="E77" s="287" t="s">
        <v>692</v>
      </c>
      <c r="F77" s="288" t="s">
        <v>1781</v>
      </c>
      <c r="G77" s="289"/>
      <c r="H77" s="290"/>
      <c r="I77" s="290"/>
      <c r="J77" s="290"/>
      <c r="K77" s="290"/>
      <c r="L77" s="290"/>
      <c r="M77" s="291"/>
      <c r="N77" s="454"/>
      <c r="O77" s="442"/>
      <c r="P77" s="442"/>
      <c r="Q77" s="442"/>
      <c r="R77" s="442"/>
      <c r="S77" s="442"/>
      <c r="T77" s="442"/>
      <c r="U77" s="443"/>
      <c r="V77" s="444"/>
      <c r="W77" s="444"/>
      <c r="X77" s="444"/>
      <c r="Y77" s="444"/>
      <c r="Z77" s="444"/>
      <c r="AA77" s="444"/>
      <c r="AB77" s="444"/>
      <c r="AC77" s="444"/>
      <c r="AD77" s="444"/>
      <c r="AE77" s="499" t="s">
        <v>1739</v>
      </c>
      <c r="AF77" s="297"/>
      <c r="AG77" s="297"/>
      <c r="AH77" s="297"/>
      <c r="AI77" s="333"/>
    </row>
    <row r="78" spans="2:35" ht="49.9" customHeight="1">
      <c r="B78" s="314"/>
      <c r="C78" s="285"/>
      <c r="D78" s="285"/>
      <c r="E78" s="285"/>
      <c r="F78" s="286" t="str">
        <f t="shared" ref="F78" si="25">M78&amp;" "&amp;P78</f>
        <v xml:space="preserve">Steel Window (UoM: EA) </v>
      </c>
      <c r="G78" s="308" t="s">
        <v>1740</v>
      </c>
      <c r="H78" s="309" t="str">
        <f>LEFT(G78,14)</f>
        <v>A04AR153-00001</v>
      </c>
      <c r="I78" s="310"/>
      <c r="J78" s="310" t="str">
        <f>VLOOKUP($H78,'WM-AR'!$B$7:$AL$2292,34,FALSE)</f>
        <v>EA</v>
      </c>
      <c r="K78" s="310" t="str">
        <f>VLOOKUP($H78,'WM-AR'!$B$7:$AL$2292,4,FALSE)</f>
        <v>Finishing Work</v>
      </c>
      <c r="L78" s="310" t="str">
        <f>VLOOKUP($H78,'WM-AR'!$B$7:$AL$2292,6,FALSE)</f>
        <v>Door &amp; Window Work</v>
      </c>
      <c r="M78" s="310" t="str">
        <f>VLOOKUP($H78,'WM-AR'!$B$7:$AL$2292,8,FALSE)</f>
        <v>Steel Window (UoM: EA)</v>
      </c>
      <c r="N78" s="310" t="str">
        <f>VLOOKUP($H78,'WM-AR'!$B$7:$AL$2292,10,FALSE)</f>
        <v>Fire Protective Rating: N/A</v>
      </c>
      <c r="O78" s="310">
        <f>VLOOKUP($H78,'WM-AR'!$B$7:$AL$2292,12,FALSE)</f>
        <v>0</v>
      </c>
      <c r="P78" s="310" t="str">
        <f>IF(VLOOKUP($H78,'WM-AR'!$B$7:$AL$2292,14,FALSE)=0,"",VLOOKUP($H78,'WM-AR'!$B$7:$AL$2292,14,FALSE))</f>
        <v/>
      </c>
      <c r="Q78" s="310">
        <f>VLOOKUP($H78,'WM-AR'!$B$7:$AL$2292,16,FALSE)</f>
        <v>0</v>
      </c>
      <c r="R78" s="310">
        <f>VLOOKUP($H78,'WM-AR'!$B$7:$AL$2292,18,FALSE)</f>
        <v>0</v>
      </c>
      <c r="S78" s="310" t="str">
        <f>IF(VLOOKUP($H78,'WM-AR'!$B$7:$AL$2292,20,FALSE)=0,"",VLOOKUP($H78,'WM-AR'!$B$7:$AL$2292,20,FALSE))</f>
        <v>w/ Hardware &amp; Accessories</v>
      </c>
      <c r="T78" s="310">
        <f>VLOOKUP($H78,'WM-AR'!$B$7:$AL$2292,22,FALSE)</f>
        <v>0</v>
      </c>
      <c r="U78" s="310">
        <f>VLOOKUP($H78,'WM-AR'!$B$7:$AL$2292,24,FALSE)</f>
        <v>0</v>
      </c>
      <c r="V78" s="310">
        <f>VLOOKUP($H78,'WM-AR'!$B$7:$AL$2292,25,FALSE)</f>
        <v>0</v>
      </c>
      <c r="W78" s="310" t="str">
        <f>VLOOKUP($H78,'WM-AR'!$B$7:$AL$2292,26,FALSE)</f>
        <v>W x H=(  )mm x (  )mm</v>
      </c>
      <c r="X78" s="310">
        <f>VLOOKUP($H78,'WM-AR'!$B$7:$AL$2292,27,FALSE)</f>
        <v>0</v>
      </c>
      <c r="Y78" s="310">
        <f>VLOOKUP($H78,'WM-AR'!$B$7:$AL$2292,28,FALSE)</f>
        <v>0</v>
      </c>
      <c r="Z78" s="310">
        <f>VLOOKUP($H78,'WM-AR'!$B$7:$AL$2292,29,FALSE)</f>
        <v>0</v>
      </c>
      <c r="AA78" s="310">
        <f>VLOOKUP($H78,'WM-AR'!$B$7:$AL$2292,30,FALSE)</f>
        <v>0</v>
      </c>
      <c r="AB78" s="310">
        <f>VLOOKUP($H78,'WM-AR'!$B$7:$AL$2292,31,FALSE)</f>
        <v>0</v>
      </c>
      <c r="AC78" s="310">
        <f>VLOOKUP($H78,'WM-AR'!$B$7:$AL$2292,32,FALSE)</f>
        <v>0</v>
      </c>
      <c r="AD78" s="310">
        <f>VLOOKUP($H78,'WM-AR'!$B$7:$AL$2292,33,FALSE)</f>
        <v>0</v>
      </c>
      <c r="AE78" s="287" t="s">
        <v>1741</v>
      </c>
      <c r="AF78" s="316" t="s">
        <v>1603</v>
      </c>
      <c r="AG78" s="312"/>
      <c r="AH78" s="312" t="s">
        <v>1446</v>
      </c>
      <c r="AI78" s="334"/>
    </row>
    <row r="79" spans="2:35" ht="33" customHeight="1">
      <c r="B79" s="438"/>
      <c r="C79" s="413" t="s">
        <v>1779</v>
      </c>
      <c r="D79" s="321"/>
      <c r="E79" s="321"/>
      <c r="F79" s="412" t="s">
        <v>1743</v>
      </c>
      <c r="G79" s="412"/>
      <c r="H79" s="415"/>
      <c r="I79" s="415"/>
      <c r="J79" s="416"/>
      <c r="K79" s="416"/>
      <c r="L79" s="416"/>
      <c r="M79" s="416"/>
      <c r="N79" s="416"/>
      <c r="O79" s="416"/>
      <c r="P79" s="416"/>
      <c r="Q79" s="416"/>
      <c r="R79" s="416"/>
      <c r="S79" s="416"/>
      <c r="T79" s="416"/>
      <c r="U79" s="416"/>
      <c r="V79" s="416"/>
      <c r="W79" s="416"/>
      <c r="X79" s="416"/>
      <c r="Y79" s="416"/>
      <c r="Z79" s="416"/>
      <c r="AA79" s="416"/>
      <c r="AB79" s="416"/>
      <c r="AC79" s="416"/>
      <c r="AD79" s="416"/>
      <c r="AE79" s="305"/>
      <c r="AF79" s="305"/>
      <c r="AG79" s="305"/>
      <c r="AH79" s="305"/>
      <c r="AI79" s="306"/>
    </row>
    <row r="80" spans="2:35" ht="34.9" customHeight="1">
      <c r="B80" s="440"/>
      <c r="C80" s="285" t="s">
        <v>601</v>
      </c>
      <c r="D80" s="308"/>
      <c r="E80" s="287" t="s">
        <v>692</v>
      </c>
      <c r="F80" s="288" t="s">
        <v>1782</v>
      </c>
      <c r="G80" s="289"/>
      <c r="H80" s="290"/>
      <c r="I80" s="290"/>
      <c r="J80" s="290"/>
      <c r="K80" s="290"/>
      <c r="L80" s="290"/>
      <c r="M80" s="291"/>
      <c r="N80" s="454"/>
      <c r="O80" s="442"/>
      <c r="P80" s="442"/>
      <c r="Q80" s="442"/>
      <c r="R80" s="442"/>
      <c r="S80" s="442"/>
      <c r="T80" s="442"/>
      <c r="U80" s="443"/>
      <c r="V80" s="444"/>
      <c r="W80" s="444"/>
      <c r="X80" s="444"/>
      <c r="Y80" s="444"/>
      <c r="Z80" s="444"/>
      <c r="AA80" s="444"/>
      <c r="AB80" s="444"/>
      <c r="AC80" s="444"/>
      <c r="AD80" s="444"/>
      <c r="AE80" s="499" t="s">
        <v>1739</v>
      </c>
      <c r="AF80" s="297"/>
      <c r="AG80" s="297"/>
      <c r="AH80" s="297"/>
      <c r="AI80" s="333"/>
    </row>
    <row r="81" spans="2:35" ht="49.9" customHeight="1">
      <c r="B81" s="314"/>
      <c r="C81" s="285"/>
      <c r="D81" s="285"/>
      <c r="E81" s="285"/>
      <c r="F81" s="286" t="str">
        <f t="shared" ref="F81" si="26">M81&amp;" "&amp;P81</f>
        <v xml:space="preserve">Aluminum Window (UoM: EA) </v>
      </c>
      <c r="G81" s="308" t="s">
        <v>1745</v>
      </c>
      <c r="H81" s="309" t="str">
        <f>LEFT(G81,14)</f>
        <v>A04AR159-00001</v>
      </c>
      <c r="I81" s="310"/>
      <c r="J81" s="310" t="str">
        <f>VLOOKUP($H81,'WM-AR'!$B$7:$AL$2292,34,FALSE)</f>
        <v>EA</v>
      </c>
      <c r="K81" s="310" t="str">
        <f>VLOOKUP($H81,'WM-AR'!$B$7:$AL$2292,4,FALSE)</f>
        <v>Finishing Work</v>
      </c>
      <c r="L81" s="310" t="str">
        <f>VLOOKUP($H81,'WM-AR'!$B$7:$AL$2292,6,FALSE)</f>
        <v>Door &amp; Window Work</v>
      </c>
      <c r="M81" s="310" t="str">
        <f>VLOOKUP($H81,'WM-AR'!$B$7:$AL$2292,8,FALSE)</f>
        <v>Aluminum Window (UoM: EA)</v>
      </c>
      <c r="N81" s="310" t="str">
        <f>VLOOKUP($H81,'WM-AR'!$B$7:$AL$2292,10,FALSE)</f>
        <v>Fire Protective Rating: N/A</v>
      </c>
      <c r="O81" s="310">
        <f>VLOOKUP($H81,'WM-AR'!$B$7:$AL$2292,12,FALSE)</f>
        <v>0</v>
      </c>
      <c r="P81" s="310" t="str">
        <f>IF(VLOOKUP($H81,'WM-AR'!$B$7:$AL$2292,14,FALSE)=0,"",VLOOKUP($H81,'WM-AR'!$B$7:$AL$2292,14,FALSE))</f>
        <v/>
      </c>
      <c r="Q81" s="310">
        <f>VLOOKUP($H81,'WM-AR'!$B$7:$AL$2292,16,FALSE)</f>
        <v>0</v>
      </c>
      <c r="R81" s="310">
        <f>VLOOKUP($H81,'WM-AR'!$B$7:$AL$2292,18,FALSE)</f>
        <v>0</v>
      </c>
      <c r="S81" s="310" t="str">
        <f>IF(VLOOKUP($H81,'WM-AR'!$B$7:$AL$2292,20,FALSE)=0,"",VLOOKUP($H81,'WM-AR'!$B$7:$AL$2292,20,FALSE))</f>
        <v>w/ Hardware &amp; Accessories</v>
      </c>
      <c r="T81" s="310">
        <f>VLOOKUP($H81,'WM-AR'!$B$7:$AL$2292,22,FALSE)</f>
        <v>0</v>
      </c>
      <c r="U81" s="310">
        <f>VLOOKUP($H81,'WM-AR'!$B$7:$AL$2292,24,FALSE)</f>
        <v>0</v>
      </c>
      <c r="V81" s="310">
        <f>VLOOKUP($H81,'WM-AR'!$B$7:$AL$2292,25,FALSE)</f>
        <v>0</v>
      </c>
      <c r="W81" s="310" t="str">
        <f>VLOOKUP($H81,'WM-AR'!$B$7:$AL$2292,26,FALSE)</f>
        <v>W x H=(  )mm x (  )mm</v>
      </c>
      <c r="X81" s="310">
        <f>VLOOKUP($H81,'WM-AR'!$B$7:$AL$2292,27,FALSE)</f>
        <v>0</v>
      </c>
      <c r="Y81" s="310">
        <f>VLOOKUP($H81,'WM-AR'!$B$7:$AL$2292,28,FALSE)</f>
        <v>0</v>
      </c>
      <c r="Z81" s="310">
        <f>VLOOKUP($H81,'WM-AR'!$B$7:$AL$2292,29,FALSE)</f>
        <v>0</v>
      </c>
      <c r="AA81" s="310">
        <f>VLOOKUP($H81,'WM-AR'!$B$7:$AL$2292,30,FALSE)</f>
        <v>0</v>
      </c>
      <c r="AB81" s="310">
        <f>VLOOKUP($H81,'WM-AR'!$B$7:$AL$2292,31,FALSE)</f>
        <v>0</v>
      </c>
      <c r="AC81" s="310">
        <f>VLOOKUP($H81,'WM-AR'!$B$7:$AL$2292,32,FALSE)</f>
        <v>0</v>
      </c>
      <c r="AD81" s="310">
        <f>VLOOKUP($H81,'WM-AR'!$B$7:$AL$2292,33,FALSE)</f>
        <v>0</v>
      </c>
      <c r="AE81" s="287" t="s">
        <v>1741</v>
      </c>
      <c r="AF81" s="316" t="s">
        <v>1603</v>
      </c>
      <c r="AG81" s="312"/>
      <c r="AH81" s="312" t="s">
        <v>1446</v>
      </c>
      <c r="AI81" s="334"/>
    </row>
    <row r="82" spans="2:35" ht="34.9" customHeight="1">
      <c r="B82" s="440"/>
      <c r="C82" s="285" t="s">
        <v>601</v>
      </c>
      <c r="D82" s="308"/>
      <c r="E82" s="287" t="s">
        <v>692</v>
      </c>
      <c r="F82" s="288" t="s">
        <v>1783</v>
      </c>
      <c r="G82" s="289"/>
      <c r="H82" s="290"/>
      <c r="I82" s="290"/>
      <c r="J82" s="290"/>
      <c r="K82" s="290"/>
      <c r="L82" s="290"/>
      <c r="M82" s="291"/>
      <c r="N82" s="454"/>
      <c r="O82" s="442"/>
      <c r="P82" s="442"/>
      <c r="Q82" s="442"/>
      <c r="R82" s="442"/>
      <c r="S82" s="442"/>
      <c r="T82" s="442"/>
      <c r="U82" s="443"/>
      <c r="V82" s="444"/>
      <c r="W82" s="444"/>
      <c r="X82" s="444"/>
      <c r="Y82" s="444"/>
      <c r="Z82" s="444"/>
      <c r="AA82" s="444"/>
      <c r="AB82" s="444"/>
      <c r="AC82" s="444"/>
      <c r="AD82" s="444"/>
      <c r="AE82" s="499" t="s">
        <v>1739</v>
      </c>
      <c r="AF82" s="297"/>
      <c r="AG82" s="297"/>
      <c r="AH82" s="297"/>
      <c r="AI82" s="333"/>
    </row>
    <row r="83" spans="2:35" ht="49.9" customHeight="1">
      <c r="B83" s="314"/>
      <c r="C83" s="285"/>
      <c r="D83" s="285"/>
      <c r="E83" s="285"/>
      <c r="F83" s="286" t="str">
        <f t="shared" ref="F83" si="27">M83&amp;" "&amp;P83</f>
        <v xml:space="preserve">Aluminum Window (UoM: EA) </v>
      </c>
      <c r="G83" s="308" t="s">
        <v>1745</v>
      </c>
      <c r="H83" s="309" t="str">
        <f>LEFT(G83,14)</f>
        <v>A04AR159-00001</v>
      </c>
      <c r="I83" s="310"/>
      <c r="J83" s="310" t="str">
        <f>VLOOKUP($H83,'WM-AR'!$B$7:$AL$2292,34,FALSE)</f>
        <v>EA</v>
      </c>
      <c r="K83" s="310" t="str">
        <f>VLOOKUP($H83,'WM-AR'!$B$7:$AL$2292,4,FALSE)</f>
        <v>Finishing Work</v>
      </c>
      <c r="L83" s="310" t="str">
        <f>VLOOKUP($H83,'WM-AR'!$B$7:$AL$2292,6,FALSE)</f>
        <v>Door &amp; Window Work</v>
      </c>
      <c r="M83" s="310" t="str">
        <f>VLOOKUP($H83,'WM-AR'!$B$7:$AL$2292,8,FALSE)</f>
        <v>Aluminum Window (UoM: EA)</v>
      </c>
      <c r="N83" s="310" t="str">
        <f>VLOOKUP($H83,'WM-AR'!$B$7:$AL$2292,10,FALSE)</f>
        <v>Fire Protective Rating: N/A</v>
      </c>
      <c r="O83" s="310">
        <f>VLOOKUP($H83,'WM-AR'!$B$7:$AL$2292,12,FALSE)</f>
        <v>0</v>
      </c>
      <c r="P83" s="310" t="str">
        <f>IF(VLOOKUP($H83,'WM-AR'!$B$7:$AL$2292,14,FALSE)=0,"",VLOOKUP($H83,'WM-AR'!$B$7:$AL$2292,14,FALSE))</f>
        <v/>
      </c>
      <c r="Q83" s="310">
        <f>VLOOKUP($H83,'WM-AR'!$B$7:$AL$2292,16,FALSE)</f>
        <v>0</v>
      </c>
      <c r="R83" s="310">
        <f>VLOOKUP($H83,'WM-AR'!$B$7:$AL$2292,18,FALSE)</f>
        <v>0</v>
      </c>
      <c r="S83" s="310" t="str">
        <f>IF(VLOOKUP($H83,'WM-AR'!$B$7:$AL$2292,20,FALSE)=0,"",VLOOKUP($H83,'WM-AR'!$B$7:$AL$2292,20,FALSE))</f>
        <v>w/ Hardware &amp; Accessories</v>
      </c>
      <c r="T83" s="310">
        <f>VLOOKUP($H83,'WM-AR'!$B$7:$AL$2292,22,FALSE)</f>
        <v>0</v>
      </c>
      <c r="U83" s="310">
        <f>VLOOKUP($H83,'WM-AR'!$B$7:$AL$2292,24,FALSE)</f>
        <v>0</v>
      </c>
      <c r="V83" s="310">
        <f>VLOOKUP($H83,'WM-AR'!$B$7:$AL$2292,25,FALSE)</f>
        <v>0</v>
      </c>
      <c r="W83" s="310" t="str">
        <f>VLOOKUP($H83,'WM-AR'!$B$7:$AL$2292,26,FALSE)</f>
        <v>W x H=(  )mm x (  )mm</v>
      </c>
      <c r="X83" s="310">
        <f>VLOOKUP($H83,'WM-AR'!$B$7:$AL$2292,27,FALSE)</f>
        <v>0</v>
      </c>
      <c r="Y83" s="310">
        <f>VLOOKUP($H83,'WM-AR'!$B$7:$AL$2292,28,FALSE)</f>
        <v>0</v>
      </c>
      <c r="Z83" s="310">
        <f>VLOOKUP($H83,'WM-AR'!$B$7:$AL$2292,29,FALSE)</f>
        <v>0</v>
      </c>
      <c r="AA83" s="310">
        <f>VLOOKUP($H83,'WM-AR'!$B$7:$AL$2292,30,FALSE)</f>
        <v>0</v>
      </c>
      <c r="AB83" s="310">
        <f>VLOOKUP($H83,'WM-AR'!$B$7:$AL$2292,31,FALSE)</f>
        <v>0</v>
      </c>
      <c r="AC83" s="310">
        <f>VLOOKUP($H83,'WM-AR'!$B$7:$AL$2292,32,FALSE)</f>
        <v>0</v>
      </c>
      <c r="AD83" s="310">
        <f>VLOOKUP($H83,'WM-AR'!$B$7:$AL$2292,33,FALSE)</f>
        <v>0</v>
      </c>
      <c r="AE83" s="287" t="s">
        <v>1741</v>
      </c>
      <c r="AF83" s="316" t="s">
        <v>1603</v>
      </c>
      <c r="AG83" s="312"/>
      <c r="AH83" s="312" t="s">
        <v>1446</v>
      </c>
      <c r="AI83" s="334"/>
    </row>
    <row r="84" spans="2:35" ht="33" customHeight="1">
      <c r="B84" s="438"/>
      <c r="C84" s="413" t="s">
        <v>1779</v>
      </c>
      <c r="D84" s="321"/>
      <c r="E84" s="321"/>
      <c r="F84" s="412" t="s">
        <v>1748</v>
      </c>
      <c r="G84" s="412"/>
      <c r="H84" s="415"/>
      <c r="I84" s="415"/>
      <c r="J84" s="416"/>
      <c r="K84" s="416"/>
      <c r="L84" s="416"/>
      <c r="M84" s="416"/>
      <c r="N84" s="416"/>
      <c r="O84" s="416"/>
      <c r="P84" s="416"/>
      <c r="Q84" s="416"/>
      <c r="R84" s="416"/>
      <c r="S84" s="416"/>
      <c r="T84" s="416"/>
      <c r="U84" s="416"/>
      <c r="V84" s="416"/>
      <c r="W84" s="416"/>
      <c r="X84" s="416"/>
      <c r="Y84" s="416"/>
      <c r="Z84" s="416"/>
      <c r="AA84" s="416"/>
      <c r="AB84" s="416"/>
      <c r="AC84" s="416"/>
      <c r="AD84" s="416"/>
      <c r="AE84" s="305"/>
      <c r="AF84" s="305"/>
      <c r="AG84" s="305"/>
      <c r="AH84" s="305"/>
      <c r="AI84" s="306"/>
    </row>
    <row r="85" spans="2:35" ht="34.9" customHeight="1">
      <c r="B85" s="440"/>
      <c r="C85" s="285" t="s">
        <v>601</v>
      </c>
      <c r="D85" s="308"/>
      <c r="E85" s="287" t="s">
        <v>692</v>
      </c>
      <c r="F85" s="288" t="s">
        <v>1784</v>
      </c>
      <c r="G85" s="289"/>
      <c r="H85" s="290"/>
      <c r="I85" s="290"/>
      <c r="J85" s="290"/>
      <c r="K85" s="290"/>
      <c r="L85" s="290"/>
      <c r="M85" s="291"/>
      <c r="N85" s="454"/>
      <c r="O85" s="442"/>
      <c r="P85" s="442"/>
      <c r="Q85" s="442"/>
      <c r="R85" s="442"/>
      <c r="S85" s="442"/>
      <c r="T85" s="442"/>
      <c r="U85" s="443"/>
      <c r="V85" s="444"/>
      <c r="W85" s="444"/>
      <c r="X85" s="444"/>
      <c r="Y85" s="444"/>
      <c r="Z85" s="444"/>
      <c r="AA85" s="444"/>
      <c r="AB85" s="444"/>
      <c r="AC85" s="444"/>
      <c r="AD85" s="444"/>
      <c r="AE85" s="499" t="s">
        <v>1739</v>
      </c>
      <c r="AF85" s="297"/>
      <c r="AG85" s="297"/>
      <c r="AH85" s="297"/>
      <c r="AI85" s="333"/>
    </row>
    <row r="86" spans="2:35" ht="49.9" customHeight="1">
      <c r="B86" s="314"/>
      <c r="C86" s="285"/>
      <c r="D86" s="285"/>
      <c r="E86" s="285"/>
      <c r="F86" s="286" t="str">
        <f t="shared" ref="F86" si="28">M86&amp;" "&amp;P86</f>
        <v xml:space="preserve">uPVC Window (UoM: EA) </v>
      </c>
      <c r="G86" s="308" t="s">
        <v>1750</v>
      </c>
      <c r="H86" s="309" t="str">
        <f>LEFT(G86,14)</f>
        <v>A04AR161-00001</v>
      </c>
      <c r="I86" s="310"/>
      <c r="J86" s="310" t="str">
        <f>VLOOKUP($H86,'WM-AR'!$B$7:$AL$2292,34,FALSE)</f>
        <v>EA</v>
      </c>
      <c r="K86" s="310" t="str">
        <f>VLOOKUP($H86,'WM-AR'!$B$7:$AL$2292,4,FALSE)</f>
        <v>Finishing Work</v>
      </c>
      <c r="L86" s="310" t="str">
        <f>VLOOKUP($H86,'WM-AR'!$B$7:$AL$2292,6,FALSE)</f>
        <v>Door &amp; Window Work</v>
      </c>
      <c r="M86" s="310" t="str">
        <f>VLOOKUP($H86,'WM-AR'!$B$7:$AL$2292,8,FALSE)</f>
        <v>uPVC Window (UoM: EA)</v>
      </c>
      <c r="N86" s="310">
        <f>VLOOKUP($H86,'WM-AR'!$B$7:$AL$2292,10,FALSE)</f>
        <v>0</v>
      </c>
      <c r="O86" s="310">
        <f>VLOOKUP($H86,'WM-AR'!$B$7:$AL$2292,12,FALSE)</f>
        <v>0</v>
      </c>
      <c r="P86" s="310" t="str">
        <f>IF(VLOOKUP($H86,'WM-AR'!$B$7:$AL$2292,14,FALSE)=0,"",VLOOKUP($H86,'WM-AR'!$B$7:$AL$2292,14,FALSE))</f>
        <v/>
      </c>
      <c r="Q86" s="310">
        <f>VLOOKUP($H86,'WM-AR'!$B$7:$AL$2292,16,FALSE)</f>
        <v>0</v>
      </c>
      <c r="R86" s="310">
        <f>VLOOKUP($H86,'WM-AR'!$B$7:$AL$2292,18,FALSE)</f>
        <v>0</v>
      </c>
      <c r="S86" s="310" t="str">
        <f>IF(VLOOKUP($H86,'WM-AR'!$B$7:$AL$2292,20,FALSE)=0,"",VLOOKUP($H86,'WM-AR'!$B$7:$AL$2292,20,FALSE))</f>
        <v>w/ Hardware &amp; Accessories</v>
      </c>
      <c r="T86" s="310">
        <f>VLOOKUP($H86,'WM-AR'!$B$7:$AL$2292,22,FALSE)</f>
        <v>0</v>
      </c>
      <c r="U86" s="310">
        <f>VLOOKUP($H86,'WM-AR'!$B$7:$AL$2292,24,FALSE)</f>
        <v>0</v>
      </c>
      <c r="V86" s="310">
        <f>VLOOKUP($H86,'WM-AR'!$B$7:$AL$2292,25,FALSE)</f>
        <v>0</v>
      </c>
      <c r="W86" s="310" t="str">
        <f>VLOOKUP($H86,'WM-AR'!$B$7:$AL$2292,26,FALSE)</f>
        <v>W x H=(  )mm x (  )mm</v>
      </c>
      <c r="X86" s="310">
        <f>VLOOKUP($H86,'WM-AR'!$B$7:$AL$2292,27,FALSE)</f>
        <v>0</v>
      </c>
      <c r="Y86" s="310">
        <f>VLOOKUP($H86,'WM-AR'!$B$7:$AL$2292,28,FALSE)</f>
        <v>0</v>
      </c>
      <c r="Z86" s="310">
        <f>VLOOKUP($H86,'WM-AR'!$B$7:$AL$2292,29,FALSE)</f>
        <v>0</v>
      </c>
      <c r="AA86" s="310">
        <f>VLOOKUP($H86,'WM-AR'!$B$7:$AL$2292,30,FALSE)</f>
        <v>0</v>
      </c>
      <c r="AB86" s="310">
        <f>VLOOKUP($H86,'WM-AR'!$B$7:$AL$2292,31,FALSE)</f>
        <v>0</v>
      </c>
      <c r="AC86" s="310">
        <f>VLOOKUP($H86,'WM-AR'!$B$7:$AL$2292,32,FALSE)</f>
        <v>0</v>
      </c>
      <c r="AD86" s="310">
        <f>VLOOKUP($H86,'WM-AR'!$B$7:$AL$2292,33,FALSE)</f>
        <v>0</v>
      </c>
      <c r="AE86" s="287" t="s">
        <v>1741</v>
      </c>
      <c r="AF86" s="316" t="s">
        <v>1603</v>
      </c>
      <c r="AG86" s="312"/>
      <c r="AH86" s="312" t="s">
        <v>1446</v>
      </c>
      <c r="AI86" s="334"/>
    </row>
    <row r="87" spans="2:35" ht="34.9" customHeight="1">
      <c r="B87" s="440"/>
      <c r="C87" s="285" t="s">
        <v>601</v>
      </c>
      <c r="D87" s="308"/>
      <c r="E87" s="287" t="s">
        <v>692</v>
      </c>
      <c r="F87" s="288" t="s">
        <v>1785</v>
      </c>
      <c r="G87" s="289"/>
      <c r="H87" s="290"/>
      <c r="I87" s="290"/>
      <c r="J87" s="290"/>
      <c r="K87" s="290"/>
      <c r="L87" s="290"/>
      <c r="M87" s="291"/>
      <c r="N87" s="454"/>
      <c r="O87" s="442"/>
      <c r="P87" s="442"/>
      <c r="Q87" s="442"/>
      <c r="R87" s="442"/>
      <c r="S87" s="442"/>
      <c r="T87" s="442"/>
      <c r="U87" s="443"/>
      <c r="V87" s="444"/>
      <c r="W87" s="444"/>
      <c r="X87" s="444"/>
      <c r="Y87" s="444"/>
      <c r="Z87" s="444"/>
      <c r="AA87" s="444"/>
      <c r="AB87" s="444"/>
      <c r="AC87" s="444"/>
      <c r="AD87" s="444"/>
      <c r="AE87" s="499" t="s">
        <v>1739</v>
      </c>
      <c r="AF87" s="297"/>
      <c r="AG87" s="297"/>
      <c r="AH87" s="297"/>
      <c r="AI87" s="333"/>
    </row>
    <row r="88" spans="2:35" ht="49.9" customHeight="1">
      <c r="B88" s="314"/>
      <c r="C88" s="285"/>
      <c r="D88" s="285"/>
      <c r="E88" s="285"/>
      <c r="F88" s="286" t="str">
        <f t="shared" ref="F88" si="29">M88&amp;" "&amp;P88</f>
        <v xml:space="preserve">uPVC Window (UoM: EA) </v>
      </c>
      <c r="G88" s="308" t="s">
        <v>1750</v>
      </c>
      <c r="H88" s="309" t="str">
        <f>LEFT(G88,14)</f>
        <v>A04AR161-00001</v>
      </c>
      <c r="I88" s="310"/>
      <c r="J88" s="310" t="str">
        <f>VLOOKUP($H88,'WM-AR'!$B$7:$AL$2292,34,FALSE)</f>
        <v>EA</v>
      </c>
      <c r="K88" s="310" t="str">
        <f>VLOOKUP($H88,'WM-AR'!$B$7:$AL$2292,4,FALSE)</f>
        <v>Finishing Work</v>
      </c>
      <c r="L88" s="310" t="str">
        <f>VLOOKUP($H88,'WM-AR'!$B$7:$AL$2292,6,FALSE)</f>
        <v>Door &amp; Window Work</v>
      </c>
      <c r="M88" s="310" t="str">
        <f>VLOOKUP($H88,'WM-AR'!$B$7:$AL$2292,8,FALSE)</f>
        <v>uPVC Window (UoM: EA)</v>
      </c>
      <c r="N88" s="310">
        <f>VLOOKUP($H88,'WM-AR'!$B$7:$AL$2292,10,FALSE)</f>
        <v>0</v>
      </c>
      <c r="O88" s="310">
        <f>VLOOKUP($H88,'WM-AR'!$B$7:$AL$2292,12,FALSE)</f>
        <v>0</v>
      </c>
      <c r="P88" s="310" t="str">
        <f>IF(VLOOKUP($H88,'WM-AR'!$B$7:$AL$2292,14,FALSE)=0,"",VLOOKUP($H88,'WM-AR'!$B$7:$AL$2292,14,FALSE))</f>
        <v/>
      </c>
      <c r="Q88" s="310">
        <f>VLOOKUP($H88,'WM-AR'!$B$7:$AL$2292,16,FALSE)</f>
        <v>0</v>
      </c>
      <c r="R88" s="310">
        <f>VLOOKUP($H88,'WM-AR'!$B$7:$AL$2292,18,FALSE)</f>
        <v>0</v>
      </c>
      <c r="S88" s="310" t="str">
        <f>IF(VLOOKUP($H88,'WM-AR'!$B$7:$AL$2292,20,FALSE)=0,"",VLOOKUP($H88,'WM-AR'!$B$7:$AL$2292,20,FALSE))</f>
        <v>w/ Hardware &amp; Accessories</v>
      </c>
      <c r="T88" s="310">
        <f>VLOOKUP($H88,'WM-AR'!$B$7:$AL$2292,22,FALSE)</f>
        <v>0</v>
      </c>
      <c r="U88" s="310">
        <f>VLOOKUP($H88,'WM-AR'!$B$7:$AL$2292,24,FALSE)</f>
        <v>0</v>
      </c>
      <c r="V88" s="310">
        <f>VLOOKUP($H88,'WM-AR'!$B$7:$AL$2292,25,FALSE)</f>
        <v>0</v>
      </c>
      <c r="W88" s="310" t="str">
        <f>VLOOKUP($H88,'WM-AR'!$B$7:$AL$2292,26,FALSE)</f>
        <v>W x H=(  )mm x (  )mm</v>
      </c>
      <c r="X88" s="310">
        <f>VLOOKUP($H88,'WM-AR'!$B$7:$AL$2292,27,FALSE)</f>
        <v>0</v>
      </c>
      <c r="Y88" s="310">
        <f>VLOOKUP($H88,'WM-AR'!$B$7:$AL$2292,28,FALSE)</f>
        <v>0</v>
      </c>
      <c r="Z88" s="310">
        <f>VLOOKUP($H88,'WM-AR'!$B$7:$AL$2292,29,FALSE)</f>
        <v>0</v>
      </c>
      <c r="AA88" s="310">
        <f>VLOOKUP($H88,'WM-AR'!$B$7:$AL$2292,30,FALSE)</f>
        <v>0</v>
      </c>
      <c r="AB88" s="310">
        <f>VLOOKUP($H88,'WM-AR'!$B$7:$AL$2292,31,FALSE)</f>
        <v>0</v>
      </c>
      <c r="AC88" s="310">
        <f>VLOOKUP($H88,'WM-AR'!$B$7:$AL$2292,32,FALSE)</f>
        <v>0</v>
      </c>
      <c r="AD88" s="310">
        <f>VLOOKUP($H88,'WM-AR'!$B$7:$AL$2292,33,FALSE)</f>
        <v>0</v>
      </c>
      <c r="AE88" s="287" t="s">
        <v>1741</v>
      </c>
      <c r="AF88" s="316" t="s">
        <v>1603</v>
      </c>
      <c r="AG88" s="312"/>
      <c r="AH88" s="312" t="s">
        <v>1446</v>
      </c>
      <c r="AI88" s="334"/>
    </row>
    <row r="89" spans="2:35" ht="34.9" customHeight="1">
      <c r="B89" s="349"/>
      <c r="C89" s="420"/>
      <c r="D89" s="426"/>
      <c r="E89" s="426"/>
      <c r="F89" s="426"/>
      <c r="G89" s="426"/>
      <c r="H89" s="350"/>
      <c r="I89" s="351"/>
      <c r="J89" s="351"/>
      <c r="K89" s="351"/>
      <c r="L89" s="351"/>
      <c r="M89" s="351"/>
      <c r="N89" s="351"/>
      <c r="O89" s="351"/>
      <c r="P89" s="351"/>
      <c r="Q89" s="351"/>
      <c r="R89" s="351"/>
      <c r="S89" s="351"/>
      <c r="T89" s="351"/>
      <c r="U89" s="351"/>
      <c r="V89" s="351"/>
      <c r="W89" s="351"/>
      <c r="X89" s="351"/>
      <c r="Y89" s="351"/>
      <c r="Z89" s="351"/>
      <c r="AA89" s="351"/>
      <c r="AB89" s="351"/>
      <c r="AC89" s="351"/>
      <c r="AD89" s="351"/>
      <c r="AE89" s="440"/>
      <c r="AF89" s="297"/>
      <c r="AG89" s="297"/>
      <c r="AH89" s="297"/>
      <c r="AI89" s="475"/>
    </row>
    <row r="90" spans="2:35" ht="34.9" customHeight="1">
      <c r="B90" s="356">
        <v>9.5</v>
      </c>
      <c r="C90" s="357" t="s">
        <v>395</v>
      </c>
      <c r="D90" s="357"/>
      <c r="E90" s="357"/>
      <c r="F90" s="459"/>
      <c r="G90" s="459"/>
      <c r="H90" s="359"/>
      <c r="I90" s="359"/>
      <c r="J90" s="360"/>
      <c r="K90" s="360"/>
      <c r="L90" s="360"/>
      <c r="M90" s="360"/>
      <c r="N90" s="360"/>
      <c r="O90" s="360"/>
      <c r="P90" s="360"/>
      <c r="Q90" s="360"/>
      <c r="R90" s="360"/>
      <c r="S90" s="360"/>
      <c r="T90" s="360"/>
      <c r="U90" s="360"/>
      <c r="V90" s="360"/>
      <c r="W90" s="360"/>
      <c r="X90" s="360"/>
      <c r="Y90" s="360"/>
      <c r="Z90" s="360"/>
      <c r="AA90" s="360"/>
      <c r="AB90" s="360"/>
      <c r="AC90" s="360"/>
      <c r="AD90" s="360"/>
      <c r="AE90" s="361"/>
      <c r="AF90" s="361"/>
      <c r="AG90" s="361"/>
      <c r="AH90" s="361"/>
      <c r="AI90" s="361"/>
    </row>
    <row r="91" spans="2:35" ht="33" customHeight="1">
      <c r="B91" s="438"/>
      <c r="C91" s="413" t="s">
        <v>1786</v>
      </c>
      <c r="D91" s="321"/>
      <c r="E91" s="321"/>
      <c r="F91" s="450" t="s">
        <v>1787</v>
      </c>
      <c r="G91" s="450"/>
      <c r="H91" s="415"/>
      <c r="I91" s="415"/>
      <c r="J91" s="416"/>
      <c r="K91" s="416"/>
      <c r="L91" s="416"/>
      <c r="M91" s="416"/>
      <c r="N91" s="416"/>
      <c r="O91" s="416"/>
      <c r="P91" s="416"/>
      <c r="Q91" s="416"/>
      <c r="R91" s="416"/>
      <c r="S91" s="416"/>
      <c r="T91" s="416"/>
      <c r="U91" s="416"/>
      <c r="V91" s="416"/>
      <c r="W91" s="416"/>
      <c r="X91" s="416"/>
      <c r="Y91" s="416"/>
      <c r="Z91" s="416"/>
      <c r="AA91" s="416"/>
      <c r="AB91" s="416"/>
      <c r="AC91" s="416"/>
      <c r="AD91" s="416"/>
      <c r="AE91" s="305"/>
      <c r="AF91" s="305"/>
      <c r="AG91" s="305"/>
      <c r="AH91" s="305"/>
      <c r="AI91" s="306"/>
    </row>
    <row r="92" spans="2:35" ht="34.9" customHeight="1">
      <c r="B92" s="440"/>
      <c r="C92" s="285" t="s">
        <v>601</v>
      </c>
      <c r="D92" s="308"/>
      <c r="E92" s="287" t="s">
        <v>693</v>
      </c>
      <c r="F92" s="288" t="s">
        <v>1788</v>
      </c>
      <c r="G92" s="289"/>
      <c r="H92" s="290"/>
      <c r="I92" s="290"/>
      <c r="J92" s="290"/>
      <c r="K92" s="290"/>
      <c r="L92" s="290"/>
      <c r="M92" s="291"/>
      <c r="N92" s="454"/>
      <c r="O92" s="442"/>
      <c r="P92" s="442"/>
      <c r="Q92" s="442"/>
      <c r="R92" s="442"/>
      <c r="S92" s="442"/>
      <c r="T92" s="442"/>
      <c r="U92" s="443"/>
      <c r="V92" s="444"/>
      <c r="W92" s="444"/>
      <c r="X92" s="444"/>
      <c r="Y92" s="444"/>
      <c r="Z92" s="444"/>
      <c r="AA92" s="444"/>
      <c r="AB92" s="444"/>
      <c r="AC92" s="444"/>
      <c r="AD92" s="444"/>
      <c r="AE92" s="287"/>
      <c r="AF92" s="297"/>
      <c r="AG92" s="297"/>
      <c r="AH92" s="297"/>
      <c r="AI92" s="333"/>
    </row>
    <row r="93" spans="2:35" ht="49.9" customHeight="1">
      <c r="B93" s="314"/>
      <c r="C93" s="285"/>
      <c r="D93" s="285"/>
      <c r="E93" s="285"/>
      <c r="F93" s="286" t="str">
        <f t="shared" ref="F93" si="30">M93&amp;" "&amp;P93</f>
        <v xml:space="preserve">Skylight (UoM: M2) </v>
      </c>
      <c r="G93" s="308" t="s">
        <v>1789</v>
      </c>
      <c r="H93" s="309" t="str">
        <f>LEFT(G93,14)</f>
        <v>A04AR162-00001</v>
      </c>
      <c r="I93" s="310"/>
      <c r="J93" s="310" t="str">
        <f>VLOOKUP($H93,'WM-AR'!$B$7:$AL$2292,34,FALSE)</f>
        <v>M2</v>
      </c>
      <c r="K93" s="310" t="str">
        <f>VLOOKUP($H93,'WM-AR'!$B$7:$AL$2292,4,FALSE)</f>
        <v>Finishing Work</v>
      </c>
      <c r="L93" s="310" t="str">
        <f>VLOOKUP($H93,'WM-AR'!$B$7:$AL$2292,6,FALSE)</f>
        <v>Door &amp; Window Work</v>
      </c>
      <c r="M93" s="310" t="str">
        <f>VLOOKUP($H93,'WM-AR'!$B$7:$AL$2292,8,FALSE)</f>
        <v>Skylight (UoM: M2)</v>
      </c>
      <c r="N93" s="310" t="str">
        <f>VLOOKUP($H93,'WM-AR'!$B$7:$AL$2292,10,FALSE)</f>
        <v>FRP(Fiberglass Reinforced Plastics) Skylight</v>
      </c>
      <c r="O93" s="310">
        <f>VLOOKUP($H93,'WM-AR'!$B$7:$AL$2292,12,FALSE)</f>
        <v>0</v>
      </c>
      <c r="P93" s="310" t="str">
        <f>IF(VLOOKUP($H93,'WM-AR'!$B$7:$AL$2292,14,FALSE)=0,"",VLOOKUP($H93,'WM-AR'!$B$7:$AL$2292,14,FALSE))</f>
        <v/>
      </c>
      <c r="Q93" s="310">
        <f>VLOOKUP($H93,'WM-AR'!$B$7:$AL$2292,16,FALSE)</f>
        <v>0</v>
      </c>
      <c r="R93" s="310">
        <f>VLOOKUP($H93,'WM-AR'!$B$7:$AL$2292,18,FALSE)</f>
        <v>0</v>
      </c>
      <c r="S93" s="310" t="str">
        <f>IF(VLOOKUP($H93,'WM-AR'!$B$7:$AL$2292,20,FALSE)=0,"",VLOOKUP($H93,'WM-AR'!$B$7:$AL$2292,20,FALSE))</f>
        <v/>
      </c>
      <c r="T93" s="310">
        <f>VLOOKUP($H93,'WM-AR'!$B$7:$AL$2292,22,FALSE)</f>
        <v>0</v>
      </c>
      <c r="U93" s="310">
        <f>VLOOKUP($H93,'WM-AR'!$B$7:$AL$2292,24,FALSE)</f>
        <v>0</v>
      </c>
      <c r="V93" s="310">
        <f>VLOOKUP($H93,'WM-AR'!$B$7:$AL$2292,25,FALSE)</f>
        <v>0</v>
      </c>
      <c r="W93" s="310" t="str">
        <f>VLOOKUP($H93,'WM-AR'!$B$7:$AL$2292,26,FALSE)</f>
        <v/>
      </c>
      <c r="X93" s="310">
        <f>VLOOKUP($H93,'WM-AR'!$B$7:$AL$2292,27,FALSE)</f>
        <v>0</v>
      </c>
      <c r="Y93" s="310">
        <f>VLOOKUP($H93,'WM-AR'!$B$7:$AL$2292,28,FALSE)</f>
        <v>0</v>
      </c>
      <c r="Z93" s="310">
        <f>VLOOKUP($H93,'WM-AR'!$B$7:$AL$2292,29,FALSE)</f>
        <v>0</v>
      </c>
      <c r="AA93" s="310">
        <f>VLOOKUP($H93,'WM-AR'!$B$7:$AL$2292,30,FALSE)</f>
        <v>0</v>
      </c>
      <c r="AB93" s="310">
        <f>VLOOKUP($H93,'WM-AR'!$B$7:$AL$2292,31,FALSE)</f>
        <v>0</v>
      </c>
      <c r="AC93" s="310">
        <f>VLOOKUP($H93,'WM-AR'!$B$7:$AL$2292,32,FALSE)</f>
        <v>0</v>
      </c>
      <c r="AD93" s="310">
        <f>VLOOKUP($H93,'WM-AR'!$B$7:$AL$2292,33,FALSE)</f>
        <v>0</v>
      </c>
      <c r="AE93" s="287" t="s">
        <v>1790</v>
      </c>
      <c r="AF93" s="316" t="s">
        <v>1791</v>
      </c>
      <c r="AG93" s="312"/>
      <c r="AH93" s="312" t="s">
        <v>1792</v>
      </c>
      <c r="AI93" s="334"/>
    </row>
    <row r="94" spans="2:35" ht="33" customHeight="1">
      <c r="B94" s="438"/>
      <c r="C94" s="413" t="s">
        <v>1786</v>
      </c>
      <c r="D94" s="321"/>
      <c r="E94" s="321"/>
      <c r="F94" s="450" t="s">
        <v>1793</v>
      </c>
      <c r="G94" s="450"/>
      <c r="H94" s="415"/>
      <c r="I94" s="415"/>
      <c r="J94" s="416"/>
      <c r="K94" s="416"/>
      <c r="L94" s="416"/>
      <c r="M94" s="416"/>
      <c r="N94" s="416"/>
      <c r="O94" s="416"/>
      <c r="P94" s="416"/>
      <c r="Q94" s="416"/>
      <c r="R94" s="416"/>
      <c r="S94" s="416"/>
      <c r="T94" s="416"/>
      <c r="U94" s="416"/>
      <c r="V94" s="416"/>
      <c r="W94" s="416"/>
      <c r="X94" s="416"/>
      <c r="Y94" s="416"/>
      <c r="Z94" s="416"/>
      <c r="AA94" s="416"/>
      <c r="AB94" s="416"/>
      <c r="AC94" s="416"/>
      <c r="AD94" s="416"/>
      <c r="AE94" s="305"/>
      <c r="AF94" s="305"/>
      <c r="AG94" s="305"/>
      <c r="AH94" s="305"/>
      <c r="AI94" s="306"/>
    </row>
    <row r="95" spans="2:35" ht="34.9" customHeight="1">
      <c r="B95" s="440"/>
      <c r="C95" s="285" t="s">
        <v>601</v>
      </c>
      <c r="D95" s="308"/>
      <c r="E95" s="287" t="s">
        <v>693</v>
      </c>
      <c r="F95" s="288" t="s">
        <v>1794</v>
      </c>
      <c r="G95" s="289"/>
      <c r="H95" s="290"/>
      <c r="I95" s="290"/>
      <c r="J95" s="290"/>
      <c r="K95" s="290"/>
      <c r="L95" s="290"/>
      <c r="M95" s="291"/>
      <c r="N95" s="454"/>
      <c r="O95" s="442"/>
      <c r="P95" s="442"/>
      <c r="Q95" s="442"/>
      <c r="R95" s="442"/>
      <c r="S95" s="442"/>
      <c r="T95" s="442"/>
      <c r="U95" s="443"/>
      <c r="V95" s="444"/>
      <c r="W95" s="444"/>
      <c r="X95" s="444"/>
      <c r="Y95" s="444"/>
      <c r="Z95" s="444"/>
      <c r="AA95" s="444"/>
      <c r="AB95" s="444"/>
      <c r="AC95" s="444"/>
      <c r="AD95" s="444"/>
      <c r="AE95" s="287"/>
      <c r="AF95" s="297"/>
      <c r="AG95" s="297"/>
      <c r="AH95" s="297"/>
      <c r="AI95" s="333"/>
    </row>
    <row r="96" spans="2:35" ht="49.9" customHeight="1">
      <c r="B96" s="314"/>
      <c r="C96" s="285"/>
      <c r="D96" s="285"/>
      <c r="E96" s="285"/>
      <c r="F96" s="286" t="str">
        <f t="shared" ref="F96" si="31">M96&amp;" "&amp;P96</f>
        <v xml:space="preserve">Skylight (UoM: M2) </v>
      </c>
      <c r="G96" s="308" t="s">
        <v>1795</v>
      </c>
      <c r="H96" s="309" t="str">
        <f>LEFT(G96,14)</f>
        <v>A04AR162-00002</v>
      </c>
      <c r="I96" s="310"/>
      <c r="J96" s="310" t="str">
        <f>VLOOKUP($H96,'WM-AR'!$B$7:$AL$2292,34,FALSE)</f>
        <v>M2</v>
      </c>
      <c r="K96" s="310" t="str">
        <f>VLOOKUP($H96,'WM-AR'!$B$7:$AL$2292,4,FALSE)</f>
        <v>Finishing Work</v>
      </c>
      <c r="L96" s="310" t="str">
        <f>VLOOKUP($H96,'WM-AR'!$B$7:$AL$2292,6,FALSE)</f>
        <v>Door &amp; Window Work</v>
      </c>
      <c r="M96" s="310" t="str">
        <f>VLOOKUP($H96,'WM-AR'!$B$7:$AL$2292,8,FALSE)</f>
        <v>Skylight (UoM: M2)</v>
      </c>
      <c r="N96" s="310" t="str">
        <f>VLOOKUP($H96,'WM-AR'!$B$7:$AL$2292,10,FALSE)</f>
        <v>Acrylic Skylight w/ Ventilation</v>
      </c>
      <c r="O96" s="310">
        <f>VLOOKUP($H96,'WM-AR'!$B$7:$AL$2292,12,FALSE)</f>
        <v>0</v>
      </c>
      <c r="P96" s="310" t="str">
        <f>IF(VLOOKUP($H96,'WM-AR'!$B$7:$AL$2292,14,FALSE)=0,"",VLOOKUP($H96,'WM-AR'!$B$7:$AL$2292,14,FALSE))</f>
        <v/>
      </c>
      <c r="Q96" s="310">
        <f>VLOOKUP($H96,'WM-AR'!$B$7:$AL$2292,16,FALSE)</f>
        <v>0</v>
      </c>
      <c r="R96" s="310">
        <f>VLOOKUP($H96,'WM-AR'!$B$7:$AL$2292,18,FALSE)</f>
        <v>0</v>
      </c>
      <c r="S96" s="310" t="str">
        <f>IF(VLOOKUP($H96,'WM-AR'!$B$7:$AL$2292,20,FALSE)=0,"",VLOOKUP($H96,'WM-AR'!$B$7:$AL$2292,20,FALSE))</f>
        <v/>
      </c>
      <c r="T96" s="310">
        <f>VLOOKUP($H96,'WM-AR'!$B$7:$AL$2292,22,FALSE)</f>
        <v>0</v>
      </c>
      <c r="U96" s="310">
        <f>VLOOKUP($H96,'WM-AR'!$B$7:$AL$2292,24,FALSE)</f>
        <v>0</v>
      </c>
      <c r="V96" s="310">
        <f>VLOOKUP($H96,'WM-AR'!$B$7:$AL$2292,25,FALSE)</f>
        <v>0</v>
      </c>
      <c r="W96" s="310" t="str">
        <f>VLOOKUP($H96,'WM-AR'!$B$7:$AL$2292,26,FALSE)</f>
        <v/>
      </c>
      <c r="X96" s="310">
        <f>VLOOKUP($H96,'WM-AR'!$B$7:$AL$2292,27,FALSE)</f>
        <v>0</v>
      </c>
      <c r="Y96" s="310">
        <f>VLOOKUP($H96,'WM-AR'!$B$7:$AL$2292,28,FALSE)</f>
        <v>0</v>
      </c>
      <c r="Z96" s="310">
        <f>VLOOKUP($H96,'WM-AR'!$B$7:$AL$2292,29,FALSE)</f>
        <v>0</v>
      </c>
      <c r="AA96" s="310">
        <f>VLOOKUP($H96,'WM-AR'!$B$7:$AL$2292,30,FALSE)</f>
        <v>0</v>
      </c>
      <c r="AB96" s="310">
        <f>VLOOKUP($H96,'WM-AR'!$B$7:$AL$2292,31,FALSE)</f>
        <v>0</v>
      </c>
      <c r="AC96" s="310">
        <f>VLOOKUP($H96,'WM-AR'!$B$7:$AL$2292,32,FALSE)</f>
        <v>0</v>
      </c>
      <c r="AD96" s="310">
        <f>VLOOKUP($H96,'WM-AR'!$B$7:$AL$2292,33,FALSE)</f>
        <v>0</v>
      </c>
      <c r="AE96" s="287" t="s">
        <v>1790</v>
      </c>
      <c r="AF96" s="316" t="s">
        <v>1791</v>
      </c>
      <c r="AG96" s="312"/>
      <c r="AH96" s="312" t="s">
        <v>1792</v>
      </c>
      <c r="AI96" s="334"/>
    </row>
    <row r="97" spans="2:35" ht="34.9" customHeight="1">
      <c r="B97" s="349"/>
      <c r="C97" s="420"/>
      <c r="D97" s="426"/>
      <c r="E97" s="426"/>
      <c r="F97" s="426"/>
      <c r="G97" s="426"/>
      <c r="H97" s="350"/>
      <c r="I97" s="351"/>
      <c r="J97" s="351"/>
      <c r="K97" s="351"/>
      <c r="L97" s="351"/>
      <c r="M97" s="351"/>
      <c r="N97" s="351"/>
      <c r="O97" s="351"/>
      <c r="P97" s="351"/>
      <c r="Q97" s="351"/>
      <c r="R97" s="351"/>
      <c r="S97" s="351"/>
      <c r="T97" s="351"/>
      <c r="U97" s="351"/>
      <c r="V97" s="351"/>
      <c r="W97" s="351"/>
      <c r="X97" s="351"/>
      <c r="Y97" s="351"/>
      <c r="Z97" s="351"/>
      <c r="AA97" s="351"/>
      <c r="AB97" s="351"/>
      <c r="AC97" s="351"/>
      <c r="AD97" s="351"/>
      <c r="AE97" s="440"/>
      <c r="AF97" s="297"/>
      <c r="AG97" s="297"/>
      <c r="AH97" s="297"/>
      <c r="AI97" s="475"/>
    </row>
    <row r="98" spans="2:35" ht="34.9" customHeight="1">
      <c r="B98" s="356">
        <v>9.6</v>
      </c>
      <c r="C98" s="357" t="s">
        <v>396</v>
      </c>
      <c r="D98" s="357"/>
      <c r="E98" s="357"/>
      <c r="F98" s="459"/>
      <c r="G98" s="459"/>
      <c r="H98" s="359"/>
      <c r="I98" s="359"/>
      <c r="J98" s="360"/>
      <c r="K98" s="360"/>
      <c r="L98" s="360"/>
      <c r="M98" s="360"/>
      <c r="N98" s="360"/>
      <c r="O98" s="360"/>
      <c r="P98" s="360"/>
      <c r="Q98" s="360"/>
      <c r="R98" s="360"/>
      <c r="S98" s="360"/>
      <c r="T98" s="360"/>
      <c r="U98" s="360"/>
      <c r="V98" s="360"/>
      <c r="W98" s="360"/>
      <c r="X98" s="360"/>
      <c r="Y98" s="360"/>
      <c r="Z98" s="360"/>
      <c r="AA98" s="360"/>
      <c r="AB98" s="360"/>
      <c r="AC98" s="360"/>
      <c r="AD98" s="360"/>
      <c r="AE98" s="361"/>
      <c r="AF98" s="361"/>
      <c r="AG98" s="361"/>
      <c r="AH98" s="361"/>
      <c r="AI98" s="361"/>
    </row>
    <row r="99" spans="2:35" ht="33" customHeight="1">
      <c r="B99" s="438"/>
      <c r="C99" s="413" t="s">
        <v>1796</v>
      </c>
      <c r="D99" s="321"/>
      <c r="E99" s="321"/>
      <c r="F99" s="412" t="s">
        <v>1797</v>
      </c>
      <c r="G99" s="412"/>
      <c r="H99" s="415"/>
      <c r="I99" s="415"/>
      <c r="J99" s="416"/>
      <c r="K99" s="416"/>
      <c r="L99" s="416"/>
      <c r="M99" s="416"/>
      <c r="N99" s="416"/>
      <c r="O99" s="416"/>
      <c r="P99" s="416"/>
      <c r="Q99" s="416"/>
      <c r="R99" s="416"/>
      <c r="S99" s="416"/>
      <c r="T99" s="416"/>
      <c r="U99" s="416"/>
      <c r="V99" s="416"/>
      <c r="W99" s="416"/>
      <c r="X99" s="416"/>
      <c r="Y99" s="416"/>
      <c r="Z99" s="416"/>
      <c r="AA99" s="416"/>
      <c r="AB99" s="416"/>
      <c r="AC99" s="416"/>
      <c r="AD99" s="416"/>
      <c r="AE99" s="305"/>
      <c r="AF99" s="305"/>
      <c r="AG99" s="305"/>
      <c r="AH99" s="305"/>
      <c r="AI99" s="306"/>
    </row>
    <row r="100" spans="2:35" ht="34.9" customHeight="1">
      <c r="B100" s="440"/>
      <c r="C100" s="285" t="s">
        <v>601</v>
      </c>
      <c r="D100" s="308"/>
      <c r="E100" s="287" t="s">
        <v>692</v>
      </c>
      <c r="F100" s="288" t="s">
        <v>1798</v>
      </c>
      <c r="G100" s="289"/>
      <c r="H100" s="290"/>
      <c r="I100" s="290"/>
      <c r="J100" s="290"/>
      <c r="K100" s="290"/>
      <c r="L100" s="290"/>
      <c r="M100" s="291"/>
      <c r="N100" s="454"/>
      <c r="O100" s="442"/>
      <c r="P100" s="442"/>
      <c r="Q100" s="442"/>
      <c r="R100" s="442"/>
      <c r="S100" s="442"/>
      <c r="T100" s="442"/>
      <c r="U100" s="443"/>
      <c r="V100" s="444"/>
      <c r="W100" s="444"/>
      <c r="X100" s="444"/>
      <c r="Y100" s="444"/>
      <c r="Z100" s="444"/>
      <c r="AA100" s="444"/>
      <c r="AB100" s="444"/>
      <c r="AC100" s="444"/>
      <c r="AD100" s="444"/>
      <c r="AE100" s="499" t="s">
        <v>1739</v>
      </c>
      <c r="AF100" s="297"/>
      <c r="AG100" s="297"/>
      <c r="AH100" s="297"/>
      <c r="AI100" s="333"/>
    </row>
    <row r="101" spans="2:35" ht="49.9" customHeight="1">
      <c r="B101" s="314"/>
      <c r="C101" s="285"/>
      <c r="D101" s="285"/>
      <c r="E101" s="285"/>
      <c r="F101" s="286" t="str">
        <f t="shared" ref="F101" si="32">M101&amp;" "&amp;P101</f>
        <v xml:space="preserve">Aluminum Window (UoM: EA) </v>
      </c>
      <c r="G101" s="308" t="s">
        <v>1745</v>
      </c>
      <c r="H101" s="309" t="str">
        <f>LEFT(G101,14)</f>
        <v>A04AR159-00001</v>
      </c>
      <c r="I101" s="310"/>
      <c r="J101" s="310" t="str">
        <f>VLOOKUP($H101,'WM-AR'!$B$7:$AL$2292,34,FALSE)</f>
        <v>EA</v>
      </c>
      <c r="K101" s="310" t="str">
        <f>VLOOKUP($H101,'WM-AR'!$B$7:$AL$2292,4,FALSE)</f>
        <v>Finishing Work</v>
      </c>
      <c r="L101" s="310" t="str">
        <f>VLOOKUP($H101,'WM-AR'!$B$7:$AL$2292,6,FALSE)</f>
        <v>Door &amp; Window Work</v>
      </c>
      <c r="M101" s="310" t="str">
        <f>VLOOKUP($H101,'WM-AR'!$B$7:$AL$2292,8,FALSE)</f>
        <v>Aluminum Window (UoM: EA)</v>
      </c>
      <c r="N101" s="310" t="str">
        <f>VLOOKUP($H101,'WM-AR'!$B$7:$AL$2292,10,FALSE)</f>
        <v>Fire Protective Rating: N/A</v>
      </c>
      <c r="O101" s="310">
        <f>VLOOKUP($H101,'WM-AR'!$B$7:$AL$2292,12,FALSE)</f>
        <v>0</v>
      </c>
      <c r="P101" s="310" t="str">
        <f>IF(VLOOKUP($H101,'WM-AR'!$B$7:$AL$2292,14,FALSE)=0,"",VLOOKUP($H101,'WM-AR'!$B$7:$AL$2292,14,FALSE))</f>
        <v/>
      </c>
      <c r="Q101" s="310">
        <f>VLOOKUP($H101,'WM-AR'!$B$7:$AL$2292,16,FALSE)</f>
        <v>0</v>
      </c>
      <c r="R101" s="310">
        <f>VLOOKUP($H101,'WM-AR'!$B$7:$AL$2292,18,FALSE)</f>
        <v>0</v>
      </c>
      <c r="S101" s="310" t="str">
        <f>IF(VLOOKUP($H101,'WM-AR'!$B$7:$AL$2292,20,FALSE)=0,"",VLOOKUP($H101,'WM-AR'!$B$7:$AL$2292,20,FALSE))</f>
        <v>w/ Hardware &amp; Accessories</v>
      </c>
      <c r="T101" s="310">
        <f>VLOOKUP($H101,'WM-AR'!$B$7:$AL$2292,22,FALSE)</f>
        <v>0</v>
      </c>
      <c r="U101" s="310">
        <f>VLOOKUP($H101,'WM-AR'!$B$7:$AL$2292,24,FALSE)</f>
        <v>0</v>
      </c>
      <c r="V101" s="310">
        <f>VLOOKUP($H101,'WM-AR'!$B$7:$AL$2292,25,FALSE)</f>
        <v>0</v>
      </c>
      <c r="W101" s="310" t="str">
        <f>VLOOKUP($H101,'WM-AR'!$B$7:$AL$2292,26,FALSE)</f>
        <v>W x H=(  )mm x (  )mm</v>
      </c>
      <c r="X101" s="310">
        <f>VLOOKUP($H101,'WM-AR'!$B$7:$AL$2292,27,FALSE)</f>
        <v>0</v>
      </c>
      <c r="Y101" s="310">
        <f>VLOOKUP($H101,'WM-AR'!$B$7:$AL$2292,28,FALSE)</f>
        <v>0</v>
      </c>
      <c r="Z101" s="310">
        <f>VLOOKUP($H101,'WM-AR'!$B$7:$AL$2292,29,FALSE)</f>
        <v>0</v>
      </c>
      <c r="AA101" s="310">
        <f>VLOOKUP($H101,'WM-AR'!$B$7:$AL$2292,30,FALSE)</f>
        <v>0</v>
      </c>
      <c r="AB101" s="310">
        <f>VLOOKUP($H101,'WM-AR'!$B$7:$AL$2292,31,FALSE)</f>
        <v>0</v>
      </c>
      <c r="AC101" s="310">
        <f>VLOOKUP($H101,'WM-AR'!$B$7:$AL$2292,32,FALSE)</f>
        <v>0</v>
      </c>
      <c r="AD101" s="310">
        <f>VLOOKUP($H101,'WM-AR'!$B$7:$AL$2292,33,FALSE)</f>
        <v>0</v>
      </c>
      <c r="AE101" s="287" t="s">
        <v>1741</v>
      </c>
      <c r="AF101" s="316" t="s">
        <v>1603</v>
      </c>
      <c r="AG101" s="312"/>
      <c r="AH101" s="312" t="s">
        <v>1446</v>
      </c>
      <c r="AI101" s="334"/>
    </row>
    <row r="102" spans="2:35" ht="33" customHeight="1">
      <c r="B102" s="438"/>
      <c r="C102" s="413" t="s">
        <v>1796</v>
      </c>
      <c r="D102" s="321"/>
      <c r="E102" s="321"/>
      <c r="F102" s="412" t="s">
        <v>1799</v>
      </c>
      <c r="G102" s="412"/>
      <c r="H102" s="415"/>
      <c r="I102" s="415"/>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305"/>
      <c r="AF102" s="305"/>
      <c r="AG102" s="305"/>
      <c r="AH102" s="305"/>
      <c r="AI102" s="306"/>
    </row>
    <row r="103" spans="2:35" ht="34.9" customHeight="1">
      <c r="B103" s="440"/>
      <c r="C103" s="285" t="s">
        <v>601</v>
      </c>
      <c r="D103" s="308"/>
      <c r="E103" s="287" t="s">
        <v>692</v>
      </c>
      <c r="F103" s="288" t="s">
        <v>1800</v>
      </c>
      <c r="G103" s="289"/>
      <c r="H103" s="290"/>
      <c r="I103" s="290"/>
      <c r="J103" s="290"/>
      <c r="K103" s="290"/>
      <c r="L103" s="290"/>
      <c r="M103" s="291"/>
      <c r="N103" s="454"/>
      <c r="O103" s="442"/>
      <c r="P103" s="442"/>
      <c r="Q103" s="442"/>
      <c r="R103" s="442"/>
      <c r="S103" s="442"/>
      <c r="T103" s="442"/>
      <c r="U103" s="443"/>
      <c r="V103" s="444"/>
      <c r="W103" s="444"/>
      <c r="X103" s="444"/>
      <c r="Y103" s="444"/>
      <c r="Z103" s="444"/>
      <c r="AA103" s="444"/>
      <c r="AB103" s="444"/>
      <c r="AC103" s="444"/>
      <c r="AD103" s="444"/>
      <c r="AE103" s="499" t="s">
        <v>1739</v>
      </c>
      <c r="AF103" s="297"/>
      <c r="AG103" s="297"/>
      <c r="AH103" s="297"/>
      <c r="AI103" s="333"/>
    </row>
    <row r="104" spans="2:35" ht="49.9" customHeight="1">
      <c r="B104" s="314"/>
      <c r="C104" s="285"/>
      <c r="D104" s="285"/>
      <c r="E104" s="285"/>
      <c r="F104" s="286" t="str">
        <f t="shared" ref="F104" si="33">M104&amp;" "&amp;P104</f>
        <v xml:space="preserve">Aluminum Window (UoM: EA) </v>
      </c>
      <c r="G104" s="308" t="s">
        <v>1745</v>
      </c>
      <c r="H104" s="309" t="str">
        <f>LEFT(G104,14)</f>
        <v>A04AR159-00001</v>
      </c>
      <c r="I104" s="310"/>
      <c r="J104" s="310" t="str">
        <f>VLOOKUP($H104,'WM-AR'!$B$7:$AL$2292,34,FALSE)</f>
        <v>EA</v>
      </c>
      <c r="K104" s="310" t="str">
        <f>VLOOKUP($H104,'WM-AR'!$B$7:$AL$2292,4,FALSE)</f>
        <v>Finishing Work</v>
      </c>
      <c r="L104" s="310" t="str">
        <f>VLOOKUP($H104,'WM-AR'!$B$7:$AL$2292,6,FALSE)</f>
        <v>Door &amp; Window Work</v>
      </c>
      <c r="M104" s="310" t="str">
        <f>VLOOKUP($H104,'WM-AR'!$B$7:$AL$2292,8,FALSE)</f>
        <v>Aluminum Window (UoM: EA)</v>
      </c>
      <c r="N104" s="310" t="str">
        <f>VLOOKUP($H104,'WM-AR'!$B$7:$AL$2292,10,FALSE)</f>
        <v>Fire Protective Rating: N/A</v>
      </c>
      <c r="O104" s="310">
        <f>VLOOKUP($H104,'WM-AR'!$B$7:$AL$2292,12,FALSE)</f>
        <v>0</v>
      </c>
      <c r="P104" s="310" t="str">
        <f>IF(VLOOKUP($H104,'WM-AR'!$B$7:$AL$2292,14,FALSE)=0,"",VLOOKUP($H104,'WM-AR'!$B$7:$AL$2292,14,FALSE))</f>
        <v/>
      </c>
      <c r="Q104" s="310">
        <f>VLOOKUP($H104,'WM-AR'!$B$7:$AL$2292,16,FALSE)</f>
        <v>0</v>
      </c>
      <c r="R104" s="310">
        <f>VLOOKUP($H104,'WM-AR'!$B$7:$AL$2292,18,FALSE)</f>
        <v>0</v>
      </c>
      <c r="S104" s="310" t="str">
        <f>IF(VLOOKUP($H104,'WM-AR'!$B$7:$AL$2292,20,FALSE)=0,"",VLOOKUP($H104,'WM-AR'!$B$7:$AL$2292,20,FALSE))</f>
        <v>w/ Hardware &amp; Accessories</v>
      </c>
      <c r="T104" s="310">
        <f>VLOOKUP($H104,'WM-AR'!$B$7:$AL$2292,22,FALSE)</f>
        <v>0</v>
      </c>
      <c r="U104" s="310">
        <f>VLOOKUP($H104,'WM-AR'!$B$7:$AL$2292,24,FALSE)</f>
        <v>0</v>
      </c>
      <c r="V104" s="310">
        <f>VLOOKUP($H104,'WM-AR'!$B$7:$AL$2292,25,FALSE)</f>
        <v>0</v>
      </c>
      <c r="W104" s="310" t="str">
        <f>VLOOKUP($H104,'WM-AR'!$B$7:$AL$2292,26,FALSE)</f>
        <v>W x H=(  )mm x (  )mm</v>
      </c>
      <c r="X104" s="310">
        <f>VLOOKUP($H104,'WM-AR'!$B$7:$AL$2292,27,FALSE)</f>
        <v>0</v>
      </c>
      <c r="Y104" s="310">
        <f>VLOOKUP($H104,'WM-AR'!$B$7:$AL$2292,28,FALSE)</f>
        <v>0</v>
      </c>
      <c r="Z104" s="310">
        <f>VLOOKUP($H104,'WM-AR'!$B$7:$AL$2292,29,FALSE)</f>
        <v>0</v>
      </c>
      <c r="AA104" s="310">
        <f>VLOOKUP($H104,'WM-AR'!$B$7:$AL$2292,30,FALSE)</f>
        <v>0</v>
      </c>
      <c r="AB104" s="310">
        <f>VLOOKUP($H104,'WM-AR'!$B$7:$AL$2292,31,FALSE)</f>
        <v>0</v>
      </c>
      <c r="AC104" s="310">
        <f>VLOOKUP($H104,'WM-AR'!$B$7:$AL$2292,32,FALSE)</f>
        <v>0</v>
      </c>
      <c r="AD104" s="310">
        <f>VLOOKUP($H104,'WM-AR'!$B$7:$AL$2292,33,FALSE)</f>
        <v>0</v>
      </c>
      <c r="AE104" s="287" t="s">
        <v>1741</v>
      </c>
      <c r="AF104" s="316" t="s">
        <v>1603</v>
      </c>
      <c r="AG104" s="312"/>
      <c r="AH104" s="312" t="s">
        <v>1446</v>
      </c>
      <c r="AI104" s="334"/>
    </row>
    <row r="105" spans="2:35" ht="34.9" customHeight="1">
      <c r="B105" s="440"/>
      <c r="C105" s="285" t="s">
        <v>601</v>
      </c>
      <c r="D105" s="308"/>
      <c r="E105" s="287" t="s">
        <v>692</v>
      </c>
      <c r="F105" s="288" t="s">
        <v>1801</v>
      </c>
      <c r="G105" s="289"/>
      <c r="H105" s="290"/>
      <c r="I105" s="290"/>
      <c r="J105" s="290"/>
      <c r="K105" s="290"/>
      <c r="L105" s="290"/>
      <c r="M105" s="291"/>
      <c r="N105" s="454"/>
      <c r="O105" s="442"/>
      <c r="P105" s="442"/>
      <c r="Q105" s="442"/>
      <c r="R105" s="442"/>
      <c r="S105" s="442"/>
      <c r="T105" s="442"/>
      <c r="U105" s="443"/>
      <c r="V105" s="444"/>
      <c r="W105" s="444"/>
      <c r="X105" s="444"/>
      <c r="Y105" s="444"/>
      <c r="Z105" s="444"/>
      <c r="AA105" s="444"/>
      <c r="AB105" s="444"/>
      <c r="AC105" s="444"/>
      <c r="AD105" s="444"/>
      <c r="AE105" s="499" t="s">
        <v>1739</v>
      </c>
      <c r="AF105" s="297"/>
      <c r="AG105" s="297"/>
      <c r="AH105" s="297"/>
      <c r="AI105" s="333"/>
    </row>
    <row r="106" spans="2:35" ht="49.9" customHeight="1">
      <c r="B106" s="314"/>
      <c r="C106" s="285"/>
      <c r="D106" s="285"/>
      <c r="E106" s="285"/>
      <c r="F106" s="286" t="str">
        <f t="shared" ref="F106" si="34">M106&amp;" "&amp;P106</f>
        <v xml:space="preserve">Aluminum Window (UoM: EA) </v>
      </c>
      <c r="G106" s="308" t="s">
        <v>1745</v>
      </c>
      <c r="H106" s="309" t="str">
        <f>LEFT(G106,14)</f>
        <v>A04AR159-00001</v>
      </c>
      <c r="I106" s="310"/>
      <c r="J106" s="310" t="str">
        <f>VLOOKUP($H106,'WM-AR'!$B$7:$AL$2292,34,FALSE)</f>
        <v>EA</v>
      </c>
      <c r="K106" s="310" t="str">
        <f>VLOOKUP($H106,'WM-AR'!$B$7:$AL$2292,4,FALSE)</f>
        <v>Finishing Work</v>
      </c>
      <c r="L106" s="310" t="str">
        <f>VLOOKUP($H106,'WM-AR'!$B$7:$AL$2292,6,FALSE)</f>
        <v>Door &amp; Window Work</v>
      </c>
      <c r="M106" s="310" t="str">
        <f>VLOOKUP($H106,'WM-AR'!$B$7:$AL$2292,8,FALSE)</f>
        <v>Aluminum Window (UoM: EA)</v>
      </c>
      <c r="N106" s="310" t="str">
        <f>VLOOKUP($H106,'WM-AR'!$B$7:$AL$2292,10,FALSE)</f>
        <v>Fire Protective Rating: N/A</v>
      </c>
      <c r="O106" s="310">
        <f>VLOOKUP($H106,'WM-AR'!$B$7:$AL$2292,12,FALSE)</f>
        <v>0</v>
      </c>
      <c r="P106" s="310" t="str">
        <f>IF(VLOOKUP($H106,'WM-AR'!$B$7:$AL$2292,14,FALSE)=0,"",VLOOKUP($H106,'WM-AR'!$B$7:$AL$2292,14,FALSE))</f>
        <v/>
      </c>
      <c r="Q106" s="310">
        <f>VLOOKUP($H106,'WM-AR'!$B$7:$AL$2292,16,FALSE)</f>
        <v>0</v>
      </c>
      <c r="R106" s="310">
        <f>VLOOKUP($H106,'WM-AR'!$B$7:$AL$2292,18,FALSE)</f>
        <v>0</v>
      </c>
      <c r="S106" s="310" t="str">
        <f>IF(VLOOKUP($H106,'WM-AR'!$B$7:$AL$2292,20,FALSE)=0,"",VLOOKUP($H106,'WM-AR'!$B$7:$AL$2292,20,FALSE))</f>
        <v>w/ Hardware &amp; Accessories</v>
      </c>
      <c r="T106" s="310">
        <f>VLOOKUP($H106,'WM-AR'!$B$7:$AL$2292,22,FALSE)</f>
        <v>0</v>
      </c>
      <c r="U106" s="310">
        <f>VLOOKUP($H106,'WM-AR'!$B$7:$AL$2292,24,FALSE)</f>
        <v>0</v>
      </c>
      <c r="V106" s="310">
        <f>VLOOKUP($H106,'WM-AR'!$B$7:$AL$2292,25,FALSE)</f>
        <v>0</v>
      </c>
      <c r="W106" s="310" t="str">
        <f>VLOOKUP($H106,'WM-AR'!$B$7:$AL$2292,26,FALSE)</f>
        <v>W x H=(  )mm x (  )mm</v>
      </c>
      <c r="X106" s="310">
        <f>VLOOKUP($H106,'WM-AR'!$B$7:$AL$2292,27,FALSE)</f>
        <v>0</v>
      </c>
      <c r="Y106" s="310">
        <f>VLOOKUP($H106,'WM-AR'!$B$7:$AL$2292,28,FALSE)</f>
        <v>0</v>
      </c>
      <c r="Z106" s="310">
        <f>VLOOKUP($H106,'WM-AR'!$B$7:$AL$2292,29,FALSE)</f>
        <v>0</v>
      </c>
      <c r="AA106" s="310">
        <f>VLOOKUP($H106,'WM-AR'!$B$7:$AL$2292,30,FALSE)</f>
        <v>0</v>
      </c>
      <c r="AB106" s="310">
        <f>VLOOKUP($H106,'WM-AR'!$B$7:$AL$2292,31,FALSE)</f>
        <v>0</v>
      </c>
      <c r="AC106" s="310">
        <f>VLOOKUP($H106,'WM-AR'!$B$7:$AL$2292,32,FALSE)</f>
        <v>0</v>
      </c>
      <c r="AD106" s="310">
        <f>VLOOKUP($H106,'WM-AR'!$B$7:$AL$2292,33,FALSE)</f>
        <v>0</v>
      </c>
      <c r="AE106" s="287" t="s">
        <v>1741</v>
      </c>
      <c r="AF106" s="316" t="s">
        <v>1603</v>
      </c>
      <c r="AG106" s="312"/>
      <c r="AH106" s="312" t="s">
        <v>1446</v>
      </c>
      <c r="AI106" s="334"/>
    </row>
    <row r="107" spans="2:35" ht="34.9" customHeight="1">
      <c r="B107" s="440"/>
      <c r="C107" s="285" t="s">
        <v>601</v>
      </c>
      <c r="D107" s="308"/>
      <c r="E107" s="287" t="s">
        <v>692</v>
      </c>
      <c r="F107" s="288" t="s">
        <v>1802</v>
      </c>
      <c r="G107" s="289"/>
      <c r="H107" s="290"/>
      <c r="I107" s="290"/>
      <c r="J107" s="290"/>
      <c r="K107" s="290"/>
      <c r="L107" s="290"/>
      <c r="M107" s="291"/>
      <c r="N107" s="454"/>
      <c r="O107" s="442"/>
      <c r="P107" s="442"/>
      <c r="Q107" s="442"/>
      <c r="R107" s="442"/>
      <c r="S107" s="442"/>
      <c r="T107" s="442"/>
      <c r="U107" s="443"/>
      <c r="V107" s="444"/>
      <c r="W107" s="444"/>
      <c r="X107" s="444"/>
      <c r="Y107" s="444"/>
      <c r="Z107" s="444"/>
      <c r="AA107" s="444"/>
      <c r="AB107" s="444"/>
      <c r="AC107" s="444"/>
      <c r="AD107" s="444"/>
      <c r="AE107" s="499" t="s">
        <v>1739</v>
      </c>
      <c r="AF107" s="297"/>
      <c r="AG107" s="297"/>
      <c r="AH107" s="297"/>
      <c r="AI107" s="333"/>
    </row>
    <row r="108" spans="2:35" ht="49.9" customHeight="1">
      <c r="B108" s="314"/>
      <c r="C108" s="285"/>
      <c r="D108" s="285"/>
      <c r="E108" s="285"/>
      <c r="F108" s="286" t="str">
        <f t="shared" ref="F108" si="35">M108&amp;" "&amp;P108</f>
        <v xml:space="preserve">Aluminum Window (UoM: EA) </v>
      </c>
      <c r="G108" s="308" t="s">
        <v>1745</v>
      </c>
      <c r="H108" s="309" t="str">
        <f>LEFT(G108,14)</f>
        <v>A04AR159-00001</v>
      </c>
      <c r="I108" s="310"/>
      <c r="J108" s="310" t="str">
        <f>VLOOKUP($H108,'WM-AR'!$B$7:$AL$2292,34,FALSE)</f>
        <v>EA</v>
      </c>
      <c r="K108" s="310" t="str">
        <f>VLOOKUP($H108,'WM-AR'!$B$7:$AL$2292,4,FALSE)</f>
        <v>Finishing Work</v>
      </c>
      <c r="L108" s="310" t="str">
        <f>VLOOKUP($H108,'WM-AR'!$B$7:$AL$2292,6,FALSE)</f>
        <v>Door &amp; Window Work</v>
      </c>
      <c r="M108" s="310" t="str">
        <f>VLOOKUP($H108,'WM-AR'!$B$7:$AL$2292,8,FALSE)</f>
        <v>Aluminum Window (UoM: EA)</v>
      </c>
      <c r="N108" s="310" t="str">
        <f>VLOOKUP($H108,'WM-AR'!$B$7:$AL$2292,10,FALSE)</f>
        <v>Fire Protective Rating: N/A</v>
      </c>
      <c r="O108" s="310">
        <f>VLOOKUP($H108,'WM-AR'!$B$7:$AL$2292,12,FALSE)</f>
        <v>0</v>
      </c>
      <c r="P108" s="310" t="str">
        <f>IF(VLOOKUP($H108,'WM-AR'!$B$7:$AL$2292,14,FALSE)=0,"",VLOOKUP($H108,'WM-AR'!$B$7:$AL$2292,14,FALSE))</f>
        <v/>
      </c>
      <c r="Q108" s="310">
        <f>VLOOKUP($H108,'WM-AR'!$B$7:$AL$2292,16,FALSE)</f>
        <v>0</v>
      </c>
      <c r="R108" s="310">
        <f>VLOOKUP($H108,'WM-AR'!$B$7:$AL$2292,18,FALSE)</f>
        <v>0</v>
      </c>
      <c r="S108" s="310" t="str">
        <f>IF(VLOOKUP($H108,'WM-AR'!$B$7:$AL$2292,20,FALSE)=0,"",VLOOKUP($H108,'WM-AR'!$B$7:$AL$2292,20,FALSE))</f>
        <v>w/ Hardware &amp; Accessories</v>
      </c>
      <c r="T108" s="310">
        <f>VLOOKUP($H108,'WM-AR'!$B$7:$AL$2292,22,FALSE)</f>
        <v>0</v>
      </c>
      <c r="U108" s="310">
        <f>VLOOKUP($H108,'WM-AR'!$B$7:$AL$2292,24,FALSE)</f>
        <v>0</v>
      </c>
      <c r="V108" s="310">
        <f>VLOOKUP($H108,'WM-AR'!$B$7:$AL$2292,25,FALSE)</f>
        <v>0</v>
      </c>
      <c r="W108" s="310" t="str">
        <f>VLOOKUP($H108,'WM-AR'!$B$7:$AL$2292,26,FALSE)</f>
        <v>W x H=(  )mm x (  )mm</v>
      </c>
      <c r="X108" s="310">
        <f>VLOOKUP($H108,'WM-AR'!$B$7:$AL$2292,27,FALSE)</f>
        <v>0</v>
      </c>
      <c r="Y108" s="310">
        <f>VLOOKUP($H108,'WM-AR'!$B$7:$AL$2292,28,FALSE)</f>
        <v>0</v>
      </c>
      <c r="Z108" s="310">
        <f>VLOOKUP($H108,'WM-AR'!$B$7:$AL$2292,29,FALSE)</f>
        <v>0</v>
      </c>
      <c r="AA108" s="310">
        <f>VLOOKUP($H108,'WM-AR'!$B$7:$AL$2292,30,FALSE)</f>
        <v>0</v>
      </c>
      <c r="AB108" s="310">
        <f>VLOOKUP($H108,'WM-AR'!$B$7:$AL$2292,31,FALSE)</f>
        <v>0</v>
      </c>
      <c r="AC108" s="310">
        <f>VLOOKUP($H108,'WM-AR'!$B$7:$AL$2292,32,FALSE)</f>
        <v>0</v>
      </c>
      <c r="AD108" s="310">
        <f>VLOOKUP($H108,'WM-AR'!$B$7:$AL$2292,33,FALSE)</f>
        <v>0</v>
      </c>
      <c r="AE108" s="287" t="s">
        <v>1741</v>
      </c>
      <c r="AF108" s="316" t="s">
        <v>1603</v>
      </c>
      <c r="AG108" s="312"/>
      <c r="AH108" s="312" t="s">
        <v>1446</v>
      </c>
      <c r="AI108" s="334"/>
    </row>
    <row r="109" spans="2:35" ht="33" customHeight="1">
      <c r="B109" s="438"/>
      <c r="C109" s="413" t="s">
        <v>1796</v>
      </c>
      <c r="D109" s="321"/>
      <c r="E109" s="321"/>
      <c r="F109" s="412" t="s">
        <v>1803</v>
      </c>
      <c r="G109" s="412"/>
      <c r="H109" s="415"/>
      <c r="I109" s="415"/>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305"/>
      <c r="AF109" s="305"/>
      <c r="AG109" s="305"/>
      <c r="AH109" s="305"/>
      <c r="AI109" s="306"/>
    </row>
    <row r="110" spans="2:35" ht="34.9" customHeight="1">
      <c r="B110" s="440"/>
      <c r="C110" s="285" t="s">
        <v>601</v>
      </c>
      <c r="D110" s="308"/>
      <c r="E110" s="287" t="s">
        <v>692</v>
      </c>
      <c r="F110" s="288" t="s">
        <v>1804</v>
      </c>
      <c r="G110" s="289"/>
      <c r="H110" s="290"/>
      <c r="I110" s="290"/>
      <c r="J110" s="290"/>
      <c r="K110" s="290"/>
      <c r="L110" s="290"/>
      <c r="M110" s="291"/>
      <c r="N110" s="454"/>
      <c r="O110" s="442"/>
      <c r="P110" s="442"/>
      <c r="Q110" s="442"/>
      <c r="R110" s="442"/>
      <c r="S110" s="442"/>
      <c r="T110" s="442"/>
      <c r="U110" s="443"/>
      <c r="V110" s="444"/>
      <c r="W110" s="444"/>
      <c r="X110" s="444"/>
      <c r="Y110" s="444"/>
      <c r="Z110" s="444"/>
      <c r="AA110" s="444"/>
      <c r="AB110" s="444"/>
      <c r="AC110" s="444"/>
      <c r="AD110" s="444"/>
      <c r="AE110" s="499" t="s">
        <v>1739</v>
      </c>
      <c r="AF110" s="297"/>
      <c r="AG110" s="297"/>
      <c r="AH110" s="297"/>
      <c r="AI110" s="333"/>
    </row>
    <row r="111" spans="2:35" ht="49.9" customHeight="1">
      <c r="B111" s="314"/>
      <c r="C111" s="285"/>
      <c r="D111" s="285"/>
      <c r="E111" s="285"/>
      <c r="F111" s="286" t="str">
        <f t="shared" ref="F111" si="36">M111&amp;" "&amp;P111</f>
        <v xml:space="preserve">Aluminum Window (UoM: EA) </v>
      </c>
      <c r="G111" s="308" t="s">
        <v>1745</v>
      </c>
      <c r="H111" s="309" t="str">
        <f>LEFT(G111,14)</f>
        <v>A04AR159-00001</v>
      </c>
      <c r="I111" s="310"/>
      <c r="J111" s="310" t="str">
        <f>VLOOKUP($H111,'WM-AR'!$B$7:$AL$2292,34,FALSE)</f>
        <v>EA</v>
      </c>
      <c r="K111" s="310" t="str">
        <f>VLOOKUP($H111,'WM-AR'!$B$7:$AL$2292,4,FALSE)</f>
        <v>Finishing Work</v>
      </c>
      <c r="L111" s="310" t="str">
        <f>VLOOKUP($H111,'WM-AR'!$B$7:$AL$2292,6,FALSE)</f>
        <v>Door &amp; Window Work</v>
      </c>
      <c r="M111" s="310" t="str">
        <f>VLOOKUP($H111,'WM-AR'!$B$7:$AL$2292,8,FALSE)</f>
        <v>Aluminum Window (UoM: EA)</v>
      </c>
      <c r="N111" s="310" t="str">
        <f>VLOOKUP($H111,'WM-AR'!$B$7:$AL$2292,10,FALSE)</f>
        <v>Fire Protective Rating: N/A</v>
      </c>
      <c r="O111" s="310">
        <f>VLOOKUP($H111,'WM-AR'!$B$7:$AL$2292,12,FALSE)</f>
        <v>0</v>
      </c>
      <c r="P111" s="310" t="str">
        <f>IF(VLOOKUP($H111,'WM-AR'!$B$7:$AL$2292,14,FALSE)=0,"",VLOOKUP($H111,'WM-AR'!$B$7:$AL$2292,14,FALSE))</f>
        <v/>
      </c>
      <c r="Q111" s="310">
        <f>VLOOKUP($H111,'WM-AR'!$B$7:$AL$2292,16,FALSE)</f>
        <v>0</v>
      </c>
      <c r="R111" s="310">
        <f>VLOOKUP($H111,'WM-AR'!$B$7:$AL$2292,18,FALSE)</f>
        <v>0</v>
      </c>
      <c r="S111" s="310" t="str">
        <f>IF(VLOOKUP($H111,'WM-AR'!$B$7:$AL$2292,20,FALSE)=0,"",VLOOKUP($H111,'WM-AR'!$B$7:$AL$2292,20,FALSE))</f>
        <v>w/ Hardware &amp; Accessories</v>
      </c>
      <c r="T111" s="310">
        <f>VLOOKUP($H111,'WM-AR'!$B$7:$AL$2292,22,FALSE)</f>
        <v>0</v>
      </c>
      <c r="U111" s="310">
        <f>VLOOKUP($H111,'WM-AR'!$B$7:$AL$2292,24,FALSE)</f>
        <v>0</v>
      </c>
      <c r="V111" s="310">
        <f>VLOOKUP($H111,'WM-AR'!$B$7:$AL$2292,25,FALSE)</f>
        <v>0</v>
      </c>
      <c r="W111" s="310" t="str">
        <f>VLOOKUP($H111,'WM-AR'!$B$7:$AL$2292,26,FALSE)</f>
        <v>W x H=(  )mm x (  )mm</v>
      </c>
      <c r="X111" s="310">
        <f>VLOOKUP($H111,'WM-AR'!$B$7:$AL$2292,27,FALSE)</f>
        <v>0</v>
      </c>
      <c r="Y111" s="310">
        <f>VLOOKUP($H111,'WM-AR'!$B$7:$AL$2292,28,FALSE)</f>
        <v>0</v>
      </c>
      <c r="Z111" s="310">
        <f>VLOOKUP($H111,'WM-AR'!$B$7:$AL$2292,29,FALSE)</f>
        <v>0</v>
      </c>
      <c r="AA111" s="310">
        <f>VLOOKUP($H111,'WM-AR'!$B$7:$AL$2292,30,FALSE)</f>
        <v>0</v>
      </c>
      <c r="AB111" s="310">
        <f>VLOOKUP($H111,'WM-AR'!$B$7:$AL$2292,31,FALSE)</f>
        <v>0</v>
      </c>
      <c r="AC111" s="310">
        <f>VLOOKUP($H111,'WM-AR'!$B$7:$AL$2292,32,FALSE)</f>
        <v>0</v>
      </c>
      <c r="AD111" s="310">
        <f>VLOOKUP($H111,'WM-AR'!$B$7:$AL$2292,33,FALSE)</f>
        <v>0</v>
      </c>
      <c r="AE111" s="287" t="s">
        <v>1741</v>
      </c>
      <c r="AF111" s="316" t="s">
        <v>1603</v>
      </c>
      <c r="AG111" s="312"/>
      <c r="AH111" s="312" t="s">
        <v>1446</v>
      </c>
      <c r="AI111" s="334"/>
    </row>
    <row r="112" spans="2:35" ht="33" customHeight="1">
      <c r="B112" s="438"/>
      <c r="C112" s="413" t="s">
        <v>1796</v>
      </c>
      <c r="D112" s="321"/>
      <c r="E112" s="321"/>
      <c r="F112" s="412" t="s">
        <v>1805</v>
      </c>
      <c r="G112" s="412"/>
      <c r="H112" s="415"/>
      <c r="I112" s="415"/>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305"/>
      <c r="AF112" s="305"/>
      <c r="AG112" s="305"/>
      <c r="AH112" s="305"/>
      <c r="AI112" s="306"/>
    </row>
    <row r="113" spans="2:35" ht="34.9" customHeight="1">
      <c r="B113" s="440"/>
      <c r="C113" s="285" t="s">
        <v>601</v>
      </c>
      <c r="D113" s="308"/>
      <c r="E113" s="287" t="s">
        <v>692</v>
      </c>
      <c r="F113" s="288" t="s">
        <v>1806</v>
      </c>
      <c r="G113" s="289"/>
      <c r="H113" s="290"/>
      <c r="I113" s="290"/>
      <c r="J113" s="290"/>
      <c r="K113" s="290"/>
      <c r="L113" s="290"/>
      <c r="M113" s="291"/>
      <c r="N113" s="454"/>
      <c r="O113" s="442"/>
      <c r="P113" s="442"/>
      <c r="Q113" s="442"/>
      <c r="R113" s="442"/>
      <c r="S113" s="442"/>
      <c r="T113" s="442"/>
      <c r="U113" s="443"/>
      <c r="V113" s="444"/>
      <c r="W113" s="444"/>
      <c r="X113" s="444"/>
      <c r="Y113" s="444"/>
      <c r="Z113" s="444"/>
      <c r="AA113" s="444"/>
      <c r="AB113" s="444"/>
      <c r="AC113" s="444"/>
      <c r="AD113" s="444"/>
      <c r="AE113" s="499" t="s">
        <v>1739</v>
      </c>
      <c r="AF113" s="297"/>
      <c r="AG113" s="297"/>
      <c r="AH113" s="297"/>
      <c r="AI113" s="333"/>
    </row>
    <row r="114" spans="2:35" ht="49.9" customHeight="1">
      <c r="B114" s="314"/>
      <c r="C114" s="285"/>
      <c r="D114" s="285"/>
      <c r="E114" s="285"/>
      <c r="F114" s="286" t="str">
        <f t="shared" ref="F114" si="37">M114&amp;" "&amp;P114</f>
        <v xml:space="preserve">Aluminum Window (UoM: EA) </v>
      </c>
      <c r="G114" s="308" t="s">
        <v>1745</v>
      </c>
      <c r="H114" s="309" t="str">
        <f>LEFT(G114,14)</f>
        <v>A04AR159-00001</v>
      </c>
      <c r="I114" s="310"/>
      <c r="J114" s="310" t="str">
        <f>VLOOKUP($H114,'WM-AR'!$B$7:$AL$2292,34,FALSE)</f>
        <v>EA</v>
      </c>
      <c r="K114" s="310" t="str">
        <f>VLOOKUP($H114,'WM-AR'!$B$7:$AL$2292,4,FALSE)</f>
        <v>Finishing Work</v>
      </c>
      <c r="L114" s="310" t="str">
        <f>VLOOKUP($H114,'WM-AR'!$B$7:$AL$2292,6,FALSE)</f>
        <v>Door &amp; Window Work</v>
      </c>
      <c r="M114" s="310" t="str">
        <f>VLOOKUP($H114,'WM-AR'!$B$7:$AL$2292,8,FALSE)</f>
        <v>Aluminum Window (UoM: EA)</v>
      </c>
      <c r="N114" s="310" t="str">
        <f>VLOOKUP($H114,'WM-AR'!$B$7:$AL$2292,10,FALSE)</f>
        <v>Fire Protective Rating: N/A</v>
      </c>
      <c r="O114" s="310">
        <f>VLOOKUP($H114,'WM-AR'!$B$7:$AL$2292,12,FALSE)</f>
        <v>0</v>
      </c>
      <c r="P114" s="310" t="str">
        <f>IF(VLOOKUP($H114,'WM-AR'!$B$7:$AL$2292,14,FALSE)=0,"",VLOOKUP($H114,'WM-AR'!$B$7:$AL$2292,14,FALSE))</f>
        <v/>
      </c>
      <c r="Q114" s="310">
        <f>VLOOKUP($H114,'WM-AR'!$B$7:$AL$2292,16,FALSE)</f>
        <v>0</v>
      </c>
      <c r="R114" s="310">
        <f>VLOOKUP($H114,'WM-AR'!$B$7:$AL$2292,18,FALSE)</f>
        <v>0</v>
      </c>
      <c r="S114" s="310" t="str">
        <f>IF(VLOOKUP($H114,'WM-AR'!$B$7:$AL$2292,20,FALSE)=0,"",VLOOKUP($H114,'WM-AR'!$B$7:$AL$2292,20,FALSE))</f>
        <v>w/ Hardware &amp; Accessories</v>
      </c>
      <c r="T114" s="310">
        <f>VLOOKUP($H114,'WM-AR'!$B$7:$AL$2292,22,FALSE)</f>
        <v>0</v>
      </c>
      <c r="U114" s="310">
        <f>VLOOKUP($H114,'WM-AR'!$B$7:$AL$2292,24,FALSE)</f>
        <v>0</v>
      </c>
      <c r="V114" s="310">
        <f>VLOOKUP($H114,'WM-AR'!$B$7:$AL$2292,25,FALSE)</f>
        <v>0</v>
      </c>
      <c r="W114" s="310" t="str">
        <f>VLOOKUP($H114,'WM-AR'!$B$7:$AL$2292,26,FALSE)</f>
        <v>W x H=(  )mm x (  )mm</v>
      </c>
      <c r="X114" s="310">
        <f>VLOOKUP($H114,'WM-AR'!$B$7:$AL$2292,27,FALSE)</f>
        <v>0</v>
      </c>
      <c r="Y114" s="310">
        <f>VLOOKUP($H114,'WM-AR'!$B$7:$AL$2292,28,FALSE)</f>
        <v>0</v>
      </c>
      <c r="Z114" s="310">
        <f>VLOOKUP($H114,'WM-AR'!$B$7:$AL$2292,29,FALSE)</f>
        <v>0</v>
      </c>
      <c r="AA114" s="310">
        <f>VLOOKUP($H114,'WM-AR'!$B$7:$AL$2292,30,FALSE)</f>
        <v>0</v>
      </c>
      <c r="AB114" s="310">
        <f>VLOOKUP($H114,'WM-AR'!$B$7:$AL$2292,31,FALSE)</f>
        <v>0</v>
      </c>
      <c r="AC114" s="310">
        <f>VLOOKUP($H114,'WM-AR'!$B$7:$AL$2292,32,FALSE)</f>
        <v>0</v>
      </c>
      <c r="AD114" s="310">
        <f>VLOOKUP($H114,'WM-AR'!$B$7:$AL$2292,33,FALSE)</f>
        <v>0</v>
      </c>
      <c r="AE114" s="287" t="s">
        <v>1741</v>
      </c>
      <c r="AF114" s="316" t="s">
        <v>1603</v>
      </c>
      <c r="AG114" s="312"/>
      <c r="AH114" s="312" t="s">
        <v>1446</v>
      </c>
      <c r="AI114" s="334"/>
    </row>
    <row r="115" spans="2:35" ht="34.9" customHeight="1">
      <c r="B115" s="349"/>
      <c r="C115" s="420"/>
      <c r="D115" s="426"/>
      <c r="E115" s="426"/>
      <c r="F115" s="426"/>
      <c r="G115" s="426"/>
      <c r="H115" s="350"/>
      <c r="I115" s="351"/>
      <c r="J115" s="351"/>
      <c r="K115" s="351"/>
      <c r="L115" s="351"/>
      <c r="M115" s="351"/>
      <c r="N115" s="351"/>
      <c r="O115" s="351"/>
      <c r="P115" s="351"/>
      <c r="Q115" s="351"/>
      <c r="R115" s="351"/>
      <c r="S115" s="351"/>
      <c r="T115" s="351"/>
      <c r="U115" s="351"/>
      <c r="V115" s="351"/>
      <c r="W115" s="351"/>
      <c r="X115" s="351"/>
      <c r="Y115" s="351"/>
      <c r="Z115" s="351"/>
      <c r="AA115" s="351"/>
      <c r="AB115" s="351"/>
      <c r="AC115" s="351"/>
      <c r="AD115" s="351"/>
      <c r="AE115" s="440"/>
      <c r="AF115" s="297"/>
      <c r="AG115" s="297"/>
      <c r="AH115" s="297"/>
      <c r="AI115" s="475"/>
    </row>
    <row r="116" spans="2:35" ht="34.9" customHeight="1">
      <c r="B116" s="356">
        <v>9.6999999999999993</v>
      </c>
      <c r="C116" s="357" t="s">
        <v>397</v>
      </c>
      <c r="D116" s="357"/>
      <c r="E116" s="357"/>
      <c r="F116" s="459"/>
      <c r="G116" s="459"/>
      <c r="H116" s="359"/>
      <c r="I116" s="359"/>
      <c r="J116" s="360"/>
      <c r="K116" s="360"/>
      <c r="L116" s="360"/>
      <c r="M116" s="360"/>
      <c r="N116" s="360"/>
      <c r="O116" s="360"/>
      <c r="P116" s="360"/>
      <c r="Q116" s="360"/>
      <c r="R116" s="360"/>
      <c r="S116" s="360"/>
      <c r="T116" s="360"/>
      <c r="U116" s="360"/>
      <c r="V116" s="360"/>
      <c r="W116" s="360"/>
      <c r="X116" s="360"/>
      <c r="Y116" s="360"/>
      <c r="Z116" s="360"/>
      <c r="AA116" s="360"/>
      <c r="AB116" s="360"/>
      <c r="AC116" s="360"/>
      <c r="AD116" s="360"/>
      <c r="AE116" s="361"/>
      <c r="AF116" s="361"/>
      <c r="AG116" s="361"/>
      <c r="AH116" s="361"/>
      <c r="AI116" s="361"/>
    </row>
    <row r="117" spans="2:35" ht="33" customHeight="1">
      <c r="B117" s="438"/>
      <c r="C117" s="413" t="s">
        <v>1807</v>
      </c>
      <c r="D117" s="321"/>
      <c r="E117" s="321"/>
      <c r="F117" s="412" t="s">
        <v>1808</v>
      </c>
      <c r="G117" s="412"/>
      <c r="H117" s="415"/>
      <c r="I117" s="415"/>
      <c r="J117" s="416"/>
      <c r="K117" s="416"/>
      <c r="L117" s="416"/>
      <c r="M117" s="416"/>
      <c r="N117" s="416"/>
      <c r="O117" s="416"/>
      <c r="P117" s="416"/>
      <c r="Q117" s="416"/>
      <c r="R117" s="416"/>
      <c r="S117" s="416"/>
      <c r="T117" s="416"/>
      <c r="U117" s="416"/>
      <c r="V117" s="416"/>
      <c r="W117" s="416"/>
      <c r="X117" s="416"/>
      <c r="Y117" s="416"/>
      <c r="Z117" s="416"/>
      <c r="AA117" s="416"/>
      <c r="AB117" s="416"/>
      <c r="AC117" s="416"/>
      <c r="AD117" s="416"/>
      <c r="AE117" s="305"/>
      <c r="AF117" s="305"/>
      <c r="AG117" s="305"/>
      <c r="AH117" s="305"/>
      <c r="AI117" s="306"/>
    </row>
    <row r="118" spans="2:35" ht="34.9" customHeight="1">
      <c r="B118" s="440"/>
      <c r="C118" s="285" t="s">
        <v>601</v>
      </c>
      <c r="D118" s="308"/>
      <c r="E118" s="287" t="s">
        <v>692</v>
      </c>
      <c r="F118" s="288" t="s">
        <v>1809</v>
      </c>
      <c r="G118" s="289"/>
      <c r="H118" s="290"/>
      <c r="I118" s="290"/>
      <c r="J118" s="290"/>
      <c r="K118" s="290"/>
      <c r="L118" s="290"/>
      <c r="M118" s="291"/>
      <c r="N118" s="454"/>
      <c r="O118" s="442"/>
      <c r="P118" s="442"/>
      <c r="Q118" s="442"/>
      <c r="R118" s="442"/>
      <c r="S118" s="442"/>
      <c r="T118" s="442"/>
      <c r="U118" s="443"/>
      <c r="V118" s="444"/>
      <c r="W118" s="444"/>
      <c r="X118" s="444"/>
      <c r="Y118" s="444"/>
      <c r="Z118" s="444"/>
      <c r="AA118" s="444"/>
      <c r="AB118" s="444"/>
      <c r="AC118" s="444"/>
      <c r="AD118" s="444"/>
      <c r="AE118" s="499"/>
      <c r="AF118" s="297"/>
      <c r="AG118" s="297"/>
      <c r="AH118" s="297"/>
      <c r="AI118" s="333"/>
    </row>
    <row r="119" spans="2:35" ht="49.9" customHeight="1">
      <c r="B119" s="314"/>
      <c r="C119" s="285"/>
      <c r="D119" s="285"/>
      <c r="E119" s="285"/>
      <c r="F119" s="286" t="str">
        <f t="shared" ref="F119" si="38">M119&amp;" "&amp;P119</f>
        <v xml:space="preserve">Louver (UoM: EA) </v>
      </c>
      <c r="G119" s="452" t="s">
        <v>1810</v>
      </c>
      <c r="H119" s="309" t="str">
        <f>LEFT(G119,14)</f>
        <v>A04AR164-00001</v>
      </c>
      <c r="I119" s="310"/>
      <c r="J119" s="310" t="str">
        <f>VLOOKUP($H119,'WM-AR'!$B$7:$AL$2292,34,FALSE)</f>
        <v>EA</v>
      </c>
      <c r="K119" s="310" t="str">
        <f>VLOOKUP($H119,'WM-AR'!$B$7:$AL$2292,4,FALSE)</f>
        <v>Finishing Work</v>
      </c>
      <c r="L119" s="310" t="str">
        <f>VLOOKUP($H119,'WM-AR'!$B$7:$AL$2292,6,FALSE)</f>
        <v>Door &amp; Window Work</v>
      </c>
      <c r="M119" s="310" t="str">
        <f>VLOOKUP($H119,'WM-AR'!$B$7:$AL$2292,8,FALSE)</f>
        <v>Louver (UoM: EA)</v>
      </c>
      <c r="N119" s="310" t="str">
        <f>VLOOKUP($H119,'WM-AR'!$B$7:$AL$2292,10,FALSE)</f>
        <v>Aluminum</v>
      </c>
      <c r="O119" s="310">
        <f>VLOOKUP($H119,'WM-AR'!$B$7:$AL$2292,12,FALSE)</f>
        <v>0</v>
      </c>
      <c r="P119" s="310" t="str">
        <f>IF(VLOOKUP($H119,'WM-AR'!$B$7:$AL$2292,14,FALSE)=0,"",VLOOKUP($H119,'WM-AR'!$B$7:$AL$2292,14,FALSE))</f>
        <v/>
      </c>
      <c r="Q119" s="310">
        <f>VLOOKUP($H119,'WM-AR'!$B$7:$AL$2292,16,FALSE)</f>
        <v>0</v>
      </c>
      <c r="R119" s="310">
        <f>VLOOKUP($H119,'WM-AR'!$B$7:$AL$2292,18,FALSE)</f>
        <v>0</v>
      </c>
      <c r="S119" s="310" t="str">
        <f>IF(VLOOKUP($H119,'WM-AR'!$B$7:$AL$2292,20,FALSE)=0,"",VLOOKUP($H119,'WM-AR'!$B$7:$AL$2292,20,FALSE))</f>
        <v>w/ Hardware &amp; Accessories</v>
      </c>
      <c r="T119" s="310">
        <f>VLOOKUP($H119,'WM-AR'!$B$7:$AL$2292,22,FALSE)</f>
        <v>0</v>
      </c>
      <c r="U119" s="310">
        <f>VLOOKUP($H119,'WM-AR'!$B$7:$AL$2292,24,FALSE)</f>
        <v>0</v>
      </c>
      <c r="V119" s="310">
        <f>VLOOKUP($H119,'WM-AR'!$B$7:$AL$2292,25,FALSE)</f>
        <v>0</v>
      </c>
      <c r="W119" s="310" t="str">
        <f>VLOOKUP($H119,'WM-AR'!$B$7:$AL$2292,26,FALSE)</f>
        <v>W x H=(  )mm x (  )mm</v>
      </c>
      <c r="X119" s="310">
        <f>VLOOKUP($H119,'WM-AR'!$B$7:$AL$2292,27,FALSE)</f>
        <v>0</v>
      </c>
      <c r="Y119" s="310">
        <f>VLOOKUP($H119,'WM-AR'!$B$7:$AL$2292,28,FALSE)</f>
        <v>0</v>
      </c>
      <c r="Z119" s="310">
        <f>VLOOKUP($H119,'WM-AR'!$B$7:$AL$2292,29,FALSE)</f>
        <v>0</v>
      </c>
      <c r="AA119" s="310">
        <f>VLOOKUP($H119,'WM-AR'!$B$7:$AL$2292,30,FALSE)</f>
        <v>0</v>
      </c>
      <c r="AB119" s="310">
        <f>VLOOKUP($H119,'WM-AR'!$B$7:$AL$2292,31,FALSE)</f>
        <v>0</v>
      </c>
      <c r="AC119" s="310">
        <f>VLOOKUP($H119,'WM-AR'!$B$7:$AL$2292,32,FALSE)</f>
        <v>0</v>
      </c>
      <c r="AD119" s="310">
        <f>VLOOKUP($H119,'WM-AR'!$B$7:$AL$2292,33,FALSE)</f>
        <v>0</v>
      </c>
      <c r="AE119" s="287" t="s">
        <v>1811</v>
      </c>
      <c r="AF119" s="316" t="s">
        <v>618</v>
      </c>
      <c r="AG119" s="312">
        <v>1</v>
      </c>
      <c r="AH119" s="312" t="s">
        <v>1446</v>
      </c>
      <c r="AI119" s="334"/>
    </row>
    <row r="120" spans="2:35" ht="33" customHeight="1">
      <c r="B120" s="438"/>
      <c r="C120" s="413" t="s">
        <v>1807</v>
      </c>
      <c r="D120" s="321"/>
      <c r="E120" s="321"/>
      <c r="F120" s="450" t="s">
        <v>1812</v>
      </c>
      <c r="G120" s="450"/>
      <c r="H120" s="415"/>
      <c r="I120" s="415"/>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305"/>
      <c r="AF120" s="305"/>
      <c r="AG120" s="305"/>
      <c r="AH120" s="305"/>
      <c r="AI120" s="306"/>
    </row>
    <row r="121" spans="2:35" ht="34.9" customHeight="1">
      <c r="B121" s="440"/>
      <c r="C121" s="285" t="s">
        <v>601</v>
      </c>
      <c r="D121" s="308"/>
      <c r="E121" s="287" t="s">
        <v>692</v>
      </c>
      <c r="F121" s="288" t="s">
        <v>1813</v>
      </c>
      <c r="G121" s="289"/>
      <c r="H121" s="290"/>
      <c r="I121" s="290"/>
      <c r="J121" s="290"/>
      <c r="K121" s="290"/>
      <c r="L121" s="290"/>
      <c r="M121" s="291"/>
      <c r="N121" s="454"/>
      <c r="O121" s="442"/>
      <c r="P121" s="442"/>
      <c r="Q121" s="442"/>
      <c r="R121" s="442"/>
      <c r="S121" s="442"/>
      <c r="T121" s="442"/>
      <c r="U121" s="443"/>
      <c r="V121" s="444"/>
      <c r="W121" s="444"/>
      <c r="X121" s="444"/>
      <c r="Y121" s="444"/>
      <c r="Z121" s="444"/>
      <c r="AA121" s="444"/>
      <c r="AB121" s="444"/>
      <c r="AC121" s="444"/>
      <c r="AD121" s="444"/>
      <c r="AE121" s="499"/>
      <c r="AF121" s="297"/>
      <c r="AG121" s="297"/>
      <c r="AH121" s="297"/>
      <c r="AI121" s="333"/>
    </row>
    <row r="122" spans="2:35" ht="49.9" customHeight="1">
      <c r="B122" s="314"/>
      <c r="C122" s="285"/>
      <c r="D122" s="285"/>
      <c r="E122" s="285"/>
      <c r="F122" s="286" t="str">
        <f t="shared" ref="F122" si="39">M122&amp;" "&amp;P122</f>
        <v xml:space="preserve">Louver (UoM: EA) </v>
      </c>
      <c r="G122" s="452" t="s">
        <v>1810</v>
      </c>
      <c r="H122" s="309" t="str">
        <f>LEFT(G122,14)</f>
        <v>A04AR164-00001</v>
      </c>
      <c r="I122" s="310"/>
      <c r="J122" s="310" t="str">
        <f>VLOOKUP($H122,'WM-AR'!$B$7:$AL$2292,34,FALSE)</f>
        <v>EA</v>
      </c>
      <c r="K122" s="310" t="str">
        <f>VLOOKUP($H122,'WM-AR'!$B$7:$AL$2292,4,FALSE)</f>
        <v>Finishing Work</v>
      </c>
      <c r="L122" s="310" t="str">
        <f>VLOOKUP($H122,'WM-AR'!$B$7:$AL$2292,6,FALSE)</f>
        <v>Door &amp; Window Work</v>
      </c>
      <c r="M122" s="310" t="str">
        <f>VLOOKUP($H122,'WM-AR'!$B$7:$AL$2292,8,FALSE)</f>
        <v>Louver (UoM: EA)</v>
      </c>
      <c r="N122" s="310" t="str">
        <f>VLOOKUP($H122,'WM-AR'!$B$7:$AL$2292,10,FALSE)</f>
        <v>Aluminum</v>
      </c>
      <c r="O122" s="310">
        <f>VLOOKUP($H122,'WM-AR'!$B$7:$AL$2292,12,FALSE)</f>
        <v>0</v>
      </c>
      <c r="P122" s="310" t="str">
        <f>IF(VLOOKUP($H122,'WM-AR'!$B$7:$AL$2292,14,FALSE)=0,"",VLOOKUP($H122,'WM-AR'!$B$7:$AL$2292,14,FALSE))</f>
        <v/>
      </c>
      <c r="Q122" s="310">
        <f>VLOOKUP($H122,'WM-AR'!$B$7:$AL$2292,16,FALSE)</f>
        <v>0</v>
      </c>
      <c r="R122" s="310">
        <f>VLOOKUP($H122,'WM-AR'!$B$7:$AL$2292,18,FALSE)</f>
        <v>0</v>
      </c>
      <c r="S122" s="310" t="str">
        <f>IF(VLOOKUP($H122,'WM-AR'!$B$7:$AL$2292,20,FALSE)=0,"",VLOOKUP($H122,'WM-AR'!$B$7:$AL$2292,20,FALSE))</f>
        <v>w/ Hardware &amp; Accessories</v>
      </c>
      <c r="T122" s="310">
        <f>VLOOKUP($H122,'WM-AR'!$B$7:$AL$2292,22,FALSE)</f>
        <v>0</v>
      </c>
      <c r="U122" s="310">
        <f>VLOOKUP($H122,'WM-AR'!$B$7:$AL$2292,24,FALSE)</f>
        <v>0</v>
      </c>
      <c r="V122" s="310">
        <f>VLOOKUP($H122,'WM-AR'!$B$7:$AL$2292,25,FALSE)</f>
        <v>0</v>
      </c>
      <c r="W122" s="310" t="str">
        <f>VLOOKUP($H122,'WM-AR'!$B$7:$AL$2292,26,FALSE)</f>
        <v>W x H=(  )mm x (  )mm</v>
      </c>
      <c r="X122" s="310">
        <f>VLOOKUP($H122,'WM-AR'!$B$7:$AL$2292,27,FALSE)</f>
        <v>0</v>
      </c>
      <c r="Y122" s="310">
        <f>VLOOKUP($H122,'WM-AR'!$B$7:$AL$2292,28,FALSE)</f>
        <v>0</v>
      </c>
      <c r="Z122" s="310">
        <f>VLOOKUP($H122,'WM-AR'!$B$7:$AL$2292,29,FALSE)</f>
        <v>0</v>
      </c>
      <c r="AA122" s="310">
        <f>VLOOKUP($H122,'WM-AR'!$B$7:$AL$2292,30,FALSE)</f>
        <v>0</v>
      </c>
      <c r="AB122" s="310">
        <f>VLOOKUP($H122,'WM-AR'!$B$7:$AL$2292,31,FALSE)</f>
        <v>0</v>
      </c>
      <c r="AC122" s="310">
        <f>VLOOKUP($H122,'WM-AR'!$B$7:$AL$2292,32,FALSE)</f>
        <v>0</v>
      </c>
      <c r="AD122" s="310">
        <f>VLOOKUP($H122,'WM-AR'!$B$7:$AL$2292,33,FALSE)</f>
        <v>0</v>
      </c>
      <c r="AE122" s="287" t="s">
        <v>1814</v>
      </c>
      <c r="AF122" s="316" t="s">
        <v>618</v>
      </c>
      <c r="AG122" s="312">
        <v>1</v>
      </c>
      <c r="AH122" s="312" t="s">
        <v>1446</v>
      </c>
      <c r="AI122" s="334"/>
    </row>
    <row r="123" spans="2:35" ht="34.9" customHeight="1">
      <c r="B123" s="349"/>
      <c r="C123" s="420"/>
      <c r="D123" s="426"/>
      <c r="E123" s="426"/>
      <c r="F123" s="426"/>
      <c r="G123" s="426"/>
      <c r="H123" s="350"/>
      <c r="I123" s="351"/>
      <c r="J123" s="351"/>
      <c r="K123" s="351"/>
      <c r="L123" s="351"/>
      <c r="M123" s="351"/>
      <c r="N123" s="351"/>
      <c r="O123" s="351"/>
      <c r="P123" s="351"/>
      <c r="Q123" s="351"/>
      <c r="R123" s="351"/>
      <c r="S123" s="351"/>
      <c r="T123" s="351"/>
      <c r="U123" s="351"/>
      <c r="V123" s="351"/>
      <c r="W123" s="351"/>
      <c r="X123" s="351"/>
      <c r="Y123" s="351"/>
      <c r="Z123" s="351"/>
      <c r="AA123" s="351"/>
      <c r="AB123" s="351"/>
      <c r="AC123" s="351"/>
      <c r="AD123" s="351"/>
      <c r="AE123" s="440"/>
      <c r="AF123" s="297"/>
      <c r="AG123" s="297"/>
      <c r="AH123" s="297"/>
      <c r="AI123" s="475"/>
    </row>
    <row r="124" spans="2:35" ht="16.5" customHeight="1"/>
    <row r="125" spans="2:35" ht="16.5" customHeight="1"/>
    <row r="126" spans="2:35" ht="16.5" customHeight="1"/>
    <row r="127" spans="2:35" ht="16.5" customHeight="1"/>
    <row r="128" spans="2:35" ht="16.5" customHeight="1"/>
    <row r="129" ht="16.5" customHeight="1"/>
    <row r="130" ht="16.5" customHeight="1"/>
    <row r="131" ht="16.5" customHeight="1"/>
    <row r="132" ht="16.5" customHeight="1"/>
    <row r="133"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E7333A9D-9DA2-43EC-AF77-93174DF5CB3A}">
          <x14:formula1>
            <xm:f>'WM-AR'!$A$7:$A$2292</xm:f>
          </x14:formula1>
          <xm:sqref>G7:G123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A50FB-127F-4D89-BA22-B0F00B77970F}">
  <sheetPr>
    <tabColor theme="7" tint="0.79998168889431442"/>
  </sheetPr>
  <dimension ref="B1:AI59"/>
  <sheetViews>
    <sheetView view="pageBreakPreview" zoomScale="55" zoomScaleNormal="100" zoomScaleSheetLayoutView="55" workbookViewId="0">
      <pane xSplit="13" ySplit="3" topLeftCell="N4"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19.75" style="78" customWidth="1"/>
    <col min="7" max="7" width="52.875" style="78" customWidth="1"/>
    <col min="8" max="8" width="12.75" style="267" customWidth="1"/>
    <col min="9" max="9" width="5.75" style="267" customWidth="1"/>
    <col min="10" max="10" width="4.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2.75" style="78" customWidth="1"/>
    <col min="32" max="32" width="15.75" style="78" customWidth="1"/>
    <col min="33" max="33" width="7.75" style="78" customWidth="1"/>
    <col min="34" max="34" width="4.75" style="78" customWidth="1"/>
    <col min="35" max="35" width="18.75" style="79" customWidth="1"/>
    <col min="36" max="36" width="19.625" style="78" customWidth="1"/>
    <col min="37" max="16384" width="9" style="78"/>
  </cols>
  <sheetData>
    <row r="1" spans="2:35" ht="34.9" customHeight="1">
      <c r="B1" s="265" t="s">
        <v>1815</v>
      </c>
    </row>
    <row r="2" spans="2:35"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t="s">
        <v>1586</v>
      </c>
    </row>
    <row r="3" spans="2:35" ht="34.9" customHeight="1">
      <c r="B3" s="271">
        <v>10</v>
      </c>
      <c r="C3" s="272" t="s">
        <v>1816</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5" ht="34.9" customHeight="1">
      <c r="B4" s="500">
        <v>10.1</v>
      </c>
      <c r="C4" s="501" t="s">
        <v>1817</v>
      </c>
      <c r="D4" s="501"/>
      <c r="E4" s="501"/>
      <c r="F4" s="502"/>
      <c r="G4" s="502"/>
      <c r="H4" s="503"/>
      <c r="I4" s="504"/>
      <c r="J4" s="505"/>
      <c r="K4" s="505"/>
      <c r="L4" s="505"/>
      <c r="M4" s="505"/>
      <c r="N4" s="505"/>
      <c r="O4" s="505"/>
      <c r="P4" s="505"/>
      <c r="Q4" s="505"/>
      <c r="R4" s="505"/>
      <c r="S4" s="505"/>
      <c r="T4" s="505"/>
      <c r="U4" s="505"/>
      <c r="V4" s="505"/>
      <c r="W4" s="505"/>
      <c r="X4" s="505"/>
      <c r="Y4" s="505"/>
      <c r="Z4" s="505"/>
      <c r="AA4" s="505"/>
      <c r="AB4" s="505"/>
      <c r="AC4" s="505"/>
      <c r="AD4" s="505"/>
      <c r="AE4" s="506"/>
      <c r="AF4" s="507"/>
      <c r="AG4" s="507"/>
      <c r="AH4" s="507"/>
      <c r="AI4" s="507"/>
    </row>
    <row r="5" spans="2:35" ht="34.9" customHeight="1">
      <c r="B5" s="508"/>
      <c r="C5" s="509" t="s">
        <v>225</v>
      </c>
      <c r="D5" s="510" t="s">
        <v>1818</v>
      </c>
      <c r="E5" s="495"/>
      <c r="F5" s="288" t="s">
        <v>1819</v>
      </c>
      <c r="G5" s="289"/>
      <c r="H5" s="290"/>
      <c r="I5" s="290"/>
      <c r="J5" s="290"/>
      <c r="K5" s="290"/>
      <c r="L5" s="290"/>
      <c r="M5" s="291"/>
      <c r="N5" s="418"/>
      <c r="O5" s="323"/>
      <c r="P5" s="323"/>
      <c r="Q5" s="323"/>
      <c r="R5" s="323"/>
      <c r="S5" s="323"/>
      <c r="T5" s="323"/>
      <c r="U5" s="408"/>
      <c r="V5" s="351"/>
      <c r="W5" s="351"/>
      <c r="X5" s="351"/>
      <c r="Y5" s="351"/>
      <c r="Z5" s="351"/>
      <c r="AA5" s="351"/>
      <c r="AB5" s="351"/>
      <c r="AC5" s="351"/>
      <c r="AD5" s="351"/>
      <c r="AE5" s="423"/>
      <c r="AF5" s="424"/>
      <c r="AG5" s="424"/>
      <c r="AH5" s="424"/>
      <c r="AI5" s="333"/>
    </row>
    <row r="6" spans="2:35" ht="49.9" customHeight="1">
      <c r="B6" s="511" t="s">
        <v>1820</v>
      </c>
      <c r="C6" s="486"/>
      <c r="D6" s="486"/>
      <c r="E6" s="486"/>
      <c r="F6" s="452"/>
      <c r="G6" s="452"/>
      <c r="H6" s="512" t="str">
        <f t="shared" ref="H6:H13" si="0">LEFT(G6,14)</f>
        <v/>
      </c>
      <c r="I6" s="310"/>
      <c r="J6" s="513"/>
      <c r="K6" s="513"/>
      <c r="L6" s="513"/>
      <c r="M6" s="513"/>
      <c r="N6" s="513"/>
      <c r="O6" s="513"/>
      <c r="P6" s="513"/>
      <c r="Q6" s="513"/>
      <c r="R6" s="513"/>
      <c r="S6" s="513"/>
      <c r="T6" s="513"/>
      <c r="U6" s="513"/>
      <c r="V6" s="513"/>
      <c r="W6" s="513"/>
      <c r="X6" s="513"/>
      <c r="Y6" s="513"/>
      <c r="Z6" s="513"/>
      <c r="AA6" s="513"/>
      <c r="AB6" s="513"/>
      <c r="AC6" s="513"/>
      <c r="AD6" s="513"/>
      <c r="AE6" s="287"/>
      <c r="AF6" s="491"/>
      <c r="AG6" s="495"/>
      <c r="AH6" s="495"/>
      <c r="AI6" s="334"/>
    </row>
    <row r="7" spans="2:35" ht="34.9" customHeight="1">
      <c r="B7" s="349"/>
      <c r="C7" s="420"/>
      <c r="D7" s="426"/>
      <c r="E7" s="426"/>
      <c r="F7" s="426"/>
      <c r="G7" s="426"/>
      <c r="H7" s="350" t="str">
        <f t="shared" si="0"/>
        <v/>
      </c>
      <c r="I7" s="351"/>
      <c r="J7" s="351"/>
      <c r="K7" s="351"/>
      <c r="L7" s="351"/>
      <c r="M7" s="351"/>
      <c r="N7" s="351"/>
      <c r="O7" s="351"/>
      <c r="P7" s="351"/>
      <c r="Q7" s="351"/>
      <c r="R7" s="351"/>
      <c r="S7" s="351"/>
      <c r="T7" s="351"/>
      <c r="U7" s="351"/>
      <c r="V7" s="351"/>
      <c r="W7" s="351"/>
      <c r="X7" s="351"/>
      <c r="Y7" s="351"/>
      <c r="Z7" s="351"/>
      <c r="AA7" s="351"/>
      <c r="AB7" s="351"/>
      <c r="AC7" s="351"/>
      <c r="AD7" s="351"/>
      <c r="AE7" s="440"/>
      <c r="AF7" s="297"/>
      <c r="AG7" s="297"/>
      <c r="AH7" s="297"/>
      <c r="AI7" s="475"/>
    </row>
    <row r="8" spans="2:35" ht="34.9" customHeight="1">
      <c r="B8" s="500">
        <v>10.199999999999999</v>
      </c>
      <c r="C8" s="501" t="s">
        <v>1821</v>
      </c>
      <c r="D8" s="501"/>
      <c r="E8" s="501"/>
      <c r="F8" s="514"/>
      <c r="G8" s="514"/>
      <c r="H8" s="503" t="str">
        <f t="shared" si="0"/>
        <v/>
      </c>
      <c r="I8" s="504"/>
      <c r="J8" s="505"/>
      <c r="K8" s="505"/>
      <c r="L8" s="505"/>
      <c r="M8" s="505"/>
      <c r="N8" s="505"/>
      <c r="O8" s="505"/>
      <c r="P8" s="505"/>
      <c r="Q8" s="505"/>
      <c r="R8" s="505"/>
      <c r="S8" s="505"/>
      <c r="T8" s="505"/>
      <c r="U8" s="505"/>
      <c r="V8" s="505"/>
      <c r="W8" s="505"/>
      <c r="X8" s="505"/>
      <c r="Y8" s="505"/>
      <c r="Z8" s="505"/>
      <c r="AA8" s="505"/>
      <c r="AB8" s="505"/>
      <c r="AC8" s="505"/>
      <c r="AD8" s="505"/>
      <c r="AE8" s="506"/>
      <c r="AF8" s="507"/>
      <c r="AG8" s="507"/>
      <c r="AH8" s="507"/>
      <c r="AI8" s="507"/>
    </row>
    <row r="9" spans="2:35" ht="34.9" customHeight="1">
      <c r="B9" s="508"/>
      <c r="C9" s="509" t="s">
        <v>225</v>
      </c>
      <c r="D9" s="510"/>
      <c r="E9" s="495"/>
      <c r="F9" s="288"/>
      <c r="G9" s="289"/>
      <c r="H9" s="290" t="str">
        <f t="shared" si="0"/>
        <v/>
      </c>
      <c r="I9" s="290"/>
      <c r="J9" s="290"/>
      <c r="K9" s="290"/>
      <c r="L9" s="290"/>
      <c r="M9" s="291"/>
      <c r="N9" s="418"/>
      <c r="O9" s="323"/>
      <c r="P9" s="323"/>
      <c r="Q9" s="323"/>
      <c r="R9" s="323"/>
      <c r="S9" s="323"/>
      <c r="T9" s="323"/>
      <c r="U9" s="408"/>
      <c r="V9" s="351"/>
      <c r="W9" s="351"/>
      <c r="X9" s="351"/>
      <c r="Y9" s="351"/>
      <c r="Z9" s="351"/>
      <c r="AA9" s="351"/>
      <c r="AB9" s="351"/>
      <c r="AC9" s="351"/>
      <c r="AD9" s="351"/>
      <c r="AE9" s="423"/>
      <c r="AF9" s="424"/>
      <c r="AG9" s="424"/>
      <c r="AH9" s="424"/>
      <c r="AI9" s="333"/>
    </row>
    <row r="10" spans="2:35" ht="49.9" customHeight="1">
      <c r="B10" s="349"/>
      <c r="C10" s="486"/>
      <c r="D10" s="486"/>
      <c r="E10" s="486"/>
      <c r="F10" s="452"/>
      <c r="G10" s="452"/>
      <c r="H10" s="512" t="str">
        <f t="shared" si="0"/>
        <v/>
      </c>
      <c r="I10" s="310"/>
      <c r="J10" s="513"/>
      <c r="K10" s="513"/>
      <c r="L10" s="513"/>
      <c r="M10" s="513"/>
      <c r="N10" s="513"/>
      <c r="O10" s="513"/>
      <c r="P10" s="513"/>
      <c r="Q10" s="513"/>
      <c r="R10" s="513"/>
      <c r="S10" s="513"/>
      <c r="T10" s="513"/>
      <c r="U10" s="513"/>
      <c r="V10" s="513"/>
      <c r="W10" s="513"/>
      <c r="X10" s="513"/>
      <c r="Y10" s="513"/>
      <c r="Z10" s="513"/>
      <c r="AA10" s="513"/>
      <c r="AB10" s="513"/>
      <c r="AC10" s="513"/>
      <c r="AD10" s="513"/>
      <c r="AE10" s="287"/>
      <c r="AF10" s="491"/>
      <c r="AG10" s="495"/>
      <c r="AH10" s="495"/>
      <c r="AI10" s="334"/>
    </row>
    <row r="11" spans="2:35" ht="34.9" customHeight="1">
      <c r="B11" s="349"/>
      <c r="C11" s="420"/>
      <c r="D11" s="420"/>
      <c r="E11" s="420"/>
      <c r="F11" s="420"/>
      <c r="G11" s="420"/>
      <c r="H11" s="350" t="str">
        <f t="shared" si="0"/>
        <v/>
      </c>
      <c r="I11" s="351"/>
      <c r="J11" s="333"/>
      <c r="K11" s="333"/>
      <c r="L11" s="333"/>
      <c r="M11" s="333"/>
      <c r="N11" s="333"/>
      <c r="O11" s="333"/>
      <c r="P11" s="333"/>
      <c r="Q11" s="333"/>
      <c r="R11" s="333"/>
      <c r="S11" s="333"/>
      <c r="T11" s="333"/>
      <c r="U11" s="333"/>
      <c r="V11" s="333"/>
      <c r="W11" s="333"/>
      <c r="X11" s="333"/>
      <c r="Y11" s="333"/>
      <c r="Z11" s="333"/>
      <c r="AA11" s="333"/>
      <c r="AB11" s="333"/>
      <c r="AC11" s="333"/>
      <c r="AD11" s="333"/>
      <c r="AE11" s="427"/>
      <c r="AF11" s="472"/>
      <c r="AG11" s="472"/>
      <c r="AH11" s="472"/>
      <c r="AI11" s="333"/>
    </row>
    <row r="12" spans="2:35" ht="34.9" customHeight="1">
      <c r="B12" s="500">
        <v>10.3</v>
      </c>
      <c r="C12" s="501" t="s">
        <v>1822</v>
      </c>
      <c r="D12" s="501"/>
      <c r="E12" s="501"/>
      <c r="F12" s="514"/>
      <c r="G12" s="514"/>
      <c r="H12" s="503" t="str">
        <f t="shared" si="0"/>
        <v/>
      </c>
      <c r="I12" s="504"/>
      <c r="J12" s="505"/>
      <c r="K12" s="505"/>
      <c r="L12" s="505"/>
      <c r="M12" s="505"/>
      <c r="N12" s="505"/>
      <c r="O12" s="505"/>
      <c r="P12" s="505"/>
      <c r="Q12" s="505"/>
      <c r="R12" s="505"/>
      <c r="S12" s="505"/>
      <c r="T12" s="505"/>
      <c r="U12" s="505"/>
      <c r="V12" s="505"/>
      <c r="W12" s="505"/>
      <c r="X12" s="505"/>
      <c r="Y12" s="505"/>
      <c r="Z12" s="505"/>
      <c r="AA12" s="505"/>
      <c r="AB12" s="505"/>
      <c r="AC12" s="505"/>
      <c r="AD12" s="505"/>
      <c r="AE12" s="506"/>
      <c r="AF12" s="507"/>
      <c r="AG12" s="507"/>
      <c r="AH12" s="507"/>
      <c r="AI12" s="507"/>
    </row>
    <row r="13" spans="2:35" ht="34.9" customHeight="1">
      <c r="B13" s="440"/>
      <c r="C13" s="285" t="s">
        <v>225</v>
      </c>
      <c r="D13" s="308" t="s">
        <v>1823</v>
      </c>
      <c r="E13" s="287" t="s">
        <v>697</v>
      </c>
      <c r="F13" s="288" t="s">
        <v>1824</v>
      </c>
      <c r="G13" s="289"/>
      <c r="H13" s="290" t="str">
        <f t="shared" si="0"/>
        <v/>
      </c>
      <c r="I13" s="290"/>
      <c r="J13" s="290"/>
      <c r="K13" s="290"/>
      <c r="L13" s="290"/>
      <c r="M13" s="291"/>
      <c r="N13" s="454"/>
      <c r="O13" s="442"/>
      <c r="P13" s="442"/>
      <c r="Q13" s="442"/>
      <c r="R13" s="442"/>
      <c r="S13" s="442"/>
      <c r="T13" s="442"/>
      <c r="U13" s="443"/>
      <c r="V13" s="444"/>
      <c r="W13" s="444"/>
      <c r="X13" s="444"/>
      <c r="Y13" s="444"/>
      <c r="Z13" s="444"/>
      <c r="AA13" s="444"/>
      <c r="AB13" s="444"/>
      <c r="AC13" s="444"/>
      <c r="AD13" s="444"/>
      <c r="AE13" s="423"/>
      <c r="AF13" s="424"/>
      <c r="AG13" s="424"/>
      <c r="AH13" s="424"/>
      <c r="AI13" s="333"/>
    </row>
    <row r="14" spans="2:35" ht="49.9" customHeight="1">
      <c r="B14" s="314"/>
      <c r="C14" s="315"/>
      <c r="D14" s="315"/>
      <c r="E14" s="315"/>
      <c r="F14" s="286" t="str">
        <f t="shared" ref="F14:F16" si="1">M14&amp;" "&amp;P14</f>
        <v>Structural Concrete 20MPa &lt; F'c (Cylinder Strength) ≤ 25MPa</v>
      </c>
      <c r="G14" s="452" t="s">
        <v>893</v>
      </c>
      <c r="H14" s="309" t="str">
        <f>LEFT(G14,14)</f>
        <v>A03AF032-00010</v>
      </c>
      <c r="I14" s="310"/>
      <c r="J14" s="310" t="str">
        <f>VLOOKUP($H14,'WM-AR'!$B$7:$AL$2292,34,FALSE)</f>
        <v>M3</v>
      </c>
      <c r="K14" s="310" t="str">
        <f>VLOOKUP($H14,'WM-AR'!$B$7:$AL$2292,4,FALSE)</f>
        <v>Concrete Work</v>
      </c>
      <c r="L14" s="310" t="str">
        <f>VLOOKUP($H14,'WM-AR'!$B$7:$AL$2292,6,FALSE)</f>
        <v>Superstructure Work</v>
      </c>
      <c r="M14" s="310" t="str">
        <f>VLOOKUP($H14,'WM-AR'!$B$7:$AL$2292,8,FALSE)</f>
        <v>Structural Concrete</v>
      </c>
      <c r="N14" s="310">
        <f>VLOOKUP($H14,'WM-AR'!$B$7:$AL$2292,10,FALSE)</f>
        <v>0</v>
      </c>
      <c r="O14" s="310" t="str">
        <f>VLOOKUP($H14,'WM-AR'!$B$7:$AL$2292,12,FALSE)</f>
        <v>Cement Type-1</v>
      </c>
      <c r="P14" s="310" t="str">
        <f>IF(VLOOKUP($H14,'WM-AR'!$B$7:$AL$2292,14,FALSE)=0,"",VLOOKUP($H14,'WM-AR'!$B$7:$AL$2292,14,FALSE))</f>
        <v>20MPa &lt; F'c (Cylinder Strength) ≤ 25MPa</v>
      </c>
      <c r="Q14" s="310">
        <f>VLOOKUP($H14,'WM-AR'!$B$7:$AL$2292,16,FALSE)</f>
        <v>0</v>
      </c>
      <c r="R14" s="310">
        <f>VLOOKUP($H14,'WM-AR'!$B$7:$AL$2292,18,FALSE)</f>
        <v>0</v>
      </c>
      <c r="S14" s="310" t="str">
        <f>VLOOKUP($H14,'WM-AR'!$B$7:$AL$2292,20,FALSE)</f>
        <v/>
      </c>
      <c r="T14" s="310">
        <f>VLOOKUP($H14,'WM-AR'!$B$7:$AL$2292,22,FALSE)</f>
        <v>0</v>
      </c>
      <c r="U14" s="310" t="str">
        <f>VLOOKUP($H14,'WM-AR'!$B$7:$AL$2292,24,FALSE)</f>
        <v/>
      </c>
      <c r="V14" s="310">
        <f>VLOOKUP($H14,'WM-AR'!$B$7:$AL$2292,25,FALSE)</f>
        <v>0</v>
      </c>
      <c r="W14" s="310" t="str">
        <f>VLOOKUP($H14,'WM-AR'!$B$7:$AL$2292,26,FALSE)</f>
        <v/>
      </c>
      <c r="X14" s="310">
        <f>VLOOKUP($H14,'WM-AR'!$B$7:$AL$2292,27,FALSE)</f>
        <v>0</v>
      </c>
      <c r="Y14" s="310">
        <f>VLOOKUP($H14,'WM-AR'!$B$7:$AL$2292,28,FALSE)</f>
        <v>0</v>
      </c>
      <c r="Z14" s="310">
        <f>VLOOKUP($H14,'WM-AR'!$B$7:$AL$2292,29,FALSE)</f>
        <v>0</v>
      </c>
      <c r="AA14" s="310">
        <f>VLOOKUP($H14,'WM-AR'!$B$7:$AL$2292,30,FALSE)</f>
        <v>0</v>
      </c>
      <c r="AB14" s="310">
        <f>VLOOKUP($H14,'WM-AR'!$B$7:$AL$2292,31,FALSE)</f>
        <v>0</v>
      </c>
      <c r="AC14" s="310">
        <f>VLOOKUP($H14,'WM-AR'!$B$7:$AL$2292,32,FALSE)</f>
        <v>0</v>
      </c>
      <c r="AD14" s="310">
        <f>VLOOKUP($H14,'WM-AR'!$B$7:$AL$2292,33,FALSE)</f>
        <v>0</v>
      </c>
      <c r="AE14" s="287" t="s">
        <v>897</v>
      </c>
      <c r="AF14" s="491" t="s">
        <v>1825</v>
      </c>
      <c r="AG14" s="492">
        <v>6.3929999999999998</v>
      </c>
      <c r="AH14" s="492" t="s">
        <v>882</v>
      </c>
      <c r="AI14" s="422"/>
    </row>
    <row r="15" spans="2:35" ht="49.9" customHeight="1">
      <c r="B15" s="314"/>
      <c r="C15" s="285"/>
      <c r="D15" s="285"/>
      <c r="E15" s="285"/>
      <c r="F15" s="286" t="str">
        <f t="shared" si="1"/>
        <v>Rebar Work 400MPa&lt;Fy≤470MPa</v>
      </c>
      <c r="G15" s="452" t="s">
        <v>1207</v>
      </c>
      <c r="H15" s="309" t="str">
        <f t="shared" ref="H15:H49" si="2">LEFT(G15,14)</f>
        <v>A03AD037-00002</v>
      </c>
      <c r="I15" s="310"/>
      <c r="J15" s="310" t="str">
        <f>VLOOKUP($H15,'WM-AR'!$B$7:$AL$2292,34,FALSE)</f>
        <v>TON</v>
      </c>
      <c r="K15" s="310" t="str">
        <f>VLOOKUP($H15,'WM-AR'!$B$7:$AL$2292,4,FALSE)</f>
        <v>Concrete Work</v>
      </c>
      <c r="L15" s="310" t="str">
        <f>VLOOKUP($H15,'WM-AR'!$B$7:$AL$2292,6,FALSE)</f>
        <v>Substructure Work</v>
      </c>
      <c r="M15" s="310" t="str">
        <f>VLOOKUP($H15,'WM-AR'!$B$7:$AL$2292,8,FALSE)</f>
        <v>Rebar Work</v>
      </c>
      <c r="N15" s="310" t="str">
        <f>VLOOKUP($H15,'WM-AR'!$B$7:$AL$2292,10,FALSE)</f>
        <v>Deformed Bar (Non-Coat.)</v>
      </c>
      <c r="O15" s="310">
        <f>VLOOKUP($H15,'WM-AR'!$B$7:$AL$2292,12,FALSE)</f>
        <v>0</v>
      </c>
      <c r="P15" s="310" t="str">
        <f>IF(VLOOKUP($H15,'WM-AR'!$B$7:$AL$2292,14,FALSE)=0,"",VLOOKUP($H15,'WM-AR'!$B$7:$AL$2292,14,FALSE))</f>
        <v>400MPa&lt;Fy≤470MPa</v>
      </c>
      <c r="Q15" s="310">
        <f>VLOOKUP($H15,'WM-AR'!$B$7:$AL$2292,16,FALSE)</f>
        <v>0</v>
      </c>
      <c r="R15" s="310">
        <f>VLOOKUP($H15,'WM-AR'!$B$7:$AL$2292,18,FALSE)</f>
        <v>0</v>
      </c>
      <c r="S15" s="310" t="str">
        <f>VLOOKUP($H15,'WM-AR'!$B$7:$AL$2292,20,FALSE)</f>
        <v/>
      </c>
      <c r="T15" s="310">
        <f>VLOOKUP($H15,'WM-AR'!$B$7:$AL$2292,22,FALSE)</f>
        <v>0</v>
      </c>
      <c r="U15" s="310" t="str">
        <f>VLOOKUP($H15,'WM-AR'!$B$7:$AL$2292,24,FALSE)</f>
        <v/>
      </c>
      <c r="V15" s="310">
        <f>VLOOKUP($H15,'WM-AR'!$B$7:$AL$2292,25,FALSE)</f>
        <v>0</v>
      </c>
      <c r="W15" s="310" t="str">
        <f>VLOOKUP($H15,'WM-AR'!$B$7:$AL$2292,26,FALSE)</f>
        <v/>
      </c>
      <c r="X15" s="310">
        <f>VLOOKUP($H15,'WM-AR'!$B$7:$AL$2292,27,FALSE)</f>
        <v>0</v>
      </c>
      <c r="Y15" s="310">
        <f>VLOOKUP($H15,'WM-AR'!$B$7:$AL$2292,28,FALSE)</f>
        <v>0</v>
      </c>
      <c r="Z15" s="310">
        <f>VLOOKUP($H15,'WM-AR'!$B$7:$AL$2292,29,FALSE)</f>
        <v>0</v>
      </c>
      <c r="AA15" s="310">
        <f>VLOOKUP($H15,'WM-AR'!$B$7:$AL$2292,30,FALSE)</f>
        <v>0</v>
      </c>
      <c r="AB15" s="310">
        <f>VLOOKUP($H15,'WM-AR'!$B$7:$AL$2292,31,FALSE)</f>
        <v>0</v>
      </c>
      <c r="AC15" s="310">
        <f>VLOOKUP($H15,'WM-AR'!$B$7:$AL$2292,32,FALSE)</f>
        <v>0</v>
      </c>
      <c r="AD15" s="310">
        <f>VLOOKUP($H15,'WM-AR'!$B$7:$AL$2292,33,FALSE)</f>
        <v>0</v>
      </c>
      <c r="AE15" s="287" t="s">
        <v>899</v>
      </c>
      <c r="AF15" s="494" t="s">
        <v>1826</v>
      </c>
      <c r="AG15" s="495">
        <v>0.76700000000000002</v>
      </c>
      <c r="AH15" s="495" t="s">
        <v>886</v>
      </c>
      <c r="AI15" s="422" t="s">
        <v>887</v>
      </c>
    </row>
    <row r="16" spans="2:35" ht="49.9" customHeight="1">
      <c r="B16" s="314"/>
      <c r="C16" s="285"/>
      <c r="D16" s="285"/>
      <c r="E16" s="285"/>
      <c r="F16" s="286" t="str">
        <f t="shared" si="1"/>
        <v xml:space="preserve">Form Work (1 time in use) </v>
      </c>
      <c r="G16" s="452" t="s">
        <v>888</v>
      </c>
      <c r="H16" s="309" t="str">
        <f t="shared" si="2"/>
        <v>A03AF036-00001</v>
      </c>
      <c r="I16" s="310"/>
      <c r="J16" s="310" t="str">
        <f>VLOOKUP($H16,'WM-AR'!$B$7:$AL$2292,34,FALSE)</f>
        <v>M2</v>
      </c>
      <c r="K16" s="310" t="str">
        <f>VLOOKUP($H16,'WM-AR'!$B$7:$AL$2292,4,FALSE)</f>
        <v>Concrete Work</v>
      </c>
      <c r="L16" s="310" t="str">
        <f>VLOOKUP($H16,'WM-AR'!$B$7:$AL$2292,6,FALSE)</f>
        <v>Superstructure Work</v>
      </c>
      <c r="M16" s="310" t="str">
        <f>VLOOKUP($H16,'WM-AR'!$B$7:$AL$2292,8,FALSE)</f>
        <v>Form Work (1 time in use)</v>
      </c>
      <c r="N16" s="310" t="str">
        <f>VLOOKUP($H16,'WM-AR'!$B$7:$AL$2292,10,FALSE)</f>
        <v>Flat Form</v>
      </c>
      <c r="O16" s="310">
        <f>VLOOKUP($H16,'WM-AR'!$B$7:$AL$2292,12,FALSE)</f>
        <v>0</v>
      </c>
      <c r="P16" s="310" t="str">
        <f>IF(VLOOKUP($H16,'WM-AR'!$B$7:$AL$2292,14,FALSE)=0,"",VLOOKUP($H16,'WM-AR'!$B$7:$AL$2292,14,FALSE))</f>
        <v/>
      </c>
      <c r="Q16" s="310">
        <f>VLOOKUP($H16,'WM-AR'!$B$7:$AL$2292,16,FALSE)</f>
        <v>0</v>
      </c>
      <c r="R16" s="310">
        <f>VLOOKUP($H16,'WM-AR'!$B$7:$AL$2292,18,FALSE)</f>
        <v>0</v>
      </c>
      <c r="S16" s="310" t="str">
        <f>VLOOKUP($H16,'WM-AR'!$B$7:$AL$2292,20,FALSE)</f>
        <v>Dressed Lumber, Plywood or Steel Form(Wood Planks are not Allowed) incl. Chamfer</v>
      </c>
      <c r="T16" s="310">
        <f>VLOOKUP($H16,'WM-AR'!$B$7:$AL$2292,22,FALSE)</f>
        <v>0</v>
      </c>
      <c r="U16" s="310" t="str">
        <f>VLOOKUP($H16,'WM-AR'!$B$7:$AL$2292,24,FALSE)</f>
        <v/>
      </c>
      <c r="V16" s="310">
        <f>VLOOKUP($H16,'WM-AR'!$B$7:$AL$2292,25,FALSE)</f>
        <v>0</v>
      </c>
      <c r="W16" s="310" t="str">
        <f>VLOOKUP($H16,'WM-AR'!$B$7:$AL$2292,26,FALSE)</f>
        <v/>
      </c>
      <c r="X16" s="310">
        <f>VLOOKUP($H16,'WM-AR'!$B$7:$AL$2292,27,FALSE)</f>
        <v>0</v>
      </c>
      <c r="Y16" s="310">
        <f>VLOOKUP($H16,'WM-AR'!$B$7:$AL$2292,28,FALSE)</f>
        <v>0</v>
      </c>
      <c r="Z16" s="310">
        <f>VLOOKUP($H16,'WM-AR'!$B$7:$AL$2292,29,FALSE)</f>
        <v>0</v>
      </c>
      <c r="AA16" s="310">
        <f>VLOOKUP($H16,'WM-AR'!$B$7:$AL$2292,30,FALSE)</f>
        <v>0</v>
      </c>
      <c r="AB16" s="310">
        <f>VLOOKUP($H16,'WM-AR'!$B$7:$AL$2292,31,FALSE)</f>
        <v>0</v>
      </c>
      <c r="AC16" s="310">
        <f>VLOOKUP($H16,'WM-AR'!$B$7:$AL$2292,32,FALSE)</f>
        <v>0</v>
      </c>
      <c r="AD16" s="310">
        <f>VLOOKUP($H16,'WM-AR'!$B$7:$AL$2292,33,FALSE)</f>
        <v>0</v>
      </c>
      <c r="AE16" s="287"/>
      <c r="AF16" s="494" t="s">
        <v>1827</v>
      </c>
      <c r="AG16" s="495">
        <v>33.415999999999997</v>
      </c>
      <c r="AH16" s="495" t="s">
        <v>763</v>
      </c>
      <c r="AI16" s="422"/>
    </row>
    <row r="17" spans="2:35" ht="34.9" customHeight="1">
      <c r="B17" s="349"/>
      <c r="C17" s="287"/>
      <c r="D17" s="287"/>
      <c r="E17" s="287"/>
      <c r="F17" s="287"/>
      <c r="G17" s="287"/>
      <c r="H17" s="350" t="str">
        <f t="shared" si="2"/>
        <v/>
      </c>
      <c r="I17" s="351"/>
      <c r="J17" s="333"/>
      <c r="K17" s="333"/>
      <c r="L17" s="333"/>
      <c r="M17" s="333"/>
      <c r="N17" s="333"/>
      <c r="O17" s="333"/>
      <c r="P17" s="333"/>
      <c r="Q17" s="333"/>
      <c r="R17" s="333"/>
      <c r="S17" s="333"/>
      <c r="T17" s="333"/>
      <c r="U17" s="333"/>
      <c r="V17" s="333"/>
      <c r="W17" s="333"/>
      <c r="X17" s="333"/>
      <c r="Y17" s="333"/>
      <c r="Z17" s="333"/>
      <c r="AA17" s="333"/>
      <c r="AB17" s="333"/>
      <c r="AC17" s="333"/>
      <c r="AD17" s="333"/>
      <c r="AE17" s="349"/>
      <c r="AF17" s="428"/>
      <c r="AG17" s="428"/>
      <c r="AH17" s="428"/>
      <c r="AI17" s="333"/>
    </row>
    <row r="18" spans="2:35" ht="34.9" customHeight="1">
      <c r="B18" s="500">
        <v>10.4</v>
      </c>
      <c r="C18" s="501" t="s">
        <v>1828</v>
      </c>
      <c r="D18" s="501"/>
      <c r="E18" s="501"/>
      <c r="F18" s="514"/>
      <c r="G18" s="514"/>
      <c r="H18" s="503" t="str">
        <f t="shared" si="2"/>
        <v/>
      </c>
      <c r="I18" s="504"/>
      <c r="J18" s="505"/>
      <c r="K18" s="505"/>
      <c r="L18" s="505"/>
      <c r="M18" s="505"/>
      <c r="N18" s="505"/>
      <c r="O18" s="505"/>
      <c r="P18" s="505"/>
      <c r="Q18" s="505"/>
      <c r="R18" s="505"/>
      <c r="S18" s="505"/>
      <c r="T18" s="505"/>
      <c r="U18" s="505"/>
      <c r="V18" s="505"/>
      <c r="W18" s="505"/>
      <c r="X18" s="505"/>
      <c r="Y18" s="505"/>
      <c r="Z18" s="505"/>
      <c r="AA18" s="505"/>
      <c r="AB18" s="505"/>
      <c r="AC18" s="505"/>
      <c r="AD18" s="505"/>
      <c r="AE18" s="506"/>
      <c r="AF18" s="507"/>
      <c r="AG18" s="507"/>
      <c r="AH18" s="507"/>
      <c r="AI18" s="507"/>
    </row>
    <row r="19" spans="2:35" ht="34.9" customHeight="1">
      <c r="B19" s="508"/>
      <c r="C19" s="509" t="s">
        <v>225</v>
      </c>
      <c r="D19" s="510"/>
      <c r="E19" s="495"/>
      <c r="F19" s="288"/>
      <c r="G19" s="289"/>
      <c r="H19" s="290" t="str">
        <f t="shared" si="2"/>
        <v/>
      </c>
      <c r="I19" s="290"/>
      <c r="J19" s="290"/>
      <c r="K19" s="290"/>
      <c r="L19" s="290"/>
      <c r="M19" s="291"/>
      <c r="N19" s="418"/>
      <c r="O19" s="323"/>
      <c r="P19" s="323"/>
      <c r="Q19" s="323"/>
      <c r="R19" s="323"/>
      <c r="S19" s="323"/>
      <c r="T19" s="323"/>
      <c r="U19" s="408"/>
      <c r="V19" s="351"/>
      <c r="W19" s="351"/>
      <c r="X19" s="351"/>
      <c r="Y19" s="351"/>
      <c r="Z19" s="351"/>
      <c r="AA19" s="351"/>
      <c r="AB19" s="351"/>
      <c r="AC19" s="351"/>
      <c r="AD19" s="351"/>
      <c r="AE19" s="423"/>
      <c r="AF19" s="424"/>
      <c r="AG19" s="424"/>
      <c r="AH19" s="424"/>
      <c r="AI19" s="333"/>
    </row>
    <row r="20" spans="2:35" ht="49.9" customHeight="1">
      <c r="B20" s="349"/>
      <c r="C20" s="486"/>
      <c r="D20" s="486"/>
      <c r="E20" s="486"/>
      <c r="F20" s="452"/>
      <c r="G20" s="452"/>
      <c r="H20" s="512" t="str">
        <f t="shared" si="2"/>
        <v/>
      </c>
      <c r="I20" s="310"/>
      <c r="J20" s="513"/>
      <c r="K20" s="513"/>
      <c r="L20" s="513"/>
      <c r="M20" s="513"/>
      <c r="N20" s="513"/>
      <c r="O20" s="513"/>
      <c r="P20" s="513"/>
      <c r="Q20" s="513"/>
      <c r="R20" s="513"/>
      <c r="S20" s="513"/>
      <c r="T20" s="513"/>
      <c r="U20" s="513"/>
      <c r="V20" s="513"/>
      <c r="W20" s="513"/>
      <c r="X20" s="513"/>
      <c r="Y20" s="513"/>
      <c r="Z20" s="513"/>
      <c r="AA20" s="513"/>
      <c r="AB20" s="513"/>
      <c r="AC20" s="513"/>
      <c r="AD20" s="513"/>
      <c r="AE20" s="287"/>
      <c r="AF20" s="491"/>
      <c r="AG20" s="495"/>
      <c r="AH20" s="495"/>
      <c r="AI20" s="334"/>
    </row>
    <row r="21" spans="2:35" ht="34.9" customHeight="1">
      <c r="B21" s="349"/>
      <c r="C21" s="420"/>
      <c r="D21" s="420"/>
      <c r="E21" s="420"/>
      <c r="F21" s="420"/>
      <c r="G21" s="420"/>
      <c r="H21" s="350" t="str">
        <f t="shared" si="2"/>
        <v/>
      </c>
      <c r="I21" s="351"/>
      <c r="J21" s="333"/>
      <c r="K21" s="333"/>
      <c r="L21" s="333"/>
      <c r="M21" s="333"/>
      <c r="N21" s="333"/>
      <c r="O21" s="333"/>
      <c r="P21" s="333"/>
      <c r="Q21" s="333"/>
      <c r="R21" s="333"/>
      <c r="S21" s="333"/>
      <c r="T21" s="333"/>
      <c r="U21" s="333"/>
      <c r="V21" s="333"/>
      <c r="W21" s="333"/>
      <c r="X21" s="333"/>
      <c r="Y21" s="333"/>
      <c r="Z21" s="333"/>
      <c r="AA21" s="333"/>
      <c r="AB21" s="333"/>
      <c r="AC21" s="333"/>
      <c r="AD21" s="333"/>
      <c r="AE21" s="427"/>
      <c r="AF21" s="472"/>
      <c r="AG21" s="472"/>
      <c r="AH21" s="472"/>
      <c r="AI21" s="333"/>
    </row>
    <row r="22" spans="2:35" ht="34.9" customHeight="1">
      <c r="B22" s="500">
        <v>10.5</v>
      </c>
      <c r="C22" s="501" t="s">
        <v>1829</v>
      </c>
      <c r="D22" s="501"/>
      <c r="E22" s="501"/>
      <c r="F22" s="514"/>
      <c r="G22" s="514"/>
      <c r="H22" s="503" t="str">
        <f t="shared" si="2"/>
        <v/>
      </c>
      <c r="I22" s="504"/>
      <c r="J22" s="505"/>
      <c r="K22" s="505"/>
      <c r="L22" s="505"/>
      <c r="M22" s="505"/>
      <c r="N22" s="505"/>
      <c r="O22" s="505"/>
      <c r="P22" s="505"/>
      <c r="Q22" s="505"/>
      <c r="R22" s="505"/>
      <c r="S22" s="505"/>
      <c r="T22" s="505"/>
      <c r="U22" s="505"/>
      <c r="V22" s="505"/>
      <c r="W22" s="505"/>
      <c r="X22" s="505"/>
      <c r="Y22" s="505"/>
      <c r="Z22" s="505"/>
      <c r="AA22" s="505"/>
      <c r="AB22" s="505"/>
      <c r="AC22" s="505"/>
      <c r="AD22" s="505"/>
      <c r="AE22" s="506"/>
      <c r="AF22" s="507"/>
      <c r="AG22" s="507"/>
      <c r="AH22" s="507"/>
      <c r="AI22" s="507"/>
    </row>
    <row r="23" spans="2:35" ht="34.9" customHeight="1">
      <c r="B23" s="508"/>
      <c r="C23" s="509" t="s">
        <v>225</v>
      </c>
      <c r="D23" s="510"/>
      <c r="E23" s="495"/>
      <c r="F23" s="288"/>
      <c r="G23" s="289"/>
      <c r="H23" s="290" t="str">
        <f t="shared" si="2"/>
        <v/>
      </c>
      <c r="I23" s="290"/>
      <c r="J23" s="290"/>
      <c r="K23" s="290"/>
      <c r="L23" s="290"/>
      <c r="M23" s="291"/>
      <c r="N23" s="418"/>
      <c r="O23" s="323"/>
      <c r="P23" s="323"/>
      <c r="Q23" s="323"/>
      <c r="R23" s="323"/>
      <c r="S23" s="323"/>
      <c r="T23" s="323"/>
      <c r="U23" s="408"/>
      <c r="V23" s="351"/>
      <c r="W23" s="351"/>
      <c r="X23" s="351"/>
      <c r="Y23" s="351"/>
      <c r="Z23" s="351"/>
      <c r="AA23" s="351"/>
      <c r="AB23" s="351"/>
      <c r="AC23" s="351"/>
      <c r="AD23" s="351"/>
      <c r="AE23" s="423"/>
      <c r="AF23" s="424"/>
      <c r="AG23" s="424"/>
      <c r="AH23" s="424"/>
      <c r="AI23" s="333"/>
    </row>
    <row r="24" spans="2:35" ht="49.9" customHeight="1">
      <c r="B24" s="349"/>
      <c r="C24" s="486"/>
      <c r="D24" s="486"/>
      <c r="E24" s="486"/>
      <c r="F24" s="452"/>
      <c r="G24" s="452"/>
      <c r="H24" s="512" t="str">
        <f t="shared" si="2"/>
        <v/>
      </c>
      <c r="I24" s="310"/>
      <c r="J24" s="513"/>
      <c r="K24" s="513"/>
      <c r="L24" s="513"/>
      <c r="M24" s="513"/>
      <c r="N24" s="513"/>
      <c r="O24" s="513"/>
      <c r="P24" s="513"/>
      <c r="Q24" s="513"/>
      <c r="R24" s="513"/>
      <c r="S24" s="513"/>
      <c r="T24" s="513"/>
      <c r="U24" s="513"/>
      <c r="V24" s="513"/>
      <c r="W24" s="513"/>
      <c r="X24" s="513"/>
      <c r="Y24" s="513"/>
      <c r="Z24" s="513"/>
      <c r="AA24" s="513"/>
      <c r="AB24" s="513"/>
      <c r="AC24" s="513"/>
      <c r="AD24" s="513"/>
      <c r="AE24" s="287"/>
      <c r="AF24" s="491"/>
      <c r="AG24" s="495"/>
      <c r="AH24" s="495"/>
      <c r="AI24" s="334"/>
    </row>
    <row r="25" spans="2:35" ht="34.9" customHeight="1">
      <c r="B25" s="349"/>
      <c r="C25" s="287"/>
      <c r="D25" s="287"/>
      <c r="E25" s="287"/>
      <c r="F25" s="287"/>
      <c r="G25" s="287"/>
      <c r="H25" s="350" t="str">
        <f t="shared" si="2"/>
        <v/>
      </c>
      <c r="I25" s="351"/>
      <c r="J25" s="333"/>
      <c r="K25" s="333"/>
      <c r="L25" s="333"/>
      <c r="M25" s="333"/>
      <c r="N25" s="333"/>
      <c r="O25" s="333"/>
      <c r="P25" s="333"/>
      <c r="Q25" s="333"/>
      <c r="R25" s="333"/>
      <c r="S25" s="333"/>
      <c r="T25" s="333"/>
      <c r="U25" s="333"/>
      <c r="V25" s="333"/>
      <c r="W25" s="333"/>
      <c r="X25" s="333"/>
      <c r="Y25" s="333"/>
      <c r="Z25" s="333"/>
      <c r="AA25" s="333"/>
      <c r="AB25" s="333"/>
      <c r="AC25" s="333"/>
      <c r="AD25" s="333"/>
      <c r="AE25" s="349"/>
      <c r="AF25" s="428"/>
      <c r="AG25" s="428"/>
      <c r="AH25" s="428"/>
      <c r="AI25" s="333"/>
    </row>
    <row r="26" spans="2:35" ht="34.9" customHeight="1">
      <c r="B26" s="500">
        <v>10.6</v>
      </c>
      <c r="C26" s="501" t="s">
        <v>1830</v>
      </c>
      <c r="D26" s="501"/>
      <c r="E26" s="501"/>
      <c r="F26" s="514"/>
      <c r="G26" s="514"/>
      <c r="H26" s="503" t="str">
        <f t="shared" si="2"/>
        <v/>
      </c>
      <c r="I26" s="504"/>
      <c r="J26" s="505"/>
      <c r="K26" s="505"/>
      <c r="L26" s="505"/>
      <c r="M26" s="505"/>
      <c r="N26" s="505"/>
      <c r="O26" s="505"/>
      <c r="P26" s="505"/>
      <c r="Q26" s="505"/>
      <c r="R26" s="505"/>
      <c r="S26" s="505"/>
      <c r="T26" s="505"/>
      <c r="U26" s="505"/>
      <c r="V26" s="505"/>
      <c r="W26" s="505"/>
      <c r="X26" s="505"/>
      <c r="Y26" s="505"/>
      <c r="Z26" s="505"/>
      <c r="AA26" s="505"/>
      <c r="AB26" s="505"/>
      <c r="AC26" s="505"/>
      <c r="AD26" s="505"/>
      <c r="AE26" s="506"/>
      <c r="AF26" s="507"/>
      <c r="AG26" s="507"/>
      <c r="AH26" s="507"/>
      <c r="AI26" s="507"/>
    </row>
    <row r="27" spans="2:35" ht="34.9" customHeight="1">
      <c r="B27" s="508"/>
      <c r="C27" s="509" t="s">
        <v>225</v>
      </c>
      <c r="D27" s="510"/>
      <c r="E27" s="495"/>
      <c r="F27" s="288"/>
      <c r="G27" s="289"/>
      <c r="H27" s="290" t="str">
        <f t="shared" si="2"/>
        <v/>
      </c>
      <c r="I27" s="290"/>
      <c r="J27" s="290"/>
      <c r="K27" s="290"/>
      <c r="L27" s="290"/>
      <c r="M27" s="291"/>
      <c r="N27" s="418"/>
      <c r="O27" s="323"/>
      <c r="P27" s="323"/>
      <c r="Q27" s="323"/>
      <c r="R27" s="323"/>
      <c r="S27" s="323"/>
      <c r="T27" s="323"/>
      <c r="U27" s="408"/>
      <c r="V27" s="351"/>
      <c r="W27" s="351"/>
      <c r="X27" s="351"/>
      <c r="Y27" s="351"/>
      <c r="Z27" s="351"/>
      <c r="AA27" s="351"/>
      <c r="AB27" s="351"/>
      <c r="AC27" s="351"/>
      <c r="AD27" s="351"/>
      <c r="AE27" s="423"/>
      <c r="AF27" s="424"/>
      <c r="AG27" s="424"/>
      <c r="AH27" s="424"/>
      <c r="AI27" s="333"/>
    </row>
    <row r="28" spans="2:35" ht="49.9" customHeight="1">
      <c r="B28" s="349"/>
      <c r="C28" s="486"/>
      <c r="D28" s="486"/>
      <c r="E28" s="486"/>
      <c r="F28" s="452"/>
      <c r="G28" s="452"/>
      <c r="H28" s="512" t="str">
        <f t="shared" si="2"/>
        <v/>
      </c>
      <c r="I28" s="310"/>
      <c r="J28" s="513"/>
      <c r="K28" s="513"/>
      <c r="L28" s="513"/>
      <c r="M28" s="513"/>
      <c r="N28" s="513"/>
      <c r="O28" s="513"/>
      <c r="P28" s="513"/>
      <c r="Q28" s="513"/>
      <c r="R28" s="513"/>
      <c r="S28" s="513"/>
      <c r="T28" s="513"/>
      <c r="U28" s="513"/>
      <c r="V28" s="513"/>
      <c r="W28" s="513"/>
      <c r="X28" s="513"/>
      <c r="Y28" s="513"/>
      <c r="Z28" s="513"/>
      <c r="AA28" s="513"/>
      <c r="AB28" s="513"/>
      <c r="AC28" s="513"/>
      <c r="AD28" s="513"/>
      <c r="AE28" s="287"/>
      <c r="AF28" s="491"/>
      <c r="AG28" s="495"/>
      <c r="AH28" s="495"/>
      <c r="AI28" s="334"/>
    </row>
    <row r="29" spans="2:35" ht="34.9" customHeight="1">
      <c r="B29" s="349"/>
      <c r="C29" s="287"/>
      <c r="D29" s="287"/>
      <c r="E29" s="287"/>
      <c r="F29" s="287"/>
      <c r="G29" s="287"/>
      <c r="H29" s="350" t="str">
        <f t="shared" si="2"/>
        <v/>
      </c>
      <c r="I29" s="351"/>
      <c r="J29" s="333"/>
      <c r="K29" s="333"/>
      <c r="L29" s="333"/>
      <c r="M29" s="333"/>
      <c r="N29" s="333"/>
      <c r="O29" s="333"/>
      <c r="P29" s="333"/>
      <c r="Q29" s="333"/>
      <c r="R29" s="333"/>
      <c r="S29" s="333"/>
      <c r="T29" s="333"/>
      <c r="U29" s="333"/>
      <c r="V29" s="333"/>
      <c r="W29" s="333"/>
      <c r="X29" s="333"/>
      <c r="Y29" s="333"/>
      <c r="Z29" s="333"/>
      <c r="AA29" s="333"/>
      <c r="AB29" s="333"/>
      <c r="AC29" s="333"/>
      <c r="AD29" s="333"/>
      <c r="AE29" s="349"/>
      <c r="AF29" s="428"/>
      <c r="AG29" s="428"/>
      <c r="AH29" s="428"/>
      <c r="AI29" s="333"/>
    </row>
    <row r="30" spans="2:35" ht="34.9" customHeight="1">
      <c r="B30" s="500">
        <v>10.7</v>
      </c>
      <c r="C30" s="501" t="s">
        <v>1831</v>
      </c>
      <c r="D30" s="501"/>
      <c r="E30" s="501"/>
      <c r="F30" s="514"/>
      <c r="G30" s="514"/>
      <c r="H30" s="503" t="str">
        <f t="shared" si="2"/>
        <v/>
      </c>
      <c r="I30" s="504"/>
      <c r="J30" s="505"/>
      <c r="K30" s="505"/>
      <c r="L30" s="505"/>
      <c r="M30" s="505"/>
      <c r="N30" s="505"/>
      <c r="O30" s="505"/>
      <c r="P30" s="505"/>
      <c r="Q30" s="505"/>
      <c r="R30" s="505"/>
      <c r="S30" s="505"/>
      <c r="T30" s="505"/>
      <c r="U30" s="505"/>
      <c r="V30" s="505"/>
      <c r="W30" s="505"/>
      <c r="X30" s="505"/>
      <c r="Y30" s="505"/>
      <c r="Z30" s="505"/>
      <c r="AA30" s="505"/>
      <c r="AB30" s="505"/>
      <c r="AC30" s="505"/>
      <c r="AD30" s="505"/>
      <c r="AE30" s="506"/>
      <c r="AF30" s="507"/>
      <c r="AG30" s="507"/>
      <c r="AH30" s="507"/>
      <c r="AI30" s="507"/>
    </row>
    <row r="31" spans="2:35" ht="34.9" customHeight="1">
      <c r="B31" s="508"/>
      <c r="C31" s="509" t="s">
        <v>225</v>
      </c>
      <c r="D31" s="510"/>
      <c r="E31" s="495"/>
      <c r="F31" s="288"/>
      <c r="G31" s="289"/>
      <c r="H31" s="290" t="str">
        <f t="shared" si="2"/>
        <v/>
      </c>
      <c r="I31" s="290"/>
      <c r="J31" s="290"/>
      <c r="K31" s="290"/>
      <c r="L31" s="290"/>
      <c r="M31" s="291"/>
      <c r="N31" s="418"/>
      <c r="O31" s="323"/>
      <c r="P31" s="323"/>
      <c r="Q31" s="323"/>
      <c r="R31" s="323"/>
      <c r="S31" s="323"/>
      <c r="T31" s="323"/>
      <c r="U31" s="408"/>
      <c r="V31" s="351"/>
      <c r="W31" s="351"/>
      <c r="X31" s="351"/>
      <c r="Y31" s="351"/>
      <c r="Z31" s="351"/>
      <c r="AA31" s="351"/>
      <c r="AB31" s="351"/>
      <c r="AC31" s="351"/>
      <c r="AD31" s="351"/>
      <c r="AE31" s="423"/>
      <c r="AF31" s="424"/>
      <c r="AG31" s="424"/>
      <c r="AH31" s="424"/>
      <c r="AI31" s="333"/>
    </row>
    <row r="32" spans="2:35" ht="49.9" customHeight="1">
      <c r="B32" s="349"/>
      <c r="C32" s="486"/>
      <c r="D32" s="486"/>
      <c r="E32" s="486"/>
      <c r="F32" s="452"/>
      <c r="G32" s="452"/>
      <c r="H32" s="512" t="str">
        <f t="shared" si="2"/>
        <v/>
      </c>
      <c r="I32" s="310"/>
      <c r="J32" s="513"/>
      <c r="K32" s="513"/>
      <c r="L32" s="513"/>
      <c r="M32" s="513"/>
      <c r="N32" s="513"/>
      <c r="O32" s="513"/>
      <c r="P32" s="513"/>
      <c r="Q32" s="513"/>
      <c r="R32" s="513"/>
      <c r="S32" s="513"/>
      <c r="T32" s="513"/>
      <c r="U32" s="513"/>
      <c r="V32" s="513"/>
      <c r="W32" s="513"/>
      <c r="X32" s="513"/>
      <c r="Y32" s="513"/>
      <c r="Z32" s="513"/>
      <c r="AA32" s="513"/>
      <c r="AB32" s="513"/>
      <c r="AC32" s="513"/>
      <c r="AD32" s="513"/>
      <c r="AE32" s="287"/>
      <c r="AF32" s="491"/>
      <c r="AG32" s="495"/>
      <c r="AH32" s="495"/>
      <c r="AI32" s="334"/>
    </row>
    <row r="33" spans="2:35" ht="34.9" customHeight="1">
      <c r="B33" s="349"/>
      <c r="C33" s="420"/>
      <c r="D33" s="420"/>
      <c r="E33" s="420"/>
      <c r="F33" s="420"/>
      <c r="G33" s="420"/>
      <c r="H33" s="350" t="str">
        <f t="shared" si="2"/>
        <v/>
      </c>
      <c r="I33" s="351"/>
      <c r="J33" s="333"/>
      <c r="K33" s="333"/>
      <c r="L33" s="333"/>
      <c r="M33" s="333"/>
      <c r="N33" s="333"/>
      <c r="O33" s="333"/>
      <c r="P33" s="333"/>
      <c r="Q33" s="333"/>
      <c r="R33" s="333"/>
      <c r="S33" s="333"/>
      <c r="T33" s="333"/>
      <c r="U33" s="333"/>
      <c r="V33" s="333"/>
      <c r="W33" s="333"/>
      <c r="X33" s="333"/>
      <c r="Y33" s="333"/>
      <c r="Z33" s="333"/>
      <c r="AA33" s="333"/>
      <c r="AB33" s="333"/>
      <c r="AC33" s="333"/>
      <c r="AD33" s="333"/>
      <c r="AE33" s="427"/>
      <c r="AF33" s="472"/>
      <c r="AG33" s="472"/>
      <c r="AH33" s="472"/>
      <c r="AI33" s="333"/>
    </row>
    <row r="34" spans="2:35" ht="34.9" customHeight="1">
      <c r="B34" s="500">
        <v>10.8</v>
      </c>
      <c r="C34" s="501" t="s">
        <v>1832</v>
      </c>
      <c r="D34" s="501"/>
      <c r="E34" s="501"/>
      <c r="F34" s="514"/>
      <c r="G34" s="514"/>
      <c r="H34" s="503" t="str">
        <f t="shared" si="2"/>
        <v/>
      </c>
      <c r="I34" s="504"/>
      <c r="J34" s="505"/>
      <c r="K34" s="505"/>
      <c r="L34" s="505"/>
      <c r="M34" s="505"/>
      <c r="N34" s="505"/>
      <c r="O34" s="505"/>
      <c r="P34" s="505"/>
      <c r="Q34" s="505"/>
      <c r="R34" s="505"/>
      <c r="S34" s="505"/>
      <c r="T34" s="505"/>
      <c r="U34" s="505"/>
      <c r="V34" s="505"/>
      <c r="W34" s="505"/>
      <c r="X34" s="505"/>
      <c r="Y34" s="505"/>
      <c r="Z34" s="505"/>
      <c r="AA34" s="505"/>
      <c r="AB34" s="505"/>
      <c r="AC34" s="505"/>
      <c r="AD34" s="505"/>
      <c r="AE34" s="506"/>
      <c r="AF34" s="507"/>
      <c r="AG34" s="507"/>
      <c r="AH34" s="507"/>
      <c r="AI34" s="507"/>
    </row>
    <row r="35" spans="2:35" ht="34.9" customHeight="1">
      <c r="B35" s="508"/>
      <c r="C35" s="509" t="s">
        <v>225</v>
      </c>
      <c r="D35" s="510"/>
      <c r="E35" s="495"/>
      <c r="F35" s="288"/>
      <c r="G35" s="289"/>
      <c r="H35" s="290" t="str">
        <f t="shared" si="2"/>
        <v/>
      </c>
      <c r="I35" s="290"/>
      <c r="J35" s="290"/>
      <c r="K35" s="290"/>
      <c r="L35" s="290"/>
      <c r="M35" s="291"/>
      <c r="N35" s="418"/>
      <c r="O35" s="323"/>
      <c r="P35" s="323"/>
      <c r="Q35" s="323"/>
      <c r="R35" s="323"/>
      <c r="S35" s="323"/>
      <c r="T35" s="323"/>
      <c r="U35" s="408"/>
      <c r="V35" s="351"/>
      <c r="W35" s="351"/>
      <c r="X35" s="351"/>
      <c r="Y35" s="351"/>
      <c r="Z35" s="351"/>
      <c r="AA35" s="351"/>
      <c r="AB35" s="351"/>
      <c r="AC35" s="351"/>
      <c r="AD35" s="351"/>
      <c r="AE35" s="423"/>
      <c r="AF35" s="424"/>
      <c r="AG35" s="424"/>
      <c r="AH35" s="424"/>
      <c r="AI35" s="333"/>
    </row>
    <row r="36" spans="2:35" ht="49.9" customHeight="1">
      <c r="B36" s="349"/>
      <c r="C36" s="486"/>
      <c r="D36" s="486"/>
      <c r="E36" s="486"/>
      <c r="F36" s="452"/>
      <c r="G36" s="452"/>
      <c r="H36" s="512" t="str">
        <f t="shared" si="2"/>
        <v/>
      </c>
      <c r="I36" s="310"/>
      <c r="J36" s="513"/>
      <c r="K36" s="513"/>
      <c r="L36" s="513"/>
      <c r="M36" s="513"/>
      <c r="N36" s="513"/>
      <c r="O36" s="513"/>
      <c r="P36" s="513"/>
      <c r="Q36" s="513"/>
      <c r="R36" s="513"/>
      <c r="S36" s="513"/>
      <c r="T36" s="513"/>
      <c r="U36" s="513"/>
      <c r="V36" s="513"/>
      <c r="W36" s="513"/>
      <c r="X36" s="513"/>
      <c r="Y36" s="513"/>
      <c r="Z36" s="513"/>
      <c r="AA36" s="513"/>
      <c r="AB36" s="513"/>
      <c r="AC36" s="513"/>
      <c r="AD36" s="513"/>
      <c r="AE36" s="287"/>
      <c r="AF36" s="491"/>
      <c r="AG36" s="495"/>
      <c r="AH36" s="495"/>
      <c r="AI36" s="334"/>
    </row>
    <row r="37" spans="2:35" ht="34.9" customHeight="1">
      <c r="B37" s="349"/>
      <c r="C37" s="287"/>
      <c r="D37" s="287"/>
      <c r="E37" s="287"/>
      <c r="F37" s="287"/>
      <c r="G37" s="287"/>
      <c r="H37" s="350" t="str">
        <f t="shared" si="2"/>
        <v/>
      </c>
      <c r="I37" s="351"/>
      <c r="J37" s="333"/>
      <c r="K37" s="333"/>
      <c r="L37" s="333"/>
      <c r="M37" s="333"/>
      <c r="N37" s="333"/>
      <c r="O37" s="333"/>
      <c r="P37" s="333"/>
      <c r="Q37" s="333"/>
      <c r="R37" s="333"/>
      <c r="S37" s="333"/>
      <c r="T37" s="333"/>
      <c r="U37" s="333"/>
      <c r="V37" s="333"/>
      <c r="W37" s="333"/>
      <c r="X37" s="333"/>
      <c r="Y37" s="333"/>
      <c r="Z37" s="333"/>
      <c r="AA37" s="333"/>
      <c r="AB37" s="333"/>
      <c r="AC37" s="333"/>
      <c r="AD37" s="333"/>
      <c r="AE37" s="349"/>
      <c r="AF37" s="428"/>
      <c r="AG37" s="428"/>
      <c r="AH37" s="428"/>
      <c r="AI37" s="333"/>
    </row>
    <row r="38" spans="2:35" ht="34.9" customHeight="1">
      <c r="B38" s="500">
        <v>10.9</v>
      </c>
      <c r="C38" s="501" t="s">
        <v>1833</v>
      </c>
      <c r="D38" s="501"/>
      <c r="E38" s="501"/>
      <c r="F38" s="514"/>
      <c r="G38" s="514"/>
      <c r="H38" s="503" t="str">
        <f t="shared" si="2"/>
        <v/>
      </c>
      <c r="I38" s="504"/>
      <c r="J38" s="505"/>
      <c r="K38" s="505"/>
      <c r="L38" s="505"/>
      <c r="M38" s="505"/>
      <c r="N38" s="505"/>
      <c r="O38" s="505"/>
      <c r="P38" s="505"/>
      <c r="Q38" s="505"/>
      <c r="R38" s="505"/>
      <c r="S38" s="505"/>
      <c r="T38" s="505"/>
      <c r="U38" s="505"/>
      <c r="V38" s="505"/>
      <c r="W38" s="505"/>
      <c r="X38" s="505"/>
      <c r="Y38" s="505"/>
      <c r="Z38" s="505"/>
      <c r="AA38" s="505"/>
      <c r="AB38" s="505"/>
      <c r="AC38" s="505"/>
      <c r="AD38" s="505"/>
      <c r="AE38" s="506"/>
      <c r="AF38" s="507"/>
      <c r="AG38" s="507"/>
      <c r="AH38" s="507"/>
      <c r="AI38" s="507"/>
    </row>
    <row r="39" spans="2:35" ht="34.9" customHeight="1">
      <c r="B39" s="508"/>
      <c r="C39" s="509" t="s">
        <v>225</v>
      </c>
      <c r="D39" s="510"/>
      <c r="E39" s="495"/>
      <c r="F39" s="288"/>
      <c r="G39" s="289"/>
      <c r="H39" s="290" t="str">
        <f t="shared" si="2"/>
        <v/>
      </c>
      <c r="I39" s="290"/>
      <c r="J39" s="290"/>
      <c r="K39" s="290"/>
      <c r="L39" s="290"/>
      <c r="M39" s="291"/>
      <c r="N39" s="418"/>
      <c r="O39" s="323"/>
      <c r="P39" s="323"/>
      <c r="Q39" s="323"/>
      <c r="R39" s="323"/>
      <c r="S39" s="323"/>
      <c r="T39" s="323"/>
      <c r="U39" s="408"/>
      <c r="V39" s="351"/>
      <c r="W39" s="351"/>
      <c r="X39" s="351"/>
      <c r="Y39" s="351"/>
      <c r="Z39" s="351"/>
      <c r="AA39" s="351"/>
      <c r="AB39" s="351"/>
      <c r="AC39" s="351"/>
      <c r="AD39" s="351"/>
      <c r="AE39" s="423"/>
      <c r="AF39" s="424"/>
      <c r="AG39" s="424"/>
      <c r="AH39" s="424"/>
      <c r="AI39" s="333"/>
    </row>
    <row r="40" spans="2:35" ht="49.9" customHeight="1">
      <c r="B40" s="349"/>
      <c r="C40" s="486"/>
      <c r="D40" s="486"/>
      <c r="E40" s="486"/>
      <c r="F40" s="452"/>
      <c r="G40" s="452"/>
      <c r="H40" s="512" t="str">
        <f t="shared" si="2"/>
        <v/>
      </c>
      <c r="I40" s="310"/>
      <c r="J40" s="513"/>
      <c r="K40" s="513"/>
      <c r="L40" s="513"/>
      <c r="M40" s="513"/>
      <c r="N40" s="513"/>
      <c r="O40" s="513"/>
      <c r="P40" s="513"/>
      <c r="Q40" s="513"/>
      <c r="R40" s="513"/>
      <c r="S40" s="513"/>
      <c r="T40" s="513"/>
      <c r="U40" s="513"/>
      <c r="V40" s="513"/>
      <c r="W40" s="513"/>
      <c r="X40" s="513"/>
      <c r="Y40" s="513"/>
      <c r="Z40" s="513"/>
      <c r="AA40" s="513"/>
      <c r="AB40" s="513"/>
      <c r="AC40" s="513"/>
      <c r="AD40" s="513"/>
      <c r="AE40" s="287"/>
      <c r="AF40" s="491"/>
      <c r="AG40" s="495"/>
      <c r="AH40" s="495"/>
      <c r="AI40" s="334"/>
    </row>
    <row r="41" spans="2:35" ht="34.9" customHeight="1">
      <c r="B41" s="349"/>
      <c r="C41" s="420"/>
      <c r="D41" s="420"/>
      <c r="E41" s="420"/>
      <c r="F41" s="420"/>
      <c r="G41" s="420"/>
      <c r="H41" s="350" t="str">
        <f t="shared" si="2"/>
        <v/>
      </c>
      <c r="I41" s="351"/>
      <c r="J41" s="333"/>
      <c r="K41" s="333"/>
      <c r="L41" s="333"/>
      <c r="M41" s="333"/>
      <c r="N41" s="333"/>
      <c r="O41" s="333"/>
      <c r="P41" s="333"/>
      <c r="Q41" s="333"/>
      <c r="R41" s="333"/>
      <c r="S41" s="333"/>
      <c r="T41" s="333"/>
      <c r="U41" s="333"/>
      <c r="V41" s="333"/>
      <c r="W41" s="333"/>
      <c r="X41" s="333"/>
      <c r="Y41" s="333"/>
      <c r="Z41" s="333"/>
      <c r="AA41" s="333"/>
      <c r="AB41" s="333"/>
      <c r="AC41" s="333"/>
      <c r="AD41" s="333"/>
      <c r="AE41" s="427"/>
      <c r="AF41" s="472"/>
      <c r="AG41" s="472"/>
      <c r="AH41" s="472"/>
      <c r="AI41" s="333"/>
    </row>
    <row r="42" spans="2:35" ht="34.9" customHeight="1">
      <c r="B42" s="515" t="s">
        <v>1834</v>
      </c>
      <c r="C42" s="501" t="s">
        <v>1835</v>
      </c>
      <c r="D42" s="501"/>
      <c r="E42" s="501"/>
      <c r="F42" s="514"/>
      <c r="G42" s="514"/>
      <c r="H42" s="503" t="str">
        <f t="shared" si="2"/>
        <v/>
      </c>
      <c r="I42" s="504"/>
      <c r="J42" s="505"/>
      <c r="K42" s="505"/>
      <c r="L42" s="505"/>
      <c r="M42" s="505"/>
      <c r="N42" s="505"/>
      <c r="O42" s="505"/>
      <c r="P42" s="505"/>
      <c r="Q42" s="505"/>
      <c r="R42" s="505"/>
      <c r="S42" s="505"/>
      <c r="T42" s="505"/>
      <c r="U42" s="505"/>
      <c r="V42" s="505"/>
      <c r="W42" s="505"/>
      <c r="X42" s="505"/>
      <c r="Y42" s="505"/>
      <c r="Z42" s="505"/>
      <c r="AA42" s="505"/>
      <c r="AB42" s="505"/>
      <c r="AC42" s="505"/>
      <c r="AD42" s="505"/>
      <c r="AE42" s="506"/>
      <c r="AF42" s="507"/>
      <c r="AG42" s="507"/>
      <c r="AH42" s="507"/>
      <c r="AI42" s="507"/>
    </row>
    <row r="43" spans="2:35" ht="34.9" customHeight="1">
      <c r="B43" s="508"/>
      <c r="C43" s="509" t="s">
        <v>225</v>
      </c>
      <c r="D43" s="510"/>
      <c r="E43" s="495"/>
      <c r="F43" s="288"/>
      <c r="G43" s="289"/>
      <c r="H43" s="290" t="str">
        <f t="shared" si="2"/>
        <v/>
      </c>
      <c r="I43" s="290"/>
      <c r="J43" s="290"/>
      <c r="K43" s="290"/>
      <c r="L43" s="290"/>
      <c r="M43" s="291"/>
      <c r="N43" s="418"/>
      <c r="O43" s="323"/>
      <c r="P43" s="323"/>
      <c r="Q43" s="323"/>
      <c r="R43" s="323"/>
      <c r="S43" s="323"/>
      <c r="T43" s="323"/>
      <c r="U43" s="408"/>
      <c r="V43" s="351"/>
      <c r="W43" s="351"/>
      <c r="X43" s="351"/>
      <c r="Y43" s="351"/>
      <c r="Z43" s="351"/>
      <c r="AA43" s="351"/>
      <c r="AB43" s="351"/>
      <c r="AC43" s="351"/>
      <c r="AD43" s="351"/>
      <c r="AE43" s="423"/>
      <c r="AF43" s="424"/>
      <c r="AG43" s="424"/>
      <c r="AH43" s="424"/>
      <c r="AI43" s="333"/>
    </row>
    <row r="44" spans="2:35" ht="49.9" customHeight="1">
      <c r="B44" s="349"/>
      <c r="C44" s="486"/>
      <c r="D44" s="486"/>
      <c r="E44" s="486"/>
      <c r="F44" s="452"/>
      <c r="G44" s="452"/>
      <c r="H44" s="512" t="str">
        <f t="shared" si="2"/>
        <v/>
      </c>
      <c r="I44" s="310"/>
      <c r="J44" s="513"/>
      <c r="K44" s="513"/>
      <c r="L44" s="513"/>
      <c r="M44" s="513"/>
      <c r="N44" s="513"/>
      <c r="O44" s="513"/>
      <c r="P44" s="513"/>
      <c r="Q44" s="513"/>
      <c r="R44" s="513"/>
      <c r="S44" s="513"/>
      <c r="T44" s="513"/>
      <c r="U44" s="513"/>
      <c r="V44" s="513"/>
      <c r="W44" s="513"/>
      <c r="X44" s="513"/>
      <c r="Y44" s="513"/>
      <c r="Z44" s="513"/>
      <c r="AA44" s="513"/>
      <c r="AB44" s="513"/>
      <c r="AC44" s="513"/>
      <c r="AD44" s="513"/>
      <c r="AE44" s="287"/>
      <c r="AF44" s="491"/>
      <c r="AG44" s="495"/>
      <c r="AH44" s="495"/>
      <c r="AI44" s="334"/>
    </row>
    <row r="45" spans="2:35" ht="34.9" customHeight="1">
      <c r="B45" s="349"/>
      <c r="C45" s="287"/>
      <c r="D45" s="287"/>
      <c r="E45" s="287"/>
      <c r="F45" s="287"/>
      <c r="G45" s="287"/>
      <c r="H45" s="350" t="str">
        <f t="shared" si="2"/>
        <v/>
      </c>
      <c r="I45" s="351"/>
      <c r="J45" s="333"/>
      <c r="K45" s="333"/>
      <c r="L45" s="333"/>
      <c r="M45" s="333"/>
      <c r="N45" s="333"/>
      <c r="O45" s="333"/>
      <c r="P45" s="333"/>
      <c r="Q45" s="333"/>
      <c r="R45" s="333"/>
      <c r="S45" s="333"/>
      <c r="T45" s="333"/>
      <c r="U45" s="333"/>
      <c r="V45" s="333"/>
      <c r="W45" s="333"/>
      <c r="X45" s="333"/>
      <c r="Y45" s="333"/>
      <c r="Z45" s="333"/>
      <c r="AA45" s="333"/>
      <c r="AB45" s="333"/>
      <c r="AC45" s="333"/>
      <c r="AD45" s="333"/>
      <c r="AE45" s="349"/>
      <c r="AF45" s="428"/>
      <c r="AG45" s="428"/>
      <c r="AH45" s="428"/>
      <c r="AI45" s="333"/>
    </row>
    <row r="46" spans="2:35" ht="34.9" customHeight="1">
      <c r="B46" s="515">
        <v>10.11</v>
      </c>
      <c r="C46" s="501" t="s">
        <v>1836</v>
      </c>
      <c r="D46" s="501"/>
      <c r="E46" s="501"/>
      <c r="F46" s="514"/>
      <c r="G46" s="514"/>
      <c r="H46" s="503" t="str">
        <f t="shared" si="2"/>
        <v/>
      </c>
      <c r="I46" s="504"/>
      <c r="J46" s="505"/>
      <c r="K46" s="505"/>
      <c r="L46" s="505"/>
      <c r="M46" s="505"/>
      <c r="N46" s="505"/>
      <c r="O46" s="505"/>
      <c r="P46" s="505"/>
      <c r="Q46" s="505"/>
      <c r="R46" s="505"/>
      <c r="S46" s="505"/>
      <c r="T46" s="505"/>
      <c r="U46" s="505"/>
      <c r="V46" s="505"/>
      <c r="W46" s="505"/>
      <c r="X46" s="505"/>
      <c r="Y46" s="505"/>
      <c r="Z46" s="505"/>
      <c r="AA46" s="505"/>
      <c r="AB46" s="505"/>
      <c r="AC46" s="505"/>
      <c r="AD46" s="505"/>
      <c r="AE46" s="506"/>
      <c r="AF46" s="507"/>
      <c r="AG46" s="507"/>
      <c r="AH46" s="507"/>
      <c r="AI46" s="507"/>
    </row>
    <row r="47" spans="2:35" ht="34.9" customHeight="1">
      <c r="B47" s="508"/>
      <c r="C47" s="509" t="s">
        <v>225</v>
      </c>
      <c r="D47" s="510"/>
      <c r="E47" s="495"/>
      <c r="F47" s="288"/>
      <c r="G47" s="289"/>
      <c r="H47" s="290" t="str">
        <f t="shared" si="2"/>
        <v/>
      </c>
      <c r="I47" s="290"/>
      <c r="J47" s="290"/>
      <c r="K47" s="290"/>
      <c r="L47" s="290"/>
      <c r="M47" s="291"/>
      <c r="N47" s="418"/>
      <c r="O47" s="323"/>
      <c r="P47" s="323"/>
      <c r="Q47" s="323"/>
      <c r="R47" s="323"/>
      <c r="S47" s="323"/>
      <c r="T47" s="323"/>
      <c r="U47" s="408"/>
      <c r="V47" s="351"/>
      <c r="W47" s="351"/>
      <c r="X47" s="351"/>
      <c r="Y47" s="351"/>
      <c r="Z47" s="351"/>
      <c r="AA47" s="351"/>
      <c r="AB47" s="351"/>
      <c r="AC47" s="351"/>
      <c r="AD47" s="351"/>
      <c r="AE47" s="423"/>
      <c r="AF47" s="424"/>
      <c r="AG47" s="424"/>
      <c r="AH47" s="424"/>
      <c r="AI47" s="333"/>
    </row>
    <row r="48" spans="2:35" ht="49.9" customHeight="1">
      <c r="B48" s="349"/>
      <c r="C48" s="486"/>
      <c r="D48" s="486"/>
      <c r="E48" s="486"/>
      <c r="F48" s="452"/>
      <c r="G48" s="452"/>
      <c r="H48" s="512" t="str">
        <f t="shared" si="2"/>
        <v/>
      </c>
      <c r="I48" s="310"/>
      <c r="J48" s="513"/>
      <c r="K48" s="513"/>
      <c r="L48" s="513"/>
      <c r="M48" s="513"/>
      <c r="N48" s="513"/>
      <c r="O48" s="513"/>
      <c r="P48" s="513"/>
      <c r="Q48" s="513"/>
      <c r="R48" s="513"/>
      <c r="S48" s="513"/>
      <c r="T48" s="513"/>
      <c r="U48" s="513"/>
      <c r="V48" s="513"/>
      <c r="W48" s="513"/>
      <c r="X48" s="513"/>
      <c r="Y48" s="513"/>
      <c r="Z48" s="513"/>
      <c r="AA48" s="513"/>
      <c r="AB48" s="513"/>
      <c r="AC48" s="513"/>
      <c r="AD48" s="513"/>
      <c r="AE48" s="287"/>
      <c r="AF48" s="491"/>
      <c r="AG48" s="495"/>
      <c r="AH48" s="495"/>
      <c r="AI48" s="334"/>
    </row>
    <row r="49" spans="2:35" ht="34.9" customHeight="1">
      <c r="B49" s="349"/>
      <c r="C49" s="287"/>
      <c r="D49" s="287"/>
      <c r="E49" s="287"/>
      <c r="F49" s="287"/>
      <c r="G49" s="287"/>
      <c r="H49" s="350" t="str">
        <f t="shared" si="2"/>
        <v/>
      </c>
      <c r="I49" s="351"/>
      <c r="J49" s="333"/>
      <c r="K49" s="333"/>
      <c r="L49" s="333"/>
      <c r="M49" s="333"/>
      <c r="N49" s="333"/>
      <c r="O49" s="333"/>
      <c r="P49" s="333"/>
      <c r="Q49" s="333"/>
      <c r="R49" s="333"/>
      <c r="S49" s="333"/>
      <c r="T49" s="333"/>
      <c r="U49" s="333"/>
      <c r="V49" s="333"/>
      <c r="W49" s="333"/>
      <c r="X49" s="333"/>
      <c r="Y49" s="333"/>
      <c r="Z49" s="333"/>
      <c r="AA49" s="333"/>
      <c r="AB49" s="333"/>
      <c r="AC49" s="333"/>
      <c r="AD49" s="333"/>
      <c r="AE49" s="349"/>
      <c r="AF49" s="428"/>
      <c r="AG49" s="428"/>
      <c r="AH49" s="428"/>
      <c r="AI49" s="333"/>
    </row>
    <row r="50" spans="2:35" ht="16.5" customHeight="1"/>
    <row r="51" spans="2:35" ht="16.5" customHeight="1"/>
    <row r="52" spans="2:35" ht="16.5" customHeight="1"/>
    <row r="53" spans="2:35" ht="16.5" customHeight="1"/>
    <row r="54" spans="2:35" ht="16.5" customHeight="1"/>
    <row r="55" spans="2:35" ht="16.5" customHeight="1"/>
    <row r="56" spans="2:35" ht="16.5" customHeight="1"/>
    <row r="57" spans="2:35" ht="16.5" customHeight="1"/>
    <row r="58" spans="2:35" ht="16.5" customHeight="1"/>
    <row r="59" spans="2:35"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4A54F11-D360-410E-9F0C-C137FF32D6EA}">
          <x14:formula1>
            <xm:f>'WM-AR'!$A$7:$A$2292</xm:f>
          </x14:formula1>
          <xm:sqref>G6:G49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3D24F-24E2-4B98-9217-A8F312D36739}">
  <sheetPr>
    <tabColor theme="7" tint="0.79998168889431442"/>
  </sheetPr>
  <dimension ref="B1:AI37"/>
  <sheetViews>
    <sheetView view="pageBreakPreview" zoomScale="70" zoomScaleNormal="100" zoomScaleSheetLayoutView="70" workbookViewId="0">
      <pane xSplit="13" ySplit="3" topLeftCell="N16"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4.75" style="78" customWidth="1"/>
    <col min="3" max="5" width="7.75" style="266" customWidth="1"/>
    <col min="6" max="6" width="19.75" style="78" customWidth="1"/>
    <col min="7" max="7" width="46.125" style="78" customWidth="1"/>
    <col min="8" max="8" width="12.75" style="267" customWidth="1"/>
    <col min="9" max="9" width="5.75" style="267" customWidth="1"/>
    <col min="10" max="10" width="4.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2.75" style="78" customWidth="1"/>
    <col min="32" max="32" width="15.75" style="78" customWidth="1"/>
    <col min="33" max="33" width="7.75" style="78" customWidth="1"/>
    <col min="34" max="34" width="4.75" style="78" customWidth="1"/>
    <col min="35" max="35" width="18.75" style="79" customWidth="1"/>
    <col min="36" max="36" width="19.625" style="78" customWidth="1"/>
    <col min="37" max="16384" width="9" style="78"/>
  </cols>
  <sheetData>
    <row r="1" spans="2:35" ht="34.9" customHeight="1">
      <c r="B1" s="265" t="s">
        <v>1837</v>
      </c>
    </row>
    <row r="2" spans="2:35"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row>
    <row r="3" spans="2:35" ht="34.9" customHeight="1">
      <c r="B3" s="271">
        <v>11</v>
      </c>
      <c r="C3" s="272" t="s">
        <v>1838</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5" ht="34.9" customHeight="1">
      <c r="B4" s="500">
        <v>11.1</v>
      </c>
      <c r="C4" s="501" t="s">
        <v>1839</v>
      </c>
      <c r="D4" s="501"/>
      <c r="E4" s="501"/>
      <c r="F4" s="502"/>
      <c r="G4" s="502"/>
      <c r="H4" s="503"/>
      <c r="I4" s="504"/>
      <c r="J4" s="505"/>
      <c r="K4" s="505"/>
      <c r="L4" s="505"/>
      <c r="M4" s="505"/>
      <c r="N4" s="505"/>
      <c r="O4" s="505"/>
      <c r="P4" s="505"/>
      <c r="Q4" s="505"/>
      <c r="R4" s="505"/>
      <c r="S4" s="505"/>
      <c r="T4" s="505"/>
      <c r="U4" s="505"/>
      <c r="V4" s="505"/>
      <c r="W4" s="505"/>
      <c r="X4" s="505"/>
      <c r="Y4" s="505"/>
      <c r="Z4" s="505"/>
      <c r="AA4" s="505"/>
      <c r="AB4" s="505"/>
      <c r="AC4" s="505"/>
      <c r="AD4" s="505"/>
      <c r="AE4" s="506"/>
      <c r="AF4" s="507"/>
      <c r="AG4" s="507"/>
      <c r="AH4" s="507"/>
      <c r="AI4" s="507"/>
    </row>
    <row r="5" spans="2:35" ht="34.9" customHeight="1">
      <c r="B5" s="440"/>
      <c r="C5" s="285" t="s">
        <v>225</v>
      </c>
      <c r="D5" s="308"/>
      <c r="E5" s="287"/>
      <c r="F5" s="288"/>
      <c r="G5" s="289"/>
      <c r="H5" s="290"/>
      <c r="I5" s="290"/>
      <c r="J5" s="290"/>
      <c r="K5" s="290"/>
      <c r="L5" s="290"/>
      <c r="M5" s="291"/>
      <c r="N5" s="454"/>
      <c r="O5" s="442"/>
      <c r="P5" s="442"/>
      <c r="Q5" s="442"/>
      <c r="R5" s="442"/>
      <c r="S5" s="442"/>
      <c r="T5" s="442"/>
      <c r="U5" s="443"/>
      <c r="V5" s="444"/>
      <c r="W5" s="444"/>
      <c r="X5" s="444"/>
      <c r="Y5" s="444"/>
      <c r="Z5" s="444"/>
      <c r="AA5" s="444"/>
      <c r="AB5" s="444"/>
      <c r="AC5" s="444"/>
      <c r="AD5" s="444"/>
      <c r="AE5" s="423"/>
      <c r="AF5" s="424"/>
      <c r="AG5" s="424"/>
      <c r="AH5" s="424"/>
      <c r="AI5" s="333"/>
    </row>
    <row r="6" spans="2:35" ht="49.9" customHeight="1">
      <c r="B6" s="314"/>
      <c r="C6" s="315"/>
      <c r="D6" s="315"/>
      <c r="E6" s="315"/>
      <c r="F6" s="286" t="str">
        <f t="shared" ref="F6" si="0">M6&amp;" "&amp;P6</f>
        <v xml:space="preserve"> </v>
      </c>
      <c r="G6" s="452"/>
      <c r="H6" s="309"/>
      <c r="I6" s="310"/>
      <c r="J6" s="310"/>
      <c r="K6" s="310"/>
      <c r="L6" s="310"/>
      <c r="M6" s="310"/>
      <c r="N6" s="310"/>
      <c r="O6" s="310"/>
      <c r="P6" s="310"/>
      <c r="Q6" s="310"/>
      <c r="R6" s="310"/>
      <c r="S6" s="310"/>
      <c r="T6" s="310"/>
      <c r="U6" s="310"/>
      <c r="V6" s="310"/>
      <c r="W6" s="310"/>
      <c r="X6" s="310"/>
      <c r="Y6" s="310"/>
      <c r="Z6" s="310"/>
      <c r="AA6" s="310"/>
      <c r="AB6" s="310"/>
      <c r="AC6" s="310"/>
      <c r="AD6" s="310"/>
      <c r="AE6" s="287"/>
      <c r="AF6" s="491"/>
      <c r="AG6" s="495"/>
      <c r="AH6" s="495"/>
      <c r="AI6" s="334"/>
    </row>
    <row r="7" spans="2:35" ht="34.9" customHeight="1">
      <c r="B7" s="349"/>
      <c r="C7" s="420"/>
      <c r="D7" s="426"/>
      <c r="E7" s="426"/>
      <c r="F7" s="426"/>
      <c r="G7" s="426"/>
      <c r="H7" s="350"/>
      <c r="I7" s="351"/>
      <c r="J7" s="351"/>
      <c r="K7" s="351"/>
      <c r="L7" s="351"/>
      <c r="M7" s="351"/>
      <c r="N7" s="351"/>
      <c r="O7" s="351"/>
      <c r="P7" s="351"/>
      <c r="Q7" s="351"/>
      <c r="R7" s="351"/>
      <c r="S7" s="351"/>
      <c r="T7" s="351"/>
      <c r="U7" s="351"/>
      <c r="V7" s="351"/>
      <c r="W7" s="351"/>
      <c r="X7" s="351"/>
      <c r="Y7" s="351"/>
      <c r="Z7" s="351"/>
      <c r="AA7" s="351"/>
      <c r="AB7" s="351"/>
      <c r="AC7" s="351"/>
      <c r="AD7" s="351"/>
      <c r="AE7" s="440"/>
      <c r="AF7" s="297"/>
      <c r="AG7" s="297"/>
      <c r="AH7" s="297"/>
      <c r="AI7" s="475"/>
    </row>
    <row r="8" spans="2:35" ht="34.9" customHeight="1">
      <c r="B8" s="500">
        <v>11.2</v>
      </c>
      <c r="C8" s="501" t="s">
        <v>1840</v>
      </c>
      <c r="D8" s="501"/>
      <c r="E8" s="501"/>
      <c r="F8" s="514"/>
      <c r="G8" s="514"/>
      <c r="H8" s="503"/>
      <c r="I8" s="504"/>
      <c r="J8" s="505"/>
      <c r="K8" s="505"/>
      <c r="L8" s="505"/>
      <c r="M8" s="505"/>
      <c r="N8" s="505"/>
      <c r="O8" s="505"/>
      <c r="P8" s="505"/>
      <c r="Q8" s="505"/>
      <c r="R8" s="505"/>
      <c r="S8" s="505"/>
      <c r="T8" s="505"/>
      <c r="U8" s="505"/>
      <c r="V8" s="505"/>
      <c r="W8" s="505"/>
      <c r="X8" s="505"/>
      <c r="Y8" s="505"/>
      <c r="Z8" s="505"/>
      <c r="AA8" s="505"/>
      <c r="AB8" s="505"/>
      <c r="AC8" s="505"/>
      <c r="AD8" s="505"/>
      <c r="AE8" s="506"/>
      <c r="AF8" s="507"/>
      <c r="AG8" s="507"/>
      <c r="AH8" s="507"/>
      <c r="AI8" s="507"/>
    </row>
    <row r="9" spans="2:35" ht="33" customHeight="1">
      <c r="B9" s="438"/>
      <c r="C9" s="321"/>
      <c r="D9" s="321"/>
      <c r="E9" s="321"/>
      <c r="F9" s="450" t="s">
        <v>1841</v>
      </c>
      <c r="G9" s="450"/>
      <c r="H9" s="415"/>
      <c r="I9" s="415"/>
      <c r="J9" s="416"/>
      <c r="K9" s="416"/>
      <c r="L9" s="416"/>
      <c r="M9" s="416"/>
      <c r="N9" s="416"/>
      <c r="O9" s="416"/>
      <c r="P9" s="416"/>
      <c r="Q9" s="416"/>
      <c r="R9" s="416"/>
      <c r="S9" s="416"/>
      <c r="T9" s="416"/>
      <c r="U9" s="416"/>
      <c r="V9" s="416"/>
      <c r="W9" s="416"/>
      <c r="X9" s="416"/>
      <c r="Y9" s="416"/>
      <c r="Z9" s="416"/>
      <c r="AA9" s="416"/>
      <c r="AB9" s="416"/>
      <c r="AC9" s="416"/>
      <c r="AD9" s="416"/>
      <c r="AE9" s="305"/>
      <c r="AF9" s="305"/>
      <c r="AG9" s="305"/>
      <c r="AH9" s="305"/>
      <c r="AI9" s="306"/>
    </row>
    <row r="10" spans="2:35" ht="34.9" customHeight="1">
      <c r="B10" s="440"/>
      <c r="C10" s="285" t="s">
        <v>225</v>
      </c>
      <c r="D10" s="308"/>
      <c r="E10" s="287" t="s">
        <v>712</v>
      </c>
      <c r="F10" s="288" t="s">
        <v>1842</v>
      </c>
      <c r="G10" s="289"/>
      <c r="H10" s="290"/>
      <c r="I10" s="290"/>
      <c r="J10" s="290"/>
      <c r="K10" s="290"/>
      <c r="L10" s="290"/>
      <c r="M10" s="291"/>
      <c r="N10" s="454"/>
      <c r="O10" s="442"/>
      <c r="P10" s="442"/>
      <c r="Q10" s="442"/>
      <c r="R10" s="442"/>
      <c r="S10" s="442"/>
      <c r="T10" s="442"/>
      <c r="U10" s="443"/>
      <c r="V10" s="444"/>
      <c r="W10" s="444"/>
      <c r="X10" s="444"/>
      <c r="Y10" s="444"/>
      <c r="Z10" s="444"/>
      <c r="AA10" s="444"/>
      <c r="AB10" s="444"/>
      <c r="AC10" s="444"/>
      <c r="AD10" s="444"/>
      <c r="AE10" s="423"/>
      <c r="AF10" s="424"/>
      <c r="AG10" s="424"/>
      <c r="AH10" s="424"/>
      <c r="AI10" s="333"/>
    </row>
    <row r="11" spans="2:35" ht="49.9" customHeight="1">
      <c r="B11" s="314"/>
      <c r="C11" s="315"/>
      <c r="D11" s="315"/>
      <c r="E11" s="315"/>
      <c r="F11" s="286" t="str">
        <f t="shared" ref="F11:F12" si="1">M11&amp;" "&amp;P11</f>
        <v xml:space="preserve">Steel Handrails </v>
      </c>
      <c r="G11" s="452" t="s">
        <v>1843</v>
      </c>
      <c r="H11" s="309" t="s">
        <v>1844</v>
      </c>
      <c r="I11" s="310"/>
      <c r="J11" s="310" t="str">
        <f>VLOOKUP($H11,'WM-AR'!$B$7:$AL$2292,34,FALSE)</f>
        <v>M</v>
      </c>
      <c r="K11" s="310" t="str">
        <f>VLOOKUP($H11,'WM-AR'!$B$7:$AL$2292,4,FALSE)</f>
        <v>Miscellaneous Steel Fabrication Work</v>
      </c>
      <c r="L11" s="310" t="str">
        <f>VLOOKUP($H11,'WM-AR'!$B$7:$AL$2292,6,FALSE)</f>
        <v>Shelter/Building</v>
      </c>
      <c r="M11" s="310" t="str">
        <f>VLOOKUP($H11,'WM-AR'!$B$7:$AL$2292,8,FALSE)</f>
        <v>Steel Handrails</v>
      </c>
      <c r="N11" s="310">
        <f>VLOOKUP($H11,'WM-AR'!$B$7:$AL$2292,10,FALSE)</f>
        <v>0</v>
      </c>
      <c r="O11" s="310">
        <f>VLOOKUP($H11,'WM-AR'!$B$7:$AL$2292,12,FALSE)</f>
        <v>0</v>
      </c>
      <c r="P11" s="310" t="str">
        <f>IF(VLOOKUP($H11,'WM-AR'!$B$7:$AL$2292,14,FALSE)=0,"",VLOOKUP($H11,'WM-AR'!$B$7:$AL$2292,14,FALSE))</f>
        <v/>
      </c>
      <c r="Q11" s="310">
        <f>VLOOKUP($H11,'WM-AR'!$B$7:$AL$2292,16,FALSE)</f>
        <v>0</v>
      </c>
      <c r="R11" s="310">
        <f>VLOOKUP($H11,'WM-AR'!$B$7:$AL$2292,18,FALSE)</f>
        <v>0</v>
      </c>
      <c r="S11" s="310">
        <f>VLOOKUP($H11,'WM-AR'!$B$7:$AL$2292,20,FALSE)</f>
        <v>0</v>
      </c>
      <c r="T11" s="310">
        <f>VLOOKUP($H11,'WM-AR'!$B$7:$AL$2292,22,FALSE)</f>
        <v>0</v>
      </c>
      <c r="U11" s="310">
        <f>VLOOKUP($H11,'WM-AR'!$B$7:$AL$2292,24,FALSE)</f>
        <v>0</v>
      </c>
      <c r="V11" s="310">
        <f>VLOOKUP($H11,'WM-AR'!$B$7:$AL$2292,25,FALSE)</f>
        <v>0</v>
      </c>
      <c r="W11" s="310">
        <f>VLOOKUP($H11,'WM-AR'!$B$7:$AL$2292,26,FALSE)</f>
        <v>0</v>
      </c>
      <c r="X11" s="310">
        <f>VLOOKUP($H11,'WM-AR'!$B$7:$AL$2292,27,FALSE)</f>
        <v>0</v>
      </c>
      <c r="Y11" s="310">
        <f>VLOOKUP($H11,'WM-AR'!$B$7:$AL$2292,28,FALSE)</f>
        <v>0</v>
      </c>
      <c r="Z11" s="310" t="str">
        <f>VLOOKUP($H11,'WM-AR'!$B$7:$AL$2292,29,FALSE)</f>
        <v>Material: (   )</v>
      </c>
      <c r="AA11" s="310">
        <f>VLOOKUP($H11,'WM-AR'!$B$7:$AL$2292,30,FALSE)</f>
        <v>0</v>
      </c>
      <c r="AB11" s="310">
        <f>VLOOKUP($H11,'WM-AR'!$B$7:$AL$2292,31,FALSE)</f>
        <v>0</v>
      </c>
      <c r="AC11" s="310" t="str">
        <f>VLOOKUP($H11,'WM-AR'!$B$7:$AL$2292,32,FALSE)</f>
        <v>H=(  )mm</v>
      </c>
      <c r="AD11" s="310">
        <f>VLOOKUP($H11,'WM-AR'!$B$7:$AL$2292,33,FALSE)</f>
        <v>0</v>
      </c>
      <c r="AE11" s="287" t="s">
        <v>1845</v>
      </c>
      <c r="AF11" s="491" t="s">
        <v>1092</v>
      </c>
      <c r="AG11" s="492"/>
      <c r="AH11" s="492" t="s">
        <v>1846</v>
      </c>
      <c r="AI11" s="334"/>
    </row>
    <row r="12" spans="2:35" ht="49.9" customHeight="1">
      <c r="B12" s="314"/>
      <c r="C12" s="315"/>
      <c r="D12" s="315"/>
      <c r="E12" s="315"/>
      <c r="F12" s="286" t="str">
        <f t="shared" si="1"/>
        <v xml:space="preserve">Steel Handrails </v>
      </c>
      <c r="G12" s="452" t="s">
        <v>1847</v>
      </c>
      <c r="H12" s="309" t="s">
        <v>1848</v>
      </c>
      <c r="I12" s="310"/>
      <c r="J12" s="310" t="str">
        <f>VLOOKUP($H12,'WM-AR'!$B$7:$AL$2292,34,FALSE)</f>
        <v>M</v>
      </c>
      <c r="K12" s="310" t="str">
        <f>VLOOKUP($H12,'WM-AR'!$B$7:$AL$2292,4,FALSE)</f>
        <v>Miscellaneous Steel Erection Work</v>
      </c>
      <c r="L12" s="310" t="str">
        <f>VLOOKUP($H12,'WM-AR'!$B$7:$AL$2292,6,FALSE)</f>
        <v>Shelter/Building</v>
      </c>
      <c r="M12" s="310" t="str">
        <f>VLOOKUP($H12,'WM-AR'!$B$7:$AL$2292,8,FALSE)</f>
        <v>Steel Handrails</v>
      </c>
      <c r="N12" s="310">
        <f>VLOOKUP($H12,'WM-AR'!$B$7:$AL$2292,10,FALSE)</f>
        <v>0</v>
      </c>
      <c r="O12" s="310">
        <f>VLOOKUP($H12,'WM-AR'!$B$7:$AL$2292,12,FALSE)</f>
        <v>0</v>
      </c>
      <c r="P12" s="310" t="str">
        <f>IF(VLOOKUP($H12,'WM-AR'!$B$7:$AL$2292,14,FALSE)=0,"",VLOOKUP($H12,'WM-AR'!$B$7:$AL$2292,14,FALSE))</f>
        <v/>
      </c>
      <c r="Q12" s="310">
        <f>VLOOKUP($H12,'WM-AR'!$B$7:$AL$2292,16,FALSE)</f>
        <v>0</v>
      </c>
      <c r="R12" s="310">
        <f>VLOOKUP($H12,'WM-AR'!$B$7:$AL$2292,18,FALSE)</f>
        <v>0</v>
      </c>
      <c r="S12" s="310">
        <f>VLOOKUP($H12,'WM-AR'!$B$7:$AL$2292,20,FALSE)</f>
        <v>0</v>
      </c>
      <c r="T12" s="310">
        <f>VLOOKUP($H12,'WM-AR'!$B$7:$AL$2292,22,FALSE)</f>
        <v>0</v>
      </c>
      <c r="U12" s="310">
        <f>VLOOKUP($H12,'WM-AR'!$B$7:$AL$2292,24,FALSE)</f>
        <v>0</v>
      </c>
      <c r="V12" s="310">
        <f>VLOOKUP($H12,'WM-AR'!$B$7:$AL$2292,25,FALSE)</f>
        <v>0</v>
      </c>
      <c r="W12" s="310">
        <f>VLOOKUP($H12,'WM-AR'!$B$7:$AL$2292,26,FALSE)</f>
        <v>0</v>
      </c>
      <c r="X12" s="310">
        <f>VLOOKUP($H12,'WM-AR'!$B$7:$AL$2292,27,FALSE)</f>
        <v>0</v>
      </c>
      <c r="Y12" s="310">
        <f>VLOOKUP($H12,'WM-AR'!$B$7:$AL$2292,28,FALSE)</f>
        <v>0</v>
      </c>
      <c r="Z12" s="310" t="str">
        <f>VLOOKUP($H12,'WM-AR'!$B$7:$AL$2292,29,FALSE)</f>
        <v>Material: (   )</v>
      </c>
      <c r="AA12" s="310">
        <f>VLOOKUP($H12,'WM-AR'!$B$7:$AL$2292,30,FALSE)</f>
        <v>0</v>
      </c>
      <c r="AB12" s="310">
        <f>VLOOKUP($H12,'WM-AR'!$B$7:$AL$2292,31,FALSE)</f>
        <v>0</v>
      </c>
      <c r="AC12" s="310" t="str">
        <f>VLOOKUP($H12,'WM-AR'!$B$7:$AL$2292,32,FALSE)</f>
        <v>H=(  )mm</v>
      </c>
      <c r="AD12" s="310">
        <f>VLOOKUP($H12,'WM-AR'!$B$7:$AL$2292,33,FALSE)</f>
        <v>0</v>
      </c>
      <c r="AE12" s="287" t="s">
        <v>1845</v>
      </c>
      <c r="AF12" s="491" t="s">
        <v>1092</v>
      </c>
      <c r="AG12" s="492"/>
      <c r="AH12" s="492" t="s">
        <v>1846</v>
      </c>
      <c r="AI12" s="334"/>
    </row>
    <row r="13" spans="2:35" ht="34.9" customHeight="1">
      <c r="B13" s="349"/>
      <c r="C13" s="420"/>
      <c r="D13" s="420"/>
      <c r="E13" s="420"/>
      <c r="F13" s="420"/>
      <c r="G13" s="420"/>
      <c r="H13" s="350"/>
      <c r="I13" s="351"/>
      <c r="J13" s="333"/>
      <c r="K13" s="333"/>
      <c r="L13" s="333"/>
      <c r="M13" s="333"/>
      <c r="N13" s="333"/>
      <c r="O13" s="333"/>
      <c r="P13" s="333"/>
      <c r="Q13" s="333"/>
      <c r="R13" s="333"/>
      <c r="S13" s="333"/>
      <c r="T13" s="333"/>
      <c r="U13" s="333"/>
      <c r="V13" s="333"/>
      <c r="W13" s="333"/>
      <c r="X13" s="333"/>
      <c r="Y13" s="333"/>
      <c r="Z13" s="333"/>
      <c r="AA13" s="333"/>
      <c r="AB13" s="333"/>
      <c r="AC13" s="333"/>
      <c r="AD13" s="333"/>
      <c r="AE13" s="427"/>
      <c r="AF13" s="472"/>
      <c r="AG13" s="472"/>
      <c r="AH13" s="472"/>
      <c r="AI13" s="333"/>
    </row>
    <row r="14" spans="2:35" ht="33" customHeight="1">
      <c r="B14" s="438"/>
      <c r="C14" s="321"/>
      <c r="D14" s="321"/>
      <c r="E14" s="321"/>
      <c r="F14" s="450" t="s">
        <v>1841</v>
      </c>
      <c r="G14" s="450"/>
      <c r="H14" s="415"/>
      <c r="I14" s="415"/>
      <c r="J14" s="416"/>
      <c r="K14" s="416"/>
      <c r="L14" s="416"/>
      <c r="M14" s="416"/>
      <c r="N14" s="416"/>
      <c r="O14" s="416"/>
      <c r="P14" s="416"/>
      <c r="Q14" s="416"/>
      <c r="R14" s="416"/>
      <c r="S14" s="416"/>
      <c r="T14" s="416"/>
      <c r="U14" s="416"/>
      <c r="V14" s="416"/>
      <c r="W14" s="416"/>
      <c r="X14" s="416"/>
      <c r="Y14" s="416"/>
      <c r="Z14" s="416"/>
      <c r="AA14" s="416"/>
      <c r="AB14" s="416"/>
      <c r="AC14" s="416"/>
      <c r="AD14" s="416"/>
      <c r="AE14" s="305"/>
      <c r="AF14" s="305"/>
      <c r="AG14" s="305"/>
      <c r="AH14" s="305"/>
      <c r="AI14" s="306"/>
    </row>
    <row r="15" spans="2:35" ht="34.9" customHeight="1">
      <c r="B15" s="440"/>
      <c r="C15" s="285" t="s">
        <v>225</v>
      </c>
      <c r="D15" s="308"/>
      <c r="E15" s="287" t="s">
        <v>712</v>
      </c>
      <c r="F15" s="288" t="s">
        <v>1842</v>
      </c>
      <c r="G15" s="289"/>
      <c r="H15" s="290"/>
      <c r="I15" s="290"/>
      <c r="J15" s="290"/>
      <c r="K15" s="290"/>
      <c r="L15" s="290"/>
      <c r="M15" s="291"/>
      <c r="N15" s="454"/>
      <c r="O15" s="442"/>
      <c r="P15" s="442"/>
      <c r="Q15" s="442"/>
      <c r="R15" s="442"/>
      <c r="S15" s="442"/>
      <c r="T15" s="442"/>
      <c r="U15" s="443"/>
      <c r="V15" s="444"/>
      <c r="W15" s="444"/>
      <c r="X15" s="444"/>
      <c r="Y15" s="444"/>
      <c r="Z15" s="444"/>
      <c r="AA15" s="444"/>
      <c r="AB15" s="444"/>
      <c r="AC15" s="444"/>
      <c r="AD15" s="444"/>
      <c r="AE15" s="423"/>
      <c r="AF15" s="424"/>
      <c r="AG15" s="424"/>
      <c r="AH15" s="424"/>
      <c r="AI15" s="333"/>
    </row>
    <row r="16" spans="2:35" ht="49.9" customHeight="1">
      <c r="B16" s="314"/>
      <c r="C16" s="315"/>
      <c r="D16" s="315"/>
      <c r="E16" s="315"/>
      <c r="F16" s="286" t="str">
        <f t="shared" ref="F16:F17" si="2">M16&amp;" "&amp;P16</f>
        <v xml:space="preserve">Steel Handrails </v>
      </c>
      <c r="G16" s="452" t="s">
        <v>1843</v>
      </c>
      <c r="H16" s="309" t="s">
        <v>1844</v>
      </c>
      <c r="I16" s="310"/>
      <c r="J16" s="310" t="str">
        <f>VLOOKUP($H16,'WM-AR'!$B$7:$AL$2292,34,FALSE)</f>
        <v>M</v>
      </c>
      <c r="K16" s="310" t="str">
        <f>VLOOKUP($H16,'WM-AR'!$B$7:$AL$2292,4,FALSE)</f>
        <v>Miscellaneous Steel Fabrication Work</v>
      </c>
      <c r="L16" s="310" t="str">
        <f>VLOOKUP($H16,'WM-AR'!$B$7:$AL$2292,6,FALSE)</f>
        <v>Shelter/Building</v>
      </c>
      <c r="M16" s="310" t="str">
        <f>VLOOKUP($H16,'WM-AR'!$B$7:$AL$2292,8,FALSE)</f>
        <v>Steel Handrails</v>
      </c>
      <c r="N16" s="310">
        <f>VLOOKUP($H16,'WM-AR'!$B$7:$AL$2292,10,FALSE)</f>
        <v>0</v>
      </c>
      <c r="O16" s="310">
        <f>VLOOKUP($H16,'WM-AR'!$B$7:$AL$2292,12,FALSE)</f>
        <v>0</v>
      </c>
      <c r="P16" s="310" t="str">
        <f>IF(VLOOKUP($H16,'WM-AR'!$B$7:$AL$2292,14,FALSE)=0,"",VLOOKUP($H16,'WM-AR'!$B$7:$AL$2292,14,FALSE))</f>
        <v/>
      </c>
      <c r="Q16" s="310">
        <f>VLOOKUP($H16,'WM-AR'!$B$7:$AL$2292,16,FALSE)</f>
        <v>0</v>
      </c>
      <c r="R16" s="310">
        <f>VLOOKUP($H16,'WM-AR'!$B$7:$AL$2292,18,FALSE)</f>
        <v>0</v>
      </c>
      <c r="S16" s="310">
        <f>VLOOKUP($H16,'WM-AR'!$B$7:$AL$2292,20,FALSE)</f>
        <v>0</v>
      </c>
      <c r="T16" s="310">
        <f>VLOOKUP($H16,'WM-AR'!$B$7:$AL$2292,22,FALSE)</f>
        <v>0</v>
      </c>
      <c r="U16" s="310">
        <f>VLOOKUP($H16,'WM-AR'!$B$7:$AL$2292,24,FALSE)</f>
        <v>0</v>
      </c>
      <c r="V16" s="310">
        <f>VLOOKUP($H16,'WM-AR'!$B$7:$AL$2292,25,FALSE)</f>
        <v>0</v>
      </c>
      <c r="W16" s="310">
        <f>VLOOKUP($H16,'WM-AR'!$B$7:$AL$2292,26,FALSE)</f>
        <v>0</v>
      </c>
      <c r="X16" s="310">
        <f>VLOOKUP($H16,'WM-AR'!$B$7:$AL$2292,27,FALSE)</f>
        <v>0</v>
      </c>
      <c r="Y16" s="310">
        <f>VLOOKUP($H16,'WM-AR'!$B$7:$AL$2292,28,FALSE)</f>
        <v>0</v>
      </c>
      <c r="Z16" s="310" t="str">
        <f>VLOOKUP($H16,'WM-AR'!$B$7:$AL$2292,29,FALSE)</f>
        <v>Material: (   )</v>
      </c>
      <c r="AA16" s="310">
        <f>VLOOKUP($H16,'WM-AR'!$B$7:$AL$2292,30,FALSE)</f>
        <v>0</v>
      </c>
      <c r="AB16" s="310">
        <f>VLOOKUP($H16,'WM-AR'!$B$7:$AL$2292,31,FALSE)</f>
        <v>0</v>
      </c>
      <c r="AC16" s="310" t="str">
        <f>VLOOKUP($H16,'WM-AR'!$B$7:$AL$2292,32,FALSE)</f>
        <v>H=(  )mm</v>
      </c>
      <c r="AD16" s="310">
        <f>VLOOKUP($H16,'WM-AR'!$B$7:$AL$2292,33,FALSE)</f>
        <v>0</v>
      </c>
      <c r="AE16" s="287" t="s">
        <v>1845</v>
      </c>
      <c r="AF16" s="491" t="s">
        <v>1092</v>
      </c>
      <c r="AG16" s="492">
        <v>18.87</v>
      </c>
      <c r="AH16" s="492" t="s">
        <v>1846</v>
      </c>
      <c r="AI16" s="334"/>
    </row>
    <row r="17" spans="2:35" ht="49.9" customHeight="1">
      <c r="B17" s="314"/>
      <c r="C17" s="315"/>
      <c r="D17" s="315"/>
      <c r="E17" s="315"/>
      <c r="F17" s="286" t="str">
        <f t="shared" si="2"/>
        <v xml:space="preserve">Steel Handrails </v>
      </c>
      <c r="G17" s="452" t="s">
        <v>1847</v>
      </c>
      <c r="H17" s="309" t="s">
        <v>1848</v>
      </c>
      <c r="I17" s="310"/>
      <c r="J17" s="310" t="str">
        <f>VLOOKUP($H17,'WM-AR'!$B$7:$AL$2292,34,FALSE)</f>
        <v>M</v>
      </c>
      <c r="K17" s="310" t="str">
        <f>VLOOKUP($H17,'WM-AR'!$B$7:$AL$2292,4,FALSE)</f>
        <v>Miscellaneous Steel Erection Work</v>
      </c>
      <c r="L17" s="310" t="str">
        <f>VLOOKUP($H17,'WM-AR'!$B$7:$AL$2292,6,FALSE)</f>
        <v>Shelter/Building</v>
      </c>
      <c r="M17" s="310" t="str">
        <f>VLOOKUP($H17,'WM-AR'!$B$7:$AL$2292,8,FALSE)</f>
        <v>Steel Handrails</v>
      </c>
      <c r="N17" s="310">
        <f>VLOOKUP($H17,'WM-AR'!$B$7:$AL$2292,10,FALSE)</f>
        <v>0</v>
      </c>
      <c r="O17" s="310">
        <f>VLOOKUP($H17,'WM-AR'!$B$7:$AL$2292,12,FALSE)</f>
        <v>0</v>
      </c>
      <c r="P17" s="310" t="str">
        <f>IF(VLOOKUP($H17,'WM-AR'!$B$7:$AL$2292,14,FALSE)=0,"",VLOOKUP($H17,'WM-AR'!$B$7:$AL$2292,14,FALSE))</f>
        <v/>
      </c>
      <c r="Q17" s="310">
        <f>VLOOKUP($H17,'WM-AR'!$B$7:$AL$2292,16,FALSE)</f>
        <v>0</v>
      </c>
      <c r="R17" s="310">
        <f>VLOOKUP($H17,'WM-AR'!$B$7:$AL$2292,18,FALSE)</f>
        <v>0</v>
      </c>
      <c r="S17" s="310">
        <f>VLOOKUP($H17,'WM-AR'!$B$7:$AL$2292,20,FALSE)</f>
        <v>0</v>
      </c>
      <c r="T17" s="310">
        <f>VLOOKUP($H17,'WM-AR'!$B$7:$AL$2292,22,FALSE)</f>
        <v>0</v>
      </c>
      <c r="U17" s="310">
        <f>VLOOKUP($H17,'WM-AR'!$B$7:$AL$2292,24,FALSE)</f>
        <v>0</v>
      </c>
      <c r="V17" s="310">
        <f>VLOOKUP($H17,'WM-AR'!$B$7:$AL$2292,25,FALSE)</f>
        <v>0</v>
      </c>
      <c r="W17" s="310">
        <f>VLOOKUP($H17,'WM-AR'!$B$7:$AL$2292,26,FALSE)</f>
        <v>0</v>
      </c>
      <c r="X17" s="310">
        <f>VLOOKUP($H17,'WM-AR'!$B$7:$AL$2292,27,FALSE)</f>
        <v>0</v>
      </c>
      <c r="Y17" s="310">
        <f>VLOOKUP($H17,'WM-AR'!$B$7:$AL$2292,28,FALSE)</f>
        <v>0</v>
      </c>
      <c r="Z17" s="310" t="str">
        <f>VLOOKUP($H17,'WM-AR'!$B$7:$AL$2292,29,FALSE)</f>
        <v>Material: (   )</v>
      </c>
      <c r="AA17" s="310">
        <f>VLOOKUP($H17,'WM-AR'!$B$7:$AL$2292,30,FALSE)</f>
        <v>0</v>
      </c>
      <c r="AB17" s="310">
        <f>VLOOKUP($H17,'WM-AR'!$B$7:$AL$2292,31,FALSE)</f>
        <v>0</v>
      </c>
      <c r="AC17" s="310" t="str">
        <f>VLOOKUP($H17,'WM-AR'!$B$7:$AL$2292,32,FALSE)</f>
        <v>H=(  )mm</v>
      </c>
      <c r="AD17" s="310">
        <f>VLOOKUP($H17,'WM-AR'!$B$7:$AL$2292,33,FALSE)</f>
        <v>0</v>
      </c>
      <c r="AE17" s="287" t="s">
        <v>1845</v>
      </c>
      <c r="AF17" s="491" t="s">
        <v>1092</v>
      </c>
      <c r="AG17" s="492">
        <v>18.87</v>
      </c>
      <c r="AH17" s="492" t="s">
        <v>1846</v>
      </c>
      <c r="AI17" s="334"/>
    </row>
    <row r="18" spans="2:35" ht="34.9" customHeight="1">
      <c r="B18" s="349"/>
      <c r="C18" s="420"/>
      <c r="D18" s="420"/>
      <c r="E18" s="420"/>
      <c r="F18" s="420"/>
      <c r="G18" s="420"/>
      <c r="H18" s="350"/>
      <c r="I18" s="351"/>
      <c r="J18" s="333"/>
      <c r="K18" s="333"/>
      <c r="L18" s="333"/>
      <c r="M18" s="333"/>
      <c r="N18" s="333"/>
      <c r="O18" s="333"/>
      <c r="P18" s="333"/>
      <c r="Q18" s="333"/>
      <c r="R18" s="333"/>
      <c r="S18" s="333"/>
      <c r="T18" s="333"/>
      <c r="U18" s="333"/>
      <c r="V18" s="333"/>
      <c r="W18" s="333"/>
      <c r="X18" s="333"/>
      <c r="Y18" s="333"/>
      <c r="Z18" s="333"/>
      <c r="AA18" s="333"/>
      <c r="AB18" s="333"/>
      <c r="AC18" s="333"/>
      <c r="AD18" s="333"/>
      <c r="AE18" s="427"/>
      <c r="AF18" s="472"/>
      <c r="AG18" s="472"/>
      <c r="AH18" s="472"/>
      <c r="AI18" s="333"/>
    </row>
    <row r="19" spans="2:35" ht="33" customHeight="1">
      <c r="B19" s="438"/>
      <c r="C19" s="321"/>
      <c r="D19" s="321"/>
      <c r="E19" s="321"/>
      <c r="F19" s="450" t="s">
        <v>1849</v>
      </c>
      <c r="G19" s="450"/>
      <c r="H19" s="415"/>
      <c r="I19" s="415"/>
      <c r="J19" s="416"/>
      <c r="K19" s="416"/>
      <c r="L19" s="416"/>
      <c r="M19" s="416"/>
      <c r="N19" s="416"/>
      <c r="O19" s="416"/>
      <c r="P19" s="416"/>
      <c r="Q19" s="416"/>
      <c r="R19" s="416"/>
      <c r="S19" s="416"/>
      <c r="T19" s="416"/>
      <c r="U19" s="416"/>
      <c r="V19" s="416"/>
      <c r="W19" s="416"/>
      <c r="X19" s="416"/>
      <c r="Y19" s="416"/>
      <c r="Z19" s="416"/>
      <c r="AA19" s="416"/>
      <c r="AB19" s="416"/>
      <c r="AC19" s="416"/>
      <c r="AD19" s="416"/>
      <c r="AE19" s="305"/>
      <c r="AF19" s="305"/>
      <c r="AG19" s="305"/>
      <c r="AH19" s="305"/>
      <c r="AI19" s="306"/>
    </row>
    <row r="20" spans="2:35" ht="34.9" customHeight="1">
      <c r="B20" s="440"/>
      <c r="C20" s="285" t="s">
        <v>225</v>
      </c>
      <c r="D20" s="308"/>
      <c r="E20" s="287" t="s">
        <v>712</v>
      </c>
      <c r="F20" s="288" t="s">
        <v>1850</v>
      </c>
      <c r="G20" s="289"/>
      <c r="H20" s="290"/>
      <c r="I20" s="290"/>
      <c r="J20" s="290"/>
      <c r="K20" s="290"/>
      <c r="L20" s="290"/>
      <c r="M20" s="291"/>
      <c r="N20" s="454"/>
      <c r="O20" s="442"/>
      <c r="P20" s="442"/>
      <c r="Q20" s="442"/>
      <c r="R20" s="442"/>
      <c r="S20" s="442"/>
      <c r="T20" s="442"/>
      <c r="U20" s="443"/>
      <c r="V20" s="444"/>
      <c r="W20" s="444"/>
      <c r="X20" s="444"/>
      <c r="Y20" s="444"/>
      <c r="Z20" s="444"/>
      <c r="AA20" s="444"/>
      <c r="AB20" s="444"/>
      <c r="AC20" s="444"/>
      <c r="AD20" s="444"/>
      <c r="AE20" s="423"/>
      <c r="AF20" s="424"/>
      <c r="AG20" s="424"/>
      <c r="AH20" s="424"/>
      <c r="AI20" s="333"/>
    </row>
    <row r="21" spans="2:35" ht="49.9" customHeight="1">
      <c r="B21" s="314"/>
      <c r="C21" s="315"/>
      <c r="D21" s="315"/>
      <c r="E21" s="315"/>
      <c r="F21" s="286" t="str">
        <f t="shared" ref="F21:F22" si="3">M21&amp;" "&amp;P21</f>
        <v xml:space="preserve">Steel Handrails - Removable </v>
      </c>
      <c r="G21" s="452" t="s">
        <v>1851</v>
      </c>
      <c r="H21" s="309" t="s">
        <v>1852</v>
      </c>
      <c r="I21" s="310"/>
      <c r="J21" s="310" t="str">
        <f>VLOOKUP($H21,'WM-AR'!$B$7:$AL$2292,34,FALSE)</f>
        <v>M</v>
      </c>
      <c r="K21" s="310" t="str">
        <f>VLOOKUP($H21,'WM-AR'!$B$7:$AL$2292,4,FALSE)</f>
        <v>Miscellaneous Steel Fabrication Work</v>
      </c>
      <c r="L21" s="310" t="str">
        <f>VLOOKUP($H21,'WM-AR'!$B$7:$AL$2292,6,FALSE)</f>
        <v>Shelter/Building</v>
      </c>
      <c r="M21" s="310" t="str">
        <f>VLOOKUP($H21,'WM-AR'!$B$7:$AL$2292,8,FALSE)</f>
        <v>Steel Handrails - Removable</v>
      </c>
      <c r="N21" s="310">
        <f>VLOOKUP($H21,'WM-AR'!$B$7:$AL$2292,10,FALSE)</f>
        <v>0</v>
      </c>
      <c r="O21" s="310">
        <f>VLOOKUP($H21,'WM-AR'!$B$7:$AL$2292,12,FALSE)</f>
        <v>0</v>
      </c>
      <c r="P21" s="310" t="str">
        <f>IF(VLOOKUP($H21,'WM-AR'!$B$7:$AL$2292,14,FALSE)=0,"",VLOOKUP($H21,'WM-AR'!$B$7:$AL$2292,14,FALSE))</f>
        <v/>
      </c>
      <c r="Q21" s="310">
        <f>VLOOKUP($H21,'WM-AR'!$B$7:$AL$2292,16,FALSE)</f>
        <v>0</v>
      </c>
      <c r="R21" s="310">
        <f>VLOOKUP($H21,'WM-AR'!$B$7:$AL$2292,18,FALSE)</f>
        <v>0</v>
      </c>
      <c r="S21" s="310">
        <f>VLOOKUP($H21,'WM-AR'!$B$7:$AL$2292,20,FALSE)</f>
        <v>0</v>
      </c>
      <c r="T21" s="310">
        <f>VLOOKUP($H21,'WM-AR'!$B$7:$AL$2292,22,FALSE)</f>
        <v>0</v>
      </c>
      <c r="U21" s="310">
        <f>VLOOKUP($H21,'WM-AR'!$B$7:$AL$2292,24,FALSE)</f>
        <v>0</v>
      </c>
      <c r="V21" s="310">
        <f>VLOOKUP($H21,'WM-AR'!$B$7:$AL$2292,25,FALSE)</f>
        <v>0</v>
      </c>
      <c r="W21" s="310">
        <f>VLOOKUP($H21,'WM-AR'!$B$7:$AL$2292,26,FALSE)</f>
        <v>0</v>
      </c>
      <c r="X21" s="310">
        <f>VLOOKUP($H21,'WM-AR'!$B$7:$AL$2292,27,FALSE)</f>
        <v>0</v>
      </c>
      <c r="Y21" s="310">
        <f>VLOOKUP($H21,'WM-AR'!$B$7:$AL$2292,28,FALSE)</f>
        <v>0</v>
      </c>
      <c r="Z21" s="310" t="str">
        <f>VLOOKUP($H21,'WM-AR'!$B$7:$AL$2292,29,FALSE)</f>
        <v>Material: (   )</v>
      </c>
      <c r="AA21" s="310">
        <f>VLOOKUP($H21,'WM-AR'!$B$7:$AL$2292,30,FALSE)</f>
        <v>0</v>
      </c>
      <c r="AB21" s="310">
        <f>VLOOKUP($H21,'WM-AR'!$B$7:$AL$2292,31,FALSE)</f>
        <v>0</v>
      </c>
      <c r="AC21" s="310" t="str">
        <f>VLOOKUP($H21,'WM-AR'!$B$7:$AL$2292,32,FALSE)</f>
        <v>H=(  )mm</v>
      </c>
      <c r="AD21" s="310">
        <f>VLOOKUP($H21,'WM-AR'!$B$7:$AL$2292,33,FALSE)</f>
        <v>0</v>
      </c>
      <c r="AE21" s="287" t="s">
        <v>1845</v>
      </c>
      <c r="AF21" s="491" t="s">
        <v>1092</v>
      </c>
      <c r="AG21" s="492"/>
      <c r="AH21" s="492" t="s">
        <v>1846</v>
      </c>
      <c r="AI21" s="334"/>
    </row>
    <row r="22" spans="2:35" ht="49.9" customHeight="1">
      <c r="B22" s="314"/>
      <c r="C22" s="315"/>
      <c r="D22" s="315"/>
      <c r="E22" s="315"/>
      <c r="F22" s="286" t="str">
        <f t="shared" si="3"/>
        <v xml:space="preserve">Steel Handrails - Removable </v>
      </c>
      <c r="G22" s="452" t="s">
        <v>1853</v>
      </c>
      <c r="H22" s="309" t="s">
        <v>1854</v>
      </c>
      <c r="I22" s="310"/>
      <c r="J22" s="310" t="str">
        <f>VLOOKUP($H22,'WM-AR'!$B$7:$AL$2292,34,FALSE)</f>
        <v>M</v>
      </c>
      <c r="K22" s="310" t="str">
        <f>VLOOKUP($H22,'WM-AR'!$B$7:$AL$2292,4,FALSE)</f>
        <v>Miscellaneous Steel Erection Work</v>
      </c>
      <c r="L22" s="310" t="str">
        <f>VLOOKUP($H22,'WM-AR'!$B$7:$AL$2292,6,FALSE)</f>
        <v>Shelter/Building</v>
      </c>
      <c r="M22" s="310" t="str">
        <f>VLOOKUP($H22,'WM-AR'!$B$7:$AL$2292,8,FALSE)</f>
        <v>Steel Handrails - Removable</v>
      </c>
      <c r="N22" s="310">
        <f>VLOOKUP($H22,'WM-AR'!$B$7:$AL$2292,10,FALSE)</f>
        <v>0</v>
      </c>
      <c r="O22" s="310">
        <f>VLOOKUP($H22,'WM-AR'!$B$7:$AL$2292,12,FALSE)</f>
        <v>0</v>
      </c>
      <c r="P22" s="310" t="str">
        <f>IF(VLOOKUP($H22,'WM-AR'!$B$7:$AL$2292,14,FALSE)=0,"",VLOOKUP($H22,'WM-AR'!$B$7:$AL$2292,14,FALSE))</f>
        <v/>
      </c>
      <c r="Q22" s="310">
        <f>VLOOKUP($H22,'WM-AR'!$B$7:$AL$2292,16,FALSE)</f>
        <v>0</v>
      </c>
      <c r="R22" s="310">
        <f>VLOOKUP($H22,'WM-AR'!$B$7:$AL$2292,18,FALSE)</f>
        <v>0</v>
      </c>
      <c r="S22" s="310">
        <f>VLOOKUP($H22,'WM-AR'!$B$7:$AL$2292,20,FALSE)</f>
        <v>0</v>
      </c>
      <c r="T22" s="310">
        <f>VLOOKUP($H22,'WM-AR'!$B$7:$AL$2292,22,FALSE)</f>
        <v>0</v>
      </c>
      <c r="U22" s="310">
        <f>VLOOKUP($H22,'WM-AR'!$B$7:$AL$2292,24,FALSE)</f>
        <v>0</v>
      </c>
      <c r="V22" s="310">
        <f>VLOOKUP($H22,'WM-AR'!$B$7:$AL$2292,25,FALSE)</f>
        <v>0</v>
      </c>
      <c r="W22" s="310">
        <f>VLOOKUP($H22,'WM-AR'!$B$7:$AL$2292,26,FALSE)</f>
        <v>0</v>
      </c>
      <c r="X22" s="310">
        <f>VLOOKUP($H22,'WM-AR'!$B$7:$AL$2292,27,FALSE)</f>
        <v>0</v>
      </c>
      <c r="Y22" s="310">
        <f>VLOOKUP($H22,'WM-AR'!$B$7:$AL$2292,28,FALSE)</f>
        <v>0</v>
      </c>
      <c r="Z22" s="310" t="str">
        <f>VLOOKUP($H22,'WM-AR'!$B$7:$AL$2292,29,FALSE)</f>
        <v>Material: (   )</v>
      </c>
      <c r="AA22" s="310">
        <f>VLOOKUP($H22,'WM-AR'!$B$7:$AL$2292,30,FALSE)</f>
        <v>0</v>
      </c>
      <c r="AB22" s="310">
        <f>VLOOKUP($H22,'WM-AR'!$B$7:$AL$2292,31,FALSE)</f>
        <v>0</v>
      </c>
      <c r="AC22" s="310" t="str">
        <f>VLOOKUP($H22,'WM-AR'!$B$7:$AL$2292,32,FALSE)</f>
        <v>H=(  )mm</v>
      </c>
      <c r="AD22" s="310">
        <f>VLOOKUP($H22,'WM-AR'!$B$7:$AL$2292,33,FALSE)</f>
        <v>0</v>
      </c>
      <c r="AE22" s="287" t="s">
        <v>1845</v>
      </c>
      <c r="AF22" s="491" t="s">
        <v>1092</v>
      </c>
      <c r="AG22" s="492"/>
      <c r="AH22" s="492" t="s">
        <v>1846</v>
      </c>
      <c r="AI22" s="334"/>
    </row>
    <row r="23" spans="2:35" ht="34.9" customHeight="1">
      <c r="B23" s="349"/>
      <c r="C23" s="420"/>
      <c r="D23" s="420"/>
      <c r="E23" s="420"/>
      <c r="F23" s="420"/>
      <c r="G23" s="420"/>
      <c r="H23" s="350"/>
      <c r="I23" s="351"/>
      <c r="J23" s="333"/>
      <c r="K23" s="333"/>
      <c r="L23" s="333"/>
      <c r="M23" s="333"/>
      <c r="N23" s="333"/>
      <c r="O23" s="333"/>
      <c r="P23" s="333"/>
      <c r="Q23" s="333"/>
      <c r="R23" s="333"/>
      <c r="S23" s="333"/>
      <c r="T23" s="333"/>
      <c r="U23" s="333"/>
      <c r="V23" s="333"/>
      <c r="W23" s="333"/>
      <c r="X23" s="333"/>
      <c r="Y23" s="333"/>
      <c r="Z23" s="333"/>
      <c r="AA23" s="333"/>
      <c r="AB23" s="333"/>
      <c r="AC23" s="333"/>
      <c r="AD23" s="333"/>
      <c r="AE23" s="427"/>
      <c r="AF23" s="472"/>
      <c r="AG23" s="472"/>
      <c r="AH23" s="472"/>
      <c r="AI23" s="333"/>
    </row>
    <row r="24" spans="2:35" ht="34.9" customHeight="1">
      <c r="B24" s="500">
        <v>11.3</v>
      </c>
      <c r="C24" s="501" t="s">
        <v>1855</v>
      </c>
      <c r="D24" s="501"/>
      <c r="E24" s="501"/>
      <c r="F24" s="514"/>
      <c r="G24" s="514"/>
      <c r="H24" s="503"/>
      <c r="I24" s="504"/>
      <c r="J24" s="505"/>
      <c r="K24" s="505"/>
      <c r="L24" s="505"/>
      <c r="M24" s="505"/>
      <c r="N24" s="505"/>
      <c r="O24" s="505"/>
      <c r="P24" s="505"/>
      <c r="Q24" s="505"/>
      <c r="R24" s="505"/>
      <c r="S24" s="505"/>
      <c r="T24" s="505"/>
      <c r="U24" s="505"/>
      <c r="V24" s="505"/>
      <c r="W24" s="505"/>
      <c r="X24" s="505"/>
      <c r="Y24" s="505"/>
      <c r="Z24" s="505"/>
      <c r="AA24" s="505"/>
      <c r="AB24" s="505"/>
      <c r="AC24" s="505"/>
      <c r="AD24" s="505"/>
      <c r="AE24" s="506"/>
      <c r="AF24" s="507"/>
      <c r="AG24" s="507"/>
      <c r="AH24" s="507"/>
      <c r="AI24" s="507"/>
    </row>
    <row r="25" spans="2:35" ht="34.9" customHeight="1">
      <c r="B25" s="440"/>
      <c r="C25" s="285" t="s">
        <v>225</v>
      </c>
      <c r="D25" s="308"/>
      <c r="E25" s="287"/>
      <c r="F25" s="288"/>
      <c r="G25" s="289"/>
      <c r="H25" s="290"/>
      <c r="I25" s="290"/>
      <c r="J25" s="290"/>
      <c r="K25" s="290"/>
      <c r="L25" s="290"/>
      <c r="M25" s="291"/>
      <c r="N25" s="454"/>
      <c r="O25" s="442"/>
      <c r="P25" s="442"/>
      <c r="Q25" s="442"/>
      <c r="R25" s="442"/>
      <c r="S25" s="442"/>
      <c r="T25" s="442"/>
      <c r="U25" s="443"/>
      <c r="V25" s="444"/>
      <c r="W25" s="444"/>
      <c r="X25" s="444"/>
      <c r="Y25" s="444"/>
      <c r="Z25" s="444"/>
      <c r="AA25" s="444"/>
      <c r="AB25" s="444"/>
      <c r="AC25" s="444"/>
      <c r="AD25" s="444"/>
      <c r="AE25" s="423"/>
      <c r="AF25" s="424"/>
      <c r="AG25" s="424"/>
      <c r="AH25" s="424"/>
      <c r="AI25" s="333"/>
    </row>
    <row r="26" spans="2:35" ht="49.9" customHeight="1">
      <c r="B26" s="314"/>
      <c r="C26" s="315"/>
      <c r="D26" s="315"/>
      <c r="E26" s="315"/>
      <c r="F26" s="496"/>
      <c r="G26" s="452"/>
      <c r="H26" s="309"/>
      <c r="I26" s="310"/>
      <c r="J26" s="310"/>
      <c r="K26" s="310"/>
      <c r="L26" s="310"/>
      <c r="M26" s="310"/>
      <c r="N26" s="310"/>
      <c r="O26" s="310"/>
      <c r="P26" s="310"/>
      <c r="Q26" s="310"/>
      <c r="R26" s="310"/>
      <c r="S26" s="310"/>
      <c r="T26" s="310"/>
      <c r="U26" s="310"/>
      <c r="V26" s="310"/>
      <c r="W26" s="310"/>
      <c r="X26" s="310"/>
      <c r="Y26" s="310"/>
      <c r="Z26" s="310"/>
      <c r="AA26" s="310"/>
      <c r="AB26" s="310"/>
      <c r="AC26" s="310"/>
      <c r="AD26" s="310"/>
      <c r="AE26" s="287"/>
      <c r="AF26" s="491"/>
      <c r="AG26" s="495"/>
      <c r="AH26" s="495"/>
      <c r="AI26" s="334"/>
    </row>
    <row r="27" spans="2:35" ht="34.9" customHeight="1">
      <c r="B27" s="349"/>
      <c r="C27" s="287"/>
      <c r="D27" s="287"/>
      <c r="E27" s="287"/>
      <c r="F27" s="287"/>
      <c r="G27" s="287"/>
      <c r="H27" s="350"/>
      <c r="I27" s="351"/>
      <c r="J27" s="333"/>
      <c r="K27" s="333"/>
      <c r="L27" s="333"/>
      <c r="M27" s="333"/>
      <c r="N27" s="333"/>
      <c r="O27" s="333"/>
      <c r="P27" s="333"/>
      <c r="Q27" s="333"/>
      <c r="R27" s="333"/>
      <c r="S27" s="333"/>
      <c r="T27" s="333"/>
      <c r="U27" s="333"/>
      <c r="V27" s="333"/>
      <c r="W27" s="333"/>
      <c r="X27" s="333"/>
      <c r="Y27" s="333"/>
      <c r="Z27" s="333"/>
      <c r="AA27" s="333"/>
      <c r="AB27" s="333"/>
      <c r="AC27" s="333"/>
      <c r="AD27" s="333"/>
      <c r="AE27" s="349"/>
      <c r="AF27" s="428"/>
      <c r="AG27" s="428"/>
      <c r="AH27" s="428"/>
      <c r="AI27" s="333"/>
    </row>
    <row r="28" spans="2:35" ht="16.5" customHeight="1"/>
    <row r="29" spans="2:35" ht="16.5" customHeight="1"/>
    <row r="30" spans="2:35" ht="16.5" customHeight="1"/>
    <row r="31" spans="2:35" ht="16.5" customHeight="1"/>
    <row r="32" spans="2:35" ht="16.5" customHeight="1"/>
    <row r="33" ht="16.5" customHeight="1"/>
    <row r="34" ht="16.5" customHeight="1"/>
    <row r="35" ht="16.5" customHeight="1"/>
    <row r="36" ht="16.5" customHeight="1"/>
    <row r="37"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BE6473B1-580D-4103-95BB-1333090FA2E4}">
          <x14:formula1>
            <xm:f>'WM-AR'!$A$7:$A$2292</xm:f>
          </x14:formula1>
          <xm:sqref>G6:G27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29F75-AF79-4A64-8FBA-8613472BD26C}">
  <sheetPr>
    <tabColor theme="7" tint="0.79998168889431442"/>
  </sheetPr>
  <dimension ref="B1:AI41"/>
  <sheetViews>
    <sheetView view="pageBreakPreview" zoomScale="70" zoomScaleNormal="100" zoomScaleSheetLayoutView="70" workbookViewId="0">
      <pane xSplit="13" ySplit="3" topLeftCell="O4" activePane="bottomRight" state="frozen"/>
      <selection activeCell="C4" sqref="C4"/>
      <selection pane="topRight" activeCell="C4" sqref="C4"/>
      <selection pane="bottomLeft" activeCell="C4" sqref="C4"/>
      <selection pane="bottomRight" activeCell="C4" sqref="C4"/>
    </sheetView>
  </sheetViews>
  <sheetFormatPr defaultColWidth="9" defaultRowHeight="16.5"/>
  <cols>
    <col min="1" max="1" width="1.75" style="78" customWidth="1"/>
    <col min="2" max="2" width="8.25" style="78" customWidth="1"/>
    <col min="3" max="5" width="7.75" style="266" customWidth="1"/>
    <col min="6" max="6" width="19.75" style="78" customWidth="1"/>
    <col min="7" max="7" width="46.125" style="78" customWidth="1"/>
    <col min="8" max="8" width="12.75" style="267" customWidth="1"/>
    <col min="9" max="9" width="5.75" style="267" customWidth="1"/>
    <col min="10" max="10" width="4.75" style="79" customWidth="1"/>
    <col min="11" max="11" width="8.75" style="79" customWidth="1"/>
    <col min="12" max="13" width="9.75" style="79" customWidth="1"/>
    <col min="14" max="15" width="7.75" style="79" customWidth="1"/>
    <col min="16" max="16" width="8.75" style="79" customWidth="1"/>
    <col min="17" max="21" width="7.75" style="79" customWidth="1"/>
    <col min="22" max="30" width="5.75" style="79" customWidth="1"/>
    <col min="31" max="31" width="22.75" style="78" customWidth="1"/>
    <col min="32" max="32" width="15.75" style="78" customWidth="1"/>
    <col min="33" max="33" width="7.75" style="78" customWidth="1"/>
    <col min="34" max="34" width="4.75" style="78" customWidth="1"/>
    <col min="35" max="35" width="18.75" style="79" customWidth="1"/>
    <col min="36" max="36" width="19.625" style="78" customWidth="1"/>
    <col min="37" max="16384" width="9" style="78"/>
  </cols>
  <sheetData>
    <row r="1" spans="2:35" ht="34.9" customHeight="1">
      <c r="B1" s="265" t="s">
        <v>1856</v>
      </c>
    </row>
    <row r="2" spans="2:35" ht="49.9" customHeight="1">
      <c r="B2" s="268" t="s">
        <v>222</v>
      </c>
      <c r="C2" s="268" t="s">
        <v>723</v>
      </c>
      <c r="D2" s="268" t="s">
        <v>724</v>
      </c>
      <c r="E2" s="268" t="s">
        <v>481</v>
      </c>
      <c r="F2" s="268" t="s">
        <v>725</v>
      </c>
      <c r="G2" s="481" t="s">
        <v>726</v>
      </c>
      <c r="H2" s="268" t="s">
        <v>727</v>
      </c>
      <c r="I2" s="268" t="s">
        <v>728</v>
      </c>
      <c r="J2" s="269" t="s">
        <v>729</v>
      </c>
      <c r="K2" s="269" t="s">
        <v>730</v>
      </c>
      <c r="L2" s="269" t="s">
        <v>731</v>
      </c>
      <c r="M2" s="269" t="s">
        <v>732</v>
      </c>
      <c r="N2" s="269" t="s">
        <v>733</v>
      </c>
      <c r="O2" s="269" t="s">
        <v>734</v>
      </c>
      <c r="P2" s="269" t="s">
        <v>735</v>
      </c>
      <c r="Q2" s="269" t="s">
        <v>736</v>
      </c>
      <c r="R2" s="269" t="s">
        <v>737</v>
      </c>
      <c r="S2" s="269" t="s">
        <v>738</v>
      </c>
      <c r="T2" s="269" t="s">
        <v>739</v>
      </c>
      <c r="U2" s="269" t="s">
        <v>740</v>
      </c>
      <c r="V2" s="269" t="s">
        <v>741</v>
      </c>
      <c r="W2" s="269" t="s">
        <v>742</v>
      </c>
      <c r="X2" s="269" t="s">
        <v>743</v>
      </c>
      <c r="Y2" s="269" t="s">
        <v>744</v>
      </c>
      <c r="Z2" s="269" t="s">
        <v>745</v>
      </c>
      <c r="AA2" s="269" t="s">
        <v>746</v>
      </c>
      <c r="AB2" s="269" t="s">
        <v>747</v>
      </c>
      <c r="AC2" s="269" t="s">
        <v>748</v>
      </c>
      <c r="AD2" s="269" t="s">
        <v>749</v>
      </c>
      <c r="AE2" s="268" t="s">
        <v>480</v>
      </c>
      <c r="AF2" s="270" t="s">
        <v>750</v>
      </c>
      <c r="AG2" s="744" t="s">
        <v>751</v>
      </c>
      <c r="AH2" s="745"/>
      <c r="AI2" s="268" t="s">
        <v>1586</v>
      </c>
    </row>
    <row r="3" spans="2:35" ht="34.9" customHeight="1">
      <c r="B3" s="271">
        <v>13</v>
      </c>
      <c r="C3" s="272" t="s">
        <v>1857</v>
      </c>
      <c r="D3" s="272"/>
      <c r="E3" s="272"/>
      <c r="F3" s="435"/>
      <c r="G3" s="435"/>
      <c r="H3" s="274"/>
      <c r="I3" s="274"/>
      <c r="J3" s="275"/>
      <c r="K3" s="275"/>
      <c r="L3" s="275"/>
      <c r="M3" s="275"/>
      <c r="N3" s="275"/>
      <c r="O3" s="275"/>
      <c r="P3" s="275"/>
      <c r="Q3" s="275"/>
      <c r="R3" s="275"/>
      <c r="S3" s="275"/>
      <c r="T3" s="275"/>
      <c r="U3" s="275"/>
      <c r="V3" s="275"/>
      <c r="W3" s="275"/>
      <c r="X3" s="275"/>
      <c r="Y3" s="275"/>
      <c r="Z3" s="275"/>
      <c r="AA3" s="275"/>
      <c r="AB3" s="275"/>
      <c r="AC3" s="275"/>
      <c r="AD3" s="275"/>
      <c r="AE3" s="276"/>
      <c r="AF3" s="276"/>
      <c r="AG3" s="276"/>
      <c r="AH3" s="276"/>
      <c r="AI3" s="275"/>
    </row>
    <row r="4" spans="2:35" ht="34.9" customHeight="1">
      <c r="B4" s="500">
        <v>13.1</v>
      </c>
      <c r="C4" s="501" t="s">
        <v>190</v>
      </c>
      <c r="D4" s="501"/>
      <c r="E4" s="501"/>
      <c r="F4" s="502"/>
      <c r="G4" s="502"/>
      <c r="H4" s="503"/>
      <c r="I4" s="504"/>
      <c r="J4" s="505"/>
      <c r="K4" s="505"/>
      <c r="L4" s="505"/>
      <c r="M4" s="505"/>
      <c r="N4" s="505"/>
      <c r="O4" s="505"/>
      <c r="P4" s="505"/>
      <c r="Q4" s="505"/>
      <c r="R4" s="505"/>
      <c r="S4" s="505"/>
      <c r="T4" s="505"/>
      <c r="U4" s="505"/>
      <c r="V4" s="505"/>
      <c r="W4" s="505"/>
      <c r="X4" s="505"/>
      <c r="Y4" s="505"/>
      <c r="Z4" s="505"/>
      <c r="AA4" s="505"/>
      <c r="AB4" s="505"/>
      <c r="AC4" s="505"/>
      <c r="AD4" s="505"/>
      <c r="AE4" s="506"/>
      <c r="AF4" s="507"/>
      <c r="AG4" s="507"/>
      <c r="AH4" s="507"/>
      <c r="AI4" s="507"/>
    </row>
    <row r="5" spans="2:35" ht="34.9" customHeight="1">
      <c r="B5" s="440"/>
      <c r="C5" s="285" t="s">
        <v>601</v>
      </c>
      <c r="D5" s="308"/>
      <c r="E5" s="287" t="s">
        <v>715</v>
      </c>
      <c r="F5" s="288" t="s">
        <v>1858</v>
      </c>
      <c r="G5" s="289"/>
      <c r="H5" s="290"/>
      <c r="I5" s="290"/>
      <c r="J5" s="290"/>
      <c r="K5" s="290"/>
      <c r="L5" s="290"/>
      <c r="M5" s="291"/>
      <c r="N5" s="454"/>
      <c r="O5" s="442"/>
      <c r="P5" s="442"/>
      <c r="Q5" s="442"/>
      <c r="R5" s="442"/>
      <c r="S5" s="442"/>
      <c r="T5" s="442"/>
      <c r="U5" s="443"/>
      <c r="V5" s="444"/>
      <c r="W5" s="444"/>
      <c r="X5" s="444"/>
      <c r="Y5" s="444"/>
      <c r="Z5" s="444"/>
      <c r="AA5" s="444"/>
      <c r="AB5" s="444"/>
      <c r="AC5" s="444"/>
      <c r="AD5" s="444"/>
      <c r="AE5" s="423"/>
      <c r="AF5" s="424"/>
      <c r="AG5" s="424"/>
      <c r="AH5" s="424"/>
      <c r="AI5" s="333"/>
    </row>
    <row r="6" spans="2:35" ht="49.9" customHeight="1">
      <c r="B6" s="314"/>
      <c r="C6" s="315"/>
      <c r="D6" s="315"/>
      <c r="E6" s="315"/>
      <c r="F6" s="286" t="str">
        <f>"Fabrication "&amp;M6&amp;" "&amp;P6</f>
        <v xml:space="preserve">Fabrication Steel Ladder </v>
      </c>
      <c r="G6" s="452" t="s">
        <v>1859</v>
      </c>
      <c r="H6" s="309" t="s">
        <v>1860</v>
      </c>
      <c r="I6" s="310"/>
      <c r="J6" s="310" t="str">
        <f>VLOOKUP($H6,'WM-AR'!$B$7:$AL$2292,34,FALSE)</f>
        <v>M</v>
      </c>
      <c r="K6" s="310" t="str">
        <f>VLOOKUP($H6,'WM-AR'!$B$7:$AL$2292,4,FALSE)</f>
        <v>Miscellaneous Steel Fabrication Work</v>
      </c>
      <c r="L6" s="310" t="str">
        <f>VLOOKUP($H6,'WM-AR'!$B$7:$AL$2292,6,FALSE)</f>
        <v>Shelter/Building</v>
      </c>
      <c r="M6" s="310" t="str">
        <f>VLOOKUP($H6,'WM-AR'!$B$7:$AL$2292,8,FALSE)</f>
        <v>Steel Ladder</v>
      </c>
      <c r="N6" s="310" t="str">
        <f>VLOOKUP($H6,'WM-AR'!$B$7:$AL$2292,10,FALSE)</f>
        <v>With Cage</v>
      </c>
      <c r="O6" s="310">
        <f>VLOOKUP($H6,'WM-AR'!$B$7:$AL$2292,12,FALSE)</f>
        <v>0</v>
      </c>
      <c r="P6" s="310" t="str">
        <f>IF(VLOOKUP($H6,'WM-AR'!$B$7:$AL$2292,14,FALSE)=0,"",VLOOKUP($H6,'WM-AR'!$B$7:$AL$2292,14,FALSE))</f>
        <v/>
      </c>
      <c r="Q6" s="310">
        <f>VLOOKUP($H6,'WM-AR'!$B$7:$AL$2292,16,FALSE)</f>
        <v>0</v>
      </c>
      <c r="R6" s="310">
        <f>VLOOKUP($H6,'WM-AR'!$B$7:$AL$2292,18,FALSE)</f>
        <v>0</v>
      </c>
      <c r="S6" s="310">
        <f>VLOOKUP($H6,'WM-AR'!$B$7:$AL$2292,20,FALSE)</f>
        <v>0</v>
      </c>
      <c r="T6" s="310">
        <f>VLOOKUP($H6,'WM-AR'!$B$7:$AL$2292,22,FALSE)</f>
        <v>0</v>
      </c>
      <c r="U6" s="310">
        <f>VLOOKUP($H6,'WM-AR'!$B$7:$AL$2292,24,FALSE)</f>
        <v>0</v>
      </c>
      <c r="V6" s="310">
        <f>VLOOKUP($H6,'WM-AR'!$B$7:$AL$2292,25,FALSE)</f>
        <v>0</v>
      </c>
      <c r="W6" s="310">
        <f>VLOOKUP($H6,'WM-AR'!$B$7:$AL$2292,26,FALSE)</f>
        <v>0</v>
      </c>
      <c r="X6" s="310">
        <f>VLOOKUP($H6,'WM-AR'!$B$7:$AL$2292,27,FALSE)</f>
        <v>0</v>
      </c>
      <c r="Y6" s="310">
        <f>VLOOKUP($H6,'WM-AR'!$B$7:$AL$2292,28,FALSE)</f>
        <v>0</v>
      </c>
      <c r="Z6" s="310" t="str">
        <f>VLOOKUP($H6,'WM-AR'!$B$7:$AL$2292,29,FALSE)</f>
        <v>Material: (   )</v>
      </c>
      <c r="AA6" s="310">
        <f>VLOOKUP($H6,'WM-AR'!$B$7:$AL$2292,30,FALSE)</f>
        <v>0</v>
      </c>
      <c r="AB6" s="310">
        <f>VLOOKUP($H6,'WM-AR'!$B$7:$AL$2292,31,FALSE)</f>
        <v>0</v>
      </c>
      <c r="AC6" s="310">
        <f>VLOOKUP($H6,'WM-AR'!$B$7:$AL$2292,32,FALSE)</f>
        <v>0</v>
      </c>
      <c r="AD6" s="310">
        <f>VLOOKUP($H6,'WM-AR'!$B$7:$AL$2292,33,FALSE)</f>
        <v>0</v>
      </c>
      <c r="AE6" s="287"/>
      <c r="AF6" s="491" t="s">
        <v>532</v>
      </c>
      <c r="AG6" s="495"/>
      <c r="AH6" s="495" t="s">
        <v>534</v>
      </c>
      <c r="AI6" s="334"/>
    </row>
    <row r="7" spans="2:35" ht="49.9" customHeight="1">
      <c r="B7" s="314"/>
      <c r="C7" s="315"/>
      <c r="D7" s="315"/>
      <c r="E7" s="315"/>
      <c r="F7" s="286" t="str">
        <f>"Erection "&amp;M7&amp;" "&amp;P7</f>
        <v xml:space="preserve">Erection Steel Ladder </v>
      </c>
      <c r="G7" s="452" t="s">
        <v>1861</v>
      </c>
      <c r="H7" s="309" t="s">
        <v>1862</v>
      </c>
      <c r="I7" s="310"/>
      <c r="J7" s="310" t="str">
        <f>VLOOKUP($H7,'WM-AR'!$B$7:$AL$2292,34,FALSE)</f>
        <v>M</v>
      </c>
      <c r="K7" s="310" t="str">
        <f>VLOOKUP($H7,'WM-AR'!$B$7:$AL$2292,4,FALSE)</f>
        <v>Miscellaneous Steel Erection Work</v>
      </c>
      <c r="L7" s="310" t="str">
        <f>VLOOKUP($H7,'WM-AR'!$B$7:$AL$2292,6,FALSE)</f>
        <v>Shelter/Building</v>
      </c>
      <c r="M7" s="310" t="str">
        <f>VLOOKUP($H7,'WM-AR'!$B$7:$AL$2292,8,FALSE)</f>
        <v>Steel Ladder</v>
      </c>
      <c r="N7" s="310" t="str">
        <f>VLOOKUP($H7,'WM-AR'!$B$7:$AL$2292,10,FALSE)</f>
        <v>With Cage</v>
      </c>
      <c r="O7" s="310">
        <f>VLOOKUP($H7,'WM-AR'!$B$7:$AL$2292,12,FALSE)</f>
        <v>0</v>
      </c>
      <c r="P7" s="310" t="str">
        <f>IF(VLOOKUP($H7,'WM-AR'!$B$7:$AL$2292,14,FALSE)=0,"",VLOOKUP($H7,'WM-AR'!$B$7:$AL$2292,14,FALSE))</f>
        <v/>
      </c>
      <c r="Q7" s="310">
        <f>VLOOKUP($H7,'WM-AR'!$B$7:$AL$2292,16,FALSE)</f>
        <v>0</v>
      </c>
      <c r="R7" s="310">
        <f>VLOOKUP($H7,'WM-AR'!$B$7:$AL$2292,18,FALSE)</f>
        <v>0</v>
      </c>
      <c r="S7" s="310">
        <f>VLOOKUP($H7,'WM-AR'!$B$7:$AL$2292,20,FALSE)</f>
        <v>0</v>
      </c>
      <c r="T7" s="310">
        <f>VLOOKUP($H7,'WM-AR'!$B$7:$AL$2292,22,FALSE)</f>
        <v>0</v>
      </c>
      <c r="U7" s="310">
        <f>VLOOKUP($H7,'WM-AR'!$B$7:$AL$2292,24,FALSE)</f>
        <v>0</v>
      </c>
      <c r="V7" s="310">
        <f>VLOOKUP($H7,'WM-AR'!$B$7:$AL$2292,25,FALSE)</f>
        <v>0</v>
      </c>
      <c r="W7" s="310">
        <f>VLOOKUP($H7,'WM-AR'!$B$7:$AL$2292,26,FALSE)</f>
        <v>0</v>
      </c>
      <c r="X7" s="310">
        <f>VLOOKUP($H7,'WM-AR'!$B$7:$AL$2292,27,FALSE)</f>
        <v>0</v>
      </c>
      <c r="Y7" s="310">
        <f>VLOOKUP($H7,'WM-AR'!$B$7:$AL$2292,28,FALSE)</f>
        <v>0</v>
      </c>
      <c r="Z7" s="310" t="str">
        <f>VLOOKUP($H7,'WM-AR'!$B$7:$AL$2292,29,FALSE)</f>
        <v>Material: (   )</v>
      </c>
      <c r="AA7" s="310">
        <f>VLOOKUP($H7,'WM-AR'!$B$7:$AL$2292,30,FALSE)</f>
        <v>0</v>
      </c>
      <c r="AB7" s="310">
        <f>VLOOKUP($H7,'WM-AR'!$B$7:$AL$2292,31,FALSE)</f>
        <v>0</v>
      </c>
      <c r="AC7" s="310">
        <f>VLOOKUP($H7,'WM-AR'!$B$7:$AL$2292,32,FALSE)</f>
        <v>0</v>
      </c>
      <c r="AD7" s="310">
        <f>VLOOKUP($H7,'WM-AR'!$B$7:$AL$2292,33,FALSE)</f>
        <v>0</v>
      </c>
      <c r="AE7" s="287"/>
      <c r="AF7" s="491" t="s">
        <v>532</v>
      </c>
      <c r="AG7" s="495"/>
      <c r="AH7" s="495" t="s">
        <v>534</v>
      </c>
      <c r="AI7" s="334"/>
    </row>
    <row r="8" spans="2:35" ht="34.9" customHeight="1">
      <c r="B8" s="349"/>
      <c r="C8" s="420"/>
      <c r="D8" s="426"/>
      <c r="E8" s="426"/>
      <c r="F8" s="426"/>
      <c r="G8" s="426"/>
      <c r="H8" s="350"/>
      <c r="I8" s="351"/>
      <c r="J8" s="351"/>
      <c r="K8" s="351"/>
      <c r="L8" s="351"/>
      <c r="M8" s="351"/>
      <c r="N8" s="351"/>
      <c r="O8" s="351"/>
      <c r="P8" s="351"/>
      <c r="Q8" s="351"/>
      <c r="R8" s="351"/>
      <c r="S8" s="351"/>
      <c r="T8" s="351"/>
      <c r="U8" s="351"/>
      <c r="V8" s="351"/>
      <c r="W8" s="351"/>
      <c r="X8" s="351"/>
      <c r="Y8" s="351"/>
      <c r="Z8" s="351"/>
      <c r="AA8" s="351"/>
      <c r="AB8" s="351"/>
      <c r="AC8" s="351"/>
      <c r="AD8" s="351"/>
      <c r="AE8" s="440"/>
      <c r="AF8" s="297"/>
      <c r="AG8" s="297"/>
      <c r="AH8" s="297"/>
      <c r="AI8" s="475"/>
    </row>
    <row r="9" spans="2:35" ht="34.9" customHeight="1">
      <c r="B9" s="500">
        <v>13.2</v>
      </c>
      <c r="C9" s="501" t="s">
        <v>452</v>
      </c>
      <c r="D9" s="501"/>
      <c r="E9" s="501"/>
      <c r="F9" s="502"/>
      <c r="G9" s="502"/>
      <c r="H9" s="503"/>
      <c r="I9" s="504"/>
      <c r="J9" s="505"/>
      <c r="K9" s="505"/>
      <c r="L9" s="505"/>
      <c r="M9" s="505"/>
      <c r="N9" s="505"/>
      <c r="O9" s="505"/>
      <c r="P9" s="505"/>
      <c r="Q9" s="505"/>
      <c r="R9" s="505"/>
      <c r="S9" s="505"/>
      <c r="T9" s="505"/>
      <c r="U9" s="505"/>
      <c r="V9" s="505"/>
      <c r="W9" s="505"/>
      <c r="X9" s="505"/>
      <c r="Y9" s="505"/>
      <c r="Z9" s="505"/>
      <c r="AA9" s="505"/>
      <c r="AB9" s="505"/>
      <c r="AC9" s="505"/>
      <c r="AD9" s="505"/>
      <c r="AE9" s="506"/>
      <c r="AF9" s="507"/>
      <c r="AG9" s="507"/>
      <c r="AH9" s="507"/>
      <c r="AI9" s="507"/>
    </row>
    <row r="10" spans="2:35" ht="34.9" customHeight="1">
      <c r="B10" s="440"/>
      <c r="C10" s="285" t="s">
        <v>601</v>
      </c>
      <c r="D10" s="308"/>
      <c r="E10" s="287"/>
      <c r="F10" s="288" t="s">
        <v>1863</v>
      </c>
      <c r="G10" s="289"/>
      <c r="H10" s="290"/>
      <c r="I10" s="290"/>
      <c r="J10" s="290"/>
      <c r="K10" s="290"/>
      <c r="L10" s="290"/>
      <c r="M10" s="291"/>
      <c r="N10" s="454"/>
      <c r="O10" s="442"/>
      <c r="P10" s="442"/>
      <c r="Q10" s="442"/>
      <c r="R10" s="442"/>
      <c r="S10" s="442"/>
      <c r="T10" s="442"/>
      <c r="U10" s="443"/>
      <c r="V10" s="444"/>
      <c r="W10" s="444"/>
      <c r="X10" s="444"/>
      <c r="Y10" s="444"/>
      <c r="Z10" s="444"/>
      <c r="AA10" s="444"/>
      <c r="AB10" s="444"/>
      <c r="AC10" s="444"/>
      <c r="AD10" s="444"/>
      <c r="AE10" s="423"/>
      <c r="AF10" s="424"/>
      <c r="AG10" s="424"/>
      <c r="AH10" s="424"/>
      <c r="AI10" s="333"/>
    </row>
    <row r="11" spans="2:35" ht="49.9" customHeight="1">
      <c r="B11" s="314"/>
      <c r="C11" s="315"/>
      <c r="D11" s="315"/>
      <c r="E11" s="315"/>
      <c r="F11" s="286" t="str">
        <f t="shared" ref="F11" si="0">M11&amp;" "&amp;P11</f>
        <v xml:space="preserve">Steel Bollard </v>
      </c>
      <c r="G11" s="452" t="s">
        <v>1864</v>
      </c>
      <c r="H11" s="309" t="s">
        <v>1865</v>
      </c>
      <c r="I11" s="310"/>
      <c r="J11" s="310" t="str">
        <f>VLOOKUP($H11,'WM-AR'!$B$7:$AL$2292,34,FALSE)</f>
        <v>EA</v>
      </c>
      <c r="K11" s="310" t="str">
        <f>VLOOKUP($H11,'WM-AR'!$B$7:$AL$2292,4,FALSE)</f>
        <v>Finishing Work</v>
      </c>
      <c r="L11" s="310" t="str">
        <f>VLOOKUP($H11,'WM-AR'!$B$7:$AL$2292,6,FALSE)</f>
        <v>Misc. Work</v>
      </c>
      <c r="M11" s="310" t="str">
        <f>VLOOKUP($H11,'WM-AR'!$B$7:$AL$2292,8,FALSE)</f>
        <v>Steel Bollard</v>
      </c>
      <c r="N11" s="310" t="str">
        <f>VLOOKUP($H11,'WM-AR'!$B$7:$AL$2292,10,FALSE)</f>
        <v>Removable Type</v>
      </c>
      <c r="O11" s="310">
        <f>VLOOKUP($H11,'WM-AR'!$B$7:$AL$2292,12,FALSE)</f>
        <v>0</v>
      </c>
      <c r="P11" s="310" t="str">
        <f>IF(VLOOKUP($H11,'WM-AR'!$B$7:$AL$2292,14,FALSE)=0,"",VLOOKUP($H11,'WM-AR'!$B$7:$AL$2292,14,FALSE))</f>
        <v/>
      </c>
      <c r="Q11" s="310">
        <f>VLOOKUP($H11,'WM-AR'!$B$7:$AL$2292,16,FALSE)</f>
        <v>0</v>
      </c>
      <c r="R11" s="310">
        <f>VLOOKUP($H11,'WM-AR'!$B$7:$AL$2292,18,FALSE)</f>
        <v>0</v>
      </c>
      <c r="S11" s="310" t="str">
        <f>VLOOKUP($H11,'WM-AR'!$B$7:$AL$2292,20,FALSE)</f>
        <v>w/ Paint, Concrete Fill</v>
      </c>
      <c r="T11" s="310">
        <f>VLOOKUP($H11,'WM-AR'!$B$7:$AL$2292,22,FALSE)</f>
        <v>0</v>
      </c>
      <c r="U11" s="310">
        <f>VLOOKUP($H11,'WM-AR'!$B$7:$AL$2292,24,FALSE)</f>
        <v>0</v>
      </c>
      <c r="V11" s="310">
        <f>VLOOKUP($H11,'WM-AR'!$B$7:$AL$2292,25,FALSE)</f>
        <v>0</v>
      </c>
      <c r="W11" s="310" t="str">
        <f>VLOOKUP($H11,'WM-AR'!$B$7:$AL$2292,26,FALSE)</f>
        <v>DIA=(  )mm / H=(  )mm</v>
      </c>
      <c r="X11" s="310">
        <f>VLOOKUP($H11,'WM-AR'!$B$7:$AL$2292,27,FALSE)</f>
        <v>0</v>
      </c>
      <c r="Y11" s="310">
        <f>VLOOKUP($H11,'WM-AR'!$B$7:$AL$2292,28,FALSE)</f>
        <v>0</v>
      </c>
      <c r="Z11" s="310">
        <f>VLOOKUP($H11,'WM-AR'!$B$7:$AL$2292,29,FALSE)</f>
        <v>0</v>
      </c>
      <c r="AA11" s="310">
        <f>VLOOKUP($H11,'WM-AR'!$B$7:$AL$2292,30,FALSE)</f>
        <v>0</v>
      </c>
      <c r="AB11" s="310">
        <f>VLOOKUP($H11,'WM-AR'!$B$7:$AL$2292,31,FALSE)</f>
        <v>0</v>
      </c>
      <c r="AC11" s="310">
        <f>VLOOKUP($H11,'WM-AR'!$B$7:$AL$2292,32,FALSE)</f>
        <v>0</v>
      </c>
      <c r="AD11" s="310">
        <f>VLOOKUP($H11,'WM-AR'!$B$7:$AL$2292,33,FALSE)</f>
        <v>0</v>
      </c>
      <c r="AE11" s="287" t="s">
        <v>1866</v>
      </c>
      <c r="AF11" s="491" t="s">
        <v>1603</v>
      </c>
      <c r="AG11" s="495"/>
      <c r="AH11" s="495" t="s">
        <v>534</v>
      </c>
      <c r="AI11" s="334"/>
    </row>
    <row r="12" spans="2:35" ht="34.9" customHeight="1">
      <c r="B12" s="349"/>
      <c r="C12" s="420"/>
      <c r="D12" s="426"/>
      <c r="E12" s="426"/>
      <c r="F12" s="426"/>
      <c r="G12" s="426"/>
      <c r="H12" s="350"/>
      <c r="I12" s="351"/>
      <c r="J12" s="351"/>
      <c r="K12" s="351"/>
      <c r="L12" s="351"/>
      <c r="M12" s="351"/>
      <c r="N12" s="351"/>
      <c r="O12" s="351"/>
      <c r="P12" s="351"/>
      <c r="Q12" s="351"/>
      <c r="R12" s="351"/>
      <c r="S12" s="351"/>
      <c r="T12" s="351"/>
      <c r="U12" s="351"/>
      <c r="V12" s="351"/>
      <c r="W12" s="351"/>
      <c r="X12" s="351"/>
      <c r="Y12" s="351"/>
      <c r="Z12" s="351"/>
      <c r="AA12" s="351"/>
      <c r="AB12" s="351"/>
      <c r="AC12" s="351"/>
      <c r="AD12" s="351"/>
      <c r="AE12" s="440"/>
      <c r="AF12" s="297"/>
      <c r="AG12" s="297"/>
      <c r="AH12" s="297"/>
      <c r="AI12" s="475"/>
    </row>
    <row r="13" spans="2:35" ht="34.9" customHeight="1">
      <c r="B13" s="500">
        <v>13.3</v>
      </c>
      <c r="C13" s="501" t="s">
        <v>453</v>
      </c>
      <c r="D13" s="501"/>
      <c r="E13" s="501"/>
      <c r="F13" s="514"/>
      <c r="G13" s="514"/>
      <c r="H13" s="503"/>
      <c r="I13" s="504"/>
      <c r="J13" s="505"/>
      <c r="K13" s="505"/>
      <c r="L13" s="505"/>
      <c r="M13" s="505"/>
      <c r="N13" s="505"/>
      <c r="O13" s="505"/>
      <c r="P13" s="505"/>
      <c r="Q13" s="505"/>
      <c r="R13" s="505"/>
      <c r="S13" s="505"/>
      <c r="T13" s="505"/>
      <c r="U13" s="505"/>
      <c r="V13" s="505"/>
      <c r="W13" s="505"/>
      <c r="X13" s="505"/>
      <c r="Y13" s="505"/>
      <c r="Z13" s="505"/>
      <c r="AA13" s="505"/>
      <c r="AB13" s="505"/>
      <c r="AC13" s="505"/>
      <c r="AD13" s="505"/>
      <c r="AE13" s="506"/>
      <c r="AF13" s="507"/>
      <c r="AG13" s="507"/>
      <c r="AH13" s="507"/>
      <c r="AI13" s="507"/>
    </row>
    <row r="14" spans="2:35" ht="34.9" customHeight="1">
      <c r="B14" s="440"/>
      <c r="C14" s="285" t="s">
        <v>601</v>
      </c>
      <c r="D14" s="308"/>
      <c r="E14" s="287"/>
      <c r="F14" s="288" t="s">
        <v>1867</v>
      </c>
      <c r="G14" s="289"/>
      <c r="H14" s="290"/>
      <c r="I14" s="290"/>
      <c r="J14" s="290"/>
      <c r="K14" s="290"/>
      <c r="L14" s="290"/>
      <c r="M14" s="291"/>
      <c r="N14" s="454"/>
      <c r="O14" s="442"/>
      <c r="P14" s="442"/>
      <c r="Q14" s="442"/>
      <c r="R14" s="442"/>
      <c r="S14" s="442"/>
      <c r="T14" s="442"/>
      <c r="U14" s="443"/>
      <c r="V14" s="444"/>
      <c r="W14" s="444"/>
      <c r="X14" s="444"/>
      <c r="Y14" s="444"/>
      <c r="Z14" s="444"/>
      <c r="AA14" s="444"/>
      <c r="AB14" s="444"/>
      <c r="AC14" s="444"/>
      <c r="AD14" s="444"/>
      <c r="AE14" s="423"/>
      <c r="AF14" s="424"/>
      <c r="AG14" s="424"/>
      <c r="AH14" s="424"/>
      <c r="AI14" s="333"/>
    </row>
    <row r="15" spans="2:35" ht="49.9" customHeight="1">
      <c r="B15" s="314"/>
      <c r="C15" s="315"/>
      <c r="D15" s="315"/>
      <c r="E15" s="315"/>
      <c r="F15" s="286" t="str">
        <f t="shared" ref="F15" si="1">M15&amp;" "&amp;P15</f>
        <v xml:space="preserve">Roof Drain (for Building) </v>
      </c>
      <c r="G15" s="452" t="s">
        <v>1868</v>
      </c>
      <c r="H15" s="309" t="s">
        <v>1869</v>
      </c>
      <c r="I15" s="310"/>
      <c r="J15" s="310" t="str">
        <f>VLOOKUP($H15,'WM-AR'!$B$7:$AL$2292,34,FALSE)</f>
        <v>EA</v>
      </c>
      <c r="K15" s="310" t="str">
        <f>VLOOKUP($H15,'WM-AR'!$B$7:$AL$2292,4,FALSE)</f>
        <v>Finishing Work</v>
      </c>
      <c r="L15" s="310" t="str">
        <f>VLOOKUP($H15,'WM-AR'!$B$7:$AL$2292,6,FALSE)</f>
        <v>Misc. Work</v>
      </c>
      <c r="M15" s="310" t="str">
        <f>VLOOKUP($H15,'WM-AR'!$B$7:$AL$2292,8,FALSE)</f>
        <v>Roof Drain (for Building)</v>
      </c>
      <c r="N15" s="310" t="str">
        <f>VLOOKUP($H15,'WM-AR'!$B$7:$AL$2292,10,FALSE)</f>
        <v>Stainless Steel Type</v>
      </c>
      <c r="O15" s="310">
        <f>VLOOKUP($H15,'WM-AR'!$B$7:$AL$2292,12,FALSE)</f>
        <v>0</v>
      </c>
      <c r="P15" s="310" t="str">
        <f>IF(VLOOKUP($H15,'WM-AR'!$B$7:$AL$2292,14,FALSE)=0,"",VLOOKUP($H15,'WM-AR'!$B$7:$AL$2292,14,FALSE))</f>
        <v/>
      </c>
      <c r="Q15" s="310">
        <f>VLOOKUP($H15,'WM-AR'!$B$7:$AL$2292,16,FALSE)</f>
        <v>0</v>
      </c>
      <c r="R15" s="310">
        <f>VLOOKUP($H15,'WM-AR'!$B$7:$AL$2292,18,FALSE)</f>
        <v>0</v>
      </c>
      <c r="S15" s="310" t="str">
        <f>VLOOKUP($H15,'WM-AR'!$B$7:$AL$2292,20,FALSE)</f>
        <v/>
      </c>
      <c r="T15" s="310">
        <f>VLOOKUP($H15,'WM-AR'!$B$7:$AL$2292,22,FALSE)</f>
        <v>0</v>
      </c>
      <c r="U15" s="310" t="str">
        <f>VLOOKUP($H15,'WM-AR'!$B$7:$AL$2292,24,FALSE)</f>
        <v>DIA=150mm</v>
      </c>
      <c r="V15" s="310">
        <f>VLOOKUP($H15,'WM-AR'!$B$7:$AL$2292,25,FALSE)</f>
        <v>0</v>
      </c>
      <c r="W15" s="310" t="str">
        <f>VLOOKUP($H15,'WM-AR'!$B$7:$AL$2292,26,FALSE)</f>
        <v/>
      </c>
      <c r="X15" s="310">
        <f>VLOOKUP($H15,'WM-AR'!$B$7:$AL$2292,27,FALSE)</f>
        <v>0</v>
      </c>
      <c r="Y15" s="310">
        <f>VLOOKUP($H15,'WM-AR'!$B$7:$AL$2292,28,FALSE)</f>
        <v>0</v>
      </c>
      <c r="Z15" s="310">
        <f>VLOOKUP($H15,'WM-AR'!$B$7:$AL$2292,29,FALSE)</f>
        <v>0</v>
      </c>
      <c r="AA15" s="310">
        <f>VLOOKUP($H15,'WM-AR'!$B$7:$AL$2292,30,FALSE)</f>
        <v>0</v>
      </c>
      <c r="AB15" s="310">
        <f>VLOOKUP($H15,'WM-AR'!$B$7:$AL$2292,31,FALSE)</f>
        <v>0</v>
      </c>
      <c r="AC15" s="310">
        <f>VLOOKUP($H15,'WM-AR'!$B$7:$AL$2292,32,FALSE)</f>
        <v>0</v>
      </c>
      <c r="AD15" s="310">
        <f>VLOOKUP($H15,'WM-AR'!$B$7:$AL$2292,33,FALSE)</f>
        <v>0</v>
      </c>
      <c r="AE15" s="287"/>
      <c r="AF15" s="491" t="s">
        <v>1603</v>
      </c>
      <c r="AG15" s="495"/>
      <c r="AH15" s="495" t="s">
        <v>534</v>
      </c>
      <c r="AI15" s="334"/>
    </row>
    <row r="16" spans="2:35" ht="34.9" customHeight="1">
      <c r="B16" s="349"/>
      <c r="C16" s="420"/>
      <c r="D16" s="420"/>
      <c r="E16" s="420"/>
      <c r="F16" s="420"/>
      <c r="G16" s="420"/>
      <c r="H16" s="350"/>
      <c r="I16" s="351"/>
      <c r="J16" s="333"/>
      <c r="K16" s="333"/>
      <c r="L16" s="333"/>
      <c r="M16" s="333"/>
      <c r="N16" s="333"/>
      <c r="O16" s="333"/>
      <c r="P16" s="333"/>
      <c r="Q16" s="333"/>
      <c r="R16" s="333"/>
      <c r="S16" s="333"/>
      <c r="T16" s="333"/>
      <c r="U16" s="333"/>
      <c r="V16" s="333"/>
      <c r="W16" s="333"/>
      <c r="X16" s="333"/>
      <c r="Y16" s="333"/>
      <c r="Z16" s="333"/>
      <c r="AA16" s="333"/>
      <c r="AB16" s="333"/>
      <c r="AC16" s="333"/>
      <c r="AD16" s="333"/>
      <c r="AE16" s="427"/>
      <c r="AF16" s="472"/>
      <c r="AG16" s="472"/>
      <c r="AH16" s="472"/>
      <c r="AI16" s="333"/>
    </row>
    <row r="17" spans="2:35" ht="34.9" customHeight="1">
      <c r="B17" s="500">
        <v>13.4</v>
      </c>
      <c r="C17" s="501" t="s">
        <v>1870</v>
      </c>
      <c r="D17" s="501"/>
      <c r="E17" s="501"/>
      <c r="F17" s="514"/>
      <c r="G17" s="514"/>
      <c r="H17" s="503"/>
      <c r="I17" s="504"/>
      <c r="J17" s="505"/>
      <c r="K17" s="505"/>
      <c r="L17" s="505"/>
      <c r="M17" s="505"/>
      <c r="N17" s="505"/>
      <c r="O17" s="505"/>
      <c r="P17" s="505"/>
      <c r="Q17" s="505"/>
      <c r="R17" s="505"/>
      <c r="S17" s="505"/>
      <c r="T17" s="505"/>
      <c r="U17" s="505"/>
      <c r="V17" s="505"/>
      <c r="W17" s="505"/>
      <c r="X17" s="505"/>
      <c r="Y17" s="505"/>
      <c r="Z17" s="505"/>
      <c r="AA17" s="505"/>
      <c r="AB17" s="505"/>
      <c r="AC17" s="505"/>
      <c r="AD17" s="505"/>
      <c r="AE17" s="506"/>
      <c r="AF17" s="507"/>
      <c r="AG17" s="507"/>
      <c r="AH17" s="507"/>
      <c r="AI17" s="507"/>
    </row>
    <row r="18" spans="2:35" ht="34.9" customHeight="1">
      <c r="B18" s="440"/>
      <c r="C18" s="285" t="s">
        <v>601</v>
      </c>
      <c r="D18" s="308"/>
      <c r="E18" s="287" t="s">
        <v>719</v>
      </c>
      <c r="F18" s="288" t="s">
        <v>1871</v>
      </c>
      <c r="G18" s="289"/>
      <c r="H18" s="290"/>
      <c r="I18" s="290"/>
      <c r="J18" s="290"/>
      <c r="K18" s="290"/>
      <c r="L18" s="290"/>
      <c r="M18" s="291"/>
      <c r="N18" s="454"/>
      <c r="O18" s="442"/>
      <c r="P18" s="442"/>
      <c r="Q18" s="442"/>
      <c r="R18" s="442"/>
      <c r="S18" s="442"/>
      <c r="T18" s="442"/>
      <c r="U18" s="443"/>
      <c r="V18" s="444"/>
      <c r="W18" s="444"/>
      <c r="X18" s="444"/>
      <c r="Y18" s="444"/>
      <c r="Z18" s="444"/>
      <c r="AA18" s="444"/>
      <c r="AB18" s="444"/>
      <c r="AC18" s="444"/>
      <c r="AD18" s="444"/>
      <c r="AE18" s="423"/>
      <c r="AF18" s="424"/>
      <c r="AG18" s="424"/>
      <c r="AH18" s="424"/>
      <c r="AI18" s="333"/>
    </row>
    <row r="19" spans="2:35" ht="49.9" customHeight="1">
      <c r="B19" s="314"/>
      <c r="C19" s="315"/>
      <c r="D19" s="315"/>
      <c r="E19" s="315"/>
      <c r="F19" s="286" t="str">
        <f t="shared" ref="F19" si="2">M19&amp;" "&amp;P19</f>
        <v xml:space="preserve">Downspout </v>
      </c>
      <c r="G19" s="452" t="s">
        <v>1872</v>
      </c>
      <c r="H19" s="309" t="s">
        <v>1873</v>
      </c>
      <c r="I19" s="310"/>
      <c r="J19" s="310" t="str">
        <f>VLOOKUP($H19,'WM-AR'!$B$7:$AL$2292,34,FALSE)</f>
        <v>M</v>
      </c>
      <c r="K19" s="310" t="str">
        <f>VLOOKUP($H19,'WM-AR'!$B$7:$AL$2292,4,FALSE)</f>
        <v>Finishing Work</v>
      </c>
      <c r="L19" s="310" t="str">
        <f>VLOOKUP($H19,'WM-AR'!$B$7:$AL$2292,6,FALSE)</f>
        <v>Misc. Work</v>
      </c>
      <c r="M19" s="310" t="str">
        <f>VLOOKUP($H19,'WM-AR'!$B$7:$AL$2292,8,FALSE)</f>
        <v>Downspout</v>
      </c>
      <c r="N19" s="310" t="str">
        <f>VLOOKUP($H19,'WM-AR'!$B$7:$AL$2292,10,FALSE)</f>
        <v>Stainless Steel Type</v>
      </c>
      <c r="O19" s="310">
        <f>VLOOKUP($H19,'WM-AR'!$B$7:$AL$2292,12,FALSE)</f>
        <v>0</v>
      </c>
      <c r="P19" s="310" t="str">
        <f>IF(VLOOKUP($H19,'WM-AR'!$B$7:$AL$2292,14,FALSE)=0,"",VLOOKUP($H19,'WM-AR'!$B$7:$AL$2292,14,FALSE))</f>
        <v/>
      </c>
      <c r="Q19" s="310">
        <f>VLOOKUP($H19,'WM-AR'!$B$7:$AL$2292,16,FALSE)</f>
        <v>0</v>
      </c>
      <c r="R19" s="310">
        <f>VLOOKUP($H19,'WM-AR'!$B$7:$AL$2292,18,FALSE)</f>
        <v>0</v>
      </c>
      <c r="S19" s="310" t="str">
        <f>VLOOKUP($H19,'WM-AR'!$B$7:$AL$2292,20,FALSE)</f>
        <v>w/ Fixing Accessories</v>
      </c>
      <c r="T19" s="310">
        <f>VLOOKUP($H19,'WM-AR'!$B$7:$AL$2292,22,FALSE)</f>
        <v>0</v>
      </c>
      <c r="U19" s="310" t="str">
        <f>VLOOKUP($H19,'WM-AR'!$B$7:$AL$2292,24,FALSE)</f>
        <v>DIA=150mm</v>
      </c>
      <c r="V19" s="310">
        <f>VLOOKUP($H19,'WM-AR'!$B$7:$AL$2292,25,FALSE)</f>
        <v>0</v>
      </c>
      <c r="W19" s="310" t="str">
        <f>VLOOKUP($H19,'WM-AR'!$B$7:$AL$2292,26,FALSE)</f>
        <v/>
      </c>
      <c r="X19" s="310">
        <f>VLOOKUP($H19,'WM-AR'!$B$7:$AL$2292,27,FALSE)</f>
        <v>0</v>
      </c>
      <c r="Y19" s="310">
        <f>VLOOKUP($H19,'WM-AR'!$B$7:$AL$2292,28,FALSE)</f>
        <v>0</v>
      </c>
      <c r="Z19" s="310">
        <f>VLOOKUP($H19,'WM-AR'!$B$7:$AL$2292,29,FALSE)</f>
        <v>0</v>
      </c>
      <c r="AA19" s="310">
        <f>VLOOKUP($H19,'WM-AR'!$B$7:$AL$2292,30,FALSE)</f>
        <v>0</v>
      </c>
      <c r="AB19" s="310">
        <f>VLOOKUP($H19,'WM-AR'!$B$7:$AL$2292,31,FALSE)</f>
        <v>0</v>
      </c>
      <c r="AC19" s="310">
        <f>VLOOKUP($H19,'WM-AR'!$B$7:$AL$2292,32,FALSE)</f>
        <v>0</v>
      </c>
      <c r="AD19" s="310">
        <f>VLOOKUP($H19,'WM-AR'!$B$7:$AL$2292,33,FALSE)</f>
        <v>0</v>
      </c>
      <c r="AE19" s="287"/>
      <c r="AF19" s="491" t="s">
        <v>1092</v>
      </c>
      <c r="AG19" s="495"/>
      <c r="AH19" s="495" t="s">
        <v>534</v>
      </c>
      <c r="AI19" s="334"/>
    </row>
    <row r="20" spans="2:35" ht="34.9" customHeight="1">
      <c r="B20" s="349"/>
      <c r="C20" s="420"/>
      <c r="D20" s="420"/>
      <c r="E20" s="420"/>
      <c r="F20" s="420"/>
      <c r="G20" s="420"/>
      <c r="H20" s="350"/>
      <c r="I20" s="351"/>
      <c r="J20" s="333"/>
      <c r="K20" s="333"/>
      <c r="L20" s="333"/>
      <c r="M20" s="333"/>
      <c r="N20" s="333"/>
      <c r="O20" s="333"/>
      <c r="P20" s="333"/>
      <c r="Q20" s="333"/>
      <c r="R20" s="333"/>
      <c r="S20" s="333"/>
      <c r="T20" s="333"/>
      <c r="U20" s="333"/>
      <c r="V20" s="333"/>
      <c r="W20" s="333"/>
      <c r="X20" s="333"/>
      <c r="Y20" s="333"/>
      <c r="Z20" s="333"/>
      <c r="AA20" s="333"/>
      <c r="AB20" s="333"/>
      <c r="AC20" s="333"/>
      <c r="AD20" s="333"/>
      <c r="AE20" s="427"/>
      <c r="AF20" s="472"/>
      <c r="AG20" s="472"/>
      <c r="AH20" s="472"/>
      <c r="AI20" s="333"/>
    </row>
    <row r="21" spans="2:35" ht="34.9" customHeight="1">
      <c r="B21" s="440"/>
      <c r="C21" s="285" t="s">
        <v>601</v>
      </c>
      <c r="D21" s="308"/>
      <c r="E21" s="287"/>
      <c r="F21" s="288" t="s">
        <v>1874</v>
      </c>
      <c r="G21" s="289"/>
      <c r="H21" s="290"/>
      <c r="I21" s="290"/>
      <c r="J21" s="290"/>
      <c r="K21" s="290"/>
      <c r="L21" s="290"/>
      <c r="M21" s="291"/>
      <c r="N21" s="454"/>
      <c r="O21" s="442"/>
      <c r="P21" s="442"/>
      <c r="Q21" s="442"/>
      <c r="R21" s="442"/>
      <c r="S21" s="442"/>
      <c r="T21" s="442"/>
      <c r="U21" s="443"/>
      <c r="V21" s="444"/>
      <c r="W21" s="444"/>
      <c r="X21" s="444"/>
      <c r="Y21" s="444"/>
      <c r="Z21" s="444"/>
      <c r="AA21" s="444"/>
      <c r="AB21" s="444"/>
      <c r="AC21" s="444"/>
      <c r="AD21" s="444"/>
      <c r="AE21" s="423"/>
      <c r="AF21" s="424"/>
      <c r="AG21" s="424"/>
      <c r="AH21" s="424"/>
      <c r="AI21" s="333"/>
    </row>
    <row r="22" spans="2:35" ht="49.9" customHeight="1">
      <c r="B22" s="314"/>
      <c r="C22" s="315"/>
      <c r="D22" s="315"/>
      <c r="E22" s="315"/>
      <c r="F22" s="286" t="str">
        <f t="shared" ref="F22" si="3">M22&amp;" "&amp;P22</f>
        <v xml:space="preserve">Splash Block </v>
      </c>
      <c r="G22" s="452" t="s">
        <v>1875</v>
      </c>
      <c r="H22" s="309" t="s">
        <v>1876</v>
      </c>
      <c r="I22" s="310"/>
      <c r="J22" s="310" t="str">
        <f>VLOOKUP($H22,'WM-AR'!$B$7:$AL$2292,34,FALSE)</f>
        <v>EA</v>
      </c>
      <c r="K22" s="310" t="str">
        <f>VLOOKUP($H22,'WM-AR'!$B$7:$AL$2292,4,FALSE)</f>
        <v>Finishing Work</v>
      </c>
      <c r="L22" s="310" t="str">
        <f>VLOOKUP($H22,'WM-AR'!$B$7:$AL$2292,6,FALSE)</f>
        <v>Misc. Work</v>
      </c>
      <c r="M22" s="310" t="str">
        <f>VLOOKUP($H22,'WM-AR'!$B$7:$AL$2292,8,FALSE)</f>
        <v>Splash Block</v>
      </c>
      <c r="N22" s="310" t="str">
        <f>VLOOKUP($H22,'WM-AR'!$B$7:$AL$2292,10,FALSE)</f>
        <v>Precast Concrete Block Type</v>
      </c>
      <c r="O22" s="310">
        <f>VLOOKUP($H22,'WM-AR'!$B$7:$AL$2292,12,FALSE)</f>
        <v>0</v>
      </c>
      <c r="P22" s="310" t="str">
        <f>IF(VLOOKUP($H22,'WM-AR'!$B$7:$AL$2292,14,FALSE)=0,"",VLOOKUP($H22,'WM-AR'!$B$7:$AL$2292,14,FALSE))</f>
        <v/>
      </c>
      <c r="Q22" s="310">
        <f>VLOOKUP($H22,'WM-AR'!$B$7:$AL$2292,16,FALSE)</f>
        <v>0</v>
      </c>
      <c r="R22" s="310">
        <f>VLOOKUP($H22,'WM-AR'!$B$7:$AL$2292,18,FALSE)</f>
        <v>0</v>
      </c>
      <c r="S22" s="310" t="str">
        <f>VLOOKUP($H22,'WM-AR'!$B$7:$AL$2292,20,FALSE)</f>
        <v/>
      </c>
      <c r="T22" s="310">
        <f>VLOOKUP($H22,'WM-AR'!$B$7:$AL$2292,22,FALSE)</f>
        <v>0</v>
      </c>
      <c r="U22" s="310">
        <f>VLOOKUP($H22,'WM-AR'!$B$7:$AL$2292,24,FALSE)</f>
        <v>0</v>
      </c>
      <c r="V22" s="310">
        <f>VLOOKUP($H22,'WM-AR'!$B$7:$AL$2292,25,FALSE)</f>
        <v>0</v>
      </c>
      <c r="W22" s="310">
        <f>VLOOKUP($H22,'WM-AR'!$B$7:$AL$2292,26,FALSE)</f>
        <v>0</v>
      </c>
      <c r="X22" s="310">
        <f>VLOOKUP($H22,'WM-AR'!$B$7:$AL$2292,27,FALSE)</f>
        <v>0</v>
      </c>
      <c r="Y22" s="310">
        <f>VLOOKUP($H22,'WM-AR'!$B$7:$AL$2292,28,FALSE)</f>
        <v>0</v>
      </c>
      <c r="Z22" s="310">
        <f>VLOOKUP($H22,'WM-AR'!$B$7:$AL$2292,29,FALSE)</f>
        <v>0</v>
      </c>
      <c r="AA22" s="310">
        <f>VLOOKUP($H22,'WM-AR'!$B$7:$AL$2292,30,FALSE)</f>
        <v>0</v>
      </c>
      <c r="AB22" s="310">
        <f>VLOOKUP($H22,'WM-AR'!$B$7:$AL$2292,31,FALSE)</f>
        <v>0</v>
      </c>
      <c r="AC22" s="310">
        <f>VLOOKUP($H22,'WM-AR'!$B$7:$AL$2292,32,FALSE)</f>
        <v>0</v>
      </c>
      <c r="AD22" s="310">
        <f>VLOOKUP($H22,'WM-AR'!$B$7:$AL$2292,33,FALSE)</f>
        <v>0</v>
      </c>
      <c r="AE22" s="287"/>
      <c r="AF22" s="491" t="s">
        <v>1603</v>
      </c>
      <c r="AG22" s="495"/>
      <c r="AH22" s="495" t="s">
        <v>1877</v>
      </c>
      <c r="AI22" s="334"/>
    </row>
    <row r="23" spans="2:35" ht="34.9" customHeight="1">
      <c r="B23" s="349"/>
      <c r="C23" s="420"/>
      <c r="D23" s="420"/>
      <c r="E23" s="420"/>
      <c r="F23" s="420"/>
      <c r="G23" s="420"/>
      <c r="H23" s="350"/>
      <c r="I23" s="351"/>
      <c r="J23" s="333"/>
      <c r="K23" s="333"/>
      <c r="L23" s="333"/>
      <c r="M23" s="333"/>
      <c r="N23" s="333"/>
      <c r="O23" s="333"/>
      <c r="P23" s="333"/>
      <c r="Q23" s="333"/>
      <c r="R23" s="333"/>
      <c r="S23" s="333"/>
      <c r="T23" s="333"/>
      <c r="U23" s="333"/>
      <c r="V23" s="333"/>
      <c r="W23" s="333"/>
      <c r="X23" s="333"/>
      <c r="Y23" s="333"/>
      <c r="Z23" s="333"/>
      <c r="AA23" s="333"/>
      <c r="AB23" s="333"/>
      <c r="AC23" s="333"/>
      <c r="AD23" s="333"/>
      <c r="AE23" s="427"/>
      <c r="AF23" s="472"/>
      <c r="AG23" s="472"/>
      <c r="AH23" s="472"/>
      <c r="AI23" s="333"/>
    </row>
    <row r="24" spans="2:35" ht="34.9" customHeight="1">
      <c r="B24" s="500">
        <v>13.5</v>
      </c>
      <c r="C24" s="501" t="s">
        <v>139</v>
      </c>
      <c r="D24" s="501"/>
      <c r="E24" s="501"/>
      <c r="F24" s="514"/>
      <c r="G24" s="514"/>
      <c r="H24" s="503"/>
      <c r="I24" s="504"/>
      <c r="J24" s="505"/>
      <c r="K24" s="505"/>
      <c r="L24" s="505"/>
      <c r="M24" s="505"/>
      <c r="N24" s="505"/>
      <c r="O24" s="505"/>
      <c r="P24" s="505"/>
      <c r="Q24" s="505"/>
      <c r="R24" s="505"/>
      <c r="S24" s="505"/>
      <c r="T24" s="505"/>
      <c r="U24" s="505"/>
      <c r="V24" s="505"/>
      <c r="W24" s="505"/>
      <c r="X24" s="505"/>
      <c r="Y24" s="505"/>
      <c r="Z24" s="505"/>
      <c r="AA24" s="505"/>
      <c r="AB24" s="505"/>
      <c r="AC24" s="505"/>
      <c r="AD24" s="505"/>
      <c r="AE24" s="506"/>
      <c r="AF24" s="507"/>
      <c r="AG24" s="507"/>
      <c r="AH24" s="507"/>
      <c r="AI24" s="507"/>
    </row>
    <row r="25" spans="2:35" ht="34.9" customHeight="1">
      <c r="B25" s="440"/>
      <c r="C25" s="285" t="s">
        <v>601</v>
      </c>
      <c r="D25" s="308"/>
      <c r="E25" s="287" t="s">
        <v>721</v>
      </c>
      <c r="F25" s="288" t="s">
        <v>1878</v>
      </c>
      <c r="G25" s="289"/>
      <c r="H25" s="290"/>
      <c r="I25" s="290"/>
      <c r="J25" s="290"/>
      <c r="K25" s="290"/>
      <c r="L25" s="290"/>
      <c r="M25" s="291"/>
      <c r="N25" s="454"/>
      <c r="O25" s="442"/>
      <c r="P25" s="442"/>
      <c r="Q25" s="442"/>
      <c r="R25" s="442"/>
      <c r="S25" s="442"/>
      <c r="T25" s="442"/>
      <c r="U25" s="443"/>
      <c r="V25" s="444"/>
      <c r="W25" s="444"/>
      <c r="X25" s="444"/>
      <c r="Y25" s="444"/>
      <c r="Z25" s="444"/>
      <c r="AA25" s="444"/>
      <c r="AB25" s="444"/>
      <c r="AC25" s="444"/>
      <c r="AD25" s="444"/>
      <c r="AE25" s="423"/>
      <c r="AF25" s="424"/>
      <c r="AG25" s="424"/>
      <c r="AH25" s="424"/>
      <c r="AI25" s="333"/>
    </row>
    <row r="26" spans="2:35" ht="49.9" customHeight="1">
      <c r="B26" s="314"/>
      <c r="C26" s="315"/>
      <c r="D26" s="315"/>
      <c r="E26" s="315"/>
      <c r="F26" s="286" t="str">
        <f t="shared" ref="F26" si="4">M26&amp;" "&amp;P26</f>
        <v xml:space="preserve">Non-Shrink Grouting </v>
      </c>
      <c r="G26" s="452" t="s">
        <v>1465</v>
      </c>
      <c r="H26" s="309" t="s">
        <v>1879</v>
      </c>
      <c r="I26" s="310"/>
      <c r="J26" s="310" t="str">
        <f>VLOOKUP($H26,'WM-AR'!$B$7:$AL$2292,34,FALSE)</f>
        <v>M3</v>
      </c>
      <c r="K26" s="310" t="str">
        <f>VLOOKUP($H26,'WM-AR'!$B$7:$AL$2292,4,FALSE)</f>
        <v>Main Steel Structure Erection Work</v>
      </c>
      <c r="L26" s="310" t="str">
        <f>VLOOKUP($H26,'WM-AR'!$B$7:$AL$2292,6,FALSE)</f>
        <v>Shelter/Building</v>
      </c>
      <c r="M26" s="310" t="str">
        <f>VLOOKUP($H26,'WM-AR'!$B$7:$AL$2292,8,FALSE)</f>
        <v>Non-Shrink Grouting</v>
      </c>
      <c r="N26" s="310">
        <f>VLOOKUP($H26,'WM-AR'!$B$7:$AL$2292,10,FALSE)</f>
        <v>0</v>
      </c>
      <c r="O26" s="310">
        <f>VLOOKUP($H26,'WM-AR'!$B$7:$AL$2292,12,FALSE)</f>
        <v>0</v>
      </c>
      <c r="P26" s="310" t="str">
        <f>IF(VLOOKUP($H26,'WM-AR'!$B$7:$AL$2292,14,FALSE)=0,"",VLOOKUP($H26,'WM-AR'!$B$7:$AL$2292,14,FALSE))</f>
        <v/>
      </c>
      <c r="Q26" s="310">
        <f>VLOOKUP($H26,'WM-AR'!$B$7:$AL$2292,16,FALSE)</f>
        <v>0</v>
      </c>
      <c r="R26" s="310">
        <f>VLOOKUP($H26,'WM-AR'!$B$7:$AL$2292,18,FALSE)</f>
        <v>0</v>
      </c>
      <c r="S26" s="310">
        <f>VLOOKUP($H26,'WM-AR'!$B$7:$AL$2292,20,FALSE)</f>
        <v>0</v>
      </c>
      <c r="T26" s="310">
        <f>VLOOKUP($H26,'WM-AR'!$B$7:$AL$2292,22,FALSE)</f>
        <v>0</v>
      </c>
      <c r="U26" s="310">
        <f>VLOOKUP($H26,'WM-AR'!$B$7:$AL$2292,24,FALSE)</f>
        <v>0</v>
      </c>
      <c r="V26" s="310">
        <f>VLOOKUP($H26,'WM-AR'!$B$7:$AL$2292,25,FALSE)</f>
        <v>0</v>
      </c>
      <c r="W26" s="310">
        <f>VLOOKUP($H26,'WM-AR'!$B$7:$AL$2292,26,FALSE)</f>
        <v>0</v>
      </c>
      <c r="X26" s="310">
        <f>VLOOKUP($H26,'WM-AR'!$B$7:$AL$2292,27,FALSE)</f>
        <v>0</v>
      </c>
      <c r="Y26" s="310">
        <f>VLOOKUP($H26,'WM-AR'!$B$7:$AL$2292,28,FALSE)</f>
        <v>0</v>
      </c>
      <c r="Z26" s="310" t="str">
        <f>VLOOKUP($H26,'WM-AR'!$B$7:$AL$2292,29,FALSE)</f>
        <v>Material: (   )</v>
      </c>
      <c r="AA26" s="310">
        <f>VLOOKUP($H26,'WM-AR'!$B$7:$AL$2292,30,FALSE)</f>
        <v>0</v>
      </c>
      <c r="AB26" s="310" t="str">
        <f>VLOOKUP($H26,'WM-AR'!$B$7:$AL$2292,31,FALSE)</f>
        <v>THK=(  )mm</v>
      </c>
      <c r="AC26" s="310">
        <f>VLOOKUP($H26,'WM-AR'!$B$7:$AL$2292,32,FALSE)</f>
        <v>0</v>
      </c>
      <c r="AD26" s="310">
        <f>VLOOKUP($H26,'WM-AR'!$B$7:$AL$2292,33,FALSE)</f>
        <v>0</v>
      </c>
      <c r="AE26" s="287"/>
      <c r="AF26" s="491" t="s">
        <v>513</v>
      </c>
      <c r="AG26" s="492"/>
      <c r="AH26" s="492" t="s">
        <v>882</v>
      </c>
      <c r="AI26" s="334"/>
    </row>
    <row r="27" spans="2:35" ht="34.9" customHeight="1">
      <c r="B27" s="349"/>
      <c r="C27" s="420"/>
      <c r="D27" s="420"/>
      <c r="E27" s="420"/>
      <c r="F27" s="420"/>
      <c r="G27" s="420"/>
      <c r="H27" s="350"/>
      <c r="I27" s="351"/>
      <c r="J27" s="333"/>
      <c r="K27" s="333"/>
      <c r="L27" s="333"/>
      <c r="M27" s="333"/>
      <c r="N27" s="333"/>
      <c r="O27" s="333"/>
      <c r="P27" s="333"/>
      <c r="Q27" s="333"/>
      <c r="R27" s="333"/>
      <c r="S27" s="333"/>
      <c r="T27" s="333"/>
      <c r="U27" s="333"/>
      <c r="V27" s="333"/>
      <c r="W27" s="333"/>
      <c r="X27" s="333"/>
      <c r="Y27" s="333"/>
      <c r="Z27" s="333"/>
      <c r="AA27" s="333"/>
      <c r="AB27" s="333"/>
      <c r="AC27" s="333"/>
      <c r="AD27" s="333"/>
      <c r="AE27" s="427"/>
      <c r="AF27" s="472"/>
      <c r="AG27" s="472"/>
      <c r="AH27" s="472"/>
      <c r="AI27" s="333"/>
    </row>
    <row r="28" spans="2:35" ht="34.9" customHeight="1">
      <c r="B28" s="500">
        <v>13.6</v>
      </c>
      <c r="C28" s="501" t="s">
        <v>454</v>
      </c>
      <c r="D28" s="501"/>
      <c r="E28" s="501"/>
      <c r="F28" s="502"/>
      <c r="G28" s="502"/>
      <c r="H28" s="503"/>
      <c r="I28" s="504"/>
      <c r="J28" s="505"/>
      <c r="K28" s="505"/>
      <c r="L28" s="505"/>
      <c r="M28" s="505"/>
      <c r="N28" s="505"/>
      <c r="O28" s="505"/>
      <c r="P28" s="505"/>
      <c r="Q28" s="505"/>
      <c r="R28" s="505"/>
      <c r="S28" s="505"/>
      <c r="T28" s="505"/>
      <c r="U28" s="505"/>
      <c r="V28" s="505"/>
      <c r="W28" s="505"/>
      <c r="X28" s="505"/>
      <c r="Y28" s="505"/>
      <c r="Z28" s="505"/>
      <c r="AA28" s="505"/>
      <c r="AB28" s="505"/>
      <c r="AC28" s="505"/>
      <c r="AD28" s="505"/>
      <c r="AE28" s="506"/>
      <c r="AF28" s="507"/>
      <c r="AG28" s="507"/>
      <c r="AH28" s="507"/>
      <c r="AI28" s="507"/>
    </row>
    <row r="29" spans="2:35" ht="34.9" customHeight="1">
      <c r="B29" s="440"/>
      <c r="C29" s="285" t="s">
        <v>601</v>
      </c>
      <c r="D29" s="308"/>
      <c r="E29" s="287"/>
      <c r="F29" s="288" t="s">
        <v>1880</v>
      </c>
      <c r="G29" s="289"/>
      <c r="H29" s="290"/>
      <c r="I29" s="290"/>
      <c r="J29" s="290"/>
      <c r="K29" s="290"/>
      <c r="L29" s="290"/>
      <c r="M29" s="291"/>
      <c r="N29" s="454"/>
      <c r="O29" s="442"/>
      <c r="P29" s="442"/>
      <c r="Q29" s="442"/>
      <c r="R29" s="442"/>
      <c r="S29" s="442"/>
      <c r="T29" s="442"/>
      <c r="U29" s="443"/>
      <c r="V29" s="444"/>
      <c r="W29" s="444"/>
      <c r="X29" s="444"/>
      <c r="Y29" s="444"/>
      <c r="Z29" s="444"/>
      <c r="AA29" s="444"/>
      <c r="AB29" s="444"/>
      <c r="AC29" s="444"/>
      <c r="AD29" s="444"/>
      <c r="AE29" s="423"/>
      <c r="AF29" s="424"/>
      <c r="AG29" s="424"/>
      <c r="AH29" s="424"/>
      <c r="AI29" s="333"/>
    </row>
    <row r="30" spans="2:35" ht="49.9" customHeight="1">
      <c r="B30" s="314"/>
      <c r="C30" s="315"/>
      <c r="D30" s="315"/>
      <c r="E30" s="315"/>
      <c r="F30" s="286" t="str">
        <f t="shared" ref="F30" si="5">M30&amp;" "&amp;P30</f>
        <v xml:space="preserve">Room Signage </v>
      </c>
      <c r="G30" s="452" t="s">
        <v>1881</v>
      </c>
      <c r="H30" s="309" t="s">
        <v>1882</v>
      </c>
      <c r="I30" s="310"/>
      <c r="J30" s="310" t="str">
        <f>VLOOKUP($H30,'WM-AR'!$B$7:$AL$2292,34,FALSE)</f>
        <v>SET</v>
      </c>
      <c r="K30" s="310" t="str">
        <f>VLOOKUP($H30,'WM-AR'!$B$7:$AL$2292,4,FALSE)</f>
        <v>Finishing Work</v>
      </c>
      <c r="L30" s="310" t="str">
        <f>VLOOKUP($H30,'WM-AR'!$B$7:$AL$2292,6,FALSE)</f>
        <v>Misc. Work</v>
      </c>
      <c r="M30" s="310" t="str">
        <f>VLOOKUP($H30,'WM-AR'!$B$7:$AL$2292,8,FALSE)</f>
        <v>Room Signage</v>
      </c>
      <c r="N30" s="310">
        <f>VLOOKUP($H30,'WM-AR'!$B$7:$AL$2292,10,FALSE)</f>
        <v>0</v>
      </c>
      <c r="O30" s="310">
        <f>VLOOKUP($H30,'WM-AR'!$B$7:$AL$2292,12,FALSE)</f>
        <v>0</v>
      </c>
      <c r="P30" s="310" t="str">
        <f>IF(VLOOKUP($H30,'WM-AR'!$B$7:$AL$2292,14,FALSE)=0,"",VLOOKUP($H30,'WM-AR'!$B$7:$AL$2292,14,FALSE))</f>
        <v/>
      </c>
      <c r="Q30" s="310">
        <f>VLOOKUP($H30,'WM-AR'!$B$7:$AL$2292,16,FALSE)</f>
        <v>0</v>
      </c>
      <c r="R30" s="310">
        <f>VLOOKUP($H30,'WM-AR'!$B$7:$AL$2292,18,FALSE)</f>
        <v>0</v>
      </c>
      <c r="S30" s="310" t="str">
        <f>VLOOKUP($H30,'WM-AR'!$B$7:$AL$2292,20,FALSE)</f>
        <v/>
      </c>
      <c r="T30" s="310">
        <f>VLOOKUP($H30,'WM-AR'!$B$7:$AL$2292,22,FALSE)</f>
        <v>0</v>
      </c>
      <c r="U30" s="310" t="str">
        <f>VLOOKUP($H30,'WM-AR'!$B$7:$AL$2292,24,FALSE)</f>
        <v/>
      </c>
      <c r="V30" s="310">
        <f>VLOOKUP($H30,'WM-AR'!$B$7:$AL$2292,25,FALSE)</f>
        <v>0</v>
      </c>
      <c r="W30" s="310" t="str">
        <f>VLOOKUP($H30,'WM-AR'!$B$7:$AL$2292,26,FALSE)</f>
        <v/>
      </c>
      <c r="X30" s="310">
        <f>VLOOKUP($H30,'WM-AR'!$B$7:$AL$2292,27,FALSE)</f>
        <v>0</v>
      </c>
      <c r="Y30" s="310">
        <f>VLOOKUP($H30,'WM-AR'!$B$7:$AL$2292,28,FALSE)</f>
        <v>0</v>
      </c>
      <c r="Z30" s="310">
        <f>VLOOKUP($H30,'WM-AR'!$B$7:$AL$2292,29,FALSE)</f>
        <v>0</v>
      </c>
      <c r="AA30" s="310">
        <f>VLOOKUP($H30,'WM-AR'!$B$7:$AL$2292,30,FALSE)</f>
        <v>0</v>
      </c>
      <c r="AB30" s="310">
        <f>VLOOKUP($H30,'WM-AR'!$B$7:$AL$2292,31,FALSE)</f>
        <v>0</v>
      </c>
      <c r="AC30" s="310">
        <f>VLOOKUP($H30,'WM-AR'!$B$7:$AL$2292,32,FALSE)</f>
        <v>0</v>
      </c>
      <c r="AD30" s="310">
        <f>VLOOKUP($H30,'WM-AR'!$B$7:$AL$2292,33,FALSE)</f>
        <v>0</v>
      </c>
      <c r="AE30" s="287"/>
      <c r="AF30" s="491" t="s">
        <v>1603</v>
      </c>
      <c r="AG30" s="495"/>
      <c r="AH30" s="495" t="s">
        <v>534</v>
      </c>
      <c r="AI30" s="334"/>
    </row>
    <row r="31" spans="2:35" ht="34.9" customHeight="1">
      <c r="B31" s="349"/>
      <c r="C31" s="420"/>
      <c r="D31" s="426"/>
      <c r="E31" s="426"/>
      <c r="F31" s="426"/>
      <c r="G31" s="426"/>
      <c r="H31" s="350"/>
      <c r="I31" s="351"/>
      <c r="J31" s="351"/>
      <c r="K31" s="351"/>
      <c r="L31" s="351"/>
      <c r="M31" s="351"/>
      <c r="N31" s="351"/>
      <c r="O31" s="351"/>
      <c r="P31" s="351"/>
      <c r="Q31" s="351"/>
      <c r="R31" s="351"/>
      <c r="S31" s="351"/>
      <c r="T31" s="351"/>
      <c r="U31" s="351"/>
      <c r="V31" s="351"/>
      <c r="W31" s="351"/>
      <c r="X31" s="351"/>
      <c r="Y31" s="351"/>
      <c r="Z31" s="351"/>
      <c r="AA31" s="351"/>
      <c r="AB31" s="351"/>
      <c r="AC31" s="351"/>
      <c r="AD31" s="351"/>
      <c r="AE31" s="440"/>
      <c r="AF31" s="297"/>
      <c r="AG31" s="297"/>
      <c r="AH31" s="297"/>
      <c r="AI31" s="475"/>
    </row>
    <row r="32" spans="2:35" ht="16.5" customHeight="1"/>
    <row r="33" ht="16.5" customHeight="1"/>
    <row r="34" ht="16.5" customHeight="1"/>
    <row r="35" ht="16.5" customHeight="1"/>
    <row r="36" ht="16.5" customHeight="1"/>
    <row r="37" ht="16.5" customHeight="1"/>
    <row r="38" ht="16.5" customHeight="1"/>
    <row r="39" ht="16.5" customHeight="1"/>
    <row r="40" ht="16.5" customHeight="1"/>
    <row r="41" ht="16.5" customHeight="1"/>
  </sheetData>
  <mergeCells count="1">
    <mergeCell ref="AG2:AH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CCE6A557-97BC-4b89-ADB6-D9C93CAAB3DF}">
      <x14:dataValidations xmlns:xm="http://schemas.microsoft.com/office/excel/2006/main" count="1">
        <x14:dataValidation type="list" allowBlank="1" showInputMessage="1" showErrorMessage="1" xr:uid="{FBED6FB7-A9E5-4386-AF19-4F4D148249DF}">
          <x14:formula1>
            <xm:f>'WM-AR'!$A$7:$A$2292</xm:f>
          </x14:formula1>
          <xm:sqref>G6:G31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5F2AA-6155-4295-9507-C5DE8C90C4BD}">
  <sheetPr>
    <outlinePr summaryBelow="0"/>
  </sheetPr>
  <dimension ref="A1:AL2292"/>
  <sheetViews>
    <sheetView zoomScale="40" zoomScaleNormal="40" workbookViewId="0">
      <pane xSplit="10" ySplit="5" topLeftCell="K2222" activePane="bottomRight" state="frozen"/>
      <selection activeCell="C4" sqref="C4"/>
      <selection pane="topRight" activeCell="C4" sqref="C4"/>
      <selection pane="bottomLeft" activeCell="C4" sqref="C4"/>
      <selection pane="bottomRight" activeCell="C4" sqref="C4"/>
    </sheetView>
  </sheetViews>
  <sheetFormatPr defaultColWidth="8.75" defaultRowHeight="16.5"/>
  <cols>
    <col min="1" max="1" width="95.5" style="518" customWidth="1"/>
    <col min="2" max="2" width="17.125" style="518" customWidth="1"/>
    <col min="3" max="3" width="11.375" style="518" customWidth="1"/>
    <col min="4" max="4" width="5.75" style="518" customWidth="1"/>
    <col min="5" max="5" width="30.75" style="518" customWidth="1"/>
    <col min="6" max="6" width="5.75" style="518" customWidth="1"/>
    <col min="7" max="7" width="25.5" style="518" customWidth="1"/>
    <col min="8" max="8" width="5.75" style="518" customWidth="1"/>
    <col min="9" max="9" width="34.5" style="518" customWidth="1"/>
    <col min="10" max="10" width="5.75" style="518" customWidth="1"/>
    <col min="11" max="11" width="65.5" style="518" customWidth="1"/>
    <col min="12" max="12" width="5.75" style="518" customWidth="1"/>
    <col min="13" max="13" width="14.25" style="518" customWidth="1"/>
    <col min="14" max="14" width="5.75" style="518" customWidth="1"/>
    <col min="15" max="15" width="36.25" style="518" customWidth="1"/>
    <col min="16" max="16" width="5.75" style="518" customWidth="1"/>
    <col min="17" max="17" width="30.25" style="518" customWidth="1"/>
    <col min="18" max="18" width="5.75" style="518" customWidth="1"/>
    <col min="19" max="19" width="43" style="518" customWidth="1"/>
    <col min="20" max="20" width="5.75" style="518" customWidth="1"/>
    <col min="21" max="21" width="80.75" style="518" customWidth="1"/>
    <col min="22" max="22" width="5.75" style="518" customWidth="1"/>
    <col min="23" max="23" width="14.25" style="518" customWidth="1"/>
    <col min="24" max="24" width="5.75" style="518" customWidth="1"/>
    <col min="25" max="25" width="38.25" style="518" customWidth="1"/>
    <col min="26" max="26" width="14.25" style="518" customWidth="1"/>
    <col min="27" max="27" width="21.75" style="518" customWidth="1"/>
    <col min="28" max="34" width="14.25" style="518" customWidth="1"/>
    <col min="35" max="36" width="7.125" style="518" customWidth="1"/>
    <col min="37" max="37" width="12.125" style="518" customWidth="1"/>
    <col min="38" max="38" width="17.125" style="518" customWidth="1"/>
    <col min="39" max="16384" width="8.75" style="518"/>
  </cols>
  <sheetData>
    <row r="1" spans="1:38" s="516" customFormat="1">
      <c r="B1" s="516">
        <v>1</v>
      </c>
      <c r="C1" s="516">
        <v>2</v>
      </c>
      <c r="D1" s="516">
        <v>3</v>
      </c>
      <c r="E1" s="516">
        <v>4</v>
      </c>
      <c r="F1" s="516">
        <v>5</v>
      </c>
      <c r="G1" s="516">
        <v>6</v>
      </c>
      <c r="H1" s="516">
        <v>7</v>
      </c>
      <c r="I1" s="516">
        <v>8</v>
      </c>
      <c r="J1" s="516">
        <v>9</v>
      </c>
      <c r="K1" s="517">
        <v>10</v>
      </c>
      <c r="L1" s="516">
        <v>11</v>
      </c>
      <c r="M1" s="517">
        <v>12</v>
      </c>
      <c r="N1" s="516">
        <v>13</v>
      </c>
      <c r="O1" s="517">
        <v>14</v>
      </c>
      <c r="P1" s="516">
        <v>15</v>
      </c>
      <c r="Q1" s="517">
        <v>16</v>
      </c>
      <c r="R1" s="516">
        <v>17</v>
      </c>
      <c r="S1" s="517">
        <v>18</v>
      </c>
      <c r="T1" s="516">
        <v>19</v>
      </c>
      <c r="U1" s="517">
        <v>20</v>
      </c>
      <c r="V1" s="516">
        <v>21</v>
      </c>
      <c r="W1" s="517">
        <v>22</v>
      </c>
      <c r="X1" s="516">
        <v>23</v>
      </c>
      <c r="Y1" s="517">
        <v>24</v>
      </c>
      <c r="Z1" s="516">
        <v>25</v>
      </c>
      <c r="AA1" s="516">
        <v>26</v>
      </c>
      <c r="AB1" s="516">
        <v>27</v>
      </c>
      <c r="AC1" s="516">
        <v>28</v>
      </c>
      <c r="AD1" s="516">
        <v>29</v>
      </c>
      <c r="AE1" s="516">
        <v>30</v>
      </c>
      <c r="AF1" s="516">
        <v>31</v>
      </c>
      <c r="AG1" s="516">
        <v>32</v>
      </c>
      <c r="AH1" s="516">
        <v>33</v>
      </c>
      <c r="AI1" s="516">
        <v>34</v>
      </c>
      <c r="AJ1" s="516">
        <v>35</v>
      </c>
      <c r="AK1" s="516">
        <v>36</v>
      </c>
      <c r="AL1" s="516">
        <v>37</v>
      </c>
    </row>
    <row r="2" spans="1:38" ht="18.75" customHeight="1">
      <c r="C2" s="750" t="s">
        <v>1883</v>
      </c>
      <c r="D2" s="750"/>
      <c r="E2" s="750"/>
      <c r="F2" s="750"/>
      <c r="G2" s="750"/>
      <c r="H2" s="750"/>
      <c r="I2" s="750"/>
      <c r="J2" s="750"/>
      <c r="K2" s="750"/>
      <c r="L2" s="750"/>
      <c r="M2" s="750"/>
      <c r="N2" s="750"/>
      <c r="O2" s="750"/>
      <c r="P2" s="750"/>
      <c r="Q2" s="750"/>
      <c r="R2" s="750"/>
      <c r="S2" s="750"/>
      <c r="T2" s="750"/>
      <c r="U2" s="750"/>
      <c r="V2" s="750"/>
      <c r="W2" s="750"/>
      <c r="X2" s="750"/>
      <c r="Y2" s="750"/>
      <c r="Z2" s="750"/>
      <c r="AA2" s="750"/>
      <c r="AB2" s="750"/>
      <c r="AC2" s="750"/>
      <c r="AD2" s="750"/>
      <c r="AE2" s="750"/>
      <c r="AF2" s="750"/>
      <c r="AG2" s="750"/>
      <c r="AH2" s="750"/>
      <c r="AI2" s="750"/>
      <c r="AJ2" s="750"/>
      <c r="AK2" s="750"/>
      <c r="AL2" s="750"/>
    </row>
    <row r="3" spans="1:38" ht="13.5" customHeight="1">
      <c r="C3" s="751" t="s">
        <v>1884</v>
      </c>
      <c r="D3" s="751"/>
      <c r="E3" s="751"/>
      <c r="F3" s="751"/>
      <c r="G3" s="751"/>
      <c r="H3" s="751"/>
      <c r="I3" s="751"/>
      <c r="J3" s="751"/>
      <c r="K3" s="751"/>
      <c r="L3" s="751"/>
      <c r="M3" s="751"/>
      <c r="N3" s="751"/>
      <c r="O3" s="751"/>
      <c r="P3" s="751"/>
      <c r="Q3" s="751"/>
      <c r="R3" s="751"/>
      <c r="S3" s="751"/>
      <c r="T3" s="751"/>
      <c r="U3" s="751"/>
      <c r="V3" s="751"/>
      <c r="W3" s="751"/>
      <c r="X3" s="751"/>
      <c r="Y3" s="751"/>
      <c r="Z3" s="751"/>
      <c r="AA3" s="751"/>
      <c r="AB3" s="751"/>
      <c r="AC3" s="751"/>
      <c r="AD3" s="751"/>
      <c r="AE3" s="751"/>
      <c r="AF3" s="751"/>
      <c r="AG3" s="751"/>
      <c r="AH3" s="751"/>
      <c r="AI3" s="751"/>
      <c r="AJ3" s="751"/>
      <c r="AK3" s="751"/>
      <c r="AL3" s="751"/>
    </row>
    <row r="4" spans="1:38" ht="23.25" customHeight="1">
      <c r="A4" s="519"/>
      <c r="B4" s="749" t="s">
        <v>1885</v>
      </c>
      <c r="C4" s="749" t="s">
        <v>1886</v>
      </c>
      <c r="D4" s="749" t="s">
        <v>1887</v>
      </c>
      <c r="E4" s="749"/>
      <c r="F4" s="749" t="s">
        <v>1888</v>
      </c>
      <c r="G4" s="749"/>
      <c r="H4" s="749" t="s">
        <v>1889</v>
      </c>
      <c r="I4" s="749"/>
      <c r="J4" s="749" t="s">
        <v>1890</v>
      </c>
      <c r="K4" s="749"/>
      <c r="L4" s="749"/>
      <c r="M4" s="749"/>
      <c r="N4" s="749"/>
      <c r="O4" s="749"/>
      <c r="P4" s="749"/>
      <c r="Q4" s="749"/>
      <c r="R4" s="749"/>
      <c r="S4" s="749"/>
      <c r="T4" s="749"/>
      <c r="U4" s="749"/>
      <c r="V4" s="749"/>
      <c r="W4" s="749"/>
      <c r="X4" s="749"/>
      <c r="Y4" s="749"/>
      <c r="Z4" s="749" t="s">
        <v>1891</v>
      </c>
      <c r="AA4" s="749"/>
      <c r="AB4" s="749"/>
      <c r="AC4" s="749"/>
      <c r="AD4" s="749"/>
      <c r="AE4" s="749"/>
      <c r="AF4" s="749"/>
      <c r="AG4" s="749"/>
      <c r="AH4" s="749"/>
      <c r="AI4" s="749" t="s">
        <v>1892</v>
      </c>
      <c r="AJ4" s="749"/>
      <c r="AK4" s="749" t="s">
        <v>1893</v>
      </c>
      <c r="AL4" s="749" t="s">
        <v>1894</v>
      </c>
    </row>
    <row r="5" spans="1:38" ht="23.25" customHeight="1">
      <c r="A5" s="521" t="s">
        <v>726</v>
      </c>
      <c r="B5" s="749"/>
      <c r="C5" s="749"/>
      <c r="D5" s="520" t="s">
        <v>1895</v>
      </c>
      <c r="E5" s="520" t="s">
        <v>1896</v>
      </c>
      <c r="F5" s="520" t="s">
        <v>1895</v>
      </c>
      <c r="G5" s="520" t="s">
        <v>1896</v>
      </c>
      <c r="H5" s="520" t="s">
        <v>1895</v>
      </c>
      <c r="I5" s="520" t="s">
        <v>1896</v>
      </c>
      <c r="J5" s="520" t="s">
        <v>1895</v>
      </c>
      <c r="K5" s="520" t="s">
        <v>1897</v>
      </c>
      <c r="L5" s="520" t="s">
        <v>1895</v>
      </c>
      <c r="M5" s="520" t="s">
        <v>1898</v>
      </c>
      <c r="N5" s="520" t="s">
        <v>1895</v>
      </c>
      <c r="O5" s="520" t="s">
        <v>1899</v>
      </c>
      <c r="P5" s="520" t="s">
        <v>1895</v>
      </c>
      <c r="Q5" s="520" t="s">
        <v>1900</v>
      </c>
      <c r="R5" s="520" t="s">
        <v>1895</v>
      </c>
      <c r="S5" s="520" t="s">
        <v>1901</v>
      </c>
      <c r="T5" s="520" t="s">
        <v>1895</v>
      </c>
      <c r="U5" s="520" t="s">
        <v>1902</v>
      </c>
      <c r="V5" s="520" t="s">
        <v>1895</v>
      </c>
      <c r="W5" s="520" t="s">
        <v>1903</v>
      </c>
      <c r="X5" s="520" t="s">
        <v>1895</v>
      </c>
      <c r="Y5" s="520" t="s">
        <v>1904</v>
      </c>
      <c r="Z5" s="520" t="s">
        <v>1905</v>
      </c>
      <c r="AA5" s="520" t="s">
        <v>1906</v>
      </c>
      <c r="AB5" s="520" t="s">
        <v>781</v>
      </c>
      <c r="AC5" s="520" t="s">
        <v>1907</v>
      </c>
      <c r="AD5" s="520" t="s">
        <v>1908</v>
      </c>
      <c r="AE5" s="520" t="s">
        <v>1909</v>
      </c>
      <c r="AF5" s="520" t="s">
        <v>1910</v>
      </c>
      <c r="AG5" s="520" t="s">
        <v>1911</v>
      </c>
      <c r="AH5" s="520" t="s">
        <v>1912</v>
      </c>
      <c r="AI5" s="520" t="s">
        <v>1913</v>
      </c>
      <c r="AJ5" s="520" t="s">
        <v>1914</v>
      </c>
      <c r="AK5" s="749"/>
      <c r="AL5" s="749"/>
    </row>
    <row r="6" spans="1:38" ht="23.25" customHeight="1">
      <c r="A6" s="519"/>
      <c r="B6" s="522"/>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row>
    <row r="7" spans="1:38" ht="17.25" customHeight="1">
      <c r="A7" s="518" t="str">
        <f>B7&amp;" "&amp;E7&amp;" "&amp;G7&amp;" "&amp;I7&amp;" "&amp;K7&amp;" "&amp;M7&amp;" "&amp;O7&amp;" "&amp;Q7&amp;" "&amp;S7&amp;" "&amp;U7&amp;" "&amp;W7&amp;" "&amp;Y7</f>
        <v xml:space="preserve">A01ZZ001-00001 Earth Work - Excavation Soil, Manual      D ≤ 1.5M </v>
      </c>
      <c r="B7" s="523" t="s">
        <v>1915</v>
      </c>
      <c r="C7" s="523"/>
      <c r="D7" s="524" t="s">
        <v>1916</v>
      </c>
      <c r="E7" s="525" t="s">
        <v>1917</v>
      </c>
      <c r="F7" s="524" t="s">
        <v>1918</v>
      </c>
      <c r="G7" s="526" t="s">
        <v>1919</v>
      </c>
      <c r="H7" s="524" t="s">
        <v>1920</v>
      </c>
      <c r="I7" s="525" t="s">
        <v>1921</v>
      </c>
      <c r="J7" s="524" t="s">
        <v>1922</v>
      </c>
      <c r="K7" s="527" t="s">
        <v>1923</v>
      </c>
      <c r="L7" s="524" t="s">
        <v>1924</v>
      </c>
      <c r="M7" s="527"/>
      <c r="N7" s="524" t="s">
        <v>1924</v>
      </c>
      <c r="O7" s="527"/>
      <c r="P7" s="524" t="s">
        <v>1924</v>
      </c>
      <c r="Q7" s="527"/>
      <c r="R7" s="524" t="s">
        <v>1924</v>
      </c>
      <c r="S7" s="527"/>
      <c r="T7" s="524" t="s">
        <v>1924</v>
      </c>
      <c r="U7" s="527" t="s">
        <v>1924</v>
      </c>
      <c r="V7" s="524" t="s">
        <v>1922</v>
      </c>
      <c r="W7" s="527" t="s">
        <v>1925</v>
      </c>
      <c r="X7" s="524" t="s">
        <v>1924</v>
      </c>
      <c r="Y7" s="527" t="s">
        <v>1924</v>
      </c>
      <c r="Z7" s="528"/>
      <c r="AA7" s="528" t="s">
        <v>1924</v>
      </c>
      <c r="AB7" s="528"/>
      <c r="AC7" s="528"/>
      <c r="AD7" s="528"/>
      <c r="AE7" s="528"/>
      <c r="AF7" s="528"/>
      <c r="AG7" s="528"/>
      <c r="AH7" s="528"/>
      <c r="AI7" s="529" t="s">
        <v>1926</v>
      </c>
      <c r="AJ7" s="529" t="s">
        <v>1926</v>
      </c>
      <c r="AK7" s="523" t="s">
        <v>1927</v>
      </c>
      <c r="AL7" s="523" t="s">
        <v>1915</v>
      </c>
    </row>
    <row r="8" spans="1:38" ht="17.25" customHeight="1">
      <c r="A8" s="518" t="str">
        <f t="shared" ref="A8:A71" si="0">B8&amp;" "&amp;E8&amp;" "&amp;G8&amp;" "&amp;I8&amp;" "&amp;K8&amp;" "&amp;M8&amp;" "&amp;O8&amp;" "&amp;Q8&amp;" "&amp;S8&amp;" "&amp;U8&amp;" "&amp;W8&amp;" "&amp;Y8</f>
        <v xml:space="preserve">A01ZZ001-00002 Earth Work - Excavation Soil, Manual      1.5M &lt; D ≤ 2.0M </v>
      </c>
      <c r="B8" s="523" t="s">
        <v>1928</v>
      </c>
      <c r="C8" s="523"/>
      <c r="D8" s="524" t="s">
        <v>1916</v>
      </c>
      <c r="E8" s="525" t="s">
        <v>1917</v>
      </c>
      <c r="F8" s="524" t="s">
        <v>1918</v>
      </c>
      <c r="G8" s="526" t="s">
        <v>1919</v>
      </c>
      <c r="H8" s="524" t="s">
        <v>1920</v>
      </c>
      <c r="I8" s="525" t="s">
        <v>1921</v>
      </c>
      <c r="J8" s="524" t="s">
        <v>1922</v>
      </c>
      <c r="K8" s="527" t="s">
        <v>1923</v>
      </c>
      <c r="L8" s="524" t="s">
        <v>1924</v>
      </c>
      <c r="M8" s="527"/>
      <c r="N8" s="524" t="s">
        <v>1924</v>
      </c>
      <c r="O8" s="527"/>
      <c r="P8" s="524" t="s">
        <v>1924</v>
      </c>
      <c r="Q8" s="527"/>
      <c r="R8" s="524" t="s">
        <v>1924</v>
      </c>
      <c r="S8" s="527"/>
      <c r="T8" s="524" t="s">
        <v>1924</v>
      </c>
      <c r="U8" s="527" t="s">
        <v>1924</v>
      </c>
      <c r="V8" s="524" t="s">
        <v>1929</v>
      </c>
      <c r="W8" s="527" t="s">
        <v>1930</v>
      </c>
      <c r="X8" s="524" t="s">
        <v>1924</v>
      </c>
      <c r="Y8" s="527" t="s">
        <v>1924</v>
      </c>
      <c r="Z8" s="528"/>
      <c r="AA8" s="528" t="s">
        <v>1924</v>
      </c>
      <c r="AB8" s="528"/>
      <c r="AC8" s="528"/>
      <c r="AD8" s="528"/>
      <c r="AE8" s="528"/>
      <c r="AF8" s="528"/>
      <c r="AG8" s="528"/>
      <c r="AH8" s="528"/>
      <c r="AI8" s="529" t="s">
        <v>1926</v>
      </c>
      <c r="AJ8" s="529" t="s">
        <v>1926</v>
      </c>
      <c r="AK8" s="523" t="s">
        <v>1927</v>
      </c>
      <c r="AL8" s="523" t="s">
        <v>1928</v>
      </c>
    </row>
    <row r="9" spans="1:38" ht="17.25" customHeight="1">
      <c r="A9" s="518" t="str">
        <f t="shared" si="0"/>
        <v xml:space="preserve">A01ZZ001-00003 Earth Work - Excavation Soil, Manual      D &gt; 2.0M </v>
      </c>
      <c r="B9" s="523" t="s">
        <v>1931</v>
      </c>
      <c r="C9" s="523"/>
      <c r="D9" s="524" t="s">
        <v>1916</v>
      </c>
      <c r="E9" s="525" t="s">
        <v>1917</v>
      </c>
      <c r="F9" s="524" t="s">
        <v>1918</v>
      </c>
      <c r="G9" s="526" t="s">
        <v>1919</v>
      </c>
      <c r="H9" s="524" t="s">
        <v>1920</v>
      </c>
      <c r="I9" s="525" t="s">
        <v>1921</v>
      </c>
      <c r="J9" s="524" t="s">
        <v>1922</v>
      </c>
      <c r="K9" s="527" t="s">
        <v>1923</v>
      </c>
      <c r="L9" s="524" t="s">
        <v>1924</v>
      </c>
      <c r="M9" s="527"/>
      <c r="N9" s="524" t="s">
        <v>1924</v>
      </c>
      <c r="O9" s="527"/>
      <c r="P9" s="524" t="s">
        <v>1924</v>
      </c>
      <c r="Q9" s="527"/>
      <c r="R9" s="524" t="s">
        <v>1924</v>
      </c>
      <c r="S9" s="527"/>
      <c r="T9" s="524" t="s">
        <v>1924</v>
      </c>
      <c r="U9" s="527" t="s">
        <v>1924</v>
      </c>
      <c r="V9" s="524" t="s">
        <v>1932</v>
      </c>
      <c r="W9" s="527" t="s">
        <v>1933</v>
      </c>
      <c r="X9" s="524" t="s">
        <v>1924</v>
      </c>
      <c r="Y9" s="527" t="s">
        <v>1924</v>
      </c>
      <c r="Z9" s="528"/>
      <c r="AA9" s="528" t="s">
        <v>1924</v>
      </c>
      <c r="AB9" s="528"/>
      <c r="AC9" s="528"/>
      <c r="AD9" s="528"/>
      <c r="AE9" s="528"/>
      <c r="AF9" s="528"/>
      <c r="AG9" s="528"/>
      <c r="AH9" s="528"/>
      <c r="AI9" s="529" t="s">
        <v>1926</v>
      </c>
      <c r="AJ9" s="529" t="s">
        <v>1926</v>
      </c>
      <c r="AK9" s="523" t="s">
        <v>1927</v>
      </c>
      <c r="AL9" s="523" t="s">
        <v>1931</v>
      </c>
    </row>
    <row r="10" spans="1:38" ht="17.25" customHeight="1">
      <c r="A10" s="518" t="str">
        <f t="shared" si="0"/>
        <v xml:space="preserve">A01ZZ001-00004 Earth Work - Excavation Soil, Mech.      D ≤ 2.0M </v>
      </c>
      <c r="B10" s="523" t="s">
        <v>1934</v>
      </c>
      <c r="C10" s="523"/>
      <c r="D10" s="524" t="s">
        <v>1916</v>
      </c>
      <c r="E10" s="525" t="s">
        <v>1917</v>
      </c>
      <c r="F10" s="524" t="s">
        <v>1918</v>
      </c>
      <c r="G10" s="526" t="s">
        <v>1919</v>
      </c>
      <c r="H10" s="524" t="s">
        <v>1920</v>
      </c>
      <c r="I10" s="525" t="s">
        <v>1921</v>
      </c>
      <c r="J10" s="524" t="s">
        <v>1929</v>
      </c>
      <c r="K10" s="527" t="s">
        <v>1935</v>
      </c>
      <c r="L10" s="524" t="s">
        <v>1924</v>
      </c>
      <c r="M10" s="527"/>
      <c r="N10" s="524" t="s">
        <v>1924</v>
      </c>
      <c r="O10" s="527"/>
      <c r="P10" s="524" t="s">
        <v>1924</v>
      </c>
      <c r="Q10" s="527"/>
      <c r="R10" s="524" t="s">
        <v>1924</v>
      </c>
      <c r="S10" s="527"/>
      <c r="T10" s="524" t="s">
        <v>1924</v>
      </c>
      <c r="U10" s="527" t="s">
        <v>1924</v>
      </c>
      <c r="V10" s="524" t="s">
        <v>1936</v>
      </c>
      <c r="W10" s="527" t="s">
        <v>1937</v>
      </c>
      <c r="X10" s="524" t="s">
        <v>1924</v>
      </c>
      <c r="Y10" s="527" t="s">
        <v>1924</v>
      </c>
      <c r="Z10" s="528"/>
      <c r="AA10" s="528" t="s">
        <v>1924</v>
      </c>
      <c r="AB10" s="528"/>
      <c r="AC10" s="528"/>
      <c r="AD10" s="528"/>
      <c r="AE10" s="528"/>
      <c r="AF10" s="528"/>
      <c r="AG10" s="528"/>
      <c r="AH10" s="528"/>
      <c r="AI10" s="529" t="s">
        <v>1926</v>
      </c>
      <c r="AJ10" s="529" t="s">
        <v>1926</v>
      </c>
      <c r="AK10" s="523" t="s">
        <v>1927</v>
      </c>
      <c r="AL10" s="523" t="s">
        <v>1934</v>
      </c>
    </row>
    <row r="11" spans="1:38" s="530" customFormat="1" ht="17.25" customHeight="1">
      <c r="A11" s="518" t="str">
        <f t="shared" si="0"/>
        <v xml:space="preserve">A01ZZ001-00005 Earth Work - Excavation Soil, Mech.      2.0M &lt; D ≤ 4.0M </v>
      </c>
      <c r="B11" s="523" t="s">
        <v>1938</v>
      </c>
      <c r="C11" s="523"/>
      <c r="D11" s="524" t="s">
        <v>1916</v>
      </c>
      <c r="E11" s="525" t="s">
        <v>1917</v>
      </c>
      <c r="F11" s="524" t="s">
        <v>1918</v>
      </c>
      <c r="G11" s="526" t="s">
        <v>1919</v>
      </c>
      <c r="H11" s="524" t="s">
        <v>1920</v>
      </c>
      <c r="I11" s="525" t="s">
        <v>1921</v>
      </c>
      <c r="J11" s="524" t="s">
        <v>1929</v>
      </c>
      <c r="K11" s="527" t="s">
        <v>1935</v>
      </c>
      <c r="L11" s="524" t="s">
        <v>1924</v>
      </c>
      <c r="M11" s="527"/>
      <c r="N11" s="524" t="s">
        <v>1924</v>
      </c>
      <c r="O11" s="527"/>
      <c r="P11" s="524" t="s">
        <v>1924</v>
      </c>
      <c r="Q11" s="527"/>
      <c r="R11" s="524" t="s">
        <v>1924</v>
      </c>
      <c r="S11" s="527"/>
      <c r="T11" s="524" t="s">
        <v>1924</v>
      </c>
      <c r="U11" s="527" t="s">
        <v>1924</v>
      </c>
      <c r="V11" s="524" t="s">
        <v>1939</v>
      </c>
      <c r="W11" s="527" t="s">
        <v>1431</v>
      </c>
      <c r="X11" s="524" t="s">
        <v>1924</v>
      </c>
      <c r="Y11" s="527" t="s">
        <v>1924</v>
      </c>
      <c r="Z11" s="528"/>
      <c r="AA11" s="528" t="s">
        <v>1924</v>
      </c>
      <c r="AB11" s="528"/>
      <c r="AC11" s="528"/>
      <c r="AD11" s="528"/>
      <c r="AE11" s="528"/>
      <c r="AF11" s="528"/>
      <c r="AG11" s="528"/>
      <c r="AH11" s="528"/>
      <c r="AI11" s="529" t="s">
        <v>1926</v>
      </c>
      <c r="AJ11" s="529" t="s">
        <v>1926</v>
      </c>
      <c r="AK11" s="523" t="s">
        <v>1927</v>
      </c>
      <c r="AL11" s="523" t="s">
        <v>1938</v>
      </c>
    </row>
    <row r="12" spans="1:38" s="530" customFormat="1" ht="17.25" customHeight="1">
      <c r="A12" s="518" t="str">
        <f t="shared" si="0"/>
        <v xml:space="preserve">A01ZZ001-00006 Earth Work - Excavation Soil, Mech.      D &gt; 4.0M </v>
      </c>
      <c r="B12" s="523" t="s">
        <v>1940</v>
      </c>
      <c r="C12" s="523"/>
      <c r="D12" s="524" t="s">
        <v>1916</v>
      </c>
      <c r="E12" s="525" t="s">
        <v>1917</v>
      </c>
      <c r="F12" s="524" t="s">
        <v>1918</v>
      </c>
      <c r="G12" s="526" t="s">
        <v>1919</v>
      </c>
      <c r="H12" s="524" t="s">
        <v>1920</v>
      </c>
      <c r="I12" s="525" t="s">
        <v>1921</v>
      </c>
      <c r="J12" s="524" t="s">
        <v>1929</v>
      </c>
      <c r="K12" s="527" t="s">
        <v>1935</v>
      </c>
      <c r="L12" s="524" t="s">
        <v>1924</v>
      </c>
      <c r="M12" s="527"/>
      <c r="N12" s="524" t="s">
        <v>1924</v>
      </c>
      <c r="O12" s="527"/>
      <c r="P12" s="524" t="s">
        <v>1924</v>
      </c>
      <c r="Q12" s="527"/>
      <c r="R12" s="524" t="s">
        <v>1924</v>
      </c>
      <c r="S12" s="527"/>
      <c r="T12" s="524" t="s">
        <v>1924</v>
      </c>
      <c r="U12" s="527" t="s">
        <v>1924</v>
      </c>
      <c r="V12" s="524" t="s">
        <v>1941</v>
      </c>
      <c r="W12" s="527" t="s">
        <v>1942</v>
      </c>
      <c r="X12" s="524" t="s">
        <v>1924</v>
      </c>
      <c r="Y12" s="527" t="s">
        <v>1924</v>
      </c>
      <c r="Z12" s="528"/>
      <c r="AA12" s="528" t="s">
        <v>1924</v>
      </c>
      <c r="AB12" s="528"/>
      <c r="AC12" s="528"/>
      <c r="AD12" s="528"/>
      <c r="AE12" s="528"/>
      <c r="AF12" s="528"/>
      <c r="AG12" s="528"/>
      <c r="AH12" s="528"/>
      <c r="AI12" s="529" t="s">
        <v>1926</v>
      </c>
      <c r="AJ12" s="529" t="s">
        <v>1926</v>
      </c>
      <c r="AK12" s="523" t="s">
        <v>1927</v>
      </c>
      <c r="AL12" s="523" t="s">
        <v>1940</v>
      </c>
    </row>
    <row r="13" spans="1:38" s="530" customFormat="1" ht="17.25" customHeight="1">
      <c r="A13" s="518" t="str">
        <f t="shared" si="0"/>
        <v xml:space="preserve">A01ZZ001-00007 Earth Work - Excavation Weathered Rock       </v>
      </c>
      <c r="B13" s="523" t="s">
        <v>1943</v>
      </c>
      <c r="C13" s="523"/>
      <c r="D13" s="524" t="s">
        <v>1916</v>
      </c>
      <c r="E13" s="525" t="s">
        <v>1917</v>
      </c>
      <c r="F13" s="524" t="s">
        <v>1918</v>
      </c>
      <c r="G13" s="526" t="s">
        <v>1919</v>
      </c>
      <c r="H13" s="524" t="s">
        <v>1920</v>
      </c>
      <c r="I13" s="525" t="s">
        <v>1921</v>
      </c>
      <c r="J13" s="524" t="s">
        <v>1932</v>
      </c>
      <c r="K13" s="527" t="s">
        <v>1944</v>
      </c>
      <c r="L13" s="524" t="s">
        <v>1924</v>
      </c>
      <c r="M13" s="527"/>
      <c r="N13" s="524" t="s">
        <v>1924</v>
      </c>
      <c r="O13" s="527"/>
      <c r="P13" s="524" t="s">
        <v>1924</v>
      </c>
      <c r="Q13" s="527"/>
      <c r="R13" s="524" t="s">
        <v>1924</v>
      </c>
      <c r="S13" s="527"/>
      <c r="T13" s="524" t="s">
        <v>1924</v>
      </c>
      <c r="U13" s="527" t="s">
        <v>1924</v>
      </c>
      <c r="V13" s="524" t="s">
        <v>1924</v>
      </c>
      <c r="W13" s="527"/>
      <c r="X13" s="524" t="s">
        <v>1924</v>
      </c>
      <c r="Y13" s="527" t="s">
        <v>1924</v>
      </c>
      <c r="Z13" s="528" t="s">
        <v>1945</v>
      </c>
      <c r="AA13" s="528" t="s">
        <v>1924</v>
      </c>
      <c r="AB13" s="528"/>
      <c r="AC13" s="528"/>
      <c r="AD13" s="528"/>
      <c r="AE13" s="528"/>
      <c r="AF13" s="528"/>
      <c r="AG13" s="528"/>
      <c r="AH13" s="528"/>
      <c r="AI13" s="529" t="s">
        <v>1926</v>
      </c>
      <c r="AJ13" s="529" t="s">
        <v>1926</v>
      </c>
      <c r="AK13" s="523" t="s">
        <v>1927</v>
      </c>
      <c r="AL13" s="523" t="s">
        <v>1943</v>
      </c>
    </row>
    <row r="14" spans="1:38" ht="17.25" customHeight="1">
      <c r="A14" s="518" t="str">
        <f t="shared" si="0"/>
        <v xml:space="preserve">A01ZZ001-00008 Earth Work - Excavation Soft Rock       </v>
      </c>
      <c r="B14" s="523" t="s">
        <v>1946</v>
      </c>
      <c r="C14" s="523"/>
      <c r="D14" s="524" t="s">
        <v>1916</v>
      </c>
      <c r="E14" s="525" t="s">
        <v>1917</v>
      </c>
      <c r="F14" s="524" t="s">
        <v>1918</v>
      </c>
      <c r="G14" s="526" t="s">
        <v>1919</v>
      </c>
      <c r="H14" s="524" t="s">
        <v>1920</v>
      </c>
      <c r="I14" s="525" t="s">
        <v>1921</v>
      </c>
      <c r="J14" s="524" t="s">
        <v>1936</v>
      </c>
      <c r="K14" s="527" t="s">
        <v>1947</v>
      </c>
      <c r="L14" s="524" t="s">
        <v>1924</v>
      </c>
      <c r="M14" s="527"/>
      <c r="N14" s="524" t="s">
        <v>1924</v>
      </c>
      <c r="O14" s="527"/>
      <c r="P14" s="524" t="s">
        <v>1924</v>
      </c>
      <c r="Q14" s="527"/>
      <c r="R14" s="524" t="s">
        <v>1924</v>
      </c>
      <c r="S14" s="527"/>
      <c r="T14" s="524" t="s">
        <v>1924</v>
      </c>
      <c r="U14" s="527" t="s">
        <v>1924</v>
      </c>
      <c r="V14" s="524" t="s">
        <v>1924</v>
      </c>
      <c r="W14" s="527"/>
      <c r="X14" s="524" t="s">
        <v>1924</v>
      </c>
      <c r="Y14" s="527" t="s">
        <v>1924</v>
      </c>
      <c r="Z14" s="528" t="s">
        <v>1945</v>
      </c>
      <c r="AA14" s="528" t="s">
        <v>1924</v>
      </c>
      <c r="AB14" s="528"/>
      <c r="AC14" s="528"/>
      <c r="AD14" s="528"/>
      <c r="AE14" s="528"/>
      <c r="AF14" s="528"/>
      <c r="AG14" s="528"/>
      <c r="AH14" s="528"/>
      <c r="AI14" s="529" t="s">
        <v>1926</v>
      </c>
      <c r="AJ14" s="529" t="s">
        <v>1926</v>
      </c>
      <c r="AK14" s="523" t="s">
        <v>1927</v>
      </c>
      <c r="AL14" s="523" t="s">
        <v>1946</v>
      </c>
    </row>
    <row r="15" spans="1:38" ht="17.25" customHeight="1">
      <c r="A15" s="518" t="str">
        <f t="shared" si="0"/>
        <v xml:space="preserve">A01ZZ001-00009 Earth Work - Excavation Hard Rock       </v>
      </c>
      <c r="B15" s="523" t="s">
        <v>1948</v>
      </c>
      <c r="C15" s="523"/>
      <c r="D15" s="524" t="s">
        <v>1916</v>
      </c>
      <c r="E15" s="525" t="s">
        <v>1917</v>
      </c>
      <c r="F15" s="524" t="s">
        <v>1918</v>
      </c>
      <c r="G15" s="526" t="s">
        <v>1919</v>
      </c>
      <c r="H15" s="524" t="s">
        <v>1920</v>
      </c>
      <c r="I15" s="525" t="s">
        <v>1921</v>
      </c>
      <c r="J15" s="524" t="s">
        <v>1939</v>
      </c>
      <c r="K15" s="527" t="s">
        <v>1949</v>
      </c>
      <c r="L15" s="524" t="s">
        <v>1924</v>
      </c>
      <c r="M15" s="527"/>
      <c r="N15" s="524" t="s">
        <v>1924</v>
      </c>
      <c r="O15" s="527"/>
      <c r="P15" s="524" t="s">
        <v>1924</v>
      </c>
      <c r="Q15" s="527"/>
      <c r="R15" s="524" t="s">
        <v>1924</v>
      </c>
      <c r="S15" s="527"/>
      <c r="T15" s="524" t="s">
        <v>1924</v>
      </c>
      <c r="U15" s="527" t="s">
        <v>1924</v>
      </c>
      <c r="V15" s="524" t="s">
        <v>1924</v>
      </c>
      <c r="W15" s="527"/>
      <c r="X15" s="524" t="s">
        <v>1924</v>
      </c>
      <c r="Y15" s="527" t="s">
        <v>1924</v>
      </c>
      <c r="Z15" s="528" t="s">
        <v>1945</v>
      </c>
      <c r="AA15" s="528" t="s">
        <v>1924</v>
      </c>
      <c r="AB15" s="528"/>
      <c r="AC15" s="528"/>
      <c r="AD15" s="528"/>
      <c r="AE15" s="528"/>
      <c r="AF15" s="528"/>
      <c r="AG15" s="528"/>
      <c r="AH15" s="528"/>
      <c r="AI15" s="529" t="s">
        <v>1926</v>
      </c>
      <c r="AJ15" s="529" t="s">
        <v>1926</v>
      </c>
      <c r="AK15" s="523" t="s">
        <v>1927</v>
      </c>
      <c r="AL15" s="523" t="s">
        <v>1948</v>
      </c>
    </row>
    <row r="16" spans="1:38" ht="17.25" customHeight="1">
      <c r="A16" s="518" t="str">
        <f t="shared" si="0"/>
        <v xml:space="preserve">A01ZZ001-00010 Earth Work - Excavation Soil, Manual      Manual Excavation Above GWL </v>
      </c>
      <c r="B16" s="523" t="s">
        <v>1950</v>
      </c>
      <c r="C16" s="523"/>
      <c r="D16" s="524" t="s">
        <v>1916</v>
      </c>
      <c r="E16" s="525" t="s">
        <v>1917</v>
      </c>
      <c r="F16" s="524" t="s">
        <v>1918</v>
      </c>
      <c r="G16" s="526" t="s">
        <v>1919</v>
      </c>
      <c r="H16" s="524" t="s">
        <v>1920</v>
      </c>
      <c r="I16" s="525" t="s">
        <v>1921</v>
      </c>
      <c r="J16" s="524" t="s">
        <v>1922</v>
      </c>
      <c r="K16" s="527" t="s">
        <v>1923</v>
      </c>
      <c r="L16" s="524" t="s">
        <v>1924</v>
      </c>
      <c r="M16" s="527"/>
      <c r="N16" s="524" t="s">
        <v>1924</v>
      </c>
      <c r="O16" s="527"/>
      <c r="P16" s="524" t="s">
        <v>1924</v>
      </c>
      <c r="Q16" s="527"/>
      <c r="R16" s="524" t="s">
        <v>1924</v>
      </c>
      <c r="S16" s="527"/>
      <c r="T16" s="524" t="s">
        <v>1924</v>
      </c>
      <c r="U16" s="527" t="s">
        <v>1924</v>
      </c>
      <c r="V16" s="524" t="s">
        <v>1951</v>
      </c>
      <c r="W16" s="527" t="s">
        <v>1952</v>
      </c>
      <c r="X16" s="524" t="s">
        <v>1924</v>
      </c>
      <c r="Y16" s="527" t="s">
        <v>1924</v>
      </c>
      <c r="Z16" s="528"/>
      <c r="AA16" s="528" t="s">
        <v>1924</v>
      </c>
      <c r="AB16" s="528"/>
      <c r="AC16" s="528"/>
      <c r="AD16" s="528"/>
      <c r="AE16" s="528"/>
      <c r="AF16" s="528"/>
      <c r="AG16" s="528"/>
      <c r="AH16" s="528"/>
      <c r="AI16" s="529" t="s">
        <v>1926</v>
      </c>
      <c r="AJ16" s="529" t="s">
        <v>1926</v>
      </c>
      <c r="AK16" s="523" t="s">
        <v>1927</v>
      </c>
      <c r="AL16" s="523" t="s">
        <v>1950</v>
      </c>
    </row>
    <row r="17" spans="1:38" ht="17.25" customHeight="1">
      <c r="A17" s="518" t="str">
        <f t="shared" si="0"/>
        <v xml:space="preserve">A01ZZ001-00011 Earth Work - Excavation Soil, Manual      Manual Excavation Below GWL </v>
      </c>
      <c r="B17" s="523" t="s">
        <v>1953</v>
      </c>
      <c r="C17" s="523"/>
      <c r="D17" s="524" t="s">
        <v>1916</v>
      </c>
      <c r="E17" s="525" t="s">
        <v>1917</v>
      </c>
      <c r="F17" s="524" t="s">
        <v>1918</v>
      </c>
      <c r="G17" s="526" t="s">
        <v>1919</v>
      </c>
      <c r="H17" s="524" t="s">
        <v>1920</v>
      </c>
      <c r="I17" s="525" t="s">
        <v>1921</v>
      </c>
      <c r="J17" s="524" t="s">
        <v>1922</v>
      </c>
      <c r="K17" s="527" t="s">
        <v>1923</v>
      </c>
      <c r="L17" s="524" t="s">
        <v>1924</v>
      </c>
      <c r="M17" s="527"/>
      <c r="N17" s="524" t="s">
        <v>1924</v>
      </c>
      <c r="O17" s="527"/>
      <c r="P17" s="524" t="s">
        <v>1924</v>
      </c>
      <c r="Q17" s="527"/>
      <c r="R17" s="524" t="s">
        <v>1924</v>
      </c>
      <c r="S17" s="527"/>
      <c r="T17" s="524" t="s">
        <v>1924</v>
      </c>
      <c r="U17" s="527" t="s">
        <v>1924</v>
      </c>
      <c r="V17" s="524" t="s">
        <v>1954</v>
      </c>
      <c r="W17" s="527" t="s">
        <v>1955</v>
      </c>
      <c r="X17" s="524" t="s">
        <v>1924</v>
      </c>
      <c r="Y17" s="527" t="s">
        <v>1924</v>
      </c>
      <c r="Z17" s="528"/>
      <c r="AA17" s="528" t="s">
        <v>1924</v>
      </c>
      <c r="AB17" s="528"/>
      <c r="AC17" s="528"/>
      <c r="AD17" s="528"/>
      <c r="AE17" s="528"/>
      <c r="AF17" s="528"/>
      <c r="AG17" s="528"/>
      <c r="AH17" s="528"/>
      <c r="AI17" s="529" t="s">
        <v>1926</v>
      </c>
      <c r="AJ17" s="529" t="s">
        <v>1926</v>
      </c>
      <c r="AK17" s="523" t="s">
        <v>1927</v>
      </c>
      <c r="AL17" s="523" t="s">
        <v>1953</v>
      </c>
    </row>
    <row r="18" spans="1:38" ht="17.25" customHeight="1">
      <c r="A18" s="518" t="str">
        <f t="shared" si="0"/>
        <v xml:space="preserve">A01ZZ001-00012 Earth Work - Excavation Soil, Mech.      Manual Excavation Above GWL </v>
      </c>
      <c r="B18" s="523" t="s">
        <v>1956</v>
      </c>
      <c r="C18" s="523"/>
      <c r="D18" s="524" t="s">
        <v>1916</v>
      </c>
      <c r="E18" s="525" t="s">
        <v>1917</v>
      </c>
      <c r="F18" s="524" t="s">
        <v>1918</v>
      </c>
      <c r="G18" s="526" t="s">
        <v>1919</v>
      </c>
      <c r="H18" s="524" t="s">
        <v>1920</v>
      </c>
      <c r="I18" s="525" t="s">
        <v>1921</v>
      </c>
      <c r="J18" s="524" t="s">
        <v>1929</v>
      </c>
      <c r="K18" s="527" t="s">
        <v>1935</v>
      </c>
      <c r="L18" s="524" t="s">
        <v>1924</v>
      </c>
      <c r="M18" s="527"/>
      <c r="N18" s="524" t="s">
        <v>1924</v>
      </c>
      <c r="O18" s="527"/>
      <c r="P18" s="524" t="s">
        <v>1924</v>
      </c>
      <c r="Q18" s="527"/>
      <c r="R18" s="524" t="s">
        <v>1924</v>
      </c>
      <c r="S18" s="527"/>
      <c r="T18" s="524" t="s">
        <v>1924</v>
      </c>
      <c r="U18" s="527" t="s">
        <v>1924</v>
      </c>
      <c r="V18" s="524" t="s">
        <v>1951</v>
      </c>
      <c r="W18" s="527" t="s">
        <v>1952</v>
      </c>
      <c r="X18" s="524" t="s">
        <v>1924</v>
      </c>
      <c r="Y18" s="527" t="s">
        <v>1924</v>
      </c>
      <c r="Z18" s="528"/>
      <c r="AA18" s="528" t="s">
        <v>1924</v>
      </c>
      <c r="AB18" s="528"/>
      <c r="AC18" s="528"/>
      <c r="AD18" s="528"/>
      <c r="AE18" s="528"/>
      <c r="AF18" s="528"/>
      <c r="AG18" s="528"/>
      <c r="AH18" s="528"/>
      <c r="AI18" s="529" t="s">
        <v>1926</v>
      </c>
      <c r="AJ18" s="529" t="s">
        <v>1926</v>
      </c>
      <c r="AK18" s="523" t="s">
        <v>1927</v>
      </c>
      <c r="AL18" s="523" t="s">
        <v>1956</v>
      </c>
    </row>
    <row r="19" spans="1:38" s="530" customFormat="1" ht="17.25" customHeight="1">
      <c r="A19" s="518" t="str">
        <f t="shared" si="0"/>
        <v xml:space="preserve">A01ZZ001-00013 Earth Work - Excavation Soil, Mech.      Manual Excavation Below GWL </v>
      </c>
      <c r="B19" s="523" t="s">
        <v>1957</v>
      </c>
      <c r="C19" s="523"/>
      <c r="D19" s="524" t="s">
        <v>1916</v>
      </c>
      <c r="E19" s="525" t="s">
        <v>1917</v>
      </c>
      <c r="F19" s="524" t="s">
        <v>1918</v>
      </c>
      <c r="G19" s="526" t="s">
        <v>1919</v>
      </c>
      <c r="H19" s="524" t="s">
        <v>1920</v>
      </c>
      <c r="I19" s="525" t="s">
        <v>1921</v>
      </c>
      <c r="J19" s="524" t="s">
        <v>1929</v>
      </c>
      <c r="K19" s="527" t="s">
        <v>1935</v>
      </c>
      <c r="L19" s="524" t="s">
        <v>1924</v>
      </c>
      <c r="M19" s="527"/>
      <c r="N19" s="524" t="s">
        <v>1924</v>
      </c>
      <c r="O19" s="527"/>
      <c r="P19" s="524" t="s">
        <v>1924</v>
      </c>
      <c r="Q19" s="527"/>
      <c r="R19" s="524" t="s">
        <v>1924</v>
      </c>
      <c r="S19" s="527"/>
      <c r="T19" s="524" t="s">
        <v>1924</v>
      </c>
      <c r="U19" s="527" t="s">
        <v>1924</v>
      </c>
      <c r="V19" s="524" t="s">
        <v>1954</v>
      </c>
      <c r="W19" s="527" t="s">
        <v>1955</v>
      </c>
      <c r="X19" s="524" t="s">
        <v>1924</v>
      </c>
      <c r="Y19" s="527" t="s">
        <v>1924</v>
      </c>
      <c r="Z19" s="528"/>
      <c r="AA19" s="528" t="s">
        <v>1924</v>
      </c>
      <c r="AB19" s="528"/>
      <c r="AC19" s="528"/>
      <c r="AD19" s="528"/>
      <c r="AE19" s="528"/>
      <c r="AF19" s="528"/>
      <c r="AG19" s="528"/>
      <c r="AH19" s="528"/>
      <c r="AI19" s="529" t="s">
        <v>1926</v>
      </c>
      <c r="AJ19" s="529" t="s">
        <v>1926</v>
      </c>
      <c r="AK19" s="523" t="s">
        <v>1927</v>
      </c>
      <c r="AL19" s="523" t="s">
        <v>1957</v>
      </c>
    </row>
    <row r="20" spans="1:38" s="530" customFormat="1" ht="17.25" customHeight="1">
      <c r="A20" s="518" t="str">
        <f t="shared" si="0"/>
        <v xml:space="preserve">A01ZZ317-00001 Earth Work - Rock Excavation Weathered Rock     w/ Ripping  </v>
      </c>
      <c r="B20" s="523" t="s">
        <v>1958</v>
      </c>
      <c r="C20" s="523"/>
      <c r="D20" s="524" t="s">
        <v>1916</v>
      </c>
      <c r="E20" s="525" t="s">
        <v>1917</v>
      </c>
      <c r="F20" s="524" t="s">
        <v>1918</v>
      </c>
      <c r="G20" s="526" t="s">
        <v>1919</v>
      </c>
      <c r="H20" s="524" t="s">
        <v>1959</v>
      </c>
      <c r="I20" s="525" t="s">
        <v>1960</v>
      </c>
      <c r="J20" s="524" t="s">
        <v>1932</v>
      </c>
      <c r="K20" s="527" t="s">
        <v>1944</v>
      </c>
      <c r="L20" s="524" t="s">
        <v>1924</v>
      </c>
      <c r="M20" s="527"/>
      <c r="N20" s="524" t="s">
        <v>1924</v>
      </c>
      <c r="O20" s="527"/>
      <c r="P20" s="524" t="s">
        <v>1924</v>
      </c>
      <c r="Q20" s="527"/>
      <c r="R20" s="524" t="s">
        <v>1924</v>
      </c>
      <c r="S20" s="527"/>
      <c r="T20" s="524" t="s">
        <v>1961</v>
      </c>
      <c r="U20" s="527" t="s">
        <v>1962</v>
      </c>
      <c r="V20" s="524" t="s">
        <v>1924</v>
      </c>
      <c r="W20" s="527"/>
      <c r="X20" s="524" t="s">
        <v>1924</v>
      </c>
      <c r="Y20" s="527" t="s">
        <v>1924</v>
      </c>
      <c r="Z20" s="528" t="s">
        <v>1945</v>
      </c>
      <c r="AA20" s="528" t="s">
        <v>1924</v>
      </c>
      <c r="AB20" s="528"/>
      <c r="AC20" s="528"/>
      <c r="AD20" s="528"/>
      <c r="AE20" s="528"/>
      <c r="AF20" s="528"/>
      <c r="AG20" s="528"/>
      <c r="AH20" s="528"/>
      <c r="AI20" s="529" t="s">
        <v>1926</v>
      </c>
      <c r="AJ20" s="529" t="s">
        <v>1926</v>
      </c>
      <c r="AK20" s="523" t="s">
        <v>1963</v>
      </c>
      <c r="AL20" s="523" t="s">
        <v>1958</v>
      </c>
    </row>
    <row r="21" spans="1:38" s="530" customFormat="1" ht="17.25" customHeight="1">
      <c r="A21" s="518" t="str">
        <f t="shared" si="0"/>
        <v xml:space="preserve">A01ZZ317-00002 Earth Work - Rock Excavation Soft Rock     w/ Ripping  </v>
      </c>
      <c r="B21" s="523" t="s">
        <v>1964</v>
      </c>
      <c r="C21" s="523"/>
      <c r="D21" s="524" t="s">
        <v>1916</v>
      </c>
      <c r="E21" s="525" t="s">
        <v>1917</v>
      </c>
      <c r="F21" s="524" t="s">
        <v>1918</v>
      </c>
      <c r="G21" s="526" t="s">
        <v>1919</v>
      </c>
      <c r="H21" s="524" t="s">
        <v>1959</v>
      </c>
      <c r="I21" s="525" t="s">
        <v>1960</v>
      </c>
      <c r="J21" s="524" t="s">
        <v>1936</v>
      </c>
      <c r="K21" s="527" t="s">
        <v>1947</v>
      </c>
      <c r="L21" s="524" t="s">
        <v>1924</v>
      </c>
      <c r="M21" s="527"/>
      <c r="N21" s="524" t="s">
        <v>1924</v>
      </c>
      <c r="O21" s="527"/>
      <c r="P21" s="524" t="s">
        <v>1924</v>
      </c>
      <c r="Q21" s="527"/>
      <c r="R21" s="524" t="s">
        <v>1924</v>
      </c>
      <c r="S21" s="527"/>
      <c r="T21" s="524" t="s">
        <v>1961</v>
      </c>
      <c r="U21" s="527" t="s">
        <v>1962</v>
      </c>
      <c r="V21" s="524" t="s">
        <v>1924</v>
      </c>
      <c r="W21" s="527"/>
      <c r="X21" s="524" t="s">
        <v>1924</v>
      </c>
      <c r="Y21" s="527" t="s">
        <v>1924</v>
      </c>
      <c r="Z21" s="528" t="s">
        <v>1945</v>
      </c>
      <c r="AA21" s="528" t="s">
        <v>1924</v>
      </c>
      <c r="AB21" s="528"/>
      <c r="AC21" s="528"/>
      <c r="AD21" s="528"/>
      <c r="AE21" s="528"/>
      <c r="AF21" s="528"/>
      <c r="AG21" s="528"/>
      <c r="AH21" s="528"/>
      <c r="AI21" s="529" t="s">
        <v>1926</v>
      </c>
      <c r="AJ21" s="529" t="s">
        <v>1926</v>
      </c>
      <c r="AK21" s="523" t="s">
        <v>1963</v>
      </c>
      <c r="AL21" s="523" t="s">
        <v>1964</v>
      </c>
    </row>
    <row r="22" spans="1:38" ht="17.25" customHeight="1">
      <c r="A22" s="518" t="str">
        <f t="shared" si="0"/>
        <v xml:space="preserve">A01ZZ317-00003 Earth Work - Rock Excavation Weathered Rock     w/ Breaking  </v>
      </c>
      <c r="B22" s="523" t="s">
        <v>1965</v>
      </c>
      <c r="C22" s="523"/>
      <c r="D22" s="524" t="s">
        <v>1916</v>
      </c>
      <c r="E22" s="525" t="s">
        <v>1917</v>
      </c>
      <c r="F22" s="524" t="s">
        <v>1918</v>
      </c>
      <c r="G22" s="526" t="s">
        <v>1919</v>
      </c>
      <c r="H22" s="524" t="s">
        <v>1959</v>
      </c>
      <c r="I22" s="525" t="s">
        <v>1960</v>
      </c>
      <c r="J22" s="524" t="s">
        <v>1932</v>
      </c>
      <c r="K22" s="527" t="s">
        <v>1944</v>
      </c>
      <c r="L22" s="524" t="s">
        <v>1924</v>
      </c>
      <c r="M22" s="527"/>
      <c r="N22" s="524" t="s">
        <v>1924</v>
      </c>
      <c r="O22" s="527"/>
      <c r="P22" s="524" t="s">
        <v>1924</v>
      </c>
      <c r="Q22" s="527"/>
      <c r="R22" s="524" t="s">
        <v>1924</v>
      </c>
      <c r="S22" s="527"/>
      <c r="T22" s="524" t="s">
        <v>1966</v>
      </c>
      <c r="U22" s="527" t="s">
        <v>1967</v>
      </c>
      <c r="V22" s="524" t="s">
        <v>1924</v>
      </c>
      <c r="W22" s="527"/>
      <c r="X22" s="524" t="s">
        <v>1924</v>
      </c>
      <c r="Y22" s="527" t="s">
        <v>1924</v>
      </c>
      <c r="Z22" s="528" t="s">
        <v>1945</v>
      </c>
      <c r="AA22" s="528" t="s">
        <v>1924</v>
      </c>
      <c r="AB22" s="528"/>
      <c r="AC22" s="528"/>
      <c r="AD22" s="528"/>
      <c r="AE22" s="528"/>
      <c r="AF22" s="528"/>
      <c r="AG22" s="528"/>
      <c r="AH22" s="528"/>
      <c r="AI22" s="529" t="s">
        <v>1926</v>
      </c>
      <c r="AJ22" s="529" t="s">
        <v>1926</v>
      </c>
      <c r="AK22" s="523" t="s">
        <v>1963</v>
      </c>
      <c r="AL22" s="523" t="s">
        <v>1965</v>
      </c>
    </row>
    <row r="23" spans="1:38" ht="17.25" customHeight="1">
      <c r="A23" s="518" t="str">
        <f t="shared" si="0"/>
        <v xml:space="preserve">A01ZZ317-00004 Earth Work - Rock Excavation Soft Rock     w/ Breaking  </v>
      </c>
      <c r="B23" s="523" t="s">
        <v>1968</v>
      </c>
      <c r="C23" s="523"/>
      <c r="D23" s="524" t="s">
        <v>1916</v>
      </c>
      <c r="E23" s="525" t="s">
        <v>1917</v>
      </c>
      <c r="F23" s="524" t="s">
        <v>1918</v>
      </c>
      <c r="G23" s="526" t="s">
        <v>1919</v>
      </c>
      <c r="H23" s="524" t="s">
        <v>1959</v>
      </c>
      <c r="I23" s="525" t="s">
        <v>1960</v>
      </c>
      <c r="J23" s="524" t="s">
        <v>1936</v>
      </c>
      <c r="K23" s="527" t="s">
        <v>1947</v>
      </c>
      <c r="L23" s="524" t="s">
        <v>1924</v>
      </c>
      <c r="M23" s="527"/>
      <c r="N23" s="524" t="s">
        <v>1924</v>
      </c>
      <c r="O23" s="527"/>
      <c r="P23" s="524" t="s">
        <v>1924</v>
      </c>
      <c r="Q23" s="527"/>
      <c r="R23" s="524" t="s">
        <v>1924</v>
      </c>
      <c r="S23" s="527"/>
      <c r="T23" s="524" t="s">
        <v>1966</v>
      </c>
      <c r="U23" s="527" t="s">
        <v>1967</v>
      </c>
      <c r="V23" s="524" t="s">
        <v>1924</v>
      </c>
      <c r="W23" s="527"/>
      <c r="X23" s="524" t="s">
        <v>1924</v>
      </c>
      <c r="Y23" s="527" t="s">
        <v>1924</v>
      </c>
      <c r="Z23" s="528" t="s">
        <v>1945</v>
      </c>
      <c r="AA23" s="528" t="s">
        <v>1924</v>
      </c>
      <c r="AB23" s="528"/>
      <c r="AC23" s="528"/>
      <c r="AD23" s="528"/>
      <c r="AE23" s="528"/>
      <c r="AF23" s="528"/>
      <c r="AG23" s="528"/>
      <c r="AH23" s="528"/>
      <c r="AI23" s="529" t="s">
        <v>1926</v>
      </c>
      <c r="AJ23" s="529" t="s">
        <v>1926</v>
      </c>
      <c r="AK23" s="523" t="s">
        <v>1963</v>
      </c>
      <c r="AL23" s="523" t="s">
        <v>1968</v>
      </c>
    </row>
    <row r="24" spans="1:38" ht="17.25" customHeight="1">
      <c r="A24" s="518" t="str">
        <f t="shared" si="0"/>
        <v xml:space="preserve">A01ZZ317-00005 Earth Work - Rock Excavation Soft Rock     w/ Blasting  </v>
      </c>
      <c r="B24" s="523" t="s">
        <v>1969</v>
      </c>
      <c r="C24" s="523"/>
      <c r="D24" s="524" t="s">
        <v>1916</v>
      </c>
      <c r="E24" s="525" t="s">
        <v>1917</v>
      </c>
      <c r="F24" s="524" t="s">
        <v>1918</v>
      </c>
      <c r="G24" s="526" t="s">
        <v>1919</v>
      </c>
      <c r="H24" s="524" t="s">
        <v>1959</v>
      </c>
      <c r="I24" s="525" t="s">
        <v>1960</v>
      </c>
      <c r="J24" s="524" t="s">
        <v>1936</v>
      </c>
      <c r="K24" s="527" t="s">
        <v>1947</v>
      </c>
      <c r="L24" s="524" t="s">
        <v>1924</v>
      </c>
      <c r="M24" s="527"/>
      <c r="N24" s="524" t="s">
        <v>1924</v>
      </c>
      <c r="O24" s="527"/>
      <c r="P24" s="524" t="s">
        <v>1924</v>
      </c>
      <c r="Q24" s="527"/>
      <c r="R24" s="524" t="s">
        <v>1924</v>
      </c>
      <c r="S24" s="527"/>
      <c r="T24" s="524" t="s">
        <v>1970</v>
      </c>
      <c r="U24" s="527" t="s">
        <v>1971</v>
      </c>
      <c r="V24" s="524" t="s">
        <v>1924</v>
      </c>
      <c r="W24" s="527"/>
      <c r="X24" s="524" t="s">
        <v>1924</v>
      </c>
      <c r="Y24" s="527" t="s">
        <v>1924</v>
      </c>
      <c r="Z24" s="528" t="s">
        <v>1945</v>
      </c>
      <c r="AA24" s="528" t="s">
        <v>1924</v>
      </c>
      <c r="AB24" s="528"/>
      <c r="AC24" s="528"/>
      <c r="AD24" s="528"/>
      <c r="AE24" s="528"/>
      <c r="AF24" s="528"/>
      <c r="AG24" s="528"/>
      <c r="AH24" s="528"/>
      <c r="AI24" s="529" t="s">
        <v>1926</v>
      </c>
      <c r="AJ24" s="529" t="s">
        <v>1926</v>
      </c>
      <c r="AK24" s="523" t="s">
        <v>1963</v>
      </c>
      <c r="AL24" s="523" t="s">
        <v>1969</v>
      </c>
    </row>
    <row r="25" spans="1:38" ht="17.25" customHeight="1">
      <c r="A25" s="518" t="str">
        <f t="shared" si="0"/>
        <v xml:space="preserve">A01ZZ317-00006 Earth Work - Rock Excavation Hard Rock     w/ Blasting  </v>
      </c>
      <c r="B25" s="523" t="s">
        <v>1972</v>
      </c>
      <c r="C25" s="523"/>
      <c r="D25" s="524" t="s">
        <v>1916</v>
      </c>
      <c r="E25" s="525" t="s">
        <v>1917</v>
      </c>
      <c r="F25" s="524" t="s">
        <v>1918</v>
      </c>
      <c r="G25" s="526" t="s">
        <v>1919</v>
      </c>
      <c r="H25" s="524" t="s">
        <v>1959</v>
      </c>
      <c r="I25" s="525" t="s">
        <v>1960</v>
      </c>
      <c r="J25" s="524" t="s">
        <v>1939</v>
      </c>
      <c r="K25" s="527" t="s">
        <v>1949</v>
      </c>
      <c r="L25" s="524" t="s">
        <v>1924</v>
      </c>
      <c r="M25" s="527"/>
      <c r="N25" s="524" t="s">
        <v>1924</v>
      </c>
      <c r="O25" s="527"/>
      <c r="P25" s="524" t="s">
        <v>1924</v>
      </c>
      <c r="Q25" s="527"/>
      <c r="R25" s="524" t="s">
        <v>1924</v>
      </c>
      <c r="S25" s="527"/>
      <c r="T25" s="524" t="s">
        <v>1970</v>
      </c>
      <c r="U25" s="527" t="s">
        <v>1971</v>
      </c>
      <c r="V25" s="524" t="s">
        <v>1924</v>
      </c>
      <c r="W25" s="527"/>
      <c r="X25" s="524" t="s">
        <v>1924</v>
      </c>
      <c r="Y25" s="527" t="s">
        <v>1924</v>
      </c>
      <c r="Z25" s="528" t="s">
        <v>1945</v>
      </c>
      <c r="AA25" s="528" t="s">
        <v>1924</v>
      </c>
      <c r="AB25" s="528"/>
      <c r="AC25" s="528"/>
      <c r="AD25" s="528"/>
      <c r="AE25" s="528"/>
      <c r="AF25" s="528"/>
      <c r="AG25" s="528"/>
      <c r="AH25" s="528"/>
      <c r="AI25" s="529" t="s">
        <v>1926</v>
      </c>
      <c r="AJ25" s="529" t="s">
        <v>1926</v>
      </c>
      <c r="AK25" s="523" t="s">
        <v>1963</v>
      </c>
      <c r="AL25" s="523" t="s">
        <v>1972</v>
      </c>
    </row>
    <row r="26" spans="1:38" ht="17.25" customHeight="1">
      <c r="A26" s="518" t="str">
        <f t="shared" si="0"/>
        <v xml:space="preserve">A01ZZ002-00001 Earth Work - Blasting for Excavation Soft Rock       </v>
      </c>
      <c r="B26" s="523" t="s">
        <v>1973</v>
      </c>
      <c r="C26" s="523"/>
      <c r="D26" s="524" t="s">
        <v>1916</v>
      </c>
      <c r="E26" s="525" t="s">
        <v>1917</v>
      </c>
      <c r="F26" s="524" t="s">
        <v>1918</v>
      </c>
      <c r="G26" s="526" t="s">
        <v>1919</v>
      </c>
      <c r="H26" s="524" t="s">
        <v>1974</v>
      </c>
      <c r="I26" s="525" t="s">
        <v>1975</v>
      </c>
      <c r="J26" s="524" t="s">
        <v>1936</v>
      </c>
      <c r="K26" s="527" t="s">
        <v>1947</v>
      </c>
      <c r="L26" s="524" t="s">
        <v>1924</v>
      </c>
      <c r="M26" s="527"/>
      <c r="N26" s="524" t="s">
        <v>1924</v>
      </c>
      <c r="O26" s="527"/>
      <c r="P26" s="524" t="s">
        <v>1924</v>
      </c>
      <c r="Q26" s="527"/>
      <c r="R26" s="524" t="s">
        <v>1924</v>
      </c>
      <c r="S26" s="527"/>
      <c r="T26" s="524" t="s">
        <v>1924</v>
      </c>
      <c r="U26" s="527" t="s">
        <v>1924</v>
      </c>
      <c r="V26" s="524" t="s">
        <v>1924</v>
      </c>
      <c r="W26" s="527"/>
      <c r="X26" s="524" t="s">
        <v>1924</v>
      </c>
      <c r="Y26" s="527" t="s">
        <v>1924</v>
      </c>
      <c r="Z26" s="528" t="s">
        <v>1945</v>
      </c>
      <c r="AA26" s="528" t="s">
        <v>1924</v>
      </c>
      <c r="AB26" s="528"/>
      <c r="AC26" s="528"/>
      <c r="AD26" s="528"/>
      <c r="AE26" s="528"/>
      <c r="AF26" s="528"/>
      <c r="AG26" s="528"/>
      <c r="AH26" s="528"/>
      <c r="AI26" s="529" t="s">
        <v>1926</v>
      </c>
      <c r="AJ26" s="529" t="s">
        <v>1926</v>
      </c>
      <c r="AK26" s="523" t="s">
        <v>1976</v>
      </c>
      <c r="AL26" s="523" t="s">
        <v>1973</v>
      </c>
    </row>
    <row r="27" spans="1:38" s="531" customFormat="1" ht="17.25" customHeight="1">
      <c r="A27" s="518" t="str">
        <f t="shared" si="0"/>
        <v xml:space="preserve">A01ZZ002-00002 Earth Work - Blasting for Excavation Hard Rock       </v>
      </c>
      <c r="B27" s="523" t="s">
        <v>1977</v>
      </c>
      <c r="C27" s="523"/>
      <c r="D27" s="524" t="s">
        <v>1916</v>
      </c>
      <c r="E27" s="525" t="s">
        <v>1917</v>
      </c>
      <c r="F27" s="524" t="s">
        <v>1918</v>
      </c>
      <c r="G27" s="526" t="s">
        <v>1919</v>
      </c>
      <c r="H27" s="524" t="s">
        <v>1974</v>
      </c>
      <c r="I27" s="525" t="s">
        <v>1975</v>
      </c>
      <c r="J27" s="524" t="s">
        <v>1939</v>
      </c>
      <c r="K27" s="527" t="s">
        <v>1949</v>
      </c>
      <c r="L27" s="524" t="s">
        <v>1924</v>
      </c>
      <c r="M27" s="527"/>
      <c r="N27" s="524" t="s">
        <v>1924</v>
      </c>
      <c r="O27" s="527"/>
      <c r="P27" s="524" t="s">
        <v>1924</v>
      </c>
      <c r="Q27" s="527"/>
      <c r="R27" s="524" t="s">
        <v>1924</v>
      </c>
      <c r="S27" s="527"/>
      <c r="T27" s="524" t="s">
        <v>1924</v>
      </c>
      <c r="U27" s="527" t="s">
        <v>1924</v>
      </c>
      <c r="V27" s="524" t="s">
        <v>1924</v>
      </c>
      <c r="W27" s="527"/>
      <c r="X27" s="524" t="s">
        <v>1924</v>
      </c>
      <c r="Y27" s="527" t="s">
        <v>1924</v>
      </c>
      <c r="Z27" s="528" t="s">
        <v>1945</v>
      </c>
      <c r="AA27" s="528" t="s">
        <v>1924</v>
      </c>
      <c r="AB27" s="528"/>
      <c r="AC27" s="528"/>
      <c r="AD27" s="528"/>
      <c r="AE27" s="528"/>
      <c r="AF27" s="528"/>
      <c r="AG27" s="528"/>
      <c r="AH27" s="528"/>
      <c r="AI27" s="529" t="s">
        <v>1926</v>
      </c>
      <c r="AJ27" s="529" t="s">
        <v>1926</v>
      </c>
      <c r="AK27" s="523" t="s">
        <v>1976</v>
      </c>
      <c r="AL27" s="523" t="s">
        <v>1977</v>
      </c>
    </row>
    <row r="28" spans="1:38" ht="17.25" customHeight="1">
      <c r="A28" s="518" t="str">
        <f t="shared" si="0"/>
        <v xml:space="preserve">A01ZZ003-00001 Earth Work - Backfill Re-use, Soil       </v>
      </c>
      <c r="B28" s="523" t="s">
        <v>1978</v>
      </c>
      <c r="C28" s="523"/>
      <c r="D28" s="524" t="s">
        <v>1916</v>
      </c>
      <c r="E28" s="525" t="s">
        <v>1917</v>
      </c>
      <c r="F28" s="524" t="s">
        <v>1918</v>
      </c>
      <c r="G28" s="526" t="s">
        <v>1919</v>
      </c>
      <c r="H28" s="524" t="s">
        <v>1979</v>
      </c>
      <c r="I28" s="525" t="s">
        <v>1980</v>
      </c>
      <c r="J28" s="524" t="s">
        <v>1941</v>
      </c>
      <c r="K28" s="527" t="s">
        <v>1981</v>
      </c>
      <c r="L28" s="524" t="s">
        <v>1924</v>
      </c>
      <c r="M28" s="527"/>
      <c r="N28" s="524" t="s">
        <v>1924</v>
      </c>
      <c r="O28" s="527"/>
      <c r="P28" s="524" t="s">
        <v>1924</v>
      </c>
      <c r="Q28" s="527"/>
      <c r="R28" s="524" t="s">
        <v>1924</v>
      </c>
      <c r="S28" s="527"/>
      <c r="T28" s="524" t="s">
        <v>1924</v>
      </c>
      <c r="U28" s="527" t="s">
        <v>1924</v>
      </c>
      <c r="V28" s="524" t="s">
        <v>1924</v>
      </c>
      <c r="W28" s="527"/>
      <c r="X28" s="524" t="s">
        <v>1924</v>
      </c>
      <c r="Y28" s="527" t="s">
        <v>1924</v>
      </c>
      <c r="Z28" s="528"/>
      <c r="AA28" s="528" t="s">
        <v>1924</v>
      </c>
      <c r="AB28" s="528"/>
      <c r="AC28" s="528"/>
      <c r="AD28" s="528"/>
      <c r="AE28" s="528" t="s">
        <v>1982</v>
      </c>
      <c r="AF28" s="528"/>
      <c r="AG28" s="528"/>
      <c r="AH28" s="528"/>
      <c r="AI28" s="529" t="s">
        <v>1926</v>
      </c>
      <c r="AJ28" s="529" t="s">
        <v>1926</v>
      </c>
      <c r="AK28" s="523" t="s">
        <v>1983</v>
      </c>
      <c r="AL28" s="523" t="s">
        <v>1978</v>
      </c>
    </row>
    <row r="29" spans="1:38" ht="17.25" customHeight="1">
      <c r="A29" s="518" t="str">
        <f t="shared" si="0"/>
        <v xml:space="preserve">A01ZZ003-00002 Earth Work - Backfill Borrow Soil (Borrow Pit provided by Client, Free of Charge)       </v>
      </c>
      <c r="B29" s="523" t="s">
        <v>1984</v>
      </c>
      <c r="C29" s="523"/>
      <c r="D29" s="524" t="s">
        <v>1916</v>
      </c>
      <c r="E29" s="525" t="s">
        <v>1917</v>
      </c>
      <c r="F29" s="524" t="s">
        <v>1918</v>
      </c>
      <c r="G29" s="526" t="s">
        <v>1919</v>
      </c>
      <c r="H29" s="524" t="s">
        <v>1979</v>
      </c>
      <c r="I29" s="525" t="s">
        <v>1980</v>
      </c>
      <c r="J29" s="524" t="s">
        <v>1951</v>
      </c>
      <c r="K29" s="527" t="s">
        <v>1985</v>
      </c>
      <c r="L29" s="524" t="s">
        <v>1924</v>
      </c>
      <c r="M29" s="527"/>
      <c r="N29" s="524" t="s">
        <v>1924</v>
      </c>
      <c r="O29" s="527"/>
      <c r="P29" s="524" t="s">
        <v>1924</v>
      </c>
      <c r="Q29" s="527"/>
      <c r="R29" s="524" t="s">
        <v>1924</v>
      </c>
      <c r="S29" s="527"/>
      <c r="T29" s="524" t="s">
        <v>1924</v>
      </c>
      <c r="U29" s="527" t="s">
        <v>1924</v>
      </c>
      <c r="V29" s="524" t="s">
        <v>1924</v>
      </c>
      <c r="W29" s="527"/>
      <c r="X29" s="524" t="s">
        <v>1924</v>
      </c>
      <c r="Y29" s="527" t="s">
        <v>1924</v>
      </c>
      <c r="Z29" s="528"/>
      <c r="AA29" s="528" t="s">
        <v>1924</v>
      </c>
      <c r="AB29" s="528"/>
      <c r="AC29" s="528" t="s">
        <v>1986</v>
      </c>
      <c r="AD29" s="528"/>
      <c r="AE29" s="528" t="s">
        <v>1982</v>
      </c>
      <c r="AF29" s="528"/>
      <c r="AG29" s="528"/>
      <c r="AH29" s="528"/>
      <c r="AI29" s="529" t="s">
        <v>1926</v>
      </c>
      <c r="AJ29" s="529" t="s">
        <v>1926</v>
      </c>
      <c r="AK29" s="523" t="s">
        <v>1983</v>
      </c>
      <c r="AL29" s="523" t="s">
        <v>1984</v>
      </c>
    </row>
    <row r="30" spans="1:38" ht="17.25" customHeight="1">
      <c r="A30" s="518" t="str">
        <f t="shared" si="0"/>
        <v xml:space="preserve">A01ZZ003-00003 Earth Work - Backfill Purchased, Soil       </v>
      </c>
      <c r="B30" s="523" t="s">
        <v>1987</v>
      </c>
      <c r="C30" s="523"/>
      <c r="D30" s="524" t="s">
        <v>1916</v>
      </c>
      <c r="E30" s="525" t="s">
        <v>1917</v>
      </c>
      <c r="F30" s="524" t="s">
        <v>1918</v>
      </c>
      <c r="G30" s="526" t="s">
        <v>1919</v>
      </c>
      <c r="H30" s="524" t="s">
        <v>1979</v>
      </c>
      <c r="I30" s="525" t="s">
        <v>1980</v>
      </c>
      <c r="J30" s="524" t="s">
        <v>1954</v>
      </c>
      <c r="K30" s="527" t="s">
        <v>1988</v>
      </c>
      <c r="L30" s="524" t="s">
        <v>1924</v>
      </c>
      <c r="M30" s="527"/>
      <c r="N30" s="524" t="s">
        <v>1924</v>
      </c>
      <c r="O30" s="527"/>
      <c r="P30" s="524" t="s">
        <v>1924</v>
      </c>
      <c r="Q30" s="527"/>
      <c r="R30" s="524" t="s">
        <v>1924</v>
      </c>
      <c r="S30" s="527"/>
      <c r="T30" s="524" t="s">
        <v>1924</v>
      </c>
      <c r="U30" s="527" t="s">
        <v>1924</v>
      </c>
      <c r="V30" s="524" t="s">
        <v>1924</v>
      </c>
      <c r="W30" s="527"/>
      <c r="X30" s="524" t="s">
        <v>1924</v>
      </c>
      <c r="Y30" s="527" t="s">
        <v>1924</v>
      </c>
      <c r="Z30" s="528"/>
      <c r="AA30" s="528" t="s">
        <v>1924</v>
      </c>
      <c r="AB30" s="528"/>
      <c r="AC30" s="528"/>
      <c r="AD30" s="528"/>
      <c r="AE30" s="528" t="s">
        <v>1982</v>
      </c>
      <c r="AF30" s="528"/>
      <c r="AG30" s="528"/>
      <c r="AH30" s="528"/>
      <c r="AI30" s="529" t="s">
        <v>1926</v>
      </c>
      <c r="AJ30" s="529" t="s">
        <v>1926</v>
      </c>
      <c r="AK30" s="523" t="s">
        <v>1983</v>
      </c>
      <c r="AL30" s="523" t="s">
        <v>1987</v>
      </c>
    </row>
    <row r="31" spans="1:38" ht="17.25" customHeight="1">
      <c r="A31" s="518" t="str">
        <f t="shared" si="0"/>
        <v xml:space="preserve">A01ZZ004-00001 Earth Work - Disposal Soil       </v>
      </c>
      <c r="B31" s="523" t="s">
        <v>1989</v>
      </c>
      <c r="C31" s="523"/>
      <c r="D31" s="524" t="s">
        <v>1916</v>
      </c>
      <c r="E31" s="525" t="s">
        <v>1917</v>
      </c>
      <c r="F31" s="524" t="s">
        <v>1918</v>
      </c>
      <c r="G31" s="526" t="s">
        <v>1919</v>
      </c>
      <c r="H31" s="524" t="s">
        <v>1990</v>
      </c>
      <c r="I31" s="525" t="s">
        <v>1991</v>
      </c>
      <c r="J31" s="524" t="s">
        <v>1992</v>
      </c>
      <c r="K31" s="527" t="s">
        <v>1993</v>
      </c>
      <c r="L31" s="524" t="s">
        <v>1924</v>
      </c>
      <c r="M31" s="527"/>
      <c r="N31" s="524" t="s">
        <v>1924</v>
      </c>
      <c r="O31" s="527"/>
      <c r="P31" s="524" t="s">
        <v>1924</v>
      </c>
      <c r="Q31" s="527"/>
      <c r="R31" s="524" t="s">
        <v>1924</v>
      </c>
      <c r="S31" s="527"/>
      <c r="T31" s="524" t="s">
        <v>1924</v>
      </c>
      <c r="U31" s="527" t="s">
        <v>1924</v>
      </c>
      <c r="V31" s="524" t="s">
        <v>1924</v>
      </c>
      <c r="W31" s="527"/>
      <c r="X31" s="524" t="s">
        <v>1924</v>
      </c>
      <c r="Y31" s="527" t="s">
        <v>1924</v>
      </c>
      <c r="Z31" s="528"/>
      <c r="AA31" s="528" t="s">
        <v>1924</v>
      </c>
      <c r="AB31" s="528"/>
      <c r="AC31" s="528" t="s">
        <v>1994</v>
      </c>
      <c r="AD31" s="528"/>
      <c r="AE31" s="528"/>
      <c r="AF31" s="528"/>
      <c r="AG31" s="528"/>
      <c r="AH31" s="528"/>
      <c r="AI31" s="529" t="s">
        <v>1926</v>
      </c>
      <c r="AJ31" s="529" t="s">
        <v>1926</v>
      </c>
      <c r="AK31" s="523" t="s">
        <v>1995</v>
      </c>
      <c r="AL31" s="523" t="s">
        <v>1989</v>
      </c>
    </row>
    <row r="32" spans="1:38" ht="17.25" customHeight="1">
      <c r="A32" s="518" t="str">
        <f t="shared" si="0"/>
        <v xml:space="preserve">A01ZZ004-00002 Earth Work - Disposal Weathered Rock       </v>
      </c>
      <c r="B32" s="523" t="s">
        <v>1996</v>
      </c>
      <c r="C32" s="523"/>
      <c r="D32" s="524" t="s">
        <v>1916</v>
      </c>
      <c r="E32" s="525" t="s">
        <v>1917</v>
      </c>
      <c r="F32" s="524" t="s">
        <v>1918</v>
      </c>
      <c r="G32" s="526" t="s">
        <v>1919</v>
      </c>
      <c r="H32" s="524" t="s">
        <v>1990</v>
      </c>
      <c r="I32" s="525" t="s">
        <v>1991</v>
      </c>
      <c r="J32" s="524" t="s">
        <v>1932</v>
      </c>
      <c r="K32" s="527" t="s">
        <v>1944</v>
      </c>
      <c r="L32" s="524" t="s">
        <v>1924</v>
      </c>
      <c r="M32" s="527"/>
      <c r="N32" s="524" t="s">
        <v>1924</v>
      </c>
      <c r="O32" s="527"/>
      <c r="P32" s="524" t="s">
        <v>1924</v>
      </c>
      <c r="Q32" s="527"/>
      <c r="R32" s="524" t="s">
        <v>1924</v>
      </c>
      <c r="S32" s="527"/>
      <c r="T32" s="524" t="s">
        <v>1924</v>
      </c>
      <c r="U32" s="527" t="s">
        <v>1924</v>
      </c>
      <c r="V32" s="524" t="s">
        <v>1924</v>
      </c>
      <c r="W32" s="527"/>
      <c r="X32" s="524" t="s">
        <v>1924</v>
      </c>
      <c r="Y32" s="527" t="s">
        <v>1924</v>
      </c>
      <c r="Z32" s="528"/>
      <c r="AA32" s="528" t="s">
        <v>1924</v>
      </c>
      <c r="AB32" s="528"/>
      <c r="AC32" s="528" t="s">
        <v>1994</v>
      </c>
      <c r="AD32" s="528"/>
      <c r="AE32" s="528"/>
      <c r="AF32" s="528"/>
      <c r="AG32" s="528"/>
      <c r="AH32" s="528"/>
      <c r="AI32" s="529" t="s">
        <v>1926</v>
      </c>
      <c r="AJ32" s="529" t="s">
        <v>1926</v>
      </c>
      <c r="AK32" s="523" t="s">
        <v>1995</v>
      </c>
      <c r="AL32" s="523" t="s">
        <v>1996</v>
      </c>
    </row>
    <row r="33" spans="1:38" ht="17.25" customHeight="1">
      <c r="A33" s="518" t="str">
        <f t="shared" si="0"/>
        <v xml:space="preserve">A01ZZ004-00003 Earth Work - Disposal Soft Rock       </v>
      </c>
      <c r="B33" s="523" t="s">
        <v>1997</v>
      </c>
      <c r="C33" s="523"/>
      <c r="D33" s="524" t="s">
        <v>1916</v>
      </c>
      <c r="E33" s="525" t="s">
        <v>1917</v>
      </c>
      <c r="F33" s="524" t="s">
        <v>1918</v>
      </c>
      <c r="G33" s="526" t="s">
        <v>1919</v>
      </c>
      <c r="H33" s="524" t="s">
        <v>1990</v>
      </c>
      <c r="I33" s="525" t="s">
        <v>1991</v>
      </c>
      <c r="J33" s="524" t="s">
        <v>1936</v>
      </c>
      <c r="K33" s="527" t="s">
        <v>1947</v>
      </c>
      <c r="L33" s="524" t="s">
        <v>1924</v>
      </c>
      <c r="M33" s="527"/>
      <c r="N33" s="524" t="s">
        <v>1924</v>
      </c>
      <c r="O33" s="527"/>
      <c r="P33" s="524" t="s">
        <v>1924</v>
      </c>
      <c r="Q33" s="527"/>
      <c r="R33" s="524" t="s">
        <v>1924</v>
      </c>
      <c r="S33" s="527"/>
      <c r="T33" s="524" t="s">
        <v>1924</v>
      </c>
      <c r="U33" s="527" t="s">
        <v>1924</v>
      </c>
      <c r="V33" s="524" t="s">
        <v>1924</v>
      </c>
      <c r="W33" s="527"/>
      <c r="X33" s="524" t="s">
        <v>1924</v>
      </c>
      <c r="Y33" s="527" t="s">
        <v>1924</v>
      </c>
      <c r="Z33" s="528"/>
      <c r="AA33" s="528" t="s">
        <v>1924</v>
      </c>
      <c r="AB33" s="528"/>
      <c r="AC33" s="528" t="s">
        <v>1994</v>
      </c>
      <c r="AD33" s="528"/>
      <c r="AE33" s="528"/>
      <c r="AF33" s="528"/>
      <c r="AG33" s="528"/>
      <c r="AH33" s="528"/>
      <c r="AI33" s="529" t="s">
        <v>1926</v>
      </c>
      <c r="AJ33" s="529" t="s">
        <v>1926</v>
      </c>
      <c r="AK33" s="523" t="s">
        <v>1995</v>
      </c>
      <c r="AL33" s="523" t="s">
        <v>1997</v>
      </c>
    </row>
    <row r="34" spans="1:38" ht="17.25" customHeight="1">
      <c r="A34" s="518" t="str">
        <f t="shared" si="0"/>
        <v xml:space="preserve">A01ZZ004-00004 Earth Work - Disposal Hard Rock       </v>
      </c>
      <c r="B34" s="523" t="s">
        <v>1998</v>
      </c>
      <c r="C34" s="523"/>
      <c r="D34" s="524" t="s">
        <v>1916</v>
      </c>
      <c r="E34" s="525" t="s">
        <v>1917</v>
      </c>
      <c r="F34" s="524" t="s">
        <v>1918</v>
      </c>
      <c r="G34" s="526" t="s">
        <v>1919</v>
      </c>
      <c r="H34" s="524" t="s">
        <v>1990</v>
      </c>
      <c r="I34" s="525" t="s">
        <v>1991</v>
      </c>
      <c r="J34" s="524" t="s">
        <v>1939</v>
      </c>
      <c r="K34" s="527" t="s">
        <v>1949</v>
      </c>
      <c r="L34" s="524" t="s">
        <v>1924</v>
      </c>
      <c r="M34" s="527"/>
      <c r="N34" s="524" t="s">
        <v>1924</v>
      </c>
      <c r="O34" s="527"/>
      <c r="P34" s="524" t="s">
        <v>1924</v>
      </c>
      <c r="Q34" s="527"/>
      <c r="R34" s="524" t="s">
        <v>1924</v>
      </c>
      <c r="S34" s="527"/>
      <c r="T34" s="524" t="s">
        <v>1924</v>
      </c>
      <c r="U34" s="527" t="s">
        <v>1924</v>
      </c>
      <c r="V34" s="524" t="s">
        <v>1924</v>
      </c>
      <c r="W34" s="527"/>
      <c r="X34" s="524" t="s">
        <v>1924</v>
      </c>
      <c r="Y34" s="527" t="s">
        <v>1924</v>
      </c>
      <c r="Z34" s="528"/>
      <c r="AA34" s="528" t="s">
        <v>1924</v>
      </c>
      <c r="AB34" s="528"/>
      <c r="AC34" s="528" t="s">
        <v>1994</v>
      </c>
      <c r="AD34" s="528"/>
      <c r="AE34" s="528"/>
      <c r="AF34" s="528"/>
      <c r="AG34" s="528"/>
      <c r="AH34" s="528"/>
      <c r="AI34" s="529" t="s">
        <v>1926</v>
      </c>
      <c r="AJ34" s="529" t="s">
        <v>1926</v>
      </c>
      <c r="AK34" s="523" t="s">
        <v>1995</v>
      </c>
      <c r="AL34" s="523" t="s">
        <v>1998</v>
      </c>
    </row>
    <row r="35" spans="1:38" ht="17.25" customHeight="1">
      <c r="A35" s="518" t="str">
        <f t="shared" si="0"/>
        <v xml:space="preserve">A01ZZ004-00005 Earth Work - Disposal Contaminated Soil       </v>
      </c>
      <c r="B35" s="523" t="s">
        <v>1999</v>
      </c>
      <c r="C35" s="523"/>
      <c r="D35" s="524" t="s">
        <v>1916</v>
      </c>
      <c r="E35" s="525" t="s">
        <v>1917</v>
      </c>
      <c r="F35" s="524" t="s">
        <v>1918</v>
      </c>
      <c r="G35" s="526" t="s">
        <v>1919</v>
      </c>
      <c r="H35" s="524" t="s">
        <v>1990</v>
      </c>
      <c r="I35" s="525" t="s">
        <v>1991</v>
      </c>
      <c r="J35" s="524" t="s">
        <v>2000</v>
      </c>
      <c r="K35" s="527" t="s">
        <v>2001</v>
      </c>
      <c r="L35" s="524" t="s">
        <v>1924</v>
      </c>
      <c r="M35" s="527"/>
      <c r="N35" s="524" t="s">
        <v>1924</v>
      </c>
      <c r="O35" s="527"/>
      <c r="P35" s="524" t="s">
        <v>1924</v>
      </c>
      <c r="Q35" s="527"/>
      <c r="R35" s="524" t="s">
        <v>1924</v>
      </c>
      <c r="S35" s="527"/>
      <c r="T35" s="524" t="s">
        <v>1924</v>
      </c>
      <c r="U35" s="527" t="s">
        <v>1924</v>
      </c>
      <c r="V35" s="524" t="s">
        <v>1924</v>
      </c>
      <c r="W35" s="527"/>
      <c r="X35" s="524" t="s">
        <v>1924</v>
      </c>
      <c r="Y35" s="527" t="s">
        <v>1924</v>
      </c>
      <c r="Z35" s="528"/>
      <c r="AA35" s="528" t="s">
        <v>1924</v>
      </c>
      <c r="AB35" s="528"/>
      <c r="AC35" s="528" t="s">
        <v>1994</v>
      </c>
      <c r="AD35" s="528"/>
      <c r="AE35" s="528"/>
      <c r="AF35" s="528"/>
      <c r="AG35" s="528"/>
      <c r="AH35" s="528"/>
      <c r="AI35" s="529" t="s">
        <v>1926</v>
      </c>
      <c r="AJ35" s="529" t="s">
        <v>1926</v>
      </c>
      <c r="AK35" s="523" t="s">
        <v>1995</v>
      </c>
      <c r="AL35" s="523" t="s">
        <v>1999</v>
      </c>
    </row>
    <row r="36" spans="1:38" ht="17.25" customHeight="1">
      <c r="A36" s="518" t="str">
        <f t="shared" si="0"/>
        <v>A01ZZ005-00001 Earth Work - Base Course        THK≤150mm</v>
      </c>
      <c r="B36" s="523" t="s">
        <v>2002</v>
      </c>
      <c r="C36" s="523"/>
      <c r="D36" s="524" t="s">
        <v>1916</v>
      </c>
      <c r="E36" s="525" t="s">
        <v>1917</v>
      </c>
      <c r="F36" s="524" t="s">
        <v>1918</v>
      </c>
      <c r="G36" s="526" t="s">
        <v>1919</v>
      </c>
      <c r="H36" s="524" t="s">
        <v>2003</v>
      </c>
      <c r="I36" s="525" t="s">
        <v>2004</v>
      </c>
      <c r="J36" s="524" t="s">
        <v>1924</v>
      </c>
      <c r="K36" s="527"/>
      <c r="L36" s="524" t="s">
        <v>1924</v>
      </c>
      <c r="M36" s="527"/>
      <c r="N36" s="524" t="s">
        <v>1924</v>
      </c>
      <c r="O36" s="527"/>
      <c r="P36" s="524" t="s">
        <v>1924</v>
      </c>
      <c r="Q36" s="527"/>
      <c r="R36" s="524" t="s">
        <v>1924</v>
      </c>
      <c r="S36" s="527"/>
      <c r="T36" s="524" t="s">
        <v>1924</v>
      </c>
      <c r="U36" s="527"/>
      <c r="V36" s="524" t="s">
        <v>1924</v>
      </c>
      <c r="W36" s="527"/>
      <c r="X36" s="524" t="s">
        <v>1922</v>
      </c>
      <c r="Y36" s="527" t="s">
        <v>2005</v>
      </c>
      <c r="Z36" s="528"/>
      <c r="AA36" s="528" t="s">
        <v>1029</v>
      </c>
      <c r="AB36" s="528"/>
      <c r="AC36" s="528"/>
      <c r="AD36" s="528" t="s">
        <v>2006</v>
      </c>
      <c r="AE36" s="528"/>
      <c r="AF36" s="528"/>
      <c r="AG36" s="528"/>
      <c r="AH36" s="528"/>
      <c r="AI36" s="529" t="s">
        <v>1792</v>
      </c>
      <c r="AJ36" s="529" t="s">
        <v>1792</v>
      </c>
      <c r="AK36" s="523" t="s">
        <v>2007</v>
      </c>
      <c r="AL36" s="523" t="s">
        <v>2002</v>
      </c>
    </row>
    <row r="37" spans="1:38" ht="17.25" customHeight="1">
      <c r="A37" s="518" t="str">
        <f t="shared" si="0"/>
        <v>A01ZZ005-00002 Earth Work - Base Course        150mm&lt;THK≤250mm</v>
      </c>
      <c r="B37" s="523" t="s">
        <v>2008</v>
      </c>
      <c r="C37" s="523"/>
      <c r="D37" s="524" t="s">
        <v>1916</v>
      </c>
      <c r="E37" s="525" t="s">
        <v>1917</v>
      </c>
      <c r="F37" s="524" t="s">
        <v>1918</v>
      </c>
      <c r="G37" s="526" t="s">
        <v>1919</v>
      </c>
      <c r="H37" s="524" t="s">
        <v>2003</v>
      </c>
      <c r="I37" s="525" t="s">
        <v>2004</v>
      </c>
      <c r="J37" s="524" t="s">
        <v>1924</v>
      </c>
      <c r="K37" s="527"/>
      <c r="L37" s="524" t="s">
        <v>1924</v>
      </c>
      <c r="M37" s="527"/>
      <c r="N37" s="524" t="s">
        <v>1924</v>
      </c>
      <c r="O37" s="527"/>
      <c r="P37" s="524" t="s">
        <v>1924</v>
      </c>
      <c r="Q37" s="527"/>
      <c r="R37" s="524" t="s">
        <v>1924</v>
      </c>
      <c r="S37" s="527"/>
      <c r="T37" s="524" t="s">
        <v>1924</v>
      </c>
      <c r="U37" s="527"/>
      <c r="V37" s="524" t="s">
        <v>1924</v>
      </c>
      <c r="W37" s="527"/>
      <c r="X37" s="524" t="s">
        <v>1941</v>
      </c>
      <c r="Y37" s="527" t="s">
        <v>2009</v>
      </c>
      <c r="Z37" s="528"/>
      <c r="AA37" s="528" t="s">
        <v>1029</v>
      </c>
      <c r="AB37" s="528"/>
      <c r="AC37" s="528"/>
      <c r="AD37" s="528" t="s">
        <v>2006</v>
      </c>
      <c r="AE37" s="528"/>
      <c r="AF37" s="528"/>
      <c r="AG37" s="528"/>
      <c r="AH37" s="528"/>
      <c r="AI37" s="529" t="s">
        <v>1792</v>
      </c>
      <c r="AJ37" s="529" t="s">
        <v>1792</v>
      </c>
      <c r="AK37" s="523" t="s">
        <v>2007</v>
      </c>
      <c r="AL37" s="523" t="s">
        <v>2008</v>
      </c>
    </row>
    <row r="38" spans="1:38" ht="17.25" customHeight="1">
      <c r="A38" s="518" t="str">
        <f t="shared" si="0"/>
        <v>A01ZZ005-00003 Earth Work - Base Course        250mm&lt;THK≤350mm</v>
      </c>
      <c r="B38" s="523" t="s">
        <v>2010</v>
      </c>
      <c r="C38" s="523"/>
      <c r="D38" s="524" t="s">
        <v>1916</v>
      </c>
      <c r="E38" s="525" t="s">
        <v>1917</v>
      </c>
      <c r="F38" s="524" t="s">
        <v>1918</v>
      </c>
      <c r="G38" s="526" t="s">
        <v>1919</v>
      </c>
      <c r="H38" s="524" t="s">
        <v>2003</v>
      </c>
      <c r="I38" s="525" t="s">
        <v>2004</v>
      </c>
      <c r="J38" s="524" t="s">
        <v>1924</v>
      </c>
      <c r="K38" s="527"/>
      <c r="L38" s="524" t="s">
        <v>1924</v>
      </c>
      <c r="M38" s="527"/>
      <c r="N38" s="524" t="s">
        <v>1924</v>
      </c>
      <c r="O38" s="527"/>
      <c r="P38" s="524" t="s">
        <v>1924</v>
      </c>
      <c r="Q38" s="527"/>
      <c r="R38" s="524" t="s">
        <v>1924</v>
      </c>
      <c r="S38" s="527"/>
      <c r="T38" s="524" t="s">
        <v>1924</v>
      </c>
      <c r="U38" s="527"/>
      <c r="V38" s="524" t="s">
        <v>1924</v>
      </c>
      <c r="W38" s="527"/>
      <c r="X38" s="524" t="s">
        <v>1951</v>
      </c>
      <c r="Y38" s="527" t="s">
        <v>2011</v>
      </c>
      <c r="Z38" s="528"/>
      <c r="AA38" s="528" t="s">
        <v>1029</v>
      </c>
      <c r="AB38" s="528"/>
      <c r="AC38" s="528"/>
      <c r="AD38" s="528" t="s">
        <v>2006</v>
      </c>
      <c r="AE38" s="528"/>
      <c r="AF38" s="528"/>
      <c r="AG38" s="528"/>
      <c r="AH38" s="528"/>
      <c r="AI38" s="529" t="s">
        <v>1792</v>
      </c>
      <c r="AJ38" s="529" t="s">
        <v>1792</v>
      </c>
      <c r="AK38" s="523" t="s">
        <v>2007</v>
      </c>
      <c r="AL38" s="523" t="s">
        <v>2010</v>
      </c>
    </row>
    <row r="39" spans="1:38" ht="17.25" customHeight="1">
      <c r="A39" s="518" t="str">
        <f t="shared" si="0"/>
        <v>A01ZZ005-00004 Earth Work - Base Course        350mm&lt;THK</v>
      </c>
      <c r="B39" s="523" t="s">
        <v>2012</v>
      </c>
      <c r="C39" s="523"/>
      <c r="D39" s="524" t="s">
        <v>1916</v>
      </c>
      <c r="E39" s="525" t="s">
        <v>1917</v>
      </c>
      <c r="F39" s="524" t="s">
        <v>1918</v>
      </c>
      <c r="G39" s="526" t="s">
        <v>1919</v>
      </c>
      <c r="H39" s="524" t="s">
        <v>2003</v>
      </c>
      <c r="I39" s="525" t="s">
        <v>2004</v>
      </c>
      <c r="J39" s="524" t="s">
        <v>1924</v>
      </c>
      <c r="K39" s="527"/>
      <c r="L39" s="524" t="s">
        <v>1924</v>
      </c>
      <c r="M39" s="527"/>
      <c r="N39" s="524" t="s">
        <v>1924</v>
      </c>
      <c r="O39" s="527"/>
      <c r="P39" s="524" t="s">
        <v>1924</v>
      </c>
      <c r="Q39" s="527"/>
      <c r="R39" s="524" t="s">
        <v>1924</v>
      </c>
      <c r="S39" s="527"/>
      <c r="T39" s="524" t="s">
        <v>1924</v>
      </c>
      <c r="U39" s="527"/>
      <c r="V39" s="524" t="s">
        <v>1924</v>
      </c>
      <c r="W39" s="527"/>
      <c r="X39" s="524" t="s">
        <v>1954</v>
      </c>
      <c r="Y39" s="527" t="s">
        <v>2013</v>
      </c>
      <c r="Z39" s="528"/>
      <c r="AA39" s="528" t="s">
        <v>1029</v>
      </c>
      <c r="AB39" s="528"/>
      <c r="AC39" s="528"/>
      <c r="AD39" s="528" t="s">
        <v>2006</v>
      </c>
      <c r="AE39" s="528"/>
      <c r="AF39" s="528"/>
      <c r="AG39" s="528"/>
      <c r="AH39" s="528"/>
      <c r="AI39" s="529" t="s">
        <v>1792</v>
      </c>
      <c r="AJ39" s="529" t="s">
        <v>1792</v>
      </c>
      <c r="AK39" s="523" t="s">
        <v>2007</v>
      </c>
      <c r="AL39" s="523" t="s">
        <v>2012</v>
      </c>
    </row>
    <row r="40" spans="1:38" s="532" customFormat="1" ht="17.25" customHeight="1">
      <c r="A40" s="518" t="str">
        <f t="shared" si="0"/>
        <v>A01ZZ006-00001 Earth Work - Subbase Course      Including Compaction of Sub-Grade  THK≤150mm</v>
      </c>
      <c r="B40" s="523" t="s">
        <v>2014</v>
      </c>
      <c r="C40" s="523"/>
      <c r="D40" s="524" t="s">
        <v>1916</v>
      </c>
      <c r="E40" s="525" t="s">
        <v>1917</v>
      </c>
      <c r="F40" s="524" t="s">
        <v>1918</v>
      </c>
      <c r="G40" s="526" t="s">
        <v>1919</v>
      </c>
      <c r="H40" s="524" t="s">
        <v>2015</v>
      </c>
      <c r="I40" s="525" t="s">
        <v>2016</v>
      </c>
      <c r="J40" s="524" t="s">
        <v>1924</v>
      </c>
      <c r="K40" s="527"/>
      <c r="L40" s="524" t="s">
        <v>1924</v>
      </c>
      <c r="M40" s="527"/>
      <c r="N40" s="524" t="s">
        <v>1924</v>
      </c>
      <c r="O40" s="527"/>
      <c r="P40" s="524" t="s">
        <v>1924</v>
      </c>
      <c r="Q40" s="527"/>
      <c r="R40" s="524" t="s">
        <v>1924</v>
      </c>
      <c r="S40" s="527"/>
      <c r="T40" s="524" t="s">
        <v>1922</v>
      </c>
      <c r="U40" s="527" t="s">
        <v>2017</v>
      </c>
      <c r="V40" s="524" t="s">
        <v>1924</v>
      </c>
      <c r="W40" s="527"/>
      <c r="X40" s="524" t="s">
        <v>1922</v>
      </c>
      <c r="Y40" s="527" t="s">
        <v>2018</v>
      </c>
      <c r="Z40" s="528"/>
      <c r="AA40" s="528" t="s">
        <v>1029</v>
      </c>
      <c r="AB40" s="528"/>
      <c r="AC40" s="528"/>
      <c r="AD40" s="528" t="s">
        <v>2019</v>
      </c>
      <c r="AE40" s="528" t="s">
        <v>2020</v>
      </c>
      <c r="AF40" s="528"/>
      <c r="AG40" s="528"/>
      <c r="AH40" s="528"/>
      <c r="AI40" s="529" t="s">
        <v>1792</v>
      </c>
      <c r="AJ40" s="529" t="s">
        <v>1792</v>
      </c>
      <c r="AK40" s="523" t="s">
        <v>2021</v>
      </c>
      <c r="AL40" s="523" t="s">
        <v>2014</v>
      </c>
    </row>
    <row r="41" spans="1:38" ht="17.25" customHeight="1">
      <c r="A41" s="518" t="str">
        <f t="shared" si="0"/>
        <v>A01ZZ006-00002 Earth Work - Subbase Course      Including Compaction of Sub-Grade  150mm&lt;THK≤250mm</v>
      </c>
      <c r="B41" s="523" t="s">
        <v>2022</v>
      </c>
      <c r="C41" s="523"/>
      <c r="D41" s="524" t="s">
        <v>1916</v>
      </c>
      <c r="E41" s="525" t="s">
        <v>1917</v>
      </c>
      <c r="F41" s="524" t="s">
        <v>1918</v>
      </c>
      <c r="G41" s="526" t="s">
        <v>1919</v>
      </c>
      <c r="H41" s="524" t="s">
        <v>2015</v>
      </c>
      <c r="I41" s="525" t="s">
        <v>2016</v>
      </c>
      <c r="J41" s="524" t="s">
        <v>1924</v>
      </c>
      <c r="K41" s="527"/>
      <c r="L41" s="524" t="s">
        <v>1924</v>
      </c>
      <c r="M41" s="527"/>
      <c r="N41" s="524" t="s">
        <v>1924</v>
      </c>
      <c r="O41" s="527"/>
      <c r="P41" s="524" t="s">
        <v>1924</v>
      </c>
      <c r="Q41" s="527"/>
      <c r="R41" s="524" t="s">
        <v>1924</v>
      </c>
      <c r="S41" s="527"/>
      <c r="T41" s="524" t="s">
        <v>1922</v>
      </c>
      <c r="U41" s="527" t="s">
        <v>2017</v>
      </c>
      <c r="V41" s="524" t="s">
        <v>1924</v>
      </c>
      <c r="W41" s="527"/>
      <c r="X41" s="524" t="s">
        <v>1941</v>
      </c>
      <c r="Y41" s="527" t="s">
        <v>2009</v>
      </c>
      <c r="Z41" s="528"/>
      <c r="AA41" s="528" t="s">
        <v>1029</v>
      </c>
      <c r="AB41" s="528"/>
      <c r="AC41" s="528"/>
      <c r="AD41" s="528" t="s">
        <v>2019</v>
      </c>
      <c r="AE41" s="528" t="s">
        <v>2020</v>
      </c>
      <c r="AF41" s="528"/>
      <c r="AG41" s="528"/>
      <c r="AH41" s="528"/>
      <c r="AI41" s="529" t="s">
        <v>1792</v>
      </c>
      <c r="AJ41" s="529" t="s">
        <v>1792</v>
      </c>
      <c r="AK41" s="523" t="s">
        <v>2021</v>
      </c>
      <c r="AL41" s="523" t="s">
        <v>2022</v>
      </c>
    </row>
    <row r="42" spans="1:38" ht="17.25" customHeight="1">
      <c r="A42" s="518" t="str">
        <f t="shared" si="0"/>
        <v>A01ZZ006-00003 Earth Work - Subbase Course      Including Compaction of Sub-Grade  250mm&lt;THK≤350mm</v>
      </c>
      <c r="B42" s="523" t="s">
        <v>2023</v>
      </c>
      <c r="C42" s="523"/>
      <c r="D42" s="524" t="s">
        <v>1916</v>
      </c>
      <c r="E42" s="525" t="s">
        <v>1917</v>
      </c>
      <c r="F42" s="524" t="s">
        <v>1918</v>
      </c>
      <c r="G42" s="526" t="s">
        <v>1919</v>
      </c>
      <c r="H42" s="524" t="s">
        <v>2015</v>
      </c>
      <c r="I42" s="525" t="s">
        <v>2016</v>
      </c>
      <c r="J42" s="524" t="s">
        <v>1924</v>
      </c>
      <c r="K42" s="527"/>
      <c r="L42" s="524" t="s">
        <v>1924</v>
      </c>
      <c r="M42" s="527"/>
      <c r="N42" s="524" t="s">
        <v>1924</v>
      </c>
      <c r="O42" s="527"/>
      <c r="P42" s="524" t="s">
        <v>1924</v>
      </c>
      <c r="Q42" s="527"/>
      <c r="R42" s="524" t="s">
        <v>1924</v>
      </c>
      <c r="S42" s="527"/>
      <c r="T42" s="524" t="s">
        <v>1922</v>
      </c>
      <c r="U42" s="527" t="s">
        <v>2017</v>
      </c>
      <c r="V42" s="524" t="s">
        <v>1924</v>
      </c>
      <c r="W42" s="527"/>
      <c r="X42" s="524" t="s">
        <v>1951</v>
      </c>
      <c r="Y42" s="527" t="s">
        <v>2011</v>
      </c>
      <c r="Z42" s="528"/>
      <c r="AA42" s="528" t="s">
        <v>1029</v>
      </c>
      <c r="AB42" s="528"/>
      <c r="AC42" s="528"/>
      <c r="AD42" s="528" t="s">
        <v>2019</v>
      </c>
      <c r="AE42" s="528" t="s">
        <v>2020</v>
      </c>
      <c r="AF42" s="528"/>
      <c r="AG42" s="528"/>
      <c r="AH42" s="528"/>
      <c r="AI42" s="529" t="s">
        <v>1792</v>
      </c>
      <c r="AJ42" s="529" t="s">
        <v>1792</v>
      </c>
      <c r="AK42" s="523" t="s">
        <v>2021</v>
      </c>
      <c r="AL42" s="523" t="s">
        <v>2023</v>
      </c>
    </row>
    <row r="43" spans="1:38" ht="17.25" customHeight="1">
      <c r="A43" s="518" t="str">
        <f t="shared" si="0"/>
        <v>A01ZZ006-00004 Earth Work - Subbase Course      Including Compaction of Sub-Grade  350mm&lt;THK</v>
      </c>
      <c r="B43" s="523" t="s">
        <v>2024</v>
      </c>
      <c r="C43" s="523"/>
      <c r="D43" s="524" t="s">
        <v>1916</v>
      </c>
      <c r="E43" s="525" t="s">
        <v>1917</v>
      </c>
      <c r="F43" s="524" t="s">
        <v>1918</v>
      </c>
      <c r="G43" s="526" t="s">
        <v>1919</v>
      </c>
      <c r="H43" s="524" t="s">
        <v>2015</v>
      </c>
      <c r="I43" s="525" t="s">
        <v>2016</v>
      </c>
      <c r="J43" s="524" t="s">
        <v>1924</v>
      </c>
      <c r="K43" s="527"/>
      <c r="L43" s="524" t="s">
        <v>1924</v>
      </c>
      <c r="M43" s="527"/>
      <c r="N43" s="524" t="s">
        <v>1924</v>
      </c>
      <c r="O43" s="527"/>
      <c r="P43" s="524" t="s">
        <v>1924</v>
      </c>
      <c r="Q43" s="527"/>
      <c r="R43" s="524" t="s">
        <v>1924</v>
      </c>
      <c r="S43" s="527"/>
      <c r="T43" s="524" t="s">
        <v>1922</v>
      </c>
      <c r="U43" s="527" t="s">
        <v>2017</v>
      </c>
      <c r="V43" s="524" t="s">
        <v>1924</v>
      </c>
      <c r="W43" s="527"/>
      <c r="X43" s="524" t="s">
        <v>1954</v>
      </c>
      <c r="Y43" s="527" t="s">
        <v>2013</v>
      </c>
      <c r="Z43" s="528"/>
      <c r="AA43" s="528" t="s">
        <v>1029</v>
      </c>
      <c r="AB43" s="528"/>
      <c r="AC43" s="528"/>
      <c r="AD43" s="528" t="s">
        <v>2019</v>
      </c>
      <c r="AE43" s="528" t="s">
        <v>2020</v>
      </c>
      <c r="AF43" s="528"/>
      <c r="AG43" s="528"/>
      <c r="AH43" s="528"/>
      <c r="AI43" s="529" t="s">
        <v>1792</v>
      </c>
      <c r="AJ43" s="529" t="s">
        <v>1792</v>
      </c>
      <c r="AK43" s="523" t="s">
        <v>2021</v>
      </c>
      <c r="AL43" s="523" t="s">
        <v>2024</v>
      </c>
    </row>
    <row r="44" spans="1:38" ht="17.25" customHeight="1">
      <c r="A44" s="518" t="str">
        <f t="shared" si="0"/>
        <v xml:space="preserve">A01ZZ007-00001 Earth Work - Fill Material (only for Module Base Frame)        </v>
      </c>
      <c r="B44" s="523" t="s">
        <v>2025</v>
      </c>
      <c r="C44" s="523"/>
      <c r="D44" s="524" t="s">
        <v>1916</v>
      </c>
      <c r="E44" s="525" t="s">
        <v>1917</v>
      </c>
      <c r="F44" s="524" t="s">
        <v>1918</v>
      </c>
      <c r="G44" s="526" t="s">
        <v>1919</v>
      </c>
      <c r="H44" s="524" t="s">
        <v>2026</v>
      </c>
      <c r="I44" s="525" t="s">
        <v>2027</v>
      </c>
      <c r="J44" s="524" t="s">
        <v>1924</v>
      </c>
      <c r="K44" s="527"/>
      <c r="L44" s="524" t="s">
        <v>1924</v>
      </c>
      <c r="M44" s="527"/>
      <c r="N44" s="524" t="s">
        <v>1924</v>
      </c>
      <c r="O44" s="527"/>
      <c r="P44" s="524" t="s">
        <v>1924</v>
      </c>
      <c r="Q44" s="527"/>
      <c r="R44" s="524" t="s">
        <v>1924</v>
      </c>
      <c r="S44" s="527"/>
      <c r="T44" s="524" t="s">
        <v>1924</v>
      </c>
      <c r="U44" s="527" t="s">
        <v>1924</v>
      </c>
      <c r="V44" s="524" t="s">
        <v>1924</v>
      </c>
      <c r="W44" s="527"/>
      <c r="X44" s="524" t="s">
        <v>1924</v>
      </c>
      <c r="Y44" s="527" t="s">
        <v>1924</v>
      </c>
      <c r="Z44" s="528"/>
      <c r="AA44" s="528" t="s">
        <v>1924</v>
      </c>
      <c r="AB44" s="528"/>
      <c r="AC44" s="528"/>
      <c r="AD44" s="528"/>
      <c r="AE44" s="528"/>
      <c r="AF44" s="528"/>
      <c r="AG44" s="528"/>
      <c r="AH44" s="528"/>
      <c r="AI44" s="529" t="s">
        <v>1926</v>
      </c>
      <c r="AJ44" s="529" t="s">
        <v>1926</v>
      </c>
      <c r="AK44" s="523" t="s">
        <v>2028</v>
      </c>
      <c r="AL44" s="523" t="s">
        <v>2025</v>
      </c>
    </row>
    <row r="45" spans="1:38" ht="17.25" customHeight="1">
      <c r="A45" s="518" t="str">
        <f t="shared" si="0"/>
        <v xml:space="preserve">A01ZZ008-00001 Earth Work - Gravel        </v>
      </c>
      <c r="B45" s="523" t="s">
        <v>2029</v>
      </c>
      <c r="C45" s="523"/>
      <c r="D45" s="524" t="s">
        <v>1916</v>
      </c>
      <c r="E45" s="525" t="s">
        <v>1917</v>
      </c>
      <c r="F45" s="524" t="s">
        <v>1918</v>
      </c>
      <c r="G45" s="526" t="s">
        <v>1919</v>
      </c>
      <c r="H45" s="524" t="s">
        <v>2030</v>
      </c>
      <c r="I45" s="525" t="s">
        <v>2031</v>
      </c>
      <c r="J45" s="524" t="s">
        <v>1924</v>
      </c>
      <c r="K45" s="527"/>
      <c r="L45" s="524" t="s">
        <v>1924</v>
      </c>
      <c r="M45" s="527"/>
      <c r="N45" s="524" t="s">
        <v>1924</v>
      </c>
      <c r="O45" s="527"/>
      <c r="P45" s="524" t="s">
        <v>1924</v>
      </c>
      <c r="Q45" s="527"/>
      <c r="R45" s="524" t="s">
        <v>1924</v>
      </c>
      <c r="S45" s="527"/>
      <c r="T45" s="524" t="s">
        <v>1924</v>
      </c>
      <c r="U45" s="527" t="s">
        <v>1924</v>
      </c>
      <c r="V45" s="524" t="s">
        <v>1924</v>
      </c>
      <c r="W45" s="527"/>
      <c r="X45" s="524" t="s">
        <v>1924</v>
      </c>
      <c r="Y45" s="527"/>
      <c r="Z45" s="528"/>
      <c r="AA45" s="528" t="s">
        <v>2032</v>
      </c>
      <c r="AB45" s="528"/>
      <c r="AC45" s="528"/>
      <c r="AD45" s="528"/>
      <c r="AE45" s="528"/>
      <c r="AF45" s="528"/>
      <c r="AG45" s="528"/>
      <c r="AH45" s="528"/>
      <c r="AI45" s="529" t="s">
        <v>1926</v>
      </c>
      <c r="AJ45" s="529" t="s">
        <v>1926</v>
      </c>
      <c r="AK45" s="523" t="s">
        <v>2033</v>
      </c>
      <c r="AL45" s="523" t="s">
        <v>2029</v>
      </c>
    </row>
    <row r="46" spans="1:38" ht="17.25" customHeight="1">
      <c r="A46" s="518" t="str">
        <f t="shared" si="0"/>
        <v>A01ZZ008-00002 Earth Work - Gravel        DIA ≤ 25mm</v>
      </c>
      <c r="B46" s="523" t="s">
        <v>2034</v>
      </c>
      <c r="C46" s="523"/>
      <c r="D46" s="524" t="s">
        <v>1916</v>
      </c>
      <c r="E46" s="525" t="s">
        <v>1917</v>
      </c>
      <c r="F46" s="524" t="s">
        <v>1918</v>
      </c>
      <c r="G46" s="526" t="s">
        <v>1919</v>
      </c>
      <c r="H46" s="524" t="s">
        <v>2030</v>
      </c>
      <c r="I46" s="525" t="s">
        <v>2031</v>
      </c>
      <c r="J46" s="524" t="s">
        <v>1924</v>
      </c>
      <c r="K46" s="527"/>
      <c r="L46" s="524" t="s">
        <v>1924</v>
      </c>
      <c r="M46" s="527"/>
      <c r="N46" s="524" t="s">
        <v>1924</v>
      </c>
      <c r="O46" s="527"/>
      <c r="P46" s="524" t="s">
        <v>1924</v>
      </c>
      <c r="Q46" s="527"/>
      <c r="R46" s="524" t="s">
        <v>1924</v>
      </c>
      <c r="S46" s="527"/>
      <c r="T46" s="524" t="s">
        <v>1924</v>
      </c>
      <c r="U46" s="527" t="s">
        <v>1924</v>
      </c>
      <c r="V46" s="524" t="s">
        <v>1924</v>
      </c>
      <c r="W46" s="527"/>
      <c r="X46" s="524" t="s">
        <v>2035</v>
      </c>
      <c r="Y46" s="527" t="s">
        <v>2036</v>
      </c>
      <c r="Z46" s="528"/>
      <c r="AA46" s="528" t="s">
        <v>2032</v>
      </c>
      <c r="AB46" s="528"/>
      <c r="AC46" s="528"/>
      <c r="AD46" s="528"/>
      <c r="AE46" s="528"/>
      <c r="AF46" s="528"/>
      <c r="AG46" s="528"/>
      <c r="AH46" s="528"/>
      <c r="AI46" s="529" t="s">
        <v>1926</v>
      </c>
      <c r="AJ46" s="529" t="s">
        <v>1926</v>
      </c>
      <c r="AK46" s="523" t="s">
        <v>2033</v>
      </c>
      <c r="AL46" s="523" t="s">
        <v>2034</v>
      </c>
    </row>
    <row r="47" spans="1:38" ht="17.25" customHeight="1">
      <c r="A47" s="518" t="str">
        <f t="shared" si="0"/>
        <v>A01ZZ008-00003 Earth Work - Gravel        25mm &lt; DIA ≤ 100mm</v>
      </c>
      <c r="B47" s="523" t="s">
        <v>2037</v>
      </c>
      <c r="C47" s="523"/>
      <c r="D47" s="524" t="s">
        <v>1916</v>
      </c>
      <c r="E47" s="525" t="s">
        <v>1917</v>
      </c>
      <c r="F47" s="524" t="s">
        <v>1918</v>
      </c>
      <c r="G47" s="526" t="s">
        <v>1919</v>
      </c>
      <c r="H47" s="524" t="s">
        <v>2030</v>
      </c>
      <c r="I47" s="525" t="s">
        <v>2031</v>
      </c>
      <c r="J47" s="524" t="s">
        <v>1924</v>
      </c>
      <c r="K47" s="527"/>
      <c r="L47" s="524" t="s">
        <v>1924</v>
      </c>
      <c r="M47" s="527"/>
      <c r="N47" s="524" t="s">
        <v>1924</v>
      </c>
      <c r="O47" s="527"/>
      <c r="P47" s="524" t="s">
        <v>1924</v>
      </c>
      <c r="Q47" s="527"/>
      <c r="R47" s="524" t="s">
        <v>1924</v>
      </c>
      <c r="S47" s="527"/>
      <c r="T47" s="524" t="s">
        <v>1924</v>
      </c>
      <c r="U47" s="527" t="s">
        <v>1924</v>
      </c>
      <c r="V47" s="524" t="s">
        <v>1924</v>
      </c>
      <c r="W47" s="527"/>
      <c r="X47" s="524" t="s">
        <v>2038</v>
      </c>
      <c r="Y47" s="527" t="s">
        <v>2039</v>
      </c>
      <c r="Z47" s="528"/>
      <c r="AA47" s="528" t="s">
        <v>2032</v>
      </c>
      <c r="AB47" s="528"/>
      <c r="AC47" s="528"/>
      <c r="AD47" s="528"/>
      <c r="AE47" s="528"/>
      <c r="AF47" s="528"/>
      <c r="AG47" s="528"/>
      <c r="AH47" s="528"/>
      <c r="AI47" s="529" t="s">
        <v>1926</v>
      </c>
      <c r="AJ47" s="529" t="s">
        <v>1926</v>
      </c>
      <c r="AK47" s="523" t="s">
        <v>2033</v>
      </c>
      <c r="AL47" s="523" t="s">
        <v>2037</v>
      </c>
    </row>
    <row r="48" spans="1:38" ht="17.25" customHeight="1">
      <c r="A48" s="518" t="str">
        <f t="shared" si="0"/>
        <v xml:space="preserve">A01ZZ009-00001 Earth Work - Crushed Stone        </v>
      </c>
      <c r="B48" s="523" t="s">
        <v>2040</v>
      </c>
      <c r="C48" s="523"/>
      <c r="D48" s="524" t="s">
        <v>1916</v>
      </c>
      <c r="E48" s="525" t="s">
        <v>1917</v>
      </c>
      <c r="F48" s="524" t="s">
        <v>1918</v>
      </c>
      <c r="G48" s="526" t="s">
        <v>1919</v>
      </c>
      <c r="H48" s="524" t="s">
        <v>2041</v>
      </c>
      <c r="I48" s="525" t="s">
        <v>2042</v>
      </c>
      <c r="J48" s="524" t="s">
        <v>1924</v>
      </c>
      <c r="K48" s="527"/>
      <c r="L48" s="524" t="s">
        <v>1924</v>
      </c>
      <c r="M48" s="527"/>
      <c r="N48" s="524" t="s">
        <v>1924</v>
      </c>
      <c r="O48" s="527"/>
      <c r="P48" s="524" t="s">
        <v>1924</v>
      </c>
      <c r="Q48" s="527"/>
      <c r="R48" s="524" t="s">
        <v>1924</v>
      </c>
      <c r="S48" s="527"/>
      <c r="T48" s="524" t="s">
        <v>1924</v>
      </c>
      <c r="U48" s="527" t="s">
        <v>1924</v>
      </c>
      <c r="V48" s="524" t="s">
        <v>1924</v>
      </c>
      <c r="W48" s="527"/>
      <c r="X48" s="524" t="s">
        <v>1924</v>
      </c>
      <c r="Y48" s="527"/>
      <c r="Z48" s="528"/>
      <c r="AA48" s="528" t="s">
        <v>2032</v>
      </c>
      <c r="AB48" s="528"/>
      <c r="AC48" s="528"/>
      <c r="AD48" s="528"/>
      <c r="AE48" s="528"/>
      <c r="AF48" s="528"/>
      <c r="AG48" s="528"/>
      <c r="AH48" s="528"/>
      <c r="AI48" s="529" t="s">
        <v>1926</v>
      </c>
      <c r="AJ48" s="529" t="s">
        <v>1926</v>
      </c>
      <c r="AK48" s="523" t="s">
        <v>2043</v>
      </c>
      <c r="AL48" s="523" t="s">
        <v>2040</v>
      </c>
    </row>
    <row r="49" spans="1:38" ht="17.25" customHeight="1">
      <c r="A49" s="518" t="str">
        <f t="shared" si="0"/>
        <v>A01ZZ009-00002 Earth Work - Crushed Stone        DIA ≤ 25mm</v>
      </c>
      <c r="B49" s="523" t="s">
        <v>2044</v>
      </c>
      <c r="C49" s="523"/>
      <c r="D49" s="524" t="s">
        <v>1916</v>
      </c>
      <c r="E49" s="525" t="s">
        <v>1917</v>
      </c>
      <c r="F49" s="524" t="s">
        <v>1918</v>
      </c>
      <c r="G49" s="526" t="s">
        <v>1919</v>
      </c>
      <c r="H49" s="524" t="s">
        <v>2041</v>
      </c>
      <c r="I49" s="525" t="s">
        <v>2042</v>
      </c>
      <c r="J49" s="524" t="s">
        <v>1924</v>
      </c>
      <c r="K49" s="527"/>
      <c r="L49" s="524" t="s">
        <v>1924</v>
      </c>
      <c r="M49" s="527"/>
      <c r="N49" s="524" t="s">
        <v>1924</v>
      </c>
      <c r="O49" s="527"/>
      <c r="P49" s="524" t="s">
        <v>1924</v>
      </c>
      <c r="Q49" s="527"/>
      <c r="R49" s="524" t="s">
        <v>1924</v>
      </c>
      <c r="S49" s="527"/>
      <c r="T49" s="524" t="s">
        <v>1924</v>
      </c>
      <c r="U49" s="527" t="s">
        <v>1924</v>
      </c>
      <c r="V49" s="524" t="s">
        <v>1924</v>
      </c>
      <c r="W49" s="527"/>
      <c r="X49" s="524" t="s">
        <v>2035</v>
      </c>
      <c r="Y49" s="527" t="s">
        <v>2036</v>
      </c>
      <c r="Z49" s="528"/>
      <c r="AA49" s="528" t="s">
        <v>2032</v>
      </c>
      <c r="AB49" s="528"/>
      <c r="AC49" s="528"/>
      <c r="AD49" s="528"/>
      <c r="AE49" s="528"/>
      <c r="AF49" s="528"/>
      <c r="AG49" s="528"/>
      <c r="AH49" s="528"/>
      <c r="AI49" s="529" t="s">
        <v>1926</v>
      </c>
      <c r="AJ49" s="529" t="s">
        <v>1926</v>
      </c>
      <c r="AK49" s="523" t="s">
        <v>2043</v>
      </c>
      <c r="AL49" s="523" t="s">
        <v>2044</v>
      </c>
    </row>
    <row r="50" spans="1:38" ht="17.25" customHeight="1">
      <c r="A50" s="518" t="str">
        <f t="shared" si="0"/>
        <v>A01ZZ009-00003 Earth Work - Crushed Stone        25mm &lt; DIA ≤ 100mm</v>
      </c>
      <c r="B50" s="523" t="s">
        <v>2045</v>
      </c>
      <c r="C50" s="523"/>
      <c r="D50" s="524" t="s">
        <v>1916</v>
      </c>
      <c r="E50" s="525" t="s">
        <v>1917</v>
      </c>
      <c r="F50" s="524" t="s">
        <v>1918</v>
      </c>
      <c r="G50" s="526" t="s">
        <v>1919</v>
      </c>
      <c r="H50" s="524" t="s">
        <v>2041</v>
      </c>
      <c r="I50" s="525" t="s">
        <v>2042</v>
      </c>
      <c r="J50" s="524" t="s">
        <v>1924</v>
      </c>
      <c r="K50" s="527"/>
      <c r="L50" s="524" t="s">
        <v>1924</v>
      </c>
      <c r="M50" s="527"/>
      <c r="N50" s="524" t="s">
        <v>1924</v>
      </c>
      <c r="O50" s="527"/>
      <c r="P50" s="524" t="s">
        <v>1924</v>
      </c>
      <c r="Q50" s="527"/>
      <c r="R50" s="524" t="s">
        <v>1924</v>
      </c>
      <c r="S50" s="527"/>
      <c r="T50" s="524" t="s">
        <v>1924</v>
      </c>
      <c r="U50" s="527" t="s">
        <v>1924</v>
      </c>
      <c r="V50" s="524" t="s">
        <v>1924</v>
      </c>
      <c r="W50" s="527"/>
      <c r="X50" s="524" t="s">
        <v>2038</v>
      </c>
      <c r="Y50" s="527" t="s">
        <v>2039</v>
      </c>
      <c r="Z50" s="528"/>
      <c r="AA50" s="528" t="s">
        <v>2032</v>
      </c>
      <c r="AB50" s="528"/>
      <c r="AC50" s="528"/>
      <c r="AD50" s="528"/>
      <c r="AE50" s="528"/>
      <c r="AF50" s="528"/>
      <c r="AG50" s="528"/>
      <c r="AH50" s="528"/>
      <c r="AI50" s="529" t="s">
        <v>1926</v>
      </c>
      <c r="AJ50" s="529" t="s">
        <v>1926</v>
      </c>
      <c r="AK50" s="523" t="s">
        <v>2043</v>
      </c>
      <c r="AL50" s="523" t="s">
        <v>2045</v>
      </c>
    </row>
    <row r="51" spans="1:38" ht="17.25" customHeight="1">
      <c r="A51" s="518" t="str">
        <f t="shared" si="0"/>
        <v xml:space="preserve">A01ZZ010-00001 Earth Work - Clean Sand for Cable Trench or UG Pipe        </v>
      </c>
      <c r="B51" s="523" t="s">
        <v>2046</v>
      </c>
      <c r="C51" s="523"/>
      <c r="D51" s="524" t="s">
        <v>1916</v>
      </c>
      <c r="E51" s="525" t="s">
        <v>1917</v>
      </c>
      <c r="F51" s="524" t="s">
        <v>1918</v>
      </c>
      <c r="G51" s="526" t="s">
        <v>1919</v>
      </c>
      <c r="H51" s="524" t="s">
        <v>2047</v>
      </c>
      <c r="I51" s="525" t="s">
        <v>2048</v>
      </c>
      <c r="J51" s="524" t="s">
        <v>1924</v>
      </c>
      <c r="K51" s="527"/>
      <c r="L51" s="524" t="s">
        <v>1924</v>
      </c>
      <c r="M51" s="527"/>
      <c r="N51" s="524" t="s">
        <v>1924</v>
      </c>
      <c r="O51" s="527"/>
      <c r="P51" s="524" t="s">
        <v>1924</v>
      </c>
      <c r="Q51" s="527"/>
      <c r="R51" s="524" t="s">
        <v>1924</v>
      </c>
      <c r="S51" s="527"/>
      <c r="T51" s="524" t="s">
        <v>1924</v>
      </c>
      <c r="U51" s="527"/>
      <c r="V51" s="524" t="s">
        <v>1924</v>
      </c>
      <c r="W51" s="527"/>
      <c r="X51" s="524" t="s">
        <v>1924</v>
      </c>
      <c r="Y51" s="527"/>
      <c r="Z51" s="528"/>
      <c r="AA51" s="528" t="s">
        <v>1924</v>
      </c>
      <c r="AB51" s="528"/>
      <c r="AC51" s="528"/>
      <c r="AD51" s="528"/>
      <c r="AE51" s="528"/>
      <c r="AF51" s="528"/>
      <c r="AG51" s="528"/>
      <c r="AH51" s="528"/>
      <c r="AI51" s="529" t="s">
        <v>2049</v>
      </c>
      <c r="AJ51" s="529" t="s">
        <v>2049</v>
      </c>
      <c r="AK51" s="523" t="s">
        <v>2050</v>
      </c>
      <c r="AL51" s="523" t="s">
        <v>2046</v>
      </c>
    </row>
    <row r="52" spans="1:38" ht="17.25" customHeight="1">
      <c r="A52" s="518" t="str">
        <f t="shared" si="0"/>
        <v xml:space="preserve">A01ZZ011-00001 Earth Work - Anti Termite Treatment        </v>
      </c>
      <c r="B52" s="523" t="s">
        <v>2051</v>
      </c>
      <c r="C52" s="523"/>
      <c r="D52" s="524" t="s">
        <v>1916</v>
      </c>
      <c r="E52" s="525" t="s">
        <v>1917</v>
      </c>
      <c r="F52" s="524" t="s">
        <v>1918</v>
      </c>
      <c r="G52" s="526" t="s">
        <v>1919</v>
      </c>
      <c r="H52" s="524" t="s">
        <v>2052</v>
      </c>
      <c r="I52" s="525" t="s">
        <v>2053</v>
      </c>
      <c r="J52" s="524" t="s">
        <v>1924</v>
      </c>
      <c r="K52" s="527"/>
      <c r="L52" s="524" t="s">
        <v>1924</v>
      </c>
      <c r="M52" s="527"/>
      <c r="N52" s="524" t="s">
        <v>1924</v>
      </c>
      <c r="O52" s="527"/>
      <c r="P52" s="524" t="s">
        <v>1924</v>
      </c>
      <c r="Q52" s="527"/>
      <c r="R52" s="524" t="s">
        <v>1924</v>
      </c>
      <c r="S52" s="527"/>
      <c r="T52" s="524" t="s">
        <v>1924</v>
      </c>
      <c r="U52" s="527" t="s">
        <v>1924</v>
      </c>
      <c r="V52" s="524" t="s">
        <v>1924</v>
      </c>
      <c r="W52" s="527"/>
      <c r="X52" s="524" t="s">
        <v>1924</v>
      </c>
      <c r="Y52" s="527" t="s">
        <v>1924</v>
      </c>
      <c r="Z52" s="528"/>
      <c r="AA52" s="528" t="s">
        <v>1924</v>
      </c>
      <c r="AB52" s="528"/>
      <c r="AC52" s="528"/>
      <c r="AD52" s="528"/>
      <c r="AE52" s="528"/>
      <c r="AF52" s="528"/>
      <c r="AG52" s="528"/>
      <c r="AH52" s="528"/>
      <c r="AI52" s="529" t="s">
        <v>2054</v>
      </c>
      <c r="AJ52" s="529" t="s">
        <v>2054</v>
      </c>
      <c r="AK52" s="523" t="s">
        <v>2055</v>
      </c>
      <c r="AL52" s="523" t="s">
        <v>2051</v>
      </c>
    </row>
    <row r="53" spans="1:38" ht="17.25" customHeight="1">
      <c r="A53" s="518" t="str">
        <f t="shared" si="0"/>
        <v xml:space="preserve">A01ZZ012-00001 Earth Work - PE Sheet (Vapor Barrier)        </v>
      </c>
      <c r="B53" s="523" t="s">
        <v>2056</v>
      </c>
      <c r="C53" s="523"/>
      <c r="D53" s="524" t="s">
        <v>1916</v>
      </c>
      <c r="E53" s="525" t="s">
        <v>1917</v>
      </c>
      <c r="F53" s="524" t="s">
        <v>1918</v>
      </c>
      <c r="G53" s="526" t="s">
        <v>1919</v>
      </c>
      <c r="H53" s="524" t="s">
        <v>2057</v>
      </c>
      <c r="I53" s="525" t="s">
        <v>2058</v>
      </c>
      <c r="J53" s="524" t="s">
        <v>1924</v>
      </c>
      <c r="K53" s="527"/>
      <c r="L53" s="524" t="s">
        <v>1924</v>
      </c>
      <c r="M53" s="527"/>
      <c r="N53" s="524" t="s">
        <v>1924</v>
      </c>
      <c r="O53" s="527"/>
      <c r="P53" s="524" t="s">
        <v>1924</v>
      </c>
      <c r="Q53" s="527"/>
      <c r="R53" s="524" t="s">
        <v>1924</v>
      </c>
      <c r="S53" s="527"/>
      <c r="T53" s="524" t="s">
        <v>1924</v>
      </c>
      <c r="U53" s="527" t="s">
        <v>1924</v>
      </c>
      <c r="V53" s="524" t="s">
        <v>1924</v>
      </c>
      <c r="W53" s="527"/>
      <c r="X53" s="524" t="s">
        <v>1924</v>
      </c>
      <c r="Y53" s="527"/>
      <c r="Z53" s="528"/>
      <c r="AA53" s="528" t="s">
        <v>1029</v>
      </c>
      <c r="AB53" s="528"/>
      <c r="AC53" s="528"/>
      <c r="AD53" s="528"/>
      <c r="AE53" s="528"/>
      <c r="AF53" s="528"/>
      <c r="AG53" s="528"/>
      <c r="AH53" s="528"/>
      <c r="AI53" s="529" t="s">
        <v>2054</v>
      </c>
      <c r="AJ53" s="529" t="s">
        <v>2054</v>
      </c>
      <c r="AK53" s="523" t="s">
        <v>2059</v>
      </c>
      <c r="AL53" s="523" t="s">
        <v>2056</v>
      </c>
    </row>
    <row r="54" spans="1:38" ht="17.25" customHeight="1">
      <c r="A54" s="518" t="str">
        <f t="shared" si="0"/>
        <v>A01ZZ012-00002 Earth Work - PE Sheet (Vapor Barrier)        THK ≤ 0.25mm (or 0.01 inch)</v>
      </c>
      <c r="B54" s="523" t="s">
        <v>2060</v>
      </c>
      <c r="C54" s="523"/>
      <c r="D54" s="524" t="s">
        <v>1916</v>
      </c>
      <c r="E54" s="525" t="s">
        <v>1917</v>
      </c>
      <c r="F54" s="524" t="s">
        <v>1918</v>
      </c>
      <c r="G54" s="526" t="s">
        <v>1919</v>
      </c>
      <c r="H54" s="524" t="s">
        <v>2057</v>
      </c>
      <c r="I54" s="525" t="s">
        <v>2058</v>
      </c>
      <c r="J54" s="524" t="s">
        <v>1924</v>
      </c>
      <c r="K54" s="527"/>
      <c r="L54" s="524" t="s">
        <v>1924</v>
      </c>
      <c r="M54" s="527"/>
      <c r="N54" s="524" t="s">
        <v>1924</v>
      </c>
      <c r="O54" s="527"/>
      <c r="P54" s="524" t="s">
        <v>1924</v>
      </c>
      <c r="Q54" s="527"/>
      <c r="R54" s="524" t="s">
        <v>1924</v>
      </c>
      <c r="S54" s="527"/>
      <c r="T54" s="524" t="s">
        <v>1924</v>
      </c>
      <c r="U54" s="527" t="s">
        <v>1924</v>
      </c>
      <c r="V54" s="524" t="s">
        <v>1924</v>
      </c>
      <c r="W54" s="527"/>
      <c r="X54" s="524" t="s">
        <v>2061</v>
      </c>
      <c r="Y54" s="527" t="s">
        <v>2062</v>
      </c>
      <c r="Z54" s="528"/>
      <c r="AA54" s="528" t="s">
        <v>1029</v>
      </c>
      <c r="AB54" s="528"/>
      <c r="AC54" s="528"/>
      <c r="AD54" s="528"/>
      <c r="AE54" s="528"/>
      <c r="AF54" s="528"/>
      <c r="AG54" s="528"/>
      <c r="AH54" s="528"/>
      <c r="AI54" s="529" t="s">
        <v>2054</v>
      </c>
      <c r="AJ54" s="529" t="s">
        <v>2054</v>
      </c>
      <c r="AK54" s="523" t="s">
        <v>2059</v>
      </c>
      <c r="AL54" s="523" t="s">
        <v>2060</v>
      </c>
    </row>
    <row r="55" spans="1:38" ht="17.25" customHeight="1">
      <c r="A55" s="518" t="str">
        <f t="shared" si="0"/>
        <v>A01ZZ012-00003 Earth Work - PE Sheet (Vapor Barrier)        THK &gt; 0.25mm (or 0.01 inch)</v>
      </c>
      <c r="B55" s="523" t="s">
        <v>2063</v>
      </c>
      <c r="C55" s="523"/>
      <c r="D55" s="524" t="s">
        <v>1916</v>
      </c>
      <c r="E55" s="525" t="s">
        <v>1917</v>
      </c>
      <c r="F55" s="524" t="s">
        <v>1918</v>
      </c>
      <c r="G55" s="526" t="s">
        <v>1919</v>
      </c>
      <c r="H55" s="524" t="s">
        <v>2057</v>
      </c>
      <c r="I55" s="525" t="s">
        <v>2058</v>
      </c>
      <c r="J55" s="524" t="s">
        <v>1924</v>
      </c>
      <c r="K55" s="527"/>
      <c r="L55" s="524" t="s">
        <v>1924</v>
      </c>
      <c r="M55" s="527"/>
      <c r="N55" s="524" t="s">
        <v>1924</v>
      </c>
      <c r="O55" s="527"/>
      <c r="P55" s="524" t="s">
        <v>1924</v>
      </c>
      <c r="Q55" s="527"/>
      <c r="R55" s="524" t="s">
        <v>1924</v>
      </c>
      <c r="S55" s="527"/>
      <c r="T55" s="524" t="s">
        <v>1924</v>
      </c>
      <c r="U55" s="527" t="s">
        <v>1924</v>
      </c>
      <c r="V55" s="524" t="s">
        <v>1924</v>
      </c>
      <c r="W55" s="527"/>
      <c r="X55" s="524" t="s">
        <v>2064</v>
      </c>
      <c r="Y55" s="527" t="s">
        <v>2065</v>
      </c>
      <c r="Z55" s="528"/>
      <c r="AA55" s="528" t="s">
        <v>1029</v>
      </c>
      <c r="AB55" s="528"/>
      <c r="AC55" s="528"/>
      <c r="AD55" s="528"/>
      <c r="AE55" s="528"/>
      <c r="AF55" s="528"/>
      <c r="AG55" s="528"/>
      <c r="AH55" s="528"/>
      <c r="AI55" s="529" t="s">
        <v>2054</v>
      </c>
      <c r="AJ55" s="529" t="s">
        <v>2054</v>
      </c>
      <c r="AK55" s="523" t="s">
        <v>2059</v>
      </c>
      <c r="AL55" s="523" t="s">
        <v>2063</v>
      </c>
    </row>
    <row r="56" spans="1:38" ht="17.25" customHeight="1">
      <c r="A56" s="518" t="str">
        <f t="shared" si="0"/>
        <v xml:space="preserve">A01ZZ013-00001 Earth Work - Sheet Pile      To Comply with ASTM A 328, Including Dewatering  </v>
      </c>
      <c r="B56" s="523" t="s">
        <v>2066</v>
      </c>
      <c r="C56" s="523"/>
      <c r="D56" s="524" t="s">
        <v>1916</v>
      </c>
      <c r="E56" s="525" t="s">
        <v>1917</v>
      </c>
      <c r="F56" s="524" t="s">
        <v>1918</v>
      </c>
      <c r="G56" s="526" t="s">
        <v>1919</v>
      </c>
      <c r="H56" s="524" t="s">
        <v>2067</v>
      </c>
      <c r="I56" s="525" t="s">
        <v>2068</v>
      </c>
      <c r="J56" s="524" t="s">
        <v>1924</v>
      </c>
      <c r="K56" s="527"/>
      <c r="L56" s="524" t="s">
        <v>1924</v>
      </c>
      <c r="M56" s="527"/>
      <c r="N56" s="524" t="s">
        <v>1924</v>
      </c>
      <c r="O56" s="527"/>
      <c r="P56" s="524" t="s">
        <v>1924</v>
      </c>
      <c r="Q56" s="527"/>
      <c r="R56" s="524" t="s">
        <v>1924</v>
      </c>
      <c r="S56" s="527"/>
      <c r="T56" s="524" t="s">
        <v>1929</v>
      </c>
      <c r="U56" s="527" t="s">
        <v>2069</v>
      </c>
      <c r="V56" s="524" t="s">
        <v>1924</v>
      </c>
      <c r="W56" s="527"/>
      <c r="X56" s="524" t="s">
        <v>1924</v>
      </c>
      <c r="Y56" s="527"/>
      <c r="Z56" s="528"/>
      <c r="AA56" s="528" t="s">
        <v>2070</v>
      </c>
      <c r="AB56" s="528"/>
      <c r="AC56" s="528"/>
      <c r="AD56" s="528"/>
      <c r="AE56" s="528"/>
      <c r="AF56" s="528"/>
      <c r="AG56" s="528"/>
      <c r="AH56" s="528"/>
      <c r="AI56" s="529" t="s">
        <v>2054</v>
      </c>
      <c r="AJ56" s="529" t="s">
        <v>2054</v>
      </c>
      <c r="AK56" s="523" t="s">
        <v>2071</v>
      </c>
      <c r="AL56" s="523" t="s">
        <v>2066</v>
      </c>
    </row>
    <row r="57" spans="1:38" ht="17.25" customHeight="1">
      <c r="A57" s="518" t="str">
        <f t="shared" si="0"/>
        <v xml:space="preserve">A01ZZ095-00001 Earth Work - Geotextile      w/ Fixing Accessories  </v>
      </c>
      <c r="B57" s="523" t="s">
        <v>2072</v>
      </c>
      <c r="C57" s="523"/>
      <c r="D57" s="524" t="s">
        <v>1916</v>
      </c>
      <c r="E57" s="525" t="s">
        <v>1917</v>
      </c>
      <c r="F57" s="524" t="s">
        <v>1918</v>
      </c>
      <c r="G57" s="533" t="s">
        <v>2073</v>
      </c>
      <c r="H57" s="524" t="s">
        <v>2074</v>
      </c>
      <c r="I57" s="525" t="s">
        <v>2075</v>
      </c>
      <c r="J57" s="524" t="s">
        <v>1924</v>
      </c>
      <c r="K57" s="527"/>
      <c r="L57" s="524" t="s">
        <v>1924</v>
      </c>
      <c r="M57" s="527"/>
      <c r="N57" s="524" t="s">
        <v>1924</v>
      </c>
      <c r="O57" s="527"/>
      <c r="P57" s="524" t="s">
        <v>1924</v>
      </c>
      <c r="Q57" s="527"/>
      <c r="R57" s="524" t="s">
        <v>1924</v>
      </c>
      <c r="S57" s="527"/>
      <c r="T57" s="524" t="s">
        <v>2076</v>
      </c>
      <c r="U57" s="527" t="s">
        <v>2077</v>
      </c>
      <c r="V57" s="524" t="s">
        <v>1924</v>
      </c>
      <c r="W57" s="527"/>
      <c r="X57" s="524" t="s">
        <v>1924</v>
      </c>
      <c r="Y57" s="527" t="s">
        <v>1924</v>
      </c>
      <c r="Z57" s="528"/>
      <c r="AA57" s="528"/>
      <c r="AB57" s="528"/>
      <c r="AC57" s="528"/>
      <c r="AD57" s="528"/>
      <c r="AE57" s="528"/>
      <c r="AF57" s="528"/>
      <c r="AG57" s="528"/>
      <c r="AH57" s="528"/>
      <c r="AI57" s="529" t="s">
        <v>1792</v>
      </c>
      <c r="AJ57" s="529" t="s">
        <v>1792</v>
      </c>
      <c r="AK57" s="523" t="s">
        <v>2078</v>
      </c>
      <c r="AL57" s="523" t="s">
        <v>2072</v>
      </c>
    </row>
    <row r="58" spans="1:38" ht="17.25" customHeight="1">
      <c r="A58" s="518" t="str">
        <f t="shared" si="0"/>
        <v xml:space="preserve">A02AA014-00001 Pile Work Piling Work Reinforced Concrete Pile (Round Type) Direct Driving     Including Pile Connection and Joint Welding Work  </v>
      </c>
      <c r="B58" s="523" t="s">
        <v>2079</v>
      </c>
      <c r="C58" s="523"/>
      <c r="D58" s="524" t="s">
        <v>2080</v>
      </c>
      <c r="E58" s="525" t="s">
        <v>2081</v>
      </c>
      <c r="F58" s="524" t="s">
        <v>2082</v>
      </c>
      <c r="G58" s="525" t="s">
        <v>2083</v>
      </c>
      <c r="H58" s="524" t="s">
        <v>2084</v>
      </c>
      <c r="I58" s="525" t="s">
        <v>2085</v>
      </c>
      <c r="J58" s="524" t="s">
        <v>2086</v>
      </c>
      <c r="K58" s="527" t="s">
        <v>2087</v>
      </c>
      <c r="L58" s="524" t="s">
        <v>1924</v>
      </c>
      <c r="M58" s="527"/>
      <c r="N58" s="524" t="s">
        <v>1924</v>
      </c>
      <c r="O58" s="527"/>
      <c r="P58" s="524" t="s">
        <v>1924</v>
      </c>
      <c r="Q58" s="527"/>
      <c r="R58" s="524" t="s">
        <v>1924</v>
      </c>
      <c r="S58" s="527"/>
      <c r="T58" s="524" t="s">
        <v>1932</v>
      </c>
      <c r="U58" s="527" t="s">
        <v>2088</v>
      </c>
      <c r="V58" s="524" t="s">
        <v>1924</v>
      </c>
      <c r="W58" s="527"/>
      <c r="X58" s="524" t="s">
        <v>1924</v>
      </c>
      <c r="Y58" s="527"/>
      <c r="Z58" s="528"/>
      <c r="AA58" s="528" t="s">
        <v>2089</v>
      </c>
      <c r="AB58" s="528" t="s">
        <v>2090</v>
      </c>
      <c r="AC58" s="528"/>
      <c r="AD58" s="528"/>
      <c r="AE58" s="528"/>
      <c r="AF58" s="528"/>
      <c r="AG58" s="528"/>
      <c r="AH58" s="528"/>
      <c r="AI58" s="529" t="s">
        <v>2091</v>
      </c>
      <c r="AJ58" s="529" t="s">
        <v>2091</v>
      </c>
      <c r="AK58" s="523" t="s">
        <v>2092</v>
      </c>
      <c r="AL58" s="523" t="s">
        <v>2079</v>
      </c>
    </row>
    <row r="59" spans="1:38" ht="17.25" customHeight="1">
      <c r="A59" s="518" t="str">
        <f t="shared" si="0"/>
        <v xml:space="preserve">A02AA014-00002 Pile Work Piling Work Reinforced Concrete Pile (Round Type) Driving After Predrilling     Including Pile Connection and Joint Welding Work  </v>
      </c>
      <c r="B59" s="523" t="s">
        <v>2093</v>
      </c>
      <c r="C59" s="523"/>
      <c r="D59" s="524" t="s">
        <v>2080</v>
      </c>
      <c r="E59" s="525" t="s">
        <v>2081</v>
      </c>
      <c r="F59" s="524" t="s">
        <v>2082</v>
      </c>
      <c r="G59" s="525" t="s">
        <v>2083</v>
      </c>
      <c r="H59" s="524" t="s">
        <v>2084</v>
      </c>
      <c r="I59" s="525" t="s">
        <v>2085</v>
      </c>
      <c r="J59" s="524" t="s">
        <v>2094</v>
      </c>
      <c r="K59" s="527" t="s">
        <v>2095</v>
      </c>
      <c r="L59" s="524" t="s">
        <v>1924</v>
      </c>
      <c r="M59" s="527"/>
      <c r="N59" s="524" t="s">
        <v>1924</v>
      </c>
      <c r="O59" s="527"/>
      <c r="P59" s="524" t="s">
        <v>1924</v>
      </c>
      <c r="Q59" s="527"/>
      <c r="R59" s="524" t="s">
        <v>1924</v>
      </c>
      <c r="S59" s="527"/>
      <c r="T59" s="524" t="s">
        <v>1932</v>
      </c>
      <c r="U59" s="527" t="s">
        <v>2088</v>
      </c>
      <c r="V59" s="524" t="s">
        <v>1924</v>
      </c>
      <c r="W59" s="527"/>
      <c r="X59" s="524" t="s">
        <v>1924</v>
      </c>
      <c r="Y59" s="527"/>
      <c r="Z59" s="528"/>
      <c r="AA59" s="528" t="s">
        <v>2089</v>
      </c>
      <c r="AB59" s="528" t="s">
        <v>2090</v>
      </c>
      <c r="AC59" s="528"/>
      <c r="AD59" s="528"/>
      <c r="AE59" s="528"/>
      <c r="AF59" s="528"/>
      <c r="AG59" s="528"/>
      <c r="AH59" s="528"/>
      <c r="AI59" s="529" t="s">
        <v>2091</v>
      </c>
      <c r="AJ59" s="529" t="s">
        <v>2091</v>
      </c>
      <c r="AK59" s="523" t="s">
        <v>2092</v>
      </c>
      <c r="AL59" s="523" t="s">
        <v>2093</v>
      </c>
    </row>
    <row r="60" spans="1:38" ht="17.25" customHeight="1">
      <c r="A60" s="518" t="str">
        <f t="shared" si="0"/>
        <v xml:space="preserve">A02AA014-00003 Pile Work Piling Work Reinforced Concrete Pile (Round Type) Jacking     Including Pile Connection and Joint Welding Work  </v>
      </c>
      <c r="B60" s="523" t="s">
        <v>2096</v>
      </c>
      <c r="C60" s="523"/>
      <c r="D60" s="524" t="s">
        <v>2080</v>
      </c>
      <c r="E60" s="525" t="s">
        <v>2081</v>
      </c>
      <c r="F60" s="524" t="s">
        <v>2082</v>
      </c>
      <c r="G60" s="525" t="s">
        <v>2083</v>
      </c>
      <c r="H60" s="524" t="s">
        <v>2084</v>
      </c>
      <c r="I60" s="525" t="s">
        <v>2085</v>
      </c>
      <c r="J60" s="524" t="s">
        <v>2097</v>
      </c>
      <c r="K60" s="527" t="s">
        <v>2098</v>
      </c>
      <c r="L60" s="524" t="s">
        <v>1924</v>
      </c>
      <c r="M60" s="527"/>
      <c r="N60" s="524" t="s">
        <v>1924</v>
      </c>
      <c r="O60" s="527"/>
      <c r="P60" s="524" t="s">
        <v>1924</v>
      </c>
      <c r="Q60" s="527"/>
      <c r="R60" s="524" t="s">
        <v>1924</v>
      </c>
      <c r="S60" s="527"/>
      <c r="T60" s="524" t="s">
        <v>1932</v>
      </c>
      <c r="U60" s="527" t="s">
        <v>2088</v>
      </c>
      <c r="V60" s="524" t="s">
        <v>1924</v>
      </c>
      <c r="W60" s="527"/>
      <c r="X60" s="524" t="s">
        <v>1924</v>
      </c>
      <c r="Y60" s="527"/>
      <c r="Z60" s="528"/>
      <c r="AA60" s="528" t="s">
        <v>2089</v>
      </c>
      <c r="AB60" s="528" t="s">
        <v>2090</v>
      </c>
      <c r="AC60" s="528"/>
      <c r="AD60" s="528"/>
      <c r="AE60" s="528"/>
      <c r="AF60" s="528"/>
      <c r="AG60" s="528"/>
      <c r="AH60" s="528"/>
      <c r="AI60" s="529" t="s">
        <v>2091</v>
      </c>
      <c r="AJ60" s="529" t="s">
        <v>2091</v>
      </c>
      <c r="AK60" s="523" t="s">
        <v>2092</v>
      </c>
      <c r="AL60" s="523" t="s">
        <v>2096</v>
      </c>
    </row>
    <row r="61" spans="1:38" ht="17.25" customHeight="1">
      <c r="A61" s="518" t="str">
        <f t="shared" si="0"/>
        <v xml:space="preserve">A02AA014-00004 Pile Work Piling Work Reinforced Concrete Pile (Round Type) Soil Cement Injected Precast(S.I.P) Pile Method     Including Pile Connection and Joint Welding Work  </v>
      </c>
      <c r="B61" s="523" t="s">
        <v>2099</v>
      </c>
      <c r="C61" s="523"/>
      <c r="D61" s="524" t="s">
        <v>2080</v>
      </c>
      <c r="E61" s="525" t="s">
        <v>2081</v>
      </c>
      <c r="F61" s="524" t="s">
        <v>2082</v>
      </c>
      <c r="G61" s="525" t="s">
        <v>2083</v>
      </c>
      <c r="H61" s="524" t="s">
        <v>2084</v>
      </c>
      <c r="I61" s="525" t="s">
        <v>2085</v>
      </c>
      <c r="J61" s="524" t="s">
        <v>2100</v>
      </c>
      <c r="K61" s="527" t="s">
        <v>2101</v>
      </c>
      <c r="L61" s="524" t="s">
        <v>1924</v>
      </c>
      <c r="M61" s="527"/>
      <c r="N61" s="524" t="s">
        <v>1924</v>
      </c>
      <c r="O61" s="527"/>
      <c r="P61" s="524" t="s">
        <v>1924</v>
      </c>
      <c r="Q61" s="527"/>
      <c r="R61" s="524" t="s">
        <v>1924</v>
      </c>
      <c r="S61" s="527"/>
      <c r="T61" s="524" t="s">
        <v>1932</v>
      </c>
      <c r="U61" s="527" t="s">
        <v>2088</v>
      </c>
      <c r="V61" s="524" t="s">
        <v>1924</v>
      </c>
      <c r="W61" s="527"/>
      <c r="X61" s="524" t="s">
        <v>1924</v>
      </c>
      <c r="Y61" s="527"/>
      <c r="Z61" s="528"/>
      <c r="AA61" s="528" t="s">
        <v>2089</v>
      </c>
      <c r="AB61" s="528" t="s">
        <v>2090</v>
      </c>
      <c r="AC61" s="528"/>
      <c r="AD61" s="528"/>
      <c r="AE61" s="528"/>
      <c r="AF61" s="528"/>
      <c r="AG61" s="528"/>
      <c r="AH61" s="528"/>
      <c r="AI61" s="529" t="s">
        <v>2091</v>
      </c>
      <c r="AJ61" s="529" t="s">
        <v>2091</v>
      </c>
      <c r="AK61" s="523" t="s">
        <v>2092</v>
      </c>
      <c r="AL61" s="523" t="s">
        <v>2099</v>
      </c>
    </row>
    <row r="62" spans="1:38" ht="17.25" customHeight="1">
      <c r="A62" s="518" t="str">
        <f t="shared" si="0"/>
        <v xml:space="preserve">A02AA014-00005 Pile Work Piling Work Reinforced Concrete Pile (Round Type) Double Rod Auger(D.R.A)     Including Pile Connection and Joint Welding Work  </v>
      </c>
      <c r="B62" s="523" t="s">
        <v>2102</v>
      </c>
      <c r="C62" s="523"/>
      <c r="D62" s="524" t="s">
        <v>2080</v>
      </c>
      <c r="E62" s="525" t="s">
        <v>2081</v>
      </c>
      <c r="F62" s="524" t="s">
        <v>2082</v>
      </c>
      <c r="G62" s="525" t="s">
        <v>2083</v>
      </c>
      <c r="H62" s="524" t="s">
        <v>2084</v>
      </c>
      <c r="I62" s="525" t="s">
        <v>2085</v>
      </c>
      <c r="J62" s="524" t="s">
        <v>2103</v>
      </c>
      <c r="K62" s="527" t="s">
        <v>2104</v>
      </c>
      <c r="L62" s="524" t="s">
        <v>1924</v>
      </c>
      <c r="M62" s="527"/>
      <c r="N62" s="524" t="s">
        <v>1924</v>
      </c>
      <c r="O62" s="527"/>
      <c r="P62" s="524" t="s">
        <v>1924</v>
      </c>
      <c r="Q62" s="527"/>
      <c r="R62" s="524" t="s">
        <v>1924</v>
      </c>
      <c r="S62" s="527"/>
      <c r="T62" s="524" t="s">
        <v>1932</v>
      </c>
      <c r="U62" s="527" t="s">
        <v>2088</v>
      </c>
      <c r="V62" s="524" t="s">
        <v>1924</v>
      </c>
      <c r="W62" s="527"/>
      <c r="X62" s="524" t="s">
        <v>1924</v>
      </c>
      <c r="Y62" s="527"/>
      <c r="Z62" s="528"/>
      <c r="AA62" s="528" t="s">
        <v>2089</v>
      </c>
      <c r="AB62" s="528" t="s">
        <v>2090</v>
      </c>
      <c r="AC62" s="528"/>
      <c r="AD62" s="528"/>
      <c r="AE62" s="528"/>
      <c r="AF62" s="528"/>
      <c r="AG62" s="528"/>
      <c r="AH62" s="528"/>
      <c r="AI62" s="529" t="s">
        <v>2091</v>
      </c>
      <c r="AJ62" s="529" t="s">
        <v>2091</v>
      </c>
      <c r="AK62" s="523" t="s">
        <v>2092</v>
      </c>
      <c r="AL62" s="523" t="s">
        <v>2102</v>
      </c>
    </row>
    <row r="63" spans="1:38" s="532" customFormat="1" ht="17.25" customHeight="1">
      <c r="A63" s="518" t="str">
        <f t="shared" si="0"/>
        <v xml:space="preserve">A02AA014-00006 Pile Work Piling Work Reinforced Concrete Pile (Round Type) Percussion Rotary Drill(P.R.D) Pile Method     Including Pile Connection and Joint Welding Work  </v>
      </c>
      <c r="B63" s="523" t="s">
        <v>2105</v>
      </c>
      <c r="C63" s="523"/>
      <c r="D63" s="524" t="s">
        <v>2080</v>
      </c>
      <c r="E63" s="525" t="s">
        <v>2081</v>
      </c>
      <c r="F63" s="524" t="s">
        <v>2082</v>
      </c>
      <c r="G63" s="525" t="s">
        <v>2083</v>
      </c>
      <c r="H63" s="524" t="s">
        <v>2084</v>
      </c>
      <c r="I63" s="525" t="s">
        <v>2085</v>
      </c>
      <c r="J63" s="524" t="s">
        <v>2106</v>
      </c>
      <c r="K63" s="527" t="s">
        <v>2107</v>
      </c>
      <c r="L63" s="524" t="s">
        <v>1924</v>
      </c>
      <c r="M63" s="527"/>
      <c r="N63" s="524" t="s">
        <v>1924</v>
      </c>
      <c r="O63" s="527"/>
      <c r="P63" s="524" t="s">
        <v>1924</v>
      </c>
      <c r="Q63" s="527"/>
      <c r="R63" s="524" t="s">
        <v>1924</v>
      </c>
      <c r="S63" s="527"/>
      <c r="T63" s="524" t="s">
        <v>1932</v>
      </c>
      <c r="U63" s="527" t="s">
        <v>2088</v>
      </c>
      <c r="V63" s="524" t="s">
        <v>1924</v>
      </c>
      <c r="W63" s="527"/>
      <c r="X63" s="524" t="s">
        <v>1924</v>
      </c>
      <c r="Y63" s="527"/>
      <c r="Z63" s="528"/>
      <c r="AA63" s="528" t="s">
        <v>2089</v>
      </c>
      <c r="AB63" s="528" t="s">
        <v>2090</v>
      </c>
      <c r="AC63" s="528"/>
      <c r="AD63" s="528"/>
      <c r="AE63" s="528"/>
      <c r="AF63" s="528"/>
      <c r="AG63" s="528"/>
      <c r="AH63" s="528"/>
      <c r="AI63" s="529" t="s">
        <v>2091</v>
      </c>
      <c r="AJ63" s="529" t="s">
        <v>2091</v>
      </c>
      <c r="AK63" s="523" t="s">
        <v>2092</v>
      </c>
      <c r="AL63" s="523" t="s">
        <v>2105</v>
      </c>
    </row>
    <row r="64" spans="1:38" s="532" customFormat="1" ht="17.25" customHeight="1">
      <c r="A64" s="518" t="str">
        <f t="shared" si="0"/>
        <v>A02AA014-00007 Pile Work Piling Work Reinforced Concrete Pile (Round Type) Direct Driving     Including Pile Connection and Joint Welding Work  250 ≤ DIA &lt;300</v>
      </c>
      <c r="B64" s="523" t="s">
        <v>2108</v>
      </c>
      <c r="C64" s="523"/>
      <c r="D64" s="524" t="s">
        <v>2080</v>
      </c>
      <c r="E64" s="525" t="s">
        <v>2081</v>
      </c>
      <c r="F64" s="524" t="s">
        <v>2082</v>
      </c>
      <c r="G64" s="525" t="s">
        <v>2083</v>
      </c>
      <c r="H64" s="524" t="s">
        <v>2084</v>
      </c>
      <c r="I64" s="525" t="s">
        <v>2085</v>
      </c>
      <c r="J64" s="524" t="s">
        <v>2086</v>
      </c>
      <c r="K64" s="527" t="s">
        <v>2087</v>
      </c>
      <c r="L64" s="524" t="s">
        <v>1924</v>
      </c>
      <c r="M64" s="527"/>
      <c r="N64" s="524" t="s">
        <v>1924</v>
      </c>
      <c r="O64" s="527"/>
      <c r="P64" s="524" t="s">
        <v>1924</v>
      </c>
      <c r="Q64" s="527"/>
      <c r="R64" s="524" t="s">
        <v>1924</v>
      </c>
      <c r="S64" s="527"/>
      <c r="T64" s="524" t="s">
        <v>1932</v>
      </c>
      <c r="U64" s="527" t="s">
        <v>2088</v>
      </c>
      <c r="V64" s="524" t="s">
        <v>1924</v>
      </c>
      <c r="W64" s="527"/>
      <c r="X64" s="524" t="s">
        <v>2109</v>
      </c>
      <c r="Y64" s="527" t="s">
        <v>2110</v>
      </c>
      <c r="Z64" s="528"/>
      <c r="AA64" s="528" t="s">
        <v>2089</v>
      </c>
      <c r="AB64" s="528" t="s">
        <v>2090</v>
      </c>
      <c r="AC64" s="528"/>
      <c r="AD64" s="528"/>
      <c r="AE64" s="528"/>
      <c r="AF64" s="528"/>
      <c r="AG64" s="528"/>
      <c r="AH64" s="528"/>
      <c r="AI64" s="529" t="s">
        <v>2091</v>
      </c>
      <c r="AJ64" s="529" t="s">
        <v>2091</v>
      </c>
      <c r="AK64" s="523" t="s">
        <v>2092</v>
      </c>
      <c r="AL64" s="523" t="s">
        <v>2108</v>
      </c>
    </row>
    <row r="65" spans="1:38" s="532" customFormat="1" ht="17.25" customHeight="1">
      <c r="A65" s="518" t="str">
        <f t="shared" si="0"/>
        <v>A02AA014-00008 Pile Work Piling Work Reinforced Concrete Pile (Round Type) Direct Driving     Including Pile Connection and Joint Welding Work  300 ≤ DIA &lt;350</v>
      </c>
      <c r="B65" s="523" t="s">
        <v>2111</v>
      </c>
      <c r="C65" s="523"/>
      <c r="D65" s="524" t="s">
        <v>2080</v>
      </c>
      <c r="E65" s="525" t="s">
        <v>2081</v>
      </c>
      <c r="F65" s="524" t="s">
        <v>2082</v>
      </c>
      <c r="G65" s="525" t="s">
        <v>2083</v>
      </c>
      <c r="H65" s="524" t="s">
        <v>2084</v>
      </c>
      <c r="I65" s="525" t="s">
        <v>2085</v>
      </c>
      <c r="J65" s="524" t="s">
        <v>2086</v>
      </c>
      <c r="K65" s="527" t="s">
        <v>2087</v>
      </c>
      <c r="L65" s="524" t="s">
        <v>1924</v>
      </c>
      <c r="M65" s="527"/>
      <c r="N65" s="524" t="s">
        <v>1924</v>
      </c>
      <c r="O65" s="527"/>
      <c r="P65" s="524" t="s">
        <v>1924</v>
      </c>
      <c r="Q65" s="527"/>
      <c r="R65" s="524" t="s">
        <v>1924</v>
      </c>
      <c r="S65" s="527"/>
      <c r="T65" s="524" t="s">
        <v>1932</v>
      </c>
      <c r="U65" s="527" t="s">
        <v>2088</v>
      </c>
      <c r="V65" s="524" t="s">
        <v>1924</v>
      </c>
      <c r="W65" s="527"/>
      <c r="X65" s="524" t="s">
        <v>2112</v>
      </c>
      <c r="Y65" s="527" t="s">
        <v>2113</v>
      </c>
      <c r="Z65" s="528"/>
      <c r="AA65" s="528" t="s">
        <v>2089</v>
      </c>
      <c r="AB65" s="528" t="s">
        <v>2090</v>
      </c>
      <c r="AC65" s="528"/>
      <c r="AD65" s="528"/>
      <c r="AE65" s="528"/>
      <c r="AF65" s="528"/>
      <c r="AG65" s="528"/>
      <c r="AH65" s="528"/>
      <c r="AI65" s="529" t="s">
        <v>2091</v>
      </c>
      <c r="AJ65" s="529" t="s">
        <v>2091</v>
      </c>
      <c r="AK65" s="523" t="s">
        <v>2092</v>
      </c>
      <c r="AL65" s="523" t="s">
        <v>2111</v>
      </c>
    </row>
    <row r="66" spans="1:38" s="532" customFormat="1" ht="17.25" customHeight="1">
      <c r="A66" s="518" t="str">
        <f t="shared" si="0"/>
        <v>A02AA014-00009 Pile Work Piling Work Reinforced Concrete Pile (Round Type) Direct Driving     Including Pile Connection and Joint Welding Work  350 ≤ DIA &lt;400</v>
      </c>
      <c r="B66" s="523" t="s">
        <v>2114</v>
      </c>
      <c r="C66" s="523"/>
      <c r="D66" s="524" t="s">
        <v>2080</v>
      </c>
      <c r="E66" s="525" t="s">
        <v>2081</v>
      </c>
      <c r="F66" s="524" t="s">
        <v>2082</v>
      </c>
      <c r="G66" s="525" t="s">
        <v>2083</v>
      </c>
      <c r="H66" s="524" t="s">
        <v>2084</v>
      </c>
      <c r="I66" s="525" t="s">
        <v>2085</v>
      </c>
      <c r="J66" s="524" t="s">
        <v>2086</v>
      </c>
      <c r="K66" s="527" t="s">
        <v>2087</v>
      </c>
      <c r="L66" s="524" t="s">
        <v>1924</v>
      </c>
      <c r="M66" s="527"/>
      <c r="N66" s="524" t="s">
        <v>1924</v>
      </c>
      <c r="O66" s="527"/>
      <c r="P66" s="524" t="s">
        <v>1924</v>
      </c>
      <c r="Q66" s="527"/>
      <c r="R66" s="524" t="s">
        <v>1924</v>
      </c>
      <c r="S66" s="527"/>
      <c r="T66" s="524" t="s">
        <v>1932</v>
      </c>
      <c r="U66" s="527" t="s">
        <v>2088</v>
      </c>
      <c r="V66" s="524" t="s">
        <v>1924</v>
      </c>
      <c r="W66" s="527"/>
      <c r="X66" s="524" t="s">
        <v>2115</v>
      </c>
      <c r="Y66" s="527" t="s">
        <v>2116</v>
      </c>
      <c r="Z66" s="528"/>
      <c r="AA66" s="528" t="s">
        <v>2089</v>
      </c>
      <c r="AB66" s="528" t="s">
        <v>2090</v>
      </c>
      <c r="AC66" s="528"/>
      <c r="AD66" s="528"/>
      <c r="AE66" s="528"/>
      <c r="AF66" s="528"/>
      <c r="AG66" s="528"/>
      <c r="AH66" s="528"/>
      <c r="AI66" s="529" t="s">
        <v>2091</v>
      </c>
      <c r="AJ66" s="529" t="s">
        <v>2091</v>
      </c>
      <c r="AK66" s="523" t="s">
        <v>2092</v>
      </c>
      <c r="AL66" s="523" t="s">
        <v>2114</v>
      </c>
    </row>
    <row r="67" spans="1:38" s="532" customFormat="1" ht="17.25" customHeight="1">
      <c r="A67" s="518" t="str">
        <f t="shared" si="0"/>
        <v>A02AA014-00010 Pile Work Piling Work Reinforced Concrete Pile (Round Type) Direct Driving     Including Pile Connection and Joint Welding Work  400 ≤ DIA &lt;450</v>
      </c>
      <c r="B67" s="523" t="s">
        <v>2117</v>
      </c>
      <c r="C67" s="523"/>
      <c r="D67" s="524" t="s">
        <v>2080</v>
      </c>
      <c r="E67" s="525" t="s">
        <v>2081</v>
      </c>
      <c r="F67" s="524" t="s">
        <v>2082</v>
      </c>
      <c r="G67" s="525" t="s">
        <v>2083</v>
      </c>
      <c r="H67" s="524" t="s">
        <v>2084</v>
      </c>
      <c r="I67" s="525" t="s">
        <v>2085</v>
      </c>
      <c r="J67" s="524" t="s">
        <v>2086</v>
      </c>
      <c r="K67" s="527" t="s">
        <v>2087</v>
      </c>
      <c r="L67" s="524" t="s">
        <v>1924</v>
      </c>
      <c r="M67" s="527"/>
      <c r="N67" s="524" t="s">
        <v>1924</v>
      </c>
      <c r="O67" s="527"/>
      <c r="P67" s="524" t="s">
        <v>1924</v>
      </c>
      <c r="Q67" s="527"/>
      <c r="R67" s="524" t="s">
        <v>1924</v>
      </c>
      <c r="S67" s="527"/>
      <c r="T67" s="524" t="s">
        <v>1932</v>
      </c>
      <c r="U67" s="527" t="s">
        <v>2088</v>
      </c>
      <c r="V67" s="524" t="s">
        <v>1924</v>
      </c>
      <c r="W67" s="527"/>
      <c r="X67" s="524" t="s">
        <v>2118</v>
      </c>
      <c r="Y67" s="527" t="s">
        <v>2119</v>
      </c>
      <c r="Z67" s="528"/>
      <c r="AA67" s="528" t="s">
        <v>2089</v>
      </c>
      <c r="AB67" s="528" t="s">
        <v>2090</v>
      </c>
      <c r="AC67" s="528"/>
      <c r="AD67" s="528"/>
      <c r="AE67" s="528"/>
      <c r="AF67" s="528"/>
      <c r="AG67" s="528"/>
      <c r="AH67" s="528"/>
      <c r="AI67" s="529" t="s">
        <v>2091</v>
      </c>
      <c r="AJ67" s="529" t="s">
        <v>2091</v>
      </c>
      <c r="AK67" s="523" t="s">
        <v>2092</v>
      </c>
      <c r="AL67" s="523" t="s">
        <v>2117</v>
      </c>
    </row>
    <row r="68" spans="1:38" s="532" customFormat="1" ht="17.25" customHeight="1">
      <c r="A68" s="518" t="str">
        <f t="shared" si="0"/>
        <v>A02AA014-00011 Pile Work Piling Work Reinforced Concrete Pile (Round Type) Jacking     Including Pile Connection and Joint Welding Work  250 ≤ DIA &lt;300</v>
      </c>
      <c r="B68" s="523" t="s">
        <v>2120</v>
      </c>
      <c r="C68" s="523"/>
      <c r="D68" s="524" t="s">
        <v>2080</v>
      </c>
      <c r="E68" s="525" t="s">
        <v>2081</v>
      </c>
      <c r="F68" s="524" t="s">
        <v>2082</v>
      </c>
      <c r="G68" s="525" t="s">
        <v>2083</v>
      </c>
      <c r="H68" s="524" t="s">
        <v>2084</v>
      </c>
      <c r="I68" s="525" t="s">
        <v>2085</v>
      </c>
      <c r="J68" s="524" t="s">
        <v>2097</v>
      </c>
      <c r="K68" s="527" t="s">
        <v>2098</v>
      </c>
      <c r="L68" s="524" t="s">
        <v>1924</v>
      </c>
      <c r="M68" s="527"/>
      <c r="N68" s="524" t="s">
        <v>1924</v>
      </c>
      <c r="O68" s="527"/>
      <c r="P68" s="524" t="s">
        <v>1924</v>
      </c>
      <c r="Q68" s="527"/>
      <c r="R68" s="524" t="s">
        <v>1924</v>
      </c>
      <c r="S68" s="527"/>
      <c r="T68" s="524" t="s">
        <v>1932</v>
      </c>
      <c r="U68" s="527" t="s">
        <v>2088</v>
      </c>
      <c r="V68" s="524" t="s">
        <v>1924</v>
      </c>
      <c r="W68" s="527"/>
      <c r="X68" s="524" t="s">
        <v>2109</v>
      </c>
      <c r="Y68" s="527" t="s">
        <v>2110</v>
      </c>
      <c r="Z68" s="528"/>
      <c r="AA68" s="528" t="s">
        <v>2089</v>
      </c>
      <c r="AB68" s="528" t="s">
        <v>2090</v>
      </c>
      <c r="AC68" s="528"/>
      <c r="AD68" s="528"/>
      <c r="AE68" s="528"/>
      <c r="AF68" s="528"/>
      <c r="AG68" s="528"/>
      <c r="AH68" s="528"/>
      <c r="AI68" s="529" t="s">
        <v>2091</v>
      </c>
      <c r="AJ68" s="529" t="s">
        <v>2091</v>
      </c>
      <c r="AK68" s="523" t="s">
        <v>2092</v>
      </c>
      <c r="AL68" s="523" t="s">
        <v>2120</v>
      </c>
    </row>
    <row r="69" spans="1:38" ht="17.25" customHeight="1">
      <c r="A69" s="518" t="str">
        <f t="shared" si="0"/>
        <v>A02AA014-00012 Pile Work Piling Work Reinforced Concrete Pile (Round Type) Jacking     Including Pile Connection and Joint Welding Work  300 ≤ DIA &lt;350</v>
      </c>
      <c r="B69" s="523" t="s">
        <v>2121</v>
      </c>
      <c r="C69" s="523"/>
      <c r="D69" s="524" t="s">
        <v>2080</v>
      </c>
      <c r="E69" s="525" t="s">
        <v>2081</v>
      </c>
      <c r="F69" s="524" t="s">
        <v>2082</v>
      </c>
      <c r="G69" s="525" t="s">
        <v>2083</v>
      </c>
      <c r="H69" s="524" t="s">
        <v>2084</v>
      </c>
      <c r="I69" s="525" t="s">
        <v>2085</v>
      </c>
      <c r="J69" s="524" t="s">
        <v>2097</v>
      </c>
      <c r="K69" s="527" t="s">
        <v>2098</v>
      </c>
      <c r="L69" s="524" t="s">
        <v>1924</v>
      </c>
      <c r="M69" s="527"/>
      <c r="N69" s="524" t="s">
        <v>1924</v>
      </c>
      <c r="O69" s="527"/>
      <c r="P69" s="524" t="s">
        <v>1924</v>
      </c>
      <c r="Q69" s="527"/>
      <c r="R69" s="524" t="s">
        <v>1924</v>
      </c>
      <c r="S69" s="527"/>
      <c r="T69" s="524" t="s">
        <v>1932</v>
      </c>
      <c r="U69" s="527" t="s">
        <v>2088</v>
      </c>
      <c r="V69" s="524" t="s">
        <v>1924</v>
      </c>
      <c r="W69" s="527"/>
      <c r="X69" s="524" t="s">
        <v>2112</v>
      </c>
      <c r="Y69" s="527" t="s">
        <v>2113</v>
      </c>
      <c r="Z69" s="528"/>
      <c r="AA69" s="528" t="s">
        <v>2089</v>
      </c>
      <c r="AB69" s="528" t="s">
        <v>2090</v>
      </c>
      <c r="AC69" s="528"/>
      <c r="AD69" s="528"/>
      <c r="AE69" s="528"/>
      <c r="AF69" s="528"/>
      <c r="AG69" s="528"/>
      <c r="AH69" s="528"/>
      <c r="AI69" s="529" t="s">
        <v>2091</v>
      </c>
      <c r="AJ69" s="529" t="s">
        <v>2091</v>
      </c>
      <c r="AK69" s="523" t="s">
        <v>2092</v>
      </c>
      <c r="AL69" s="523" t="s">
        <v>2121</v>
      </c>
    </row>
    <row r="70" spans="1:38" ht="17.25" customHeight="1">
      <c r="A70" s="518" t="str">
        <f t="shared" si="0"/>
        <v>A02AA014-00013 Pile Work Piling Work Reinforced Concrete Pile (Round Type) Jacking     Including Pile Connection and Joint Welding Work  350 ≤ DIA &lt;400</v>
      </c>
      <c r="B70" s="523" t="s">
        <v>2122</v>
      </c>
      <c r="C70" s="523"/>
      <c r="D70" s="524" t="s">
        <v>2080</v>
      </c>
      <c r="E70" s="525" t="s">
        <v>2081</v>
      </c>
      <c r="F70" s="524" t="s">
        <v>2082</v>
      </c>
      <c r="G70" s="525" t="s">
        <v>2083</v>
      </c>
      <c r="H70" s="524" t="s">
        <v>2084</v>
      </c>
      <c r="I70" s="525" t="s">
        <v>2085</v>
      </c>
      <c r="J70" s="524" t="s">
        <v>2097</v>
      </c>
      <c r="K70" s="527" t="s">
        <v>2098</v>
      </c>
      <c r="L70" s="524" t="s">
        <v>1924</v>
      </c>
      <c r="M70" s="527"/>
      <c r="N70" s="524" t="s">
        <v>1924</v>
      </c>
      <c r="O70" s="527"/>
      <c r="P70" s="524" t="s">
        <v>1924</v>
      </c>
      <c r="Q70" s="527"/>
      <c r="R70" s="524" t="s">
        <v>1924</v>
      </c>
      <c r="S70" s="527"/>
      <c r="T70" s="524" t="s">
        <v>1932</v>
      </c>
      <c r="U70" s="527" t="s">
        <v>2088</v>
      </c>
      <c r="V70" s="524" t="s">
        <v>1924</v>
      </c>
      <c r="W70" s="527"/>
      <c r="X70" s="524" t="s">
        <v>2115</v>
      </c>
      <c r="Y70" s="527" t="s">
        <v>2116</v>
      </c>
      <c r="Z70" s="528"/>
      <c r="AA70" s="528" t="s">
        <v>2089</v>
      </c>
      <c r="AB70" s="528" t="s">
        <v>2090</v>
      </c>
      <c r="AC70" s="528"/>
      <c r="AD70" s="528"/>
      <c r="AE70" s="528"/>
      <c r="AF70" s="528"/>
      <c r="AG70" s="528"/>
      <c r="AH70" s="528"/>
      <c r="AI70" s="529" t="s">
        <v>2091</v>
      </c>
      <c r="AJ70" s="529" t="s">
        <v>2091</v>
      </c>
      <c r="AK70" s="523" t="s">
        <v>2092</v>
      </c>
      <c r="AL70" s="523" t="s">
        <v>2122</v>
      </c>
    </row>
    <row r="71" spans="1:38" ht="17.25" customHeight="1">
      <c r="A71" s="518" t="str">
        <f t="shared" si="0"/>
        <v>A02AA014-00014 Pile Work Piling Work Reinforced Concrete Pile (Round Type) Jacking     Including Pile Connection and Joint Welding Work  400 ≤ DIA &lt;450</v>
      </c>
      <c r="B71" s="523" t="s">
        <v>2123</v>
      </c>
      <c r="C71" s="523"/>
      <c r="D71" s="524" t="s">
        <v>2080</v>
      </c>
      <c r="E71" s="525" t="s">
        <v>2081</v>
      </c>
      <c r="F71" s="524" t="s">
        <v>2082</v>
      </c>
      <c r="G71" s="525" t="s">
        <v>2083</v>
      </c>
      <c r="H71" s="524" t="s">
        <v>2084</v>
      </c>
      <c r="I71" s="525" t="s">
        <v>2085</v>
      </c>
      <c r="J71" s="524" t="s">
        <v>2097</v>
      </c>
      <c r="K71" s="527" t="s">
        <v>2098</v>
      </c>
      <c r="L71" s="524" t="s">
        <v>1924</v>
      </c>
      <c r="M71" s="527"/>
      <c r="N71" s="524" t="s">
        <v>1924</v>
      </c>
      <c r="O71" s="527"/>
      <c r="P71" s="524" t="s">
        <v>1924</v>
      </c>
      <c r="Q71" s="527"/>
      <c r="R71" s="524" t="s">
        <v>1924</v>
      </c>
      <c r="S71" s="527"/>
      <c r="T71" s="524" t="s">
        <v>1932</v>
      </c>
      <c r="U71" s="527" t="s">
        <v>2088</v>
      </c>
      <c r="V71" s="524" t="s">
        <v>1924</v>
      </c>
      <c r="W71" s="527"/>
      <c r="X71" s="524" t="s">
        <v>2118</v>
      </c>
      <c r="Y71" s="527" t="s">
        <v>2119</v>
      </c>
      <c r="Z71" s="528"/>
      <c r="AA71" s="528" t="s">
        <v>2089</v>
      </c>
      <c r="AB71" s="528" t="s">
        <v>2090</v>
      </c>
      <c r="AC71" s="528"/>
      <c r="AD71" s="528"/>
      <c r="AE71" s="528"/>
      <c r="AF71" s="528"/>
      <c r="AG71" s="528"/>
      <c r="AH71" s="528"/>
      <c r="AI71" s="529" t="s">
        <v>2091</v>
      </c>
      <c r="AJ71" s="529" t="s">
        <v>2091</v>
      </c>
      <c r="AK71" s="523" t="s">
        <v>2092</v>
      </c>
      <c r="AL71" s="523" t="s">
        <v>2123</v>
      </c>
    </row>
    <row r="72" spans="1:38" ht="17.25" customHeight="1">
      <c r="A72" s="518" t="str">
        <f t="shared" ref="A72:A135" si="1">B72&amp;" "&amp;E72&amp;" "&amp;G72&amp;" "&amp;I72&amp;" "&amp;K72&amp;" "&amp;M72&amp;" "&amp;O72&amp;" "&amp;Q72&amp;" "&amp;S72&amp;" "&amp;U72&amp;" "&amp;W72&amp;" "&amp;Y72</f>
        <v>A02AA014-00015 Pile Work Piling Work Reinforced Concrete Pile (Round Type) Augering without Casing     Including Pile Connection and Joint Welding Work  250 ≤ DIA &lt;300</v>
      </c>
      <c r="B72" s="523" t="s">
        <v>2124</v>
      </c>
      <c r="C72" s="523"/>
      <c r="D72" s="524" t="s">
        <v>2080</v>
      </c>
      <c r="E72" s="525" t="s">
        <v>2081</v>
      </c>
      <c r="F72" s="524" t="s">
        <v>2082</v>
      </c>
      <c r="G72" s="525" t="s">
        <v>2083</v>
      </c>
      <c r="H72" s="524" t="s">
        <v>2084</v>
      </c>
      <c r="I72" s="525" t="s">
        <v>2085</v>
      </c>
      <c r="J72" s="524" t="s">
        <v>2125</v>
      </c>
      <c r="K72" s="527" t="s">
        <v>2126</v>
      </c>
      <c r="L72" s="524" t="s">
        <v>1924</v>
      </c>
      <c r="M72" s="527"/>
      <c r="N72" s="524" t="s">
        <v>1924</v>
      </c>
      <c r="O72" s="527"/>
      <c r="P72" s="524" t="s">
        <v>1924</v>
      </c>
      <c r="Q72" s="527"/>
      <c r="R72" s="524" t="s">
        <v>1924</v>
      </c>
      <c r="S72" s="527"/>
      <c r="T72" s="524" t="s">
        <v>1932</v>
      </c>
      <c r="U72" s="527" t="s">
        <v>2088</v>
      </c>
      <c r="V72" s="524" t="s">
        <v>1924</v>
      </c>
      <c r="W72" s="527"/>
      <c r="X72" s="524" t="s">
        <v>2109</v>
      </c>
      <c r="Y72" s="527" t="s">
        <v>2110</v>
      </c>
      <c r="Z72" s="528"/>
      <c r="AA72" s="528" t="s">
        <v>2089</v>
      </c>
      <c r="AB72" s="528" t="s">
        <v>2090</v>
      </c>
      <c r="AC72" s="528"/>
      <c r="AD72" s="528"/>
      <c r="AE72" s="528"/>
      <c r="AF72" s="528"/>
      <c r="AG72" s="528"/>
      <c r="AH72" s="528"/>
      <c r="AI72" s="529" t="s">
        <v>2091</v>
      </c>
      <c r="AJ72" s="529" t="s">
        <v>2091</v>
      </c>
      <c r="AK72" s="523" t="s">
        <v>2092</v>
      </c>
      <c r="AL72" s="523" t="s">
        <v>2124</v>
      </c>
    </row>
    <row r="73" spans="1:38" ht="17.25" customHeight="1">
      <c r="A73" s="518" t="str">
        <f t="shared" si="1"/>
        <v>A02AA014-00016 Pile Work Piling Work Reinforced Concrete Pile (Round Type) Augering without Casing     Including Pile Connection and Joint Welding Work  300 ≤ DIA &lt;350</v>
      </c>
      <c r="B73" s="523" t="s">
        <v>2127</v>
      </c>
      <c r="C73" s="523"/>
      <c r="D73" s="524" t="s">
        <v>2080</v>
      </c>
      <c r="E73" s="525" t="s">
        <v>2081</v>
      </c>
      <c r="F73" s="524" t="s">
        <v>2082</v>
      </c>
      <c r="G73" s="525" t="s">
        <v>2083</v>
      </c>
      <c r="H73" s="524" t="s">
        <v>2084</v>
      </c>
      <c r="I73" s="525" t="s">
        <v>2085</v>
      </c>
      <c r="J73" s="524" t="s">
        <v>2125</v>
      </c>
      <c r="K73" s="527" t="s">
        <v>2126</v>
      </c>
      <c r="L73" s="524" t="s">
        <v>1924</v>
      </c>
      <c r="M73" s="527"/>
      <c r="N73" s="524" t="s">
        <v>1924</v>
      </c>
      <c r="O73" s="527"/>
      <c r="P73" s="524" t="s">
        <v>1924</v>
      </c>
      <c r="Q73" s="527"/>
      <c r="R73" s="524" t="s">
        <v>1924</v>
      </c>
      <c r="S73" s="527"/>
      <c r="T73" s="524" t="s">
        <v>1932</v>
      </c>
      <c r="U73" s="527" t="s">
        <v>2088</v>
      </c>
      <c r="V73" s="524" t="s">
        <v>1924</v>
      </c>
      <c r="W73" s="527"/>
      <c r="X73" s="524" t="s">
        <v>2112</v>
      </c>
      <c r="Y73" s="527" t="s">
        <v>2113</v>
      </c>
      <c r="Z73" s="528"/>
      <c r="AA73" s="528" t="s">
        <v>2089</v>
      </c>
      <c r="AB73" s="528" t="s">
        <v>2090</v>
      </c>
      <c r="AC73" s="528"/>
      <c r="AD73" s="528"/>
      <c r="AE73" s="528"/>
      <c r="AF73" s="528"/>
      <c r="AG73" s="528"/>
      <c r="AH73" s="528"/>
      <c r="AI73" s="529" t="s">
        <v>2091</v>
      </c>
      <c r="AJ73" s="529" t="s">
        <v>2091</v>
      </c>
      <c r="AK73" s="523" t="s">
        <v>2092</v>
      </c>
      <c r="AL73" s="523" t="s">
        <v>2127</v>
      </c>
    </row>
    <row r="74" spans="1:38" ht="17.25" customHeight="1">
      <c r="A74" s="518" t="str">
        <f t="shared" si="1"/>
        <v>A02AA014-00017 Pile Work Piling Work Reinforced Concrete Pile (Round Type) Augering without Casing     Including Pile Connection and Joint Welding Work  350 ≤ DIA &lt;400</v>
      </c>
      <c r="B74" s="523" t="s">
        <v>2128</v>
      </c>
      <c r="C74" s="523"/>
      <c r="D74" s="524" t="s">
        <v>2080</v>
      </c>
      <c r="E74" s="525" t="s">
        <v>2081</v>
      </c>
      <c r="F74" s="524" t="s">
        <v>2082</v>
      </c>
      <c r="G74" s="525" t="s">
        <v>2083</v>
      </c>
      <c r="H74" s="524" t="s">
        <v>2084</v>
      </c>
      <c r="I74" s="525" t="s">
        <v>2085</v>
      </c>
      <c r="J74" s="524" t="s">
        <v>2125</v>
      </c>
      <c r="K74" s="527" t="s">
        <v>2126</v>
      </c>
      <c r="L74" s="524" t="s">
        <v>1924</v>
      </c>
      <c r="M74" s="527"/>
      <c r="N74" s="524" t="s">
        <v>1924</v>
      </c>
      <c r="O74" s="527"/>
      <c r="P74" s="524" t="s">
        <v>1924</v>
      </c>
      <c r="Q74" s="527"/>
      <c r="R74" s="524" t="s">
        <v>1924</v>
      </c>
      <c r="S74" s="527"/>
      <c r="T74" s="524" t="s">
        <v>1932</v>
      </c>
      <c r="U74" s="527" t="s">
        <v>2088</v>
      </c>
      <c r="V74" s="524" t="s">
        <v>1924</v>
      </c>
      <c r="W74" s="527"/>
      <c r="X74" s="524" t="s">
        <v>2115</v>
      </c>
      <c r="Y74" s="527" t="s">
        <v>2116</v>
      </c>
      <c r="Z74" s="528"/>
      <c r="AA74" s="528" t="s">
        <v>2089</v>
      </c>
      <c r="AB74" s="528" t="s">
        <v>2090</v>
      </c>
      <c r="AC74" s="528"/>
      <c r="AD74" s="528"/>
      <c r="AE74" s="528"/>
      <c r="AF74" s="528"/>
      <c r="AG74" s="528"/>
      <c r="AH74" s="528"/>
      <c r="AI74" s="529" t="s">
        <v>2091</v>
      </c>
      <c r="AJ74" s="529" t="s">
        <v>2091</v>
      </c>
      <c r="AK74" s="523" t="s">
        <v>2092</v>
      </c>
      <c r="AL74" s="523" t="s">
        <v>2128</v>
      </c>
    </row>
    <row r="75" spans="1:38" s="534" customFormat="1" ht="17.25" customHeight="1">
      <c r="A75" s="518" t="str">
        <f t="shared" si="1"/>
        <v>A02AA014-00018 Pile Work Piling Work Reinforced Concrete Pile (Round Type) Augering without Casing     Including Pile Connection and Joint Welding Work  400 ≤ DIA &lt;450</v>
      </c>
      <c r="B75" s="523" t="s">
        <v>2129</v>
      </c>
      <c r="C75" s="523"/>
      <c r="D75" s="524" t="s">
        <v>2080</v>
      </c>
      <c r="E75" s="525" t="s">
        <v>2081</v>
      </c>
      <c r="F75" s="524" t="s">
        <v>2082</v>
      </c>
      <c r="G75" s="525" t="s">
        <v>2083</v>
      </c>
      <c r="H75" s="524" t="s">
        <v>2084</v>
      </c>
      <c r="I75" s="525" t="s">
        <v>2085</v>
      </c>
      <c r="J75" s="524" t="s">
        <v>2125</v>
      </c>
      <c r="K75" s="527" t="s">
        <v>2126</v>
      </c>
      <c r="L75" s="524" t="s">
        <v>1924</v>
      </c>
      <c r="M75" s="527"/>
      <c r="N75" s="524" t="s">
        <v>1924</v>
      </c>
      <c r="O75" s="527"/>
      <c r="P75" s="524" t="s">
        <v>1924</v>
      </c>
      <c r="Q75" s="527"/>
      <c r="R75" s="524" t="s">
        <v>1924</v>
      </c>
      <c r="S75" s="527"/>
      <c r="T75" s="524" t="s">
        <v>1932</v>
      </c>
      <c r="U75" s="527" t="s">
        <v>2088</v>
      </c>
      <c r="V75" s="524" t="s">
        <v>1924</v>
      </c>
      <c r="W75" s="527"/>
      <c r="X75" s="524" t="s">
        <v>2118</v>
      </c>
      <c r="Y75" s="527" t="s">
        <v>2119</v>
      </c>
      <c r="Z75" s="528"/>
      <c r="AA75" s="528" t="s">
        <v>2089</v>
      </c>
      <c r="AB75" s="528" t="s">
        <v>2090</v>
      </c>
      <c r="AC75" s="528"/>
      <c r="AD75" s="528"/>
      <c r="AE75" s="528"/>
      <c r="AF75" s="528"/>
      <c r="AG75" s="528"/>
      <c r="AH75" s="528"/>
      <c r="AI75" s="529" t="s">
        <v>2091</v>
      </c>
      <c r="AJ75" s="529" t="s">
        <v>2091</v>
      </c>
      <c r="AK75" s="523" t="s">
        <v>2092</v>
      </c>
      <c r="AL75" s="523" t="s">
        <v>2129</v>
      </c>
    </row>
    <row r="76" spans="1:38" ht="17.25" customHeight="1">
      <c r="A76" s="518" t="str">
        <f t="shared" si="1"/>
        <v>A02AA014-00019 Pile Work Piling Work Reinforced Concrete Pile (Round Type) Augering with Casing     Including Pile Connection and Joint Welding Work  250 ≤ DIA &lt;300</v>
      </c>
      <c r="B76" s="523" t="s">
        <v>2130</v>
      </c>
      <c r="C76" s="523"/>
      <c r="D76" s="524" t="s">
        <v>2080</v>
      </c>
      <c r="E76" s="525" t="s">
        <v>2081</v>
      </c>
      <c r="F76" s="524" t="s">
        <v>2082</v>
      </c>
      <c r="G76" s="525" t="s">
        <v>2083</v>
      </c>
      <c r="H76" s="524" t="s">
        <v>2084</v>
      </c>
      <c r="I76" s="525" t="s">
        <v>2085</v>
      </c>
      <c r="J76" s="524" t="s">
        <v>2131</v>
      </c>
      <c r="K76" s="527" t="s">
        <v>2132</v>
      </c>
      <c r="L76" s="524" t="s">
        <v>1924</v>
      </c>
      <c r="M76" s="527"/>
      <c r="N76" s="524" t="s">
        <v>1924</v>
      </c>
      <c r="O76" s="527"/>
      <c r="P76" s="524" t="s">
        <v>1924</v>
      </c>
      <c r="Q76" s="527"/>
      <c r="R76" s="524" t="s">
        <v>1924</v>
      </c>
      <c r="S76" s="527"/>
      <c r="T76" s="524" t="s">
        <v>1932</v>
      </c>
      <c r="U76" s="527" t="s">
        <v>2088</v>
      </c>
      <c r="V76" s="524" t="s">
        <v>1924</v>
      </c>
      <c r="W76" s="527"/>
      <c r="X76" s="524" t="s">
        <v>2109</v>
      </c>
      <c r="Y76" s="527" t="s">
        <v>2110</v>
      </c>
      <c r="Z76" s="528"/>
      <c r="AA76" s="528" t="s">
        <v>2089</v>
      </c>
      <c r="AB76" s="528" t="s">
        <v>2090</v>
      </c>
      <c r="AC76" s="528"/>
      <c r="AD76" s="528"/>
      <c r="AE76" s="528"/>
      <c r="AF76" s="528"/>
      <c r="AG76" s="528"/>
      <c r="AH76" s="528"/>
      <c r="AI76" s="529" t="s">
        <v>2091</v>
      </c>
      <c r="AJ76" s="529" t="s">
        <v>2091</v>
      </c>
      <c r="AK76" s="523" t="s">
        <v>2092</v>
      </c>
      <c r="AL76" s="523" t="s">
        <v>2130</v>
      </c>
    </row>
    <row r="77" spans="1:38" ht="17.25" customHeight="1">
      <c r="A77" s="518" t="str">
        <f t="shared" si="1"/>
        <v>A02AA014-00020 Pile Work Piling Work Reinforced Concrete Pile (Round Type) Augering with Casing     Including Pile Connection and Joint Welding Work  300 ≤ DIA &lt;350</v>
      </c>
      <c r="B77" s="523" t="s">
        <v>2133</v>
      </c>
      <c r="C77" s="523"/>
      <c r="D77" s="524" t="s">
        <v>2080</v>
      </c>
      <c r="E77" s="525" t="s">
        <v>2081</v>
      </c>
      <c r="F77" s="524" t="s">
        <v>2082</v>
      </c>
      <c r="G77" s="525" t="s">
        <v>2083</v>
      </c>
      <c r="H77" s="524" t="s">
        <v>2084</v>
      </c>
      <c r="I77" s="525" t="s">
        <v>2085</v>
      </c>
      <c r="J77" s="524" t="s">
        <v>2131</v>
      </c>
      <c r="K77" s="527" t="s">
        <v>2132</v>
      </c>
      <c r="L77" s="524" t="s">
        <v>1924</v>
      </c>
      <c r="M77" s="527"/>
      <c r="N77" s="524" t="s">
        <v>1924</v>
      </c>
      <c r="O77" s="527"/>
      <c r="P77" s="524" t="s">
        <v>1924</v>
      </c>
      <c r="Q77" s="527"/>
      <c r="R77" s="524" t="s">
        <v>1924</v>
      </c>
      <c r="S77" s="527"/>
      <c r="T77" s="524" t="s">
        <v>1932</v>
      </c>
      <c r="U77" s="527" t="s">
        <v>2088</v>
      </c>
      <c r="V77" s="524" t="s">
        <v>1924</v>
      </c>
      <c r="W77" s="527"/>
      <c r="X77" s="524" t="s">
        <v>2112</v>
      </c>
      <c r="Y77" s="527" t="s">
        <v>2113</v>
      </c>
      <c r="Z77" s="528"/>
      <c r="AA77" s="528" t="s">
        <v>2089</v>
      </c>
      <c r="AB77" s="528" t="s">
        <v>2090</v>
      </c>
      <c r="AC77" s="528"/>
      <c r="AD77" s="528"/>
      <c r="AE77" s="528"/>
      <c r="AF77" s="528"/>
      <c r="AG77" s="528"/>
      <c r="AH77" s="528"/>
      <c r="AI77" s="529" t="s">
        <v>2091</v>
      </c>
      <c r="AJ77" s="529" t="s">
        <v>2091</v>
      </c>
      <c r="AK77" s="523" t="s">
        <v>2092</v>
      </c>
      <c r="AL77" s="523" t="s">
        <v>2133</v>
      </c>
    </row>
    <row r="78" spans="1:38" ht="17.25" customHeight="1">
      <c r="A78" s="518" t="str">
        <f t="shared" si="1"/>
        <v>A02AA014-00021 Pile Work Piling Work Reinforced Concrete Pile (Round Type) Augering with Casing     Including Pile Connection and Joint Welding Work  350 ≤ DIA &lt;400</v>
      </c>
      <c r="B78" s="523" t="s">
        <v>2134</v>
      </c>
      <c r="C78" s="523"/>
      <c r="D78" s="524" t="s">
        <v>2080</v>
      </c>
      <c r="E78" s="525" t="s">
        <v>2081</v>
      </c>
      <c r="F78" s="524" t="s">
        <v>2082</v>
      </c>
      <c r="G78" s="525" t="s">
        <v>2083</v>
      </c>
      <c r="H78" s="524" t="s">
        <v>2084</v>
      </c>
      <c r="I78" s="525" t="s">
        <v>2085</v>
      </c>
      <c r="J78" s="524" t="s">
        <v>2131</v>
      </c>
      <c r="K78" s="527" t="s">
        <v>2132</v>
      </c>
      <c r="L78" s="524" t="s">
        <v>1924</v>
      </c>
      <c r="M78" s="527"/>
      <c r="N78" s="524" t="s">
        <v>1924</v>
      </c>
      <c r="O78" s="527"/>
      <c r="P78" s="524" t="s">
        <v>1924</v>
      </c>
      <c r="Q78" s="527"/>
      <c r="R78" s="524" t="s">
        <v>1924</v>
      </c>
      <c r="S78" s="527"/>
      <c r="T78" s="524" t="s">
        <v>1932</v>
      </c>
      <c r="U78" s="527" t="s">
        <v>2088</v>
      </c>
      <c r="V78" s="524" t="s">
        <v>1924</v>
      </c>
      <c r="W78" s="527"/>
      <c r="X78" s="524" t="s">
        <v>2115</v>
      </c>
      <c r="Y78" s="527" t="s">
        <v>2116</v>
      </c>
      <c r="Z78" s="528"/>
      <c r="AA78" s="528" t="s">
        <v>2089</v>
      </c>
      <c r="AB78" s="528" t="s">
        <v>2090</v>
      </c>
      <c r="AC78" s="528"/>
      <c r="AD78" s="528"/>
      <c r="AE78" s="528"/>
      <c r="AF78" s="528"/>
      <c r="AG78" s="528"/>
      <c r="AH78" s="528"/>
      <c r="AI78" s="529" t="s">
        <v>2091</v>
      </c>
      <c r="AJ78" s="529" t="s">
        <v>2091</v>
      </c>
      <c r="AK78" s="523" t="s">
        <v>2092</v>
      </c>
      <c r="AL78" s="523" t="s">
        <v>2134</v>
      </c>
    </row>
    <row r="79" spans="1:38" ht="17.25" customHeight="1">
      <c r="A79" s="518" t="str">
        <f t="shared" si="1"/>
        <v>A02AA014-00022 Pile Work Piling Work Reinforced Concrete Pile (Round Type) Augering with Casing     Including Pile Connection and Joint Welding Work  400 ≤ DIA &lt;450</v>
      </c>
      <c r="B79" s="523" t="s">
        <v>2135</v>
      </c>
      <c r="C79" s="523"/>
      <c r="D79" s="524" t="s">
        <v>2080</v>
      </c>
      <c r="E79" s="525" t="s">
        <v>2081</v>
      </c>
      <c r="F79" s="524" t="s">
        <v>2082</v>
      </c>
      <c r="G79" s="525" t="s">
        <v>2083</v>
      </c>
      <c r="H79" s="524" t="s">
        <v>2084</v>
      </c>
      <c r="I79" s="525" t="s">
        <v>2085</v>
      </c>
      <c r="J79" s="524" t="s">
        <v>2131</v>
      </c>
      <c r="K79" s="527" t="s">
        <v>2132</v>
      </c>
      <c r="L79" s="524" t="s">
        <v>1924</v>
      </c>
      <c r="M79" s="527"/>
      <c r="N79" s="524" t="s">
        <v>1924</v>
      </c>
      <c r="O79" s="527"/>
      <c r="P79" s="524" t="s">
        <v>1924</v>
      </c>
      <c r="Q79" s="527"/>
      <c r="R79" s="524" t="s">
        <v>1924</v>
      </c>
      <c r="S79" s="527"/>
      <c r="T79" s="524" t="s">
        <v>1932</v>
      </c>
      <c r="U79" s="527" t="s">
        <v>2088</v>
      </c>
      <c r="V79" s="524" t="s">
        <v>1924</v>
      </c>
      <c r="W79" s="527"/>
      <c r="X79" s="524" t="s">
        <v>2118</v>
      </c>
      <c r="Y79" s="527" t="s">
        <v>2119</v>
      </c>
      <c r="Z79" s="528"/>
      <c r="AA79" s="528" t="s">
        <v>2089</v>
      </c>
      <c r="AB79" s="528" t="s">
        <v>2090</v>
      </c>
      <c r="AC79" s="528"/>
      <c r="AD79" s="528"/>
      <c r="AE79" s="528"/>
      <c r="AF79" s="528"/>
      <c r="AG79" s="528"/>
      <c r="AH79" s="528"/>
      <c r="AI79" s="529" t="s">
        <v>2091</v>
      </c>
      <c r="AJ79" s="529" t="s">
        <v>2091</v>
      </c>
      <c r="AK79" s="523" t="s">
        <v>2092</v>
      </c>
      <c r="AL79" s="523" t="s">
        <v>2135</v>
      </c>
    </row>
    <row r="80" spans="1:38" ht="17.25" customHeight="1">
      <c r="A80" s="518" t="str">
        <f t="shared" si="1"/>
        <v>A02AA014-00023 Pile Work Piling Work Reinforced Concrete Pile (Round Type) Percussion Rotary Drilling with Casing     Including Pile Connection and Joint Welding Work  250 ≤ DIA &lt;300</v>
      </c>
      <c r="B80" s="523" t="s">
        <v>2136</v>
      </c>
      <c r="C80" s="523"/>
      <c r="D80" s="524" t="s">
        <v>2080</v>
      </c>
      <c r="E80" s="525" t="s">
        <v>2081</v>
      </c>
      <c r="F80" s="524" t="s">
        <v>2082</v>
      </c>
      <c r="G80" s="525" t="s">
        <v>2083</v>
      </c>
      <c r="H80" s="524" t="s">
        <v>2084</v>
      </c>
      <c r="I80" s="525" t="s">
        <v>2085</v>
      </c>
      <c r="J80" s="524" t="s">
        <v>2137</v>
      </c>
      <c r="K80" s="527" t="s">
        <v>2138</v>
      </c>
      <c r="L80" s="524" t="s">
        <v>1924</v>
      </c>
      <c r="M80" s="527"/>
      <c r="N80" s="524" t="s">
        <v>1924</v>
      </c>
      <c r="O80" s="527"/>
      <c r="P80" s="524" t="s">
        <v>1924</v>
      </c>
      <c r="Q80" s="527"/>
      <c r="R80" s="524" t="s">
        <v>1924</v>
      </c>
      <c r="S80" s="527"/>
      <c r="T80" s="524" t="s">
        <v>1932</v>
      </c>
      <c r="U80" s="527" t="s">
        <v>2088</v>
      </c>
      <c r="V80" s="524" t="s">
        <v>1924</v>
      </c>
      <c r="W80" s="527"/>
      <c r="X80" s="524" t="s">
        <v>2109</v>
      </c>
      <c r="Y80" s="527" t="s">
        <v>2110</v>
      </c>
      <c r="Z80" s="528"/>
      <c r="AA80" s="528" t="s">
        <v>2089</v>
      </c>
      <c r="AB80" s="528" t="s">
        <v>2090</v>
      </c>
      <c r="AC80" s="528"/>
      <c r="AD80" s="528"/>
      <c r="AE80" s="528"/>
      <c r="AF80" s="528"/>
      <c r="AG80" s="528"/>
      <c r="AH80" s="528"/>
      <c r="AI80" s="529" t="s">
        <v>2091</v>
      </c>
      <c r="AJ80" s="529" t="s">
        <v>2091</v>
      </c>
      <c r="AK80" s="523" t="s">
        <v>2092</v>
      </c>
      <c r="AL80" s="523" t="s">
        <v>2136</v>
      </c>
    </row>
    <row r="81" spans="1:38" ht="17.25" customHeight="1">
      <c r="A81" s="518" t="str">
        <f t="shared" si="1"/>
        <v>A02AA014-00024 Pile Work Piling Work Reinforced Concrete Pile (Round Type) Percussion Rotary Drilling with Casing     Including Pile Connection and Joint Welding Work  300 ≤ DIA &lt;350</v>
      </c>
      <c r="B81" s="523" t="s">
        <v>2139</v>
      </c>
      <c r="C81" s="523"/>
      <c r="D81" s="524" t="s">
        <v>2080</v>
      </c>
      <c r="E81" s="525" t="s">
        <v>2081</v>
      </c>
      <c r="F81" s="524" t="s">
        <v>2082</v>
      </c>
      <c r="G81" s="525" t="s">
        <v>2083</v>
      </c>
      <c r="H81" s="524" t="s">
        <v>2084</v>
      </c>
      <c r="I81" s="525" t="s">
        <v>2085</v>
      </c>
      <c r="J81" s="524" t="s">
        <v>2137</v>
      </c>
      <c r="K81" s="527" t="s">
        <v>2138</v>
      </c>
      <c r="L81" s="524" t="s">
        <v>1924</v>
      </c>
      <c r="M81" s="527"/>
      <c r="N81" s="524" t="s">
        <v>1924</v>
      </c>
      <c r="O81" s="527"/>
      <c r="P81" s="524" t="s">
        <v>1924</v>
      </c>
      <c r="Q81" s="527"/>
      <c r="R81" s="524" t="s">
        <v>1924</v>
      </c>
      <c r="S81" s="527"/>
      <c r="T81" s="524" t="s">
        <v>1932</v>
      </c>
      <c r="U81" s="527" t="s">
        <v>2088</v>
      </c>
      <c r="V81" s="524" t="s">
        <v>1924</v>
      </c>
      <c r="W81" s="527"/>
      <c r="X81" s="524" t="s">
        <v>2112</v>
      </c>
      <c r="Y81" s="527" t="s">
        <v>2113</v>
      </c>
      <c r="Z81" s="528"/>
      <c r="AA81" s="528" t="s">
        <v>2089</v>
      </c>
      <c r="AB81" s="528" t="s">
        <v>2090</v>
      </c>
      <c r="AC81" s="528"/>
      <c r="AD81" s="528"/>
      <c r="AE81" s="528"/>
      <c r="AF81" s="528"/>
      <c r="AG81" s="528"/>
      <c r="AH81" s="528"/>
      <c r="AI81" s="529" t="s">
        <v>2091</v>
      </c>
      <c r="AJ81" s="529" t="s">
        <v>2091</v>
      </c>
      <c r="AK81" s="523" t="s">
        <v>2092</v>
      </c>
      <c r="AL81" s="523" t="s">
        <v>2139</v>
      </c>
    </row>
    <row r="82" spans="1:38" ht="17.25" customHeight="1">
      <c r="A82" s="518" t="str">
        <f t="shared" si="1"/>
        <v>A02AA014-00025 Pile Work Piling Work Reinforced Concrete Pile (Round Type) Percussion Rotary Drilling with Casing     Including Pile Connection and Joint Welding Work  350 ≤ DIA &lt;400</v>
      </c>
      <c r="B82" s="523" t="s">
        <v>2140</v>
      </c>
      <c r="C82" s="523"/>
      <c r="D82" s="524" t="s">
        <v>2080</v>
      </c>
      <c r="E82" s="525" t="s">
        <v>2081</v>
      </c>
      <c r="F82" s="524" t="s">
        <v>2082</v>
      </c>
      <c r="G82" s="525" t="s">
        <v>2083</v>
      </c>
      <c r="H82" s="524" t="s">
        <v>2084</v>
      </c>
      <c r="I82" s="525" t="s">
        <v>2085</v>
      </c>
      <c r="J82" s="524" t="s">
        <v>2137</v>
      </c>
      <c r="K82" s="527" t="s">
        <v>2138</v>
      </c>
      <c r="L82" s="524" t="s">
        <v>1924</v>
      </c>
      <c r="M82" s="527"/>
      <c r="N82" s="524" t="s">
        <v>1924</v>
      </c>
      <c r="O82" s="527"/>
      <c r="P82" s="524" t="s">
        <v>1924</v>
      </c>
      <c r="Q82" s="527"/>
      <c r="R82" s="524" t="s">
        <v>1924</v>
      </c>
      <c r="S82" s="527"/>
      <c r="T82" s="524" t="s">
        <v>1932</v>
      </c>
      <c r="U82" s="527" t="s">
        <v>2088</v>
      </c>
      <c r="V82" s="524" t="s">
        <v>1924</v>
      </c>
      <c r="W82" s="527"/>
      <c r="X82" s="524" t="s">
        <v>2115</v>
      </c>
      <c r="Y82" s="527" t="s">
        <v>2116</v>
      </c>
      <c r="Z82" s="528"/>
      <c r="AA82" s="528" t="s">
        <v>2089</v>
      </c>
      <c r="AB82" s="528" t="s">
        <v>2090</v>
      </c>
      <c r="AC82" s="528"/>
      <c r="AD82" s="528"/>
      <c r="AE82" s="528"/>
      <c r="AF82" s="528"/>
      <c r="AG82" s="528"/>
      <c r="AH82" s="528"/>
      <c r="AI82" s="529" t="s">
        <v>2091</v>
      </c>
      <c r="AJ82" s="529" t="s">
        <v>2091</v>
      </c>
      <c r="AK82" s="523" t="s">
        <v>2092</v>
      </c>
      <c r="AL82" s="523" t="s">
        <v>2140</v>
      </c>
    </row>
    <row r="83" spans="1:38" ht="17.25" customHeight="1">
      <c r="A83" s="518" t="str">
        <f t="shared" si="1"/>
        <v>A02AA014-00026 Pile Work Piling Work Reinforced Concrete Pile (Round Type) Percussion Rotary Drilling with Casing     Including Pile Connection and Joint Welding Work  400 ≤ DIA &lt;450</v>
      </c>
      <c r="B83" s="523" t="s">
        <v>2141</v>
      </c>
      <c r="C83" s="523"/>
      <c r="D83" s="524" t="s">
        <v>2080</v>
      </c>
      <c r="E83" s="525" t="s">
        <v>2081</v>
      </c>
      <c r="F83" s="524" t="s">
        <v>2082</v>
      </c>
      <c r="G83" s="525" t="s">
        <v>2083</v>
      </c>
      <c r="H83" s="524" t="s">
        <v>2084</v>
      </c>
      <c r="I83" s="525" t="s">
        <v>2085</v>
      </c>
      <c r="J83" s="524" t="s">
        <v>2137</v>
      </c>
      <c r="K83" s="527" t="s">
        <v>2138</v>
      </c>
      <c r="L83" s="524" t="s">
        <v>1924</v>
      </c>
      <c r="M83" s="527"/>
      <c r="N83" s="524" t="s">
        <v>1924</v>
      </c>
      <c r="O83" s="527"/>
      <c r="P83" s="524" t="s">
        <v>1924</v>
      </c>
      <c r="Q83" s="527"/>
      <c r="R83" s="524" t="s">
        <v>1924</v>
      </c>
      <c r="S83" s="527"/>
      <c r="T83" s="524" t="s">
        <v>1932</v>
      </c>
      <c r="U83" s="527" t="s">
        <v>2088</v>
      </c>
      <c r="V83" s="524" t="s">
        <v>1924</v>
      </c>
      <c r="W83" s="527"/>
      <c r="X83" s="524" t="s">
        <v>2118</v>
      </c>
      <c r="Y83" s="527" t="s">
        <v>2119</v>
      </c>
      <c r="Z83" s="528"/>
      <c r="AA83" s="528" t="s">
        <v>2089</v>
      </c>
      <c r="AB83" s="528" t="s">
        <v>2090</v>
      </c>
      <c r="AC83" s="528"/>
      <c r="AD83" s="528"/>
      <c r="AE83" s="528"/>
      <c r="AF83" s="528"/>
      <c r="AG83" s="528"/>
      <c r="AH83" s="528"/>
      <c r="AI83" s="529" t="s">
        <v>2091</v>
      </c>
      <c r="AJ83" s="529" t="s">
        <v>2091</v>
      </c>
      <c r="AK83" s="523" t="s">
        <v>2092</v>
      </c>
      <c r="AL83" s="523" t="s">
        <v>2141</v>
      </c>
    </row>
    <row r="84" spans="1:38" ht="17.25" customHeight="1">
      <c r="A84" s="518" t="str">
        <f t="shared" si="1"/>
        <v xml:space="preserve">A02AA015-00001 Pile Work Piling Work Reinforced Concrete Pile (Square Type) Direct Driving     Including Pile Connection and Joint Welding Work  </v>
      </c>
      <c r="B84" s="523" t="s">
        <v>2142</v>
      </c>
      <c r="C84" s="523"/>
      <c r="D84" s="524" t="s">
        <v>2080</v>
      </c>
      <c r="E84" s="525" t="s">
        <v>2081</v>
      </c>
      <c r="F84" s="524" t="s">
        <v>2082</v>
      </c>
      <c r="G84" s="525" t="s">
        <v>2083</v>
      </c>
      <c r="H84" s="524" t="s">
        <v>2143</v>
      </c>
      <c r="I84" s="525" t="s">
        <v>2144</v>
      </c>
      <c r="J84" s="524" t="s">
        <v>2086</v>
      </c>
      <c r="K84" s="527" t="s">
        <v>2087</v>
      </c>
      <c r="L84" s="524" t="s">
        <v>1924</v>
      </c>
      <c r="M84" s="527"/>
      <c r="N84" s="524" t="s">
        <v>1924</v>
      </c>
      <c r="O84" s="527"/>
      <c r="P84" s="524" t="s">
        <v>1924</v>
      </c>
      <c r="Q84" s="527"/>
      <c r="R84" s="524" t="s">
        <v>1924</v>
      </c>
      <c r="S84" s="527"/>
      <c r="T84" s="524" t="s">
        <v>1932</v>
      </c>
      <c r="U84" s="527" t="s">
        <v>2088</v>
      </c>
      <c r="V84" s="524" t="s">
        <v>1924</v>
      </c>
      <c r="W84" s="527"/>
      <c r="X84" s="524" t="s">
        <v>1924</v>
      </c>
      <c r="Y84" s="527"/>
      <c r="Z84" s="528"/>
      <c r="AA84" s="528" t="s">
        <v>2145</v>
      </c>
      <c r="AB84" s="528" t="s">
        <v>2090</v>
      </c>
      <c r="AC84" s="528"/>
      <c r="AD84" s="528"/>
      <c r="AE84" s="528"/>
      <c r="AF84" s="528"/>
      <c r="AG84" s="528"/>
      <c r="AH84" s="528"/>
      <c r="AI84" s="529" t="s">
        <v>2091</v>
      </c>
      <c r="AJ84" s="529" t="s">
        <v>2091</v>
      </c>
      <c r="AK84" s="523" t="s">
        <v>2146</v>
      </c>
      <c r="AL84" s="523" t="s">
        <v>2142</v>
      </c>
    </row>
    <row r="85" spans="1:38" ht="17.25" customHeight="1">
      <c r="A85" s="518" t="str">
        <f t="shared" si="1"/>
        <v xml:space="preserve">A02AA015-00002 Pile Work Piling Work Reinforced Concrete Pile (Square Type) Driving After Predrilling     Including Pile Connection and Joint Welding Work  </v>
      </c>
      <c r="B85" s="523" t="s">
        <v>2147</v>
      </c>
      <c r="C85" s="523"/>
      <c r="D85" s="524" t="s">
        <v>2080</v>
      </c>
      <c r="E85" s="525" t="s">
        <v>2081</v>
      </c>
      <c r="F85" s="524" t="s">
        <v>2082</v>
      </c>
      <c r="G85" s="525" t="s">
        <v>2083</v>
      </c>
      <c r="H85" s="524" t="s">
        <v>2143</v>
      </c>
      <c r="I85" s="525" t="s">
        <v>2144</v>
      </c>
      <c r="J85" s="524" t="s">
        <v>2094</v>
      </c>
      <c r="K85" s="527" t="s">
        <v>2095</v>
      </c>
      <c r="L85" s="524" t="s">
        <v>1924</v>
      </c>
      <c r="M85" s="527"/>
      <c r="N85" s="524" t="s">
        <v>1924</v>
      </c>
      <c r="O85" s="527"/>
      <c r="P85" s="524" t="s">
        <v>1924</v>
      </c>
      <c r="Q85" s="527"/>
      <c r="R85" s="524" t="s">
        <v>1924</v>
      </c>
      <c r="S85" s="527"/>
      <c r="T85" s="524" t="s">
        <v>1932</v>
      </c>
      <c r="U85" s="527" t="s">
        <v>2088</v>
      </c>
      <c r="V85" s="524" t="s">
        <v>1924</v>
      </c>
      <c r="W85" s="527"/>
      <c r="X85" s="524" t="s">
        <v>1924</v>
      </c>
      <c r="Y85" s="527"/>
      <c r="Z85" s="528"/>
      <c r="AA85" s="528" t="s">
        <v>2145</v>
      </c>
      <c r="AB85" s="528" t="s">
        <v>2090</v>
      </c>
      <c r="AC85" s="528"/>
      <c r="AD85" s="528"/>
      <c r="AE85" s="528"/>
      <c r="AF85" s="528"/>
      <c r="AG85" s="528"/>
      <c r="AH85" s="528"/>
      <c r="AI85" s="529" t="s">
        <v>2091</v>
      </c>
      <c r="AJ85" s="529" t="s">
        <v>2091</v>
      </c>
      <c r="AK85" s="523" t="s">
        <v>2146</v>
      </c>
      <c r="AL85" s="523" t="s">
        <v>2147</v>
      </c>
    </row>
    <row r="86" spans="1:38" ht="17.25" customHeight="1">
      <c r="A86" s="518" t="str">
        <f t="shared" si="1"/>
        <v xml:space="preserve">A02AA015-00003 Pile Work Piling Work Reinforced Concrete Pile (Square Type) Jacking     Including Pile Connection and Joint Welding Work  </v>
      </c>
      <c r="B86" s="523" t="s">
        <v>2148</v>
      </c>
      <c r="C86" s="523"/>
      <c r="D86" s="524" t="s">
        <v>2080</v>
      </c>
      <c r="E86" s="525" t="s">
        <v>2081</v>
      </c>
      <c r="F86" s="524" t="s">
        <v>2082</v>
      </c>
      <c r="G86" s="525" t="s">
        <v>2083</v>
      </c>
      <c r="H86" s="524" t="s">
        <v>2143</v>
      </c>
      <c r="I86" s="525" t="s">
        <v>2144</v>
      </c>
      <c r="J86" s="524" t="s">
        <v>2097</v>
      </c>
      <c r="K86" s="527" t="s">
        <v>2098</v>
      </c>
      <c r="L86" s="524" t="s">
        <v>1924</v>
      </c>
      <c r="M86" s="527"/>
      <c r="N86" s="524" t="s">
        <v>1924</v>
      </c>
      <c r="O86" s="527"/>
      <c r="P86" s="524" t="s">
        <v>1924</v>
      </c>
      <c r="Q86" s="527"/>
      <c r="R86" s="524" t="s">
        <v>1924</v>
      </c>
      <c r="S86" s="527"/>
      <c r="T86" s="524" t="s">
        <v>1932</v>
      </c>
      <c r="U86" s="527" t="s">
        <v>2088</v>
      </c>
      <c r="V86" s="524" t="s">
        <v>1924</v>
      </c>
      <c r="W86" s="527"/>
      <c r="X86" s="524" t="s">
        <v>1924</v>
      </c>
      <c r="Y86" s="527"/>
      <c r="Z86" s="528"/>
      <c r="AA86" s="528" t="s">
        <v>2145</v>
      </c>
      <c r="AB86" s="528" t="s">
        <v>2090</v>
      </c>
      <c r="AC86" s="528"/>
      <c r="AD86" s="528"/>
      <c r="AE86" s="528"/>
      <c r="AF86" s="528"/>
      <c r="AG86" s="528"/>
      <c r="AH86" s="528"/>
      <c r="AI86" s="529" t="s">
        <v>2091</v>
      </c>
      <c r="AJ86" s="529" t="s">
        <v>2091</v>
      </c>
      <c r="AK86" s="523" t="s">
        <v>2146</v>
      </c>
      <c r="AL86" s="523" t="s">
        <v>2148</v>
      </c>
    </row>
    <row r="87" spans="1:38" ht="17.25" customHeight="1">
      <c r="A87" s="518" t="str">
        <f t="shared" si="1"/>
        <v>A02AA015-00004 Pile Work Piling Work Reinforced Concrete Pile (Square Type) Direct Driving     Including Pile Connection and Joint Welding Work  SIZE &lt;200</v>
      </c>
      <c r="B87" s="523" t="s">
        <v>2149</v>
      </c>
      <c r="C87" s="523"/>
      <c r="D87" s="524" t="s">
        <v>2080</v>
      </c>
      <c r="E87" s="525" t="s">
        <v>2081</v>
      </c>
      <c r="F87" s="524" t="s">
        <v>2082</v>
      </c>
      <c r="G87" s="525" t="s">
        <v>2083</v>
      </c>
      <c r="H87" s="524" t="s">
        <v>2143</v>
      </c>
      <c r="I87" s="525" t="s">
        <v>2144</v>
      </c>
      <c r="J87" s="524" t="s">
        <v>2086</v>
      </c>
      <c r="K87" s="527" t="s">
        <v>2087</v>
      </c>
      <c r="L87" s="524" t="s">
        <v>1924</v>
      </c>
      <c r="M87" s="527"/>
      <c r="N87" s="524" t="s">
        <v>1924</v>
      </c>
      <c r="O87" s="527"/>
      <c r="P87" s="524" t="s">
        <v>1924</v>
      </c>
      <c r="Q87" s="527"/>
      <c r="R87" s="524" t="s">
        <v>1924</v>
      </c>
      <c r="S87" s="527"/>
      <c r="T87" s="524" t="s">
        <v>1932</v>
      </c>
      <c r="U87" s="527" t="s">
        <v>2088</v>
      </c>
      <c r="V87" s="524" t="s">
        <v>1924</v>
      </c>
      <c r="W87" s="527"/>
      <c r="X87" s="524" t="s">
        <v>2150</v>
      </c>
      <c r="Y87" s="527" t="s">
        <v>2151</v>
      </c>
      <c r="Z87" s="528"/>
      <c r="AA87" s="528" t="s">
        <v>2145</v>
      </c>
      <c r="AB87" s="528" t="s">
        <v>2090</v>
      </c>
      <c r="AC87" s="528"/>
      <c r="AD87" s="528"/>
      <c r="AE87" s="528"/>
      <c r="AF87" s="528"/>
      <c r="AG87" s="528"/>
      <c r="AH87" s="528"/>
      <c r="AI87" s="529" t="s">
        <v>2091</v>
      </c>
      <c r="AJ87" s="529" t="s">
        <v>2091</v>
      </c>
      <c r="AK87" s="523" t="s">
        <v>2146</v>
      </c>
      <c r="AL87" s="523" t="s">
        <v>2149</v>
      </c>
    </row>
    <row r="88" spans="1:38" ht="17.25" customHeight="1">
      <c r="A88" s="518" t="str">
        <f t="shared" si="1"/>
        <v>A02AA015-00005 Pile Work Piling Work Reinforced Concrete Pile (Square Type) Direct Driving     Including Pile Connection and Joint Welding Work  200 ≤ SIZE &lt;250</v>
      </c>
      <c r="B88" s="523" t="s">
        <v>2152</v>
      </c>
      <c r="C88" s="523"/>
      <c r="D88" s="524" t="s">
        <v>2080</v>
      </c>
      <c r="E88" s="525" t="s">
        <v>2081</v>
      </c>
      <c r="F88" s="524" t="s">
        <v>2082</v>
      </c>
      <c r="G88" s="525" t="s">
        <v>2083</v>
      </c>
      <c r="H88" s="524" t="s">
        <v>2143</v>
      </c>
      <c r="I88" s="525" t="s">
        <v>2144</v>
      </c>
      <c r="J88" s="524" t="s">
        <v>2086</v>
      </c>
      <c r="K88" s="527" t="s">
        <v>2087</v>
      </c>
      <c r="L88" s="524" t="s">
        <v>1924</v>
      </c>
      <c r="M88" s="527"/>
      <c r="N88" s="524" t="s">
        <v>1924</v>
      </c>
      <c r="O88" s="527"/>
      <c r="P88" s="524" t="s">
        <v>1924</v>
      </c>
      <c r="Q88" s="527"/>
      <c r="R88" s="524" t="s">
        <v>1924</v>
      </c>
      <c r="S88" s="527"/>
      <c r="T88" s="524" t="s">
        <v>1932</v>
      </c>
      <c r="U88" s="527" t="s">
        <v>2088</v>
      </c>
      <c r="V88" s="524" t="s">
        <v>1924</v>
      </c>
      <c r="W88" s="527"/>
      <c r="X88" s="524" t="s">
        <v>2153</v>
      </c>
      <c r="Y88" s="527" t="s">
        <v>2154</v>
      </c>
      <c r="Z88" s="528"/>
      <c r="AA88" s="528" t="s">
        <v>2145</v>
      </c>
      <c r="AB88" s="528" t="s">
        <v>2090</v>
      </c>
      <c r="AC88" s="528"/>
      <c r="AD88" s="528"/>
      <c r="AE88" s="528"/>
      <c r="AF88" s="528"/>
      <c r="AG88" s="528"/>
      <c r="AH88" s="528"/>
      <c r="AI88" s="529" t="s">
        <v>2091</v>
      </c>
      <c r="AJ88" s="529" t="s">
        <v>2091</v>
      </c>
      <c r="AK88" s="523" t="s">
        <v>2146</v>
      </c>
      <c r="AL88" s="523" t="s">
        <v>2152</v>
      </c>
    </row>
    <row r="89" spans="1:38" ht="17.25" customHeight="1">
      <c r="A89" s="518" t="str">
        <f t="shared" si="1"/>
        <v>A02AA015-00006 Pile Work Piling Work Reinforced Concrete Pile (Square Type) Direct Driving     Including Pile Connection and Joint Welding Work  250 ≤ SIZE &lt;300</v>
      </c>
      <c r="B89" s="523" t="s">
        <v>2155</v>
      </c>
      <c r="C89" s="523"/>
      <c r="D89" s="524" t="s">
        <v>2080</v>
      </c>
      <c r="E89" s="525" t="s">
        <v>2081</v>
      </c>
      <c r="F89" s="524" t="s">
        <v>2082</v>
      </c>
      <c r="G89" s="525" t="s">
        <v>2083</v>
      </c>
      <c r="H89" s="524" t="s">
        <v>2143</v>
      </c>
      <c r="I89" s="525" t="s">
        <v>2144</v>
      </c>
      <c r="J89" s="524" t="s">
        <v>2086</v>
      </c>
      <c r="K89" s="527" t="s">
        <v>2087</v>
      </c>
      <c r="L89" s="524" t="s">
        <v>1924</v>
      </c>
      <c r="M89" s="527"/>
      <c r="N89" s="524" t="s">
        <v>1924</v>
      </c>
      <c r="O89" s="527"/>
      <c r="P89" s="524" t="s">
        <v>1924</v>
      </c>
      <c r="Q89" s="527"/>
      <c r="R89" s="524" t="s">
        <v>1924</v>
      </c>
      <c r="S89" s="527"/>
      <c r="T89" s="524" t="s">
        <v>1932</v>
      </c>
      <c r="U89" s="527" t="s">
        <v>2088</v>
      </c>
      <c r="V89" s="524" t="s">
        <v>1924</v>
      </c>
      <c r="W89" s="527"/>
      <c r="X89" s="524" t="s">
        <v>2156</v>
      </c>
      <c r="Y89" s="527" t="s">
        <v>2157</v>
      </c>
      <c r="Z89" s="528"/>
      <c r="AA89" s="528" t="s">
        <v>2145</v>
      </c>
      <c r="AB89" s="528" t="s">
        <v>2090</v>
      </c>
      <c r="AC89" s="528"/>
      <c r="AD89" s="528"/>
      <c r="AE89" s="528"/>
      <c r="AF89" s="528"/>
      <c r="AG89" s="528"/>
      <c r="AH89" s="528"/>
      <c r="AI89" s="529" t="s">
        <v>2091</v>
      </c>
      <c r="AJ89" s="529" t="s">
        <v>2091</v>
      </c>
      <c r="AK89" s="523" t="s">
        <v>2146</v>
      </c>
      <c r="AL89" s="523" t="s">
        <v>2155</v>
      </c>
    </row>
    <row r="90" spans="1:38" ht="17.25" customHeight="1">
      <c r="A90" s="518" t="str">
        <f t="shared" si="1"/>
        <v>A02AA015-00007 Pile Work Piling Work Reinforced Concrete Pile (Square Type) Direct Driving     Including Pile Connection and Joint Welding Work  300 ≤ SIZE &lt;350</v>
      </c>
      <c r="B90" s="523" t="s">
        <v>2158</v>
      </c>
      <c r="C90" s="523"/>
      <c r="D90" s="524" t="s">
        <v>2080</v>
      </c>
      <c r="E90" s="525" t="s">
        <v>2081</v>
      </c>
      <c r="F90" s="524" t="s">
        <v>2082</v>
      </c>
      <c r="G90" s="525" t="s">
        <v>2083</v>
      </c>
      <c r="H90" s="524" t="s">
        <v>2143</v>
      </c>
      <c r="I90" s="525" t="s">
        <v>2144</v>
      </c>
      <c r="J90" s="524" t="s">
        <v>2086</v>
      </c>
      <c r="K90" s="527" t="s">
        <v>2087</v>
      </c>
      <c r="L90" s="524" t="s">
        <v>1924</v>
      </c>
      <c r="M90" s="527"/>
      <c r="N90" s="524" t="s">
        <v>1924</v>
      </c>
      <c r="O90" s="527"/>
      <c r="P90" s="524" t="s">
        <v>1924</v>
      </c>
      <c r="Q90" s="527"/>
      <c r="R90" s="524" t="s">
        <v>1924</v>
      </c>
      <c r="S90" s="527"/>
      <c r="T90" s="524" t="s">
        <v>1932</v>
      </c>
      <c r="U90" s="527" t="s">
        <v>2088</v>
      </c>
      <c r="V90" s="524" t="s">
        <v>1924</v>
      </c>
      <c r="W90" s="527"/>
      <c r="X90" s="524" t="s">
        <v>2159</v>
      </c>
      <c r="Y90" s="527" t="s">
        <v>2160</v>
      </c>
      <c r="Z90" s="528"/>
      <c r="AA90" s="528" t="s">
        <v>2145</v>
      </c>
      <c r="AB90" s="528" t="s">
        <v>2090</v>
      </c>
      <c r="AC90" s="528"/>
      <c r="AD90" s="528"/>
      <c r="AE90" s="528"/>
      <c r="AF90" s="528"/>
      <c r="AG90" s="528"/>
      <c r="AH90" s="528"/>
      <c r="AI90" s="529" t="s">
        <v>2091</v>
      </c>
      <c r="AJ90" s="529" t="s">
        <v>2091</v>
      </c>
      <c r="AK90" s="523" t="s">
        <v>2146</v>
      </c>
      <c r="AL90" s="523" t="s">
        <v>2158</v>
      </c>
    </row>
    <row r="91" spans="1:38" s="534" customFormat="1" ht="17.25" customHeight="1">
      <c r="A91" s="518" t="str">
        <f t="shared" si="1"/>
        <v>A02AA015-00008 Pile Work Piling Work Reinforced Concrete Pile (Square Type) Direct Driving     Including Pile Connection and Joint Welding Work  350 ≤ SIZE &lt;400</v>
      </c>
      <c r="B91" s="523" t="s">
        <v>2161</v>
      </c>
      <c r="C91" s="523"/>
      <c r="D91" s="524" t="s">
        <v>2080</v>
      </c>
      <c r="E91" s="525" t="s">
        <v>2081</v>
      </c>
      <c r="F91" s="524" t="s">
        <v>2082</v>
      </c>
      <c r="G91" s="525" t="s">
        <v>2083</v>
      </c>
      <c r="H91" s="524" t="s">
        <v>2143</v>
      </c>
      <c r="I91" s="525" t="s">
        <v>2144</v>
      </c>
      <c r="J91" s="524" t="s">
        <v>2086</v>
      </c>
      <c r="K91" s="527" t="s">
        <v>2087</v>
      </c>
      <c r="L91" s="524" t="s">
        <v>1924</v>
      </c>
      <c r="M91" s="527"/>
      <c r="N91" s="524" t="s">
        <v>1924</v>
      </c>
      <c r="O91" s="527"/>
      <c r="P91" s="524" t="s">
        <v>1924</v>
      </c>
      <c r="Q91" s="527"/>
      <c r="R91" s="524" t="s">
        <v>1924</v>
      </c>
      <c r="S91" s="527"/>
      <c r="T91" s="524" t="s">
        <v>1932</v>
      </c>
      <c r="U91" s="527" t="s">
        <v>2088</v>
      </c>
      <c r="V91" s="524" t="s">
        <v>1924</v>
      </c>
      <c r="W91" s="527"/>
      <c r="X91" s="524" t="s">
        <v>2162</v>
      </c>
      <c r="Y91" s="527" t="s">
        <v>2163</v>
      </c>
      <c r="Z91" s="528"/>
      <c r="AA91" s="528" t="s">
        <v>2145</v>
      </c>
      <c r="AB91" s="528" t="s">
        <v>2090</v>
      </c>
      <c r="AC91" s="528"/>
      <c r="AD91" s="528"/>
      <c r="AE91" s="528"/>
      <c r="AF91" s="528"/>
      <c r="AG91" s="528"/>
      <c r="AH91" s="528"/>
      <c r="AI91" s="529" t="s">
        <v>2091</v>
      </c>
      <c r="AJ91" s="529" t="s">
        <v>2091</v>
      </c>
      <c r="AK91" s="523" t="s">
        <v>2146</v>
      </c>
      <c r="AL91" s="523" t="s">
        <v>2161</v>
      </c>
    </row>
    <row r="92" spans="1:38" ht="17.25" customHeight="1">
      <c r="A92" s="518" t="str">
        <f t="shared" si="1"/>
        <v>A02AA015-00009 Pile Work Piling Work Reinforced Concrete Pile (Square Type) Direct Driving     Including Pile Connection and Joint Welding Work  400 ≤ SIZE &lt;450</v>
      </c>
      <c r="B92" s="523" t="s">
        <v>2164</v>
      </c>
      <c r="C92" s="523"/>
      <c r="D92" s="524" t="s">
        <v>2080</v>
      </c>
      <c r="E92" s="525" t="s">
        <v>2081</v>
      </c>
      <c r="F92" s="524" t="s">
        <v>2082</v>
      </c>
      <c r="G92" s="525" t="s">
        <v>2083</v>
      </c>
      <c r="H92" s="524" t="s">
        <v>2143</v>
      </c>
      <c r="I92" s="525" t="s">
        <v>2144</v>
      </c>
      <c r="J92" s="524" t="s">
        <v>2086</v>
      </c>
      <c r="K92" s="527" t="s">
        <v>2087</v>
      </c>
      <c r="L92" s="524" t="s">
        <v>1924</v>
      </c>
      <c r="M92" s="527"/>
      <c r="N92" s="524" t="s">
        <v>1924</v>
      </c>
      <c r="O92" s="527"/>
      <c r="P92" s="524" t="s">
        <v>1924</v>
      </c>
      <c r="Q92" s="527"/>
      <c r="R92" s="524" t="s">
        <v>1924</v>
      </c>
      <c r="S92" s="527"/>
      <c r="T92" s="524" t="s">
        <v>1932</v>
      </c>
      <c r="U92" s="527" t="s">
        <v>2088</v>
      </c>
      <c r="V92" s="524" t="s">
        <v>1924</v>
      </c>
      <c r="W92" s="527"/>
      <c r="X92" s="524" t="s">
        <v>2082</v>
      </c>
      <c r="Y92" s="527" t="s">
        <v>2165</v>
      </c>
      <c r="Z92" s="528"/>
      <c r="AA92" s="528" t="s">
        <v>2145</v>
      </c>
      <c r="AB92" s="528" t="s">
        <v>2090</v>
      </c>
      <c r="AC92" s="528"/>
      <c r="AD92" s="528"/>
      <c r="AE92" s="528"/>
      <c r="AF92" s="528"/>
      <c r="AG92" s="528"/>
      <c r="AH92" s="528"/>
      <c r="AI92" s="529" t="s">
        <v>2091</v>
      </c>
      <c r="AJ92" s="529" t="s">
        <v>2091</v>
      </c>
      <c r="AK92" s="523" t="s">
        <v>2146</v>
      </c>
      <c r="AL92" s="523" t="s">
        <v>2164</v>
      </c>
    </row>
    <row r="93" spans="1:38" ht="17.25" customHeight="1">
      <c r="A93" s="518" t="str">
        <f t="shared" si="1"/>
        <v>A02AA015-00010 Pile Work Piling Work Reinforced Concrete Pile (Square Type) Jacking     Including Pile Connection and Joint Welding Work  SIZE &lt;200</v>
      </c>
      <c r="B93" s="523" t="s">
        <v>2166</v>
      </c>
      <c r="C93" s="523"/>
      <c r="D93" s="524" t="s">
        <v>2080</v>
      </c>
      <c r="E93" s="525" t="s">
        <v>2081</v>
      </c>
      <c r="F93" s="524" t="s">
        <v>2082</v>
      </c>
      <c r="G93" s="525" t="s">
        <v>2083</v>
      </c>
      <c r="H93" s="524" t="s">
        <v>2143</v>
      </c>
      <c r="I93" s="525" t="s">
        <v>2144</v>
      </c>
      <c r="J93" s="524" t="s">
        <v>2097</v>
      </c>
      <c r="K93" s="527" t="s">
        <v>2098</v>
      </c>
      <c r="L93" s="524" t="s">
        <v>1924</v>
      </c>
      <c r="M93" s="527"/>
      <c r="N93" s="524" t="s">
        <v>1924</v>
      </c>
      <c r="O93" s="527"/>
      <c r="P93" s="524" t="s">
        <v>1924</v>
      </c>
      <c r="Q93" s="527"/>
      <c r="R93" s="524" t="s">
        <v>1924</v>
      </c>
      <c r="S93" s="527"/>
      <c r="T93" s="524" t="s">
        <v>1932</v>
      </c>
      <c r="U93" s="527" t="s">
        <v>2088</v>
      </c>
      <c r="V93" s="524" t="s">
        <v>1924</v>
      </c>
      <c r="W93" s="527"/>
      <c r="X93" s="524" t="s">
        <v>2150</v>
      </c>
      <c r="Y93" s="527" t="s">
        <v>2151</v>
      </c>
      <c r="Z93" s="528"/>
      <c r="AA93" s="528" t="s">
        <v>2145</v>
      </c>
      <c r="AB93" s="528" t="s">
        <v>2090</v>
      </c>
      <c r="AC93" s="528"/>
      <c r="AD93" s="528"/>
      <c r="AE93" s="528"/>
      <c r="AF93" s="528"/>
      <c r="AG93" s="528"/>
      <c r="AH93" s="528"/>
      <c r="AI93" s="529" t="s">
        <v>2091</v>
      </c>
      <c r="AJ93" s="529" t="s">
        <v>2091</v>
      </c>
      <c r="AK93" s="523" t="s">
        <v>2146</v>
      </c>
      <c r="AL93" s="523" t="s">
        <v>2166</v>
      </c>
    </row>
    <row r="94" spans="1:38" ht="17.25" customHeight="1">
      <c r="A94" s="518" t="str">
        <f t="shared" si="1"/>
        <v>A02AA015-00011 Pile Work Piling Work Reinforced Concrete Pile (Square Type) Jacking     Including Pile Connection and Joint Welding Work  200 ≤ SIZE &lt;250</v>
      </c>
      <c r="B94" s="523" t="s">
        <v>2167</v>
      </c>
      <c r="C94" s="523"/>
      <c r="D94" s="524" t="s">
        <v>2080</v>
      </c>
      <c r="E94" s="525" t="s">
        <v>2081</v>
      </c>
      <c r="F94" s="524" t="s">
        <v>2082</v>
      </c>
      <c r="G94" s="525" t="s">
        <v>2083</v>
      </c>
      <c r="H94" s="524" t="s">
        <v>2143</v>
      </c>
      <c r="I94" s="525" t="s">
        <v>2144</v>
      </c>
      <c r="J94" s="524" t="s">
        <v>2097</v>
      </c>
      <c r="K94" s="527" t="s">
        <v>2098</v>
      </c>
      <c r="L94" s="524" t="s">
        <v>1924</v>
      </c>
      <c r="M94" s="527"/>
      <c r="N94" s="524" t="s">
        <v>1924</v>
      </c>
      <c r="O94" s="527"/>
      <c r="P94" s="524" t="s">
        <v>1924</v>
      </c>
      <c r="Q94" s="527"/>
      <c r="R94" s="524" t="s">
        <v>1924</v>
      </c>
      <c r="S94" s="527"/>
      <c r="T94" s="524" t="s">
        <v>1932</v>
      </c>
      <c r="U94" s="527" t="s">
        <v>2088</v>
      </c>
      <c r="V94" s="524" t="s">
        <v>1924</v>
      </c>
      <c r="W94" s="527"/>
      <c r="X94" s="524" t="s">
        <v>2153</v>
      </c>
      <c r="Y94" s="527" t="s">
        <v>2154</v>
      </c>
      <c r="Z94" s="528"/>
      <c r="AA94" s="528" t="s">
        <v>2145</v>
      </c>
      <c r="AB94" s="528" t="s">
        <v>2090</v>
      </c>
      <c r="AC94" s="528"/>
      <c r="AD94" s="528"/>
      <c r="AE94" s="528"/>
      <c r="AF94" s="528"/>
      <c r="AG94" s="528"/>
      <c r="AH94" s="528"/>
      <c r="AI94" s="529" t="s">
        <v>2091</v>
      </c>
      <c r="AJ94" s="529" t="s">
        <v>2091</v>
      </c>
      <c r="AK94" s="523" t="s">
        <v>2146</v>
      </c>
      <c r="AL94" s="523" t="s">
        <v>2167</v>
      </c>
    </row>
    <row r="95" spans="1:38" ht="17.25" customHeight="1">
      <c r="A95" s="518" t="str">
        <f t="shared" si="1"/>
        <v>A02AA015-00012 Pile Work Piling Work Reinforced Concrete Pile (Square Type) Jacking     Including Pile Connection and Joint Welding Work  250 ≤ SIZE &lt;300</v>
      </c>
      <c r="B95" s="523" t="s">
        <v>2168</v>
      </c>
      <c r="C95" s="523"/>
      <c r="D95" s="524" t="s">
        <v>2080</v>
      </c>
      <c r="E95" s="525" t="s">
        <v>2081</v>
      </c>
      <c r="F95" s="524" t="s">
        <v>2082</v>
      </c>
      <c r="G95" s="525" t="s">
        <v>2083</v>
      </c>
      <c r="H95" s="524" t="s">
        <v>2143</v>
      </c>
      <c r="I95" s="525" t="s">
        <v>2144</v>
      </c>
      <c r="J95" s="524" t="s">
        <v>2097</v>
      </c>
      <c r="K95" s="527" t="s">
        <v>2098</v>
      </c>
      <c r="L95" s="524" t="s">
        <v>1924</v>
      </c>
      <c r="M95" s="527"/>
      <c r="N95" s="524" t="s">
        <v>1924</v>
      </c>
      <c r="O95" s="527"/>
      <c r="P95" s="524" t="s">
        <v>1924</v>
      </c>
      <c r="Q95" s="527"/>
      <c r="R95" s="524" t="s">
        <v>1924</v>
      </c>
      <c r="S95" s="527"/>
      <c r="T95" s="524" t="s">
        <v>1932</v>
      </c>
      <c r="U95" s="527" t="s">
        <v>2088</v>
      </c>
      <c r="V95" s="524" t="s">
        <v>1924</v>
      </c>
      <c r="W95" s="527"/>
      <c r="X95" s="524" t="s">
        <v>2156</v>
      </c>
      <c r="Y95" s="527" t="s">
        <v>2157</v>
      </c>
      <c r="Z95" s="528"/>
      <c r="AA95" s="528" t="s">
        <v>2145</v>
      </c>
      <c r="AB95" s="528" t="s">
        <v>2090</v>
      </c>
      <c r="AC95" s="528"/>
      <c r="AD95" s="528"/>
      <c r="AE95" s="528"/>
      <c r="AF95" s="528"/>
      <c r="AG95" s="528"/>
      <c r="AH95" s="528"/>
      <c r="AI95" s="529" t="s">
        <v>2091</v>
      </c>
      <c r="AJ95" s="529" t="s">
        <v>2091</v>
      </c>
      <c r="AK95" s="523" t="s">
        <v>2146</v>
      </c>
      <c r="AL95" s="523" t="s">
        <v>2168</v>
      </c>
    </row>
    <row r="96" spans="1:38" ht="17.25" customHeight="1">
      <c r="A96" s="518" t="str">
        <f t="shared" si="1"/>
        <v>A02AA015-00013 Pile Work Piling Work Reinforced Concrete Pile (Square Type) Jacking     Including Pile Connection and Joint Welding Work  300 ≤ SIZE &lt;350</v>
      </c>
      <c r="B96" s="523" t="s">
        <v>2169</v>
      </c>
      <c r="C96" s="523"/>
      <c r="D96" s="524" t="s">
        <v>2080</v>
      </c>
      <c r="E96" s="525" t="s">
        <v>2081</v>
      </c>
      <c r="F96" s="524" t="s">
        <v>2082</v>
      </c>
      <c r="G96" s="525" t="s">
        <v>2083</v>
      </c>
      <c r="H96" s="524" t="s">
        <v>2143</v>
      </c>
      <c r="I96" s="525" t="s">
        <v>2144</v>
      </c>
      <c r="J96" s="524" t="s">
        <v>2097</v>
      </c>
      <c r="K96" s="527" t="s">
        <v>2098</v>
      </c>
      <c r="L96" s="524" t="s">
        <v>1924</v>
      </c>
      <c r="M96" s="527"/>
      <c r="N96" s="524" t="s">
        <v>1924</v>
      </c>
      <c r="O96" s="527"/>
      <c r="P96" s="524" t="s">
        <v>1924</v>
      </c>
      <c r="Q96" s="527"/>
      <c r="R96" s="524" t="s">
        <v>1924</v>
      </c>
      <c r="S96" s="527"/>
      <c r="T96" s="524" t="s">
        <v>1932</v>
      </c>
      <c r="U96" s="527" t="s">
        <v>2088</v>
      </c>
      <c r="V96" s="524" t="s">
        <v>1924</v>
      </c>
      <c r="W96" s="527"/>
      <c r="X96" s="524" t="s">
        <v>2159</v>
      </c>
      <c r="Y96" s="527" t="s">
        <v>2160</v>
      </c>
      <c r="Z96" s="528"/>
      <c r="AA96" s="528" t="s">
        <v>2145</v>
      </c>
      <c r="AB96" s="528" t="s">
        <v>2090</v>
      </c>
      <c r="AC96" s="528"/>
      <c r="AD96" s="528"/>
      <c r="AE96" s="528"/>
      <c r="AF96" s="528"/>
      <c r="AG96" s="528"/>
      <c r="AH96" s="528"/>
      <c r="AI96" s="529" t="s">
        <v>2091</v>
      </c>
      <c r="AJ96" s="529" t="s">
        <v>2091</v>
      </c>
      <c r="AK96" s="523" t="s">
        <v>2146</v>
      </c>
      <c r="AL96" s="523" t="s">
        <v>2169</v>
      </c>
    </row>
    <row r="97" spans="1:38" ht="17.25" customHeight="1">
      <c r="A97" s="518" t="str">
        <f t="shared" si="1"/>
        <v>A02AA015-00014 Pile Work Piling Work Reinforced Concrete Pile (Square Type) Jacking     Including Pile Connection and Joint Welding Work  350 ≤ SIZE &lt;400</v>
      </c>
      <c r="B97" s="523" t="s">
        <v>2170</v>
      </c>
      <c r="C97" s="523"/>
      <c r="D97" s="524" t="s">
        <v>2080</v>
      </c>
      <c r="E97" s="525" t="s">
        <v>2081</v>
      </c>
      <c r="F97" s="524" t="s">
        <v>2082</v>
      </c>
      <c r="G97" s="525" t="s">
        <v>2083</v>
      </c>
      <c r="H97" s="524" t="s">
        <v>2143</v>
      </c>
      <c r="I97" s="525" t="s">
        <v>2144</v>
      </c>
      <c r="J97" s="524" t="s">
        <v>2097</v>
      </c>
      <c r="K97" s="527" t="s">
        <v>2098</v>
      </c>
      <c r="L97" s="524" t="s">
        <v>1924</v>
      </c>
      <c r="M97" s="527"/>
      <c r="N97" s="524" t="s">
        <v>1924</v>
      </c>
      <c r="O97" s="527"/>
      <c r="P97" s="524" t="s">
        <v>1924</v>
      </c>
      <c r="Q97" s="527"/>
      <c r="R97" s="524" t="s">
        <v>1924</v>
      </c>
      <c r="S97" s="527"/>
      <c r="T97" s="524" t="s">
        <v>1932</v>
      </c>
      <c r="U97" s="527" t="s">
        <v>2088</v>
      </c>
      <c r="V97" s="524" t="s">
        <v>1924</v>
      </c>
      <c r="W97" s="527"/>
      <c r="X97" s="524" t="s">
        <v>2162</v>
      </c>
      <c r="Y97" s="527" t="s">
        <v>2163</v>
      </c>
      <c r="Z97" s="528"/>
      <c r="AA97" s="528" t="s">
        <v>2145</v>
      </c>
      <c r="AB97" s="528" t="s">
        <v>2090</v>
      </c>
      <c r="AC97" s="528"/>
      <c r="AD97" s="528"/>
      <c r="AE97" s="528"/>
      <c r="AF97" s="528"/>
      <c r="AG97" s="528"/>
      <c r="AH97" s="528"/>
      <c r="AI97" s="529" t="s">
        <v>2091</v>
      </c>
      <c r="AJ97" s="529" t="s">
        <v>2091</v>
      </c>
      <c r="AK97" s="523" t="s">
        <v>2146</v>
      </c>
      <c r="AL97" s="523" t="s">
        <v>2170</v>
      </c>
    </row>
    <row r="98" spans="1:38" ht="17.25" customHeight="1">
      <c r="A98" s="518" t="str">
        <f t="shared" si="1"/>
        <v>A02AA015-00015 Pile Work Piling Work Reinforced Concrete Pile (Square Type) Jacking     Including Pile Connection and Joint Welding Work  400 ≤ SIZE &lt;450</v>
      </c>
      <c r="B98" s="523" t="s">
        <v>2171</v>
      </c>
      <c r="C98" s="523"/>
      <c r="D98" s="524" t="s">
        <v>2080</v>
      </c>
      <c r="E98" s="525" t="s">
        <v>2081</v>
      </c>
      <c r="F98" s="524" t="s">
        <v>2082</v>
      </c>
      <c r="G98" s="525" t="s">
        <v>2083</v>
      </c>
      <c r="H98" s="524" t="s">
        <v>2143</v>
      </c>
      <c r="I98" s="525" t="s">
        <v>2144</v>
      </c>
      <c r="J98" s="524" t="s">
        <v>2097</v>
      </c>
      <c r="K98" s="527" t="s">
        <v>2098</v>
      </c>
      <c r="L98" s="524" t="s">
        <v>1924</v>
      </c>
      <c r="M98" s="527"/>
      <c r="N98" s="524" t="s">
        <v>1924</v>
      </c>
      <c r="O98" s="527"/>
      <c r="P98" s="524" t="s">
        <v>1924</v>
      </c>
      <c r="Q98" s="527"/>
      <c r="R98" s="524" t="s">
        <v>1924</v>
      </c>
      <c r="S98" s="527"/>
      <c r="T98" s="524" t="s">
        <v>1932</v>
      </c>
      <c r="U98" s="527" t="s">
        <v>2088</v>
      </c>
      <c r="V98" s="524" t="s">
        <v>1924</v>
      </c>
      <c r="W98" s="527"/>
      <c r="X98" s="524" t="s">
        <v>2082</v>
      </c>
      <c r="Y98" s="527" t="s">
        <v>2165</v>
      </c>
      <c r="Z98" s="528"/>
      <c r="AA98" s="528" t="s">
        <v>2145</v>
      </c>
      <c r="AB98" s="528" t="s">
        <v>2090</v>
      </c>
      <c r="AC98" s="528"/>
      <c r="AD98" s="528"/>
      <c r="AE98" s="528"/>
      <c r="AF98" s="528"/>
      <c r="AG98" s="528"/>
      <c r="AH98" s="528"/>
      <c r="AI98" s="529" t="s">
        <v>2091</v>
      </c>
      <c r="AJ98" s="529" t="s">
        <v>2091</v>
      </c>
      <c r="AK98" s="523" t="s">
        <v>2146</v>
      </c>
      <c r="AL98" s="523" t="s">
        <v>2171</v>
      </c>
    </row>
    <row r="99" spans="1:38" ht="17.25" customHeight="1">
      <c r="A99" s="518" t="str">
        <f t="shared" si="1"/>
        <v>A02AA015-00016 Pile Work Piling Work Reinforced Concrete Pile (Square Type) Augering without Casing     Including Pile Connection and Joint Welding Work  SIZE &lt;200</v>
      </c>
      <c r="B99" s="523" t="s">
        <v>2172</v>
      </c>
      <c r="C99" s="523"/>
      <c r="D99" s="524" t="s">
        <v>2080</v>
      </c>
      <c r="E99" s="525" t="s">
        <v>2081</v>
      </c>
      <c r="F99" s="524" t="s">
        <v>2082</v>
      </c>
      <c r="G99" s="525" t="s">
        <v>2083</v>
      </c>
      <c r="H99" s="524" t="s">
        <v>2143</v>
      </c>
      <c r="I99" s="525" t="s">
        <v>2144</v>
      </c>
      <c r="J99" s="524" t="s">
        <v>2125</v>
      </c>
      <c r="K99" s="527" t="s">
        <v>2126</v>
      </c>
      <c r="L99" s="524" t="s">
        <v>1924</v>
      </c>
      <c r="M99" s="527"/>
      <c r="N99" s="524" t="s">
        <v>1924</v>
      </c>
      <c r="O99" s="527"/>
      <c r="P99" s="524" t="s">
        <v>1924</v>
      </c>
      <c r="Q99" s="527"/>
      <c r="R99" s="524" t="s">
        <v>1924</v>
      </c>
      <c r="S99" s="527"/>
      <c r="T99" s="524" t="s">
        <v>1932</v>
      </c>
      <c r="U99" s="527" t="s">
        <v>2088</v>
      </c>
      <c r="V99" s="524" t="s">
        <v>1924</v>
      </c>
      <c r="W99" s="527"/>
      <c r="X99" s="524" t="s">
        <v>2150</v>
      </c>
      <c r="Y99" s="527" t="s">
        <v>2151</v>
      </c>
      <c r="Z99" s="528"/>
      <c r="AA99" s="528" t="s">
        <v>2145</v>
      </c>
      <c r="AB99" s="528" t="s">
        <v>2090</v>
      </c>
      <c r="AC99" s="528"/>
      <c r="AD99" s="528"/>
      <c r="AE99" s="528"/>
      <c r="AF99" s="528"/>
      <c r="AG99" s="528"/>
      <c r="AH99" s="528"/>
      <c r="AI99" s="529" t="s">
        <v>2091</v>
      </c>
      <c r="AJ99" s="529" t="s">
        <v>2091</v>
      </c>
      <c r="AK99" s="523" t="s">
        <v>2146</v>
      </c>
      <c r="AL99" s="523" t="s">
        <v>2172</v>
      </c>
    </row>
    <row r="100" spans="1:38" ht="17.25" customHeight="1">
      <c r="A100" s="518" t="str">
        <f t="shared" si="1"/>
        <v>A02AA015-00017 Pile Work Piling Work Reinforced Concrete Pile (Square Type) Augering without Casing     Including Pile Connection and Joint Welding Work  200 ≤ SIZE &lt;250</v>
      </c>
      <c r="B100" s="523" t="s">
        <v>2173</v>
      </c>
      <c r="C100" s="523"/>
      <c r="D100" s="524" t="s">
        <v>2080</v>
      </c>
      <c r="E100" s="525" t="s">
        <v>2081</v>
      </c>
      <c r="F100" s="524" t="s">
        <v>2082</v>
      </c>
      <c r="G100" s="525" t="s">
        <v>2083</v>
      </c>
      <c r="H100" s="524" t="s">
        <v>2143</v>
      </c>
      <c r="I100" s="525" t="s">
        <v>2144</v>
      </c>
      <c r="J100" s="524" t="s">
        <v>2125</v>
      </c>
      <c r="K100" s="527" t="s">
        <v>2126</v>
      </c>
      <c r="L100" s="524" t="s">
        <v>1924</v>
      </c>
      <c r="M100" s="527"/>
      <c r="N100" s="524" t="s">
        <v>1924</v>
      </c>
      <c r="O100" s="527"/>
      <c r="P100" s="524" t="s">
        <v>1924</v>
      </c>
      <c r="Q100" s="527"/>
      <c r="R100" s="524" t="s">
        <v>1924</v>
      </c>
      <c r="S100" s="527"/>
      <c r="T100" s="524" t="s">
        <v>1932</v>
      </c>
      <c r="U100" s="527" t="s">
        <v>2088</v>
      </c>
      <c r="V100" s="524" t="s">
        <v>1924</v>
      </c>
      <c r="W100" s="527"/>
      <c r="X100" s="524" t="s">
        <v>2153</v>
      </c>
      <c r="Y100" s="527" t="s">
        <v>2154</v>
      </c>
      <c r="Z100" s="528"/>
      <c r="AA100" s="528" t="s">
        <v>2145</v>
      </c>
      <c r="AB100" s="528" t="s">
        <v>2090</v>
      </c>
      <c r="AC100" s="528"/>
      <c r="AD100" s="528"/>
      <c r="AE100" s="528"/>
      <c r="AF100" s="528"/>
      <c r="AG100" s="528"/>
      <c r="AH100" s="528"/>
      <c r="AI100" s="529" t="s">
        <v>2091</v>
      </c>
      <c r="AJ100" s="529" t="s">
        <v>2091</v>
      </c>
      <c r="AK100" s="523" t="s">
        <v>2146</v>
      </c>
      <c r="AL100" s="523" t="s">
        <v>2173</v>
      </c>
    </row>
    <row r="101" spans="1:38" ht="17.25" customHeight="1">
      <c r="A101" s="518" t="str">
        <f t="shared" si="1"/>
        <v>A02AA015-00018 Pile Work Piling Work Reinforced Concrete Pile (Square Type) Augering without Casing     Including Pile Connection and Joint Welding Work  250 ≤ SIZE &lt;300</v>
      </c>
      <c r="B101" s="523" t="s">
        <v>2174</v>
      </c>
      <c r="C101" s="523"/>
      <c r="D101" s="524" t="s">
        <v>2080</v>
      </c>
      <c r="E101" s="525" t="s">
        <v>2081</v>
      </c>
      <c r="F101" s="524" t="s">
        <v>2082</v>
      </c>
      <c r="G101" s="525" t="s">
        <v>2083</v>
      </c>
      <c r="H101" s="524" t="s">
        <v>2143</v>
      </c>
      <c r="I101" s="525" t="s">
        <v>2144</v>
      </c>
      <c r="J101" s="524" t="s">
        <v>2125</v>
      </c>
      <c r="K101" s="527" t="s">
        <v>2126</v>
      </c>
      <c r="L101" s="524" t="s">
        <v>1924</v>
      </c>
      <c r="M101" s="527"/>
      <c r="N101" s="524" t="s">
        <v>1924</v>
      </c>
      <c r="O101" s="527"/>
      <c r="P101" s="524" t="s">
        <v>1924</v>
      </c>
      <c r="Q101" s="527"/>
      <c r="R101" s="524" t="s">
        <v>1924</v>
      </c>
      <c r="S101" s="527"/>
      <c r="T101" s="524" t="s">
        <v>1932</v>
      </c>
      <c r="U101" s="527" t="s">
        <v>2088</v>
      </c>
      <c r="V101" s="524" t="s">
        <v>1924</v>
      </c>
      <c r="W101" s="527"/>
      <c r="X101" s="524" t="s">
        <v>2156</v>
      </c>
      <c r="Y101" s="527" t="s">
        <v>2157</v>
      </c>
      <c r="Z101" s="528"/>
      <c r="AA101" s="528" t="s">
        <v>2145</v>
      </c>
      <c r="AB101" s="528" t="s">
        <v>2090</v>
      </c>
      <c r="AC101" s="528"/>
      <c r="AD101" s="528"/>
      <c r="AE101" s="528"/>
      <c r="AF101" s="528"/>
      <c r="AG101" s="528"/>
      <c r="AH101" s="528"/>
      <c r="AI101" s="529" t="s">
        <v>2091</v>
      </c>
      <c r="AJ101" s="529" t="s">
        <v>2091</v>
      </c>
      <c r="AK101" s="523" t="s">
        <v>2146</v>
      </c>
      <c r="AL101" s="523" t="s">
        <v>2174</v>
      </c>
    </row>
    <row r="102" spans="1:38" ht="17.25" customHeight="1">
      <c r="A102" s="518" t="str">
        <f t="shared" si="1"/>
        <v>A02AA015-00019 Pile Work Piling Work Reinforced Concrete Pile (Square Type) Augering without Casing     Including Pile Connection and Joint Welding Work  300 ≤ SIZE &lt;350</v>
      </c>
      <c r="B102" s="523" t="s">
        <v>2175</v>
      </c>
      <c r="C102" s="523"/>
      <c r="D102" s="524" t="s">
        <v>2080</v>
      </c>
      <c r="E102" s="525" t="s">
        <v>2081</v>
      </c>
      <c r="F102" s="524" t="s">
        <v>2082</v>
      </c>
      <c r="G102" s="525" t="s">
        <v>2083</v>
      </c>
      <c r="H102" s="524" t="s">
        <v>2143</v>
      </c>
      <c r="I102" s="525" t="s">
        <v>2144</v>
      </c>
      <c r="J102" s="524" t="s">
        <v>2125</v>
      </c>
      <c r="K102" s="527" t="s">
        <v>2126</v>
      </c>
      <c r="L102" s="524" t="s">
        <v>1924</v>
      </c>
      <c r="M102" s="527"/>
      <c r="N102" s="524" t="s">
        <v>1924</v>
      </c>
      <c r="O102" s="527"/>
      <c r="P102" s="524" t="s">
        <v>1924</v>
      </c>
      <c r="Q102" s="527"/>
      <c r="R102" s="524" t="s">
        <v>1924</v>
      </c>
      <c r="S102" s="527"/>
      <c r="T102" s="524" t="s">
        <v>1932</v>
      </c>
      <c r="U102" s="527" t="s">
        <v>2088</v>
      </c>
      <c r="V102" s="524" t="s">
        <v>1924</v>
      </c>
      <c r="W102" s="527"/>
      <c r="X102" s="524" t="s">
        <v>2159</v>
      </c>
      <c r="Y102" s="527" t="s">
        <v>2160</v>
      </c>
      <c r="Z102" s="528"/>
      <c r="AA102" s="528" t="s">
        <v>2145</v>
      </c>
      <c r="AB102" s="528" t="s">
        <v>2090</v>
      </c>
      <c r="AC102" s="528"/>
      <c r="AD102" s="528"/>
      <c r="AE102" s="528"/>
      <c r="AF102" s="528"/>
      <c r="AG102" s="528"/>
      <c r="AH102" s="528"/>
      <c r="AI102" s="529" t="s">
        <v>2091</v>
      </c>
      <c r="AJ102" s="529" t="s">
        <v>2091</v>
      </c>
      <c r="AK102" s="523" t="s">
        <v>2146</v>
      </c>
      <c r="AL102" s="523" t="s">
        <v>2175</v>
      </c>
    </row>
    <row r="103" spans="1:38" ht="17.25" customHeight="1">
      <c r="A103" s="518" t="str">
        <f t="shared" si="1"/>
        <v>A02AA015-00020 Pile Work Piling Work Reinforced Concrete Pile (Square Type) Augering without Casing     Including Pile Connection and Joint Welding Work  350 ≤ SIZE &lt;400</v>
      </c>
      <c r="B103" s="523" t="s">
        <v>2176</v>
      </c>
      <c r="C103" s="523"/>
      <c r="D103" s="524" t="s">
        <v>2080</v>
      </c>
      <c r="E103" s="525" t="s">
        <v>2081</v>
      </c>
      <c r="F103" s="524" t="s">
        <v>2082</v>
      </c>
      <c r="G103" s="525" t="s">
        <v>2083</v>
      </c>
      <c r="H103" s="524" t="s">
        <v>2143</v>
      </c>
      <c r="I103" s="525" t="s">
        <v>2144</v>
      </c>
      <c r="J103" s="524" t="s">
        <v>2125</v>
      </c>
      <c r="K103" s="527" t="s">
        <v>2126</v>
      </c>
      <c r="L103" s="524" t="s">
        <v>1924</v>
      </c>
      <c r="M103" s="527"/>
      <c r="N103" s="524" t="s">
        <v>1924</v>
      </c>
      <c r="O103" s="527"/>
      <c r="P103" s="524" t="s">
        <v>1924</v>
      </c>
      <c r="Q103" s="527"/>
      <c r="R103" s="524" t="s">
        <v>1924</v>
      </c>
      <c r="S103" s="527"/>
      <c r="T103" s="524" t="s">
        <v>1932</v>
      </c>
      <c r="U103" s="527" t="s">
        <v>2088</v>
      </c>
      <c r="V103" s="524" t="s">
        <v>1924</v>
      </c>
      <c r="W103" s="527"/>
      <c r="X103" s="524" t="s">
        <v>2162</v>
      </c>
      <c r="Y103" s="527" t="s">
        <v>2163</v>
      </c>
      <c r="Z103" s="528"/>
      <c r="AA103" s="528" t="s">
        <v>2145</v>
      </c>
      <c r="AB103" s="528" t="s">
        <v>2090</v>
      </c>
      <c r="AC103" s="528"/>
      <c r="AD103" s="528"/>
      <c r="AE103" s="528"/>
      <c r="AF103" s="528"/>
      <c r="AG103" s="528"/>
      <c r="AH103" s="528"/>
      <c r="AI103" s="529" t="s">
        <v>2091</v>
      </c>
      <c r="AJ103" s="529" t="s">
        <v>2091</v>
      </c>
      <c r="AK103" s="523" t="s">
        <v>2146</v>
      </c>
      <c r="AL103" s="523" t="s">
        <v>2176</v>
      </c>
    </row>
    <row r="104" spans="1:38" ht="17.25" customHeight="1">
      <c r="A104" s="518" t="str">
        <f t="shared" si="1"/>
        <v>A02AA015-00021 Pile Work Piling Work Reinforced Concrete Pile (Square Type) Augering without Casing     Including Pile Connection and Joint Welding Work  400 ≤ SIZE &lt;450</v>
      </c>
      <c r="B104" s="523" t="s">
        <v>2177</v>
      </c>
      <c r="C104" s="523"/>
      <c r="D104" s="524" t="s">
        <v>2080</v>
      </c>
      <c r="E104" s="525" t="s">
        <v>2081</v>
      </c>
      <c r="F104" s="524" t="s">
        <v>2082</v>
      </c>
      <c r="G104" s="525" t="s">
        <v>2083</v>
      </c>
      <c r="H104" s="524" t="s">
        <v>2143</v>
      </c>
      <c r="I104" s="525" t="s">
        <v>2144</v>
      </c>
      <c r="J104" s="524" t="s">
        <v>2125</v>
      </c>
      <c r="K104" s="527" t="s">
        <v>2126</v>
      </c>
      <c r="L104" s="524" t="s">
        <v>1924</v>
      </c>
      <c r="M104" s="527"/>
      <c r="N104" s="524" t="s">
        <v>1924</v>
      </c>
      <c r="O104" s="527"/>
      <c r="P104" s="524" t="s">
        <v>1924</v>
      </c>
      <c r="Q104" s="527"/>
      <c r="R104" s="524" t="s">
        <v>1924</v>
      </c>
      <c r="S104" s="527"/>
      <c r="T104" s="524" t="s">
        <v>1932</v>
      </c>
      <c r="U104" s="527" t="s">
        <v>2088</v>
      </c>
      <c r="V104" s="524" t="s">
        <v>1924</v>
      </c>
      <c r="W104" s="527"/>
      <c r="X104" s="524" t="s">
        <v>2082</v>
      </c>
      <c r="Y104" s="527" t="s">
        <v>2165</v>
      </c>
      <c r="Z104" s="528"/>
      <c r="AA104" s="528" t="s">
        <v>2145</v>
      </c>
      <c r="AB104" s="528" t="s">
        <v>2090</v>
      </c>
      <c r="AC104" s="528"/>
      <c r="AD104" s="528"/>
      <c r="AE104" s="528"/>
      <c r="AF104" s="528"/>
      <c r="AG104" s="528"/>
      <c r="AH104" s="528"/>
      <c r="AI104" s="529" t="s">
        <v>2091</v>
      </c>
      <c r="AJ104" s="529" t="s">
        <v>2091</v>
      </c>
      <c r="AK104" s="523" t="s">
        <v>2146</v>
      </c>
      <c r="AL104" s="523" t="s">
        <v>2177</v>
      </c>
    </row>
    <row r="105" spans="1:38" ht="17.25" customHeight="1">
      <c r="A105" s="518" t="str">
        <f t="shared" si="1"/>
        <v>A02AA015-00022 Pile Work Piling Work Reinforced Concrete Pile (Square Type) Augering with Casing     Including Pile Connection and Joint Welding Work  SIZE &lt;200</v>
      </c>
      <c r="B105" s="523" t="s">
        <v>2178</v>
      </c>
      <c r="C105" s="523"/>
      <c r="D105" s="524" t="s">
        <v>2080</v>
      </c>
      <c r="E105" s="525" t="s">
        <v>2081</v>
      </c>
      <c r="F105" s="524" t="s">
        <v>2082</v>
      </c>
      <c r="G105" s="525" t="s">
        <v>2083</v>
      </c>
      <c r="H105" s="524" t="s">
        <v>2143</v>
      </c>
      <c r="I105" s="525" t="s">
        <v>2144</v>
      </c>
      <c r="J105" s="524" t="s">
        <v>2131</v>
      </c>
      <c r="K105" s="527" t="s">
        <v>2132</v>
      </c>
      <c r="L105" s="524" t="s">
        <v>1924</v>
      </c>
      <c r="M105" s="527"/>
      <c r="N105" s="524" t="s">
        <v>1924</v>
      </c>
      <c r="O105" s="527"/>
      <c r="P105" s="524" t="s">
        <v>1924</v>
      </c>
      <c r="Q105" s="527"/>
      <c r="R105" s="524" t="s">
        <v>1924</v>
      </c>
      <c r="S105" s="527"/>
      <c r="T105" s="524" t="s">
        <v>1932</v>
      </c>
      <c r="U105" s="527" t="s">
        <v>2088</v>
      </c>
      <c r="V105" s="524" t="s">
        <v>1924</v>
      </c>
      <c r="W105" s="527"/>
      <c r="X105" s="524" t="s">
        <v>2150</v>
      </c>
      <c r="Y105" s="527" t="s">
        <v>2151</v>
      </c>
      <c r="Z105" s="528"/>
      <c r="AA105" s="528" t="s">
        <v>2145</v>
      </c>
      <c r="AB105" s="528" t="s">
        <v>2090</v>
      </c>
      <c r="AC105" s="528"/>
      <c r="AD105" s="528"/>
      <c r="AE105" s="528"/>
      <c r="AF105" s="528"/>
      <c r="AG105" s="528"/>
      <c r="AH105" s="528"/>
      <c r="AI105" s="529" t="s">
        <v>2091</v>
      </c>
      <c r="AJ105" s="529" t="s">
        <v>2091</v>
      </c>
      <c r="AK105" s="523" t="s">
        <v>2146</v>
      </c>
      <c r="AL105" s="523" t="s">
        <v>2178</v>
      </c>
    </row>
    <row r="106" spans="1:38" ht="17.25" customHeight="1">
      <c r="A106" s="518" t="str">
        <f t="shared" si="1"/>
        <v>A02AA015-00023 Pile Work Piling Work Reinforced Concrete Pile (Square Type) Augering with Casing     Including Pile Connection and Joint Welding Work  200 ≤ SIZE &lt;250</v>
      </c>
      <c r="B106" s="523" t="s">
        <v>2179</v>
      </c>
      <c r="C106" s="523"/>
      <c r="D106" s="524" t="s">
        <v>2080</v>
      </c>
      <c r="E106" s="525" t="s">
        <v>2081</v>
      </c>
      <c r="F106" s="524" t="s">
        <v>2082</v>
      </c>
      <c r="G106" s="525" t="s">
        <v>2083</v>
      </c>
      <c r="H106" s="524" t="s">
        <v>2143</v>
      </c>
      <c r="I106" s="525" t="s">
        <v>2144</v>
      </c>
      <c r="J106" s="524" t="s">
        <v>2131</v>
      </c>
      <c r="K106" s="527" t="s">
        <v>2132</v>
      </c>
      <c r="L106" s="524" t="s">
        <v>1924</v>
      </c>
      <c r="M106" s="527"/>
      <c r="N106" s="524" t="s">
        <v>1924</v>
      </c>
      <c r="O106" s="527"/>
      <c r="P106" s="524" t="s">
        <v>1924</v>
      </c>
      <c r="Q106" s="527"/>
      <c r="R106" s="524" t="s">
        <v>1924</v>
      </c>
      <c r="S106" s="527"/>
      <c r="T106" s="524" t="s">
        <v>1932</v>
      </c>
      <c r="U106" s="527" t="s">
        <v>2088</v>
      </c>
      <c r="V106" s="524" t="s">
        <v>1924</v>
      </c>
      <c r="W106" s="527"/>
      <c r="X106" s="524" t="s">
        <v>2153</v>
      </c>
      <c r="Y106" s="527" t="s">
        <v>2154</v>
      </c>
      <c r="Z106" s="528"/>
      <c r="AA106" s="528" t="s">
        <v>2145</v>
      </c>
      <c r="AB106" s="528" t="s">
        <v>2090</v>
      </c>
      <c r="AC106" s="528"/>
      <c r="AD106" s="528"/>
      <c r="AE106" s="528"/>
      <c r="AF106" s="528"/>
      <c r="AG106" s="528"/>
      <c r="AH106" s="528"/>
      <c r="AI106" s="529" t="s">
        <v>2091</v>
      </c>
      <c r="AJ106" s="529" t="s">
        <v>2091</v>
      </c>
      <c r="AK106" s="523" t="s">
        <v>2146</v>
      </c>
      <c r="AL106" s="523" t="s">
        <v>2179</v>
      </c>
    </row>
    <row r="107" spans="1:38" ht="17.25" customHeight="1">
      <c r="A107" s="518" t="str">
        <f t="shared" si="1"/>
        <v>A02AA015-00024 Pile Work Piling Work Reinforced Concrete Pile (Square Type) Augering with Casing     Including Pile Connection and Joint Welding Work  250 ≤ SIZE &lt;300</v>
      </c>
      <c r="B107" s="523" t="s">
        <v>2180</v>
      </c>
      <c r="C107" s="523"/>
      <c r="D107" s="524" t="s">
        <v>2080</v>
      </c>
      <c r="E107" s="525" t="s">
        <v>2081</v>
      </c>
      <c r="F107" s="524" t="s">
        <v>2082</v>
      </c>
      <c r="G107" s="525" t="s">
        <v>2083</v>
      </c>
      <c r="H107" s="524" t="s">
        <v>2143</v>
      </c>
      <c r="I107" s="525" t="s">
        <v>2144</v>
      </c>
      <c r="J107" s="524" t="s">
        <v>2131</v>
      </c>
      <c r="K107" s="527" t="s">
        <v>2132</v>
      </c>
      <c r="L107" s="524" t="s">
        <v>1924</v>
      </c>
      <c r="M107" s="527"/>
      <c r="N107" s="524" t="s">
        <v>1924</v>
      </c>
      <c r="O107" s="527"/>
      <c r="P107" s="524" t="s">
        <v>1924</v>
      </c>
      <c r="Q107" s="527"/>
      <c r="R107" s="524" t="s">
        <v>1924</v>
      </c>
      <c r="S107" s="527"/>
      <c r="T107" s="524" t="s">
        <v>1932</v>
      </c>
      <c r="U107" s="527" t="s">
        <v>2088</v>
      </c>
      <c r="V107" s="524" t="s">
        <v>1924</v>
      </c>
      <c r="W107" s="527"/>
      <c r="X107" s="524" t="s">
        <v>2156</v>
      </c>
      <c r="Y107" s="527" t="s">
        <v>2157</v>
      </c>
      <c r="Z107" s="528"/>
      <c r="AA107" s="528" t="s">
        <v>2145</v>
      </c>
      <c r="AB107" s="528" t="s">
        <v>2090</v>
      </c>
      <c r="AC107" s="528"/>
      <c r="AD107" s="528"/>
      <c r="AE107" s="528"/>
      <c r="AF107" s="528"/>
      <c r="AG107" s="528"/>
      <c r="AH107" s="528"/>
      <c r="AI107" s="529" t="s">
        <v>2091</v>
      </c>
      <c r="AJ107" s="529" t="s">
        <v>2091</v>
      </c>
      <c r="AK107" s="523" t="s">
        <v>2146</v>
      </c>
      <c r="AL107" s="523" t="s">
        <v>2180</v>
      </c>
    </row>
    <row r="108" spans="1:38" ht="17.25" customHeight="1">
      <c r="A108" s="518" t="str">
        <f t="shared" si="1"/>
        <v>A02AA015-00025 Pile Work Piling Work Reinforced Concrete Pile (Square Type) Augering with Casing     Including Pile Connection and Joint Welding Work  300 ≤ SIZE &lt;350</v>
      </c>
      <c r="B108" s="523" t="s">
        <v>2181</v>
      </c>
      <c r="C108" s="523"/>
      <c r="D108" s="524" t="s">
        <v>2080</v>
      </c>
      <c r="E108" s="525" t="s">
        <v>2081</v>
      </c>
      <c r="F108" s="524" t="s">
        <v>2082</v>
      </c>
      <c r="G108" s="525" t="s">
        <v>2083</v>
      </c>
      <c r="H108" s="524" t="s">
        <v>2143</v>
      </c>
      <c r="I108" s="525" t="s">
        <v>2144</v>
      </c>
      <c r="J108" s="524" t="s">
        <v>2131</v>
      </c>
      <c r="K108" s="527" t="s">
        <v>2132</v>
      </c>
      <c r="L108" s="524" t="s">
        <v>1924</v>
      </c>
      <c r="M108" s="527"/>
      <c r="N108" s="524" t="s">
        <v>1924</v>
      </c>
      <c r="O108" s="527"/>
      <c r="P108" s="524" t="s">
        <v>1924</v>
      </c>
      <c r="Q108" s="527"/>
      <c r="R108" s="524" t="s">
        <v>1924</v>
      </c>
      <c r="S108" s="527"/>
      <c r="T108" s="524" t="s">
        <v>1932</v>
      </c>
      <c r="U108" s="527" t="s">
        <v>2088</v>
      </c>
      <c r="V108" s="524" t="s">
        <v>1924</v>
      </c>
      <c r="W108" s="527"/>
      <c r="X108" s="524" t="s">
        <v>2159</v>
      </c>
      <c r="Y108" s="527" t="s">
        <v>2160</v>
      </c>
      <c r="Z108" s="528"/>
      <c r="AA108" s="528" t="s">
        <v>2145</v>
      </c>
      <c r="AB108" s="528" t="s">
        <v>2090</v>
      </c>
      <c r="AC108" s="528"/>
      <c r="AD108" s="528"/>
      <c r="AE108" s="528"/>
      <c r="AF108" s="528"/>
      <c r="AG108" s="528"/>
      <c r="AH108" s="528"/>
      <c r="AI108" s="529" t="s">
        <v>2091</v>
      </c>
      <c r="AJ108" s="529" t="s">
        <v>2091</v>
      </c>
      <c r="AK108" s="523" t="s">
        <v>2146</v>
      </c>
      <c r="AL108" s="523" t="s">
        <v>2181</v>
      </c>
    </row>
    <row r="109" spans="1:38" ht="17.25" customHeight="1">
      <c r="A109" s="518" t="str">
        <f t="shared" si="1"/>
        <v>A02AA015-00026 Pile Work Piling Work Reinforced Concrete Pile (Square Type) Augering with Casing     Including Pile Connection and Joint Welding Work  350 ≤ SIZE &lt;400</v>
      </c>
      <c r="B109" s="523" t="s">
        <v>2182</v>
      </c>
      <c r="C109" s="523"/>
      <c r="D109" s="524" t="s">
        <v>2080</v>
      </c>
      <c r="E109" s="525" t="s">
        <v>2081</v>
      </c>
      <c r="F109" s="524" t="s">
        <v>2082</v>
      </c>
      <c r="G109" s="525" t="s">
        <v>2083</v>
      </c>
      <c r="H109" s="524" t="s">
        <v>2143</v>
      </c>
      <c r="I109" s="525" t="s">
        <v>2144</v>
      </c>
      <c r="J109" s="524" t="s">
        <v>2131</v>
      </c>
      <c r="K109" s="527" t="s">
        <v>2132</v>
      </c>
      <c r="L109" s="524" t="s">
        <v>1924</v>
      </c>
      <c r="M109" s="527"/>
      <c r="N109" s="524" t="s">
        <v>1924</v>
      </c>
      <c r="O109" s="527"/>
      <c r="P109" s="524" t="s">
        <v>1924</v>
      </c>
      <c r="Q109" s="527"/>
      <c r="R109" s="524" t="s">
        <v>1924</v>
      </c>
      <c r="S109" s="527"/>
      <c r="T109" s="524" t="s">
        <v>1932</v>
      </c>
      <c r="U109" s="527" t="s">
        <v>2088</v>
      </c>
      <c r="V109" s="524" t="s">
        <v>1924</v>
      </c>
      <c r="W109" s="527"/>
      <c r="X109" s="524" t="s">
        <v>2162</v>
      </c>
      <c r="Y109" s="527" t="s">
        <v>2163</v>
      </c>
      <c r="Z109" s="528"/>
      <c r="AA109" s="528" t="s">
        <v>2145</v>
      </c>
      <c r="AB109" s="528" t="s">
        <v>2090</v>
      </c>
      <c r="AC109" s="528"/>
      <c r="AD109" s="528"/>
      <c r="AE109" s="528"/>
      <c r="AF109" s="528"/>
      <c r="AG109" s="528"/>
      <c r="AH109" s="528"/>
      <c r="AI109" s="529" t="s">
        <v>2091</v>
      </c>
      <c r="AJ109" s="529" t="s">
        <v>2091</v>
      </c>
      <c r="AK109" s="523" t="s">
        <v>2146</v>
      </c>
      <c r="AL109" s="523" t="s">
        <v>2182</v>
      </c>
    </row>
    <row r="110" spans="1:38" ht="17.25" customHeight="1">
      <c r="A110" s="518" t="str">
        <f t="shared" si="1"/>
        <v>A02AA015-00027 Pile Work Piling Work Reinforced Concrete Pile (Square Type) Augering with Casing     Including Pile Connection and Joint Welding Work  400 ≤ SIZE &lt;450</v>
      </c>
      <c r="B110" s="523" t="s">
        <v>2183</v>
      </c>
      <c r="C110" s="523"/>
      <c r="D110" s="524" t="s">
        <v>2080</v>
      </c>
      <c r="E110" s="525" t="s">
        <v>2081</v>
      </c>
      <c r="F110" s="524" t="s">
        <v>2082</v>
      </c>
      <c r="G110" s="525" t="s">
        <v>2083</v>
      </c>
      <c r="H110" s="524" t="s">
        <v>2143</v>
      </c>
      <c r="I110" s="525" t="s">
        <v>2144</v>
      </c>
      <c r="J110" s="524" t="s">
        <v>2131</v>
      </c>
      <c r="K110" s="527" t="s">
        <v>2132</v>
      </c>
      <c r="L110" s="524" t="s">
        <v>1924</v>
      </c>
      <c r="M110" s="527"/>
      <c r="N110" s="524" t="s">
        <v>1924</v>
      </c>
      <c r="O110" s="527"/>
      <c r="P110" s="524" t="s">
        <v>1924</v>
      </c>
      <c r="Q110" s="527"/>
      <c r="R110" s="524" t="s">
        <v>1924</v>
      </c>
      <c r="S110" s="527"/>
      <c r="T110" s="524" t="s">
        <v>1932</v>
      </c>
      <c r="U110" s="527" t="s">
        <v>2088</v>
      </c>
      <c r="V110" s="524" t="s">
        <v>1924</v>
      </c>
      <c r="W110" s="527"/>
      <c r="X110" s="524" t="s">
        <v>2082</v>
      </c>
      <c r="Y110" s="527" t="s">
        <v>2165</v>
      </c>
      <c r="Z110" s="528"/>
      <c r="AA110" s="528" t="s">
        <v>2145</v>
      </c>
      <c r="AB110" s="528" t="s">
        <v>2090</v>
      </c>
      <c r="AC110" s="528"/>
      <c r="AD110" s="528"/>
      <c r="AE110" s="528"/>
      <c r="AF110" s="528"/>
      <c r="AG110" s="528"/>
      <c r="AH110" s="528"/>
      <c r="AI110" s="529" t="s">
        <v>2091</v>
      </c>
      <c r="AJ110" s="529" t="s">
        <v>2091</v>
      </c>
      <c r="AK110" s="523" t="s">
        <v>2146</v>
      </c>
      <c r="AL110" s="523" t="s">
        <v>2183</v>
      </c>
    </row>
    <row r="111" spans="1:38" ht="17.25" customHeight="1">
      <c r="A111" s="518" t="str">
        <f t="shared" si="1"/>
        <v>A02AA015-00028 Pile Work Piling Work Reinforced Concrete Pile (Square Type) Percussion Rotary Drilling with Casing     Including Pile Connection and Joint Welding Work  SIZE &lt;200</v>
      </c>
      <c r="B111" s="523" t="s">
        <v>2184</v>
      </c>
      <c r="C111" s="523"/>
      <c r="D111" s="524" t="s">
        <v>2080</v>
      </c>
      <c r="E111" s="525" t="s">
        <v>2081</v>
      </c>
      <c r="F111" s="524" t="s">
        <v>2082</v>
      </c>
      <c r="G111" s="525" t="s">
        <v>2083</v>
      </c>
      <c r="H111" s="524" t="s">
        <v>2143</v>
      </c>
      <c r="I111" s="525" t="s">
        <v>2144</v>
      </c>
      <c r="J111" s="524" t="s">
        <v>2137</v>
      </c>
      <c r="K111" s="527" t="s">
        <v>2138</v>
      </c>
      <c r="L111" s="524" t="s">
        <v>1924</v>
      </c>
      <c r="M111" s="527"/>
      <c r="N111" s="524" t="s">
        <v>1924</v>
      </c>
      <c r="O111" s="527"/>
      <c r="P111" s="524" t="s">
        <v>1924</v>
      </c>
      <c r="Q111" s="527"/>
      <c r="R111" s="524" t="s">
        <v>1924</v>
      </c>
      <c r="S111" s="527"/>
      <c r="T111" s="524" t="s">
        <v>1932</v>
      </c>
      <c r="U111" s="527" t="s">
        <v>2088</v>
      </c>
      <c r="V111" s="524" t="s">
        <v>1924</v>
      </c>
      <c r="W111" s="527"/>
      <c r="X111" s="524" t="s">
        <v>2150</v>
      </c>
      <c r="Y111" s="527" t="s">
        <v>2151</v>
      </c>
      <c r="Z111" s="528"/>
      <c r="AA111" s="528" t="s">
        <v>2145</v>
      </c>
      <c r="AB111" s="528" t="s">
        <v>2090</v>
      </c>
      <c r="AC111" s="528"/>
      <c r="AD111" s="528"/>
      <c r="AE111" s="528"/>
      <c r="AF111" s="528"/>
      <c r="AG111" s="528"/>
      <c r="AH111" s="528"/>
      <c r="AI111" s="529" t="s">
        <v>2091</v>
      </c>
      <c r="AJ111" s="529" t="s">
        <v>2091</v>
      </c>
      <c r="AK111" s="523" t="s">
        <v>2146</v>
      </c>
      <c r="AL111" s="523" t="s">
        <v>2184</v>
      </c>
    </row>
    <row r="112" spans="1:38" ht="17.25" customHeight="1">
      <c r="A112" s="518" t="str">
        <f t="shared" si="1"/>
        <v>A02AA015-00029 Pile Work Piling Work Reinforced Concrete Pile (Square Type) Percussion Rotary Drilling with Casing     Including Pile Connection and Joint Welding Work  200 ≤ SIZE &lt;250</v>
      </c>
      <c r="B112" s="523" t="s">
        <v>2185</v>
      </c>
      <c r="C112" s="523"/>
      <c r="D112" s="524" t="s">
        <v>2080</v>
      </c>
      <c r="E112" s="525" t="s">
        <v>2081</v>
      </c>
      <c r="F112" s="524" t="s">
        <v>2082</v>
      </c>
      <c r="G112" s="525" t="s">
        <v>2083</v>
      </c>
      <c r="H112" s="524" t="s">
        <v>2143</v>
      </c>
      <c r="I112" s="525" t="s">
        <v>2144</v>
      </c>
      <c r="J112" s="524" t="s">
        <v>2137</v>
      </c>
      <c r="K112" s="527" t="s">
        <v>2138</v>
      </c>
      <c r="L112" s="524" t="s">
        <v>1924</v>
      </c>
      <c r="M112" s="527"/>
      <c r="N112" s="524" t="s">
        <v>1924</v>
      </c>
      <c r="O112" s="527"/>
      <c r="P112" s="524" t="s">
        <v>1924</v>
      </c>
      <c r="Q112" s="527"/>
      <c r="R112" s="524" t="s">
        <v>1924</v>
      </c>
      <c r="S112" s="527"/>
      <c r="T112" s="524" t="s">
        <v>1932</v>
      </c>
      <c r="U112" s="527" t="s">
        <v>2088</v>
      </c>
      <c r="V112" s="524" t="s">
        <v>1924</v>
      </c>
      <c r="W112" s="527"/>
      <c r="X112" s="524" t="s">
        <v>2153</v>
      </c>
      <c r="Y112" s="527" t="s">
        <v>2154</v>
      </c>
      <c r="Z112" s="528"/>
      <c r="AA112" s="528" t="s">
        <v>2145</v>
      </c>
      <c r="AB112" s="528" t="s">
        <v>2090</v>
      </c>
      <c r="AC112" s="528"/>
      <c r="AD112" s="528"/>
      <c r="AE112" s="528"/>
      <c r="AF112" s="528"/>
      <c r="AG112" s="528"/>
      <c r="AH112" s="528"/>
      <c r="AI112" s="529" t="s">
        <v>2091</v>
      </c>
      <c r="AJ112" s="529" t="s">
        <v>2091</v>
      </c>
      <c r="AK112" s="523" t="s">
        <v>2146</v>
      </c>
      <c r="AL112" s="523" t="s">
        <v>2185</v>
      </c>
    </row>
    <row r="113" spans="1:38" ht="17.25" customHeight="1">
      <c r="A113" s="518" t="str">
        <f t="shared" si="1"/>
        <v>A02AA015-00030 Pile Work Piling Work Reinforced Concrete Pile (Square Type) Percussion Rotary Drilling with Casing     Including Pile Connection and Joint Welding Work  250 ≤ SIZE &lt;300</v>
      </c>
      <c r="B113" s="523" t="s">
        <v>2186</v>
      </c>
      <c r="C113" s="523"/>
      <c r="D113" s="524" t="s">
        <v>2080</v>
      </c>
      <c r="E113" s="525" t="s">
        <v>2081</v>
      </c>
      <c r="F113" s="524" t="s">
        <v>2082</v>
      </c>
      <c r="G113" s="525" t="s">
        <v>2083</v>
      </c>
      <c r="H113" s="524" t="s">
        <v>2143</v>
      </c>
      <c r="I113" s="525" t="s">
        <v>2144</v>
      </c>
      <c r="J113" s="524" t="s">
        <v>2137</v>
      </c>
      <c r="K113" s="527" t="s">
        <v>2138</v>
      </c>
      <c r="L113" s="524" t="s">
        <v>1924</v>
      </c>
      <c r="M113" s="527"/>
      <c r="N113" s="524" t="s">
        <v>1924</v>
      </c>
      <c r="O113" s="527"/>
      <c r="P113" s="524" t="s">
        <v>1924</v>
      </c>
      <c r="Q113" s="527"/>
      <c r="R113" s="524" t="s">
        <v>1924</v>
      </c>
      <c r="S113" s="527"/>
      <c r="T113" s="524" t="s">
        <v>1932</v>
      </c>
      <c r="U113" s="527" t="s">
        <v>2088</v>
      </c>
      <c r="V113" s="524" t="s">
        <v>1924</v>
      </c>
      <c r="W113" s="527"/>
      <c r="X113" s="524" t="s">
        <v>2156</v>
      </c>
      <c r="Y113" s="527" t="s">
        <v>2157</v>
      </c>
      <c r="Z113" s="528"/>
      <c r="AA113" s="528" t="s">
        <v>2145</v>
      </c>
      <c r="AB113" s="528" t="s">
        <v>2090</v>
      </c>
      <c r="AC113" s="528"/>
      <c r="AD113" s="528"/>
      <c r="AE113" s="528"/>
      <c r="AF113" s="528"/>
      <c r="AG113" s="528"/>
      <c r="AH113" s="528"/>
      <c r="AI113" s="529" t="s">
        <v>2091</v>
      </c>
      <c r="AJ113" s="529" t="s">
        <v>2091</v>
      </c>
      <c r="AK113" s="523" t="s">
        <v>2146</v>
      </c>
      <c r="AL113" s="523" t="s">
        <v>2186</v>
      </c>
    </row>
    <row r="114" spans="1:38" ht="17.25" customHeight="1">
      <c r="A114" s="518" t="str">
        <f t="shared" si="1"/>
        <v>A02AA015-00031 Pile Work Piling Work Reinforced Concrete Pile (Square Type) Percussion Rotary Drilling with Casing     Including Pile Connection and Joint Welding Work  300 ≤ SIZE &lt;350</v>
      </c>
      <c r="B114" s="523" t="s">
        <v>2187</v>
      </c>
      <c r="C114" s="523"/>
      <c r="D114" s="524" t="s">
        <v>2080</v>
      </c>
      <c r="E114" s="525" t="s">
        <v>2081</v>
      </c>
      <c r="F114" s="524" t="s">
        <v>2082</v>
      </c>
      <c r="G114" s="525" t="s">
        <v>2083</v>
      </c>
      <c r="H114" s="524" t="s">
        <v>2143</v>
      </c>
      <c r="I114" s="525" t="s">
        <v>2144</v>
      </c>
      <c r="J114" s="524" t="s">
        <v>2137</v>
      </c>
      <c r="K114" s="527" t="s">
        <v>2138</v>
      </c>
      <c r="L114" s="524" t="s">
        <v>1924</v>
      </c>
      <c r="M114" s="527"/>
      <c r="N114" s="524" t="s">
        <v>1924</v>
      </c>
      <c r="O114" s="527"/>
      <c r="P114" s="524" t="s">
        <v>1924</v>
      </c>
      <c r="Q114" s="527"/>
      <c r="R114" s="524" t="s">
        <v>1924</v>
      </c>
      <c r="S114" s="527"/>
      <c r="T114" s="524" t="s">
        <v>1932</v>
      </c>
      <c r="U114" s="527" t="s">
        <v>2088</v>
      </c>
      <c r="V114" s="524" t="s">
        <v>1924</v>
      </c>
      <c r="W114" s="527"/>
      <c r="X114" s="524" t="s">
        <v>2159</v>
      </c>
      <c r="Y114" s="527" t="s">
        <v>2160</v>
      </c>
      <c r="Z114" s="528"/>
      <c r="AA114" s="528" t="s">
        <v>2145</v>
      </c>
      <c r="AB114" s="528" t="s">
        <v>2090</v>
      </c>
      <c r="AC114" s="528"/>
      <c r="AD114" s="528"/>
      <c r="AE114" s="528"/>
      <c r="AF114" s="528"/>
      <c r="AG114" s="528"/>
      <c r="AH114" s="528"/>
      <c r="AI114" s="529" t="s">
        <v>2091</v>
      </c>
      <c r="AJ114" s="529" t="s">
        <v>2091</v>
      </c>
      <c r="AK114" s="523" t="s">
        <v>2146</v>
      </c>
      <c r="AL114" s="523" t="s">
        <v>2187</v>
      </c>
    </row>
    <row r="115" spans="1:38" ht="17.25" customHeight="1">
      <c r="A115" s="518" t="str">
        <f t="shared" si="1"/>
        <v>A02AA015-00032 Pile Work Piling Work Reinforced Concrete Pile (Square Type) Percussion Rotary Drilling with Casing     Including Pile Connection and Joint Welding Work  350 ≤ SIZE &lt;400</v>
      </c>
      <c r="B115" s="523" t="s">
        <v>2188</v>
      </c>
      <c r="C115" s="523"/>
      <c r="D115" s="524" t="s">
        <v>2080</v>
      </c>
      <c r="E115" s="525" t="s">
        <v>2081</v>
      </c>
      <c r="F115" s="524" t="s">
        <v>2082</v>
      </c>
      <c r="G115" s="525" t="s">
        <v>2083</v>
      </c>
      <c r="H115" s="524" t="s">
        <v>2143</v>
      </c>
      <c r="I115" s="525" t="s">
        <v>2144</v>
      </c>
      <c r="J115" s="524" t="s">
        <v>2137</v>
      </c>
      <c r="K115" s="527" t="s">
        <v>2138</v>
      </c>
      <c r="L115" s="524" t="s">
        <v>1924</v>
      </c>
      <c r="M115" s="527"/>
      <c r="N115" s="524" t="s">
        <v>1924</v>
      </c>
      <c r="O115" s="527"/>
      <c r="P115" s="524" t="s">
        <v>1924</v>
      </c>
      <c r="Q115" s="527"/>
      <c r="R115" s="524" t="s">
        <v>1924</v>
      </c>
      <c r="S115" s="527"/>
      <c r="T115" s="524" t="s">
        <v>1932</v>
      </c>
      <c r="U115" s="527" t="s">
        <v>2088</v>
      </c>
      <c r="V115" s="524" t="s">
        <v>1924</v>
      </c>
      <c r="W115" s="527"/>
      <c r="X115" s="524" t="s">
        <v>2162</v>
      </c>
      <c r="Y115" s="527" t="s">
        <v>2163</v>
      </c>
      <c r="Z115" s="528"/>
      <c r="AA115" s="528" t="s">
        <v>2145</v>
      </c>
      <c r="AB115" s="528" t="s">
        <v>2090</v>
      </c>
      <c r="AC115" s="528"/>
      <c r="AD115" s="528"/>
      <c r="AE115" s="528"/>
      <c r="AF115" s="528"/>
      <c r="AG115" s="528"/>
      <c r="AH115" s="528"/>
      <c r="AI115" s="529" t="s">
        <v>2091</v>
      </c>
      <c r="AJ115" s="529" t="s">
        <v>2091</v>
      </c>
      <c r="AK115" s="523" t="s">
        <v>2146</v>
      </c>
      <c r="AL115" s="523" t="s">
        <v>2188</v>
      </c>
    </row>
    <row r="116" spans="1:38" ht="17.25" customHeight="1">
      <c r="A116" s="518" t="str">
        <f t="shared" si="1"/>
        <v>A02AA015-00033 Pile Work Piling Work Reinforced Concrete Pile (Square Type) Percussion Rotary Drilling with Casing     Including Pile Connection and Joint Welding Work  400 ≤ SIZE &lt;450</v>
      </c>
      <c r="B116" s="523" t="s">
        <v>2189</v>
      </c>
      <c r="C116" s="523"/>
      <c r="D116" s="524" t="s">
        <v>2080</v>
      </c>
      <c r="E116" s="525" t="s">
        <v>2081</v>
      </c>
      <c r="F116" s="524" t="s">
        <v>2082</v>
      </c>
      <c r="G116" s="525" t="s">
        <v>2083</v>
      </c>
      <c r="H116" s="524" t="s">
        <v>2143</v>
      </c>
      <c r="I116" s="525" t="s">
        <v>2144</v>
      </c>
      <c r="J116" s="524" t="s">
        <v>2137</v>
      </c>
      <c r="K116" s="527" t="s">
        <v>2138</v>
      </c>
      <c r="L116" s="524" t="s">
        <v>1924</v>
      </c>
      <c r="M116" s="527"/>
      <c r="N116" s="524" t="s">
        <v>1924</v>
      </c>
      <c r="O116" s="527"/>
      <c r="P116" s="524" t="s">
        <v>1924</v>
      </c>
      <c r="Q116" s="527"/>
      <c r="R116" s="524" t="s">
        <v>1924</v>
      </c>
      <c r="S116" s="527"/>
      <c r="T116" s="524" t="s">
        <v>1932</v>
      </c>
      <c r="U116" s="527" t="s">
        <v>2088</v>
      </c>
      <c r="V116" s="524" t="s">
        <v>1924</v>
      </c>
      <c r="W116" s="527"/>
      <c r="X116" s="524" t="s">
        <v>2082</v>
      </c>
      <c r="Y116" s="527" t="s">
        <v>2165</v>
      </c>
      <c r="Z116" s="528"/>
      <c r="AA116" s="528" t="s">
        <v>2145</v>
      </c>
      <c r="AB116" s="528" t="s">
        <v>2090</v>
      </c>
      <c r="AC116" s="528"/>
      <c r="AD116" s="528"/>
      <c r="AE116" s="528"/>
      <c r="AF116" s="528"/>
      <c r="AG116" s="528"/>
      <c r="AH116" s="528"/>
      <c r="AI116" s="529" t="s">
        <v>2091</v>
      </c>
      <c r="AJ116" s="529" t="s">
        <v>2091</v>
      </c>
      <c r="AK116" s="523" t="s">
        <v>2146</v>
      </c>
      <c r="AL116" s="523" t="s">
        <v>2189</v>
      </c>
    </row>
    <row r="117" spans="1:38" ht="17.25" customHeight="1">
      <c r="A117" s="518" t="str">
        <f t="shared" si="1"/>
        <v xml:space="preserve">A02AA016-00001 Pile Work Piling Work Pretensioned Concrete Pile (Type-A) Direct Driving     Including Pile Connection and Joint Welding Work  </v>
      </c>
      <c r="B117" s="523" t="s">
        <v>2190</v>
      </c>
      <c r="C117" s="523"/>
      <c r="D117" s="524" t="s">
        <v>2080</v>
      </c>
      <c r="E117" s="525" t="s">
        <v>2081</v>
      </c>
      <c r="F117" s="524" t="s">
        <v>2082</v>
      </c>
      <c r="G117" s="525" t="s">
        <v>2083</v>
      </c>
      <c r="H117" s="524" t="s">
        <v>2191</v>
      </c>
      <c r="I117" s="525" t="s">
        <v>2192</v>
      </c>
      <c r="J117" s="524" t="s">
        <v>2086</v>
      </c>
      <c r="K117" s="527" t="s">
        <v>2087</v>
      </c>
      <c r="L117" s="524" t="s">
        <v>1924</v>
      </c>
      <c r="M117" s="527"/>
      <c r="N117" s="524" t="s">
        <v>1924</v>
      </c>
      <c r="O117" s="527"/>
      <c r="P117" s="524" t="s">
        <v>1924</v>
      </c>
      <c r="Q117" s="527"/>
      <c r="R117" s="524" t="s">
        <v>1924</v>
      </c>
      <c r="S117" s="527"/>
      <c r="T117" s="524" t="s">
        <v>1932</v>
      </c>
      <c r="U117" s="527" t="s">
        <v>2088</v>
      </c>
      <c r="V117" s="524" t="s">
        <v>1924</v>
      </c>
      <c r="W117" s="527"/>
      <c r="X117" s="524" t="s">
        <v>1924</v>
      </c>
      <c r="Y117" s="527"/>
      <c r="Z117" s="528"/>
      <c r="AA117" s="528" t="s">
        <v>2089</v>
      </c>
      <c r="AB117" s="528" t="s">
        <v>2090</v>
      </c>
      <c r="AC117" s="528"/>
      <c r="AD117" s="528"/>
      <c r="AE117" s="528"/>
      <c r="AF117" s="528"/>
      <c r="AG117" s="528"/>
      <c r="AH117" s="528"/>
      <c r="AI117" s="529" t="s">
        <v>2091</v>
      </c>
      <c r="AJ117" s="529" t="s">
        <v>2091</v>
      </c>
      <c r="AK117" s="523" t="s">
        <v>2193</v>
      </c>
      <c r="AL117" s="523" t="s">
        <v>2190</v>
      </c>
    </row>
    <row r="118" spans="1:38" ht="17.25" customHeight="1">
      <c r="A118" s="518" t="str">
        <f t="shared" si="1"/>
        <v xml:space="preserve">A02AA016-00002 Pile Work Piling Work Pretensioned Concrete Pile (Type-A) Driving After Predrilling     Including Pile Connection and Joint Welding Work  </v>
      </c>
      <c r="B118" s="523" t="s">
        <v>2194</v>
      </c>
      <c r="C118" s="523"/>
      <c r="D118" s="524" t="s">
        <v>2080</v>
      </c>
      <c r="E118" s="525" t="s">
        <v>2081</v>
      </c>
      <c r="F118" s="524" t="s">
        <v>2082</v>
      </c>
      <c r="G118" s="525" t="s">
        <v>2083</v>
      </c>
      <c r="H118" s="524" t="s">
        <v>2191</v>
      </c>
      <c r="I118" s="525" t="s">
        <v>2192</v>
      </c>
      <c r="J118" s="524" t="s">
        <v>2094</v>
      </c>
      <c r="K118" s="527" t="s">
        <v>2095</v>
      </c>
      <c r="L118" s="524" t="s">
        <v>1924</v>
      </c>
      <c r="M118" s="527"/>
      <c r="N118" s="524" t="s">
        <v>1924</v>
      </c>
      <c r="O118" s="527"/>
      <c r="P118" s="524" t="s">
        <v>1924</v>
      </c>
      <c r="Q118" s="527"/>
      <c r="R118" s="524" t="s">
        <v>1924</v>
      </c>
      <c r="S118" s="527"/>
      <c r="T118" s="524" t="s">
        <v>1932</v>
      </c>
      <c r="U118" s="527" t="s">
        <v>2088</v>
      </c>
      <c r="V118" s="524" t="s">
        <v>1924</v>
      </c>
      <c r="W118" s="527"/>
      <c r="X118" s="524" t="s">
        <v>1924</v>
      </c>
      <c r="Y118" s="527"/>
      <c r="Z118" s="528"/>
      <c r="AA118" s="528" t="s">
        <v>2089</v>
      </c>
      <c r="AB118" s="528" t="s">
        <v>2090</v>
      </c>
      <c r="AC118" s="528"/>
      <c r="AD118" s="528"/>
      <c r="AE118" s="528"/>
      <c r="AF118" s="528"/>
      <c r="AG118" s="528"/>
      <c r="AH118" s="528"/>
      <c r="AI118" s="529" t="s">
        <v>2091</v>
      </c>
      <c r="AJ118" s="529" t="s">
        <v>2091</v>
      </c>
      <c r="AK118" s="523" t="s">
        <v>2193</v>
      </c>
      <c r="AL118" s="523" t="s">
        <v>2194</v>
      </c>
    </row>
    <row r="119" spans="1:38" ht="17.25" customHeight="1">
      <c r="A119" s="518" t="str">
        <f t="shared" si="1"/>
        <v xml:space="preserve">A02AA016-00003 Pile Work Piling Work Pretensioned Concrete Pile (Type-A) Jacking     Including Pile Connection and Joint Welding Work  </v>
      </c>
      <c r="B119" s="523" t="s">
        <v>2195</v>
      </c>
      <c r="C119" s="523"/>
      <c r="D119" s="524" t="s">
        <v>2080</v>
      </c>
      <c r="E119" s="525" t="s">
        <v>2081</v>
      </c>
      <c r="F119" s="524" t="s">
        <v>2082</v>
      </c>
      <c r="G119" s="525" t="s">
        <v>2083</v>
      </c>
      <c r="H119" s="524" t="s">
        <v>2191</v>
      </c>
      <c r="I119" s="525" t="s">
        <v>2192</v>
      </c>
      <c r="J119" s="524" t="s">
        <v>2097</v>
      </c>
      <c r="K119" s="527" t="s">
        <v>2098</v>
      </c>
      <c r="L119" s="524" t="s">
        <v>1924</v>
      </c>
      <c r="M119" s="527"/>
      <c r="N119" s="524" t="s">
        <v>1924</v>
      </c>
      <c r="O119" s="527"/>
      <c r="P119" s="524" t="s">
        <v>1924</v>
      </c>
      <c r="Q119" s="527"/>
      <c r="R119" s="524" t="s">
        <v>1924</v>
      </c>
      <c r="S119" s="527"/>
      <c r="T119" s="524" t="s">
        <v>1932</v>
      </c>
      <c r="U119" s="527" t="s">
        <v>2088</v>
      </c>
      <c r="V119" s="524" t="s">
        <v>1924</v>
      </c>
      <c r="W119" s="527"/>
      <c r="X119" s="524" t="s">
        <v>1924</v>
      </c>
      <c r="Y119" s="527"/>
      <c r="Z119" s="528"/>
      <c r="AA119" s="528" t="s">
        <v>2089</v>
      </c>
      <c r="AB119" s="528" t="s">
        <v>2090</v>
      </c>
      <c r="AC119" s="528"/>
      <c r="AD119" s="528"/>
      <c r="AE119" s="528"/>
      <c r="AF119" s="528"/>
      <c r="AG119" s="528"/>
      <c r="AH119" s="528"/>
      <c r="AI119" s="529" t="s">
        <v>2091</v>
      </c>
      <c r="AJ119" s="529" t="s">
        <v>2091</v>
      </c>
      <c r="AK119" s="523" t="s">
        <v>2193</v>
      </c>
      <c r="AL119" s="523" t="s">
        <v>2195</v>
      </c>
    </row>
    <row r="120" spans="1:38" ht="17.25" customHeight="1">
      <c r="A120" s="518" t="str">
        <f t="shared" si="1"/>
        <v xml:space="preserve">A02AA016-00004 Pile Work Piling Work Pretensioned Concrete Pile (Type-A) Soil Cement Injected Precast(S.I.P) Pile Method     Including Pile Connection and Joint Welding Work  </v>
      </c>
      <c r="B120" s="523" t="s">
        <v>2196</v>
      </c>
      <c r="C120" s="523"/>
      <c r="D120" s="524" t="s">
        <v>2080</v>
      </c>
      <c r="E120" s="525" t="s">
        <v>2081</v>
      </c>
      <c r="F120" s="524" t="s">
        <v>2082</v>
      </c>
      <c r="G120" s="525" t="s">
        <v>2083</v>
      </c>
      <c r="H120" s="524" t="s">
        <v>2191</v>
      </c>
      <c r="I120" s="525" t="s">
        <v>2192</v>
      </c>
      <c r="J120" s="524" t="s">
        <v>2100</v>
      </c>
      <c r="K120" s="527" t="s">
        <v>2197</v>
      </c>
      <c r="L120" s="524" t="s">
        <v>1924</v>
      </c>
      <c r="M120" s="527"/>
      <c r="N120" s="524" t="s">
        <v>1924</v>
      </c>
      <c r="O120" s="527"/>
      <c r="P120" s="524" t="s">
        <v>1924</v>
      </c>
      <c r="Q120" s="527"/>
      <c r="R120" s="524" t="s">
        <v>1924</v>
      </c>
      <c r="S120" s="527"/>
      <c r="T120" s="524" t="s">
        <v>1932</v>
      </c>
      <c r="U120" s="527" t="s">
        <v>2088</v>
      </c>
      <c r="V120" s="524" t="s">
        <v>1924</v>
      </c>
      <c r="W120" s="527"/>
      <c r="X120" s="524" t="s">
        <v>1924</v>
      </c>
      <c r="Y120" s="527"/>
      <c r="Z120" s="528"/>
      <c r="AA120" s="528" t="s">
        <v>2089</v>
      </c>
      <c r="AB120" s="528" t="s">
        <v>2090</v>
      </c>
      <c r="AC120" s="528"/>
      <c r="AD120" s="528"/>
      <c r="AE120" s="528"/>
      <c r="AF120" s="528"/>
      <c r="AG120" s="528"/>
      <c r="AH120" s="528"/>
      <c r="AI120" s="529" t="s">
        <v>2091</v>
      </c>
      <c r="AJ120" s="529" t="s">
        <v>2091</v>
      </c>
      <c r="AK120" s="523" t="s">
        <v>2193</v>
      </c>
      <c r="AL120" s="523" t="s">
        <v>2196</v>
      </c>
    </row>
    <row r="121" spans="1:38" ht="17.25" customHeight="1">
      <c r="A121" s="518" t="str">
        <f t="shared" si="1"/>
        <v xml:space="preserve">A02AA016-00005 Pile Work Piling Work Pretensioned Concrete Pile (Type-A) Double Rod Auger(D.R.A)     Including Pile Connection and Joint Welding Work  </v>
      </c>
      <c r="B121" s="523" t="s">
        <v>2198</v>
      </c>
      <c r="C121" s="523"/>
      <c r="D121" s="524" t="s">
        <v>2080</v>
      </c>
      <c r="E121" s="525" t="s">
        <v>2081</v>
      </c>
      <c r="F121" s="524" t="s">
        <v>2082</v>
      </c>
      <c r="G121" s="525" t="s">
        <v>2083</v>
      </c>
      <c r="H121" s="524" t="s">
        <v>2191</v>
      </c>
      <c r="I121" s="525" t="s">
        <v>2192</v>
      </c>
      <c r="J121" s="524" t="s">
        <v>2103</v>
      </c>
      <c r="K121" s="527" t="s">
        <v>2199</v>
      </c>
      <c r="L121" s="524" t="s">
        <v>1924</v>
      </c>
      <c r="M121" s="527"/>
      <c r="N121" s="524" t="s">
        <v>1924</v>
      </c>
      <c r="O121" s="527"/>
      <c r="P121" s="524" t="s">
        <v>1924</v>
      </c>
      <c r="Q121" s="527"/>
      <c r="R121" s="524" t="s">
        <v>1924</v>
      </c>
      <c r="S121" s="527"/>
      <c r="T121" s="524" t="s">
        <v>1932</v>
      </c>
      <c r="U121" s="527" t="s">
        <v>2088</v>
      </c>
      <c r="V121" s="524" t="s">
        <v>1924</v>
      </c>
      <c r="W121" s="527"/>
      <c r="X121" s="524" t="s">
        <v>1924</v>
      </c>
      <c r="Y121" s="527"/>
      <c r="Z121" s="528"/>
      <c r="AA121" s="528" t="s">
        <v>2089</v>
      </c>
      <c r="AB121" s="528" t="s">
        <v>2090</v>
      </c>
      <c r="AC121" s="528"/>
      <c r="AD121" s="528"/>
      <c r="AE121" s="528"/>
      <c r="AF121" s="528"/>
      <c r="AG121" s="528"/>
      <c r="AH121" s="528"/>
      <c r="AI121" s="529" t="s">
        <v>2091</v>
      </c>
      <c r="AJ121" s="529" t="s">
        <v>2091</v>
      </c>
      <c r="AK121" s="523" t="s">
        <v>2193</v>
      </c>
      <c r="AL121" s="523" t="s">
        <v>2198</v>
      </c>
    </row>
    <row r="122" spans="1:38" ht="17.25" customHeight="1">
      <c r="A122" s="518" t="str">
        <f t="shared" si="1"/>
        <v xml:space="preserve">A02AA016-00006 Pile Work Piling Work Pretensioned Concrete Pile (Type-A) Percussion Rotary Drill(P.R.D) Pile Method     Including Pile Connection and Joint Welding Work  </v>
      </c>
      <c r="B122" s="523" t="s">
        <v>2200</v>
      </c>
      <c r="C122" s="523"/>
      <c r="D122" s="524" t="s">
        <v>2080</v>
      </c>
      <c r="E122" s="525" t="s">
        <v>2081</v>
      </c>
      <c r="F122" s="524" t="s">
        <v>2082</v>
      </c>
      <c r="G122" s="525" t="s">
        <v>2083</v>
      </c>
      <c r="H122" s="524" t="s">
        <v>2191</v>
      </c>
      <c r="I122" s="525" t="s">
        <v>2192</v>
      </c>
      <c r="J122" s="524" t="s">
        <v>2106</v>
      </c>
      <c r="K122" s="527" t="s">
        <v>2201</v>
      </c>
      <c r="L122" s="524" t="s">
        <v>1924</v>
      </c>
      <c r="M122" s="527"/>
      <c r="N122" s="524" t="s">
        <v>1924</v>
      </c>
      <c r="O122" s="527"/>
      <c r="P122" s="524" t="s">
        <v>1924</v>
      </c>
      <c r="Q122" s="527"/>
      <c r="R122" s="524" t="s">
        <v>1924</v>
      </c>
      <c r="S122" s="527"/>
      <c r="T122" s="524" t="s">
        <v>1932</v>
      </c>
      <c r="U122" s="527" t="s">
        <v>2088</v>
      </c>
      <c r="V122" s="524" t="s">
        <v>1924</v>
      </c>
      <c r="W122" s="527"/>
      <c r="X122" s="524" t="s">
        <v>1924</v>
      </c>
      <c r="Y122" s="527"/>
      <c r="Z122" s="528"/>
      <c r="AA122" s="528" t="s">
        <v>2089</v>
      </c>
      <c r="AB122" s="528" t="s">
        <v>2090</v>
      </c>
      <c r="AC122" s="528"/>
      <c r="AD122" s="528"/>
      <c r="AE122" s="528"/>
      <c r="AF122" s="528"/>
      <c r="AG122" s="528"/>
      <c r="AH122" s="528"/>
      <c r="AI122" s="529" t="s">
        <v>2091</v>
      </c>
      <c r="AJ122" s="529" t="s">
        <v>2091</v>
      </c>
      <c r="AK122" s="523" t="s">
        <v>2193</v>
      </c>
      <c r="AL122" s="523" t="s">
        <v>2200</v>
      </c>
    </row>
    <row r="123" spans="1:38" ht="17.25" customHeight="1">
      <c r="A123" s="518" t="str">
        <f t="shared" si="1"/>
        <v>A02AA016-00007 Pile Work Piling Work Pretensioned Concrete Pile (Type-A) Direct Driving     Including Pile Connection and Joint Welding Work  DIA&lt;400</v>
      </c>
      <c r="B123" s="523" t="s">
        <v>2202</v>
      </c>
      <c r="C123" s="523"/>
      <c r="D123" s="524" t="s">
        <v>2080</v>
      </c>
      <c r="E123" s="525" t="s">
        <v>2081</v>
      </c>
      <c r="F123" s="524" t="s">
        <v>2082</v>
      </c>
      <c r="G123" s="525" t="s">
        <v>2083</v>
      </c>
      <c r="H123" s="524" t="s">
        <v>2191</v>
      </c>
      <c r="I123" s="525" t="s">
        <v>2192</v>
      </c>
      <c r="J123" s="524" t="s">
        <v>2086</v>
      </c>
      <c r="K123" s="527" t="s">
        <v>2087</v>
      </c>
      <c r="L123" s="524" t="s">
        <v>1924</v>
      </c>
      <c r="M123" s="527"/>
      <c r="N123" s="524" t="s">
        <v>1924</v>
      </c>
      <c r="O123" s="527"/>
      <c r="P123" s="524" t="s">
        <v>1924</v>
      </c>
      <c r="Q123" s="527"/>
      <c r="R123" s="524" t="s">
        <v>1924</v>
      </c>
      <c r="S123" s="527"/>
      <c r="T123" s="524" t="s">
        <v>1932</v>
      </c>
      <c r="U123" s="527" t="s">
        <v>2088</v>
      </c>
      <c r="V123" s="524" t="s">
        <v>1924</v>
      </c>
      <c r="W123" s="527"/>
      <c r="X123" s="524" t="s">
        <v>2203</v>
      </c>
      <c r="Y123" s="527" t="s">
        <v>2204</v>
      </c>
      <c r="Z123" s="528"/>
      <c r="AA123" s="528" t="s">
        <v>2089</v>
      </c>
      <c r="AB123" s="528" t="s">
        <v>2090</v>
      </c>
      <c r="AC123" s="528"/>
      <c r="AD123" s="528"/>
      <c r="AE123" s="528"/>
      <c r="AF123" s="528"/>
      <c r="AG123" s="528"/>
      <c r="AH123" s="528"/>
      <c r="AI123" s="529" t="s">
        <v>2091</v>
      </c>
      <c r="AJ123" s="529" t="s">
        <v>2091</v>
      </c>
      <c r="AK123" s="523" t="s">
        <v>2193</v>
      </c>
      <c r="AL123" s="523" t="s">
        <v>2202</v>
      </c>
    </row>
    <row r="124" spans="1:38" ht="17.25" customHeight="1">
      <c r="A124" s="518" t="str">
        <f t="shared" si="1"/>
        <v>A02AA016-00008 Pile Work Piling Work Pretensioned Concrete Pile (Type-A) Direct Driving     Including Pile Connection and Joint Welding Work  400 ≤ DIA &lt;500</v>
      </c>
      <c r="B124" s="523" t="s">
        <v>2205</v>
      </c>
      <c r="C124" s="523"/>
      <c r="D124" s="524" t="s">
        <v>2080</v>
      </c>
      <c r="E124" s="525" t="s">
        <v>2081</v>
      </c>
      <c r="F124" s="524" t="s">
        <v>2082</v>
      </c>
      <c r="G124" s="525" t="s">
        <v>2083</v>
      </c>
      <c r="H124" s="524" t="s">
        <v>2191</v>
      </c>
      <c r="I124" s="525" t="s">
        <v>2192</v>
      </c>
      <c r="J124" s="524" t="s">
        <v>2086</v>
      </c>
      <c r="K124" s="527" t="s">
        <v>2087</v>
      </c>
      <c r="L124" s="524" t="s">
        <v>1924</v>
      </c>
      <c r="M124" s="527"/>
      <c r="N124" s="524" t="s">
        <v>1924</v>
      </c>
      <c r="O124" s="527"/>
      <c r="P124" s="524" t="s">
        <v>1924</v>
      </c>
      <c r="Q124" s="527"/>
      <c r="R124" s="524" t="s">
        <v>1924</v>
      </c>
      <c r="S124" s="527"/>
      <c r="T124" s="524" t="s">
        <v>1932</v>
      </c>
      <c r="U124" s="527" t="s">
        <v>2088</v>
      </c>
      <c r="V124" s="524" t="s">
        <v>1924</v>
      </c>
      <c r="W124" s="527"/>
      <c r="X124" s="524" t="s">
        <v>2206</v>
      </c>
      <c r="Y124" s="527" t="s">
        <v>2207</v>
      </c>
      <c r="Z124" s="528"/>
      <c r="AA124" s="528" t="s">
        <v>2089</v>
      </c>
      <c r="AB124" s="528" t="s">
        <v>2090</v>
      </c>
      <c r="AC124" s="528"/>
      <c r="AD124" s="528"/>
      <c r="AE124" s="528"/>
      <c r="AF124" s="528"/>
      <c r="AG124" s="528"/>
      <c r="AH124" s="528"/>
      <c r="AI124" s="529" t="s">
        <v>2091</v>
      </c>
      <c r="AJ124" s="529" t="s">
        <v>2091</v>
      </c>
      <c r="AK124" s="523" t="s">
        <v>2193</v>
      </c>
      <c r="AL124" s="523" t="s">
        <v>2205</v>
      </c>
    </row>
    <row r="125" spans="1:38" ht="17.25" customHeight="1">
      <c r="A125" s="518" t="str">
        <f t="shared" si="1"/>
        <v>A02AA016-00009 Pile Work Piling Work Pretensioned Concrete Pile (Type-A) Direct Driving     Including Pile Connection and Joint Welding Work  500 ≤ DIA &lt;600</v>
      </c>
      <c r="B125" s="523" t="s">
        <v>2208</v>
      </c>
      <c r="C125" s="523"/>
      <c r="D125" s="524" t="s">
        <v>2080</v>
      </c>
      <c r="E125" s="525" t="s">
        <v>2081</v>
      </c>
      <c r="F125" s="524" t="s">
        <v>2082</v>
      </c>
      <c r="G125" s="525" t="s">
        <v>2083</v>
      </c>
      <c r="H125" s="524" t="s">
        <v>2191</v>
      </c>
      <c r="I125" s="525" t="s">
        <v>2192</v>
      </c>
      <c r="J125" s="524" t="s">
        <v>2086</v>
      </c>
      <c r="K125" s="527" t="s">
        <v>2087</v>
      </c>
      <c r="L125" s="524" t="s">
        <v>1924</v>
      </c>
      <c r="M125" s="527"/>
      <c r="N125" s="524" t="s">
        <v>1924</v>
      </c>
      <c r="O125" s="527"/>
      <c r="P125" s="524" t="s">
        <v>1924</v>
      </c>
      <c r="Q125" s="527"/>
      <c r="R125" s="524" t="s">
        <v>1924</v>
      </c>
      <c r="S125" s="527"/>
      <c r="T125" s="524" t="s">
        <v>1932</v>
      </c>
      <c r="U125" s="527" t="s">
        <v>2088</v>
      </c>
      <c r="V125" s="524" t="s">
        <v>1924</v>
      </c>
      <c r="W125" s="527"/>
      <c r="X125" s="524" t="s">
        <v>2209</v>
      </c>
      <c r="Y125" s="527" t="s">
        <v>2210</v>
      </c>
      <c r="Z125" s="528"/>
      <c r="AA125" s="528" t="s">
        <v>2089</v>
      </c>
      <c r="AB125" s="528" t="s">
        <v>2090</v>
      </c>
      <c r="AC125" s="528"/>
      <c r="AD125" s="528"/>
      <c r="AE125" s="528"/>
      <c r="AF125" s="528"/>
      <c r="AG125" s="528"/>
      <c r="AH125" s="528"/>
      <c r="AI125" s="529" t="s">
        <v>2091</v>
      </c>
      <c r="AJ125" s="529" t="s">
        <v>2091</v>
      </c>
      <c r="AK125" s="523" t="s">
        <v>2193</v>
      </c>
      <c r="AL125" s="523" t="s">
        <v>2208</v>
      </c>
    </row>
    <row r="126" spans="1:38" ht="17.25" customHeight="1">
      <c r="A126" s="518" t="str">
        <f t="shared" si="1"/>
        <v>A02AA016-00010 Pile Work Piling Work Pretensioned Concrete Pile (Type-A) Direct Driving     Including Pile Connection and Joint Welding Work  600 ≤ DIA &lt;700</v>
      </c>
      <c r="B126" s="523" t="s">
        <v>2211</v>
      </c>
      <c r="C126" s="523"/>
      <c r="D126" s="524" t="s">
        <v>2080</v>
      </c>
      <c r="E126" s="525" t="s">
        <v>2081</v>
      </c>
      <c r="F126" s="524" t="s">
        <v>2082</v>
      </c>
      <c r="G126" s="525" t="s">
        <v>2083</v>
      </c>
      <c r="H126" s="524" t="s">
        <v>2191</v>
      </c>
      <c r="I126" s="525" t="s">
        <v>2192</v>
      </c>
      <c r="J126" s="524" t="s">
        <v>2086</v>
      </c>
      <c r="K126" s="527" t="s">
        <v>2087</v>
      </c>
      <c r="L126" s="524" t="s">
        <v>1924</v>
      </c>
      <c r="M126" s="527"/>
      <c r="N126" s="524" t="s">
        <v>1924</v>
      </c>
      <c r="O126" s="527"/>
      <c r="P126" s="524" t="s">
        <v>1924</v>
      </c>
      <c r="Q126" s="527"/>
      <c r="R126" s="524" t="s">
        <v>1924</v>
      </c>
      <c r="S126" s="527"/>
      <c r="T126" s="524" t="s">
        <v>1932</v>
      </c>
      <c r="U126" s="527" t="s">
        <v>2088</v>
      </c>
      <c r="V126" s="524" t="s">
        <v>1924</v>
      </c>
      <c r="W126" s="527"/>
      <c r="X126" s="524" t="s">
        <v>2212</v>
      </c>
      <c r="Y126" s="527" t="s">
        <v>2213</v>
      </c>
      <c r="Z126" s="528"/>
      <c r="AA126" s="528" t="s">
        <v>2089</v>
      </c>
      <c r="AB126" s="528" t="s">
        <v>2090</v>
      </c>
      <c r="AC126" s="528"/>
      <c r="AD126" s="528"/>
      <c r="AE126" s="528"/>
      <c r="AF126" s="528"/>
      <c r="AG126" s="528"/>
      <c r="AH126" s="528"/>
      <c r="AI126" s="529" t="s">
        <v>2091</v>
      </c>
      <c r="AJ126" s="529" t="s">
        <v>2091</v>
      </c>
      <c r="AK126" s="523" t="s">
        <v>2193</v>
      </c>
      <c r="AL126" s="523" t="s">
        <v>2211</v>
      </c>
    </row>
    <row r="127" spans="1:38" ht="17.25" customHeight="1">
      <c r="A127" s="518" t="str">
        <f t="shared" si="1"/>
        <v>A02AA016-00011 Pile Work Piling Work Pretensioned Concrete Pile (Type-A) Direct Driving     Including Pile Connection and Joint Welding Work  700 ≤ DIA &lt;800</v>
      </c>
      <c r="B127" s="523" t="s">
        <v>2214</v>
      </c>
      <c r="C127" s="523"/>
      <c r="D127" s="524" t="s">
        <v>2080</v>
      </c>
      <c r="E127" s="525" t="s">
        <v>2081</v>
      </c>
      <c r="F127" s="524" t="s">
        <v>2082</v>
      </c>
      <c r="G127" s="525" t="s">
        <v>2083</v>
      </c>
      <c r="H127" s="524" t="s">
        <v>2191</v>
      </c>
      <c r="I127" s="525" t="s">
        <v>2192</v>
      </c>
      <c r="J127" s="524" t="s">
        <v>2086</v>
      </c>
      <c r="K127" s="527" t="s">
        <v>2087</v>
      </c>
      <c r="L127" s="524" t="s">
        <v>1924</v>
      </c>
      <c r="M127" s="527"/>
      <c r="N127" s="524" t="s">
        <v>1924</v>
      </c>
      <c r="O127" s="527"/>
      <c r="P127" s="524" t="s">
        <v>1924</v>
      </c>
      <c r="Q127" s="527"/>
      <c r="R127" s="524" t="s">
        <v>1924</v>
      </c>
      <c r="S127" s="527"/>
      <c r="T127" s="524" t="s">
        <v>1932</v>
      </c>
      <c r="U127" s="527" t="s">
        <v>2088</v>
      </c>
      <c r="V127" s="524" t="s">
        <v>1924</v>
      </c>
      <c r="W127" s="527"/>
      <c r="X127" s="524" t="s">
        <v>2215</v>
      </c>
      <c r="Y127" s="527" t="s">
        <v>2216</v>
      </c>
      <c r="Z127" s="528"/>
      <c r="AA127" s="528" t="s">
        <v>2089</v>
      </c>
      <c r="AB127" s="528" t="s">
        <v>2090</v>
      </c>
      <c r="AC127" s="528"/>
      <c r="AD127" s="528"/>
      <c r="AE127" s="528"/>
      <c r="AF127" s="528"/>
      <c r="AG127" s="528"/>
      <c r="AH127" s="528"/>
      <c r="AI127" s="529" t="s">
        <v>2091</v>
      </c>
      <c r="AJ127" s="529" t="s">
        <v>2091</v>
      </c>
      <c r="AK127" s="523" t="s">
        <v>2193</v>
      </c>
      <c r="AL127" s="523" t="s">
        <v>2214</v>
      </c>
    </row>
    <row r="128" spans="1:38" ht="17.25" customHeight="1">
      <c r="A128" s="518" t="str">
        <f t="shared" si="1"/>
        <v>A02AA016-00012 Pile Work Piling Work Pretensioned Concrete Pile (Type-A) Direct Driving     Including Pile Connection and Joint Welding Work  800 ≤ DIA &lt;900</v>
      </c>
      <c r="B128" s="523" t="s">
        <v>2217</v>
      </c>
      <c r="C128" s="523"/>
      <c r="D128" s="524" t="s">
        <v>2080</v>
      </c>
      <c r="E128" s="525" t="s">
        <v>2081</v>
      </c>
      <c r="F128" s="524" t="s">
        <v>2082</v>
      </c>
      <c r="G128" s="525" t="s">
        <v>2083</v>
      </c>
      <c r="H128" s="524" t="s">
        <v>2191</v>
      </c>
      <c r="I128" s="525" t="s">
        <v>2192</v>
      </c>
      <c r="J128" s="524" t="s">
        <v>2086</v>
      </c>
      <c r="K128" s="527" t="s">
        <v>2087</v>
      </c>
      <c r="L128" s="524" t="s">
        <v>1924</v>
      </c>
      <c r="M128" s="527"/>
      <c r="N128" s="524" t="s">
        <v>1924</v>
      </c>
      <c r="O128" s="527"/>
      <c r="P128" s="524" t="s">
        <v>1924</v>
      </c>
      <c r="Q128" s="527"/>
      <c r="R128" s="524" t="s">
        <v>1924</v>
      </c>
      <c r="S128" s="527"/>
      <c r="T128" s="524" t="s">
        <v>1932</v>
      </c>
      <c r="U128" s="527" t="s">
        <v>2088</v>
      </c>
      <c r="V128" s="524" t="s">
        <v>1924</v>
      </c>
      <c r="W128" s="527"/>
      <c r="X128" s="524" t="s">
        <v>2218</v>
      </c>
      <c r="Y128" s="527" t="s">
        <v>2219</v>
      </c>
      <c r="Z128" s="528"/>
      <c r="AA128" s="528" t="s">
        <v>2089</v>
      </c>
      <c r="AB128" s="528" t="s">
        <v>2090</v>
      </c>
      <c r="AC128" s="528"/>
      <c r="AD128" s="528"/>
      <c r="AE128" s="528"/>
      <c r="AF128" s="528"/>
      <c r="AG128" s="528"/>
      <c r="AH128" s="528"/>
      <c r="AI128" s="529" t="s">
        <v>2091</v>
      </c>
      <c r="AJ128" s="529" t="s">
        <v>2091</v>
      </c>
      <c r="AK128" s="523" t="s">
        <v>2193</v>
      </c>
      <c r="AL128" s="523" t="s">
        <v>2217</v>
      </c>
    </row>
    <row r="129" spans="1:38" ht="17.25" customHeight="1">
      <c r="A129" s="518" t="str">
        <f t="shared" si="1"/>
        <v>A02AA016-00013 Pile Work Piling Work Pretensioned Concrete Pile (Type-A) Direct Driving     Including Pile Connection and Joint Welding Work  900 ≤ DIA &lt;1000</v>
      </c>
      <c r="B129" s="523" t="s">
        <v>2220</v>
      </c>
      <c r="C129" s="523"/>
      <c r="D129" s="524" t="s">
        <v>2080</v>
      </c>
      <c r="E129" s="525" t="s">
        <v>2081</v>
      </c>
      <c r="F129" s="524" t="s">
        <v>2082</v>
      </c>
      <c r="G129" s="525" t="s">
        <v>2083</v>
      </c>
      <c r="H129" s="524" t="s">
        <v>2191</v>
      </c>
      <c r="I129" s="525" t="s">
        <v>2192</v>
      </c>
      <c r="J129" s="524" t="s">
        <v>2086</v>
      </c>
      <c r="K129" s="527" t="s">
        <v>2087</v>
      </c>
      <c r="L129" s="524" t="s">
        <v>1924</v>
      </c>
      <c r="M129" s="527"/>
      <c r="N129" s="524" t="s">
        <v>1924</v>
      </c>
      <c r="O129" s="527"/>
      <c r="P129" s="524" t="s">
        <v>1924</v>
      </c>
      <c r="Q129" s="527"/>
      <c r="R129" s="524" t="s">
        <v>1924</v>
      </c>
      <c r="S129" s="527"/>
      <c r="T129" s="524" t="s">
        <v>1932</v>
      </c>
      <c r="U129" s="527" t="s">
        <v>2088</v>
      </c>
      <c r="V129" s="524" t="s">
        <v>1924</v>
      </c>
      <c r="W129" s="527"/>
      <c r="X129" s="524" t="s">
        <v>2221</v>
      </c>
      <c r="Y129" s="527" t="s">
        <v>2222</v>
      </c>
      <c r="Z129" s="528"/>
      <c r="AA129" s="528" t="s">
        <v>2089</v>
      </c>
      <c r="AB129" s="528" t="s">
        <v>2090</v>
      </c>
      <c r="AC129" s="528"/>
      <c r="AD129" s="528"/>
      <c r="AE129" s="528"/>
      <c r="AF129" s="528"/>
      <c r="AG129" s="528"/>
      <c r="AH129" s="528"/>
      <c r="AI129" s="529" t="s">
        <v>2091</v>
      </c>
      <c r="AJ129" s="529" t="s">
        <v>2091</v>
      </c>
      <c r="AK129" s="523" t="s">
        <v>2193</v>
      </c>
      <c r="AL129" s="523" t="s">
        <v>2220</v>
      </c>
    </row>
    <row r="130" spans="1:38" ht="17.25" customHeight="1">
      <c r="A130" s="518" t="str">
        <f t="shared" si="1"/>
        <v>A02AA016-00014 Pile Work Piling Work Pretensioned Concrete Pile (Type-A) Direct Driving     Including Pile Connection and Joint Welding Work  1000 ≤ DIA &lt;1200</v>
      </c>
      <c r="B130" s="523" t="s">
        <v>2223</v>
      </c>
      <c r="C130" s="523"/>
      <c r="D130" s="524" t="s">
        <v>2080</v>
      </c>
      <c r="E130" s="525" t="s">
        <v>2081</v>
      </c>
      <c r="F130" s="524" t="s">
        <v>2082</v>
      </c>
      <c r="G130" s="525" t="s">
        <v>2083</v>
      </c>
      <c r="H130" s="524" t="s">
        <v>2191</v>
      </c>
      <c r="I130" s="525" t="s">
        <v>2192</v>
      </c>
      <c r="J130" s="524" t="s">
        <v>2086</v>
      </c>
      <c r="K130" s="527" t="s">
        <v>2087</v>
      </c>
      <c r="L130" s="524" t="s">
        <v>1924</v>
      </c>
      <c r="M130" s="527"/>
      <c r="N130" s="524" t="s">
        <v>1924</v>
      </c>
      <c r="O130" s="527"/>
      <c r="P130" s="524" t="s">
        <v>1924</v>
      </c>
      <c r="Q130" s="527"/>
      <c r="R130" s="524" t="s">
        <v>1924</v>
      </c>
      <c r="S130" s="527"/>
      <c r="T130" s="524" t="s">
        <v>1932</v>
      </c>
      <c r="U130" s="527" t="s">
        <v>2088</v>
      </c>
      <c r="V130" s="524" t="s">
        <v>1924</v>
      </c>
      <c r="W130" s="527"/>
      <c r="X130" s="524" t="s">
        <v>2224</v>
      </c>
      <c r="Y130" s="527" t="s">
        <v>2225</v>
      </c>
      <c r="Z130" s="528"/>
      <c r="AA130" s="528" t="s">
        <v>2089</v>
      </c>
      <c r="AB130" s="528" t="s">
        <v>2090</v>
      </c>
      <c r="AC130" s="528"/>
      <c r="AD130" s="528"/>
      <c r="AE130" s="528"/>
      <c r="AF130" s="528"/>
      <c r="AG130" s="528"/>
      <c r="AH130" s="528"/>
      <c r="AI130" s="529" t="s">
        <v>2091</v>
      </c>
      <c r="AJ130" s="529" t="s">
        <v>2091</v>
      </c>
      <c r="AK130" s="523" t="s">
        <v>2193</v>
      </c>
      <c r="AL130" s="523" t="s">
        <v>2223</v>
      </c>
    </row>
    <row r="131" spans="1:38" ht="17.25" customHeight="1">
      <c r="A131" s="518" t="str">
        <f t="shared" si="1"/>
        <v>A02AA016-00015 Pile Work Piling Work Pretensioned Concrete Pile (Type-A) Jacking     Including Pile Connection and Joint Welding Work  DIA&lt;400</v>
      </c>
      <c r="B131" s="523" t="s">
        <v>2226</v>
      </c>
      <c r="C131" s="523"/>
      <c r="D131" s="524" t="s">
        <v>2080</v>
      </c>
      <c r="E131" s="525" t="s">
        <v>2081</v>
      </c>
      <c r="F131" s="524" t="s">
        <v>2082</v>
      </c>
      <c r="G131" s="525" t="s">
        <v>2083</v>
      </c>
      <c r="H131" s="524" t="s">
        <v>2191</v>
      </c>
      <c r="I131" s="525" t="s">
        <v>2192</v>
      </c>
      <c r="J131" s="524" t="s">
        <v>2097</v>
      </c>
      <c r="K131" s="527" t="s">
        <v>2098</v>
      </c>
      <c r="L131" s="524" t="s">
        <v>1924</v>
      </c>
      <c r="M131" s="527"/>
      <c r="N131" s="524" t="s">
        <v>1924</v>
      </c>
      <c r="O131" s="527"/>
      <c r="P131" s="524" t="s">
        <v>1924</v>
      </c>
      <c r="Q131" s="527"/>
      <c r="R131" s="524" t="s">
        <v>1924</v>
      </c>
      <c r="S131" s="527"/>
      <c r="T131" s="524" t="s">
        <v>1932</v>
      </c>
      <c r="U131" s="527" t="s">
        <v>2088</v>
      </c>
      <c r="V131" s="524" t="s">
        <v>1924</v>
      </c>
      <c r="W131" s="527"/>
      <c r="X131" s="524" t="s">
        <v>2203</v>
      </c>
      <c r="Y131" s="527" t="s">
        <v>2204</v>
      </c>
      <c r="Z131" s="528"/>
      <c r="AA131" s="528" t="s">
        <v>2089</v>
      </c>
      <c r="AB131" s="528" t="s">
        <v>2090</v>
      </c>
      <c r="AC131" s="528"/>
      <c r="AD131" s="528"/>
      <c r="AE131" s="528"/>
      <c r="AF131" s="528"/>
      <c r="AG131" s="528"/>
      <c r="AH131" s="528"/>
      <c r="AI131" s="529" t="s">
        <v>2091</v>
      </c>
      <c r="AJ131" s="529" t="s">
        <v>2091</v>
      </c>
      <c r="AK131" s="523" t="s">
        <v>2193</v>
      </c>
      <c r="AL131" s="523" t="s">
        <v>2226</v>
      </c>
    </row>
    <row r="132" spans="1:38" ht="17.25" customHeight="1">
      <c r="A132" s="518" t="str">
        <f t="shared" si="1"/>
        <v>A02AA016-00016 Pile Work Piling Work Pretensioned Concrete Pile (Type-A) Jacking     Including Pile Connection and Joint Welding Work  400 ≤ DIA &lt;500</v>
      </c>
      <c r="B132" s="523" t="s">
        <v>2227</v>
      </c>
      <c r="C132" s="523"/>
      <c r="D132" s="524" t="s">
        <v>2080</v>
      </c>
      <c r="E132" s="525" t="s">
        <v>2081</v>
      </c>
      <c r="F132" s="524" t="s">
        <v>2082</v>
      </c>
      <c r="G132" s="525" t="s">
        <v>2083</v>
      </c>
      <c r="H132" s="524" t="s">
        <v>2191</v>
      </c>
      <c r="I132" s="525" t="s">
        <v>2192</v>
      </c>
      <c r="J132" s="524" t="s">
        <v>2097</v>
      </c>
      <c r="K132" s="527" t="s">
        <v>2098</v>
      </c>
      <c r="L132" s="524" t="s">
        <v>1924</v>
      </c>
      <c r="M132" s="527"/>
      <c r="N132" s="524" t="s">
        <v>1924</v>
      </c>
      <c r="O132" s="527"/>
      <c r="P132" s="524" t="s">
        <v>1924</v>
      </c>
      <c r="Q132" s="527"/>
      <c r="R132" s="524" t="s">
        <v>1924</v>
      </c>
      <c r="S132" s="527"/>
      <c r="T132" s="524" t="s">
        <v>1932</v>
      </c>
      <c r="U132" s="527" t="s">
        <v>2088</v>
      </c>
      <c r="V132" s="524" t="s">
        <v>1924</v>
      </c>
      <c r="W132" s="527"/>
      <c r="X132" s="524" t="s">
        <v>2206</v>
      </c>
      <c r="Y132" s="527" t="s">
        <v>2207</v>
      </c>
      <c r="Z132" s="528"/>
      <c r="AA132" s="528" t="s">
        <v>2089</v>
      </c>
      <c r="AB132" s="528" t="s">
        <v>2090</v>
      </c>
      <c r="AC132" s="528"/>
      <c r="AD132" s="528"/>
      <c r="AE132" s="528"/>
      <c r="AF132" s="528"/>
      <c r="AG132" s="528"/>
      <c r="AH132" s="528"/>
      <c r="AI132" s="529" t="s">
        <v>2091</v>
      </c>
      <c r="AJ132" s="529" t="s">
        <v>2091</v>
      </c>
      <c r="AK132" s="523" t="s">
        <v>2193</v>
      </c>
      <c r="AL132" s="523" t="s">
        <v>2227</v>
      </c>
    </row>
    <row r="133" spans="1:38" ht="17.25" customHeight="1">
      <c r="A133" s="518" t="str">
        <f t="shared" si="1"/>
        <v>A02AA016-00017 Pile Work Piling Work Pretensioned Concrete Pile (Type-A) Jacking     Including Pile Connection and Joint Welding Work  500 ≤ DIA &lt;600</v>
      </c>
      <c r="B133" s="523" t="s">
        <v>2228</v>
      </c>
      <c r="C133" s="523"/>
      <c r="D133" s="524" t="s">
        <v>2080</v>
      </c>
      <c r="E133" s="525" t="s">
        <v>2081</v>
      </c>
      <c r="F133" s="524" t="s">
        <v>2082</v>
      </c>
      <c r="G133" s="525" t="s">
        <v>2083</v>
      </c>
      <c r="H133" s="524" t="s">
        <v>2191</v>
      </c>
      <c r="I133" s="525" t="s">
        <v>2192</v>
      </c>
      <c r="J133" s="524" t="s">
        <v>2097</v>
      </c>
      <c r="K133" s="527" t="s">
        <v>2098</v>
      </c>
      <c r="L133" s="524" t="s">
        <v>1924</v>
      </c>
      <c r="M133" s="527"/>
      <c r="N133" s="524" t="s">
        <v>1924</v>
      </c>
      <c r="O133" s="527"/>
      <c r="P133" s="524" t="s">
        <v>1924</v>
      </c>
      <c r="Q133" s="527"/>
      <c r="R133" s="524" t="s">
        <v>1924</v>
      </c>
      <c r="S133" s="527"/>
      <c r="T133" s="524" t="s">
        <v>1932</v>
      </c>
      <c r="U133" s="527" t="s">
        <v>2088</v>
      </c>
      <c r="V133" s="524" t="s">
        <v>1924</v>
      </c>
      <c r="W133" s="527"/>
      <c r="X133" s="524" t="s">
        <v>2209</v>
      </c>
      <c r="Y133" s="527" t="s">
        <v>2210</v>
      </c>
      <c r="Z133" s="528"/>
      <c r="AA133" s="528" t="s">
        <v>2089</v>
      </c>
      <c r="AB133" s="528" t="s">
        <v>2090</v>
      </c>
      <c r="AC133" s="528"/>
      <c r="AD133" s="528"/>
      <c r="AE133" s="528"/>
      <c r="AF133" s="528"/>
      <c r="AG133" s="528"/>
      <c r="AH133" s="528"/>
      <c r="AI133" s="529" t="s">
        <v>2091</v>
      </c>
      <c r="AJ133" s="529" t="s">
        <v>2091</v>
      </c>
      <c r="AK133" s="523" t="s">
        <v>2193</v>
      </c>
      <c r="AL133" s="523" t="s">
        <v>2228</v>
      </c>
    </row>
    <row r="134" spans="1:38" ht="17.25" customHeight="1">
      <c r="A134" s="518" t="str">
        <f t="shared" si="1"/>
        <v>A02AA016-00018 Pile Work Piling Work Pretensioned Concrete Pile (Type-A) Jacking     Including Pile Connection and Joint Welding Work  600 ≤ DIA &lt;700</v>
      </c>
      <c r="B134" s="523" t="s">
        <v>2229</v>
      </c>
      <c r="C134" s="523"/>
      <c r="D134" s="524" t="s">
        <v>2080</v>
      </c>
      <c r="E134" s="525" t="s">
        <v>2081</v>
      </c>
      <c r="F134" s="524" t="s">
        <v>2082</v>
      </c>
      <c r="G134" s="525" t="s">
        <v>2083</v>
      </c>
      <c r="H134" s="524" t="s">
        <v>2191</v>
      </c>
      <c r="I134" s="525" t="s">
        <v>2192</v>
      </c>
      <c r="J134" s="524" t="s">
        <v>2097</v>
      </c>
      <c r="K134" s="527" t="s">
        <v>2098</v>
      </c>
      <c r="L134" s="524" t="s">
        <v>1924</v>
      </c>
      <c r="M134" s="527"/>
      <c r="N134" s="524" t="s">
        <v>1924</v>
      </c>
      <c r="O134" s="527"/>
      <c r="P134" s="524" t="s">
        <v>1924</v>
      </c>
      <c r="Q134" s="527"/>
      <c r="R134" s="524" t="s">
        <v>1924</v>
      </c>
      <c r="S134" s="527"/>
      <c r="T134" s="524" t="s">
        <v>1932</v>
      </c>
      <c r="U134" s="527" t="s">
        <v>2088</v>
      </c>
      <c r="V134" s="524" t="s">
        <v>1924</v>
      </c>
      <c r="W134" s="527"/>
      <c r="X134" s="524" t="s">
        <v>2212</v>
      </c>
      <c r="Y134" s="527" t="s">
        <v>2213</v>
      </c>
      <c r="Z134" s="528"/>
      <c r="AA134" s="528" t="s">
        <v>2089</v>
      </c>
      <c r="AB134" s="528" t="s">
        <v>2090</v>
      </c>
      <c r="AC134" s="528"/>
      <c r="AD134" s="528"/>
      <c r="AE134" s="528"/>
      <c r="AF134" s="528"/>
      <c r="AG134" s="528"/>
      <c r="AH134" s="528"/>
      <c r="AI134" s="529" t="s">
        <v>2091</v>
      </c>
      <c r="AJ134" s="529" t="s">
        <v>2091</v>
      </c>
      <c r="AK134" s="523" t="s">
        <v>2193</v>
      </c>
      <c r="AL134" s="523" t="s">
        <v>2229</v>
      </c>
    </row>
    <row r="135" spans="1:38" ht="17.25" customHeight="1">
      <c r="A135" s="518" t="str">
        <f t="shared" si="1"/>
        <v>A02AA016-00019 Pile Work Piling Work Pretensioned Concrete Pile (Type-A) Jacking     Including Pile Connection and Joint Welding Work  700 ≤ DIA &lt;800</v>
      </c>
      <c r="B135" s="523" t="s">
        <v>2230</v>
      </c>
      <c r="C135" s="523"/>
      <c r="D135" s="524" t="s">
        <v>2080</v>
      </c>
      <c r="E135" s="525" t="s">
        <v>2081</v>
      </c>
      <c r="F135" s="524" t="s">
        <v>2082</v>
      </c>
      <c r="G135" s="525" t="s">
        <v>2083</v>
      </c>
      <c r="H135" s="524" t="s">
        <v>2191</v>
      </c>
      <c r="I135" s="525" t="s">
        <v>2192</v>
      </c>
      <c r="J135" s="524" t="s">
        <v>2097</v>
      </c>
      <c r="K135" s="527" t="s">
        <v>2098</v>
      </c>
      <c r="L135" s="524" t="s">
        <v>1924</v>
      </c>
      <c r="M135" s="527"/>
      <c r="N135" s="524" t="s">
        <v>1924</v>
      </c>
      <c r="O135" s="527"/>
      <c r="P135" s="524" t="s">
        <v>1924</v>
      </c>
      <c r="Q135" s="527"/>
      <c r="R135" s="524" t="s">
        <v>1924</v>
      </c>
      <c r="S135" s="527"/>
      <c r="T135" s="524" t="s">
        <v>1932</v>
      </c>
      <c r="U135" s="527" t="s">
        <v>2088</v>
      </c>
      <c r="V135" s="524" t="s">
        <v>1924</v>
      </c>
      <c r="W135" s="527"/>
      <c r="X135" s="524" t="s">
        <v>2215</v>
      </c>
      <c r="Y135" s="527" t="s">
        <v>2216</v>
      </c>
      <c r="Z135" s="528"/>
      <c r="AA135" s="528" t="s">
        <v>2089</v>
      </c>
      <c r="AB135" s="528" t="s">
        <v>2090</v>
      </c>
      <c r="AC135" s="528"/>
      <c r="AD135" s="528"/>
      <c r="AE135" s="528"/>
      <c r="AF135" s="528"/>
      <c r="AG135" s="528"/>
      <c r="AH135" s="528"/>
      <c r="AI135" s="529" t="s">
        <v>2091</v>
      </c>
      <c r="AJ135" s="529" t="s">
        <v>2091</v>
      </c>
      <c r="AK135" s="523" t="s">
        <v>2193</v>
      </c>
      <c r="AL135" s="523" t="s">
        <v>2230</v>
      </c>
    </row>
    <row r="136" spans="1:38" ht="17.25" customHeight="1">
      <c r="A136" s="518" t="str">
        <f t="shared" ref="A136:A199" si="2">B136&amp;" "&amp;E136&amp;" "&amp;G136&amp;" "&amp;I136&amp;" "&amp;K136&amp;" "&amp;M136&amp;" "&amp;O136&amp;" "&amp;Q136&amp;" "&amp;S136&amp;" "&amp;U136&amp;" "&amp;W136&amp;" "&amp;Y136</f>
        <v>A02AA016-00020 Pile Work Piling Work Pretensioned Concrete Pile (Type-A) Jacking     Including Pile Connection and Joint Welding Work  800 ≤ DIA &lt;900</v>
      </c>
      <c r="B136" s="523" t="s">
        <v>2231</v>
      </c>
      <c r="C136" s="523"/>
      <c r="D136" s="524" t="s">
        <v>2080</v>
      </c>
      <c r="E136" s="525" t="s">
        <v>2081</v>
      </c>
      <c r="F136" s="524" t="s">
        <v>2082</v>
      </c>
      <c r="G136" s="525" t="s">
        <v>2083</v>
      </c>
      <c r="H136" s="524" t="s">
        <v>2191</v>
      </c>
      <c r="I136" s="525" t="s">
        <v>2192</v>
      </c>
      <c r="J136" s="524" t="s">
        <v>2097</v>
      </c>
      <c r="K136" s="527" t="s">
        <v>2098</v>
      </c>
      <c r="L136" s="524" t="s">
        <v>1924</v>
      </c>
      <c r="M136" s="527"/>
      <c r="N136" s="524" t="s">
        <v>1924</v>
      </c>
      <c r="O136" s="527"/>
      <c r="P136" s="524" t="s">
        <v>1924</v>
      </c>
      <c r="Q136" s="527"/>
      <c r="R136" s="524" t="s">
        <v>1924</v>
      </c>
      <c r="S136" s="527"/>
      <c r="T136" s="524" t="s">
        <v>1932</v>
      </c>
      <c r="U136" s="527" t="s">
        <v>2088</v>
      </c>
      <c r="V136" s="524" t="s">
        <v>1924</v>
      </c>
      <c r="W136" s="527"/>
      <c r="X136" s="524" t="s">
        <v>2218</v>
      </c>
      <c r="Y136" s="527" t="s">
        <v>2219</v>
      </c>
      <c r="Z136" s="528"/>
      <c r="AA136" s="528" t="s">
        <v>2089</v>
      </c>
      <c r="AB136" s="528" t="s">
        <v>2090</v>
      </c>
      <c r="AC136" s="528"/>
      <c r="AD136" s="528"/>
      <c r="AE136" s="528"/>
      <c r="AF136" s="528"/>
      <c r="AG136" s="528"/>
      <c r="AH136" s="528"/>
      <c r="AI136" s="529" t="s">
        <v>2091</v>
      </c>
      <c r="AJ136" s="529" t="s">
        <v>2091</v>
      </c>
      <c r="AK136" s="523" t="s">
        <v>2193</v>
      </c>
      <c r="AL136" s="523" t="s">
        <v>2231</v>
      </c>
    </row>
    <row r="137" spans="1:38" ht="17.25" customHeight="1">
      <c r="A137" s="518" t="str">
        <f t="shared" si="2"/>
        <v>A02AA016-00021 Pile Work Piling Work Pretensioned Concrete Pile (Type-A) Jacking     Including Pile Connection and Joint Welding Work  900 ≤ DIA &lt;1000</v>
      </c>
      <c r="B137" s="523" t="s">
        <v>2232</v>
      </c>
      <c r="C137" s="523"/>
      <c r="D137" s="524" t="s">
        <v>2080</v>
      </c>
      <c r="E137" s="525" t="s">
        <v>2081</v>
      </c>
      <c r="F137" s="524" t="s">
        <v>2082</v>
      </c>
      <c r="G137" s="525" t="s">
        <v>2083</v>
      </c>
      <c r="H137" s="524" t="s">
        <v>2191</v>
      </c>
      <c r="I137" s="525" t="s">
        <v>2192</v>
      </c>
      <c r="J137" s="524" t="s">
        <v>2097</v>
      </c>
      <c r="K137" s="527" t="s">
        <v>2098</v>
      </c>
      <c r="L137" s="524" t="s">
        <v>1924</v>
      </c>
      <c r="M137" s="527"/>
      <c r="N137" s="524" t="s">
        <v>1924</v>
      </c>
      <c r="O137" s="527"/>
      <c r="P137" s="524" t="s">
        <v>1924</v>
      </c>
      <c r="Q137" s="527"/>
      <c r="R137" s="524" t="s">
        <v>1924</v>
      </c>
      <c r="S137" s="527"/>
      <c r="T137" s="524" t="s">
        <v>1932</v>
      </c>
      <c r="U137" s="527" t="s">
        <v>2088</v>
      </c>
      <c r="V137" s="524" t="s">
        <v>1924</v>
      </c>
      <c r="W137" s="527"/>
      <c r="X137" s="524" t="s">
        <v>2221</v>
      </c>
      <c r="Y137" s="527" t="s">
        <v>2222</v>
      </c>
      <c r="Z137" s="528"/>
      <c r="AA137" s="528" t="s">
        <v>2089</v>
      </c>
      <c r="AB137" s="528" t="s">
        <v>2090</v>
      </c>
      <c r="AC137" s="528"/>
      <c r="AD137" s="528"/>
      <c r="AE137" s="528"/>
      <c r="AF137" s="528"/>
      <c r="AG137" s="528"/>
      <c r="AH137" s="528"/>
      <c r="AI137" s="529" t="s">
        <v>2091</v>
      </c>
      <c r="AJ137" s="529" t="s">
        <v>2091</v>
      </c>
      <c r="AK137" s="523" t="s">
        <v>2193</v>
      </c>
      <c r="AL137" s="523" t="s">
        <v>2232</v>
      </c>
    </row>
    <row r="138" spans="1:38" ht="17.25" customHeight="1">
      <c r="A138" s="518" t="str">
        <f t="shared" si="2"/>
        <v>A02AA016-00022 Pile Work Piling Work Pretensioned Concrete Pile (Type-A) Jacking     Including Pile Connection and Joint Welding Work  1000 ≤ DIA &lt;1200</v>
      </c>
      <c r="B138" s="523" t="s">
        <v>2233</v>
      </c>
      <c r="C138" s="523"/>
      <c r="D138" s="524" t="s">
        <v>2080</v>
      </c>
      <c r="E138" s="525" t="s">
        <v>2081</v>
      </c>
      <c r="F138" s="524" t="s">
        <v>2082</v>
      </c>
      <c r="G138" s="525" t="s">
        <v>2083</v>
      </c>
      <c r="H138" s="524" t="s">
        <v>2191</v>
      </c>
      <c r="I138" s="525" t="s">
        <v>2192</v>
      </c>
      <c r="J138" s="524" t="s">
        <v>2097</v>
      </c>
      <c r="K138" s="527" t="s">
        <v>2098</v>
      </c>
      <c r="L138" s="524" t="s">
        <v>1924</v>
      </c>
      <c r="M138" s="527"/>
      <c r="N138" s="524" t="s">
        <v>1924</v>
      </c>
      <c r="O138" s="527"/>
      <c r="P138" s="524" t="s">
        <v>1924</v>
      </c>
      <c r="Q138" s="527"/>
      <c r="R138" s="524" t="s">
        <v>1924</v>
      </c>
      <c r="S138" s="527"/>
      <c r="T138" s="524" t="s">
        <v>1932</v>
      </c>
      <c r="U138" s="527" t="s">
        <v>2088</v>
      </c>
      <c r="V138" s="524" t="s">
        <v>1924</v>
      </c>
      <c r="W138" s="527"/>
      <c r="X138" s="524" t="s">
        <v>2224</v>
      </c>
      <c r="Y138" s="527" t="s">
        <v>2225</v>
      </c>
      <c r="Z138" s="528"/>
      <c r="AA138" s="528" t="s">
        <v>2089</v>
      </c>
      <c r="AB138" s="528" t="s">
        <v>2090</v>
      </c>
      <c r="AC138" s="528"/>
      <c r="AD138" s="528"/>
      <c r="AE138" s="528"/>
      <c r="AF138" s="528"/>
      <c r="AG138" s="528"/>
      <c r="AH138" s="528"/>
      <c r="AI138" s="529" t="s">
        <v>2091</v>
      </c>
      <c r="AJ138" s="529" t="s">
        <v>2091</v>
      </c>
      <c r="AK138" s="523" t="s">
        <v>2193</v>
      </c>
      <c r="AL138" s="523" t="s">
        <v>2233</v>
      </c>
    </row>
    <row r="139" spans="1:38" ht="17.25" customHeight="1">
      <c r="A139" s="518" t="str">
        <f t="shared" si="2"/>
        <v>A02AA016-00023 Pile Work Piling Work Pretensioned Concrete Pile (Type-A) Augering without Casing     Including Pile Connection and Joint Welding Work  DIA&lt;400</v>
      </c>
      <c r="B139" s="523" t="s">
        <v>2234</v>
      </c>
      <c r="C139" s="523"/>
      <c r="D139" s="524" t="s">
        <v>2080</v>
      </c>
      <c r="E139" s="525" t="s">
        <v>2081</v>
      </c>
      <c r="F139" s="524" t="s">
        <v>2082</v>
      </c>
      <c r="G139" s="525" t="s">
        <v>2083</v>
      </c>
      <c r="H139" s="524" t="s">
        <v>2191</v>
      </c>
      <c r="I139" s="525" t="s">
        <v>2192</v>
      </c>
      <c r="J139" s="524" t="s">
        <v>2125</v>
      </c>
      <c r="K139" s="527" t="s">
        <v>2126</v>
      </c>
      <c r="L139" s="524" t="s">
        <v>1924</v>
      </c>
      <c r="M139" s="527"/>
      <c r="N139" s="524" t="s">
        <v>1924</v>
      </c>
      <c r="O139" s="527"/>
      <c r="P139" s="524" t="s">
        <v>1924</v>
      </c>
      <c r="Q139" s="527"/>
      <c r="R139" s="524" t="s">
        <v>1924</v>
      </c>
      <c r="S139" s="527"/>
      <c r="T139" s="524" t="s">
        <v>1932</v>
      </c>
      <c r="U139" s="527" t="s">
        <v>2088</v>
      </c>
      <c r="V139" s="524" t="s">
        <v>1924</v>
      </c>
      <c r="W139" s="527"/>
      <c r="X139" s="524" t="s">
        <v>2203</v>
      </c>
      <c r="Y139" s="527" t="s">
        <v>2204</v>
      </c>
      <c r="Z139" s="528"/>
      <c r="AA139" s="528" t="s">
        <v>2089</v>
      </c>
      <c r="AB139" s="528" t="s">
        <v>2090</v>
      </c>
      <c r="AC139" s="528"/>
      <c r="AD139" s="528"/>
      <c r="AE139" s="528"/>
      <c r="AF139" s="528"/>
      <c r="AG139" s="528"/>
      <c r="AH139" s="528"/>
      <c r="AI139" s="529" t="s">
        <v>2091</v>
      </c>
      <c r="AJ139" s="529" t="s">
        <v>2091</v>
      </c>
      <c r="AK139" s="523" t="s">
        <v>2193</v>
      </c>
      <c r="AL139" s="523" t="s">
        <v>2234</v>
      </c>
    </row>
    <row r="140" spans="1:38" ht="17.25" customHeight="1">
      <c r="A140" s="518" t="str">
        <f t="shared" si="2"/>
        <v>A02AA016-00024 Pile Work Piling Work Pretensioned Concrete Pile (Type-A) Augering without Casing     Including Pile Connection and Joint Welding Work  400 ≤ DIA &lt;500</v>
      </c>
      <c r="B140" s="523" t="s">
        <v>2235</v>
      </c>
      <c r="C140" s="523"/>
      <c r="D140" s="524" t="s">
        <v>2080</v>
      </c>
      <c r="E140" s="525" t="s">
        <v>2081</v>
      </c>
      <c r="F140" s="524" t="s">
        <v>2082</v>
      </c>
      <c r="G140" s="525" t="s">
        <v>2083</v>
      </c>
      <c r="H140" s="524" t="s">
        <v>2191</v>
      </c>
      <c r="I140" s="525" t="s">
        <v>2192</v>
      </c>
      <c r="J140" s="524" t="s">
        <v>2125</v>
      </c>
      <c r="K140" s="527" t="s">
        <v>2126</v>
      </c>
      <c r="L140" s="524" t="s">
        <v>1924</v>
      </c>
      <c r="M140" s="527"/>
      <c r="N140" s="524" t="s">
        <v>1924</v>
      </c>
      <c r="O140" s="527"/>
      <c r="P140" s="524" t="s">
        <v>1924</v>
      </c>
      <c r="Q140" s="527"/>
      <c r="R140" s="524" t="s">
        <v>1924</v>
      </c>
      <c r="S140" s="527"/>
      <c r="T140" s="524" t="s">
        <v>1932</v>
      </c>
      <c r="U140" s="527" t="s">
        <v>2088</v>
      </c>
      <c r="V140" s="524" t="s">
        <v>1924</v>
      </c>
      <c r="W140" s="527"/>
      <c r="X140" s="524" t="s">
        <v>2206</v>
      </c>
      <c r="Y140" s="527" t="s">
        <v>2207</v>
      </c>
      <c r="Z140" s="528"/>
      <c r="AA140" s="528" t="s">
        <v>2089</v>
      </c>
      <c r="AB140" s="528" t="s">
        <v>2090</v>
      </c>
      <c r="AC140" s="528"/>
      <c r="AD140" s="528"/>
      <c r="AE140" s="528"/>
      <c r="AF140" s="528"/>
      <c r="AG140" s="528"/>
      <c r="AH140" s="528"/>
      <c r="AI140" s="529" t="s">
        <v>2091</v>
      </c>
      <c r="AJ140" s="529" t="s">
        <v>2091</v>
      </c>
      <c r="AK140" s="523" t="s">
        <v>2193</v>
      </c>
      <c r="AL140" s="523" t="s">
        <v>2235</v>
      </c>
    </row>
    <row r="141" spans="1:38" ht="17.25" customHeight="1">
      <c r="A141" s="518" t="str">
        <f t="shared" si="2"/>
        <v>A02AA016-00025 Pile Work Piling Work Pretensioned Concrete Pile (Type-A) Augering without Casing     Including Pile Connection and Joint Welding Work  500 ≤ DIA &lt;600</v>
      </c>
      <c r="B141" s="523" t="s">
        <v>2236</v>
      </c>
      <c r="C141" s="523"/>
      <c r="D141" s="524" t="s">
        <v>2080</v>
      </c>
      <c r="E141" s="525" t="s">
        <v>2081</v>
      </c>
      <c r="F141" s="524" t="s">
        <v>2082</v>
      </c>
      <c r="G141" s="525" t="s">
        <v>2083</v>
      </c>
      <c r="H141" s="524" t="s">
        <v>2191</v>
      </c>
      <c r="I141" s="525" t="s">
        <v>2192</v>
      </c>
      <c r="J141" s="524" t="s">
        <v>2125</v>
      </c>
      <c r="K141" s="527" t="s">
        <v>2126</v>
      </c>
      <c r="L141" s="524" t="s">
        <v>1924</v>
      </c>
      <c r="M141" s="527"/>
      <c r="N141" s="524" t="s">
        <v>1924</v>
      </c>
      <c r="O141" s="527"/>
      <c r="P141" s="524" t="s">
        <v>1924</v>
      </c>
      <c r="Q141" s="527"/>
      <c r="R141" s="524" t="s">
        <v>1924</v>
      </c>
      <c r="S141" s="527"/>
      <c r="T141" s="524" t="s">
        <v>1932</v>
      </c>
      <c r="U141" s="527" t="s">
        <v>2088</v>
      </c>
      <c r="V141" s="524" t="s">
        <v>1924</v>
      </c>
      <c r="W141" s="527"/>
      <c r="X141" s="524" t="s">
        <v>2209</v>
      </c>
      <c r="Y141" s="527" t="s">
        <v>2210</v>
      </c>
      <c r="Z141" s="528"/>
      <c r="AA141" s="528" t="s">
        <v>2089</v>
      </c>
      <c r="AB141" s="528" t="s">
        <v>2090</v>
      </c>
      <c r="AC141" s="528"/>
      <c r="AD141" s="528"/>
      <c r="AE141" s="528"/>
      <c r="AF141" s="528"/>
      <c r="AG141" s="528"/>
      <c r="AH141" s="528"/>
      <c r="AI141" s="529" t="s">
        <v>2091</v>
      </c>
      <c r="AJ141" s="529" t="s">
        <v>2091</v>
      </c>
      <c r="AK141" s="523" t="s">
        <v>2193</v>
      </c>
      <c r="AL141" s="523" t="s">
        <v>2236</v>
      </c>
    </row>
    <row r="142" spans="1:38" ht="17.25" customHeight="1">
      <c r="A142" s="518" t="str">
        <f t="shared" si="2"/>
        <v>A02AA016-00026 Pile Work Piling Work Pretensioned Concrete Pile (Type-A) Augering without Casing     Including Pile Connection and Joint Welding Work  600 ≤ DIA &lt;700</v>
      </c>
      <c r="B142" s="523" t="s">
        <v>2237</v>
      </c>
      <c r="C142" s="523"/>
      <c r="D142" s="524" t="s">
        <v>2080</v>
      </c>
      <c r="E142" s="525" t="s">
        <v>2081</v>
      </c>
      <c r="F142" s="524" t="s">
        <v>2082</v>
      </c>
      <c r="G142" s="525" t="s">
        <v>2083</v>
      </c>
      <c r="H142" s="524" t="s">
        <v>2191</v>
      </c>
      <c r="I142" s="525" t="s">
        <v>2192</v>
      </c>
      <c r="J142" s="524" t="s">
        <v>2125</v>
      </c>
      <c r="K142" s="527" t="s">
        <v>2126</v>
      </c>
      <c r="L142" s="524" t="s">
        <v>1924</v>
      </c>
      <c r="M142" s="527"/>
      <c r="N142" s="524" t="s">
        <v>1924</v>
      </c>
      <c r="O142" s="527"/>
      <c r="P142" s="524" t="s">
        <v>1924</v>
      </c>
      <c r="Q142" s="527"/>
      <c r="R142" s="524" t="s">
        <v>1924</v>
      </c>
      <c r="S142" s="527"/>
      <c r="T142" s="524" t="s">
        <v>1932</v>
      </c>
      <c r="U142" s="527" t="s">
        <v>2088</v>
      </c>
      <c r="V142" s="524" t="s">
        <v>1924</v>
      </c>
      <c r="W142" s="527"/>
      <c r="X142" s="524" t="s">
        <v>2212</v>
      </c>
      <c r="Y142" s="527" t="s">
        <v>2213</v>
      </c>
      <c r="Z142" s="528"/>
      <c r="AA142" s="528" t="s">
        <v>2089</v>
      </c>
      <c r="AB142" s="528" t="s">
        <v>2090</v>
      </c>
      <c r="AC142" s="528"/>
      <c r="AD142" s="528"/>
      <c r="AE142" s="528"/>
      <c r="AF142" s="528"/>
      <c r="AG142" s="528"/>
      <c r="AH142" s="528"/>
      <c r="AI142" s="529" t="s">
        <v>2091</v>
      </c>
      <c r="AJ142" s="529" t="s">
        <v>2091</v>
      </c>
      <c r="AK142" s="523" t="s">
        <v>2193</v>
      </c>
      <c r="AL142" s="523" t="s">
        <v>2237</v>
      </c>
    </row>
    <row r="143" spans="1:38" ht="17.25" customHeight="1">
      <c r="A143" s="518" t="str">
        <f t="shared" si="2"/>
        <v>A02AA016-00027 Pile Work Piling Work Pretensioned Concrete Pile (Type-A) Augering without Casing     Including Pile Connection and Joint Welding Work  700 ≤ DIA &lt;800</v>
      </c>
      <c r="B143" s="523" t="s">
        <v>2238</v>
      </c>
      <c r="C143" s="523"/>
      <c r="D143" s="524" t="s">
        <v>2080</v>
      </c>
      <c r="E143" s="525" t="s">
        <v>2081</v>
      </c>
      <c r="F143" s="524" t="s">
        <v>2082</v>
      </c>
      <c r="G143" s="525" t="s">
        <v>2083</v>
      </c>
      <c r="H143" s="524" t="s">
        <v>2191</v>
      </c>
      <c r="I143" s="525" t="s">
        <v>2192</v>
      </c>
      <c r="J143" s="524" t="s">
        <v>2125</v>
      </c>
      <c r="K143" s="527" t="s">
        <v>2126</v>
      </c>
      <c r="L143" s="524" t="s">
        <v>1924</v>
      </c>
      <c r="M143" s="527"/>
      <c r="N143" s="524" t="s">
        <v>1924</v>
      </c>
      <c r="O143" s="527"/>
      <c r="P143" s="524" t="s">
        <v>1924</v>
      </c>
      <c r="Q143" s="527"/>
      <c r="R143" s="524" t="s">
        <v>1924</v>
      </c>
      <c r="S143" s="527"/>
      <c r="T143" s="524" t="s">
        <v>1932</v>
      </c>
      <c r="U143" s="527" t="s">
        <v>2088</v>
      </c>
      <c r="V143" s="524" t="s">
        <v>1924</v>
      </c>
      <c r="W143" s="527"/>
      <c r="X143" s="524" t="s">
        <v>2215</v>
      </c>
      <c r="Y143" s="527" t="s">
        <v>2216</v>
      </c>
      <c r="Z143" s="528"/>
      <c r="AA143" s="528" t="s">
        <v>2089</v>
      </c>
      <c r="AB143" s="528" t="s">
        <v>2090</v>
      </c>
      <c r="AC143" s="528"/>
      <c r="AD143" s="528"/>
      <c r="AE143" s="528"/>
      <c r="AF143" s="528"/>
      <c r="AG143" s="528"/>
      <c r="AH143" s="528"/>
      <c r="AI143" s="529" t="s">
        <v>2091</v>
      </c>
      <c r="AJ143" s="529" t="s">
        <v>2091</v>
      </c>
      <c r="AK143" s="523" t="s">
        <v>2193</v>
      </c>
      <c r="AL143" s="523" t="s">
        <v>2238</v>
      </c>
    </row>
    <row r="144" spans="1:38" ht="17.25" customHeight="1">
      <c r="A144" s="518" t="str">
        <f t="shared" si="2"/>
        <v>A02AA016-00028 Pile Work Piling Work Pretensioned Concrete Pile (Type-A) Augering without Casing     Including Pile Connection and Joint Welding Work  800 ≤ DIA &lt;900</v>
      </c>
      <c r="B144" s="523" t="s">
        <v>2239</v>
      </c>
      <c r="C144" s="523"/>
      <c r="D144" s="524" t="s">
        <v>2080</v>
      </c>
      <c r="E144" s="525" t="s">
        <v>2081</v>
      </c>
      <c r="F144" s="524" t="s">
        <v>2082</v>
      </c>
      <c r="G144" s="525" t="s">
        <v>2083</v>
      </c>
      <c r="H144" s="524" t="s">
        <v>2191</v>
      </c>
      <c r="I144" s="525" t="s">
        <v>2192</v>
      </c>
      <c r="J144" s="524" t="s">
        <v>2125</v>
      </c>
      <c r="K144" s="527" t="s">
        <v>2126</v>
      </c>
      <c r="L144" s="524" t="s">
        <v>1924</v>
      </c>
      <c r="M144" s="527"/>
      <c r="N144" s="524" t="s">
        <v>1924</v>
      </c>
      <c r="O144" s="527"/>
      <c r="P144" s="524" t="s">
        <v>1924</v>
      </c>
      <c r="Q144" s="527"/>
      <c r="R144" s="524" t="s">
        <v>1924</v>
      </c>
      <c r="S144" s="527"/>
      <c r="T144" s="524" t="s">
        <v>1932</v>
      </c>
      <c r="U144" s="527" t="s">
        <v>2088</v>
      </c>
      <c r="V144" s="524" t="s">
        <v>1924</v>
      </c>
      <c r="W144" s="527"/>
      <c r="X144" s="524" t="s">
        <v>2218</v>
      </c>
      <c r="Y144" s="527" t="s">
        <v>2219</v>
      </c>
      <c r="Z144" s="528"/>
      <c r="AA144" s="528" t="s">
        <v>2089</v>
      </c>
      <c r="AB144" s="528" t="s">
        <v>2090</v>
      </c>
      <c r="AC144" s="528"/>
      <c r="AD144" s="528"/>
      <c r="AE144" s="528"/>
      <c r="AF144" s="528"/>
      <c r="AG144" s="528"/>
      <c r="AH144" s="528"/>
      <c r="AI144" s="529" t="s">
        <v>2091</v>
      </c>
      <c r="AJ144" s="529" t="s">
        <v>2091</v>
      </c>
      <c r="AK144" s="523" t="s">
        <v>2193</v>
      </c>
      <c r="AL144" s="523" t="s">
        <v>2239</v>
      </c>
    </row>
    <row r="145" spans="1:38" ht="17.25" customHeight="1">
      <c r="A145" s="518" t="str">
        <f t="shared" si="2"/>
        <v>A02AA016-00029 Pile Work Piling Work Pretensioned Concrete Pile (Type-A) Augering without Casing     Including Pile Connection and Joint Welding Work  900 ≤ DIA &lt;1000</v>
      </c>
      <c r="B145" s="523" t="s">
        <v>2240</v>
      </c>
      <c r="C145" s="523"/>
      <c r="D145" s="524" t="s">
        <v>2080</v>
      </c>
      <c r="E145" s="525" t="s">
        <v>2081</v>
      </c>
      <c r="F145" s="524" t="s">
        <v>2082</v>
      </c>
      <c r="G145" s="525" t="s">
        <v>2083</v>
      </c>
      <c r="H145" s="524" t="s">
        <v>2191</v>
      </c>
      <c r="I145" s="525" t="s">
        <v>2192</v>
      </c>
      <c r="J145" s="524" t="s">
        <v>2125</v>
      </c>
      <c r="K145" s="527" t="s">
        <v>2126</v>
      </c>
      <c r="L145" s="524" t="s">
        <v>1924</v>
      </c>
      <c r="M145" s="527"/>
      <c r="N145" s="524" t="s">
        <v>1924</v>
      </c>
      <c r="O145" s="527"/>
      <c r="P145" s="524" t="s">
        <v>1924</v>
      </c>
      <c r="Q145" s="527"/>
      <c r="R145" s="524" t="s">
        <v>1924</v>
      </c>
      <c r="S145" s="527"/>
      <c r="T145" s="524" t="s">
        <v>1932</v>
      </c>
      <c r="U145" s="527" t="s">
        <v>2088</v>
      </c>
      <c r="V145" s="524" t="s">
        <v>1924</v>
      </c>
      <c r="W145" s="527"/>
      <c r="X145" s="524" t="s">
        <v>2221</v>
      </c>
      <c r="Y145" s="527" t="s">
        <v>2222</v>
      </c>
      <c r="Z145" s="528"/>
      <c r="AA145" s="528" t="s">
        <v>2089</v>
      </c>
      <c r="AB145" s="528" t="s">
        <v>2090</v>
      </c>
      <c r="AC145" s="528"/>
      <c r="AD145" s="528"/>
      <c r="AE145" s="528"/>
      <c r="AF145" s="528"/>
      <c r="AG145" s="528"/>
      <c r="AH145" s="528"/>
      <c r="AI145" s="529" t="s">
        <v>2091</v>
      </c>
      <c r="AJ145" s="529" t="s">
        <v>2091</v>
      </c>
      <c r="AK145" s="523" t="s">
        <v>2193</v>
      </c>
      <c r="AL145" s="523" t="s">
        <v>2240</v>
      </c>
    </row>
    <row r="146" spans="1:38" ht="17.25" customHeight="1">
      <c r="A146" s="518" t="str">
        <f t="shared" si="2"/>
        <v>A02AA016-00030 Pile Work Piling Work Pretensioned Concrete Pile (Type-A) Augering without Casing     Including Pile Connection and Joint Welding Work  1000 ≤ DIA &lt;1200</v>
      </c>
      <c r="B146" s="523" t="s">
        <v>2241</v>
      </c>
      <c r="C146" s="523"/>
      <c r="D146" s="524" t="s">
        <v>2080</v>
      </c>
      <c r="E146" s="525" t="s">
        <v>2081</v>
      </c>
      <c r="F146" s="524" t="s">
        <v>2082</v>
      </c>
      <c r="G146" s="525" t="s">
        <v>2083</v>
      </c>
      <c r="H146" s="524" t="s">
        <v>2191</v>
      </c>
      <c r="I146" s="525" t="s">
        <v>2192</v>
      </c>
      <c r="J146" s="524" t="s">
        <v>2125</v>
      </c>
      <c r="K146" s="527" t="s">
        <v>2126</v>
      </c>
      <c r="L146" s="524" t="s">
        <v>1924</v>
      </c>
      <c r="M146" s="527"/>
      <c r="N146" s="524" t="s">
        <v>1924</v>
      </c>
      <c r="O146" s="527"/>
      <c r="P146" s="524" t="s">
        <v>1924</v>
      </c>
      <c r="Q146" s="527"/>
      <c r="R146" s="524" t="s">
        <v>1924</v>
      </c>
      <c r="S146" s="527"/>
      <c r="T146" s="524" t="s">
        <v>1932</v>
      </c>
      <c r="U146" s="527" t="s">
        <v>2088</v>
      </c>
      <c r="V146" s="524" t="s">
        <v>1924</v>
      </c>
      <c r="W146" s="527"/>
      <c r="X146" s="524" t="s">
        <v>2224</v>
      </c>
      <c r="Y146" s="527" t="s">
        <v>2225</v>
      </c>
      <c r="Z146" s="528"/>
      <c r="AA146" s="528" t="s">
        <v>2089</v>
      </c>
      <c r="AB146" s="528" t="s">
        <v>2090</v>
      </c>
      <c r="AC146" s="528"/>
      <c r="AD146" s="528"/>
      <c r="AE146" s="528"/>
      <c r="AF146" s="528"/>
      <c r="AG146" s="528"/>
      <c r="AH146" s="528"/>
      <c r="AI146" s="529" t="s">
        <v>2091</v>
      </c>
      <c r="AJ146" s="529" t="s">
        <v>2091</v>
      </c>
      <c r="AK146" s="523" t="s">
        <v>2193</v>
      </c>
      <c r="AL146" s="523" t="s">
        <v>2241</v>
      </c>
    </row>
    <row r="147" spans="1:38" ht="17.25" customHeight="1">
      <c r="A147" s="518" t="str">
        <f t="shared" si="2"/>
        <v>A02AA016-00031 Pile Work Piling Work Pretensioned Concrete Pile (Type-A) Augering with Casing     Including Pile Connection and Joint Welding Work  DIA&lt;400</v>
      </c>
      <c r="B147" s="523" t="s">
        <v>2242</v>
      </c>
      <c r="C147" s="523"/>
      <c r="D147" s="524" t="s">
        <v>2080</v>
      </c>
      <c r="E147" s="525" t="s">
        <v>2081</v>
      </c>
      <c r="F147" s="524" t="s">
        <v>2082</v>
      </c>
      <c r="G147" s="525" t="s">
        <v>2083</v>
      </c>
      <c r="H147" s="524" t="s">
        <v>2191</v>
      </c>
      <c r="I147" s="525" t="s">
        <v>2192</v>
      </c>
      <c r="J147" s="524" t="s">
        <v>2131</v>
      </c>
      <c r="K147" s="527" t="s">
        <v>2132</v>
      </c>
      <c r="L147" s="524" t="s">
        <v>1924</v>
      </c>
      <c r="M147" s="527"/>
      <c r="N147" s="524" t="s">
        <v>1924</v>
      </c>
      <c r="O147" s="527"/>
      <c r="P147" s="524" t="s">
        <v>1924</v>
      </c>
      <c r="Q147" s="527"/>
      <c r="R147" s="524" t="s">
        <v>1924</v>
      </c>
      <c r="S147" s="527"/>
      <c r="T147" s="524" t="s">
        <v>1932</v>
      </c>
      <c r="U147" s="527" t="s">
        <v>2088</v>
      </c>
      <c r="V147" s="524" t="s">
        <v>1924</v>
      </c>
      <c r="W147" s="527"/>
      <c r="X147" s="524" t="s">
        <v>2203</v>
      </c>
      <c r="Y147" s="527" t="s">
        <v>2204</v>
      </c>
      <c r="Z147" s="528"/>
      <c r="AA147" s="528" t="s">
        <v>2089</v>
      </c>
      <c r="AB147" s="528" t="s">
        <v>2090</v>
      </c>
      <c r="AC147" s="528"/>
      <c r="AD147" s="528"/>
      <c r="AE147" s="528"/>
      <c r="AF147" s="528"/>
      <c r="AG147" s="528"/>
      <c r="AH147" s="528"/>
      <c r="AI147" s="529" t="s">
        <v>2091</v>
      </c>
      <c r="AJ147" s="529" t="s">
        <v>2091</v>
      </c>
      <c r="AK147" s="523" t="s">
        <v>2193</v>
      </c>
      <c r="AL147" s="523" t="s">
        <v>2242</v>
      </c>
    </row>
    <row r="148" spans="1:38" ht="17.25" customHeight="1">
      <c r="A148" s="518" t="str">
        <f t="shared" si="2"/>
        <v>A02AA016-00032 Pile Work Piling Work Pretensioned Concrete Pile (Type-A) Augering with Casing     Including Pile Connection and Joint Welding Work  400 ≤ DIA &lt;500</v>
      </c>
      <c r="B148" s="523" t="s">
        <v>2243</v>
      </c>
      <c r="C148" s="523"/>
      <c r="D148" s="524" t="s">
        <v>2080</v>
      </c>
      <c r="E148" s="525" t="s">
        <v>2081</v>
      </c>
      <c r="F148" s="524" t="s">
        <v>2082</v>
      </c>
      <c r="G148" s="525" t="s">
        <v>2083</v>
      </c>
      <c r="H148" s="524" t="s">
        <v>2191</v>
      </c>
      <c r="I148" s="525" t="s">
        <v>2192</v>
      </c>
      <c r="J148" s="524" t="s">
        <v>2131</v>
      </c>
      <c r="K148" s="527" t="s">
        <v>2132</v>
      </c>
      <c r="L148" s="524" t="s">
        <v>1924</v>
      </c>
      <c r="M148" s="527"/>
      <c r="N148" s="524" t="s">
        <v>1924</v>
      </c>
      <c r="O148" s="527"/>
      <c r="P148" s="524" t="s">
        <v>1924</v>
      </c>
      <c r="Q148" s="527"/>
      <c r="R148" s="524" t="s">
        <v>1924</v>
      </c>
      <c r="S148" s="527"/>
      <c r="T148" s="524" t="s">
        <v>1932</v>
      </c>
      <c r="U148" s="527" t="s">
        <v>2088</v>
      </c>
      <c r="V148" s="524" t="s">
        <v>1924</v>
      </c>
      <c r="W148" s="527"/>
      <c r="X148" s="524" t="s">
        <v>2206</v>
      </c>
      <c r="Y148" s="527" t="s">
        <v>2207</v>
      </c>
      <c r="Z148" s="528"/>
      <c r="AA148" s="528" t="s">
        <v>2089</v>
      </c>
      <c r="AB148" s="528" t="s">
        <v>2090</v>
      </c>
      <c r="AC148" s="528"/>
      <c r="AD148" s="528"/>
      <c r="AE148" s="528"/>
      <c r="AF148" s="528"/>
      <c r="AG148" s="528"/>
      <c r="AH148" s="528"/>
      <c r="AI148" s="529" t="s">
        <v>2091</v>
      </c>
      <c r="AJ148" s="529" t="s">
        <v>2091</v>
      </c>
      <c r="AK148" s="523" t="s">
        <v>2193</v>
      </c>
      <c r="AL148" s="523" t="s">
        <v>2243</v>
      </c>
    </row>
    <row r="149" spans="1:38" ht="17.25" customHeight="1">
      <c r="A149" s="518" t="str">
        <f t="shared" si="2"/>
        <v>A02AA016-00033 Pile Work Piling Work Pretensioned Concrete Pile (Type-A) Augering with Casing     Including Pile Connection and Joint Welding Work  500 ≤ DIA &lt;600</v>
      </c>
      <c r="B149" s="523" t="s">
        <v>2244</v>
      </c>
      <c r="C149" s="523"/>
      <c r="D149" s="524" t="s">
        <v>2080</v>
      </c>
      <c r="E149" s="525" t="s">
        <v>2081</v>
      </c>
      <c r="F149" s="524" t="s">
        <v>2082</v>
      </c>
      <c r="G149" s="525" t="s">
        <v>2083</v>
      </c>
      <c r="H149" s="524" t="s">
        <v>2191</v>
      </c>
      <c r="I149" s="525" t="s">
        <v>2192</v>
      </c>
      <c r="J149" s="524" t="s">
        <v>2131</v>
      </c>
      <c r="K149" s="527" t="s">
        <v>2132</v>
      </c>
      <c r="L149" s="524" t="s">
        <v>1924</v>
      </c>
      <c r="M149" s="527"/>
      <c r="N149" s="524" t="s">
        <v>1924</v>
      </c>
      <c r="O149" s="527"/>
      <c r="P149" s="524" t="s">
        <v>1924</v>
      </c>
      <c r="Q149" s="527"/>
      <c r="R149" s="524" t="s">
        <v>1924</v>
      </c>
      <c r="S149" s="527"/>
      <c r="T149" s="524" t="s">
        <v>1932</v>
      </c>
      <c r="U149" s="527" t="s">
        <v>2088</v>
      </c>
      <c r="V149" s="524" t="s">
        <v>1924</v>
      </c>
      <c r="W149" s="527"/>
      <c r="X149" s="524" t="s">
        <v>2209</v>
      </c>
      <c r="Y149" s="527" t="s">
        <v>2210</v>
      </c>
      <c r="Z149" s="528"/>
      <c r="AA149" s="528" t="s">
        <v>2089</v>
      </c>
      <c r="AB149" s="528" t="s">
        <v>2090</v>
      </c>
      <c r="AC149" s="528"/>
      <c r="AD149" s="528"/>
      <c r="AE149" s="528"/>
      <c r="AF149" s="528"/>
      <c r="AG149" s="528"/>
      <c r="AH149" s="528"/>
      <c r="AI149" s="529" t="s">
        <v>2091</v>
      </c>
      <c r="AJ149" s="529" t="s">
        <v>2091</v>
      </c>
      <c r="AK149" s="523" t="s">
        <v>2193</v>
      </c>
      <c r="AL149" s="523" t="s">
        <v>2244</v>
      </c>
    </row>
    <row r="150" spans="1:38" ht="17.25" customHeight="1">
      <c r="A150" s="518" t="str">
        <f t="shared" si="2"/>
        <v>A02AA016-00034 Pile Work Piling Work Pretensioned Concrete Pile (Type-A) Augering with Casing     Including Pile Connection and Joint Welding Work  600 ≤ DIA &lt;700</v>
      </c>
      <c r="B150" s="523" t="s">
        <v>2245</v>
      </c>
      <c r="C150" s="523"/>
      <c r="D150" s="524" t="s">
        <v>2080</v>
      </c>
      <c r="E150" s="525" t="s">
        <v>2081</v>
      </c>
      <c r="F150" s="524" t="s">
        <v>2082</v>
      </c>
      <c r="G150" s="525" t="s">
        <v>2083</v>
      </c>
      <c r="H150" s="524" t="s">
        <v>2191</v>
      </c>
      <c r="I150" s="525" t="s">
        <v>2192</v>
      </c>
      <c r="J150" s="524" t="s">
        <v>2131</v>
      </c>
      <c r="K150" s="527" t="s">
        <v>2132</v>
      </c>
      <c r="L150" s="524" t="s">
        <v>1924</v>
      </c>
      <c r="M150" s="527"/>
      <c r="N150" s="524" t="s">
        <v>1924</v>
      </c>
      <c r="O150" s="527"/>
      <c r="P150" s="524" t="s">
        <v>1924</v>
      </c>
      <c r="Q150" s="527"/>
      <c r="R150" s="524" t="s">
        <v>1924</v>
      </c>
      <c r="S150" s="527"/>
      <c r="T150" s="524" t="s">
        <v>1932</v>
      </c>
      <c r="U150" s="527" t="s">
        <v>2088</v>
      </c>
      <c r="V150" s="524" t="s">
        <v>1924</v>
      </c>
      <c r="W150" s="527"/>
      <c r="X150" s="524" t="s">
        <v>2212</v>
      </c>
      <c r="Y150" s="527" t="s">
        <v>2213</v>
      </c>
      <c r="Z150" s="528"/>
      <c r="AA150" s="528" t="s">
        <v>2089</v>
      </c>
      <c r="AB150" s="528" t="s">
        <v>2090</v>
      </c>
      <c r="AC150" s="528"/>
      <c r="AD150" s="528"/>
      <c r="AE150" s="528"/>
      <c r="AF150" s="528"/>
      <c r="AG150" s="528"/>
      <c r="AH150" s="528"/>
      <c r="AI150" s="529" t="s">
        <v>2091</v>
      </c>
      <c r="AJ150" s="529" t="s">
        <v>2091</v>
      </c>
      <c r="AK150" s="523" t="s">
        <v>2193</v>
      </c>
      <c r="AL150" s="523" t="s">
        <v>2245</v>
      </c>
    </row>
    <row r="151" spans="1:38" ht="17.25" customHeight="1">
      <c r="A151" s="518" t="str">
        <f t="shared" si="2"/>
        <v>A02AA016-00035 Pile Work Piling Work Pretensioned Concrete Pile (Type-A) Augering with Casing     Including Pile Connection and Joint Welding Work  700 ≤ DIA &lt;800</v>
      </c>
      <c r="B151" s="523" t="s">
        <v>2246</v>
      </c>
      <c r="C151" s="523"/>
      <c r="D151" s="524" t="s">
        <v>2080</v>
      </c>
      <c r="E151" s="525" t="s">
        <v>2081</v>
      </c>
      <c r="F151" s="524" t="s">
        <v>2082</v>
      </c>
      <c r="G151" s="525" t="s">
        <v>2083</v>
      </c>
      <c r="H151" s="524" t="s">
        <v>2191</v>
      </c>
      <c r="I151" s="525" t="s">
        <v>2192</v>
      </c>
      <c r="J151" s="524" t="s">
        <v>2131</v>
      </c>
      <c r="K151" s="527" t="s">
        <v>2132</v>
      </c>
      <c r="L151" s="524" t="s">
        <v>1924</v>
      </c>
      <c r="M151" s="527"/>
      <c r="N151" s="524" t="s">
        <v>1924</v>
      </c>
      <c r="O151" s="527"/>
      <c r="P151" s="524" t="s">
        <v>1924</v>
      </c>
      <c r="Q151" s="527"/>
      <c r="R151" s="524" t="s">
        <v>1924</v>
      </c>
      <c r="S151" s="527"/>
      <c r="T151" s="524" t="s">
        <v>1932</v>
      </c>
      <c r="U151" s="527" t="s">
        <v>2088</v>
      </c>
      <c r="V151" s="524" t="s">
        <v>1924</v>
      </c>
      <c r="W151" s="527"/>
      <c r="X151" s="524" t="s">
        <v>2215</v>
      </c>
      <c r="Y151" s="527" t="s">
        <v>2216</v>
      </c>
      <c r="Z151" s="528"/>
      <c r="AA151" s="528" t="s">
        <v>2089</v>
      </c>
      <c r="AB151" s="528" t="s">
        <v>2090</v>
      </c>
      <c r="AC151" s="528"/>
      <c r="AD151" s="528"/>
      <c r="AE151" s="528"/>
      <c r="AF151" s="528"/>
      <c r="AG151" s="528"/>
      <c r="AH151" s="528"/>
      <c r="AI151" s="529" t="s">
        <v>2091</v>
      </c>
      <c r="AJ151" s="529" t="s">
        <v>2091</v>
      </c>
      <c r="AK151" s="523" t="s">
        <v>2193</v>
      </c>
      <c r="AL151" s="523" t="s">
        <v>2246</v>
      </c>
    </row>
    <row r="152" spans="1:38" ht="17.25" customHeight="1">
      <c r="A152" s="518" t="str">
        <f t="shared" si="2"/>
        <v>A02AA016-00036 Pile Work Piling Work Pretensioned Concrete Pile (Type-A) Augering with Casing     Including Pile Connection and Joint Welding Work  800 ≤ DIA &lt;900</v>
      </c>
      <c r="B152" s="523" t="s">
        <v>2247</v>
      </c>
      <c r="C152" s="523"/>
      <c r="D152" s="524" t="s">
        <v>2080</v>
      </c>
      <c r="E152" s="525" t="s">
        <v>2081</v>
      </c>
      <c r="F152" s="524" t="s">
        <v>2082</v>
      </c>
      <c r="G152" s="525" t="s">
        <v>2083</v>
      </c>
      <c r="H152" s="524" t="s">
        <v>2191</v>
      </c>
      <c r="I152" s="525" t="s">
        <v>2192</v>
      </c>
      <c r="J152" s="524" t="s">
        <v>2131</v>
      </c>
      <c r="K152" s="527" t="s">
        <v>2132</v>
      </c>
      <c r="L152" s="524" t="s">
        <v>1924</v>
      </c>
      <c r="M152" s="527"/>
      <c r="N152" s="524" t="s">
        <v>1924</v>
      </c>
      <c r="O152" s="527"/>
      <c r="P152" s="524" t="s">
        <v>1924</v>
      </c>
      <c r="Q152" s="527"/>
      <c r="R152" s="524" t="s">
        <v>1924</v>
      </c>
      <c r="S152" s="527"/>
      <c r="T152" s="524" t="s">
        <v>1932</v>
      </c>
      <c r="U152" s="527" t="s">
        <v>2088</v>
      </c>
      <c r="V152" s="524" t="s">
        <v>1924</v>
      </c>
      <c r="W152" s="527"/>
      <c r="X152" s="524" t="s">
        <v>2218</v>
      </c>
      <c r="Y152" s="527" t="s">
        <v>2219</v>
      </c>
      <c r="Z152" s="528"/>
      <c r="AA152" s="528" t="s">
        <v>2089</v>
      </c>
      <c r="AB152" s="528" t="s">
        <v>2090</v>
      </c>
      <c r="AC152" s="528"/>
      <c r="AD152" s="528"/>
      <c r="AE152" s="528"/>
      <c r="AF152" s="528"/>
      <c r="AG152" s="528"/>
      <c r="AH152" s="528"/>
      <c r="AI152" s="529" t="s">
        <v>2091</v>
      </c>
      <c r="AJ152" s="529" t="s">
        <v>2091</v>
      </c>
      <c r="AK152" s="523" t="s">
        <v>2193</v>
      </c>
      <c r="AL152" s="523" t="s">
        <v>2247</v>
      </c>
    </row>
    <row r="153" spans="1:38" ht="17.25" customHeight="1">
      <c r="A153" s="518" t="str">
        <f t="shared" si="2"/>
        <v>A02AA016-00037 Pile Work Piling Work Pretensioned Concrete Pile (Type-A) Augering with Casing     Including Pile Connection and Joint Welding Work  900 ≤ DIA &lt;1000</v>
      </c>
      <c r="B153" s="523" t="s">
        <v>2248</v>
      </c>
      <c r="C153" s="523"/>
      <c r="D153" s="524" t="s">
        <v>2080</v>
      </c>
      <c r="E153" s="525" t="s">
        <v>2081</v>
      </c>
      <c r="F153" s="524" t="s">
        <v>2082</v>
      </c>
      <c r="G153" s="525" t="s">
        <v>2083</v>
      </c>
      <c r="H153" s="524" t="s">
        <v>2191</v>
      </c>
      <c r="I153" s="525" t="s">
        <v>2192</v>
      </c>
      <c r="J153" s="524" t="s">
        <v>2131</v>
      </c>
      <c r="K153" s="527" t="s">
        <v>2132</v>
      </c>
      <c r="L153" s="524" t="s">
        <v>1924</v>
      </c>
      <c r="M153" s="527"/>
      <c r="N153" s="524" t="s">
        <v>1924</v>
      </c>
      <c r="O153" s="527"/>
      <c r="P153" s="524" t="s">
        <v>1924</v>
      </c>
      <c r="Q153" s="527"/>
      <c r="R153" s="524" t="s">
        <v>1924</v>
      </c>
      <c r="S153" s="527"/>
      <c r="T153" s="524" t="s">
        <v>1932</v>
      </c>
      <c r="U153" s="527" t="s">
        <v>2088</v>
      </c>
      <c r="V153" s="524" t="s">
        <v>1924</v>
      </c>
      <c r="W153" s="527"/>
      <c r="X153" s="524" t="s">
        <v>2221</v>
      </c>
      <c r="Y153" s="527" t="s">
        <v>2222</v>
      </c>
      <c r="Z153" s="528"/>
      <c r="AA153" s="528" t="s">
        <v>2089</v>
      </c>
      <c r="AB153" s="528" t="s">
        <v>2090</v>
      </c>
      <c r="AC153" s="528"/>
      <c r="AD153" s="528"/>
      <c r="AE153" s="528"/>
      <c r="AF153" s="528"/>
      <c r="AG153" s="528"/>
      <c r="AH153" s="528"/>
      <c r="AI153" s="529" t="s">
        <v>2091</v>
      </c>
      <c r="AJ153" s="529" t="s">
        <v>2091</v>
      </c>
      <c r="AK153" s="523" t="s">
        <v>2193</v>
      </c>
      <c r="AL153" s="523" t="s">
        <v>2248</v>
      </c>
    </row>
    <row r="154" spans="1:38" ht="17.25" customHeight="1">
      <c r="A154" s="518" t="str">
        <f t="shared" si="2"/>
        <v>A02AA016-00038 Pile Work Piling Work Pretensioned Concrete Pile (Type-A) Augering with Casing     Including Pile Connection and Joint Welding Work  1000 ≤ DIA &lt;1200</v>
      </c>
      <c r="B154" s="523" t="s">
        <v>2249</v>
      </c>
      <c r="C154" s="523"/>
      <c r="D154" s="524" t="s">
        <v>2080</v>
      </c>
      <c r="E154" s="525" t="s">
        <v>2081</v>
      </c>
      <c r="F154" s="524" t="s">
        <v>2082</v>
      </c>
      <c r="G154" s="525" t="s">
        <v>2083</v>
      </c>
      <c r="H154" s="524" t="s">
        <v>2191</v>
      </c>
      <c r="I154" s="525" t="s">
        <v>2192</v>
      </c>
      <c r="J154" s="524" t="s">
        <v>2131</v>
      </c>
      <c r="K154" s="527" t="s">
        <v>2132</v>
      </c>
      <c r="L154" s="524" t="s">
        <v>1924</v>
      </c>
      <c r="M154" s="527"/>
      <c r="N154" s="524" t="s">
        <v>1924</v>
      </c>
      <c r="O154" s="527"/>
      <c r="P154" s="524" t="s">
        <v>1924</v>
      </c>
      <c r="Q154" s="527"/>
      <c r="R154" s="524" t="s">
        <v>1924</v>
      </c>
      <c r="S154" s="527"/>
      <c r="T154" s="524" t="s">
        <v>1932</v>
      </c>
      <c r="U154" s="527" t="s">
        <v>2088</v>
      </c>
      <c r="V154" s="524" t="s">
        <v>1924</v>
      </c>
      <c r="W154" s="527"/>
      <c r="X154" s="524" t="s">
        <v>2224</v>
      </c>
      <c r="Y154" s="527" t="s">
        <v>2225</v>
      </c>
      <c r="Z154" s="528"/>
      <c r="AA154" s="528" t="s">
        <v>2089</v>
      </c>
      <c r="AB154" s="528" t="s">
        <v>2090</v>
      </c>
      <c r="AC154" s="528"/>
      <c r="AD154" s="528"/>
      <c r="AE154" s="528"/>
      <c r="AF154" s="528"/>
      <c r="AG154" s="528"/>
      <c r="AH154" s="528"/>
      <c r="AI154" s="529" t="s">
        <v>2091</v>
      </c>
      <c r="AJ154" s="529" t="s">
        <v>2091</v>
      </c>
      <c r="AK154" s="523" t="s">
        <v>2193</v>
      </c>
      <c r="AL154" s="523" t="s">
        <v>2249</v>
      </c>
    </row>
    <row r="155" spans="1:38" ht="17.25" customHeight="1">
      <c r="A155" s="518" t="str">
        <f t="shared" si="2"/>
        <v>A02AA016-00039 Pile Work Piling Work Pretensioned Concrete Pile (Type-A) Percussion Rotary Drilling with Casing     Including Pile Connection and Joint Welding Work  DIA&lt;400</v>
      </c>
      <c r="B155" s="523" t="s">
        <v>2250</v>
      </c>
      <c r="C155" s="523"/>
      <c r="D155" s="524" t="s">
        <v>2080</v>
      </c>
      <c r="E155" s="525" t="s">
        <v>2081</v>
      </c>
      <c r="F155" s="524" t="s">
        <v>2082</v>
      </c>
      <c r="G155" s="525" t="s">
        <v>2083</v>
      </c>
      <c r="H155" s="524" t="s">
        <v>2191</v>
      </c>
      <c r="I155" s="525" t="s">
        <v>2192</v>
      </c>
      <c r="J155" s="524" t="s">
        <v>2137</v>
      </c>
      <c r="K155" s="527" t="s">
        <v>2138</v>
      </c>
      <c r="L155" s="524" t="s">
        <v>1924</v>
      </c>
      <c r="M155" s="527"/>
      <c r="N155" s="524" t="s">
        <v>1924</v>
      </c>
      <c r="O155" s="527"/>
      <c r="P155" s="524" t="s">
        <v>1924</v>
      </c>
      <c r="Q155" s="527"/>
      <c r="R155" s="524" t="s">
        <v>1924</v>
      </c>
      <c r="S155" s="527"/>
      <c r="T155" s="524" t="s">
        <v>1932</v>
      </c>
      <c r="U155" s="527" t="s">
        <v>2088</v>
      </c>
      <c r="V155" s="524" t="s">
        <v>1924</v>
      </c>
      <c r="W155" s="527"/>
      <c r="X155" s="524" t="s">
        <v>2203</v>
      </c>
      <c r="Y155" s="527" t="s">
        <v>2204</v>
      </c>
      <c r="Z155" s="528"/>
      <c r="AA155" s="528" t="s">
        <v>2089</v>
      </c>
      <c r="AB155" s="528" t="s">
        <v>2090</v>
      </c>
      <c r="AC155" s="528"/>
      <c r="AD155" s="528"/>
      <c r="AE155" s="528"/>
      <c r="AF155" s="528"/>
      <c r="AG155" s="528"/>
      <c r="AH155" s="528"/>
      <c r="AI155" s="529" t="s">
        <v>2091</v>
      </c>
      <c r="AJ155" s="529" t="s">
        <v>2091</v>
      </c>
      <c r="AK155" s="523" t="s">
        <v>2193</v>
      </c>
      <c r="AL155" s="523" t="s">
        <v>2250</v>
      </c>
    </row>
    <row r="156" spans="1:38" ht="17.25" customHeight="1">
      <c r="A156" s="518" t="str">
        <f t="shared" si="2"/>
        <v>A02AA016-00040 Pile Work Piling Work Pretensioned Concrete Pile (Type-A) Percussion Rotary Drilling with Casing     Including Pile Connection and Joint Welding Work  400 ≤ DIA &lt;500</v>
      </c>
      <c r="B156" s="523" t="s">
        <v>2251</v>
      </c>
      <c r="C156" s="523"/>
      <c r="D156" s="524" t="s">
        <v>2080</v>
      </c>
      <c r="E156" s="525" t="s">
        <v>2081</v>
      </c>
      <c r="F156" s="524" t="s">
        <v>2082</v>
      </c>
      <c r="G156" s="525" t="s">
        <v>2083</v>
      </c>
      <c r="H156" s="524" t="s">
        <v>2191</v>
      </c>
      <c r="I156" s="525" t="s">
        <v>2192</v>
      </c>
      <c r="J156" s="524" t="s">
        <v>2137</v>
      </c>
      <c r="K156" s="527" t="s">
        <v>2138</v>
      </c>
      <c r="L156" s="524" t="s">
        <v>1924</v>
      </c>
      <c r="M156" s="527"/>
      <c r="N156" s="524" t="s">
        <v>1924</v>
      </c>
      <c r="O156" s="527"/>
      <c r="P156" s="524" t="s">
        <v>1924</v>
      </c>
      <c r="Q156" s="527"/>
      <c r="R156" s="524" t="s">
        <v>1924</v>
      </c>
      <c r="S156" s="527"/>
      <c r="T156" s="524" t="s">
        <v>1932</v>
      </c>
      <c r="U156" s="527" t="s">
        <v>2088</v>
      </c>
      <c r="V156" s="524" t="s">
        <v>1924</v>
      </c>
      <c r="W156" s="527"/>
      <c r="X156" s="524" t="s">
        <v>2206</v>
      </c>
      <c r="Y156" s="527" t="s">
        <v>2207</v>
      </c>
      <c r="Z156" s="528"/>
      <c r="AA156" s="528" t="s">
        <v>2089</v>
      </c>
      <c r="AB156" s="528" t="s">
        <v>2090</v>
      </c>
      <c r="AC156" s="528"/>
      <c r="AD156" s="528"/>
      <c r="AE156" s="528"/>
      <c r="AF156" s="528"/>
      <c r="AG156" s="528"/>
      <c r="AH156" s="528"/>
      <c r="AI156" s="529" t="s">
        <v>2091</v>
      </c>
      <c r="AJ156" s="529" t="s">
        <v>2091</v>
      </c>
      <c r="AK156" s="523" t="s">
        <v>2193</v>
      </c>
      <c r="AL156" s="523" t="s">
        <v>2251</v>
      </c>
    </row>
    <row r="157" spans="1:38" ht="17.25" customHeight="1">
      <c r="A157" s="518" t="str">
        <f t="shared" si="2"/>
        <v>A02AA016-00041 Pile Work Piling Work Pretensioned Concrete Pile (Type-A) Percussion Rotary Drilling with Casing     Including Pile Connection and Joint Welding Work  500 ≤ DIA &lt;600</v>
      </c>
      <c r="B157" s="523" t="s">
        <v>2252</v>
      </c>
      <c r="C157" s="523"/>
      <c r="D157" s="524" t="s">
        <v>2080</v>
      </c>
      <c r="E157" s="525" t="s">
        <v>2081</v>
      </c>
      <c r="F157" s="524" t="s">
        <v>2082</v>
      </c>
      <c r="G157" s="525" t="s">
        <v>2083</v>
      </c>
      <c r="H157" s="524" t="s">
        <v>2191</v>
      </c>
      <c r="I157" s="525" t="s">
        <v>2192</v>
      </c>
      <c r="J157" s="524" t="s">
        <v>2137</v>
      </c>
      <c r="K157" s="527" t="s">
        <v>2138</v>
      </c>
      <c r="L157" s="524" t="s">
        <v>1924</v>
      </c>
      <c r="M157" s="527"/>
      <c r="N157" s="524" t="s">
        <v>1924</v>
      </c>
      <c r="O157" s="527"/>
      <c r="P157" s="524" t="s">
        <v>1924</v>
      </c>
      <c r="Q157" s="527"/>
      <c r="R157" s="524" t="s">
        <v>1924</v>
      </c>
      <c r="S157" s="527"/>
      <c r="T157" s="524" t="s">
        <v>1932</v>
      </c>
      <c r="U157" s="527" t="s">
        <v>2088</v>
      </c>
      <c r="V157" s="524" t="s">
        <v>1924</v>
      </c>
      <c r="W157" s="527"/>
      <c r="X157" s="524" t="s">
        <v>2209</v>
      </c>
      <c r="Y157" s="527" t="s">
        <v>2210</v>
      </c>
      <c r="Z157" s="528"/>
      <c r="AA157" s="528" t="s">
        <v>2089</v>
      </c>
      <c r="AB157" s="528" t="s">
        <v>2090</v>
      </c>
      <c r="AC157" s="528"/>
      <c r="AD157" s="528"/>
      <c r="AE157" s="528"/>
      <c r="AF157" s="528"/>
      <c r="AG157" s="528"/>
      <c r="AH157" s="528"/>
      <c r="AI157" s="529" t="s">
        <v>2091</v>
      </c>
      <c r="AJ157" s="529" t="s">
        <v>2091</v>
      </c>
      <c r="AK157" s="523" t="s">
        <v>2193</v>
      </c>
      <c r="AL157" s="523" t="s">
        <v>2252</v>
      </c>
    </row>
    <row r="158" spans="1:38" ht="17.25" customHeight="1">
      <c r="A158" s="518" t="str">
        <f t="shared" si="2"/>
        <v>A02AA016-00042 Pile Work Piling Work Pretensioned Concrete Pile (Type-A) Percussion Rotary Drilling with Casing     Including Pile Connection and Joint Welding Work  600 ≤ DIA &lt;700</v>
      </c>
      <c r="B158" s="523" t="s">
        <v>2253</v>
      </c>
      <c r="C158" s="523"/>
      <c r="D158" s="524" t="s">
        <v>2080</v>
      </c>
      <c r="E158" s="525" t="s">
        <v>2081</v>
      </c>
      <c r="F158" s="524" t="s">
        <v>2082</v>
      </c>
      <c r="G158" s="525" t="s">
        <v>2083</v>
      </c>
      <c r="H158" s="524" t="s">
        <v>2191</v>
      </c>
      <c r="I158" s="525" t="s">
        <v>2192</v>
      </c>
      <c r="J158" s="524" t="s">
        <v>2137</v>
      </c>
      <c r="K158" s="527" t="s">
        <v>2138</v>
      </c>
      <c r="L158" s="524" t="s">
        <v>1924</v>
      </c>
      <c r="M158" s="527"/>
      <c r="N158" s="524" t="s">
        <v>1924</v>
      </c>
      <c r="O158" s="527"/>
      <c r="P158" s="524" t="s">
        <v>1924</v>
      </c>
      <c r="Q158" s="527"/>
      <c r="R158" s="524" t="s">
        <v>1924</v>
      </c>
      <c r="S158" s="527"/>
      <c r="T158" s="524" t="s">
        <v>1932</v>
      </c>
      <c r="U158" s="527" t="s">
        <v>2088</v>
      </c>
      <c r="V158" s="524" t="s">
        <v>1924</v>
      </c>
      <c r="W158" s="527"/>
      <c r="X158" s="524" t="s">
        <v>2212</v>
      </c>
      <c r="Y158" s="527" t="s">
        <v>2213</v>
      </c>
      <c r="Z158" s="528"/>
      <c r="AA158" s="528" t="s">
        <v>2089</v>
      </c>
      <c r="AB158" s="528" t="s">
        <v>2090</v>
      </c>
      <c r="AC158" s="528"/>
      <c r="AD158" s="528"/>
      <c r="AE158" s="528"/>
      <c r="AF158" s="528"/>
      <c r="AG158" s="528"/>
      <c r="AH158" s="528"/>
      <c r="AI158" s="529" t="s">
        <v>2091</v>
      </c>
      <c r="AJ158" s="529" t="s">
        <v>2091</v>
      </c>
      <c r="AK158" s="523" t="s">
        <v>2193</v>
      </c>
      <c r="AL158" s="523" t="s">
        <v>2253</v>
      </c>
    </row>
    <row r="159" spans="1:38" ht="17.25" customHeight="1">
      <c r="A159" s="518" t="str">
        <f t="shared" si="2"/>
        <v>A02AA016-00043 Pile Work Piling Work Pretensioned Concrete Pile (Type-A) Percussion Rotary Drilling with Casing     Including Pile Connection and Joint Welding Work  700 ≤ DIA &lt;800</v>
      </c>
      <c r="B159" s="523" t="s">
        <v>2254</v>
      </c>
      <c r="C159" s="523"/>
      <c r="D159" s="524" t="s">
        <v>2080</v>
      </c>
      <c r="E159" s="525" t="s">
        <v>2081</v>
      </c>
      <c r="F159" s="524" t="s">
        <v>2082</v>
      </c>
      <c r="G159" s="525" t="s">
        <v>2083</v>
      </c>
      <c r="H159" s="524" t="s">
        <v>2191</v>
      </c>
      <c r="I159" s="525" t="s">
        <v>2192</v>
      </c>
      <c r="J159" s="524" t="s">
        <v>2137</v>
      </c>
      <c r="K159" s="527" t="s">
        <v>2138</v>
      </c>
      <c r="L159" s="524" t="s">
        <v>1924</v>
      </c>
      <c r="M159" s="527"/>
      <c r="N159" s="524" t="s">
        <v>1924</v>
      </c>
      <c r="O159" s="527"/>
      <c r="P159" s="524" t="s">
        <v>1924</v>
      </c>
      <c r="Q159" s="527"/>
      <c r="R159" s="524" t="s">
        <v>1924</v>
      </c>
      <c r="S159" s="527"/>
      <c r="T159" s="524" t="s">
        <v>1932</v>
      </c>
      <c r="U159" s="527" t="s">
        <v>2088</v>
      </c>
      <c r="V159" s="524" t="s">
        <v>1924</v>
      </c>
      <c r="W159" s="527"/>
      <c r="X159" s="524" t="s">
        <v>2215</v>
      </c>
      <c r="Y159" s="527" t="s">
        <v>2216</v>
      </c>
      <c r="Z159" s="528"/>
      <c r="AA159" s="528" t="s">
        <v>2089</v>
      </c>
      <c r="AB159" s="528" t="s">
        <v>2090</v>
      </c>
      <c r="AC159" s="528"/>
      <c r="AD159" s="528"/>
      <c r="AE159" s="528"/>
      <c r="AF159" s="528"/>
      <c r="AG159" s="528"/>
      <c r="AH159" s="528"/>
      <c r="AI159" s="529" t="s">
        <v>2091</v>
      </c>
      <c r="AJ159" s="529" t="s">
        <v>2091</v>
      </c>
      <c r="AK159" s="523" t="s">
        <v>2193</v>
      </c>
      <c r="AL159" s="523" t="s">
        <v>2254</v>
      </c>
    </row>
    <row r="160" spans="1:38" ht="17.25" customHeight="1">
      <c r="A160" s="518" t="str">
        <f t="shared" si="2"/>
        <v>A02AA016-00044 Pile Work Piling Work Pretensioned Concrete Pile (Type-A) Percussion Rotary Drilling with Casing     Including Pile Connection and Joint Welding Work  800 ≤ DIA &lt;900</v>
      </c>
      <c r="B160" s="523" t="s">
        <v>2255</v>
      </c>
      <c r="C160" s="523"/>
      <c r="D160" s="524" t="s">
        <v>2080</v>
      </c>
      <c r="E160" s="525" t="s">
        <v>2081</v>
      </c>
      <c r="F160" s="524" t="s">
        <v>2082</v>
      </c>
      <c r="G160" s="525" t="s">
        <v>2083</v>
      </c>
      <c r="H160" s="524" t="s">
        <v>2191</v>
      </c>
      <c r="I160" s="525" t="s">
        <v>2192</v>
      </c>
      <c r="J160" s="524" t="s">
        <v>2137</v>
      </c>
      <c r="K160" s="527" t="s">
        <v>2138</v>
      </c>
      <c r="L160" s="524" t="s">
        <v>1924</v>
      </c>
      <c r="M160" s="527"/>
      <c r="N160" s="524" t="s">
        <v>1924</v>
      </c>
      <c r="O160" s="527"/>
      <c r="P160" s="524" t="s">
        <v>1924</v>
      </c>
      <c r="Q160" s="527"/>
      <c r="R160" s="524" t="s">
        <v>1924</v>
      </c>
      <c r="S160" s="527"/>
      <c r="T160" s="524" t="s">
        <v>1932</v>
      </c>
      <c r="U160" s="527" t="s">
        <v>2088</v>
      </c>
      <c r="V160" s="524" t="s">
        <v>1924</v>
      </c>
      <c r="W160" s="527"/>
      <c r="X160" s="524" t="s">
        <v>2218</v>
      </c>
      <c r="Y160" s="527" t="s">
        <v>2219</v>
      </c>
      <c r="Z160" s="528"/>
      <c r="AA160" s="528" t="s">
        <v>2089</v>
      </c>
      <c r="AB160" s="528" t="s">
        <v>2090</v>
      </c>
      <c r="AC160" s="528"/>
      <c r="AD160" s="528"/>
      <c r="AE160" s="528"/>
      <c r="AF160" s="528"/>
      <c r="AG160" s="528"/>
      <c r="AH160" s="528"/>
      <c r="AI160" s="529" t="s">
        <v>2091</v>
      </c>
      <c r="AJ160" s="529" t="s">
        <v>2091</v>
      </c>
      <c r="AK160" s="523" t="s">
        <v>2193</v>
      </c>
      <c r="AL160" s="523" t="s">
        <v>2255</v>
      </c>
    </row>
    <row r="161" spans="1:38" s="531" customFormat="1" ht="17.25" customHeight="1">
      <c r="A161" s="518" t="str">
        <f t="shared" si="2"/>
        <v>A02AA016-00045 Pile Work Piling Work Pretensioned Concrete Pile (Type-A) Percussion Rotary Drilling with Casing     Including Pile Connection and Joint Welding Work  900 ≤ DIA &lt;1000</v>
      </c>
      <c r="B161" s="523" t="s">
        <v>2256</v>
      </c>
      <c r="C161" s="523"/>
      <c r="D161" s="524" t="s">
        <v>2080</v>
      </c>
      <c r="E161" s="525" t="s">
        <v>2081</v>
      </c>
      <c r="F161" s="524" t="s">
        <v>2082</v>
      </c>
      <c r="G161" s="525" t="s">
        <v>2083</v>
      </c>
      <c r="H161" s="524" t="s">
        <v>2191</v>
      </c>
      <c r="I161" s="525" t="s">
        <v>2192</v>
      </c>
      <c r="J161" s="524" t="s">
        <v>2137</v>
      </c>
      <c r="K161" s="527" t="s">
        <v>2138</v>
      </c>
      <c r="L161" s="524" t="s">
        <v>1924</v>
      </c>
      <c r="M161" s="527"/>
      <c r="N161" s="524" t="s">
        <v>1924</v>
      </c>
      <c r="O161" s="527"/>
      <c r="P161" s="524" t="s">
        <v>1924</v>
      </c>
      <c r="Q161" s="527"/>
      <c r="R161" s="524" t="s">
        <v>1924</v>
      </c>
      <c r="S161" s="527"/>
      <c r="T161" s="524" t="s">
        <v>1932</v>
      </c>
      <c r="U161" s="527" t="s">
        <v>2088</v>
      </c>
      <c r="V161" s="524" t="s">
        <v>1924</v>
      </c>
      <c r="W161" s="527"/>
      <c r="X161" s="524" t="s">
        <v>2221</v>
      </c>
      <c r="Y161" s="527" t="s">
        <v>2222</v>
      </c>
      <c r="Z161" s="528"/>
      <c r="AA161" s="528" t="s">
        <v>2089</v>
      </c>
      <c r="AB161" s="528" t="s">
        <v>2090</v>
      </c>
      <c r="AC161" s="528"/>
      <c r="AD161" s="528"/>
      <c r="AE161" s="528"/>
      <c r="AF161" s="528"/>
      <c r="AG161" s="528"/>
      <c r="AH161" s="528"/>
      <c r="AI161" s="529" t="s">
        <v>2091</v>
      </c>
      <c r="AJ161" s="529" t="s">
        <v>2091</v>
      </c>
      <c r="AK161" s="523" t="s">
        <v>2193</v>
      </c>
      <c r="AL161" s="523" t="s">
        <v>2256</v>
      </c>
    </row>
    <row r="162" spans="1:38" ht="17.25" customHeight="1">
      <c r="A162" s="518" t="str">
        <f t="shared" si="2"/>
        <v>A02AA016-00046 Pile Work Piling Work Pretensioned Concrete Pile (Type-A) Percussion Rotary Drilling with Casing     Including Pile Connection and Joint Welding Work  1000 ≤ DIA &lt;1200</v>
      </c>
      <c r="B162" s="523" t="s">
        <v>2257</v>
      </c>
      <c r="C162" s="523"/>
      <c r="D162" s="524" t="s">
        <v>2080</v>
      </c>
      <c r="E162" s="525" t="s">
        <v>2081</v>
      </c>
      <c r="F162" s="524" t="s">
        <v>2082</v>
      </c>
      <c r="G162" s="525" t="s">
        <v>2083</v>
      </c>
      <c r="H162" s="524" t="s">
        <v>2191</v>
      </c>
      <c r="I162" s="525" t="s">
        <v>2192</v>
      </c>
      <c r="J162" s="524" t="s">
        <v>2137</v>
      </c>
      <c r="K162" s="527" t="s">
        <v>2138</v>
      </c>
      <c r="L162" s="524" t="s">
        <v>1924</v>
      </c>
      <c r="M162" s="527"/>
      <c r="N162" s="524" t="s">
        <v>1924</v>
      </c>
      <c r="O162" s="527"/>
      <c r="P162" s="524" t="s">
        <v>1924</v>
      </c>
      <c r="Q162" s="527"/>
      <c r="R162" s="524" t="s">
        <v>1924</v>
      </c>
      <c r="S162" s="527"/>
      <c r="T162" s="524" t="s">
        <v>1932</v>
      </c>
      <c r="U162" s="527" t="s">
        <v>2088</v>
      </c>
      <c r="V162" s="524" t="s">
        <v>1924</v>
      </c>
      <c r="W162" s="527"/>
      <c r="X162" s="524" t="s">
        <v>2224</v>
      </c>
      <c r="Y162" s="527" t="s">
        <v>2225</v>
      </c>
      <c r="Z162" s="528"/>
      <c r="AA162" s="528" t="s">
        <v>2089</v>
      </c>
      <c r="AB162" s="528" t="s">
        <v>2090</v>
      </c>
      <c r="AC162" s="528"/>
      <c r="AD162" s="528"/>
      <c r="AE162" s="528"/>
      <c r="AF162" s="528"/>
      <c r="AG162" s="528"/>
      <c r="AH162" s="528"/>
      <c r="AI162" s="529" t="s">
        <v>2091</v>
      </c>
      <c r="AJ162" s="529" t="s">
        <v>2091</v>
      </c>
      <c r="AK162" s="523" t="s">
        <v>2193</v>
      </c>
      <c r="AL162" s="523" t="s">
        <v>2257</v>
      </c>
    </row>
    <row r="163" spans="1:38" ht="17.25" customHeight="1">
      <c r="A163" s="518" t="str">
        <f t="shared" si="2"/>
        <v xml:space="preserve">A02AA017-00001 Pile Work Piling Work Pretensioned Concrete Pile (Type-B) Direct Driving     Including Pile Connection and Joint Welding Work  </v>
      </c>
      <c r="B163" s="523" t="s">
        <v>2258</v>
      </c>
      <c r="C163" s="523"/>
      <c r="D163" s="524" t="s">
        <v>2080</v>
      </c>
      <c r="E163" s="525" t="s">
        <v>2081</v>
      </c>
      <c r="F163" s="524" t="s">
        <v>2082</v>
      </c>
      <c r="G163" s="525" t="s">
        <v>2083</v>
      </c>
      <c r="H163" s="524" t="s">
        <v>2259</v>
      </c>
      <c r="I163" s="525" t="s">
        <v>2260</v>
      </c>
      <c r="J163" s="524" t="s">
        <v>2086</v>
      </c>
      <c r="K163" s="527" t="s">
        <v>2087</v>
      </c>
      <c r="L163" s="524" t="s">
        <v>1924</v>
      </c>
      <c r="M163" s="527"/>
      <c r="N163" s="524" t="s">
        <v>1924</v>
      </c>
      <c r="O163" s="527"/>
      <c r="P163" s="524" t="s">
        <v>1924</v>
      </c>
      <c r="Q163" s="527"/>
      <c r="R163" s="524" t="s">
        <v>1924</v>
      </c>
      <c r="S163" s="527"/>
      <c r="T163" s="524" t="s">
        <v>1932</v>
      </c>
      <c r="U163" s="527" t="s">
        <v>2088</v>
      </c>
      <c r="V163" s="524" t="s">
        <v>1924</v>
      </c>
      <c r="W163" s="527"/>
      <c r="X163" s="524" t="s">
        <v>1924</v>
      </c>
      <c r="Y163" s="527"/>
      <c r="Z163" s="528"/>
      <c r="AA163" s="528" t="s">
        <v>2089</v>
      </c>
      <c r="AB163" s="528" t="s">
        <v>2090</v>
      </c>
      <c r="AC163" s="528"/>
      <c r="AD163" s="528"/>
      <c r="AE163" s="528"/>
      <c r="AF163" s="528"/>
      <c r="AG163" s="528"/>
      <c r="AH163" s="528"/>
      <c r="AI163" s="529" t="s">
        <v>2091</v>
      </c>
      <c r="AJ163" s="529" t="s">
        <v>2091</v>
      </c>
      <c r="AK163" s="523" t="s">
        <v>2261</v>
      </c>
      <c r="AL163" s="523" t="s">
        <v>2258</v>
      </c>
    </row>
    <row r="164" spans="1:38" ht="17.25" customHeight="1">
      <c r="A164" s="518" t="str">
        <f t="shared" si="2"/>
        <v xml:space="preserve">A02AA017-00002 Pile Work Piling Work Pretensioned Concrete Pile (Type-B) Driving After Predrilling     Including Pile Connection and Joint Welding Work  </v>
      </c>
      <c r="B164" s="523" t="s">
        <v>2262</v>
      </c>
      <c r="C164" s="523"/>
      <c r="D164" s="524" t="s">
        <v>2080</v>
      </c>
      <c r="E164" s="525" t="s">
        <v>2081</v>
      </c>
      <c r="F164" s="524" t="s">
        <v>2082</v>
      </c>
      <c r="G164" s="525" t="s">
        <v>2083</v>
      </c>
      <c r="H164" s="524" t="s">
        <v>2259</v>
      </c>
      <c r="I164" s="525" t="s">
        <v>2260</v>
      </c>
      <c r="J164" s="524" t="s">
        <v>2094</v>
      </c>
      <c r="K164" s="527" t="s">
        <v>2095</v>
      </c>
      <c r="L164" s="524" t="s">
        <v>1924</v>
      </c>
      <c r="M164" s="527"/>
      <c r="N164" s="524" t="s">
        <v>1924</v>
      </c>
      <c r="O164" s="527"/>
      <c r="P164" s="524" t="s">
        <v>1924</v>
      </c>
      <c r="Q164" s="527"/>
      <c r="R164" s="524" t="s">
        <v>1924</v>
      </c>
      <c r="S164" s="527"/>
      <c r="T164" s="524" t="s">
        <v>1932</v>
      </c>
      <c r="U164" s="527" t="s">
        <v>2088</v>
      </c>
      <c r="V164" s="524" t="s">
        <v>1924</v>
      </c>
      <c r="W164" s="527"/>
      <c r="X164" s="524" t="s">
        <v>1924</v>
      </c>
      <c r="Y164" s="527"/>
      <c r="Z164" s="528"/>
      <c r="AA164" s="528" t="s">
        <v>2089</v>
      </c>
      <c r="AB164" s="528" t="s">
        <v>2090</v>
      </c>
      <c r="AC164" s="528"/>
      <c r="AD164" s="528"/>
      <c r="AE164" s="528"/>
      <c r="AF164" s="528"/>
      <c r="AG164" s="528"/>
      <c r="AH164" s="528"/>
      <c r="AI164" s="529" t="s">
        <v>2091</v>
      </c>
      <c r="AJ164" s="529" t="s">
        <v>2091</v>
      </c>
      <c r="AK164" s="523" t="s">
        <v>2261</v>
      </c>
      <c r="AL164" s="523" t="s">
        <v>2262</v>
      </c>
    </row>
    <row r="165" spans="1:38" ht="17.25" customHeight="1">
      <c r="A165" s="518" t="str">
        <f t="shared" si="2"/>
        <v xml:space="preserve">A02AA017-00003 Pile Work Piling Work Pretensioned Concrete Pile (Type-B) Jacking     Including Pile Connection and Joint Welding Work  </v>
      </c>
      <c r="B165" s="523" t="s">
        <v>2263</v>
      </c>
      <c r="C165" s="523"/>
      <c r="D165" s="524" t="s">
        <v>2080</v>
      </c>
      <c r="E165" s="525" t="s">
        <v>2081</v>
      </c>
      <c r="F165" s="524" t="s">
        <v>2082</v>
      </c>
      <c r="G165" s="525" t="s">
        <v>2083</v>
      </c>
      <c r="H165" s="524" t="s">
        <v>2259</v>
      </c>
      <c r="I165" s="525" t="s">
        <v>2260</v>
      </c>
      <c r="J165" s="524" t="s">
        <v>2097</v>
      </c>
      <c r="K165" s="527" t="s">
        <v>2098</v>
      </c>
      <c r="L165" s="524" t="s">
        <v>1924</v>
      </c>
      <c r="M165" s="527"/>
      <c r="N165" s="524" t="s">
        <v>1924</v>
      </c>
      <c r="O165" s="527"/>
      <c r="P165" s="524" t="s">
        <v>1924</v>
      </c>
      <c r="Q165" s="527"/>
      <c r="R165" s="524" t="s">
        <v>1924</v>
      </c>
      <c r="S165" s="527"/>
      <c r="T165" s="524" t="s">
        <v>1932</v>
      </c>
      <c r="U165" s="527" t="s">
        <v>2088</v>
      </c>
      <c r="V165" s="524" t="s">
        <v>1924</v>
      </c>
      <c r="W165" s="527"/>
      <c r="X165" s="524" t="s">
        <v>1924</v>
      </c>
      <c r="Y165" s="527"/>
      <c r="Z165" s="528"/>
      <c r="AA165" s="528" t="s">
        <v>2089</v>
      </c>
      <c r="AB165" s="528" t="s">
        <v>2090</v>
      </c>
      <c r="AC165" s="528"/>
      <c r="AD165" s="528"/>
      <c r="AE165" s="528"/>
      <c r="AF165" s="528"/>
      <c r="AG165" s="528"/>
      <c r="AH165" s="528"/>
      <c r="AI165" s="529" t="s">
        <v>2091</v>
      </c>
      <c r="AJ165" s="529" t="s">
        <v>2091</v>
      </c>
      <c r="AK165" s="523" t="s">
        <v>2261</v>
      </c>
      <c r="AL165" s="523" t="s">
        <v>2263</v>
      </c>
    </row>
    <row r="166" spans="1:38" ht="17.25" customHeight="1">
      <c r="A166" s="518" t="str">
        <f t="shared" si="2"/>
        <v xml:space="preserve">A02AA017-00004 Pile Work Piling Work Pretensioned Concrete Pile (Type-B) Soil Cement Injected Precast(S.I.P) Pile Method     Including Pile Connection and Joint Welding Work  </v>
      </c>
      <c r="B166" s="523" t="s">
        <v>2264</v>
      </c>
      <c r="C166" s="523"/>
      <c r="D166" s="524" t="s">
        <v>2080</v>
      </c>
      <c r="E166" s="525" t="s">
        <v>2081</v>
      </c>
      <c r="F166" s="524" t="s">
        <v>2082</v>
      </c>
      <c r="G166" s="525" t="s">
        <v>2083</v>
      </c>
      <c r="H166" s="524" t="s">
        <v>2259</v>
      </c>
      <c r="I166" s="525" t="s">
        <v>2260</v>
      </c>
      <c r="J166" s="524" t="s">
        <v>2100</v>
      </c>
      <c r="K166" s="527" t="s">
        <v>2197</v>
      </c>
      <c r="L166" s="524" t="s">
        <v>1924</v>
      </c>
      <c r="M166" s="527"/>
      <c r="N166" s="524" t="s">
        <v>1924</v>
      </c>
      <c r="O166" s="527"/>
      <c r="P166" s="524" t="s">
        <v>1924</v>
      </c>
      <c r="Q166" s="527"/>
      <c r="R166" s="524" t="s">
        <v>1924</v>
      </c>
      <c r="S166" s="527"/>
      <c r="T166" s="524" t="s">
        <v>1932</v>
      </c>
      <c r="U166" s="527" t="s">
        <v>2088</v>
      </c>
      <c r="V166" s="524" t="s">
        <v>1924</v>
      </c>
      <c r="W166" s="527"/>
      <c r="X166" s="524" t="s">
        <v>1924</v>
      </c>
      <c r="Y166" s="527"/>
      <c r="Z166" s="528"/>
      <c r="AA166" s="528" t="s">
        <v>2089</v>
      </c>
      <c r="AB166" s="528" t="s">
        <v>2090</v>
      </c>
      <c r="AC166" s="528"/>
      <c r="AD166" s="528"/>
      <c r="AE166" s="528"/>
      <c r="AF166" s="528"/>
      <c r="AG166" s="528"/>
      <c r="AH166" s="528"/>
      <c r="AI166" s="529" t="s">
        <v>2091</v>
      </c>
      <c r="AJ166" s="529" t="s">
        <v>2091</v>
      </c>
      <c r="AK166" s="523" t="s">
        <v>2261</v>
      </c>
      <c r="AL166" s="523" t="s">
        <v>2264</v>
      </c>
    </row>
    <row r="167" spans="1:38" ht="17.25" customHeight="1">
      <c r="A167" s="518" t="str">
        <f t="shared" si="2"/>
        <v xml:space="preserve">A02AA017-00005 Pile Work Piling Work Pretensioned Concrete Pile (Type-B) Double Rod Auger(D.R.A)     Including Pile Connection and Joint Welding Work  </v>
      </c>
      <c r="B167" s="523" t="s">
        <v>2265</v>
      </c>
      <c r="C167" s="523"/>
      <c r="D167" s="524" t="s">
        <v>2080</v>
      </c>
      <c r="E167" s="525" t="s">
        <v>2081</v>
      </c>
      <c r="F167" s="524" t="s">
        <v>2082</v>
      </c>
      <c r="G167" s="525" t="s">
        <v>2083</v>
      </c>
      <c r="H167" s="524" t="s">
        <v>2259</v>
      </c>
      <c r="I167" s="525" t="s">
        <v>2260</v>
      </c>
      <c r="J167" s="524" t="s">
        <v>2103</v>
      </c>
      <c r="K167" s="527" t="s">
        <v>2199</v>
      </c>
      <c r="L167" s="524" t="s">
        <v>1924</v>
      </c>
      <c r="M167" s="527"/>
      <c r="N167" s="524" t="s">
        <v>1924</v>
      </c>
      <c r="O167" s="527"/>
      <c r="P167" s="524" t="s">
        <v>1924</v>
      </c>
      <c r="Q167" s="527"/>
      <c r="R167" s="524" t="s">
        <v>1924</v>
      </c>
      <c r="S167" s="527"/>
      <c r="T167" s="524" t="s">
        <v>1932</v>
      </c>
      <c r="U167" s="527" t="s">
        <v>2088</v>
      </c>
      <c r="V167" s="524" t="s">
        <v>1924</v>
      </c>
      <c r="W167" s="527"/>
      <c r="X167" s="524" t="s">
        <v>1924</v>
      </c>
      <c r="Y167" s="527"/>
      <c r="Z167" s="528"/>
      <c r="AA167" s="528" t="s">
        <v>2089</v>
      </c>
      <c r="AB167" s="528" t="s">
        <v>2090</v>
      </c>
      <c r="AC167" s="528"/>
      <c r="AD167" s="528"/>
      <c r="AE167" s="528"/>
      <c r="AF167" s="528"/>
      <c r="AG167" s="528"/>
      <c r="AH167" s="528"/>
      <c r="AI167" s="529" t="s">
        <v>2091</v>
      </c>
      <c r="AJ167" s="529" t="s">
        <v>2091</v>
      </c>
      <c r="AK167" s="523" t="s">
        <v>2261</v>
      </c>
      <c r="AL167" s="523" t="s">
        <v>2265</v>
      </c>
    </row>
    <row r="168" spans="1:38" ht="17.25" customHeight="1">
      <c r="A168" s="518" t="str">
        <f t="shared" si="2"/>
        <v xml:space="preserve">A02AA017-00006 Pile Work Piling Work Pretensioned Concrete Pile (Type-B) Percussion Rotary Drill(P.R.D) Pile Method     Including Pile Connection and Joint Welding Work  </v>
      </c>
      <c r="B168" s="523" t="s">
        <v>2266</v>
      </c>
      <c r="C168" s="523"/>
      <c r="D168" s="524" t="s">
        <v>2080</v>
      </c>
      <c r="E168" s="525" t="s">
        <v>2081</v>
      </c>
      <c r="F168" s="524" t="s">
        <v>2082</v>
      </c>
      <c r="G168" s="525" t="s">
        <v>2083</v>
      </c>
      <c r="H168" s="524" t="s">
        <v>2259</v>
      </c>
      <c r="I168" s="525" t="s">
        <v>2260</v>
      </c>
      <c r="J168" s="524" t="s">
        <v>2106</v>
      </c>
      <c r="K168" s="527" t="s">
        <v>2201</v>
      </c>
      <c r="L168" s="524" t="s">
        <v>1924</v>
      </c>
      <c r="M168" s="527"/>
      <c r="N168" s="524" t="s">
        <v>1924</v>
      </c>
      <c r="O168" s="527"/>
      <c r="P168" s="524" t="s">
        <v>1924</v>
      </c>
      <c r="Q168" s="527"/>
      <c r="R168" s="524" t="s">
        <v>1924</v>
      </c>
      <c r="S168" s="527"/>
      <c r="T168" s="524" t="s">
        <v>1932</v>
      </c>
      <c r="U168" s="527" t="s">
        <v>2088</v>
      </c>
      <c r="V168" s="524" t="s">
        <v>1924</v>
      </c>
      <c r="W168" s="527"/>
      <c r="X168" s="524" t="s">
        <v>1924</v>
      </c>
      <c r="Y168" s="527"/>
      <c r="Z168" s="528"/>
      <c r="AA168" s="528" t="s">
        <v>2089</v>
      </c>
      <c r="AB168" s="528" t="s">
        <v>2090</v>
      </c>
      <c r="AC168" s="528"/>
      <c r="AD168" s="528"/>
      <c r="AE168" s="528"/>
      <c r="AF168" s="528"/>
      <c r="AG168" s="528"/>
      <c r="AH168" s="528"/>
      <c r="AI168" s="529" t="s">
        <v>2091</v>
      </c>
      <c r="AJ168" s="529" t="s">
        <v>2091</v>
      </c>
      <c r="AK168" s="523" t="s">
        <v>2261</v>
      </c>
      <c r="AL168" s="523" t="s">
        <v>2266</v>
      </c>
    </row>
    <row r="169" spans="1:38" ht="17.25" customHeight="1">
      <c r="A169" s="518" t="str">
        <f t="shared" si="2"/>
        <v>A02AA017-00007 Pile Work Piling Work Pretensioned Concrete Pile (Type-B) Direct Driving     Including Pile Connection and Joint Welding Work  DIA&lt;400</v>
      </c>
      <c r="B169" s="523" t="s">
        <v>2267</v>
      </c>
      <c r="C169" s="523"/>
      <c r="D169" s="524" t="s">
        <v>2080</v>
      </c>
      <c r="E169" s="525" t="s">
        <v>2081</v>
      </c>
      <c r="F169" s="524" t="s">
        <v>2082</v>
      </c>
      <c r="G169" s="525" t="s">
        <v>2083</v>
      </c>
      <c r="H169" s="524" t="s">
        <v>2259</v>
      </c>
      <c r="I169" s="525" t="s">
        <v>2268</v>
      </c>
      <c r="J169" s="524" t="s">
        <v>2086</v>
      </c>
      <c r="K169" s="527" t="s">
        <v>2087</v>
      </c>
      <c r="L169" s="524" t="s">
        <v>1924</v>
      </c>
      <c r="M169" s="527"/>
      <c r="N169" s="524" t="s">
        <v>1924</v>
      </c>
      <c r="O169" s="527"/>
      <c r="P169" s="524" t="s">
        <v>1924</v>
      </c>
      <c r="Q169" s="527"/>
      <c r="R169" s="524" t="s">
        <v>1924</v>
      </c>
      <c r="S169" s="527"/>
      <c r="T169" s="524" t="s">
        <v>1932</v>
      </c>
      <c r="U169" s="527" t="s">
        <v>2088</v>
      </c>
      <c r="V169" s="524" t="s">
        <v>1924</v>
      </c>
      <c r="W169" s="527"/>
      <c r="X169" s="524" t="s">
        <v>2203</v>
      </c>
      <c r="Y169" s="527" t="s">
        <v>2204</v>
      </c>
      <c r="Z169" s="528"/>
      <c r="AA169" s="528" t="s">
        <v>2089</v>
      </c>
      <c r="AB169" s="528" t="s">
        <v>2090</v>
      </c>
      <c r="AC169" s="528"/>
      <c r="AD169" s="528"/>
      <c r="AE169" s="528"/>
      <c r="AF169" s="528"/>
      <c r="AG169" s="528"/>
      <c r="AH169" s="528"/>
      <c r="AI169" s="529" t="s">
        <v>2091</v>
      </c>
      <c r="AJ169" s="529" t="s">
        <v>2091</v>
      </c>
      <c r="AK169" s="523" t="s">
        <v>2261</v>
      </c>
      <c r="AL169" s="523" t="s">
        <v>2267</v>
      </c>
    </row>
    <row r="170" spans="1:38" ht="17.25" customHeight="1">
      <c r="A170" s="518" t="str">
        <f t="shared" si="2"/>
        <v>A02AA017-00008 Pile Work Piling Work Pretensioned Concrete Pile (Type-B) Direct Driving     Including Pile Connection and Joint Welding Work  400 ≤ DIA &lt;500</v>
      </c>
      <c r="B170" s="523" t="s">
        <v>2269</v>
      </c>
      <c r="C170" s="523"/>
      <c r="D170" s="524" t="s">
        <v>2080</v>
      </c>
      <c r="E170" s="525" t="s">
        <v>2081</v>
      </c>
      <c r="F170" s="524" t="s">
        <v>2082</v>
      </c>
      <c r="G170" s="525" t="s">
        <v>2083</v>
      </c>
      <c r="H170" s="524" t="s">
        <v>2259</v>
      </c>
      <c r="I170" s="525" t="s">
        <v>2268</v>
      </c>
      <c r="J170" s="524" t="s">
        <v>2086</v>
      </c>
      <c r="K170" s="527" t="s">
        <v>2087</v>
      </c>
      <c r="L170" s="524" t="s">
        <v>1924</v>
      </c>
      <c r="M170" s="527"/>
      <c r="N170" s="524" t="s">
        <v>1924</v>
      </c>
      <c r="O170" s="527"/>
      <c r="P170" s="524" t="s">
        <v>1924</v>
      </c>
      <c r="Q170" s="527"/>
      <c r="R170" s="524" t="s">
        <v>1924</v>
      </c>
      <c r="S170" s="527"/>
      <c r="T170" s="524" t="s">
        <v>1932</v>
      </c>
      <c r="U170" s="527" t="s">
        <v>2088</v>
      </c>
      <c r="V170" s="524" t="s">
        <v>1924</v>
      </c>
      <c r="W170" s="527"/>
      <c r="X170" s="524" t="s">
        <v>2206</v>
      </c>
      <c r="Y170" s="527" t="s">
        <v>2207</v>
      </c>
      <c r="Z170" s="528"/>
      <c r="AA170" s="528" t="s">
        <v>2089</v>
      </c>
      <c r="AB170" s="528" t="s">
        <v>2090</v>
      </c>
      <c r="AC170" s="528"/>
      <c r="AD170" s="528"/>
      <c r="AE170" s="528"/>
      <c r="AF170" s="528"/>
      <c r="AG170" s="528"/>
      <c r="AH170" s="528"/>
      <c r="AI170" s="529" t="s">
        <v>2091</v>
      </c>
      <c r="AJ170" s="529" t="s">
        <v>2091</v>
      </c>
      <c r="AK170" s="523" t="s">
        <v>2261</v>
      </c>
      <c r="AL170" s="523" t="s">
        <v>2269</v>
      </c>
    </row>
    <row r="171" spans="1:38" ht="16.899999999999999" customHeight="1">
      <c r="A171" s="518" t="str">
        <f t="shared" si="2"/>
        <v>A02AA017-00009 Pile Work Piling Work Pretensioned Concrete Pile (Type-B) Direct Driving     Including Pile Connection and Joint Welding Work  500 ≤ DIA &lt;600</v>
      </c>
      <c r="B171" s="523" t="s">
        <v>2270</v>
      </c>
      <c r="C171" s="523"/>
      <c r="D171" s="524" t="s">
        <v>2080</v>
      </c>
      <c r="E171" s="525" t="s">
        <v>2081</v>
      </c>
      <c r="F171" s="524" t="s">
        <v>2082</v>
      </c>
      <c r="G171" s="525" t="s">
        <v>2083</v>
      </c>
      <c r="H171" s="524" t="s">
        <v>2259</v>
      </c>
      <c r="I171" s="525" t="s">
        <v>2268</v>
      </c>
      <c r="J171" s="524" t="s">
        <v>2086</v>
      </c>
      <c r="K171" s="527" t="s">
        <v>2087</v>
      </c>
      <c r="L171" s="524" t="s">
        <v>1924</v>
      </c>
      <c r="M171" s="527"/>
      <c r="N171" s="524" t="s">
        <v>1924</v>
      </c>
      <c r="O171" s="527"/>
      <c r="P171" s="524" t="s">
        <v>1924</v>
      </c>
      <c r="Q171" s="527"/>
      <c r="R171" s="524" t="s">
        <v>1924</v>
      </c>
      <c r="S171" s="527"/>
      <c r="T171" s="524" t="s">
        <v>1932</v>
      </c>
      <c r="U171" s="527" t="s">
        <v>2088</v>
      </c>
      <c r="V171" s="524" t="s">
        <v>1924</v>
      </c>
      <c r="W171" s="527"/>
      <c r="X171" s="524" t="s">
        <v>2209</v>
      </c>
      <c r="Y171" s="527" t="s">
        <v>2210</v>
      </c>
      <c r="Z171" s="528"/>
      <c r="AA171" s="528" t="s">
        <v>2089</v>
      </c>
      <c r="AB171" s="528" t="s">
        <v>2090</v>
      </c>
      <c r="AC171" s="528"/>
      <c r="AD171" s="528"/>
      <c r="AE171" s="528"/>
      <c r="AF171" s="528"/>
      <c r="AG171" s="528"/>
      <c r="AH171" s="528"/>
      <c r="AI171" s="529" t="s">
        <v>2091</v>
      </c>
      <c r="AJ171" s="529" t="s">
        <v>2091</v>
      </c>
      <c r="AK171" s="523" t="s">
        <v>2261</v>
      </c>
      <c r="AL171" s="523" t="s">
        <v>2270</v>
      </c>
    </row>
    <row r="172" spans="1:38" ht="17.25" customHeight="1">
      <c r="A172" s="518" t="str">
        <f t="shared" si="2"/>
        <v>A02AA017-00010 Pile Work Piling Work Pretensioned Concrete Pile (Type-B) Direct Driving     Including Pile Connection and Joint Welding Work  600 ≤ DIA &lt;700</v>
      </c>
      <c r="B172" s="523" t="s">
        <v>2271</v>
      </c>
      <c r="C172" s="523"/>
      <c r="D172" s="524" t="s">
        <v>2080</v>
      </c>
      <c r="E172" s="525" t="s">
        <v>2081</v>
      </c>
      <c r="F172" s="524" t="s">
        <v>2082</v>
      </c>
      <c r="G172" s="525" t="s">
        <v>2083</v>
      </c>
      <c r="H172" s="524" t="s">
        <v>2259</v>
      </c>
      <c r="I172" s="525" t="s">
        <v>2268</v>
      </c>
      <c r="J172" s="524" t="s">
        <v>2086</v>
      </c>
      <c r="K172" s="527" t="s">
        <v>2087</v>
      </c>
      <c r="L172" s="524" t="s">
        <v>1924</v>
      </c>
      <c r="M172" s="527"/>
      <c r="N172" s="524" t="s">
        <v>1924</v>
      </c>
      <c r="O172" s="527"/>
      <c r="P172" s="524" t="s">
        <v>1924</v>
      </c>
      <c r="Q172" s="527"/>
      <c r="R172" s="524" t="s">
        <v>1924</v>
      </c>
      <c r="S172" s="527"/>
      <c r="T172" s="524" t="s">
        <v>1932</v>
      </c>
      <c r="U172" s="527" t="s">
        <v>2088</v>
      </c>
      <c r="V172" s="524" t="s">
        <v>1924</v>
      </c>
      <c r="W172" s="527"/>
      <c r="X172" s="524" t="s">
        <v>2212</v>
      </c>
      <c r="Y172" s="527" t="s">
        <v>2213</v>
      </c>
      <c r="Z172" s="528"/>
      <c r="AA172" s="528" t="s">
        <v>2089</v>
      </c>
      <c r="AB172" s="528" t="s">
        <v>2090</v>
      </c>
      <c r="AC172" s="528"/>
      <c r="AD172" s="528"/>
      <c r="AE172" s="528"/>
      <c r="AF172" s="528"/>
      <c r="AG172" s="528"/>
      <c r="AH172" s="528"/>
      <c r="AI172" s="529" t="s">
        <v>2091</v>
      </c>
      <c r="AJ172" s="529" t="s">
        <v>2091</v>
      </c>
      <c r="AK172" s="523" t="s">
        <v>2261</v>
      </c>
      <c r="AL172" s="523" t="s">
        <v>2271</v>
      </c>
    </row>
    <row r="173" spans="1:38" ht="17.25" customHeight="1">
      <c r="A173" s="518" t="str">
        <f t="shared" si="2"/>
        <v>A02AA017-00011 Pile Work Piling Work Pretensioned Concrete Pile (Type-B) Direct Driving     Including Pile Connection and Joint Welding Work  700 ≤ DIA &lt;800</v>
      </c>
      <c r="B173" s="523" t="s">
        <v>2272</v>
      </c>
      <c r="C173" s="523"/>
      <c r="D173" s="524" t="s">
        <v>2080</v>
      </c>
      <c r="E173" s="525" t="s">
        <v>2081</v>
      </c>
      <c r="F173" s="524" t="s">
        <v>2082</v>
      </c>
      <c r="G173" s="525" t="s">
        <v>2083</v>
      </c>
      <c r="H173" s="524" t="s">
        <v>2259</v>
      </c>
      <c r="I173" s="525" t="s">
        <v>2268</v>
      </c>
      <c r="J173" s="524" t="s">
        <v>2086</v>
      </c>
      <c r="K173" s="527" t="s">
        <v>2087</v>
      </c>
      <c r="L173" s="524" t="s">
        <v>1924</v>
      </c>
      <c r="M173" s="527"/>
      <c r="N173" s="524" t="s">
        <v>1924</v>
      </c>
      <c r="O173" s="527"/>
      <c r="P173" s="524" t="s">
        <v>1924</v>
      </c>
      <c r="Q173" s="527"/>
      <c r="R173" s="524" t="s">
        <v>1924</v>
      </c>
      <c r="S173" s="527"/>
      <c r="T173" s="524" t="s">
        <v>1932</v>
      </c>
      <c r="U173" s="527" t="s">
        <v>2088</v>
      </c>
      <c r="V173" s="524" t="s">
        <v>1924</v>
      </c>
      <c r="W173" s="527"/>
      <c r="X173" s="524" t="s">
        <v>2215</v>
      </c>
      <c r="Y173" s="527" t="s">
        <v>2216</v>
      </c>
      <c r="Z173" s="528"/>
      <c r="AA173" s="528" t="s">
        <v>2089</v>
      </c>
      <c r="AB173" s="528" t="s">
        <v>2090</v>
      </c>
      <c r="AC173" s="528"/>
      <c r="AD173" s="528"/>
      <c r="AE173" s="528"/>
      <c r="AF173" s="528"/>
      <c r="AG173" s="528"/>
      <c r="AH173" s="528"/>
      <c r="AI173" s="529" t="s">
        <v>2091</v>
      </c>
      <c r="AJ173" s="529" t="s">
        <v>2091</v>
      </c>
      <c r="AK173" s="523" t="s">
        <v>2261</v>
      </c>
      <c r="AL173" s="523" t="s">
        <v>2272</v>
      </c>
    </row>
    <row r="174" spans="1:38" ht="17.25" customHeight="1">
      <c r="A174" s="518" t="str">
        <f t="shared" si="2"/>
        <v>A02AA017-00012 Pile Work Piling Work Pretensioned Concrete Pile (Type-B) Direct Driving     Including Pile Connection and Joint Welding Work  800 ≤ DIA &lt;900</v>
      </c>
      <c r="B174" s="523" t="s">
        <v>2273</v>
      </c>
      <c r="C174" s="523"/>
      <c r="D174" s="524" t="s">
        <v>2080</v>
      </c>
      <c r="E174" s="525" t="s">
        <v>2081</v>
      </c>
      <c r="F174" s="524" t="s">
        <v>2082</v>
      </c>
      <c r="G174" s="525" t="s">
        <v>2083</v>
      </c>
      <c r="H174" s="524" t="s">
        <v>2259</v>
      </c>
      <c r="I174" s="525" t="s">
        <v>2268</v>
      </c>
      <c r="J174" s="524" t="s">
        <v>2086</v>
      </c>
      <c r="K174" s="527" t="s">
        <v>2087</v>
      </c>
      <c r="L174" s="524" t="s">
        <v>1924</v>
      </c>
      <c r="M174" s="527"/>
      <c r="N174" s="524" t="s">
        <v>1924</v>
      </c>
      <c r="O174" s="527"/>
      <c r="P174" s="524" t="s">
        <v>1924</v>
      </c>
      <c r="Q174" s="527"/>
      <c r="R174" s="524" t="s">
        <v>1924</v>
      </c>
      <c r="S174" s="527"/>
      <c r="T174" s="524" t="s">
        <v>1932</v>
      </c>
      <c r="U174" s="527" t="s">
        <v>2088</v>
      </c>
      <c r="V174" s="524" t="s">
        <v>1924</v>
      </c>
      <c r="W174" s="527"/>
      <c r="X174" s="524" t="s">
        <v>2218</v>
      </c>
      <c r="Y174" s="527" t="s">
        <v>2219</v>
      </c>
      <c r="Z174" s="528"/>
      <c r="AA174" s="528" t="s">
        <v>2089</v>
      </c>
      <c r="AB174" s="528" t="s">
        <v>2090</v>
      </c>
      <c r="AC174" s="528"/>
      <c r="AD174" s="528"/>
      <c r="AE174" s="528"/>
      <c r="AF174" s="528"/>
      <c r="AG174" s="528"/>
      <c r="AH174" s="528"/>
      <c r="AI174" s="529" t="s">
        <v>2091</v>
      </c>
      <c r="AJ174" s="529" t="s">
        <v>2091</v>
      </c>
      <c r="AK174" s="523" t="s">
        <v>2261</v>
      </c>
      <c r="AL174" s="523" t="s">
        <v>2273</v>
      </c>
    </row>
    <row r="175" spans="1:38" ht="17.25" customHeight="1">
      <c r="A175" s="518" t="str">
        <f t="shared" si="2"/>
        <v>A02AA017-00013 Pile Work Piling Work Pretensioned Concrete Pile (Type-B) Direct Driving     Including Pile Connection and Joint Welding Work  900 ≤ DIA &lt;1000</v>
      </c>
      <c r="B175" s="523" t="s">
        <v>2274</v>
      </c>
      <c r="C175" s="523"/>
      <c r="D175" s="524" t="s">
        <v>2080</v>
      </c>
      <c r="E175" s="525" t="s">
        <v>2081</v>
      </c>
      <c r="F175" s="524" t="s">
        <v>2082</v>
      </c>
      <c r="G175" s="525" t="s">
        <v>2083</v>
      </c>
      <c r="H175" s="524" t="s">
        <v>2259</v>
      </c>
      <c r="I175" s="525" t="s">
        <v>2268</v>
      </c>
      <c r="J175" s="524" t="s">
        <v>2086</v>
      </c>
      <c r="K175" s="527" t="s">
        <v>2087</v>
      </c>
      <c r="L175" s="524" t="s">
        <v>1924</v>
      </c>
      <c r="M175" s="527"/>
      <c r="N175" s="524" t="s">
        <v>1924</v>
      </c>
      <c r="O175" s="527"/>
      <c r="P175" s="524" t="s">
        <v>1924</v>
      </c>
      <c r="Q175" s="527"/>
      <c r="R175" s="524" t="s">
        <v>1924</v>
      </c>
      <c r="S175" s="527"/>
      <c r="T175" s="524" t="s">
        <v>1932</v>
      </c>
      <c r="U175" s="527" t="s">
        <v>2088</v>
      </c>
      <c r="V175" s="524" t="s">
        <v>1924</v>
      </c>
      <c r="W175" s="527"/>
      <c r="X175" s="524" t="s">
        <v>2221</v>
      </c>
      <c r="Y175" s="527" t="s">
        <v>2222</v>
      </c>
      <c r="Z175" s="528"/>
      <c r="AA175" s="528" t="s">
        <v>2089</v>
      </c>
      <c r="AB175" s="528" t="s">
        <v>2090</v>
      </c>
      <c r="AC175" s="528"/>
      <c r="AD175" s="528"/>
      <c r="AE175" s="528"/>
      <c r="AF175" s="528"/>
      <c r="AG175" s="528"/>
      <c r="AH175" s="528"/>
      <c r="AI175" s="529" t="s">
        <v>2091</v>
      </c>
      <c r="AJ175" s="529" t="s">
        <v>2091</v>
      </c>
      <c r="AK175" s="523" t="s">
        <v>2261</v>
      </c>
      <c r="AL175" s="523" t="s">
        <v>2274</v>
      </c>
    </row>
    <row r="176" spans="1:38" ht="17.25" customHeight="1">
      <c r="A176" s="518" t="str">
        <f t="shared" si="2"/>
        <v>A02AA017-00014 Pile Work Piling Work Pretensioned Concrete Pile (Type-B) Direct Driving     Including Pile Connection and Joint Welding Work  1000 ≤ DIA &lt;1200</v>
      </c>
      <c r="B176" s="523" t="s">
        <v>2275</v>
      </c>
      <c r="C176" s="523"/>
      <c r="D176" s="524" t="s">
        <v>2080</v>
      </c>
      <c r="E176" s="525" t="s">
        <v>2081</v>
      </c>
      <c r="F176" s="524" t="s">
        <v>2082</v>
      </c>
      <c r="G176" s="525" t="s">
        <v>2083</v>
      </c>
      <c r="H176" s="524" t="s">
        <v>2259</v>
      </c>
      <c r="I176" s="525" t="s">
        <v>2268</v>
      </c>
      <c r="J176" s="524" t="s">
        <v>2086</v>
      </c>
      <c r="K176" s="527" t="s">
        <v>2087</v>
      </c>
      <c r="L176" s="524" t="s">
        <v>1924</v>
      </c>
      <c r="M176" s="527"/>
      <c r="N176" s="524" t="s">
        <v>1924</v>
      </c>
      <c r="O176" s="527"/>
      <c r="P176" s="524" t="s">
        <v>1924</v>
      </c>
      <c r="Q176" s="527"/>
      <c r="R176" s="524" t="s">
        <v>1924</v>
      </c>
      <c r="S176" s="527"/>
      <c r="T176" s="524" t="s">
        <v>1932</v>
      </c>
      <c r="U176" s="527" t="s">
        <v>2088</v>
      </c>
      <c r="V176" s="524" t="s">
        <v>1924</v>
      </c>
      <c r="W176" s="527"/>
      <c r="X176" s="524" t="s">
        <v>2224</v>
      </c>
      <c r="Y176" s="527" t="s">
        <v>2225</v>
      </c>
      <c r="Z176" s="528"/>
      <c r="AA176" s="528" t="s">
        <v>2089</v>
      </c>
      <c r="AB176" s="528" t="s">
        <v>2090</v>
      </c>
      <c r="AC176" s="528"/>
      <c r="AD176" s="528"/>
      <c r="AE176" s="528"/>
      <c r="AF176" s="528"/>
      <c r="AG176" s="528"/>
      <c r="AH176" s="528"/>
      <c r="AI176" s="529" t="s">
        <v>2091</v>
      </c>
      <c r="AJ176" s="529" t="s">
        <v>2091</v>
      </c>
      <c r="AK176" s="523" t="s">
        <v>2261</v>
      </c>
      <c r="AL176" s="523" t="s">
        <v>2275</v>
      </c>
    </row>
    <row r="177" spans="1:38" ht="17.25" customHeight="1">
      <c r="A177" s="518" t="str">
        <f t="shared" si="2"/>
        <v>A02AA017-00015 Pile Work Piling Work Pretensioned Concrete Pile (Type-B) Jacking     Including Pile Connection and Joint Welding Work  DIA&lt;400</v>
      </c>
      <c r="B177" s="523" t="s">
        <v>2276</v>
      </c>
      <c r="C177" s="523"/>
      <c r="D177" s="524" t="s">
        <v>2080</v>
      </c>
      <c r="E177" s="525" t="s">
        <v>2081</v>
      </c>
      <c r="F177" s="524" t="s">
        <v>2082</v>
      </c>
      <c r="G177" s="525" t="s">
        <v>2083</v>
      </c>
      <c r="H177" s="524" t="s">
        <v>2259</v>
      </c>
      <c r="I177" s="525" t="s">
        <v>2268</v>
      </c>
      <c r="J177" s="524" t="s">
        <v>2097</v>
      </c>
      <c r="K177" s="527" t="s">
        <v>2098</v>
      </c>
      <c r="L177" s="524" t="s">
        <v>1924</v>
      </c>
      <c r="M177" s="527"/>
      <c r="N177" s="524" t="s">
        <v>1924</v>
      </c>
      <c r="O177" s="527"/>
      <c r="P177" s="524" t="s">
        <v>1924</v>
      </c>
      <c r="Q177" s="527"/>
      <c r="R177" s="524" t="s">
        <v>1924</v>
      </c>
      <c r="S177" s="527"/>
      <c r="T177" s="524" t="s">
        <v>1932</v>
      </c>
      <c r="U177" s="527" t="s">
        <v>2088</v>
      </c>
      <c r="V177" s="524" t="s">
        <v>1924</v>
      </c>
      <c r="W177" s="527"/>
      <c r="X177" s="524" t="s">
        <v>2203</v>
      </c>
      <c r="Y177" s="527" t="s">
        <v>2204</v>
      </c>
      <c r="Z177" s="528"/>
      <c r="AA177" s="528" t="s">
        <v>2089</v>
      </c>
      <c r="AB177" s="528" t="s">
        <v>2090</v>
      </c>
      <c r="AC177" s="528"/>
      <c r="AD177" s="528"/>
      <c r="AE177" s="528"/>
      <c r="AF177" s="528"/>
      <c r="AG177" s="528"/>
      <c r="AH177" s="528"/>
      <c r="AI177" s="529" t="s">
        <v>2091</v>
      </c>
      <c r="AJ177" s="529" t="s">
        <v>2091</v>
      </c>
      <c r="AK177" s="523" t="s">
        <v>2261</v>
      </c>
      <c r="AL177" s="523" t="s">
        <v>2276</v>
      </c>
    </row>
    <row r="178" spans="1:38" ht="17.25" customHeight="1">
      <c r="A178" s="518" t="str">
        <f t="shared" si="2"/>
        <v>A02AA017-00016 Pile Work Piling Work Pretensioned Concrete Pile (Type-B) Jacking     Including Pile Connection and Joint Welding Work  400 ≤ DIA &lt;500</v>
      </c>
      <c r="B178" s="523" t="s">
        <v>2277</v>
      </c>
      <c r="C178" s="523"/>
      <c r="D178" s="524" t="s">
        <v>2080</v>
      </c>
      <c r="E178" s="525" t="s">
        <v>2081</v>
      </c>
      <c r="F178" s="524" t="s">
        <v>2082</v>
      </c>
      <c r="G178" s="525" t="s">
        <v>2083</v>
      </c>
      <c r="H178" s="524" t="s">
        <v>2259</v>
      </c>
      <c r="I178" s="525" t="s">
        <v>2268</v>
      </c>
      <c r="J178" s="524" t="s">
        <v>2097</v>
      </c>
      <c r="K178" s="527" t="s">
        <v>2098</v>
      </c>
      <c r="L178" s="524" t="s">
        <v>1924</v>
      </c>
      <c r="M178" s="527"/>
      <c r="N178" s="524" t="s">
        <v>1924</v>
      </c>
      <c r="O178" s="527"/>
      <c r="P178" s="524" t="s">
        <v>1924</v>
      </c>
      <c r="Q178" s="527"/>
      <c r="R178" s="524" t="s">
        <v>1924</v>
      </c>
      <c r="S178" s="527"/>
      <c r="T178" s="524" t="s">
        <v>1932</v>
      </c>
      <c r="U178" s="527" t="s">
        <v>2088</v>
      </c>
      <c r="V178" s="524" t="s">
        <v>1924</v>
      </c>
      <c r="W178" s="527"/>
      <c r="X178" s="524" t="s">
        <v>2206</v>
      </c>
      <c r="Y178" s="527" t="s">
        <v>2207</v>
      </c>
      <c r="Z178" s="528"/>
      <c r="AA178" s="528" t="s">
        <v>2089</v>
      </c>
      <c r="AB178" s="528" t="s">
        <v>2090</v>
      </c>
      <c r="AC178" s="528"/>
      <c r="AD178" s="528"/>
      <c r="AE178" s="528"/>
      <c r="AF178" s="528"/>
      <c r="AG178" s="528"/>
      <c r="AH178" s="528"/>
      <c r="AI178" s="529" t="s">
        <v>2091</v>
      </c>
      <c r="AJ178" s="529" t="s">
        <v>2091</v>
      </c>
      <c r="AK178" s="523" t="s">
        <v>2261</v>
      </c>
      <c r="AL178" s="523" t="s">
        <v>2277</v>
      </c>
    </row>
    <row r="179" spans="1:38" ht="17.25" customHeight="1">
      <c r="A179" s="518" t="str">
        <f t="shared" si="2"/>
        <v>A02AA017-00017 Pile Work Piling Work Pretensioned Concrete Pile (Type-B) Jacking     Including Pile Connection and Joint Welding Work  500 ≤ DIA &lt;600</v>
      </c>
      <c r="B179" s="523" t="s">
        <v>2278</v>
      </c>
      <c r="C179" s="523"/>
      <c r="D179" s="524" t="s">
        <v>2080</v>
      </c>
      <c r="E179" s="525" t="s">
        <v>2081</v>
      </c>
      <c r="F179" s="524" t="s">
        <v>2082</v>
      </c>
      <c r="G179" s="525" t="s">
        <v>2083</v>
      </c>
      <c r="H179" s="524" t="s">
        <v>2259</v>
      </c>
      <c r="I179" s="525" t="s">
        <v>2268</v>
      </c>
      <c r="J179" s="524" t="s">
        <v>2097</v>
      </c>
      <c r="K179" s="527" t="s">
        <v>2098</v>
      </c>
      <c r="L179" s="524" t="s">
        <v>1924</v>
      </c>
      <c r="M179" s="527"/>
      <c r="N179" s="524" t="s">
        <v>1924</v>
      </c>
      <c r="O179" s="527"/>
      <c r="P179" s="524" t="s">
        <v>1924</v>
      </c>
      <c r="Q179" s="527"/>
      <c r="R179" s="524" t="s">
        <v>1924</v>
      </c>
      <c r="S179" s="527"/>
      <c r="T179" s="524" t="s">
        <v>1932</v>
      </c>
      <c r="U179" s="527" t="s">
        <v>2088</v>
      </c>
      <c r="V179" s="524" t="s">
        <v>1924</v>
      </c>
      <c r="W179" s="527"/>
      <c r="X179" s="524" t="s">
        <v>2209</v>
      </c>
      <c r="Y179" s="527" t="s">
        <v>2210</v>
      </c>
      <c r="Z179" s="528"/>
      <c r="AA179" s="528" t="s">
        <v>2089</v>
      </c>
      <c r="AB179" s="528" t="s">
        <v>2090</v>
      </c>
      <c r="AC179" s="528"/>
      <c r="AD179" s="528"/>
      <c r="AE179" s="528"/>
      <c r="AF179" s="528"/>
      <c r="AG179" s="528"/>
      <c r="AH179" s="528"/>
      <c r="AI179" s="529" t="s">
        <v>2091</v>
      </c>
      <c r="AJ179" s="529" t="s">
        <v>2091</v>
      </c>
      <c r="AK179" s="523" t="s">
        <v>2261</v>
      </c>
      <c r="AL179" s="523" t="s">
        <v>2278</v>
      </c>
    </row>
    <row r="180" spans="1:38" ht="17.25" customHeight="1">
      <c r="A180" s="518" t="str">
        <f t="shared" si="2"/>
        <v>A02AA017-00018 Pile Work Piling Work Pretensioned Concrete Pile (Type-B) Jacking     Including Pile Connection and Joint Welding Work  600 ≤ DIA &lt;700</v>
      </c>
      <c r="B180" s="523" t="s">
        <v>2279</v>
      </c>
      <c r="C180" s="523"/>
      <c r="D180" s="524" t="s">
        <v>2080</v>
      </c>
      <c r="E180" s="525" t="s">
        <v>2081</v>
      </c>
      <c r="F180" s="524" t="s">
        <v>2082</v>
      </c>
      <c r="G180" s="525" t="s">
        <v>2083</v>
      </c>
      <c r="H180" s="524" t="s">
        <v>2259</v>
      </c>
      <c r="I180" s="525" t="s">
        <v>2268</v>
      </c>
      <c r="J180" s="524" t="s">
        <v>2097</v>
      </c>
      <c r="K180" s="527" t="s">
        <v>2098</v>
      </c>
      <c r="L180" s="524" t="s">
        <v>1924</v>
      </c>
      <c r="M180" s="527"/>
      <c r="N180" s="524" t="s">
        <v>1924</v>
      </c>
      <c r="O180" s="527"/>
      <c r="P180" s="524" t="s">
        <v>1924</v>
      </c>
      <c r="Q180" s="527"/>
      <c r="R180" s="524" t="s">
        <v>1924</v>
      </c>
      <c r="S180" s="527"/>
      <c r="T180" s="524" t="s">
        <v>1932</v>
      </c>
      <c r="U180" s="527" t="s">
        <v>2088</v>
      </c>
      <c r="V180" s="524" t="s">
        <v>1924</v>
      </c>
      <c r="W180" s="527"/>
      <c r="X180" s="524" t="s">
        <v>2212</v>
      </c>
      <c r="Y180" s="527" t="s">
        <v>2213</v>
      </c>
      <c r="Z180" s="528"/>
      <c r="AA180" s="528" t="s">
        <v>2089</v>
      </c>
      <c r="AB180" s="528" t="s">
        <v>2090</v>
      </c>
      <c r="AC180" s="528"/>
      <c r="AD180" s="528"/>
      <c r="AE180" s="528"/>
      <c r="AF180" s="528"/>
      <c r="AG180" s="528"/>
      <c r="AH180" s="528"/>
      <c r="AI180" s="529" t="s">
        <v>2091</v>
      </c>
      <c r="AJ180" s="529" t="s">
        <v>2091</v>
      </c>
      <c r="AK180" s="523" t="s">
        <v>2261</v>
      </c>
      <c r="AL180" s="523" t="s">
        <v>2279</v>
      </c>
    </row>
    <row r="181" spans="1:38" ht="17.25" customHeight="1">
      <c r="A181" s="518" t="str">
        <f t="shared" si="2"/>
        <v>A02AA017-00019 Pile Work Piling Work Pretensioned Concrete Pile (Type-B) Jacking     Including Pile Connection and Joint Welding Work  700 ≤ DIA &lt;800</v>
      </c>
      <c r="B181" s="523" t="s">
        <v>2280</v>
      </c>
      <c r="C181" s="523"/>
      <c r="D181" s="524" t="s">
        <v>2080</v>
      </c>
      <c r="E181" s="525" t="s">
        <v>2081</v>
      </c>
      <c r="F181" s="524" t="s">
        <v>2082</v>
      </c>
      <c r="G181" s="525" t="s">
        <v>2083</v>
      </c>
      <c r="H181" s="524" t="s">
        <v>2259</v>
      </c>
      <c r="I181" s="525" t="s">
        <v>2268</v>
      </c>
      <c r="J181" s="524" t="s">
        <v>2097</v>
      </c>
      <c r="K181" s="527" t="s">
        <v>2098</v>
      </c>
      <c r="L181" s="524" t="s">
        <v>1924</v>
      </c>
      <c r="M181" s="527"/>
      <c r="N181" s="524" t="s">
        <v>1924</v>
      </c>
      <c r="O181" s="527"/>
      <c r="P181" s="524" t="s">
        <v>1924</v>
      </c>
      <c r="Q181" s="527"/>
      <c r="R181" s="524" t="s">
        <v>1924</v>
      </c>
      <c r="S181" s="527"/>
      <c r="T181" s="524" t="s">
        <v>1932</v>
      </c>
      <c r="U181" s="527" t="s">
        <v>2088</v>
      </c>
      <c r="V181" s="524" t="s">
        <v>1924</v>
      </c>
      <c r="W181" s="527"/>
      <c r="X181" s="524" t="s">
        <v>2215</v>
      </c>
      <c r="Y181" s="527" t="s">
        <v>2216</v>
      </c>
      <c r="Z181" s="528"/>
      <c r="AA181" s="528" t="s">
        <v>2089</v>
      </c>
      <c r="AB181" s="528" t="s">
        <v>2090</v>
      </c>
      <c r="AC181" s="528"/>
      <c r="AD181" s="528"/>
      <c r="AE181" s="528"/>
      <c r="AF181" s="528"/>
      <c r="AG181" s="528"/>
      <c r="AH181" s="528"/>
      <c r="AI181" s="529" t="s">
        <v>2091</v>
      </c>
      <c r="AJ181" s="529" t="s">
        <v>2091</v>
      </c>
      <c r="AK181" s="523" t="s">
        <v>2261</v>
      </c>
      <c r="AL181" s="523" t="s">
        <v>2280</v>
      </c>
    </row>
    <row r="182" spans="1:38" ht="17.25" customHeight="1">
      <c r="A182" s="518" t="str">
        <f t="shared" si="2"/>
        <v>A02AA017-00020 Pile Work Piling Work Pretensioned Concrete Pile (Type-B) Jacking     Including Pile Connection and Joint Welding Work  800 ≤ DIA &lt;900</v>
      </c>
      <c r="B182" s="523" t="s">
        <v>2281</v>
      </c>
      <c r="C182" s="523"/>
      <c r="D182" s="524" t="s">
        <v>2080</v>
      </c>
      <c r="E182" s="525" t="s">
        <v>2081</v>
      </c>
      <c r="F182" s="524" t="s">
        <v>2082</v>
      </c>
      <c r="G182" s="525" t="s">
        <v>2083</v>
      </c>
      <c r="H182" s="524" t="s">
        <v>2259</v>
      </c>
      <c r="I182" s="525" t="s">
        <v>2268</v>
      </c>
      <c r="J182" s="524" t="s">
        <v>2097</v>
      </c>
      <c r="K182" s="527" t="s">
        <v>2098</v>
      </c>
      <c r="L182" s="524" t="s">
        <v>1924</v>
      </c>
      <c r="M182" s="527"/>
      <c r="N182" s="524" t="s">
        <v>1924</v>
      </c>
      <c r="O182" s="527"/>
      <c r="P182" s="524" t="s">
        <v>1924</v>
      </c>
      <c r="Q182" s="527"/>
      <c r="R182" s="524" t="s">
        <v>1924</v>
      </c>
      <c r="S182" s="527"/>
      <c r="T182" s="524" t="s">
        <v>1932</v>
      </c>
      <c r="U182" s="527" t="s">
        <v>2088</v>
      </c>
      <c r="V182" s="524" t="s">
        <v>1924</v>
      </c>
      <c r="W182" s="527"/>
      <c r="X182" s="524" t="s">
        <v>2218</v>
      </c>
      <c r="Y182" s="527" t="s">
        <v>2219</v>
      </c>
      <c r="Z182" s="528"/>
      <c r="AA182" s="528" t="s">
        <v>2089</v>
      </c>
      <c r="AB182" s="528" t="s">
        <v>2090</v>
      </c>
      <c r="AC182" s="528"/>
      <c r="AD182" s="528"/>
      <c r="AE182" s="528"/>
      <c r="AF182" s="528"/>
      <c r="AG182" s="528"/>
      <c r="AH182" s="528"/>
      <c r="AI182" s="529" t="s">
        <v>2091</v>
      </c>
      <c r="AJ182" s="529" t="s">
        <v>2091</v>
      </c>
      <c r="AK182" s="523" t="s">
        <v>2261</v>
      </c>
      <c r="AL182" s="523" t="s">
        <v>2281</v>
      </c>
    </row>
    <row r="183" spans="1:38" ht="17.25" customHeight="1">
      <c r="A183" s="518" t="str">
        <f t="shared" si="2"/>
        <v>A02AA017-00021 Pile Work Piling Work Pretensioned Concrete Pile (Type-B) Jacking     Including Pile Connection and Joint Welding Work  900 ≤ DIA &lt;1000</v>
      </c>
      <c r="B183" s="523" t="s">
        <v>2282</v>
      </c>
      <c r="C183" s="523"/>
      <c r="D183" s="524" t="s">
        <v>2080</v>
      </c>
      <c r="E183" s="525" t="s">
        <v>2081</v>
      </c>
      <c r="F183" s="524" t="s">
        <v>2082</v>
      </c>
      <c r="G183" s="525" t="s">
        <v>2083</v>
      </c>
      <c r="H183" s="524" t="s">
        <v>2259</v>
      </c>
      <c r="I183" s="525" t="s">
        <v>2268</v>
      </c>
      <c r="J183" s="524" t="s">
        <v>2097</v>
      </c>
      <c r="K183" s="527" t="s">
        <v>2098</v>
      </c>
      <c r="L183" s="524" t="s">
        <v>1924</v>
      </c>
      <c r="M183" s="527"/>
      <c r="N183" s="524" t="s">
        <v>1924</v>
      </c>
      <c r="O183" s="527"/>
      <c r="P183" s="524" t="s">
        <v>1924</v>
      </c>
      <c r="Q183" s="527"/>
      <c r="R183" s="524" t="s">
        <v>1924</v>
      </c>
      <c r="S183" s="527"/>
      <c r="T183" s="524" t="s">
        <v>1932</v>
      </c>
      <c r="U183" s="527" t="s">
        <v>2088</v>
      </c>
      <c r="V183" s="524" t="s">
        <v>1924</v>
      </c>
      <c r="W183" s="527"/>
      <c r="X183" s="524" t="s">
        <v>2221</v>
      </c>
      <c r="Y183" s="527" t="s">
        <v>2222</v>
      </c>
      <c r="Z183" s="528"/>
      <c r="AA183" s="528" t="s">
        <v>2089</v>
      </c>
      <c r="AB183" s="528" t="s">
        <v>2090</v>
      </c>
      <c r="AC183" s="528"/>
      <c r="AD183" s="528"/>
      <c r="AE183" s="528"/>
      <c r="AF183" s="528"/>
      <c r="AG183" s="528"/>
      <c r="AH183" s="528"/>
      <c r="AI183" s="529" t="s">
        <v>2091</v>
      </c>
      <c r="AJ183" s="529" t="s">
        <v>2091</v>
      </c>
      <c r="AK183" s="523" t="s">
        <v>2261</v>
      </c>
      <c r="AL183" s="523" t="s">
        <v>2282</v>
      </c>
    </row>
    <row r="184" spans="1:38" ht="17.25" customHeight="1">
      <c r="A184" s="518" t="str">
        <f t="shared" si="2"/>
        <v>A02AA017-00022 Pile Work Piling Work Pretensioned Concrete Pile (Type-B) Jacking     Including Pile Connection and Joint Welding Work  1000 ≤ DIA &lt;1200</v>
      </c>
      <c r="B184" s="523" t="s">
        <v>2283</v>
      </c>
      <c r="C184" s="523"/>
      <c r="D184" s="524" t="s">
        <v>2080</v>
      </c>
      <c r="E184" s="525" t="s">
        <v>2081</v>
      </c>
      <c r="F184" s="524" t="s">
        <v>2082</v>
      </c>
      <c r="G184" s="525" t="s">
        <v>2083</v>
      </c>
      <c r="H184" s="524" t="s">
        <v>2259</v>
      </c>
      <c r="I184" s="525" t="s">
        <v>2268</v>
      </c>
      <c r="J184" s="524" t="s">
        <v>2097</v>
      </c>
      <c r="K184" s="527" t="s">
        <v>2098</v>
      </c>
      <c r="L184" s="524" t="s">
        <v>1924</v>
      </c>
      <c r="M184" s="527"/>
      <c r="N184" s="524" t="s">
        <v>1924</v>
      </c>
      <c r="O184" s="527"/>
      <c r="P184" s="524" t="s">
        <v>1924</v>
      </c>
      <c r="Q184" s="527"/>
      <c r="R184" s="524" t="s">
        <v>1924</v>
      </c>
      <c r="S184" s="527"/>
      <c r="T184" s="524" t="s">
        <v>1932</v>
      </c>
      <c r="U184" s="527" t="s">
        <v>2088</v>
      </c>
      <c r="V184" s="524" t="s">
        <v>1924</v>
      </c>
      <c r="W184" s="527"/>
      <c r="X184" s="524" t="s">
        <v>2224</v>
      </c>
      <c r="Y184" s="527" t="s">
        <v>2225</v>
      </c>
      <c r="Z184" s="528"/>
      <c r="AA184" s="528" t="s">
        <v>2089</v>
      </c>
      <c r="AB184" s="528" t="s">
        <v>2090</v>
      </c>
      <c r="AC184" s="528"/>
      <c r="AD184" s="528"/>
      <c r="AE184" s="528"/>
      <c r="AF184" s="528"/>
      <c r="AG184" s="528"/>
      <c r="AH184" s="528"/>
      <c r="AI184" s="529" t="s">
        <v>2091</v>
      </c>
      <c r="AJ184" s="529" t="s">
        <v>2091</v>
      </c>
      <c r="AK184" s="523" t="s">
        <v>2261</v>
      </c>
      <c r="AL184" s="523" t="s">
        <v>2283</v>
      </c>
    </row>
    <row r="185" spans="1:38" ht="17.25" customHeight="1">
      <c r="A185" s="518" t="str">
        <f t="shared" si="2"/>
        <v>A02AA017-00023 Pile Work Piling Work Pretensioned Concrete Pile (Type-B) Augering without Casing     Including Pile Connection and Joint Welding Work  DIA&lt;400</v>
      </c>
      <c r="B185" s="523" t="s">
        <v>2284</v>
      </c>
      <c r="C185" s="523"/>
      <c r="D185" s="524" t="s">
        <v>2080</v>
      </c>
      <c r="E185" s="525" t="s">
        <v>2081</v>
      </c>
      <c r="F185" s="524" t="s">
        <v>2082</v>
      </c>
      <c r="G185" s="525" t="s">
        <v>2083</v>
      </c>
      <c r="H185" s="524" t="s">
        <v>2259</v>
      </c>
      <c r="I185" s="525" t="s">
        <v>2268</v>
      </c>
      <c r="J185" s="524" t="s">
        <v>2125</v>
      </c>
      <c r="K185" s="527" t="s">
        <v>2126</v>
      </c>
      <c r="L185" s="524" t="s">
        <v>1924</v>
      </c>
      <c r="M185" s="527"/>
      <c r="N185" s="524" t="s">
        <v>1924</v>
      </c>
      <c r="O185" s="527"/>
      <c r="P185" s="524" t="s">
        <v>1924</v>
      </c>
      <c r="Q185" s="527"/>
      <c r="R185" s="524" t="s">
        <v>1924</v>
      </c>
      <c r="S185" s="527"/>
      <c r="T185" s="524" t="s">
        <v>1932</v>
      </c>
      <c r="U185" s="527" t="s">
        <v>2088</v>
      </c>
      <c r="V185" s="524" t="s">
        <v>1924</v>
      </c>
      <c r="W185" s="527"/>
      <c r="X185" s="524" t="s">
        <v>2203</v>
      </c>
      <c r="Y185" s="527" t="s">
        <v>2204</v>
      </c>
      <c r="Z185" s="528"/>
      <c r="AA185" s="528" t="s">
        <v>2089</v>
      </c>
      <c r="AB185" s="528" t="s">
        <v>2090</v>
      </c>
      <c r="AC185" s="528"/>
      <c r="AD185" s="528"/>
      <c r="AE185" s="528"/>
      <c r="AF185" s="528"/>
      <c r="AG185" s="528"/>
      <c r="AH185" s="528"/>
      <c r="AI185" s="529" t="s">
        <v>2091</v>
      </c>
      <c r="AJ185" s="529" t="s">
        <v>2091</v>
      </c>
      <c r="AK185" s="523" t="s">
        <v>2261</v>
      </c>
      <c r="AL185" s="523" t="s">
        <v>2284</v>
      </c>
    </row>
    <row r="186" spans="1:38" s="535" customFormat="1" ht="17.25" customHeight="1">
      <c r="A186" s="518" t="str">
        <f t="shared" si="2"/>
        <v>A02AA017-00024 Pile Work Piling Work Pretensioned Concrete Pile (Type-B) Augering without Casing     Including Pile Connection and Joint Welding Work  400 ≤ DIA &lt;500</v>
      </c>
      <c r="B186" s="523" t="s">
        <v>2285</v>
      </c>
      <c r="C186" s="523"/>
      <c r="D186" s="524" t="s">
        <v>2080</v>
      </c>
      <c r="E186" s="525" t="s">
        <v>2081</v>
      </c>
      <c r="F186" s="524" t="s">
        <v>2082</v>
      </c>
      <c r="G186" s="525" t="s">
        <v>2083</v>
      </c>
      <c r="H186" s="524" t="s">
        <v>2259</v>
      </c>
      <c r="I186" s="525" t="s">
        <v>2268</v>
      </c>
      <c r="J186" s="524" t="s">
        <v>2125</v>
      </c>
      <c r="K186" s="527" t="s">
        <v>2126</v>
      </c>
      <c r="L186" s="524" t="s">
        <v>1924</v>
      </c>
      <c r="M186" s="527"/>
      <c r="N186" s="524" t="s">
        <v>1924</v>
      </c>
      <c r="O186" s="527"/>
      <c r="P186" s="524" t="s">
        <v>1924</v>
      </c>
      <c r="Q186" s="527"/>
      <c r="R186" s="524" t="s">
        <v>1924</v>
      </c>
      <c r="S186" s="527"/>
      <c r="T186" s="524" t="s">
        <v>1932</v>
      </c>
      <c r="U186" s="527" t="s">
        <v>2088</v>
      </c>
      <c r="V186" s="524" t="s">
        <v>1924</v>
      </c>
      <c r="W186" s="527"/>
      <c r="X186" s="524" t="s">
        <v>2206</v>
      </c>
      <c r="Y186" s="527" t="s">
        <v>2207</v>
      </c>
      <c r="Z186" s="528"/>
      <c r="AA186" s="528" t="s">
        <v>2089</v>
      </c>
      <c r="AB186" s="528" t="s">
        <v>2090</v>
      </c>
      <c r="AC186" s="528"/>
      <c r="AD186" s="528"/>
      <c r="AE186" s="528"/>
      <c r="AF186" s="528"/>
      <c r="AG186" s="528"/>
      <c r="AH186" s="528"/>
      <c r="AI186" s="529" t="s">
        <v>2091</v>
      </c>
      <c r="AJ186" s="529" t="s">
        <v>2091</v>
      </c>
      <c r="AK186" s="523" t="s">
        <v>2261</v>
      </c>
      <c r="AL186" s="523" t="s">
        <v>2285</v>
      </c>
    </row>
    <row r="187" spans="1:38" ht="17.25" customHeight="1">
      <c r="A187" s="518" t="str">
        <f t="shared" si="2"/>
        <v>A02AA017-00025 Pile Work Piling Work Pretensioned Concrete Pile (Type-B) Augering without Casing     Including Pile Connection and Joint Welding Work  500 ≤ DIA &lt;600</v>
      </c>
      <c r="B187" s="523" t="s">
        <v>2286</v>
      </c>
      <c r="C187" s="523"/>
      <c r="D187" s="524" t="s">
        <v>2080</v>
      </c>
      <c r="E187" s="525" t="s">
        <v>2081</v>
      </c>
      <c r="F187" s="524" t="s">
        <v>2082</v>
      </c>
      <c r="G187" s="525" t="s">
        <v>2083</v>
      </c>
      <c r="H187" s="524" t="s">
        <v>2259</v>
      </c>
      <c r="I187" s="525" t="s">
        <v>2268</v>
      </c>
      <c r="J187" s="524" t="s">
        <v>2125</v>
      </c>
      <c r="K187" s="527" t="s">
        <v>2126</v>
      </c>
      <c r="L187" s="524" t="s">
        <v>1924</v>
      </c>
      <c r="M187" s="527"/>
      <c r="N187" s="524" t="s">
        <v>1924</v>
      </c>
      <c r="O187" s="527"/>
      <c r="P187" s="524" t="s">
        <v>1924</v>
      </c>
      <c r="Q187" s="527"/>
      <c r="R187" s="524" t="s">
        <v>1924</v>
      </c>
      <c r="S187" s="527"/>
      <c r="T187" s="524" t="s">
        <v>1932</v>
      </c>
      <c r="U187" s="527" t="s">
        <v>2088</v>
      </c>
      <c r="V187" s="524" t="s">
        <v>1924</v>
      </c>
      <c r="W187" s="527"/>
      <c r="X187" s="524" t="s">
        <v>2209</v>
      </c>
      <c r="Y187" s="527" t="s">
        <v>2210</v>
      </c>
      <c r="Z187" s="528"/>
      <c r="AA187" s="528" t="s">
        <v>2089</v>
      </c>
      <c r="AB187" s="528" t="s">
        <v>2090</v>
      </c>
      <c r="AC187" s="528"/>
      <c r="AD187" s="528"/>
      <c r="AE187" s="528"/>
      <c r="AF187" s="528"/>
      <c r="AG187" s="528"/>
      <c r="AH187" s="528"/>
      <c r="AI187" s="529" t="s">
        <v>2091</v>
      </c>
      <c r="AJ187" s="529" t="s">
        <v>2091</v>
      </c>
      <c r="AK187" s="523" t="s">
        <v>2261</v>
      </c>
      <c r="AL187" s="523" t="s">
        <v>2286</v>
      </c>
    </row>
    <row r="188" spans="1:38" ht="17.25" customHeight="1">
      <c r="A188" s="518" t="str">
        <f t="shared" si="2"/>
        <v>A02AA017-00026 Pile Work Piling Work Pretensioned Concrete Pile (Type-B) Augering without Casing     Including Pile Connection and Joint Welding Work  600 ≤ DIA &lt;700</v>
      </c>
      <c r="B188" s="523" t="s">
        <v>2287</v>
      </c>
      <c r="C188" s="523"/>
      <c r="D188" s="524" t="s">
        <v>2080</v>
      </c>
      <c r="E188" s="525" t="s">
        <v>2081</v>
      </c>
      <c r="F188" s="524" t="s">
        <v>2082</v>
      </c>
      <c r="G188" s="525" t="s">
        <v>2083</v>
      </c>
      <c r="H188" s="524" t="s">
        <v>2259</v>
      </c>
      <c r="I188" s="525" t="s">
        <v>2268</v>
      </c>
      <c r="J188" s="524" t="s">
        <v>2125</v>
      </c>
      <c r="K188" s="527" t="s">
        <v>2126</v>
      </c>
      <c r="L188" s="524" t="s">
        <v>1924</v>
      </c>
      <c r="M188" s="527"/>
      <c r="N188" s="524" t="s">
        <v>1924</v>
      </c>
      <c r="O188" s="527"/>
      <c r="P188" s="524" t="s">
        <v>1924</v>
      </c>
      <c r="Q188" s="527"/>
      <c r="R188" s="524" t="s">
        <v>1924</v>
      </c>
      <c r="S188" s="527"/>
      <c r="T188" s="524" t="s">
        <v>1932</v>
      </c>
      <c r="U188" s="527" t="s">
        <v>2088</v>
      </c>
      <c r="V188" s="524" t="s">
        <v>1924</v>
      </c>
      <c r="W188" s="527"/>
      <c r="X188" s="524" t="s">
        <v>2212</v>
      </c>
      <c r="Y188" s="527" t="s">
        <v>2213</v>
      </c>
      <c r="Z188" s="528"/>
      <c r="AA188" s="528" t="s">
        <v>2089</v>
      </c>
      <c r="AB188" s="528" t="s">
        <v>2090</v>
      </c>
      <c r="AC188" s="528"/>
      <c r="AD188" s="528"/>
      <c r="AE188" s="528"/>
      <c r="AF188" s="528"/>
      <c r="AG188" s="528"/>
      <c r="AH188" s="528"/>
      <c r="AI188" s="529" t="s">
        <v>2091</v>
      </c>
      <c r="AJ188" s="529" t="s">
        <v>2091</v>
      </c>
      <c r="AK188" s="523" t="s">
        <v>2261</v>
      </c>
      <c r="AL188" s="523" t="s">
        <v>2287</v>
      </c>
    </row>
    <row r="189" spans="1:38" ht="17.25" customHeight="1">
      <c r="A189" s="518" t="str">
        <f t="shared" si="2"/>
        <v>A02AA017-00027 Pile Work Piling Work Pretensioned Concrete Pile (Type-B) Augering without Casing     Including Pile Connection and Joint Welding Work  700 ≤ DIA &lt;800</v>
      </c>
      <c r="B189" s="523" t="s">
        <v>2288</v>
      </c>
      <c r="C189" s="523"/>
      <c r="D189" s="524" t="s">
        <v>2080</v>
      </c>
      <c r="E189" s="525" t="s">
        <v>2081</v>
      </c>
      <c r="F189" s="524" t="s">
        <v>2082</v>
      </c>
      <c r="G189" s="525" t="s">
        <v>2083</v>
      </c>
      <c r="H189" s="524" t="s">
        <v>2259</v>
      </c>
      <c r="I189" s="525" t="s">
        <v>2268</v>
      </c>
      <c r="J189" s="524" t="s">
        <v>2125</v>
      </c>
      <c r="K189" s="527" t="s">
        <v>2126</v>
      </c>
      <c r="L189" s="524" t="s">
        <v>1924</v>
      </c>
      <c r="M189" s="527"/>
      <c r="N189" s="524" t="s">
        <v>1924</v>
      </c>
      <c r="O189" s="527"/>
      <c r="P189" s="524" t="s">
        <v>1924</v>
      </c>
      <c r="Q189" s="527"/>
      <c r="R189" s="524" t="s">
        <v>1924</v>
      </c>
      <c r="S189" s="527"/>
      <c r="T189" s="524" t="s">
        <v>1932</v>
      </c>
      <c r="U189" s="527" t="s">
        <v>2088</v>
      </c>
      <c r="V189" s="524" t="s">
        <v>1924</v>
      </c>
      <c r="W189" s="527"/>
      <c r="X189" s="524" t="s">
        <v>2215</v>
      </c>
      <c r="Y189" s="527" t="s">
        <v>2216</v>
      </c>
      <c r="Z189" s="528"/>
      <c r="AA189" s="528" t="s">
        <v>2089</v>
      </c>
      <c r="AB189" s="528" t="s">
        <v>2090</v>
      </c>
      <c r="AC189" s="528"/>
      <c r="AD189" s="528"/>
      <c r="AE189" s="528"/>
      <c r="AF189" s="528"/>
      <c r="AG189" s="528"/>
      <c r="AH189" s="528"/>
      <c r="AI189" s="529" t="s">
        <v>2091</v>
      </c>
      <c r="AJ189" s="529" t="s">
        <v>2091</v>
      </c>
      <c r="AK189" s="523" t="s">
        <v>2261</v>
      </c>
      <c r="AL189" s="523" t="s">
        <v>2288</v>
      </c>
    </row>
    <row r="190" spans="1:38" ht="17.25" customHeight="1">
      <c r="A190" s="518" t="str">
        <f t="shared" si="2"/>
        <v>A02AA017-00028 Pile Work Piling Work Pretensioned Concrete Pile (Type-B) Augering without Casing     Including Pile Connection and Joint Welding Work  800 ≤ DIA &lt;900</v>
      </c>
      <c r="B190" s="523" t="s">
        <v>2289</v>
      </c>
      <c r="C190" s="523"/>
      <c r="D190" s="524" t="s">
        <v>2080</v>
      </c>
      <c r="E190" s="525" t="s">
        <v>2081</v>
      </c>
      <c r="F190" s="524" t="s">
        <v>2082</v>
      </c>
      <c r="G190" s="525" t="s">
        <v>2083</v>
      </c>
      <c r="H190" s="524" t="s">
        <v>2259</v>
      </c>
      <c r="I190" s="525" t="s">
        <v>2268</v>
      </c>
      <c r="J190" s="524" t="s">
        <v>2125</v>
      </c>
      <c r="K190" s="527" t="s">
        <v>2126</v>
      </c>
      <c r="L190" s="524" t="s">
        <v>1924</v>
      </c>
      <c r="M190" s="527"/>
      <c r="N190" s="524" t="s">
        <v>1924</v>
      </c>
      <c r="O190" s="527"/>
      <c r="P190" s="524" t="s">
        <v>1924</v>
      </c>
      <c r="Q190" s="527"/>
      <c r="R190" s="524" t="s">
        <v>1924</v>
      </c>
      <c r="S190" s="527"/>
      <c r="T190" s="524" t="s">
        <v>1932</v>
      </c>
      <c r="U190" s="527" t="s">
        <v>2088</v>
      </c>
      <c r="V190" s="524" t="s">
        <v>1924</v>
      </c>
      <c r="W190" s="527"/>
      <c r="X190" s="524" t="s">
        <v>2218</v>
      </c>
      <c r="Y190" s="527" t="s">
        <v>2219</v>
      </c>
      <c r="Z190" s="528"/>
      <c r="AA190" s="528" t="s">
        <v>2089</v>
      </c>
      <c r="AB190" s="528" t="s">
        <v>2090</v>
      </c>
      <c r="AC190" s="528"/>
      <c r="AD190" s="528"/>
      <c r="AE190" s="528"/>
      <c r="AF190" s="528"/>
      <c r="AG190" s="528"/>
      <c r="AH190" s="528"/>
      <c r="AI190" s="529" t="s">
        <v>2091</v>
      </c>
      <c r="AJ190" s="529" t="s">
        <v>2091</v>
      </c>
      <c r="AK190" s="523" t="s">
        <v>2261</v>
      </c>
      <c r="AL190" s="523" t="s">
        <v>2289</v>
      </c>
    </row>
    <row r="191" spans="1:38" ht="17.25" customHeight="1">
      <c r="A191" s="518" t="str">
        <f t="shared" si="2"/>
        <v>A02AA017-00029 Pile Work Piling Work Pretensioned Concrete Pile (Type-B) Augering without Casing     Including Pile Connection and Joint Welding Work  900 ≤ DIA &lt;1000</v>
      </c>
      <c r="B191" s="523" t="s">
        <v>2290</v>
      </c>
      <c r="C191" s="523"/>
      <c r="D191" s="524" t="s">
        <v>2080</v>
      </c>
      <c r="E191" s="525" t="s">
        <v>2081</v>
      </c>
      <c r="F191" s="524" t="s">
        <v>2082</v>
      </c>
      <c r="G191" s="525" t="s">
        <v>2083</v>
      </c>
      <c r="H191" s="524" t="s">
        <v>2259</v>
      </c>
      <c r="I191" s="525" t="s">
        <v>2268</v>
      </c>
      <c r="J191" s="524" t="s">
        <v>2125</v>
      </c>
      <c r="K191" s="527" t="s">
        <v>2126</v>
      </c>
      <c r="L191" s="524" t="s">
        <v>1924</v>
      </c>
      <c r="M191" s="527"/>
      <c r="N191" s="524" t="s">
        <v>1924</v>
      </c>
      <c r="O191" s="527"/>
      <c r="P191" s="524" t="s">
        <v>1924</v>
      </c>
      <c r="Q191" s="527"/>
      <c r="R191" s="524" t="s">
        <v>1924</v>
      </c>
      <c r="S191" s="527"/>
      <c r="T191" s="524" t="s">
        <v>1932</v>
      </c>
      <c r="U191" s="527" t="s">
        <v>2088</v>
      </c>
      <c r="V191" s="524" t="s">
        <v>1924</v>
      </c>
      <c r="W191" s="527"/>
      <c r="X191" s="524" t="s">
        <v>2221</v>
      </c>
      <c r="Y191" s="527" t="s">
        <v>2222</v>
      </c>
      <c r="Z191" s="528"/>
      <c r="AA191" s="528" t="s">
        <v>2089</v>
      </c>
      <c r="AB191" s="528" t="s">
        <v>2090</v>
      </c>
      <c r="AC191" s="528"/>
      <c r="AD191" s="528"/>
      <c r="AE191" s="528"/>
      <c r="AF191" s="528"/>
      <c r="AG191" s="528"/>
      <c r="AH191" s="528"/>
      <c r="AI191" s="529" t="s">
        <v>2091</v>
      </c>
      <c r="AJ191" s="529" t="s">
        <v>2091</v>
      </c>
      <c r="AK191" s="523" t="s">
        <v>2261</v>
      </c>
      <c r="AL191" s="523" t="s">
        <v>2290</v>
      </c>
    </row>
    <row r="192" spans="1:38" s="536" customFormat="1" ht="17.25" customHeight="1">
      <c r="A192" s="518" t="str">
        <f t="shared" si="2"/>
        <v>A02AA017-00030 Pile Work Piling Work Pretensioned Concrete Pile (Type-B) Augering without Casing     Including Pile Connection and Joint Welding Work  1000 ≤ DIA &lt;1200</v>
      </c>
      <c r="B192" s="523" t="s">
        <v>2291</v>
      </c>
      <c r="C192" s="523"/>
      <c r="D192" s="524" t="s">
        <v>2080</v>
      </c>
      <c r="E192" s="525" t="s">
        <v>2081</v>
      </c>
      <c r="F192" s="524" t="s">
        <v>2082</v>
      </c>
      <c r="G192" s="525" t="s">
        <v>2083</v>
      </c>
      <c r="H192" s="524" t="s">
        <v>2259</v>
      </c>
      <c r="I192" s="525" t="s">
        <v>2268</v>
      </c>
      <c r="J192" s="524" t="s">
        <v>2125</v>
      </c>
      <c r="K192" s="527" t="s">
        <v>2126</v>
      </c>
      <c r="L192" s="524" t="s">
        <v>1924</v>
      </c>
      <c r="M192" s="527"/>
      <c r="N192" s="524" t="s">
        <v>1924</v>
      </c>
      <c r="O192" s="527"/>
      <c r="P192" s="524" t="s">
        <v>1924</v>
      </c>
      <c r="Q192" s="527"/>
      <c r="R192" s="524" t="s">
        <v>1924</v>
      </c>
      <c r="S192" s="527"/>
      <c r="T192" s="524" t="s">
        <v>1932</v>
      </c>
      <c r="U192" s="527" t="s">
        <v>2088</v>
      </c>
      <c r="V192" s="524" t="s">
        <v>1924</v>
      </c>
      <c r="W192" s="527"/>
      <c r="X192" s="524" t="s">
        <v>2224</v>
      </c>
      <c r="Y192" s="527" t="s">
        <v>2225</v>
      </c>
      <c r="Z192" s="528"/>
      <c r="AA192" s="528" t="s">
        <v>2089</v>
      </c>
      <c r="AB192" s="528" t="s">
        <v>2090</v>
      </c>
      <c r="AC192" s="528"/>
      <c r="AD192" s="528"/>
      <c r="AE192" s="528"/>
      <c r="AF192" s="528"/>
      <c r="AG192" s="528"/>
      <c r="AH192" s="528"/>
      <c r="AI192" s="529" t="s">
        <v>2091</v>
      </c>
      <c r="AJ192" s="529" t="s">
        <v>2091</v>
      </c>
      <c r="AK192" s="523" t="s">
        <v>2261</v>
      </c>
      <c r="AL192" s="523" t="s">
        <v>2291</v>
      </c>
    </row>
    <row r="193" spans="1:38" s="536" customFormat="1" ht="17.25" customHeight="1">
      <c r="A193" s="518" t="str">
        <f t="shared" si="2"/>
        <v>A02AA017-00031 Pile Work Piling Work Pretensioned Concrete Pile (Type-B) Augering with Casing     Including Pile Connection and Joint Welding Work  DIA&lt;400</v>
      </c>
      <c r="B193" s="523" t="s">
        <v>2292</v>
      </c>
      <c r="C193" s="523"/>
      <c r="D193" s="524" t="s">
        <v>2080</v>
      </c>
      <c r="E193" s="525" t="s">
        <v>2081</v>
      </c>
      <c r="F193" s="524" t="s">
        <v>2082</v>
      </c>
      <c r="G193" s="525" t="s">
        <v>2083</v>
      </c>
      <c r="H193" s="524" t="s">
        <v>2259</v>
      </c>
      <c r="I193" s="525" t="s">
        <v>2268</v>
      </c>
      <c r="J193" s="524" t="s">
        <v>2131</v>
      </c>
      <c r="K193" s="527" t="s">
        <v>2132</v>
      </c>
      <c r="L193" s="524" t="s">
        <v>1924</v>
      </c>
      <c r="M193" s="527"/>
      <c r="N193" s="524" t="s">
        <v>1924</v>
      </c>
      <c r="O193" s="527"/>
      <c r="P193" s="524" t="s">
        <v>1924</v>
      </c>
      <c r="Q193" s="527"/>
      <c r="R193" s="524" t="s">
        <v>1924</v>
      </c>
      <c r="S193" s="527"/>
      <c r="T193" s="524" t="s">
        <v>1932</v>
      </c>
      <c r="U193" s="527" t="s">
        <v>2088</v>
      </c>
      <c r="V193" s="524" t="s">
        <v>1924</v>
      </c>
      <c r="W193" s="527"/>
      <c r="X193" s="524" t="s">
        <v>2203</v>
      </c>
      <c r="Y193" s="527" t="s">
        <v>2204</v>
      </c>
      <c r="Z193" s="528"/>
      <c r="AA193" s="528" t="s">
        <v>2089</v>
      </c>
      <c r="AB193" s="528" t="s">
        <v>2090</v>
      </c>
      <c r="AC193" s="528"/>
      <c r="AD193" s="528"/>
      <c r="AE193" s="528"/>
      <c r="AF193" s="528"/>
      <c r="AG193" s="528"/>
      <c r="AH193" s="528"/>
      <c r="AI193" s="529" t="s">
        <v>2091</v>
      </c>
      <c r="AJ193" s="529" t="s">
        <v>2091</v>
      </c>
      <c r="AK193" s="523" t="s">
        <v>2261</v>
      </c>
      <c r="AL193" s="523" t="s">
        <v>2292</v>
      </c>
    </row>
    <row r="194" spans="1:38" s="536" customFormat="1" ht="17.25" customHeight="1">
      <c r="A194" s="518" t="str">
        <f t="shared" si="2"/>
        <v>A02AA017-00032 Pile Work Piling Work Pretensioned Concrete Pile (Type-B) Augering with Casing     Including Pile Connection and Joint Welding Work  400 ≤ DIA &lt;500</v>
      </c>
      <c r="B194" s="523" t="s">
        <v>2293</v>
      </c>
      <c r="C194" s="523"/>
      <c r="D194" s="524" t="s">
        <v>2080</v>
      </c>
      <c r="E194" s="525" t="s">
        <v>2081</v>
      </c>
      <c r="F194" s="524" t="s">
        <v>2082</v>
      </c>
      <c r="G194" s="525" t="s">
        <v>2083</v>
      </c>
      <c r="H194" s="524" t="s">
        <v>2259</v>
      </c>
      <c r="I194" s="525" t="s">
        <v>2268</v>
      </c>
      <c r="J194" s="524" t="s">
        <v>2131</v>
      </c>
      <c r="K194" s="527" t="s">
        <v>2132</v>
      </c>
      <c r="L194" s="524" t="s">
        <v>1924</v>
      </c>
      <c r="M194" s="527"/>
      <c r="N194" s="524" t="s">
        <v>1924</v>
      </c>
      <c r="O194" s="527"/>
      <c r="P194" s="524" t="s">
        <v>1924</v>
      </c>
      <c r="Q194" s="527"/>
      <c r="R194" s="524" t="s">
        <v>1924</v>
      </c>
      <c r="S194" s="527"/>
      <c r="T194" s="524" t="s">
        <v>1932</v>
      </c>
      <c r="U194" s="527" t="s">
        <v>2088</v>
      </c>
      <c r="V194" s="524" t="s">
        <v>1924</v>
      </c>
      <c r="W194" s="527"/>
      <c r="X194" s="524" t="s">
        <v>2206</v>
      </c>
      <c r="Y194" s="527" t="s">
        <v>2207</v>
      </c>
      <c r="Z194" s="528"/>
      <c r="AA194" s="528" t="s">
        <v>2089</v>
      </c>
      <c r="AB194" s="528" t="s">
        <v>2090</v>
      </c>
      <c r="AC194" s="528"/>
      <c r="AD194" s="528"/>
      <c r="AE194" s="528"/>
      <c r="AF194" s="528"/>
      <c r="AG194" s="528"/>
      <c r="AH194" s="528"/>
      <c r="AI194" s="529" t="s">
        <v>2091</v>
      </c>
      <c r="AJ194" s="529" t="s">
        <v>2091</v>
      </c>
      <c r="AK194" s="523" t="s">
        <v>2261</v>
      </c>
      <c r="AL194" s="523" t="s">
        <v>2293</v>
      </c>
    </row>
    <row r="195" spans="1:38" s="536" customFormat="1" ht="17.25" customHeight="1">
      <c r="A195" s="518" t="str">
        <f t="shared" si="2"/>
        <v>A02AA017-00033 Pile Work Piling Work Pretensioned Concrete Pile (Type-B) Augering with Casing     Including Pile Connection and Joint Welding Work  500 ≤ DIA &lt;600</v>
      </c>
      <c r="B195" s="523" t="s">
        <v>2294</v>
      </c>
      <c r="C195" s="523"/>
      <c r="D195" s="524" t="s">
        <v>2080</v>
      </c>
      <c r="E195" s="525" t="s">
        <v>2081</v>
      </c>
      <c r="F195" s="524" t="s">
        <v>2082</v>
      </c>
      <c r="G195" s="525" t="s">
        <v>2083</v>
      </c>
      <c r="H195" s="524" t="s">
        <v>2259</v>
      </c>
      <c r="I195" s="525" t="s">
        <v>2268</v>
      </c>
      <c r="J195" s="524" t="s">
        <v>2131</v>
      </c>
      <c r="K195" s="527" t="s">
        <v>2132</v>
      </c>
      <c r="L195" s="524" t="s">
        <v>1924</v>
      </c>
      <c r="M195" s="527"/>
      <c r="N195" s="524" t="s">
        <v>1924</v>
      </c>
      <c r="O195" s="527"/>
      <c r="P195" s="524" t="s">
        <v>1924</v>
      </c>
      <c r="Q195" s="527"/>
      <c r="R195" s="524" t="s">
        <v>1924</v>
      </c>
      <c r="S195" s="527"/>
      <c r="T195" s="524" t="s">
        <v>1932</v>
      </c>
      <c r="U195" s="527" t="s">
        <v>2088</v>
      </c>
      <c r="V195" s="524" t="s">
        <v>1924</v>
      </c>
      <c r="W195" s="527"/>
      <c r="X195" s="524" t="s">
        <v>2209</v>
      </c>
      <c r="Y195" s="527" t="s">
        <v>2210</v>
      </c>
      <c r="Z195" s="528"/>
      <c r="AA195" s="528" t="s">
        <v>2089</v>
      </c>
      <c r="AB195" s="528" t="s">
        <v>2090</v>
      </c>
      <c r="AC195" s="528"/>
      <c r="AD195" s="528"/>
      <c r="AE195" s="528"/>
      <c r="AF195" s="528"/>
      <c r="AG195" s="528"/>
      <c r="AH195" s="528"/>
      <c r="AI195" s="529" t="s">
        <v>2091</v>
      </c>
      <c r="AJ195" s="529" t="s">
        <v>2091</v>
      </c>
      <c r="AK195" s="523" t="s">
        <v>2261</v>
      </c>
      <c r="AL195" s="523" t="s">
        <v>2294</v>
      </c>
    </row>
    <row r="196" spans="1:38" ht="17.25" customHeight="1">
      <c r="A196" s="518" t="str">
        <f t="shared" si="2"/>
        <v>A02AA017-00034 Pile Work Piling Work Pretensioned Concrete Pile (Type-B) Augering with Casing     Including Pile Connection and Joint Welding Work  600 ≤ DIA &lt;700</v>
      </c>
      <c r="B196" s="523" t="s">
        <v>2295</v>
      </c>
      <c r="C196" s="523"/>
      <c r="D196" s="524" t="s">
        <v>2080</v>
      </c>
      <c r="E196" s="525" t="s">
        <v>2081</v>
      </c>
      <c r="F196" s="524" t="s">
        <v>2082</v>
      </c>
      <c r="G196" s="525" t="s">
        <v>2083</v>
      </c>
      <c r="H196" s="524" t="s">
        <v>2259</v>
      </c>
      <c r="I196" s="525" t="s">
        <v>2268</v>
      </c>
      <c r="J196" s="524" t="s">
        <v>2131</v>
      </c>
      <c r="K196" s="527" t="s">
        <v>2132</v>
      </c>
      <c r="L196" s="524" t="s">
        <v>1924</v>
      </c>
      <c r="M196" s="527"/>
      <c r="N196" s="524" t="s">
        <v>1924</v>
      </c>
      <c r="O196" s="527"/>
      <c r="P196" s="524" t="s">
        <v>1924</v>
      </c>
      <c r="Q196" s="527"/>
      <c r="R196" s="524" t="s">
        <v>1924</v>
      </c>
      <c r="S196" s="527"/>
      <c r="T196" s="524" t="s">
        <v>1932</v>
      </c>
      <c r="U196" s="527" t="s">
        <v>2088</v>
      </c>
      <c r="V196" s="524" t="s">
        <v>1924</v>
      </c>
      <c r="W196" s="527"/>
      <c r="X196" s="524" t="s">
        <v>2212</v>
      </c>
      <c r="Y196" s="527" t="s">
        <v>2213</v>
      </c>
      <c r="Z196" s="528"/>
      <c r="AA196" s="528" t="s">
        <v>2089</v>
      </c>
      <c r="AB196" s="528" t="s">
        <v>2090</v>
      </c>
      <c r="AC196" s="528"/>
      <c r="AD196" s="528"/>
      <c r="AE196" s="528"/>
      <c r="AF196" s="528"/>
      <c r="AG196" s="528"/>
      <c r="AH196" s="528"/>
      <c r="AI196" s="529" t="s">
        <v>2091</v>
      </c>
      <c r="AJ196" s="529" t="s">
        <v>2091</v>
      </c>
      <c r="AK196" s="523" t="s">
        <v>2261</v>
      </c>
      <c r="AL196" s="523" t="s">
        <v>2295</v>
      </c>
    </row>
    <row r="197" spans="1:38" ht="17.25" customHeight="1">
      <c r="A197" s="518" t="str">
        <f t="shared" si="2"/>
        <v>A02AA017-00035 Pile Work Piling Work Pretensioned Concrete Pile (Type-B) Augering with Casing     Including Pile Connection and Joint Welding Work  700 ≤ DIA &lt;800</v>
      </c>
      <c r="B197" s="523" t="s">
        <v>2296</v>
      </c>
      <c r="C197" s="523"/>
      <c r="D197" s="524" t="s">
        <v>2080</v>
      </c>
      <c r="E197" s="525" t="s">
        <v>2081</v>
      </c>
      <c r="F197" s="524" t="s">
        <v>2082</v>
      </c>
      <c r="G197" s="525" t="s">
        <v>2083</v>
      </c>
      <c r="H197" s="524" t="s">
        <v>2259</v>
      </c>
      <c r="I197" s="525" t="s">
        <v>2268</v>
      </c>
      <c r="J197" s="524" t="s">
        <v>2131</v>
      </c>
      <c r="K197" s="527" t="s">
        <v>2132</v>
      </c>
      <c r="L197" s="524" t="s">
        <v>1924</v>
      </c>
      <c r="M197" s="527"/>
      <c r="N197" s="524" t="s">
        <v>1924</v>
      </c>
      <c r="O197" s="527"/>
      <c r="P197" s="524" t="s">
        <v>1924</v>
      </c>
      <c r="Q197" s="527"/>
      <c r="R197" s="524" t="s">
        <v>1924</v>
      </c>
      <c r="S197" s="527"/>
      <c r="T197" s="524" t="s">
        <v>1932</v>
      </c>
      <c r="U197" s="527" t="s">
        <v>2088</v>
      </c>
      <c r="V197" s="524" t="s">
        <v>1924</v>
      </c>
      <c r="W197" s="527"/>
      <c r="X197" s="524" t="s">
        <v>2215</v>
      </c>
      <c r="Y197" s="527" t="s">
        <v>2216</v>
      </c>
      <c r="Z197" s="528"/>
      <c r="AA197" s="528" t="s">
        <v>2089</v>
      </c>
      <c r="AB197" s="528" t="s">
        <v>2090</v>
      </c>
      <c r="AC197" s="528"/>
      <c r="AD197" s="528"/>
      <c r="AE197" s="528"/>
      <c r="AF197" s="528"/>
      <c r="AG197" s="528"/>
      <c r="AH197" s="528"/>
      <c r="AI197" s="529" t="s">
        <v>2091</v>
      </c>
      <c r="AJ197" s="529" t="s">
        <v>2091</v>
      </c>
      <c r="AK197" s="523" t="s">
        <v>2261</v>
      </c>
      <c r="AL197" s="523" t="s">
        <v>2296</v>
      </c>
    </row>
    <row r="198" spans="1:38" ht="17.25" customHeight="1">
      <c r="A198" s="518" t="str">
        <f t="shared" si="2"/>
        <v>A02AA017-00036 Pile Work Piling Work Pretensioned Concrete Pile (Type-B) Augering with Casing     Including Pile Connection and Joint Welding Work  800 ≤ DIA &lt;900</v>
      </c>
      <c r="B198" s="523" t="s">
        <v>2297</v>
      </c>
      <c r="C198" s="523"/>
      <c r="D198" s="524" t="s">
        <v>2080</v>
      </c>
      <c r="E198" s="525" t="s">
        <v>2081</v>
      </c>
      <c r="F198" s="524" t="s">
        <v>2082</v>
      </c>
      <c r="G198" s="525" t="s">
        <v>2083</v>
      </c>
      <c r="H198" s="524" t="s">
        <v>2259</v>
      </c>
      <c r="I198" s="525" t="s">
        <v>2268</v>
      </c>
      <c r="J198" s="524" t="s">
        <v>2131</v>
      </c>
      <c r="K198" s="527" t="s">
        <v>2132</v>
      </c>
      <c r="L198" s="524" t="s">
        <v>1924</v>
      </c>
      <c r="M198" s="527"/>
      <c r="N198" s="524" t="s">
        <v>1924</v>
      </c>
      <c r="O198" s="527"/>
      <c r="P198" s="524" t="s">
        <v>1924</v>
      </c>
      <c r="Q198" s="527"/>
      <c r="R198" s="524" t="s">
        <v>1924</v>
      </c>
      <c r="S198" s="527"/>
      <c r="T198" s="524" t="s">
        <v>1932</v>
      </c>
      <c r="U198" s="527" t="s">
        <v>2088</v>
      </c>
      <c r="V198" s="524" t="s">
        <v>1924</v>
      </c>
      <c r="W198" s="527"/>
      <c r="X198" s="524" t="s">
        <v>2218</v>
      </c>
      <c r="Y198" s="527" t="s">
        <v>2219</v>
      </c>
      <c r="Z198" s="528"/>
      <c r="AA198" s="528" t="s">
        <v>2089</v>
      </c>
      <c r="AB198" s="528" t="s">
        <v>2090</v>
      </c>
      <c r="AC198" s="528"/>
      <c r="AD198" s="528"/>
      <c r="AE198" s="528"/>
      <c r="AF198" s="528"/>
      <c r="AG198" s="528"/>
      <c r="AH198" s="528"/>
      <c r="AI198" s="529" t="s">
        <v>2091</v>
      </c>
      <c r="AJ198" s="529" t="s">
        <v>2091</v>
      </c>
      <c r="AK198" s="523" t="s">
        <v>2261</v>
      </c>
      <c r="AL198" s="523" t="s">
        <v>2297</v>
      </c>
    </row>
    <row r="199" spans="1:38" ht="17.25" customHeight="1">
      <c r="A199" s="518" t="str">
        <f t="shared" si="2"/>
        <v>A02AA017-00037 Pile Work Piling Work Pretensioned Concrete Pile (Type-B) Augering with Casing     Including Pile Connection and Joint Welding Work  900 ≤ DIA &lt;1000</v>
      </c>
      <c r="B199" s="523" t="s">
        <v>2298</v>
      </c>
      <c r="C199" s="523"/>
      <c r="D199" s="524" t="s">
        <v>2080</v>
      </c>
      <c r="E199" s="525" t="s">
        <v>2081</v>
      </c>
      <c r="F199" s="524" t="s">
        <v>2082</v>
      </c>
      <c r="G199" s="525" t="s">
        <v>2083</v>
      </c>
      <c r="H199" s="524" t="s">
        <v>2259</v>
      </c>
      <c r="I199" s="525" t="s">
        <v>2268</v>
      </c>
      <c r="J199" s="524" t="s">
        <v>2131</v>
      </c>
      <c r="K199" s="527" t="s">
        <v>2132</v>
      </c>
      <c r="L199" s="524" t="s">
        <v>1924</v>
      </c>
      <c r="M199" s="527"/>
      <c r="N199" s="524" t="s">
        <v>1924</v>
      </c>
      <c r="O199" s="527"/>
      <c r="P199" s="524" t="s">
        <v>1924</v>
      </c>
      <c r="Q199" s="527"/>
      <c r="R199" s="524" t="s">
        <v>1924</v>
      </c>
      <c r="S199" s="527"/>
      <c r="T199" s="524" t="s">
        <v>1932</v>
      </c>
      <c r="U199" s="527" t="s">
        <v>2088</v>
      </c>
      <c r="V199" s="524" t="s">
        <v>1924</v>
      </c>
      <c r="W199" s="527"/>
      <c r="X199" s="524" t="s">
        <v>2221</v>
      </c>
      <c r="Y199" s="527" t="s">
        <v>2222</v>
      </c>
      <c r="Z199" s="528"/>
      <c r="AA199" s="528" t="s">
        <v>2089</v>
      </c>
      <c r="AB199" s="528" t="s">
        <v>2090</v>
      </c>
      <c r="AC199" s="528"/>
      <c r="AD199" s="528"/>
      <c r="AE199" s="528"/>
      <c r="AF199" s="528"/>
      <c r="AG199" s="528"/>
      <c r="AH199" s="528"/>
      <c r="AI199" s="529" t="s">
        <v>2091</v>
      </c>
      <c r="AJ199" s="529" t="s">
        <v>2091</v>
      </c>
      <c r="AK199" s="523" t="s">
        <v>2261</v>
      </c>
      <c r="AL199" s="523" t="s">
        <v>2298</v>
      </c>
    </row>
    <row r="200" spans="1:38" ht="17.25" customHeight="1">
      <c r="A200" s="518" t="str">
        <f t="shared" ref="A200:A263" si="3">B200&amp;" "&amp;E200&amp;" "&amp;G200&amp;" "&amp;I200&amp;" "&amp;K200&amp;" "&amp;M200&amp;" "&amp;O200&amp;" "&amp;Q200&amp;" "&amp;S200&amp;" "&amp;U200&amp;" "&amp;W200&amp;" "&amp;Y200</f>
        <v>A02AA017-00038 Pile Work Piling Work Pretensioned Concrete Pile (Type-B) Augering with Casing     Including Pile Connection and Joint Welding Work  1000 ≤ DIA &lt;1200</v>
      </c>
      <c r="B200" s="523" t="s">
        <v>2299</v>
      </c>
      <c r="C200" s="523"/>
      <c r="D200" s="524" t="s">
        <v>2080</v>
      </c>
      <c r="E200" s="525" t="s">
        <v>2081</v>
      </c>
      <c r="F200" s="524" t="s">
        <v>2082</v>
      </c>
      <c r="G200" s="525" t="s">
        <v>2083</v>
      </c>
      <c r="H200" s="524" t="s">
        <v>2259</v>
      </c>
      <c r="I200" s="525" t="s">
        <v>2268</v>
      </c>
      <c r="J200" s="524" t="s">
        <v>2131</v>
      </c>
      <c r="K200" s="527" t="s">
        <v>2132</v>
      </c>
      <c r="L200" s="524" t="s">
        <v>1924</v>
      </c>
      <c r="M200" s="527"/>
      <c r="N200" s="524" t="s">
        <v>1924</v>
      </c>
      <c r="O200" s="527"/>
      <c r="P200" s="524" t="s">
        <v>1924</v>
      </c>
      <c r="Q200" s="527"/>
      <c r="R200" s="524" t="s">
        <v>1924</v>
      </c>
      <c r="S200" s="527"/>
      <c r="T200" s="524" t="s">
        <v>1932</v>
      </c>
      <c r="U200" s="527" t="s">
        <v>2088</v>
      </c>
      <c r="V200" s="524" t="s">
        <v>1924</v>
      </c>
      <c r="W200" s="527"/>
      <c r="X200" s="524" t="s">
        <v>2224</v>
      </c>
      <c r="Y200" s="527" t="s">
        <v>2225</v>
      </c>
      <c r="Z200" s="528"/>
      <c r="AA200" s="528" t="s">
        <v>2089</v>
      </c>
      <c r="AB200" s="528" t="s">
        <v>2090</v>
      </c>
      <c r="AC200" s="528"/>
      <c r="AD200" s="528"/>
      <c r="AE200" s="528"/>
      <c r="AF200" s="528"/>
      <c r="AG200" s="528"/>
      <c r="AH200" s="528"/>
      <c r="AI200" s="529" t="s">
        <v>2091</v>
      </c>
      <c r="AJ200" s="529" t="s">
        <v>2091</v>
      </c>
      <c r="AK200" s="523" t="s">
        <v>2261</v>
      </c>
      <c r="AL200" s="523" t="s">
        <v>2299</v>
      </c>
    </row>
    <row r="201" spans="1:38" ht="17.25" customHeight="1">
      <c r="A201" s="518" t="str">
        <f t="shared" si="3"/>
        <v>A02AA017-00039 Pile Work Piling Work Pretensioned Concrete Pile (Type-B) Percussion Rotary Drilling with Casing     Including Pile Connection and Joint Welding Work  DIA&lt;400</v>
      </c>
      <c r="B201" s="523" t="s">
        <v>2300</v>
      </c>
      <c r="C201" s="523"/>
      <c r="D201" s="524" t="s">
        <v>2080</v>
      </c>
      <c r="E201" s="525" t="s">
        <v>2081</v>
      </c>
      <c r="F201" s="524" t="s">
        <v>2082</v>
      </c>
      <c r="G201" s="525" t="s">
        <v>2083</v>
      </c>
      <c r="H201" s="524" t="s">
        <v>2259</v>
      </c>
      <c r="I201" s="525" t="s">
        <v>2268</v>
      </c>
      <c r="J201" s="524" t="s">
        <v>2137</v>
      </c>
      <c r="K201" s="527" t="s">
        <v>2138</v>
      </c>
      <c r="L201" s="524" t="s">
        <v>1924</v>
      </c>
      <c r="M201" s="527"/>
      <c r="N201" s="524" t="s">
        <v>1924</v>
      </c>
      <c r="O201" s="527"/>
      <c r="P201" s="524" t="s">
        <v>1924</v>
      </c>
      <c r="Q201" s="527"/>
      <c r="R201" s="524" t="s">
        <v>1924</v>
      </c>
      <c r="S201" s="527"/>
      <c r="T201" s="524" t="s">
        <v>1932</v>
      </c>
      <c r="U201" s="527" t="s">
        <v>2088</v>
      </c>
      <c r="V201" s="524" t="s">
        <v>1924</v>
      </c>
      <c r="W201" s="527"/>
      <c r="X201" s="524" t="s">
        <v>2203</v>
      </c>
      <c r="Y201" s="527" t="s">
        <v>2204</v>
      </c>
      <c r="Z201" s="528"/>
      <c r="AA201" s="528" t="s">
        <v>2089</v>
      </c>
      <c r="AB201" s="528" t="s">
        <v>2090</v>
      </c>
      <c r="AC201" s="528"/>
      <c r="AD201" s="528"/>
      <c r="AE201" s="528"/>
      <c r="AF201" s="528"/>
      <c r="AG201" s="528"/>
      <c r="AH201" s="528"/>
      <c r="AI201" s="529" t="s">
        <v>2091</v>
      </c>
      <c r="AJ201" s="529" t="s">
        <v>2091</v>
      </c>
      <c r="AK201" s="523" t="s">
        <v>2261</v>
      </c>
      <c r="AL201" s="523" t="s">
        <v>2300</v>
      </c>
    </row>
    <row r="202" spans="1:38" ht="17.25" customHeight="1">
      <c r="A202" s="518" t="str">
        <f t="shared" si="3"/>
        <v>A02AA017-00040 Pile Work Piling Work Pretensioned Concrete Pile (Type-B) Percussion Rotary Drilling with Casing     Including Pile Connection and Joint Welding Work  400 ≤ DIA &lt;500</v>
      </c>
      <c r="B202" s="523" t="s">
        <v>2301</v>
      </c>
      <c r="C202" s="523"/>
      <c r="D202" s="524" t="s">
        <v>2080</v>
      </c>
      <c r="E202" s="525" t="s">
        <v>2081</v>
      </c>
      <c r="F202" s="524" t="s">
        <v>2082</v>
      </c>
      <c r="G202" s="525" t="s">
        <v>2083</v>
      </c>
      <c r="H202" s="524" t="s">
        <v>2259</v>
      </c>
      <c r="I202" s="525" t="s">
        <v>2268</v>
      </c>
      <c r="J202" s="524" t="s">
        <v>2137</v>
      </c>
      <c r="K202" s="527" t="s">
        <v>2138</v>
      </c>
      <c r="L202" s="524" t="s">
        <v>1924</v>
      </c>
      <c r="M202" s="527"/>
      <c r="N202" s="524" t="s">
        <v>1924</v>
      </c>
      <c r="O202" s="527"/>
      <c r="P202" s="524" t="s">
        <v>1924</v>
      </c>
      <c r="Q202" s="527"/>
      <c r="R202" s="524" t="s">
        <v>1924</v>
      </c>
      <c r="S202" s="527"/>
      <c r="T202" s="524" t="s">
        <v>1932</v>
      </c>
      <c r="U202" s="527" t="s">
        <v>2088</v>
      </c>
      <c r="V202" s="524" t="s">
        <v>1924</v>
      </c>
      <c r="W202" s="527"/>
      <c r="X202" s="524" t="s">
        <v>2206</v>
      </c>
      <c r="Y202" s="527" t="s">
        <v>2207</v>
      </c>
      <c r="Z202" s="528"/>
      <c r="AA202" s="528" t="s">
        <v>2089</v>
      </c>
      <c r="AB202" s="528" t="s">
        <v>2090</v>
      </c>
      <c r="AC202" s="528"/>
      <c r="AD202" s="528"/>
      <c r="AE202" s="528"/>
      <c r="AF202" s="528"/>
      <c r="AG202" s="528"/>
      <c r="AH202" s="528"/>
      <c r="AI202" s="529" t="s">
        <v>2091</v>
      </c>
      <c r="AJ202" s="529" t="s">
        <v>2091</v>
      </c>
      <c r="AK202" s="523" t="s">
        <v>2261</v>
      </c>
      <c r="AL202" s="523" t="s">
        <v>2301</v>
      </c>
    </row>
    <row r="203" spans="1:38" ht="17.25" customHeight="1">
      <c r="A203" s="518" t="str">
        <f t="shared" si="3"/>
        <v>A02AA017-00041 Pile Work Piling Work Pretensioned Concrete Pile (Type-B) Percussion Rotary Drilling with Casing     Including Pile Connection and Joint Welding Work  500 ≤ DIA &lt;600</v>
      </c>
      <c r="B203" s="523" t="s">
        <v>2302</v>
      </c>
      <c r="C203" s="523"/>
      <c r="D203" s="524" t="s">
        <v>2080</v>
      </c>
      <c r="E203" s="525" t="s">
        <v>2081</v>
      </c>
      <c r="F203" s="524" t="s">
        <v>2082</v>
      </c>
      <c r="G203" s="525" t="s">
        <v>2083</v>
      </c>
      <c r="H203" s="524" t="s">
        <v>2259</v>
      </c>
      <c r="I203" s="525" t="s">
        <v>2268</v>
      </c>
      <c r="J203" s="524" t="s">
        <v>2137</v>
      </c>
      <c r="K203" s="527" t="s">
        <v>2138</v>
      </c>
      <c r="L203" s="524" t="s">
        <v>1924</v>
      </c>
      <c r="M203" s="527"/>
      <c r="N203" s="524" t="s">
        <v>1924</v>
      </c>
      <c r="O203" s="527"/>
      <c r="P203" s="524" t="s">
        <v>1924</v>
      </c>
      <c r="Q203" s="527"/>
      <c r="R203" s="524" t="s">
        <v>1924</v>
      </c>
      <c r="S203" s="527"/>
      <c r="T203" s="524" t="s">
        <v>1932</v>
      </c>
      <c r="U203" s="527" t="s">
        <v>2088</v>
      </c>
      <c r="V203" s="524" t="s">
        <v>1924</v>
      </c>
      <c r="W203" s="527"/>
      <c r="X203" s="524" t="s">
        <v>2209</v>
      </c>
      <c r="Y203" s="527" t="s">
        <v>2210</v>
      </c>
      <c r="Z203" s="528"/>
      <c r="AA203" s="528" t="s">
        <v>2089</v>
      </c>
      <c r="AB203" s="528" t="s">
        <v>2090</v>
      </c>
      <c r="AC203" s="528"/>
      <c r="AD203" s="528"/>
      <c r="AE203" s="528"/>
      <c r="AF203" s="528"/>
      <c r="AG203" s="528"/>
      <c r="AH203" s="528"/>
      <c r="AI203" s="529" t="s">
        <v>2091</v>
      </c>
      <c r="AJ203" s="529" t="s">
        <v>2091</v>
      </c>
      <c r="AK203" s="523" t="s">
        <v>2261</v>
      </c>
      <c r="AL203" s="523" t="s">
        <v>2302</v>
      </c>
    </row>
    <row r="204" spans="1:38" ht="17.25" customHeight="1">
      <c r="A204" s="518" t="str">
        <f t="shared" si="3"/>
        <v>A02AA017-00042 Pile Work Piling Work Pretensioned Concrete Pile (Type-B) Percussion Rotary Drilling with Casing     Including Pile Connection and Joint Welding Work  600 ≤ DIA &lt;700</v>
      </c>
      <c r="B204" s="523" t="s">
        <v>2303</v>
      </c>
      <c r="C204" s="523"/>
      <c r="D204" s="524" t="s">
        <v>2080</v>
      </c>
      <c r="E204" s="525" t="s">
        <v>2081</v>
      </c>
      <c r="F204" s="524" t="s">
        <v>2082</v>
      </c>
      <c r="G204" s="525" t="s">
        <v>2083</v>
      </c>
      <c r="H204" s="524" t="s">
        <v>2259</v>
      </c>
      <c r="I204" s="525" t="s">
        <v>2268</v>
      </c>
      <c r="J204" s="524" t="s">
        <v>2137</v>
      </c>
      <c r="K204" s="527" t="s">
        <v>2138</v>
      </c>
      <c r="L204" s="524" t="s">
        <v>1924</v>
      </c>
      <c r="M204" s="527"/>
      <c r="N204" s="524" t="s">
        <v>1924</v>
      </c>
      <c r="O204" s="527"/>
      <c r="P204" s="524" t="s">
        <v>1924</v>
      </c>
      <c r="Q204" s="527"/>
      <c r="R204" s="524" t="s">
        <v>1924</v>
      </c>
      <c r="S204" s="527"/>
      <c r="T204" s="524" t="s">
        <v>1932</v>
      </c>
      <c r="U204" s="527" t="s">
        <v>2088</v>
      </c>
      <c r="V204" s="524" t="s">
        <v>1924</v>
      </c>
      <c r="W204" s="527"/>
      <c r="X204" s="524" t="s">
        <v>2212</v>
      </c>
      <c r="Y204" s="527" t="s">
        <v>2213</v>
      </c>
      <c r="Z204" s="528"/>
      <c r="AA204" s="528" t="s">
        <v>2089</v>
      </c>
      <c r="AB204" s="528" t="s">
        <v>2090</v>
      </c>
      <c r="AC204" s="528"/>
      <c r="AD204" s="528"/>
      <c r="AE204" s="528"/>
      <c r="AF204" s="528"/>
      <c r="AG204" s="528"/>
      <c r="AH204" s="528"/>
      <c r="AI204" s="529" t="s">
        <v>2091</v>
      </c>
      <c r="AJ204" s="529" t="s">
        <v>2091</v>
      </c>
      <c r="AK204" s="523" t="s">
        <v>2261</v>
      </c>
      <c r="AL204" s="523" t="s">
        <v>2303</v>
      </c>
    </row>
    <row r="205" spans="1:38" ht="17.25" customHeight="1">
      <c r="A205" s="518" t="str">
        <f t="shared" si="3"/>
        <v>A02AA017-00043 Pile Work Piling Work Pretensioned Concrete Pile (Type-B) Percussion Rotary Drilling with Casing     Including Pile Connection and Joint Welding Work  700 ≤ DIA &lt;800</v>
      </c>
      <c r="B205" s="523" t="s">
        <v>2304</v>
      </c>
      <c r="C205" s="523"/>
      <c r="D205" s="524" t="s">
        <v>2080</v>
      </c>
      <c r="E205" s="525" t="s">
        <v>2081</v>
      </c>
      <c r="F205" s="524" t="s">
        <v>2082</v>
      </c>
      <c r="G205" s="525" t="s">
        <v>2083</v>
      </c>
      <c r="H205" s="524" t="s">
        <v>2259</v>
      </c>
      <c r="I205" s="525" t="s">
        <v>2268</v>
      </c>
      <c r="J205" s="524" t="s">
        <v>2137</v>
      </c>
      <c r="K205" s="527" t="s">
        <v>2138</v>
      </c>
      <c r="L205" s="524" t="s">
        <v>1924</v>
      </c>
      <c r="M205" s="527"/>
      <c r="N205" s="524" t="s">
        <v>1924</v>
      </c>
      <c r="O205" s="527"/>
      <c r="P205" s="524" t="s">
        <v>1924</v>
      </c>
      <c r="Q205" s="527"/>
      <c r="R205" s="524" t="s">
        <v>1924</v>
      </c>
      <c r="S205" s="527"/>
      <c r="T205" s="524" t="s">
        <v>1932</v>
      </c>
      <c r="U205" s="527" t="s">
        <v>2088</v>
      </c>
      <c r="V205" s="524" t="s">
        <v>1924</v>
      </c>
      <c r="W205" s="527"/>
      <c r="X205" s="524" t="s">
        <v>2215</v>
      </c>
      <c r="Y205" s="527" t="s">
        <v>2216</v>
      </c>
      <c r="Z205" s="528"/>
      <c r="AA205" s="528" t="s">
        <v>2089</v>
      </c>
      <c r="AB205" s="528" t="s">
        <v>2090</v>
      </c>
      <c r="AC205" s="528"/>
      <c r="AD205" s="528"/>
      <c r="AE205" s="528"/>
      <c r="AF205" s="528"/>
      <c r="AG205" s="528"/>
      <c r="AH205" s="528"/>
      <c r="AI205" s="529" t="s">
        <v>2091</v>
      </c>
      <c r="AJ205" s="529" t="s">
        <v>2091</v>
      </c>
      <c r="AK205" s="523" t="s">
        <v>2261</v>
      </c>
      <c r="AL205" s="523" t="s">
        <v>2304</v>
      </c>
    </row>
    <row r="206" spans="1:38" ht="17.25" customHeight="1">
      <c r="A206" s="518" t="str">
        <f t="shared" si="3"/>
        <v>A02AA017-00044 Pile Work Piling Work Pretensioned Concrete Pile (Type-B) Percussion Rotary Drilling with Casing     Including Pile Connection and Joint Welding Work  800 ≤ DIA &lt;900</v>
      </c>
      <c r="B206" s="523" t="s">
        <v>2305</v>
      </c>
      <c r="C206" s="523"/>
      <c r="D206" s="524" t="s">
        <v>2080</v>
      </c>
      <c r="E206" s="525" t="s">
        <v>2081</v>
      </c>
      <c r="F206" s="524" t="s">
        <v>2082</v>
      </c>
      <c r="G206" s="525" t="s">
        <v>2083</v>
      </c>
      <c r="H206" s="524" t="s">
        <v>2259</v>
      </c>
      <c r="I206" s="525" t="s">
        <v>2268</v>
      </c>
      <c r="J206" s="524" t="s">
        <v>2137</v>
      </c>
      <c r="K206" s="527" t="s">
        <v>2138</v>
      </c>
      <c r="L206" s="524" t="s">
        <v>1924</v>
      </c>
      <c r="M206" s="527"/>
      <c r="N206" s="524" t="s">
        <v>1924</v>
      </c>
      <c r="O206" s="527"/>
      <c r="P206" s="524" t="s">
        <v>1924</v>
      </c>
      <c r="Q206" s="527"/>
      <c r="R206" s="524" t="s">
        <v>1924</v>
      </c>
      <c r="S206" s="527"/>
      <c r="T206" s="524" t="s">
        <v>1932</v>
      </c>
      <c r="U206" s="527" t="s">
        <v>2088</v>
      </c>
      <c r="V206" s="524" t="s">
        <v>1924</v>
      </c>
      <c r="W206" s="527"/>
      <c r="X206" s="524" t="s">
        <v>2218</v>
      </c>
      <c r="Y206" s="527" t="s">
        <v>2219</v>
      </c>
      <c r="Z206" s="528"/>
      <c r="AA206" s="528" t="s">
        <v>2089</v>
      </c>
      <c r="AB206" s="528" t="s">
        <v>2090</v>
      </c>
      <c r="AC206" s="528"/>
      <c r="AD206" s="528"/>
      <c r="AE206" s="528"/>
      <c r="AF206" s="528"/>
      <c r="AG206" s="528"/>
      <c r="AH206" s="528"/>
      <c r="AI206" s="529" t="s">
        <v>2091</v>
      </c>
      <c r="AJ206" s="529" t="s">
        <v>2091</v>
      </c>
      <c r="AK206" s="523" t="s">
        <v>2261</v>
      </c>
      <c r="AL206" s="523" t="s">
        <v>2305</v>
      </c>
    </row>
    <row r="207" spans="1:38" ht="17.25" customHeight="1">
      <c r="A207" s="518" t="str">
        <f t="shared" si="3"/>
        <v>A02AA017-00045 Pile Work Piling Work Pretensioned Concrete Pile (Type-B) Percussion Rotary Drilling with Casing     Including Pile Connection and Joint Welding Work  900 ≤ DIA &lt;1000</v>
      </c>
      <c r="B207" s="523" t="s">
        <v>2306</v>
      </c>
      <c r="C207" s="523"/>
      <c r="D207" s="524" t="s">
        <v>2080</v>
      </c>
      <c r="E207" s="525" t="s">
        <v>2081</v>
      </c>
      <c r="F207" s="524" t="s">
        <v>2082</v>
      </c>
      <c r="G207" s="525" t="s">
        <v>2083</v>
      </c>
      <c r="H207" s="524" t="s">
        <v>2259</v>
      </c>
      <c r="I207" s="525" t="s">
        <v>2268</v>
      </c>
      <c r="J207" s="524" t="s">
        <v>2137</v>
      </c>
      <c r="K207" s="527" t="s">
        <v>2138</v>
      </c>
      <c r="L207" s="524" t="s">
        <v>1924</v>
      </c>
      <c r="M207" s="527"/>
      <c r="N207" s="524" t="s">
        <v>1924</v>
      </c>
      <c r="O207" s="527"/>
      <c r="P207" s="524" t="s">
        <v>1924</v>
      </c>
      <c r="Q207" s="527"/>
      <c r="R207" s="524" t="s">
        <v>1924</v>
      </c>
      <c r="S207" s="527"/>
      <c r="T207" s="524" t="s">
        <v>1932</v>
      </c>
      <c r="U207" s="527" t="s">
        <v>2088</v>
      </c>
      <c r="V207" s="524" t="s">
        <v>1924</v>
      </c>
      <c r="W207" s="527"/>
      <c r="X207" s="524" t="s">
        <v>2221</v>
      </c>
      <c r="Y207" s="527" t="s">
        <v>2222</v>
      </c>
      <c r="Z207" s="528"/>
      <c r="AA207" s="528" t="s">
        <v>2089</v>
      </c>
      <c r="AB207" s="528" t="s">
        <v>2090</v>
      </c>
      <c r="AC207" s="528"/>
      <c r="AD207" s="528"/>
      <c r="AE207" s="528"/>
      <c r="AF207" s="528"/>
      <c r="AG207" s="528"/>
      <c r="AH207" s="528"/>
      <c r="AI207" s="529" t="s">
        <v>2091</v>
      </c>
      <c r="AJ207" s="529" t="s">
        <v>2091</v>
      </c>
      <c r="AK207" s="523" t="s">
        <v>2261</v>
      </c>
      <c r="AL207" s="523" t="s">
        <v>2306</v>
      </c>
    </row>
    <row r="208" spans="1:38" ht="17.25" customHeight="1">
      <c r="A208" s="518" t="str">
        <f t="shared" si="3"/>
        <v>A02AA017-00046 Pile Work Piling Work Pretensioned Concrete Pile (Type-B) Percussion Rotary Drilling with Casing     Including Pile Connection and Joint Welding Work  1000 ≤ DIA &lt;1200</v>
      </c>
      <c r="B208" s="523" t="s">
        <v>2307</v>
      </c>
      <c r="C208" s="523"/>
      <c r="D208" s="524" t="s">
        <v>2080</v>
      </c>
      <c r="E208" s="525" t="s">
        <v>2081</v>
      </c>
      <c r="F208" s="524" t="s">
        <v>2082</v>
      </c>
      <c r="G208" s="525" t="s">
        <v>2083</v>
      </c>
      <c r="H208" s="524" t="s">
        <v>2259</v>
      </c>
      <c r="I208" s="525" t="s">
        <v>2268</v>
      </c>
      <c r="J208" s="524" t="s">
        <v>2137</v>
      </c>
      <c r="K208" s="527" t="s">
        <v>2138</v>
      </c>
      <c r="L208" s="524" t="s">
        <v>1924</v>
      </c>
      <c r="M208" s="527"/>
      <c r="N208" s="524" t="s">
        <v>1924</v>
      </c>
      <c r="O208" s="527"/>
      <c r="P208" s="524" t="s">
        <v>1924</v>
      </c>
      <c r="Q208" s="527"/>
      <c r="R208" s="524" t="s">
        <v>1924</v>
      </c>
      <c r="S208" s="527"/>
      <c r="T208" s="524" t="s">
        <v>1932</v>
      </c>
      <c r="U208" s="527" t="s">
        <v>2088</v>
      </c>
      <c r="V208" s="524" t="s">
        <v>1924</v>
      </c>
      <c r="W208" s="527"/>
      <c r="X208" s="524" t="s">
        <v>2224</v>
      </c>
      <c r="Y208" s="527" t="s">
        <v>2225</v>
      </c>
      <c r="Z208" s="528"/>
      <c r="AA208" s="528" t="s">
        <v>2089</v>
      </c>
      <c r="AB208" s="528" t="s">
        <v>2090</v>
      </c>
      <c r="AC208" s="528"/>
      <c r="AD208" s="528"/>
      <c r="AE208" s="528"/>
      <c r="AF208" s="528"/>
      <c r="AG208" s="528"/>
      <c r="AH208" s="528"/>
      <c r="AI208" s="529" t="s">
        <v>2091</v>
      </c>
      <c r="AJ208" s="529" t="s">
        <v>2091</v>
      </c>
      <c r="AK208" s="523" t="s">
        <v>2261</v>
      </c>
      <c r="AL208" s="523" t="s">
        <v>2307</v>
      </c>
    </row>
    <row r="209" spans="1:38" ht="17.25" customHeight="1">
      <c r="A209" s="518" t="str">
        <f t="shared" si="3"/>
        <v xml:space="preserve">A02AA018-00001 Pile Work Piling Work Pretensioned High-strength Concrete Pile (Type-A) Direct Driving     Including Pile Connection and Joint Welding Work  </v>
      </c>
      <c r="B209" s="523" t="s">
        <v>2308</v>
      </c>
      <c r="C209" s="523"/>
      <c r="D209" s="524" t="s">
        <v>2080</v>
      </c>
      <c r="E209" s="525" t="s">
        <v>2081</v>
      </c>
      <c r="F209" s="524" t="s">
        <v>2082</v>
      </c>
      <c r="G209" s="525" t="s">
        <v>2083</v>
      </c>
      <c r="H209" s="524" t="s">
        <v>2309</v>
      </c>
      <c r="I209" s="525" t="s">
        <v>2310</v>
      </c>
      <c r="J209" s="524" t="s">
        <v>2086</v>
      </c>
      <c r="K209" s="527" t="s">
        <v>2087</v>
      </c>
      <c r="L209" s="524" t="s">
        <v>1924</v>
      </c>
      <c r="M209" s="527"/>
      <c r="N209" s="524" t="s">
        <v>1924</v>
      </c>
      <c r="O209" s="527"/>
      <c r="P209" s="524" t="s">
        <v>1924</v>
      </c>
      <c r="Q209" s="527"/>
      <c r="R209" s="524" t="s">
        <v>1924</v>
      </c>
      <c r="S209" s="527"/>
      <c r="T209" s="524" t="s">
        <v>1932</v>
      </c>
      <c r="U209" s="527" t="s">
        <v>2088</v>
      </c>
      <c r="V209" s="524" t="s">
        <v>1924</v>
      </c>
      <c r="W209" s="527"/>
      <c r="X209" s="524" t="s">
        <v>1924</v>
      </c>
      <c r="Y209" s="527"/>
      <c r="Z209" s="528"/>
      <c r="AA209" s="528" t="s">
        <v>2089</v>
      </c>
      <c r="AB209" s="528" t="s">
        <v>2090</v>
      </c>
      <c r="AC209" s="528"/>
      <c r="AD209" s="528"/>
      <c r="AE209" s="528"/>
      <c r="AF209" s="528"/>
      <c r="AG209" s="528"/>
      <c r="AH209" s="528"/>
      <c r="AI209" s="529" t="s">
        <v>2091</v>
      </c>
      <c r="AJ209" s="529" t="s">
        <v>2091</v>
      </c>
      <c r="AK209" s="523" t="s">
        <v>2311</v>
      </c>
      <c r="AL209" s="523" t="s">
        <v>2308</v>
      </c>
    </row>
    <row r="210" spans="1:38" ht="17.25" customHeight="1">
      <c r="A210" s="518" t="str">
        <f t="shared" si="3"/>
        <v xml:space="preserve">A02AA018-00002 Pile Work Piling Work Pretensioned High-strength Concrete Pile (Type-A) Driving After Predrilling     Including Pile Connection and Joint Welding Work  </v>
      </c>
      <c r="B210" s="523" t="s">
        <v>2312</v>
      </c>
      <c r="C210" s="523"/>
      <c r="D210" s="524" t="s">
        <v>2080</v>
      </c>
      <c r="E210" s="525" t="s">
        <v>2081</v>
      </c>
      <c r="F210" s="524" t="s">
        <v>2082</v>
      </c>
      <c r="G210" s="525" t="s">
        <v>2083</v>
      </c>
      <c r="H210" s="524" t="s">
        <v>2309</v>
      </c>
      <c r="I210" s="525" t="s">
        <v>2310</v>
      </c>
      <c r="J210" s="524" t="s">
        <v>2094</v>
      </c>
      <c r="K210" s="527" t="s">
        <v>2095</v>
      </c>
      <c r="L210" s="524" t="s">
        <v>1924</v>
      </c>
      <c r="M210" s="527"/>
      <c r="N210" s="524" t="s">
        <v>1924</v>
      </c>
      <c r="O210" s="527"/>
      <c r="P210" s="524" t="s">
        <v>1924</v>
      </c>
      <c r="Q210" s="527"/>
      <c r="R210" s="524" t="s">
        <v>1924</v>
      </c>
      <c r="S210" s="527"/>
      <c r="T210" s="524" t="s">
        <v>1932</v>
      </c>
      <c r="U210" s="527" t="s">
        <v>2088</v>
      </c>
      <c r="V210" s="524" t="s">
        <v>1924</v>
      </c>
      <c r="W210" s="527"/>
      <c r="X210" s="524" t="s">
        <v>1924</v>
      </c>
      <c r="Y210" s="527"/>
      <c r="Z210" s="528"/>
      <c r="AA210" s="528" t="s">
        <v>2089</v>
      </c>
      <c r="AB210" s="528" t="s">
        <v>2090</v>
      </c>
      <c r="AC210" s="528"/>
      <c r="AD210" s="528"/>
      <c r="AE210" s="528"/>
      <c r="AF210" s="528"/>
      <c r="AG210" s="528"/>
      <c r="AH210" s="528"/>
      <c r="AI210" s="529" t="s">
        <v>2091</v>
      </c>
      <c r="AJ210" s="529" t="s">
        <v>2091</v>
      </c>
      <c r="AK210" s="523" t="s">
        <v>2311</v>
      </c>
      <c r="AL210" s="523" t="s">
        <v>2312</v>
      </c>
    </row>
    <row r="211" spans="1:38" ht="17.25" customHeight="1">
      <c r="A211" s="518" t="str">
        <f t="shared" si="3"/>
        <v xml:space="preserve">A02AA018-00003 Pile Work Piling Work Pretensioned High-strength Concrete Pile (Type-A) Jacking     Including Pile Connection and Joint Welding Work  </v>
      </c>
      <c r="B211" s="523" t="s">
        <v>2313</v>
      </c>
      <c r="C211" s="523"/>
      <c r="D211" s="524" t="s">
        <v>2080</v>
      </c>
      <c r="E211" s="525" t="s">
        <v>2081</v>
      </c>
      <c r="F211" s="524" t="s">
        <v>2082</v>
      </c>
      <c r="G211" s="525" t="s">
        <v>2083</v>
      </c>
      <c r="H211" s="524" t="s">
        <v>2309</v>
      </c>
      <c r="I211" s="525" t="s">
        <v>2310</v>
      </c>
      <c r="J211" s="524" t="s">
        <v>2097</v>
      </c>
      <c r="K211" s="527" t="s">
        <v>2098</v>
      </c>
      <c r="L211" s="524" t="s">
        <v>1924</v>
      </c>
      <c r="M211" s="527"/>
      <c r="N211" s="524" t="s">
        <v>1924</v>
      </c>
      <c r="O211" s="527"/>
      <c r="P211" s="524" t="s">
        <v>1924</v>
      </c>
      <c r="Q211" s="527"/>
      <c r="R211" s="524" t="s">
        <v>1924</v>
      </c>
      <c r="S211" s="527"/>
      <c r="T211" s="524" t="s">
        <v>1932</v>
      </c>
      <c r="U211" s="527" t="s">
        <v>2088</v>
      </c>
      <c r="V211" s="524" t="s">
        <v>1924</v>
      </c>
      <c r="W211" s="527"/>
      <c r="X211" s="524" t="s">
        <v>1924</v>
      </c>
      <c r="Y211" s="527"/>
      <c r="Z211" s="528"/>
      <c r="AA211" s="528" t="s">
        <v>2089</v>
      </c>
      <c r="AB211" s="528" t="s">
        <v>2090</v>
      </c>
      <c r="AC211" s="528"/>
      <c r="AD211" s="528"/>
      <c r="AE211" s="528"/>
      <c r="AF211" s="528"/>
      <c r="AG211" s="528"/>
      <c r="AH211" s="528"/>
      <c r="AI211" s="529" t="s">
        <v>2091</v>
      </c>
      <c r="AJ211" s="529" t="s">
        <v>2091</v>
      </c>
      <c r="AK211" s="523" t="s">
        <v>2311</v>
      </c>
      <c r="AL211" s="523" t="s">
        <v>2313</v>
      </c>
    </row>
    <row r="212" spans="1:38" ht="17.25" customHeight="1">
      <c r="A212" s="518" t="str">
        <f t="shared" si="3"/>
        <v xml:space="preserve">A02AA018-00004 Pile Work Piling Work Pretensioned High-strength Concrete Pile (Type-A) Soil Cement Injected Precast(S.I.P) Pile Method     Including Pile Connection and Joint Welding Work  </v>
      </c>
      <c r="B212" s="523" t="s">
        <v>2314</v>
      </c>
      <c r="C212" s="523"/>
      <c r="D212" s="524" t="s">
        <v>2080</v>
      </c>
      <c r="E212" s="525" t="s">
        <v>2081</v>
      </c>
      <c r="F212" s="524" t="s">
        <v>2082</v>
      </c>
      <c r="G212" s="525" t="s">
        <v>2083</v>
      </c>
      <c r="H212" s="524" t="s">
        <v>2309</v>
      </c>
      <c r="I212" s="525" t="s">
        <v>2310</v>
      </c>
      <c r="J212" s="524" t="s">
        <v>2100</v>
      </c>
      <c r="K212" s="527" t="s">
        <v>2197</v>
      </c>
      <c r="L212" s="524" t="s">
        <v>1924</v>
      </c>
      <c r="M212" s="527"/>
      <c r="N212" s="524" t="s">
        <v>1924</v>
      </c>
      <c r="O212" s="527"/>
      <c r="P212" s="524" t="s">
        <v>1924</v>
      </c>
      <c r="Q212" s="527"/>
      <c r="R212" s="524" t="s">
        <v>1924</v>
      </c>
      <c r="S212" s="527"/>
      <c r="T212" s="524" t="s">
        <v>1932</v>
      </c>
      <c r="U212" s="527" t="s">
        <v>2088</v>
      </c>
      <c r="V212" s="524" t="s">
        <v>1924</v>
      </c>
      <c r="W212" s="527"/>
      <c r="X212" s="524" t="s">
        <v>1924</v>
      </c>
      <c r="Y212" s="527"/>
      <c r="Z212" s="528"/>
      <c r="AA212" s="528" t="s">
        <v>2089</v>
      </c>
      <c r="AB212" s="528" t="s">
        <v>2090</v>
      </c>
      <c r="AC212" s="528"/>
      <c r="AD212" s="528"/>
      <c r="AE212" s="528"/>
      <c r="AF212" s="528"/>
      <c r="AG212" s="528"/>
      <c r="AH212" s="528"/>
      <c r="AI212" s="529" t="s">
        <v>2091</v>
      </c>
      <c r="AJ212" s="529" t="s">
        <v>2091</v>
      </c>
      <c r="AK212" s="523" t="s">
        <v>2311</v>
      </c>
      <c r="AL212" s="523" t="s">
        <v>2314</v>
      </c>
    </row>
    <row r="213" spans="1:38" ht="17.25" customHeight="1">
      <c r="A213" s="518" t="str">
        <f t="shared" si="3"/>
        <v xml:space="preserve">A02AA018-00005 Pile Work Piling Work Pretensioned High-strength Concrete Pile (Type-A) Double Rod Auger(D.R.A)     Including Pile Connection and Joint Welding Work  </v>
      </c>
      <c r="B213" s="523" t="s">
        <v>2315</v>
      </c>
      <c r="C213" s="523"/>
      <c r="D213" s="524" t="s">
        <v>2080</v>
      </c>
      <c r="E213" s="525" t="s">
        <v>2081</v>
      </c>
      <c r="F213" s="524" t="s">
        <v>2082</v>
      </c>
      <c r="G213" s="525" t="s">
        <v>2083</v>
      </c>
      <c r="H213" s="524" t="s">
        <v>2309</v>
      </c>
      <c r="I213" s="525" t="s">
        <v>2310</v>
      </c>
      <c r="J213" s="524" t="s">
        <v>2103</v>
      </c>
      <c r="K213" s="527" t="s">
        <v>2199</v>
      </c>
      <c r="L213" s="524" t="s">
        <v>1924</v>
      </c>
      <c r="M213" s="527"/>
      <c r="N213" s="524" t="s">
        <v>1924</v>
      </c>
      <c r="O213" s="527"/>
      <c r="P213" s="524" t="s">
        <v>1924</v>
      </c>
      <c r="Q213" s="527"/>
      <c r="R213" s="524" t="s">
        <v>1924</v>
      </c>
      <c r="S213" s="527"/>
      <c r="T213" s="524" t="s">
        <v>1932</v>
      </c>
      <c r="U213" s="527" t="s">
        <v>2088</v>
      </c>
      <c r="V213" s="524" t="s">
        <v>1924</v>
      </c>
      <c r="W213" s="527"/>
      <c r="X213" s="524" t="s">
        <v>1924</v>
      </c>
      <c r="Y213" s="527"/>
      <c r="Z213" s="528"/>
      <c r="AA213" s="528" t="s">
        <v>2089</v>
      </c>
      <c r="AB213" s="528" t="s">
        <v>2090</v>
      </c>
      <c r="AC213" s="528"/>
      <c r="AD213" s="528"/>
      <c r="AE213" s="528"/>
      <c r="AF213" s="528"/>
      <c r="AG213" s="528"/>
      <c r="AH213" s="528"/>
      <c r="AI213" s="529" t="s">
        <v>2091</v>
      </c>
      <c r="AJ213" s="529" t="s">
        <v>2091</v>
      </c>
      <c r="AK213" s="523" t="s">
        <v>2311</v>
      </c>
      <c r="AL213" s="523" t="s">
        <v>2315</v>
      </c>
    </row>
    <row r="214" spans="1:38" ht="17.25" customHeight="1">
      <c r="A214" s="518" t="str">
        <f t="shared" si="3"/>
        <v xml:space="preserve">A02AA018-00006 Pile Work Piling Work Pretensioned High-strength Concrete Pile (Type-A) Percussion Rotary Drill(P.R.D) Pile Method     Including Pile Connection and Joint Welding Work  </v>
      </c>
      <c r="B214" s="523" t="s">
        <v>2316</v>
      </c>
      <c r="C214" s="523"/>
      <c r="D214" s="524" t="s">
        <v>2080</v>
      </c>
      <c r="E214" s="525" t="s">
        <v>2081</v>
      </c>
      <c r="F214" s="524" t="s">
        <v>2082</v>
      </c>
      <c r="G214" s="525" t="s">
        <v>2083</v>
      </c>
      <c r="H214" s="524" t="s">
        <v>2309</v>
      </c>
      <c r="I214" s="525" t="s">
        <v>2310</v>
      </c>
      <c r="J214" s="524" t="s">
        <v>2106</v>
      </c>
      <c r="K214" s="527" t="s">
        <v>2201</v>
      </c>
      <c r="L214" s="524" t="s">
        <v>1924</v>
      </c>
      <c r="M214" s="527"/>
      <c r="N214" s="524" t="s">
        <v>1924</v>
      </c>
      <c r="O214" s="527"/>
      <c r="P214" s="524" t="s">
        <v>1924</v>
      </c>
      <c r="Q214" s="527"/>
      <c r="R214" s="524" t="s">
        <v>1924</v>
      </c>
      <c r="S214" s="527"/>
      <c r="T214" s="524" t="s">
        <v>1932</v>
      </c>
      <c r="U214" s="527" t="s">
        <v>2088</v>
      </c>
      <c r="V214" s="524" t="s">
        <v>1924</v>
      </c>
      <c r="W214" s="527"/>
      <c r="X214" s="524" t="s">
        <v>1924</v>
      </c>
      <c r="Y214" s="527"/>
      <c r="Z214" s="528"/>
      <c r="AA214" s="528" t="s">
        <v>2089</v>
      </c>
      <c r="AB214" s="528" t="s">
        <v>2090</v>
      </c>
      <c r="AC214" s="528"/>
      <c r="AD214" s="528"/>
      <c r="AE214" s="528"/>
      <c r="AF214" s="528"/>
      <c r="AG214" s="528"/>
      <c r="AH214" s="528"/>
      <c r="AI214" s="529" t="s">
        <v>2091</v>
      </c>
      <c r="AJ214" s="529" t="s">
        <v>2091</v>
      </c>
      <c r="AK214" s="523" t="s">
        <v>2311</v>
      </c>
      <c r="AL214" s="523" t="s">
        <v>2316</v>
      </c>
    </row>
    <row r="215" spans="1:38" ht="17.25" customHeight="1">
      <c r="A215" s="518" t="str">
        <f t="shared" si="3"/>
        <v>A02AA018-00007 Pile Work Piling Work Pretensioned High-strength Concrete Pile (Type-A) Direct Driving     Including Pile Connection and Joint Welding Work  DIA&lt;400</v>
      </c>
      <c r="B215" s="523" t="s">
        <v>2317</v>
      </c>
      <c r="C215" s="523"/>
      <c r="D215" s="524" t="s">
        <v>2080</v>
      </c>
      <c r="E215" s="525" t="s">
        <v>2081</v>
      </c>
      <c r="F215" s="524" t="s">
        <v>2082</v>
      </c>
      <c r="G215" s="525" t="s">
        <v>2083</v>
      </c>
      <c r="H215" s="524" t="s">
        <v>2309</v>
      </c>
      <c r="I215" s="525" t="s">
        <v>2318</v>
      </c>
      <c r="J215" s="524" t="s">
        <v>2086</v>
      </c>
      <c r="K215" s="527" t="s">
        <v>2087</v>
      </c>
      <c r="L215" s="524" t="s">
        <v>1924</v>
      </c>
      <c r="M215" s="527"/>
      <c r="N215" s="524" t="s">
        <v>1924</v>
      </c>
      <c r="O215" s="527"/>
      <c r="P215" s="524" t="s">
        <v>1924</v>
      </c>
      <c r="Q215" s="527"/>
      <c r="R215" s="524" t="s">
        <v>1924</v>
      </c>
      <c r="S215" s="527"/>
      <c r="T215" s="524" t="s">
        <v>1932</v>
      </c>
      <c r="U215" s="527" t="s">
        <v>2088</v>
      </c>
      <c r="V215" s="524" t="s">
        <v>1924</v>
      </c>
      <c r="W215" s="527"/>
      <c r="X215" s="524" t="s">
        <v>2203</v>
      </c>
      <c r="Y215" s="527" t="s">
        <v>2204</v>
      </c>
      <c r="Z215" s="528"/>
      <c r="AA215" s="528" t="s">
        <v>2089</v>
      </c>
      <c r="AB215" s="528" t="s">
        <v>2090</v>
      </c>
      <c r="AC215" s="528"/>
      <c r="AD215" s="528"/>
      <c r="AE215" s="528"/>
      <c r="AF215" s="528"/>
      <c r="AG215" s="528"/>
      <c r="AH215" s="528"/>
      <c r="AI215" s="529" t="s">
        <v>2091</v>
      </c>
      <c r="AJ215" s="529" t="s">
        <v>2091</v>
      </c>
      <c r="AK215" s="523" t="s">
        <v>2311</v>
      </c>
      <c r="AL215" s="523" t="s">
        <v>2317</v>
      </c>
    </row>
    <row r="216" spans="1:38" ht="17.25" customHeight="1">
      <c r="A216" s="518" t="str">
        <f t="shared" si="3"/>
        <v>A02AA018-00008 Pile Work Piling Work Pretensioned High-strength Concrete Pile (Type-A) Direct Driving     Including Pile Connection and Joint Welding Work  400 ≤ DIA &lt;500</v>
      </c>
      <c r="B216" s="523" t="s">
        <v>2319</v>
      </c>
      <c r="C216" s="523"/>
      <c r="D216" s="524" t="s">
        <v>2080</v>
      </c>
      <c r="E216" s="525" t="s">
        <v>2081</v>
      </c>
      <c r="F216" s="524" t="s">
        <v>2082</v>
      </c>
      <c r="G216" s="525" t="s">
        <v>2083</v>
      </c>
      <c r="H216" s="524" t="s">
        <v>2309</v>
      </c>
      <c r="I216" s="525" t="s">
        <v>2318</v>
      </c>
      <c r="J216" s="524" t="s">
        <v>2086</v>
      </c>
      <c r="K216" s="527" t="s">
        <v>2087</v>
      </c>
      <c r="L216" s="524" t="s">
        <v>1924</v>
      </c>
      <c r="M216" s="527"/>
      <c r="N216" s="524" t="s">
        <v>1924</v>
      </c>
      <c r="O216" s="527"/>
      <c r="P216" s="524" t="s">
        <v>1924</v>
      </c>
      <c r="Q216" s="527"/>
      <c r="R216" s="524" t="s">
        <v>1924</v>
      </c>
      <c r="S216" s="527"/>
      <c r="T216" s="524" t="s">
        <v>1932</v>
      </c>
      <c r="U216" s="527" t="s">
        <v>2088</v>
      </c>
      <c r="V216" s="524" t="s">
        <v>1924</v>
      </c>
      <c r="W216" s="527"/>
      <c r="X216" s="524" t="s">
        <v>2206</v>
      </c>
      <c r="Y216" s="527" t="s">
        <v>2207</v>
      </c>
      <c r="Z216" s="528"/>
      <c r="AA216" s="528" t="s">
        <v>2089</v>
      </c>
      <c r="AB216" s="528" t="s">
        <v>2090</v>
      </c>
      <c r="AC216" s="528"/>
      <c r="AD216" s="528"/>
      <c r="AE216" s="528"/>
      <c r="AF216" s="528"/>
      <c r="AG216" s="528"/>
      <c r="AH216" s="528"/>
      <c r="AI216" s="529" t="s">
        <v>2091</v>
      </c>
      <c r="AJ216" s="529" t="s">
        <v>2091</v>
      </c>
      <c r="AK216" s="523" t="s">
        <v>2311</v>
      </c>
      <c r="AL216" s="523" t="s">
        <v>2319</v>
      </c>
    </row>
    <row r="217" spans="1:38" ht="17.25" customHeight="1">
      <c r="A217" s="518" t="str">
        <f t="shared" si="3"/>
        <v>A02AA018-00009 Pile Work Piling Work Pretensioned High-strength Concrete Pile (Type-A) Direct Driving     Including Pile Connection and Joint Welding Work  500 ≤ DIA &lt;600</v>
      </c>
      <c r="B217" s="523" t="s">
        <v>2320</v>
      </c>
      <c r="C217" s="523"/>
      <c r="D217" s="524" t="s">
        <v>2080</v>
      </c>
      <c r="E217" s="525" t="s">
        <v>2081</v>
      </c>
      <c r="F217" s="524" t="s">
        <v>2082</v>
      </c>
      <c r="G217" s="525" t="s">
        <v>2083</v>
      </c>
      <c r="H217" s="524" t="s">
        <v>2309</v>
      </c>
      <c r="I217" s="525" t="s">
        <v>2318</v>
      </c>
      <c r="J217" s="524" t="s">
        <v>2086</v>
      </c>
      <c r="K217" s="527" t="s">
        <v>2087</v>
      </c>
      <c r="L217" s="524" t="s">
        <v>1924</v>
      </c>
      <c r="M217" s="527"/>
      <c r="N217" s="524" t="s">
        <v>1924</v>
      </c>
      <c r="O217" s="527"/>
      <c r="P217" s="524" t="s">
        <v>1924</v>
      </c>
      <c r="Q217" s="527"/>
      <c r="R217" s="524" t="s">
        <v>1924</v>
      </c>
      <c r="S217" s="527"/>
      <c r="T217" s="524" t="s">
        <v>1932</v>
      </c>
      <c r="U217" s="527" t="s">
        <v>2088</v>
      </c>
      <c r="V217" s="524" t="s">
        <v>1924</v>
      </c>
      <c r="W217" s="527"/>
      <c r="X217" s="524" t="s">
        <v>2209</v>
      </c>
      <c r="Y217" s="527" t="s">
        <v>2210</v>
      </c>
      <c r="Z217" s="528"/>
      <c r="AA217" s="528" t="s">
        <v>2089</v>
      </c>
      <c r="AB217" s="528" t="s">
        <v>2090</v>
      </c>
      <c r="AC217" s="528"/>
      <c r="AD217" s="528"/>
      <c r="AE217" s="528"/>
      <c r="AF217" s="528"/>
      <c r="AG217" s="528"/>
      <c r="AH217" s="528"/>
      <c r="AI217" s="529" t="s">
        <v>2091</v>
      </c>
      <c r="AJ217" s="529" t="s">
        <v>2091</v>
      </c>
      <c r="AK217" s="523" t="s">
        <v>2311</v>
      </c>
      <c r="AL217" s="523" t="s">
        <v>2320</v>
      </c>
    </row>
    <row r="218" spans="1:38" ht="17.25" customHeight="1">
      <c r="A218" s="518" t="str">
        <f t="shared" si="3"/>
        <v>A02AA018-00010 Pile Work Piling Work Pretensioned High-strength Concrete Pile (Type-A) Direct Driving     Including Pile Connection and Joint Welding Work  600 ≤ DIA &lt;700</v>
      </c>
      <c r="B218" s="523" t="s">
        <v>2321</v>
      </c>
      <c r="C218" s="523"/>
      <c r="D218" s="524" t="s">
        <v>2080</v>
      </c>
      <c r="E218" s="525" t="s">
        <v>2081</v>
      </c>
      <c r="F218" s="524" t="s">
        <v>2082</v>
      </c>
      <c r="G218" s="525" t="s">
        <v>2083</v>
      </c>
      <c r="H218" s="524" t="s">
        <v>2309</v>
      </c>
      <c r="I218" s="525" t="s">
        <v>2318</v>
      </c>
      <c r="J218" s="524" t="s">
        <v>2086</v>
      </c>
      <c r="K218" s="527" t="s">
        <v>2087</v>
      </c>
      <c r="L218" s="524" t="s">
        <v>1924</v>
      </c>
      <c r="M218" s="527"/>
      <c r="N218" s="524" t="s">
        <v>1924</v>
      </c>
      <c r="O218" s="527"/>
      <c r="P218" s="524" t="s">
        <v>1924</v>
      </c>
      <c r="Q218" s="527"/>
      <c r="R218" s="524" t="s">
        <v>1924</v>
      </c>
      <c r="S218" s="527"/>
      <c r="T218" s="524" t="s">
        <v>1932</v>
      </c>
      <c r="U218" s="527" t="s">
        <v>2088</v>
      </c>
      <c r="V218" s="524" t="s">
        <v>1924</v>
      </c>
      <c r="W218" s="527"/>
      <c r="X218" s="524" t="s">
        <v>2212</v>
      </c>
      <c r="Y218" s="527" t="s">
        <v>2213</v>
      </c>
      <c r="Z218" s="528"/>
      <c r="AA218" s="528" t="s">
        <v>2089</v>
      </c>
      <c r="AB218" s="528" t="s">
        <v>2090</v>
      </c>
      <c r="AC218" s="528"/>
      <c r="AD218" s="528"/>
      <c r="AE218" s="528"/>
      <c r="AF218" s="528"/>
      <c r="AG218" s="528"/>
      <c r="AH218" s="528"/>
      <c r="AI218" s="529" t="s">
        <v>2091</v>
      </c>
      <c r="AJ218" s="529" t="s">
        <v>2091</v>
      </c>
      <c r="AK218" s="523" t="s">
        <v>2311</v>
      </c>
      <c r="AL218" s="523" t="s">
        <v>2321</v>
      </c>
    </row>
    <row r="219" spans="1:38" ht="17.25" customHeight="1">
      <c r="A219" s="518" t="str">
        <f t="shared" si="3"/>
        <v>A02AA018-00011 Pile Work Piling Work Pretensioned High-strength Concrete Pile (Type-A) Direct Driving     Including Pile Connection and Joint Welding Work  700 ≤ DIA &lt;800</v>
      </c>
      <c r="B219" s="523" t="s">
        <v>2322</v>
      </c>
      <c r="C219" s="523"/>
      <c r="D219" s="524" t="s">
        <v>2080</v>
      </c>
      <c r="E219" s="525" t="s">
        <v>2081</v>
      </c>
      <c r="F219" s="524" t="s">
        <v>2082</v>
      </c>
      <c r="G219" s="525" t="s">
        <v>2083</v>
      </c>
      <c r="H219" s="524" t="s">
        <v>2309</v>
      </c>
      <c r="I219" s="525" t="s">
        <v>2318</v>
      </c>
      <c r="J219" s="524" t="s">
        <v>2086</v>
      </c>
      <c r="K219" s="527" t="s">
        <v>2087</v>
      </c>
      <c r="L219" s="524" t="s">
        <v>1924</v>
      </c>
      <c r="M219" s="527"/>
      <c r="N219" s="524" t="s">
        <v>1924</v>
      </c>
      <c r="O219" s="527"/>
      <c r="P219" s="524" t="s">
        <v>1924</v>
      </c>
      <c r="Q219" s="527"/>
      <c r="R219" s="524" t="s">
        <v>1924</v>
      </c>
      <c r="S219" s="527"/>
      <c r="T219" s="524" t="s">
        <v>1932</v>
      </c>
      <c r="U219" s="527" t="s">
        <v>2088</v>
      </c>
      <c r="V219" s="524" t="s">
        <v>1924</v>
      </c>
      <c r="W219" s="527"/>
      <c r="X219" s="524" t="s">
        <v>2215</v>
      </c>
      <c r="Y219" s="527" t="s">
        <v>2216</v>
      </c>
      <c r="Z219" s="528"/>
      <c r="AA219" s="528" t="s">
        <v>2089</v>
      </c>
      <c r="AB219" s="528" t="s">
        <v>2090</v>
      </c>
      <c r="AC219" s="528"/>
      <c r="AD219" s="528"/>
      <c r="AE219" s="528"/>
      <c r="AF219" s="528"/>
      <c r="AG219" s="528"/>
      <c r="AH219" s="528"/>
      <c r="AI219" s="529" t="s">
        <v>2091</v>
      </c>
      <c r="AJ219" s="529" t="s">
        <v>2091</v>
      </c>
      <c r="AK219" s="523" t="s">
        <v>2311</v>
      </c>
      <c r="AL219" s="523" t="s">
        <v>2322</v>
      </c>
    </row>
    <row r="220" spans="1:38" ht="17.25" customHeight="1">
      <c r="A220" s="518" t="str">
        <f t="shared" si="3"/>
        <v>A02AA018-00012 Pile Work Piling Work Pretensioned High-strength Concrete Pile (Type-A) Direct Driving     Including Pile Connection and Joint Welding Work  800 ≤ DIA &lt;900</v>
      </c>
      <c r="B220" s="523" t="s">
        <v>2323</v>
      </c>
      <c r="C220" s="523"/>
      <c r="D220" s="524" t="s">
        <v>2080</v>
      </c>
      <c r="E220" s="525" t="s">
        <v>2081</v>
      </c>
      <c r="F220" s="524" t="s">
        <v>2082</v>
      </c>
      <c r="G220" s="525" t="s">
        <v>2083</v>
      </c>
      <c r="H220" s="524" t="s">
        <v>2309</v>
      </c>
      <c r="I220" s="525" t="s">
        <v>2318</v>
      </c>
      <c r="J220" s="524" t="s">
        <v>2086</v>
      </c>
      <c r="K220" s="527" t="s">
        <v>2087</v>
      </c>
      <c r="L220" s="524" t="s">
        <v>1924</v>
      </c>
      <c r="M220" s="527"/>
      <c r="N220" s="524" t="s">
        <v>1924</v>
      </c>
      <c r="O220" s="527"/>
      <c r="P220" s="524" t="s">
        <v>1924</v>
      </c>
      <c r="Q220" s="527"/>
      <c r="R220" s="524" t="s">
        <v>1924</v>
      </c>
      <c r="S220" s="527"/>
      <c r="T220" s="524" t="s">
        <v>1932</v>
      </c>
      <c r="U220" s="527" t="s">
        <v>2088</v>
      </c>
      <c r="V220" s="524" t="s">
        <v>1924</v>
      </c>
      <c r="W220" s="527"/>
      <c r="X220" s="524" t="s">
        <v>2218</v>
      </c>
      <c r="Y220" s="527" t="s">
        <v>2219</v>
      </c>
      <c r="Z220" s="528"/>
      <c r="AA220" s="528" t="s">
        <v>2089</v>
      </c>
      <c r="AB220" s="528" t="s">
        <v>2090</v>
      </c>
      <c r="AC220" s="528"/>
      <c r="AD220" s="528"/>
      <c r="AE220" s="528"/>
      <c r="AF220" s="528"/>
      <c r="AG220" s="528"/>
      <c r="AH220" s="528"/>
      <c r="AI220" s="529" t="s">
        <v>2091</v>
      </c>
      <c r="AJ220" s="529" t="s">
        <v>2091</v>
      </c>
      <c r="AK220" s="523" t="s">
        <v>2311</v>
      </c>
      <c r="AL220" s="523" t="s">
        <v>2323</v>
      </c>
    </row>
    <row r="221" spans="1:38" ht="17.25" customHeight="1">
      <c r="A221" s="518" t="str">
        <f t="shared" si="3"/>
        <v>A02AA018-00013 Pile Work Piling Work Pretensioned High-strength Concrete Pile (Type-A) Direct Driving     Including Pile Connection and Joint Welding Work  900 ≤ DIA &lt;1000</v>
      </c>
      <c r="B221" s="523" t="s">
        <v>2324</v>
      </c>
      <c r="C221" s="523"/>
      <c r="D221" s="524" t="s">
        <v>2080</v>
      </c>
      <c r="E221" s="525" t="s">
        <v>2081</v>
      </c>
      <c r="F221" s="524" t="s">
        <v>2082</v>
      </c>
      <c r="G221" s="525" t="s">
        <v>2083</v>
      </c>
      <c r="H221" s="524" t="s">
        <v>2309</v>
      </c>
      <c r="I221" s="525" t="s">
        <v>2318</v>
      </c>
      <c r="J221" s="524" t="s">
        <v>2086</v>
      </c>
      <c r="K221" s="527" t="s">
        <v>2087</v>
      </c>
      <c r="L221" s="524" t="s">
        <v>1924</v>
      </c>
      <c r="M221" s="527"/>
      <c r="N221" s="524" t="s">
        <v>1924</v>
      </c>
      <c r="O221" s="527"/>
      <c r="P221" s="524" t="s">
        <v>1924</v>
      </c>
      <c r="Q221" s="527"/>
      <c r="R221" s="524" t="s">
        <v>1924</v>
      </c>
      <c r="S221" s="527"/>
      <c r="T221" s="524" t="s">
        <v>1932</v>
      </c>
      <c r="U221" s="527" t="s">
        <v>2088</v>
      </c>
      <c r="V221" s="524" t="s">
        <v>1924</v>
      </c>
      <c r="W221" s="527"/>
      <c r="X221" s="524" t="s">
        <v>2221</v>
      </c>
      <c r="Y221" s="527" t="s">
        <v>2222</v>
      </c>
      <c r="Z221" s="528"/>
      <c r="AA221" s="528" t="s">
        <v>2089</v>
      </c>
      <c r="AB221" s="528" t="s">
        <v>2090</v>
      </c>
      <c r="AC221" s="528"/>
      <c r="AD221" s="528"/>
      <c r="AE221" s="528"/>
      <c r="AF221" s="528"/>
      <c r="AG221" s="528"/>
      <c r="AH221" s="528"/>
      <c r="AI221" s="529" t="s">
        <v>2091</v>
      </c>
      <c r="AJ221" s="529" t="s">
        <v>2091</v>
      </c>
      <c r="AK221" s="523" t="s">
        <v>2311</v>
      </c>
      <c r="AL221" s="523" t="s">
        <v>2324</v>
      </c>
    </row>
    <row r="222" spans="1:38" ht="17.25" customHeight="1">
      <c r="A222" s="518" t="str">
        <f t="shared" si="3"/>
        <v>A02AA018-00014 Pile Work Piling Work Pretensioned High-strength Concrete Pile (Type-A) Direct Driving     Including Pile Connection and Joint Welding Work  1000 ≤ DIA &lt;1200</v>
      </c>
      <c r="B222" s="523" t="s">
        <v>2325</v>
      </c>
      <c r="C222" s="523"/>
      <c r="D222" s="524" t="s">
        <v>2080</v>
      </c>
      <c r="E222" s="525" t="s">
        <v>2081</v>
      </c>
      <c r="F222" s="524" t="s">
        <v>2082</v>
      </c>
      <c r="G222" s="525" t="s">
        <v>2083</v>
      </c>
      <c r="H222" s="524" t="s">
        <v>2309</v>
      </c>
      <c r="I222" s="525" t="s">
        <v>2318</v>
      </c>
      <c r="J222" s="524" t="s">
        <v>2086</v>
      </c>
      <c r="K222" s="527" t="s">
        <v>2087</v>
      </c>
      <c r="L222" s="524" t="s">
        <v>1924</v>
      </c>
      <c r="M222" s="527"/>
      <c r="N222" s="524" t="s">
        <v>1924</v>
      </c>
      <c r="O222" s="527"/>
      <c r="P222" s="524" t="s">
        <v>1924</v>
      </c>
      <c r="Q222" s="527"/>
      <c r="R222" s="524" t="s">
        <v>1924</v>
      </c>
      <c r="S222" s="527"/>
      <c r="T222" s="524" t="s">
        <v>1932</v>
      </c>
      <c r="U222" s="527" t="s">
        <v>2088</v>
      </c>
      <c r="V222" s="524" t="s">
        <v>1924</v>
      </c>
      <c r="W222" s="527"/>
      <c r="X222" s="524" t="s">
        <v>2224</v>
      </c>
      <c r="Y222" s="527" t="s">
        <v>2225</v>
      </c>
      <c r="Z222" s="528"/>
      <c r="AA222" s="528" t="s">
        <v>2089</v>
      </c>
      <c r="AB222" s="528" t="s">
        <v>2090</v>
      </c>
      <c r="AC222" s="528"/>
      <c r="AD222" s="528"/>
      <c r="AE222" s="528"/>
      <c r="AF222" s="528"/>
      <c r="AG222" s="528"/>
      <c r="AH222" s="528"/>
      <c r="AI222" s="529" t="s">
        <v>2091</v>
      </c>
      <c r="AJ222" s="529" t="s">
        <v>2091</v>
      </c>
      <c r="AK222" s="523" t="s">
        <v>2311</v>
      </c>
      <c r="AL222" s="523" t="s">
        <v>2325</v>
      </c>
    </row>
    <row r="223" spans="1:38" ht="17.25" customHeight="1">
      <c r="A223" s="518" t="str">
        <f t="shared" si="3"/>
        <v>A02AA018-00015 Pile Work Piling Work Pretensioned High-strength Concrete Pile (Type-A) Jacking     Including Pile Connection and Joint Welding Work  DIA&lt;400</v>
      </c>
      <c r="B223" s="523" t="s">
        <v>2326</v>
      </c>
      <c r="C223" s="523"/>
      <c r="D223" s="524" t="s">
        <v>2080</v>
      </c>
      <c r="E223" s="525" t="s">
        <v>2081</v>
      </c>
      <c r="F223" s="524" t="s">
        <v>2082</v>
      </c>
      <c r="G223" s="525" t="s">
        <v>2083</v>
      </c>
      <c r="H223" s="524" t="s">
        <v>2309</v>
      </c>
      <c r="I223" s="525" t="s">
        <v>2318</v>
      </c>
      <c r="J223" s="524" t="s">
        <v>2097</v>
      </c>
      <c r="K223" s="527" t="s">
        <v>2098</v>
      </c>
      <c r="L223" s="524" t="s">
        <v>1924</v>
      </c>
      <c r="M223" s="527"/>
      <c r="N223" s="524" t="s">
        <v>1924</v>
      </c>
      <c r="O223" s="527"/>
      <c r="P223" s="524" t="s">
        <v>1924</v>
      </c>
      <c r="Q223" s="527"/>
      <c r="R223" s="524" t="s">
        <v>1924</v>
      </c>
      <c r="S223" s="527"/>
      <c r="T223" s="524" t="s">
        <v>1932</v>
      </c>
      <c r="U223" s="527" t="s">
        <v>2088</v>
      </c>
      <c r="V223" s="524" t="s">
        <v>1924</v>
      </c>
      <c r="W223" s="527"/>
      <c r="X223" s="524" t="s">
        <v>2203</v>
      </c>
      <c r="Y223" s="527" t="s">
        <v>2204</v>
      </c>
      <c r="Z223" s="528"/>
      <c r="AA223" s="528" t="s">
        <v>2089</v>
      </c>
      <c r="AB223" s="528" t="s">
        <v>2090</v>
      </c>
      <c r="AC223" s="528"/>
      <c r="AD223" s="528"/>
      <c r="AE223" s="528"/>
      <c r="AF223" s="528"/>
      <c r="AG223" s="528"/>
      <c r="AH223" s="528"/>
      <c r="AI223" s="529" t="s">
        <v>2091</v>
      </c>
      <c r="AJ223" s="529" t="s">
        <v>2091</v>
      </c>
      <c r="AK223" s="523" t="s">
        <v>2311</v>
      </c>
      <c r="AL223" s="523" t="s">
        <v>2326</v>
      </c>
    </row>
    <row r="224" spans="1:38" ht="17.25" customHeight="1">
      <c r="A224" s="518" t="str">
        <f t="shared" si="3"/>
        <v>A02AA018-00016 Pile Work Piling Work Pretensioned High-strength Concrete Pile (Type-A) Jacking     Including Pile Connection and Joint Welding Work  400 ≤ DIA &lt;500</v>
      </c>
      <c r="B224" s="523" t="s">
        <v>2327</v>
      </c>
      <c r="C224" s="523"/>
      <c r="D224" s="524" t="s">
        <v>2080</v>
      </c>
      <c r="E224" s="525" t="s">
        <v>2081</v>
      </c>
      <c r="F224" s="524" t="s">
        <v>2082</v>
      </c>
      <c r="G224" s="525" t="s">
        <v>2083</v>
      </c>
      <c r="H224" s="524" t="s">
        <v>2309</v>
      </c>
      <c r="I224" s="525" t="s">
        <v>2318</v>
      </c>
      <c r="J224" s="524" t="s">
        <v>2097</v>
      </c>
      <c r="K224" s="527" t="s">
        <v>2098</v>
      </c>
      <c r="L224" s="524" t="s">
        <v>1924</v>
      </c>
      <c r="M224" s="527"/>
      <c r="N224" s="524" t="s">
        <v>1924</v>
      </c>
      <c r="O224" s="527"/>
      <c r="P224" s="524" t="s">
        <v>1924</v>
      </c>
      <c r="Q224" s="527"/>
      <c r="R224" s="524" t="s">
        <v>1924</v>
      </c>
      <c r="S224" s="527"/>
      <c r="T224" s="524" t="s">
        <v>1932</v>
      </c>
      <c r="U224" s="527" t="s">
        <v>2088</v>
      </c>
      <c r="V224" s="524" t="s">
        <v>1924</v>
      </c>
      <c r="W224" s="527"/>
      <c r="X224" s="524" t="s">
        <v>2206</v>
      </c>
      <c r="Y224" s="527" t="s">
        <v>2207</v>
      </c>
      <c r="Z224" s="528"/>
      <c r="AA224" s="528" t="s">
        <v>2089</v>
      </c>
      <c r="AB224" s="528" t="s">
        <v>2090</v>
      </c>
      <c r="AC224" s="528"/>
      <c r="AD224" s="528"/>
      <c r="AE224" s="528"/>
      <c r="AF224" s="528"/>
      <c r="AG224" s="528"/>
      <c r="AH224" s="528"/>
      <c r="AI224" s="529" t="s">
        <v>2091</v>
      </c>
      <c r="AJ224" s="529" t="s">
        <v>2091</v>
      </c>
      <c r="AK224" s="523" t="s">
        <v>2311</v>
      </c>
      <c r="AL224" s="523" t="s">
        <v>2327</v>
      </c>
    </row>
    <row r="225" spans="1:38" ht="17.25" customHeight="1">
      <c r="A225" s="518" t="str">
        <f t="shared" si="3"/>
        <v>A02AA018-00017 Pile Work Piling Work Pretensioned High-strength Concrete Pile (Type-A) Jacking     Including Pile Connection and Joint Welding Work  500 ≤ DIA &lt;600</v>
      </c>
      <c r="B225" s="523" t="s">
        <v>2328</v>
      </c>
      <c r="C225" s="523"/>
      <c r="D225" s="524" t="s">
        <v>2080</v>
      </c>
      <c r="E225" s="525" t="s">
        <v>2081</v>
      </c>
      <c r="F225" s="524" t="s">
        <v>2082</v>
      </c>
      <c r="G225" s="525" t="s">
        <v>2083</v>
      </c>
      <c r="H225" s="524" t="s">
        <v>2309</v>
      </c>
      <c r="I225" s="525" t="s">
        <v>2318</v>
      </c>
      <c r="J225" s="524" t="s">
        <v>2097</v>
      </c>
      <c r="K225" s="527" t="s">
        <v>2098</v>
      </c>
      <c r="L225" s="524" t="s">
        <v>1924</v>
      </c>
      <c r="M225" s="527"/>
      <c r="N225" s="524" t="s">
        <v>1924</v>
      </c>
      <c r="O225" s="527"/>
      <c r="P225" s="524" t="s">
        <v>1924</v>
      </c>
      <c r="Q225" s="527"/>
      <c r="R225" s="524" t="s">
        <v>1924</v>
      </c>
      <c r="S225" s="527"/>
      <c r="T225" s="524" t="s">
        <v>1932</v>
      </c>
      <c r="U225" s="527" t="s">
        <v>2088</v>
      </c>
      <c r="V225" s="524" t="s">
        <v>1924</v>
      </c>
      <c r="W225" s="527"/>
      <c r="X225" s="524" t="s">
        <v>2209</v>
      </c>
      <c r="Y225" s="527" t="s">
        <v>2210</v>
      </c>
      <c r="Z225" s="528"/>
      <c r="AA225" s="528" t="s">
        <v>2089</v>
      </c>
      <c r="AB225" s="528" t="s">
        <v>2090</v>
      </c>
      <c r="AC225" s="528"/>
      <c r="AD225" s="528"/>
      <c r="AE225" s="528"/>
      <c r="AF225" s="528"/>
      <c r="AG225" s="528"/>
      <c r="AH225" s="528"/>
      <c r="AI225" s="529" t="s">
        <v>2091</v>
      </c>
      <c r="AJ225" s="529" t="s">
        <v>2091</v>
      </c>
      <c r="AK225" s="523" t="s">
        <v>2311</v>
      </c>
      <c r="AL225" s="523" t="s">
        <v>2328</v>
      </c>
    </row>
    <row r="226" spans="1:38" ht="17.25" customHeight="1">
      <c r="A226" s="518" t="str">
        <f t="shared" si="3"/>
        <v>A02AA018-00018 Pile Work Piling Work Pretensioned High-strength Concrete Pile (Type-A) Jacking     Including Pile Connection and Joint Welding Work  600 ≤ DIA &lt;700</v>
      </c>
      <c r="B226" s="523" t="s">
        <v>2329</v>
      </c>
      <c r="C226" s="523"/>
      <c r="D226" s="524" t="s">
        <v>2080</v>
      </c>
      <c r="E226" s="525" t="s">
        <v>2081</v>
      </c>
      <c r="F226" s="524" t="s">
        <v>2082</v>
      </c>
      <c r="G226" s="525" t="s">
        <v>2083</v>
      </c>
      <c r="H226" s="524" t="s">
        <v>2309</v>
      </c>
      <c r="I226" s="525" t="s">
        <v>2318</v>
      </c>
      <c r="J226" s="524" t="s">
        <v>2097</v>
      </c>
      <c r="K226" s="527" t="s">
        <v>2098</v>
      </c>
      <c r="L226" s="524" t="s">
        <v>1924</v>
      </c>
      <c r="M226" s="527"/>
      <c r="N226" s="524" t="s">
        <v>1924</v>
      </c>
      <c r="O226" s="527"/>
      <c r="P226" s="524" t="s">
        <v>1924</v>
      </c>
      <c r="Q226" s="527"/>
      <c r="R226" s="524" t="s">
        <v>1924</v>
      </c>
      <c r="S226" s="527"/>
      <c r="T226" s="524" t="s">
        <v>1932</v>
      </c>
      <c r="U226" s="527" t="s">
        <v>2088</v>
      </c>
      <c r="V226" s="524" t="s">
        <v>1924</v>
      </c>
      <c r="W226" s="527"/>
      <c r="X226" s="524" t="s">
        <v>2212</v>
      </c>
      <c r="Y226" s="527" t="s">
        <v>2213</v>
      </c>
      <c r="Z226" s="528"/>
      <c r="AA226" s="528" t="s">
        <v>2089</v>
      </c>
      <c r="AB226" s="528" t="s">
        <v>2090</v>
      </c>
      <c r="AC226" s="528"/>
      <c r="AD226" s="528"/>
      <c r="AE226" s="528"/>
      <c r="AF226" s="528"/>
      <c r="AG226" s="528"/>
      <c r="AH226" s="528"/>
      <c r="AI226" s="529" t="s">
        <v>2091</v>
      </c>
      <c r="AJ226" s="529" t="s">
        <v>2091</v>
      </c>
      <c r="AK226" s="523" t="s">
        <v>2311</v>
      </c>
      <c r="AL226" s="523" t="s">
        <v>2329</v>
      </c>
    </row>
    <row r="227" spans="1:38" ht="17.25" customHeight="1">
      <c r="A227" s="518" t="str">
        <f t="shared" si="3"/>
        <v>A02AA018-00019 Pile Work Piling Work Pretensioned High-strength Concrete Pile (Type-A) Jacking     Including Pile Connection and Joint Welding Work  700 ≤ DIA &lt;800</v>
      </c>
      <c r="B227" s="523" t="s">
        <v>2330</v>
      </c>
      <c r="C227" s="523"/>
      <c r="D227" s="524" t="s">
        <v>2080</v>
      </c>
      <c r="E227" s="525" t="s">
        <v>2081</v>
      </c>
      <c r="F227" s="524" t="s">
        <v>2082</v>
      </c>
      <c r="G227" s="525" t="s">
        <v>2083</v>
      </c>
      <c r="H227" s="524" t="s">
        <v>2309</v>
      </c>
      <c r="I227" s="525" t="s">
        <v>2318</v>
      </c>
      <c r="J227" s="524" t="s">
        <v>2097</v>
      </c>
      <c r="K227" s="527" t="s">
        <v>2098</v>
      </c>
      <c r="L227" s="524" t="s">
        <v>1924</v>
      </c>
      <c r="M227" s="527"/>
      <c r="N227" s="524" t="s">
        <v>1924</v>
      </c>
      <c r="O227" s="527"/>
      <c r="P227" s="524" t="s">
        <v>1924</v>
      </c>
      <c r="Q227" s="527"/>
      <c r="R227" s="524" t="s">
        <v>1924</v>
      </c>
      <c r="S227" s="527"/>
      <c r="T227" s="524" t="s">
        <v>1932</v>
      </c>
      <c r="U227" s="527" t="s">
        <v>2088</v>
      </c>
      <c r="V227" s="524" t="s">
        <v>1924</v>
      </c>
      <c r="W227" s="527"/>
      <c r="X227" s="524" t="s">
        <v>2215</v>
      </c>
      <c r="Y227" s="527" t="s">
        <v>2216</v>
      </c>
      <c r="Z227" s="528"/>
      <c r="AA227" s="528" t="s">
        <v>2089</v>
      </c>
      <c r="AB227" s="528" t="s">
        <v>2090</v>
      </c>
      <c r="AC227" s="528"/>
      <c r="AD227" s="528"/>
      <c r="AE227" s="528"/>
      <c r="AF227" s="528"/>
      <c r="AG227" s="528"/>
      <c r="AH227" s="528"/>
      <c r="AI227" s="529" t="s">
        <v>2091</v>
      </c>
      <c r="AJ227" s="529" t="s">
        <v>2091</v>
      </c>
      <c r="AK227" s="523" t="s">
        <v>2311</v>
      </c>
      <c r="AL227" s="523" t="s">
        <v>2330</v>
      </c>
    </row>
    <row r="228" spans="1:38" ht="17.25" customHeight="1">
      <c r="A228" s="518" t="str">
        <f t="shared" si="3"/>
        <v>A02AA018-00020 Pile Work Piling Work Pretensioned High-strength Concrete Pile (Type-A) Jacking     Including Pile Connection and Joint Welding Work  800 ≤ DIA &lt;900</v>
      </c>
      <c r="B228" s="523" t="s">
        <v>2331</v>
      </c>
      <c r="C228" s="523"/>
      <c r="D228" s="524" t="s">
        <v>2080</v>
      </c>
      <c r="E228" s="525" t="s">
        <v>2081</v>
      </c>
      <c r="F228" s="524" t="s">
        <v>2082</v>
      </c>
      <c r="G228" s="525" t="s">
        <v>2083</v>
      </c>
      <c r="H228" s="524" t="s">
        <v>2309</v>
      </c>
      <c r="I228" s="525" t="s">
        <v>2318</v>
      </c>
      <c r="J228" s="524" t="s">
        <v>2097</v>
      </c>
      <c r="K228" s="527" t="s">
        <v>2098</v>
      </c>
      <c r="L228" s="524" t="s">
        <v>1924</v>
      </c>
      <c r="M228" s="527"/>
      <c r="N228" s="524" t="s">
        <v>1924</v>
      </c>
      <c r="O228" s="527"/>
      <c r="P228" s="524" t="s">
        <v>1924</v>
      </c>
      <c r="Q228" s="527"/>
      <c r="R228" s="524" t="s">
        <v>1924</v>
      </c>
      <c r="S228" s="527"/>
      <c r="T228" s="524" t="s">
        <v>1932</v>
      </c>
      <c r="U228" s="527" t="s">
        <v>2088</v>
      </c>
      <c r="V228" s="524" t="s">
        <v>1924</v>
      </c>
      <c r="W228" s="527"/>
      <c r="X228" s="524" t="s">
        <v>2218</v>
      </c>
      <c r="Y228" s="527" t="s">
        <v>2219</v>
      </c>
      <c r="Z228" s="528"/>
      <c r="AA228" s="528" t="s">
        <v>2089</v>
      </c>
      <c r="AB228" s="528" t="s">
        <v>2090</v>
      </c>
      <c r="AC228" s="528"/>
      <c r="AD228" s="528"/>
      <c r="AE228" s="528"/>
      <c r="AF228" s="528"/>
      <c r="AG228" s="528"/>
      <c r="AH228" s="528"/>
      <c r="AI228" s="529" t="s">
        <v>2091</v>
      </c>
      <c r="AJ228" s="529" t="s">
        <v>2091</v>
      </c>
      <c r="AK228" s="523" t="s">
        <v>2311</v>
      </c>
      <c r="AL228" s="523" t="s">
        <v>2331</v>
      </c>
    </row>
    <row r="229" spans="1:38" ht="17.25" customHeight="1">
      <c r="A229" s="518" t="str">
        <f t="shared" si="3"/>
        <v>A02AA018-00021 Pile Work Piling Work Pretensioned High-strength Concrete Pile (Type-A) Jacking     Including Pile Connection and Joint Welding Work  900 ≤ DIA &lt;1000</v>
      </c>
      <c r="B229" s="523" t="s">
        <v>2332</v>
      </c>
      <c r="C229" s="523"/>
      <c r="D229" s="524" t="s">
        <v>2080</v>
      </c>
      <c r="E229" s="525" t="s">
        <v>2081</v>
      </c>
      <c r="F229" s="524" t="s">
        <v>2082</v>
      </c>
      <c r="G229" s="525" t="s">
        <v>2083</v>
      </c>
      <c r="H229" s="524" t="s">
        <v>2309</v>
      </c>
      <c r="I229" s="525" t="s">
        <v>2318</v>
      </c>
      <c r="J229" s="524" t="s">
        <v>2097</v>
      </c>
      <c r="K229" s="527" t="s">
        <v>2098</v>
      </c>
      <c r="L229" s="524" t="s">
        <v>1924</v>
      </c>
      <c r="M229" s="527"/>
      <c r="N229" s="524" t="s">
        <v>1924</v>
      </c>
      <c r="O229" s="527"/>
      <c r="P229" s="524" t="s">
        <v>1924</v>
      </c>
      <c r="Q229" s="527"/>
      <c r="R229" s="524" t="s">
        <v>1924</v>
      </c>
      <c r="S229" s="527"/>
      <c r="T229" s="524" t="s">
        <v>1932</v>
      </c>
      <c r="U229" s="527" t="s">
        <v>2088</v>
      </c>
      <c r="V229" s="524" t="s">
        <v>1924</v>
      </c>
      <c r="W229" s="527"/>
      <c r="X229" s="524" t="s">
        <v>2221</v>
      </c>
      <c r="Y229" s="527" t="s">
        <v>2222</v>
      </c>
      <c r="Z229" s="528"/>
      <c r="AA229" s="528" t="s">
        <v>2089</v>
      </c>
      <c r="AB229" s="528" t="s">
        <v>2090</v>
      </c>
      <c r="AC229" s="528"/>
      <c r="AD229" s="528"/>
      <c r="AE229" s="528"/>
      <c r="AF229" s="528"/>
      <c r="AG229" s="528"/>
      <c r="AH229" s="528"/>
      <c r="AI229" s="529" t="s">
        <v>2091</v>
      </c>
      <c r="AJ229" s="529" t="s">
        <v>2091</v>
      </c>
      <c r="AK229" s="523" t="s">
        <v>2311</v>
      </c>
      <c r="AL229" s="523" t="s">
        <v>2332</v>
      </c>
    </row>
    <row r="230" spans="1:38" ht="17.25" customHeight="1">
      <c r="A230" s="518" t="str">
        <f t="shared" si="3"/>
        <v>A02AA018-00022 Pile Work Piling Work Pretensioned High-strength Concrete Pile (Type-A) Jacking     Including Pile Connection and Joint Welding Work  1000 ≤ DIA &lt;1200</v>
      </c>
      <c r="B230" s="523" t="s">
        <v>2333</v>
      </c>
      <c r="C230" s="523"/>
      <c r="D230" s="524" t="s">
        <v>2080</v>
      </c>
      <c r="E230" s="525" t="s">
        <v>2081</v>
      </c>
      <c r="F230" s="524" t="s">
        <v>2082</v>
      </c>
      <c r="G230" s="525" t="s">
        <v>2083</v>
      </c>
      <c r="H230" s="524" t="s">
        <v>2309</v>
      </c>
      <c r="I230" s="525" t="s">
        <v>2318</v>
      </c>
      <c r="J230" s="524" t="s">
        <v>2097</v>
      </c>
      <c r="K230" s="527" t="s">
        <v>2098</v>
      </c>
      <c r="L230" s="524" t="s">
        <v>1924</v>
      </c>
      <c r="M230" s="527"/>
      <c r="N230" s="524" t="s">
        <v>1924</v>
      </c>
      <c r="O230" s="527"/>
      <c r="P230" s="524" t="s">
        <v>1924</v>
      </c>
      <c r="Q230" s="527"/>
      <c r="R230" s="524" t="s">
        <v>1924</v>
      </c>
      <c r="S230" s="527"/>
      <c r="T230" s="524" t="s">
        <v>1932</v>
      </c>
      <c r="U230" s="527" t="s">
        <v>2088</v>
      </c>
      <c r="V230" s="524" t="s">
        <v>1924</v>
      </c>
      <c r="W230" s="527"/>
      <c r="X230" s="524" t="s">
        <v>2224</v>
      </c>
      <c r="Y230" s="527" t="s">
        <v>2225</v>
      </c>
      <c r="Z230" s="528"/>
      <c r="AA230" s="528" t="s">
        <v>2089</v>
      </c>
      <c r="AB230" s="528" t="s">
        <v>2090</v>
      </c>
      <c r="AC230" s="528"/>
      <c r="AD230" s="528"/>
      <c r="AE230" s="528"/>
      <c r="AF230" s="528"/>
      <c r="AG230" s="528"/>
      <c r="AH230" s="528"/>
      <c r="AI230" s="529" t="s">
        <v>2091</v>
      </c>
      <c r="AJ230" s="529" t="s">
        <v>2091</v>
      </c>
      <c r="AK230" s="523" t="s">
        <v>2311</v>
      </c>
      <c r="AL230" s="523" t="s">
        <v>2333</v>
      </c>
    </row>
    <row r="231" spans="1:38" s="537" customFormat="1" ht="17.25" customHeight="1">
      <c r="A231" s="518" t="str">
        <f t="shared" si="3"/>
        <v>A02AA018-00023 Pile Work Piling Work Pretensioned High-strength Concrete Pile (Type-A) Augering without Casing     Including Pile Connection and Joint Welding Work  DIA&lt;400</v>
      </c>
      <c r="B231" s="523" t="s">
        <v>2334</v>
      </c>
      <c r="C231" s="523"/>
      <c r="D231" s="524" t="s">
        <v>2080</v>
      </c>
      <c r="E231" s="525" t="s">
        <v>2081</v>
      </c>
      <c r="F231" s="524" t="s">
        <v>2082</v>
      </c>
      <c r="G231" s="525" t="s">
        <v>2083</v>
      </c>
      <c r="H231" s="524" t="s">
        <v>2309</v>
      </c>
      <c r="I231" s="525" t="s">
        <v>2318</v>
      </c>
      <c r="J231" s="524" t="s">
        <v>2125</v>
      </c>
      <c r="K231" s="527" t="s">
        <v>2126</v>
      </c>
      <c r="L231" s="524" t="s">
        <v>1924</v>
      </c>
      <c r="M231" s="527"/>
      <c r="N231" s="524" t="s">
        <v>1924</v>
      </c>
      <c r="O231" s="527"/>
      <c r="P231" s="524" t="s">
        <v>1924</v>
      </c>
      <c r="Q231" s="527"/>
      <c r="R231" s="524" t="s">
        <v>1924</v>
      </c>
      <c r="S231" s="527"/>
      <c r="T231" s="524" t="s">
        <v>1932</v>
      </c>
      <c r="U231" s="527" t="s">
        <v>2088</v>
      </c>
      <c r="V231" s="524" t="s">
        <v>1924</v>
      </c>
      <c r="W231" s="527"/>
      <c r="X231" s="524" t="s">
        <v>2203</v>
      </c>
      <c r="Y231" s="527" t="s">
        <v>2204</v>
      </c>
      <c r="Z231" s="528"/>
      <c r="AA231" s="528" t="s">
        <v>2089</v>
      </c>
      <c r="AB231" s="528" t="s">
        <v>2090</v>
      </c>
      <c r="AC231" s="528"/>
      <c r="AD231" s="528"/>
      <c r="AE231" s="528"/>
      <c r="AF231" s="528"/>
      <c r="AG231" s="528"/>
      <c r="AH231" s="528"/>
      <c r="AI231" s="529" t="s">
        <v>2091</v>
      </c>
      <c r="AJ231" s="529" t="s">
        <v>2091</v>
      </c>
      <c r="AK231" s="523" t="s">
        <v>2311</v>
      </c>
      <c r="AL231" s="523" t="s">
        <v>2334</v>
      </c>
    </row>
    <row r="232" spans="1:38" s="537" customFormat="1" ht="17.25" customHeight="1">
      <c r="A232" s="518" t="str">
        <f t="shared" si="3"/>
        <v>A02AA018-00024 Pile Work Piling Work Pretensioned High-strength Concrete Pile (Type-A) Augering without Casing     Including Pile Connection and Joint Welding Work  400 ≤ DIA &lt;500</v>
      </c>
      <c r="B232" s="523" t="s">
        <v>2335</v>
      </c>
      <c r="C232" s="523"/>
      <c r="D232" s="524" t="s">
        <v>2080</v>
      </c>
      <c r="E232" s="525" t="s">
        <v>2081</v>
      </c>
      <c r="F232" s="524" t="s">
        <v>2082</v>
      </c>
      <c r="G232" s="525" t="s">
        <v>2083</v>
      </c>
      <c r="H232" s="524" t="s">
        <v>2309</v>
      </c>
      <c r="I232" s="525" t="s">
        <v>2318</v>
      </c>
      <c r="J232" s="524" t="s">
        <v>2125</v>
      </c>
      <c r="K232" s="527" t="s">
        <v>2126</v>
      </c>
      <c r="L232" s="524" t="s">
        <v>1924</v>
      </c>
      <c r="M232" s="527"/>
      <c r="N232" s="524" t="s">
        <v>1924</v>
      </c>
      <c r="O232" s="527"/>
      <c r="P232" s="524" t="s">
        <v>1924</v>
      </c>
      <c r="Q232" s="527"/>
      <c r="R232" s="524" t="s">
        <v>1924</v>
      </c>
      <c r="S232" s="527"/>
      <c r="T232" s="524" t="s">
        <v>1932</v>
      </c>
      <c r="U232" s="527" t="s">
        <v>2088</v>
      </c>
      <c r="V232" s="524" t="s">
        <v>1924</v>
      </c>
      <c r="W232" s="527"/>
      <c r="X232" s="524" t="s">
        <v>2206</v>
      </c>
      <c r="Y232" s="527" t="s">
        <v>2207</v>
      </c>
      <c r="Z232" s="528"/>
      <c r="AA232" s="528" t="s">
        <v>2089</v>
      </c>
      <c r="AB232" s="528" t="s">
        <v>2090</v>
      </c>
      <c r="AC232" s="528"/>
      <c r="AD232" s="528"/>
      <c r="AE232" s="528"/>
      <c r="AF232" s="528"/>
      <c r="AG232" s="528"/>
      <c r="AH232" s="528"/>
      <c r="AI232" s="529" t="s">
        <v>2091</v>
      </c>
      <c r="AJ232" s="529" t="s">
        <v>2091</v>
      </c>
      <c r="AK232" s="523" t="s">
        <v>2311</v>
      </c>
      <c r="AL232" s="523" t="s">
        <v>2335</v>
      </c>
    </row>
    <row r="233" spans="1:38" s="537" customFormat="1" ht="17.25" customHeight="1">
      <c r="A233" s="518" t="str">
        <f t="shared" si="3"/>
        <v>A02AA018-00025 Pile Work Piling Work Pretensioned High-strength Concrete Pile (Type-A) Augering without Casing     Including Pile Connection and Joint Welding Work  500 ≤ DIA &lt;600</v>
      </c>
      <c r="B233" s="523" t="s">
        <v>2336</v>
      </c>
      <c r="C233" s="523"/>
      <c r="D233" s="524" t="s">
        <v>2080</v>
      </c>
      <c r="E233" s="525" t="s">
        <v>2081</v>
      </c>
      <c r="F233" s="524" t="s">
        <v>2082</v>
      </c>
      <c r="G233" s="525" t="s">
        <v>2083</v>
      </c>
      <c r="H233" s="524" t="s">
        <v>2309</v>
      </c>
      <c r="I233" s="525" t="s">
        <v>2318</v>
      </c>
      <c r="J233" s="524" t="s">
        <v>2125</v>
      </c>
      <c r="K233" s="527" t="s">
        <v>2126</v>
      </c>
      <c r="L233" s="524" t="s">
        <v>1924</v>
      </c>
      <c r="M233" s="527"/>
      <c r="N233" s="524" t="s">
        <v>1924</v>
      </c>
      <c r="O233" s="527"/>
      <c r="P233" s="524" t="s">
        <v>1924</v>
      </c>
      <c r="Q233" s="527"/>
      <c r="R233" s="524" t="s">
        <v>1924</v>
      </c>
      <c r="S233" s="527"/>
      <c r="T233" s="524" t="s">
        <v>1932</v>
      </c>
      <c r="U233" s="527" t="s">
        <v>2088</v>
      </c>
      <c r="V233" s="524" t="s">
        <v>1924</v>
      </c>
      <c r="W233" s="527"/>
      <c r="X233" s="524" t="s">
        <v>2209</v>
      </c>
      <c r="Y233" s="527" t="s">
        <v>2210</v>
      </c>
      <c r="Z233" s="528"/>
      <c r="AA233" s="528" t="s">
        <v>2089</v>
      </c>
      <c r="AB233" s="528" t="s">
        <v>2090</v>
      </c>
      <c r="AC233" s="528"/>
      <c r="AD233" s="528"/>
      <c r="AE233" s="528"/>
      <c r="AF233" s="528"/>
      <c r="AG233" s="528"/>
      <c r="AH233" s="528"/>
      <c r="AI233" s="529" t="s">
        <v>2091</v>
      </c>
      <c r="AJ233" s="529" t="s">
        <v>2091</v>
      </c>
      <c r="AK233" s="523" t="s">
        <v>2311</v>
      </c>
      <c r="AL233" s="523" t="s">
        <v>2336</v>
      </c>
    </row>
    <row r="234" spans="1:38" s="537" customFormat="1" ht="17.25" customHeight="1">
      <c r="A234" s="518" t="str">
        <f t="shared" si="3"/>
        <v>A02AA018-00026 Pile Work Piling Work Pretensioned High-strength Concrete Pile (Type-A) Augering without Casing     Including Pile Connection and Joint Welding Work  600 ≤ DIA &lt;700</v>
      </c>
      <c r="B234" s="523" t="s">
        <v>2337</v>
      </c>
      <c r="C234" s="523"/>
      <c r="D234" s="524" t="s">
        <v>2080</v>
      </c>
      <c r="E234" s="525" t="s">
        <v>2081</v>
      </c>
      <c r="F234" s="524" t="s">
        <v>2082</v>
      </c>
      <c r="G234" s="525" t="s">
        <v>2083</v>
      </c>
      <c r="H234" s="524" t="s">
        <v>2309</v>
      </c>
      <c r="I234" s="525" t="s">
        <v>2318</v>
      </c>
      <c r="J234" s="524" t="s">
        <v>2125</v>
      </c>
      <c r="K234" s="527" t="s">
        <v>2126</v>
      </c>
      <c r="L234" s="524" t="s">
        <v>1924</v>
      </c>
      <c r="M234" s="527"/>
      <c r="N234" s="524" t="s">
        <v>1924</v>
      </c>
      <c r="O234" s="527"/>
      <c r="P234" s="524" t="s">
        <v>1924</v>
      </c>
      <c r="Q234" s="527"/>
      <c r="R234" s="524" t="s">
        <v>1924</v>
      </c>
      <c r="S234" s="527"/>
      <c r="T234" s="524" t="s">
        <v>1932</v>
      </c>
      <c r="U234" s="527" t="s">
        <v>2088</v>
      </c>
      <c r="V234" s="524" t="s">
        <v>1924</v>
      </c>
      <c r="W234" s="527"/>
      <c r="X234" s="524" t="s">
        <v>2212</v>
      </c>
      <c r="Y234" s="527" t="s">
        <v>2213</v>
      </c>
      <c r="Z234" s="528"/>
      <c r="AA234" s="528" t="s">
        <v>2089</v>
      </c>
      <c r="AB234" s="528" t="s">
        <v>2090</v>
      </c>
      <c r="AC234" s="528"/>
      <c r="AD234" s="528"/>
      <c r="AE234" s="528"/>
      <c r="AF234" s="528"/>
      <c r="AG234" s="528"/>
      <c r="AH234" s="528"/>
      <c r="AI234" s="529" t="s">
        <v>2091</v>
      </c>
      <c r="AJ234" s="529" t="s">
        <v>2091</v>
      </c>
      <c r="AK234" s="523" t="s">
        <v>2311</v>
      </c>
      <c r="AL234" s="523" t="s">
        <v>2337</v>
      </c>
    </row>
    <row r="235" spans="1:38" s="537" customFormat="1" ht="17.25" customHeight="1">
      <c r="A235" s="518" t="str">
        <f t="shared" si="3"/>
        <v>A02AA018-00027 Pile Work Piling Work Pretensioned High-strength Concrete Pile (Type-A) Augering without Casing     Including Pile Connection and Joint Welding Work  700 ≤ DIA &lt;800</v>
      </c>
      <c r="B235" s="523" t="s">
        <v>2338</v>
      </c>
      <c r="C235" s="523"/>
      <c r="D235" s="524" t="s">
        <v>2080</v>
      </c>
      <c r="E235" s="525" t="s">
        <v>2081</v>
      </c>
      <c r="F235" s="524" t="s">
        <v>2082</v>
      </c>
      <c r="G235" s="525" t="s">
        <v>2083</v>
      </c>
      <c r="H235" s="524" t="s">
        <v>2309</v>
      </c>
      <c r="I235" s="525" t="s">
        <v>2318</v>
      </c>
      <c r="J235" s="524" t="s">
        <v>2125</v>
      </c>
      <c r="K235" s="527" t="s">
        <v>2126</v>
      </c>
      <c r="L235" s="524" t="s">
        <v>1924</v>
      </c>
      <c r="M235" s="527"/>
      <c r="N235" s="524" t="s">
        <v>1924</v>
      </c>
      <c r="O235" s="527"/>
      <c r="P235" s="524" t="s">
        <v>1924</v>
      </c>
      <c r="Q235" s="527"/>
      <c r="R235" s="524" t="s">
        <v>1924</v>
      </c>
      <c r="S235" s="527"/>
      <c r="T235" s="524" t="s">
        <v>1932</v>
      </c>
      <c r="U235" s="527" t="s">
        <v>2088</v>
      </c>
      <c r="V235" s="524" t="s">
        <v>1924</v>
      </c>
      <c r="W235" s="527"/>
      <c r="X235" s="524" t="s">
        <v>2215</v>
      </c>
      <c r="Y235" s="527" t="s">
        <v>2216</v>
      </c>
      <c r="Z235" s="528"/>
      <c r="AA235" s="528" t="s">
        <v>2089</v>
      </c>
      <c r="AB235" s="528" t="s">
        <v>2090</v>
      </c>
      <c r="AC235" s="528"/>
      <c r="AD235" s="528"/>
      <c r="AE235" s="528"/>
      <c r="AF235" s="528"/>
      <c r="AG235" s="528"/>
      <c r="AH235" s="528"/>
      <c r="AI235" s="529" t="s">
        <v>2091</v>
      </c>
      <c r="AJ235" s="529" t="s">
        <v>2091</v>
      </c>
      <c r="AK235" s="523" t="s">
        <v>2311</v>
      </c>
      <c r="AL235" s="523" t="s">
        <v>2338</v>
      </c>
    </row>
    <row r="236" spans="1:38" s="537" customFormat="1" ht="17.25" customHeight="1">
      <c r="A236" s="518" t="str">
        <f t="shared" si="3"/>
        <v>A02AA018-00028 Pile Work Piling Work Pretensioned High-strength Concrete Pile (Type-A) Augering without Casing     Including Pile Connection and Joint Welding Work  800 ≤ DIA &lt;900</v>
      </c>
      <c r="B236" s="523" t="s">
        <v>2339</v>
      </c>
      <c r="C236" s="523"/>
      <c r="D236" s="524" t="s">
        <v>2080</v>
      </c>
      <c r="E236" s="525" t="s">
        <v>2081</v>
      </c>
      <c r="F236" s="524" t="s">
        <v>2082</v>
      </c>
      <c r="G236" s="525" t="s">
        <v>2083</v>
      </c>
      <c r="H236" s="524" t="s">
        <v>2309</v>
      </c>
      <c r="I236" s="525" t="s">
        <v>2318</v>
      </c>
      <c r="J236" s="524" t="s">
        <v>2125</v>
      </c>
      <c r="K236" s="527" t="s">
        <v>2126</v>
      </c>
      <c r="L236" s="524" t="s">
        <v>1924</v>
      </c>
      <c r="M236" s="527"/>
      <c r="N236" s="524" t="s">
        <v>1924</v>
      </c>
      <c r="O236" s="527"/>
      <c r="P236" s="524" t="s">
        <v>1924</v>
      </c>
      <c r="Q236" s="527"/>
      <c r="R236" s="524" t="s">
        <v>1924</v>
      </c>
      <c r="S236" s="527"/>
      <c r="T236" s="524" t="s">
        <v>1932</v>
      </c>
      <c r="U236" s="527" t="s">
        <v>2088</v>
      </c>
      <c r="V236" s="524" t="s">
        <v>1924</v>
      </c>
      <c r="W236" s="527"/>
      <c r="X236" s="524" t="s">
        <v>2218</v>
      </c>
      <c r="Y236" s="527" t="s">
        <v>2219</v>
      </c>
      <c r="Z236" s="528"/>
      <c r="AA236" s="528" t="s">
        <v>2089</v>
      </c>
      <c r="AB236" s="528" t="s">
        <v>2090</v>
      </c>
      <c r="AC236" s="528"/>
      <c r="AD236" s="528"/>
      <c r="AE236" s="528"/>
      <c r="AF236" s="528"/>
      <c r="AG236" s="528"/>
      <c r="AH236" s="528"/>
      <c r="AI236" s="529" t="s">
        <v>2091</v>
      </c>
      <c r="AJ236" s="529" t="s">
        <v>2091</v>
      </c>
      <c r="AK236" s="523" t="s">
        <v>2311</v>
      </c>
      <c r="AL236" s="523" t="s">
        <v>2339</v>
      </c>
    </row>
    <row r="237" spans="1:38" s="537" customFormat="1" ht="17.25" customHeight="1">
      <c r="A237" s="518" t="str">
        <f t="shared" si="3"/>
        <v>A02AA018-00029 Pile Work Piling Work Pretensioned High-strength Concrete Pile (Type-A) Augering without Casing     Including Pile Connection and Joint Welding Work  900 ≤ DIA &lt;1000</v>
      </c>
      <c r="B237" s="523" t="s">
        <v>2340</v>
      </c>
      <c r="C237" s="523"/>
      <c r="D237" s="524" t="s">
        <v>2080</v>
      </c>
      <c r="E237" s="525" t="s">
        <v>2081</v>
      </c>
      <c r="F237" s="524" t="s">
        <v>2082</v>
      </c>
      <c r="G237" s="525" t="s">
        <v>2083</v>
      </c>
      <c r="H237" s="524" t="s">
        <v>2309</v>
      </c>
      <c r="I237" s="525" t="s">
        <v>2318</v>
      </c>
      <c r="J237" s="524" t="s">
        <v>2125</v>
      </c>
      <c r="K237" s="527" t="s">
        <v>2126</v>
      </c>
      <c r="L237" s="524" t="s">
        <v>1924</v>
      </c>
      <c r="M237" s="527"/>
      <c r="N237" s="524" t="s">
        <v>1924</v>
      </c>
      <c r="O237" s="527"/>
      <c r="P237" s="524" t="s">
        <v>1924</v>
      </c>
      <c r="Q237" s="527"/>
      <c r="R237" s="524" t="s">
        <v>1924</v>
      </c>
      <c r="S237" s="527"/>
      <c r="T237" s="524" t="s">
        <v>1932</v>
      </c>
      <c r="U237" s="527" t="s">
        <v>2088</v>
      </c>
      <c r="V237" s="524" t="s">
        <v>1924</v>
      </c>
      <c r="W237" s="527"/>
      <c r="X237" s="524" t="s">
        <v>2221</v>
      </c>
      <c r="Y237" s="527" t="s">
        <v>2222</v>
      </c>
      <c r="Z237" s="528"/>
      <c r="AA237" s="528" t="s">
        <v>2089</v>
      </c>
      <c r="AB237" s="528" t="s">
        <v>2090</v>
      </c>
      <c r="AC237" s="528"/>
      <c r="AD237" s="528"/>
      <c r="AE237" s="528"/>
      <c r="AF237" s="528"/>
      <c r="AG237" s="528"/>
      <c r="AH237" s="528"/>
      <c r="AI237" s="529" t="s">
        <v>2091</v>
      </c>
      <c r="AJ237" s="529" t="s">
        <v>2091</v>
      </c>
      <c r="AK237" s="523" t="s">
        <v>2311</v>
      </c>
      <c r="AL237" s="523" t="s">
        <v>2340</v>
      </c>
    </row>
    <row r="238" spans="1:38" s="537" customFormat="1" ht="17.25" customHeight="1">
      <c r="A238" s="518" t="str">
        <f t="shared" si="3"/>
        <v>A02AA018-00030 Pile Work Piling Work Pretensioned High-strength Concrete Pile (Type-A) Augering without Casing     Including Pile Connection and Joint Welding Work  1000 ≤ DIA &lt;1200</v>
      </c>
      <c r="B238" s="523" t="s">
        <v>2341</v>
      </c>
      <c r="C238" s="523"/>
      <c r="D238" s="524" t="s">
        <v>2080</v>
      </c>
      <c r="E238" s="525" t="s">
        <v>2081</v>
      </c>
      <c r="F238" s="524" t="s">
        <v>2082</v>
      </c>
      <c r="G238" s="525" t="s">
        <v>2083</v>
      </c>
      <c r="H238" s="524" t="s">
        <v>2309</v>
      </c>
      <c r="I238" s="525" t="s">
        <v>2318</v>
      </c>
      <c r="J238" s="524" t="s">
        <v>2125</v>
      </c>
      <c r="K238" s="527" t="s">
        <v>2126</v>
      </c>
      <c r="L238" s="524" t="s">
        <v>1924</v>
      </c>
      <c r="M238" s="527"/>
      <c r="N238" s="524" t="s">
        <v>1924</v>
      </c>
      <c r="O238" s="527"/>
      <c r="P238" s="524" t="s">
        <v>1924</v>
      </c>
      <c r="Q238" s="527"/>
      <c r="R238" s="524" t="s">
        <v>1924</v>
      </c>
      <c r="S238" s="527"/>
      <c r="T238" s="524" t="s">
        <v>1932</v>
      </c>
      <c r="U238" s="527" t="s">
        <v>2088</v>
      </c>
      <c r="V238" s="524" t="s">
        <v>1924</v>
      </c>
      <c r="W238" s="527"/>
      <c r="X238" s="524" t="s">
        <v>2224</v>
      </c>
      <c r="Y238" s="527" t="s">
        <v>2225</v>
      </c>
      <c r="Z238" s="528"/>
      <c r="AA238" s="528" t="s">
        <v>2089</v>
      </c>
      <c r="AB238" s="528" t="s">
        <v>2090</v>
      </c>
      <c r="AC238" s="528"/>
      <c r="AD238" s="528"/>
      <c r="AE238" s="528"/>
      <c r="AF238" s="528"/>
      <c r="AG238" s="528"/>
      <c r="AH238" s="528"/>
      <c r="AI238" s="529" t="s">
        <v>2091</v>
      </c>
      <c r="AJ238" s="529" t="s">
        <v>2091</v>
      </c>
      <c r="AK238" s="523" t="s">
        <v>2311</v>
      </c>
      <c r="AL238" s="523" t="s">
        <v>2341</v>
      </c>
    </row>
    <row r="239" spans="1:38" s="532" customFormat="1" ht="17.25" customHeight="1">
      <c r="A239" s="518" t="str">
        <f t="shared" si="3"/>
        <v>A02AA018-00031 Pile Work Piling Work Pretensioned High-strength Concrete Pile (Type-A) Augering with Casing     Including Pile Connection and Joint Welding Work  DIA&lt;400</v>
      </c>
      <c r="B239" s="523" t="s">
        <v>2342</v>
      </c>
      <c r="C239" s="523"/>
      <c r="D239" s="524" t="s">
        <v>2080</v>
      </c>
      <c r="E239" s="525" t="s">
        <v>2081</v>
      </c>
      <c r="F239" s="524" t="s">
        <v>2082</v>
      </c>
      <c r="G239" s="525" t="s">
        <v>2083</v>
      </c>
      <c r="H239" s="524" t="s">
        <v>2309</v>
      </c>
      <c r="I239" s="525" t="s">
        <v>2318</v>
      </c>
      <c r="J239" s="524" t="s">
        <v>2131</v>
      </c>
      <c r="K239" s="527" t="s">
        <v>2132</v>
      </c>
      <c r="L239" s="524" t="s">
        <v>1924</v>
      </c>
      <c r="M239" s="527"/>
      <c r="N239" s="524" t="s">
        <v>1924</v>
      </c>
      <c r="O239" s="527"/>
      <c r="P239" s="524" t="s">
        <v>1924</v>
      </c>
      <c r="Q239" s="527"/>
      <c r="R239" s="524" t="s">
        <v>1924</v>
      </c>
      <c r="S239" s="527"/>
      <c r="T239" s="524" t="s">
        <v>1932</v>
      </c>
      <c r="U239" s="527" t="s">
        <v>2088</v>
      </c>
      <c r="V239" s="524" t="s">
        <v>1924</v>
      </c>
      <c r="W239" s="527"/>
      <c r="X239" s="524" t="s">
        <v>2203</v>
      </c>
      <c r="Y239" s="527" t="s">
        <v>2204</v>
      </c>
      <c r="Z239" s="528"/>
      <c r="AA239" s="528" t="s">
        <v>2089</v>
      </c>
      <c r="AB239" s="528" t="s">
        <v>2090</v>
      </c>
      <c r="AC239" s="528"/>
      <c r="AD239" s="528"/>
      <c r="AE239" s="528"/>
      <c r="AF239" s="528"/>
      <c r="AG239" s="528"/>
      <c r="AH239" s="528"/>
      <c r="AI239" s="529" t="s">
        <v>2091</v>
      </c>
      <c r="AJ239" s="529" t="s">
        <v>2091</v>
      </c>
      <c r="AK239" s="523" t="s">
        <v>2311</v>
      </c>
      <c r="AL239" s="523" t="s">
        <v>2342</v>
      </c>
    </row>
    <row r="240" spans="1:38" s="537" customFormat="1" ht="17.25" customHeight="1">
      <c r="A240" s="518" t="str">
        <f t="shared" si="3"/>
        <v>A02AA018-00032 Pile Work Piling Work Pretensioned High-strength Concrete Pile (Type-A) Augering with Casing     Including Pile Connection and Joint Welding Work  400 ≤ DIA &lt;500</v>
      </c>
      <c r="B240" s="523" t="s">
        <v>2343</v>
      </c>
      <c r="C240" s="523"/>
      <c r="D240" s="524" t="s">
        <v>2080</v>
      </c>
      <c r="E240" s="525" t="s">
        <v>2081</v>
      </c>
      <c r="F240" s="524" t="s">
        <v>2082</v>
      </c>
      <c r="G240" s="525" t="s">
        <v>2083</v>
      </c>
      <c r="H240" s="524" t="s">
        <v>2309</v>
      </c>
      <c r="I240" s="525" t="s">
        <v>2318</v>
      </c>
      <c r="J240" s="524" t="s">
        <v>2131</v>
      </c>
      <c r="K240" s="527" t="s">
        <v>2132</v>
      </c>
      <c r="L240" s="524" t="s">
        <v>1924</v>
      </c>
      <c r="M240" s="527"/>
      <c r="N240" s="524" t="s">
        <v>1924</v>
      </c>
      <c r="O240" s="527"/>
      <c r="P240" s="524" t="s">
        <v>1924</v>
      </c>
      <c r="Q240" s="527"/>
      <c r="R240" s="524" t="s">
        <v>1924</v>
      </c>
      <c r="S240" s="527"/>
      <c r="T240" s="524" t="s">
        <v>1932</v>
      </c>
      <c r="U240" s="527" t="s">
        <v>2088</v>
      </c>
      <c r="V240" s="524" t="s">
        <v>1924</v>
      </c>
      <c r="W240" s="527"/>
      <c r="X240" s="524" t="s">
        <v>2206</v>
      </c>
      <c r="Y240" s="527" t="s">
        <v>2207</v>
      </c>
      <c r="Z240" s="528"/>
      <c r="AA240" s="528" t="s">
        <v>2089</v>
      </c>
      <c r="AB240" s="528" t="s">
        <v>2090</v>
      </c>
      <c r="AC240" s="528"/>
      <c r="AD240" s="528"/>
      <c r="AE240" s="528"/>
      <c r="AF240" s="528"/>
      <c r="AG240" s="528"/>
      <c r="AH240" s="528"/>
      <c r="AI240" s="529" t="s">
        <v>2091</v>
      </c>
      <c r="AJ240" s="529" t="s">
        <v>2091</v>
      </c>
      <c r="AK240" s="523" t="s">
        <v>2311</v>
      </c>
      <c r="AL240" s="523" t="s">
        <v>2343</v>
      </c>
    </row>
    <row r="241" spans="1:38" s="537" customFormat="1" ht="17.25" customHeight="1">
      <c r="A241" s="518" t="str">
        <f t="shared" si="3"/>
        <v>A02AA018-00033 Pile Work Piling Work Pretensioned High-strength Concrete Pile (Type-A) Augering with Casing     Including Pile Connection and Joint Welding Work  500 ≤ DIA &lt;600</v>
      </c>
      <c r="B241" s="523" t="s">
        <v>2344</v>
      </c>
      <c r="C241" s="523"/>
      <c r="D241" s="524" t="s">
        <v>2080</v>
      </c>
      <c r="E241" s="525" t="s">
        <v>2081</v>
      </c>
      <c r="F241" s="524" t="s">
        <v>2082</v>
      </c>
      <c r="G241" s="525" t="s">
        <v>2083</v>
      </c>
      <c r="H241" s="524" t="s">
        <v>2309</v>
      </c>
      <c r="I241" s="525" t="s">
        <v>2318</v>
      </c>
      <c r="J241" s="524" t="s">
        <v>2131</v>
      </c>
      <c r="K241" s="527" t="s">
        <v>2132</v>
      </c>
      <c r="L241" s="524" t="s">
        <v>1924</v>
      </c>
      <c r="M241" s="527"/>
      <c r="N241" s="524" t="s">
        <v>1924</v>
      </c>
      <c r="O241" s="527"/>
      <c r="P241" s="524" t="s">
        <v>1924</v>
      </c>
      <c r="Q241" s="527"/>
      <c r="R241" s="524" t="s">
        <v>1924</v>
      </c>
      <c r="S241" s="527"/>
      <c r="T241" s="524" t="s">
        <v>1932</v>
      </c>
      <c r="U241" s="527" t="s">
        <v>2088</v>
      </c>
      <c r="V241" s="524" t="s">
        <v>1924</v>
      </c>
      <c r="W241" s="527"/>
      <c r="X241" s="524" t="s">
        <v>2209</v>
      </c>
      <c r="Y241" s="527" t="s">
        <v>2210</v>
      </c>
      <c r="Z241" s="528"/>
      <c r="AA241" s="528" t="s">
        <v>2089</v>
      </c>
      <c r="AB241" s="528" t="s">
        <v>2090</v>
      </c>
      <c r="AC241" s="528"/>
      <c r="AD241" s="528"/>
      <c r="AE241" s="528"/>
      <c r="AF241" s="528"/>
      <c r="AG241" s="528"/>
      <c r="AH241" s="528"/>
      <c r="AI241" s="529" t="s">
        <v>2091</v>
      </c>
      <c r="AJ241" s="529" t="s">
        <v>2091</v>
      </c>
      <c r="AK241" s="523" t="s">
        <v>2311</v>
      </c>
      <c r="AL241" s="523" t="s">
        <v>2344</v>
      </c>
    </row>
    <row r="242" spans="1:38" s="537" customFormat="1" ht="17.25" customHeight="1">
      <c r="A242" s="518" t="str">
        <f t="shared" si="3"/>
        <v>A02AA018-00034 Pile Work Piling Work Pretensioned High-strength Concrete Pile (Type-A) Augering with Casing     Including Pile Connection and Joint Welding Work  600 ≤ DIA &lt;700</v>
      </c>
      <c r="B242" s="523" t="s">
        <v>2345</v>
      </c>
      <c r="C242" s="523"/>
      <c r="D242" s="524" t="s">
        <v>2080</v>
      </c>
      <c r="E242" s="525" t="s">
        <v>2081</v>
      </c>
      <c r="F242" s="524" t="s">
        <v>2082</v>
      </c>
      <c r="G242" s="525" t="s">
        <v>2083</v>
      </c>
      <c r="H242" s="524" t="s">
        <v>2309</v>
      </c>
      <c r="I242" s="525" t="s">
        <v>2318</v>
      </c>
      <c r="J242" s="524" t="s">
        <v>2131</v>
      </c>
      <c r="K242" s="527" t="s">
        <v>2132</v>
      </c>
      <c r="L242" s="524" t="s">
        <v>1924</v>
      </c>
      <c r="M242" s="527"/>
      <c r="N242" s="524" t="s">
        <v>1924</v>
      </c>
      <c r="O242" s="527"/>
      <c r="P242" s="524" t="s">
        <v>1924</v>
      </c>
      <c r="Q242" s="527"/>
      <c r="R242" s="524" t="s">
        <v>1924</v>
      </c>
      <c r="S242" s="527"/>
      <c r="T242" s="524" t="s">
        <v>1932</v>
      </c>
      <c r="U242" s="527" t="s">
        <v>2088</v>
      </c>
      <c r="V242" s="524" t="s">
        <v>1924</v>
      </c>
      <c r="W242" s="527"/>
      <c r="X242" s="524" t="s">
        <v>2212</v>
      </c>
      <c r="Y242" s="527" t="s">
        <v>2213</v>
      </c>
      <c r="Z242" s="528"/>
      <c r="AA242" s="528" t="s">
        <v>2089</v>
      </c>
      <c r="AB242" s="528" t="s">
        <v>2090</v>
      </c>
      <c r="AC242" s="528"/>
      <c r="AD242" s="528"/>
      <c r="AE242" s="528"/>
      <c r="AF242" s="528"/>
      <c r="AG242" s="528"/>
      <c r="AH242" s="528"/>
      <c r="AI242" s="529" t="s">
        <v>2091</v>
      </c>
      <c r="AJ242" s="529" t="s">
        <v>2091</v>
      </c>
      <c r="AK242" s="523" t="s">
        <v>2311</v>
      </c>
      <c r="AL242" s="523" t="s">
        <v>2345</v>
      </c>
    </row>
    <row r="243" spans="1:38" s="537" customFormat="1" ht="17.25" customHeight="1">
      <c r="A243" s="518" t="str">
        <f t="shared" si="3"/>
        <v>A02AA018-00035 Pile Work Piling Work Pretensioned High-strength Concrete Pile (Type-A) Augering with Casing     Including Pile Connection and Joint Welding Work  700 ≤ DIA &lt;800</v>
      </c>
      <c r="B243" s="523" t="s">
        <v>2346</v>
      </c>
      <c r="C243" s="523"/>
      <c r="D243" s="524" t="s">
        <v>2080</v>
      </c>
      <c r="E243" s="525" t="s">
        <v>2081</v>
      </c>
      <c r="F243" s="524" t="s">
        <v>2082</v>
      </c>
      <c r="G243" s="525" t="s">
        <v>2083</v>
      </c>
      <c r="H243" s="524" t="s">
        <v>2309</v>
      </c>
      <c r="I243" s="525" t="s">
        <v>2318</v>
      </c>
      <c r="J243" s="524" t="s">
        <v>2131</v>
      </c>
      <c r="K243" s="527" t="s">
        <v>2132</v>
      </c>
      <c r="L243" s="524" t="s">
        <v>1924</v>
      </c>
      <c r="M243" s="527"/>
      <c r="N243" s="524" t="s">
        <v>1924</v>
      </c>
      <c r="O243" s="527"/>
      <c r="P243" s="524" t="s">
        <v>1924</v>
      </c>
      <c r="Q243" s="527"/>
      <c r="R243" s="524" t="s">
        <v>1924</v>
      </c>
      <c r="S243" s="527"/>
      <c r="T243" s="524" t="s">
        <v>1932</v>
      </c>
      <c r="U243" s="527" t="s">
        <v>2088</v>
      </c>
      <c r="V243" s="524" t="s">
        <v>1924</v>
      </c>
      <c r="W243" s="527"/>
      <c r="X243" s="524" t="s">
        <v>2215</v>
      </c>
      <c r="Y243" s="527" t="s">
        <v>2216</v>
      </c>
      <c r="Z243" s="528"/>
      <c r="AA243" s="528" t="s">
        <v>2089</v>
      </c>
      <c r="AB243" s="528" t="s">
        <v>2090</v>
      </c>
      <c r="AC243" s="528"/>
      <c r="AD243" s="528"/>
      <c r="AE243" s="528"/>
      <c r="AF243" s="528"/>
      <c r="AG243" s="528"/>
      <c r="AH243" s="528"/>
      <c r="AI243" s="529" t="s">
        <v>2091</v>
      </c>
      <c r="AJ243" s="529" t="s">
        <v>2091</v>
      </c>
      <c r="AK243" s="523" t="s">
        <v>2311</v>
      </c>
      <c r="AL243" s="523" t="s">
        <v>2346</v>
      </c>
    </row>
    <row r="244" spans="1:38" s="537" customFormat="1" ht="17.25" customHeight="1">
      <c r="A244" s="518" t="str">
        <f t="shared" si="3"/>
        <v>A02AA018-00036 Pile Work Piling Work Pretensioned High-strength Concrete Pile (Type-A) Augering with Casing     Including Pile Connection and Joint Welding Work  800 ≤ DIA &lt;900</v>
      </c>
      <c r="B244" s="523" t="s">
        <v>2347</v>
      </c>
      <c r="C244" s="523"/>
      <c r="D244" s="524" t="s">
        <v>2080</v>
      </c>
      <c r="E244" s="525" t="s">
        <v>2081</v>
      </c>
      <c r="F244" s="524" t="s">
        <v>2082</v>
      </c>
      <c r="G244" s="525" t="s">
        <v>2083</v>
      </c>
      <c r="H244" s="524" t="s">
        <v>2309</v>
      </c>
      <c r="I244" s="525" t="s">
        <v>2318</v>
      </c>
      <c r="J244" s="524" t="s">
        <v>2131</v>
      </c>
      <c r="K244" s="527" t="s">
        <v>2132</v>
      </c>
      <c r="L244" s="524" t="s">
        <v>1924</v>
      </c>
      <c r="M244" s="527"/>
      <c r="N244" s="524" t="s">
        <v>1924</v>
      </c>
      <c r="O244" s="527"/>
      <c r="P244" s="524" t="s">
        <v>1924</v>
      </c>
      <c r="Q244" s="527"/>
      <c r="R244" s="524" t="s">
        <v>1924</v>
      </c>
      <c r="S244" s="527"/>
      <c r="T244" s="524" t="s">
        <v>1932</v>
      </c>
      <c r="U244" s="527" t="s">
        <v>2088</v>
      </c>
      <c r="V244" s="524" t="s">
        <v>1924</v>
      </c>
      <c r="W244" s="527"/>
      <c r="X244" s="524" t="s">
        <v>2218</v>
      </c>
      <c r="Y244" s="527" t="s">
        <v>2219</v>
      </c>
      <c r="Z244" s="528"/>
      <c r="AA244" s="528" t="s">
        <v>2089</v>
      </c>
      <c r="AB244" s="528" t="s">
        <v>2090</v>
      </c>
      <c r="AC244" s="528"/>
      <c r="AD244" s="528"/>
      <c r="AE244" s="528"/>
      <c r="AF244" s="528"/>
      <c r="AG244" s="528"/>
      <c r="AH244" s="528"/>
      <c r="AI244" s="529" t="s">
        <v>2091</v>
      </c>
      <c r="AJ244" s="529" t="s">
        <v>2091</v>
      </c>
      <c r="AK244" s="523" t="s">
        <v>2311</v>
      </c>
      <c r="AL244" s="523" t="s">
        <v>2347</v>
      </c>
    </row>
    <row r="245" spans="1:38" s="537" customFormat="1" ht="17.25" customHeight="1">
      <c r="A245" s="518" t="str">
        <f t="shared" si="3"/>
        <v>A02AA018-00037 Pile Work Piling Work Pretensioned High-strength Concrete Pile (Type-A) Augering with Casing     Including Pile Connection and Joint Welding Work  900 ≤ DIA &lt;1000</v>
      </c>
      <c r="B245" s="523" t="s">
        <v>2348</v>
      </c>
      <c r="C245" s="523"/>
      <c r="D245" s="524" t="s">
        <v>2080</v>
      </c>
      <c r="E245" s="525" t="s">
        <v>2081</v>
      </c>
      <c r="F245" s="524" t="s">
        <v>2082</v>
      </c>
      <c r="G245" s="525" t="s">
        <v>2083</v>
      </c>
      <c r="H245" s="524" t="s">
        <v>2309</v>
      </c>
      <c r="I245" s="525" t="s">
        <v>2318</v>
      </c>
      <c r="J245" s="524" t="s">
        <v>2131</v>
      </c>
      <c r="K245" s="527" t="s">
        <v>2132</v>
      </c>
      <c r="L245" s="524" t="s">
        <v>1924</v>
      </c>
      <c r="M245" s="527"/>
      <c r="N245" s="524" t="s">
        <v>1924</v>
      </c>
      <c r="O245" s="527"/>
      <c r="P245" s="524" t="s">
        <v>1924</v>
      </c>
      <c r="Q245" s="527"/>
      <c r="R245" s="524" t="s">
        <v>1924</v>
      </c>
      <c r="S245" s="527"/>
      <c r="T245" s="524" t="s">
        <v>1932</v>
      </c>
      <c r="U245" s="527" t="s">
        <v>2088</v>
      </c>
      <c r="V245" s="524" t="s">
        <v>1924</v>
      </c>
      <c r="W245" s="527"/>
      <c r="X245" s="524" t="s">
        <v>2221</v>
      </c>
      <c r="Y245" s="527" t="s">
        <v>2222</v>
      </c>
      <c r="Z245" s="528"/>
      <c r="AA245" s="528" t="s">
        <v>2089</v>
      </c>
      <c r="AB245" s="528" t="s">
        <v>2090</v>
      </c>
      <c r="AC245" s="528"/>
      <c r="AD245" s="528"/>
      <c r="AE245" s="528"/>
      <c r="AF245" s="528"/>
      <c r="AG245" s="528"/>
      <c r="AH245" s="528"/>
      <c r="AI245" s="529" t="s">
        <v>2091</v>
      </c>
      <c r="AJ245" s="529" t="s">
        <v>2091</v>
      </c>
      <c r="AK245" s="523" t="s">
        <v>2311</v>
      </c>
      <c r="AL245" s="523" t="s">
        <v>2348</v>
      </c>
    </row>
    <row r="246" spans="1:38" ht="17.25" customHeight="1">
      <c r="A246" s="518" t="str">
        <f t="shared" si="3"/>
        <v>A02AA018-00038 Pile Work Piling Work Pretensioned High-strength Concrete Pile (Type-A) Augering with Casing     Including Pile Connection and Joint Welding Work  1000 ≤ DIA &lt;1200</v>
      </c>
      <c r="B246" s="523" t="s">
        <v>2349</v>
      </c>
      <c r="C246" s="523"/>
      <c r="D246" s="524" t="s">
        <v>2080</v>
      </c>
      <c r="E246" s="525" t="s">
        <v>2081</v>
      </c>
      <c r="F246" s="524" t="s">
        <v>2082</v>
      </c>
      <c r="G246" s="525" t="s">
        <v>2083</v>
      </c>
      <c r="H246" s="524" t="s">
        <v>2309</v>
      </c>
      <c r="I246" s="525" t="s">
        <v>2318</v>
      </c>
      <c r="J246" s="524" t="s">
        <v>2131</v>
      </c>
      <c r="K246" s="527" t="s">
        <v>2132</v>
      </c>
      <c r="L246" s="524" t="s">
        <v>1924</v>
      </c>
      <c r="M246" s="527"/>
      <c r="N246" s="524" t="s">
        <v>1924</v>
      </c>
      <c r="O246" s="527"/>
      <c r="P246" s="524" t="s">
        <v>1924</v>
      </c>
      <c r="Q246" s="527"/>
      <c r="R246" s="524" t="s">
        <v>1924</v>
      </c>
      <c r="S246" s="527"/>
      <c r="T246" s="524" t="s">
        <v>1932</v>
      </c>
      <c r="U246" s="527" t="s">
        <v>2088</v>
      </c>
      <c r="V246" s="524" t="s">
        <v>1924</v>
      </c>
      <c r="W246" s="527"/>
      <c r="X246" s="524" t="s">
        <v>2224</v>
      </c>
      <c r="Y246" s="527" t="s">
        <v>2225</v>
      </c>
      <c r="Z246" s="528"/>
      <c r="AA246" s="528" t="s">
        <v>2089</v>
      </c>
      <c r="AB246" s="528" t="s">
        <v>2090</v>
      </c>
      <c r="AC246" s="528"/>
      <c r="AD246" s="528"/>
      <c r="AE246" s="528"/>
      <c r="AF246" s="528"/>
      <c r="AG246" s="528"/>
      <c r="AH246" s="528"/>
      <c r="AI246" s="529" t="s">
        <v>2091</v>
      </c>
      <c r="AJ246" s="529" t="s">
        <v>2091</v>
      </c>
      <c r="AK246" s="523" t="s">
        <v>2311</v>
      </c>
      <c r="AL246" s="523" t="s">
        <v>2349</v>
      </c>
    </row>
    <row r="247" spans="1:38" ht="17.25" customHeight="1">
      <c r="A247" s="518" t="str">
        <f t="shared" si="3"/>
        <v>A02AA018-00039 Pile Work Piling Work Pretensioned High-strength Concrete Pile (Type-A) Percussion Rotary Drilling with Casing     Including Pile Connection and Joint Welding Work  DIA&lt;400</v>
      </c>
      <c r="B247" s="523" t="s">
        <v>2350</v>
      </c>
      <c r="C247" s="523"/>
      <c r="D247" s="524" t="s">
        <v>2080</v>
      </c>
      <c r="E247" s="525" t="s">
        <v>2081</v>
      </c>
      <c r="F247" s="524" t="s">
        <v>2082</v>
      </c>
      <c r="G247" s="525" t="s">
        <v>2083</v>
      </c>
      <c r="H247" s="524" t="s">
        <v>2309</v>
      </c>
      <c r="I247" s="525" t="s">
        <v>2318</v>
      </c>
      <c r="J247" s="524" t="s">
        <v>2137</v>
      </c>
      <c r="K247" s="527" t="s">
        <v>2138</v>
      </c>
      <c r="L247" s="524" t="s">
        <v>1924</v>
      </c>
      <c r="M247" s="527"/>
      <c r="N247" s="524" t="s">
        <v>1924</v>
      </c>
      <c r="O247" s="527"/>
      <c r="P247" s="524" t="s">
        <v>1924</v>
      </c>
      <c r="Q247" s="527"/>
      <c r="R247" s="524" t="s">
        <v>1924</v>
      </c>
      <c r="S247" s="527"/>
      <c r="T247" s="524" t="s">
        <v>1932</v>
      </c>
      <c r="U247" s="527" t="s">
        <v>2088</v>
      </c>
      <c r="V247" s="524" t="s">
        <v>1924</v>
      </c>
      <c r="W247" s="527"/>
      <c r="X247" s="524" t="s">
        <v>2203</v>
      </c>
      <c r="Y247" s="527" t="s">
        <v>2204</v>
      </c>
      <c r="Z247" s="528"/>
      <c r="AA247" s="528" t="s">
        <v>2089</v>
      </c>
      <c r="AB247" s="528" t="s">
        <v>2090</v>
      </c>
      <c r="AC247" s="528"/>
      <c r="AD247" s="528"/>
      <c r="AE247" s="528"/>
      <c r="AF247" s="528"/>
      <c r="AG247" s="528"/>
      <c r="AH247" s="528"/>
      <c r="AI247" s="529" t="s">
        <v>2091</v>
      </c>
      <c r="AJ247" s="529" t="s">
        <v>2091</v>
      </c>
      <c r="AK247" s="523" t="s">
        <v>2311</v>
      </c>
      <c r="AL247" s="523" t="s">
        <v>2350</v>
      </c>
    </row>
    <row r="248" spans="1:38" ht="17.25" customHeight="1">
      <c r="A248" s="518" t="str">
        <f t="shared" si="3"/>
        <v>A02AA018-00040 Pile Work Piling Work Pretensioned High-strength Concrete Pile (Type-A) Percussion Rotary Drilling with Casing     Including Pile Connection and Joint Welding Work  400 ≤ DIA &lt;500</v>
      </c>
      <c r="B248" s="523" t="s">
        <v>2351</v>
      </c>
      <c r="C248" s="523"/>
      <c r="D248" s="524" t="s">
        <v>2080</v>
      </c>
      <c r="E248" s="525" t="s">
        <v>2081</v>
      </c>
      <c r="F248" s="524" t="s">
        <v>2082</v>
      </c>
      <c r="G248" s="525" t="s">
        <v>2083</v>
      </c>
      <c r="H248" s="524" t="s">
        <v>2309</v>
      </c>
      <c r="I248" s="525" t="s">
        <v>2318</v>
      </c>
      <c r="J248" s="524" t="s">
        <v>2137</v>
      </c>
      <c r="K248" s="527" t="s">
        <v>2138</v>
      </c>
      <c r="L248" s="524" t="s">
        <v>1924</v>
      </c>
      <c r="M248" s="527"/>
      <c r="N248" s="524" t="s">
        <v>1924</v>
      </c>
      <c r="O248" s="527"/>
      <c r="P248" s="524" t="s">
        <v>1924</v>
      </c>
      <c r="Q248" s="527"/>
      <c r="R248" s="524" t="s">
        <v>1924</v>
      </c>
      <c r="S248" s="527"/>
      <c r="T248" s="524" t="s">
        <v>1932</v>
      </c>
      <c r="U248" s="527" t="s">
        <v>2088</v>
      </c>
      <c r="V248" s="524" t="s">
        <v>1924</v>
      </c>
      <c r="W248" s="527"/>
      <c r="X248" s="524" t="s">
        <v>2206</v>
      </c>
      <c r="Y248" s="527" t="s">
        <v>2207</v>
      </c>
      <c r="Z248" s="528"/>
      <c r="AA248" s="528" t="s">
        <v>2089</v>
      </c>
      <c r="AB248" s="528" t="s">
        <v>2090</v>
      </c>
      <c r="AC248" s="528"/>
      <c r="AD248" s="528"/>
      <c r="AE248" s="528"/>
      <c r="AF248" s="528"/>
      <c r="AG248" s="528"/>
      <c r="AH248" s="528"/>
      <c r="AI248" s="529" t="s">
        <v>2091</v>
      </c>
      <c r="AJ248" s="529" t="s">
        <v>2091</v>
      </c>
      <c r="AK248" s="523" t="s">
        <v>2311</v>
      </c>
      <c r="AL248" s="523" t="s">
        <v>2351</v>
      </c>
    </row>
    <row r="249" spans="1:38" ht="17.25" customHeight="1">
      <c r="A249" s="518" t="str">
        <f t="shared" si="3"/>
        <v>A02AA018-00041 Pile Work Piling Work Pretensioned High-strength Concrete Pile (Type-A) Percussion Rotary Drilling with Casing     Including Pile Connection and Joint Welding Work  500 ≤ DIA &lt;600</v>
      </c>
      <c r="B249" s="523" t="s">
        <v>2352</v>
      </c>
      <c r="C249" s="523"/>
      <c r="D249" s="524" t="s">
        <v>2080</v>
      </c>
      <c r="E249" s="525" t="s">
        <v>2081</v>
      </c>
      <c r="F249" s="524" t="s">
        <v>2082</v>
      </c>
      <c r="G249" s="525" t="s">
        <v>2083</v>
      </c>
      <c r="H249" s="524" t="s">
        <v>2309</v>
      </c>
      <c r="I249" s="525" t="s">
        <v>2318</v>
      </c>
      <c r="J249" s="524" t="s">
        <v>2137</v>
      </c>
      <c r="K249" s="527" t="s">
        <v>2138</v>
      </c>
      <c r="L249" s="524" t="s">
        <v>1924</v>
      </c>
      <c r="M249" s="527"/>
      <c r="N249" s="524" t="s">
        <v>1924</v>
      </c>
      <c r="O249" s="527"/>
      <c r="P249" s="524" t="s">
        <v>1924</v>
      </c>
      <c r="Q249" s="527"/>
      <c r="R249" s="524" t="s">
        <v>1924</v>
      </c>
      <c r="S249" s="527"/>
      <c r="T249" s="524" t="s">
        <v>1932</v>
      </c>
      <c r="U249" s="527" t="s">
        <v>2088</v>
      </c>
      <c r="V249" s="524" t="s">
        <v>1924</v>
      </c>
      <c r="W249" s="527"/>
      <c r="X249" s="524" t="s">
        <v>2209</v>
      </c>
      <c r="Y249" s="527" t="s">
        <v>2210</v>
      </c>
      <c r="Z249" s="528"/>
      <c r="AA249" s="528" t="s">
        <v>2089</v>
      </c>
      <c r="AB249" s="528" t="s">
        <v>2090</v>
      </c>
      <c r="AC249" s="528"/>
      <c r="AD249" s="528"/>
      <c r="AE249" s="528"/>
      <c r="AF249" s="528"/>
      <c r="AG249" s="528"/>
      <c r="AH249" s="528"/>
      <c r="AI249" s="529" t="s">
        <v>2091</v>
      </c>
      <c r="AJ249" s="529" t="s">
        <v>2091</v>
      </c>
      <c r="AK249" s="523" t="s">
        <v>2311</v>
      </c>
      <c r="AL249" s="523" t="s">
        <v>2352</v>
      </c>
    </row>
    <row r="250" spans="1:38" ht="17.25" customHeight="1">
      <c r="A250" s="518" t="str">
        <f t="shared" si="3"/>
        <v>A02AA018-00042 Pile Work Piling Work Pretensioned High-strength Concrete Pile (Type-A) Percussion Rotary Drilling with Casing     Including Pile Connection and Joint Welding Work  600 ≤ DIA &lt;700</v>
      </c>
      <c r="B250" s="523" t="s">
        <v>2353</v>
      </c>
      <c r="C250" s="523"/>
      <c r="D250" s="524" t="s">
        <v>2080</v>
      </c>
      <c r="E250" s="525" t="s">
        <v>2081</v>
      </c>
      <c r="F250" s="524" t="s">
        <v>2082</v>
      </c>
      <c r="G250" s="525" t="s">
        <v>2083</v>
      </c>
      <c r="H250" s="524" t="s">
        <v>2309</v>
      </c>
      <c r="I250" s="525" t="s">
        <v>2318</v>
      </c>
      <c r="J250" s="524" t="s">
        <v>2137</v>
      </c>
      <c r="K250" s="527" t="s">
        <v>2138</v>
      </c>
      <c r="L250" s="524" t="s">
        <v>1924</v>
      </c>
      <c r="M250" s="527"/>
      <c r="N250" s="524" t="s">
        <v>1924</v>
      </c>
      <c r="O250" s="527"/>
      <c r="P250" s="524" t="s">
        <v>1924</v>
      </c>
      <c r="Q250" s="527"/>
      <c r="R250" s="524" t="s">
        <v>1924</v>
      </c>
      <c r="S250" s="527"/>
      <c r="T250" s="524" t="s">
        <v>1932</v>
      </c>
      <c r="U250" s="527" t="s">
        <v>2088</v>
      </c>
      <c r="V250" s="524" t="s">
        <v>1924</v>
      </c>
      <c r="W250" s="527"/>
      <c r="X250" s="524" t="s">
        <v>2212</v>
      </c>
      <c r="Y250" s="527" t="s">
        <v>2213</v>
      </c>
      <c r="Z250" s="528"/>
      <c r="AA250" s="528" t="s">
        <v>2089</v>
      </c>
      <c r="AB250" s="528" t="s">
        <v>2090</v>
      </c>
      <c r="AC250" s="528"/>
      <c r="AD250" s="528"/>
      <c r="AE250" s="528"/>
      <c r="AF250" s="528"/>
      <c r="AG250" s="528"/>
      <c r="AH250" s="528"/>
      <c r="AI250" s="529" t="s">
        <v>2091</v>
      </c>
      <c r="AJ250" s="529" t="s">
        <v>2091</v>
      </c>
      <c r="AK250" s="523" t="s">
        <v>2311</v>
      </c>
      <c r="AL250" s="523" t="s">
        <v>2353</v>
      </c>
    </row>
    <row r="251" spans="1:38" ht="17.25" customHeight="1">
      <c r="A251" s="518" t="str">
        <f t="shared" si="3"/>
        <v>A02AA018-00043 Pile Work Piling Work Pretensioned High-strength Concrete Pile (Type-A) Percussion Rotary Drilling with Casing     Including Pile Connection and Joint Welding Work  700 ≤ DIA &lt;800</v>
      </c>
      <c r="B251" s="523" t="s">
        <v>2354</v>
      </c>
      <c r="C251" s="523"/>
      <c r="D251" s="524" t="s">
        <v>2080</v>
      </c>
      <c r="E251" s="525" t="s">
        <v>2081</v>
      </c>
      <c r="F251" s="524" t="s">
        <v>2082</v>
      </c>
      <c r="G251" s="525" t="s">
        <v>2083</v>
      </c>
      <c r="H251" s="524" t="s">
        <v>2309</v>
      </c>
      <c r="I251" s="525" t="s">
        <v>2318</v>
      </c>
      <c r="J251" s="524" t="s">
        <v>2137</v>
      </c>
      <c r="K251" s="527" t="s">
        <v>2138</v>
      </c>
      <c r="L251" s="524" t="s">
        <v>1924</v>
      </c>
      <c r="M251" s="527"/>
      <c r="N251" s="524" t="s">
        <v>1924</v>
      </c>
      <c r="O251" s="527"/>
      <c r="P251" s="524" t="s">
        <v>1924</v>
      </c>
      <c r="Q251" s="527"/>
      <c r="R251" s="524" t="s">
        <v>1924</v>
      </c>
      <c r="S251" s="527"/>
      <c r="T251" s="524" t="s">
        <v>1932</v>
      </c>
      <c r="U251" s="527" t="s">
        <v>2088</v>
      </c>
      <c r="V251" s="524" t="s">
        <v>1924</v>
      </c>
      <c r="W251" s="527"/>
      <c r="X251" s="524" t="s">
        <v>2215</v>
      </c>
      <c r="Y251" s="527" t="s">
        <v>2216</v>
      </c>
      <c r="Z251" s="528"/>
      <c r="AA251" s="528" t="s">
        <v>2089</v>
      </c>
      <c r="AB251" s="528" t="s">
        <v>2090</v>
      </c>
      <c r="AC251" s="528"/>
      <c r="AD251" s="528"/>
      <c r="AE251" s="528"/>
      <c r="AF251" s="528"/>
      <c r="AG251" s="528"/>
      <c r="AH251" s="528"/>
      <c r="AI251" s="529" t="s">
        <v>2091</v>
      </c>
      <c r="AJ251" s="529" t="s">
        <v>2091</v>
      </c>
      <c r="AK251" s="523" t="s">
        <v>2311</v>
      </c>
      <c r="AL251" s="523" t="s">
        <v>2354</v>
      </c>
    </row>
    <row r="252" spans="1:38" ht="17.25" customHeight="1">
      <c r="A252" s="518" t="str">
        <f t="shared" si="3"/>
        <v>A02AA018-00044 Pile Work Piling Work Pretensioned High-strength Concrete Pile (Type-A) Percussion Rotary Drilling with Casing     Including Pile Connection and Joint Welding Work  800 ≤ DIA &lt;900</v>
      </c>
      <c r="B252" s="523" t="s">
        <v>2355</v>
      </c>
      <c r="C252" s="523"/>
      <c r="D252" s="524" t="s">
        <v>2080</v>
      </c>
      <c r="E252" s="525" t="s">
        <v>2081</v>
      </c>
      <c r="F252" s="524" t="s">
        <v>2082</v>
      </c>
      <c r="G252" s="525" t="s">
        <v>2083</v>
      </c>
      <c r="H252" s="524" t="s">
        <v>2309</v>
      </c>
      <c r="I252" s="525" t="s">
        <v>2318</v>
      </c>
      <c r="J252" s="524" t="s">
        <v>2137</v>
      </c>
      <c r="K252" s="527" t="s">
        <v>2138</v>
      </c>
      <c r="L252" s="524" t="s">
        <v>1924</v>
      </c>
      <c r="M252" s="527"/>
      <c r="N252" s="524" t="s">
        <v>1924</v>
      </c>
      <c r="O252" s="527"/>
      <c r="P252" s="524" t="s">
        <v>1924</v>
      </c>
      <c r="Q252" s="527"/>
      <c r="R252" s="524" t="s">
        <v>1924</v>
      </c>
      <c r="S252" s="527"/>
      <c r="T252" s="524" t="s">
        <v>1932</v>
      </c>
      <c r="U252" s="527" t="s">
        <v>2088</v>
      </c>
      <c r="V252" s="524" t="s">
        <v>1924</v>
      </c>
      <c r="W252" s="527"/>
      <c r="X252" s="524" t="s">
        <v>2218</v>
      </c>
      <c r="Y252" s="527" t="s">
        <v>2219</v>
      </c>
      <c r="Z252" s="528"/>
      <c r="AA252" s="528" t="s">
        <v>2089</v>
      </c>
      <c r="AB252" s="528" t="s">
        <v>2090</v>
      </c>
      <c r="AC252" s="528"/>
      <c r="AD252" s="528"/>
      <c r="AE252" s="528"/>
      <c r="AF252" s="528"/>
      <c r="AG252" s="528"/>
      <c r="AH252" s="528"/>
      <c r="AI252" s="529" t="s">
        <v>2091</v>
      </c>
      <c r="AJ252" s="529" t="s">
        <v>2091</v>
      </c>
      <c r="AK252" s="523" t="s">
        <v>2311</v>
      </c>
      <c r="AL252" s="523" t="s">
        <v>2355</v>
      </c>
    </row>
    <row r="253" spans="1:38" ht="17.25" customHeight="1">
      <c r="A253" s="518" t="str">
        <f t="shared" si="3"/>
        <v>A02AA018-00045 Pile Work Piling Work Pretensioned High-strength Concrete Pile (Type-A) Percussion Rotary Drilling with Casing     Including Pile Connection and Joint Welding Work  900 ≤ DIA &lt;1000</v>
      </c>
      <c r="B253" s="523" t="s">
        <v>2356</v>
      </c>
      <c r="C253" s="523"/>
      <c r="D253" s="524" t="s">
        <v>2080</v>
      </c>
      <c r="E253" s="525" t="s">
        <v>2081</v>
      </c>
      <c r="F253" s="524" t="s">
        <v>2082</v>
      </c>
      <c r="G253" s="525" t="s">
        <v>2083</v>
      </c>
      <c r="H253" s="524" t="s">
        <v>2309</v>
      </c>
      <c r="I253" s="525" t="s">
        <v>2318</v>
      </c>
      <c r="J253" s="524" t="s">
        <v>2137</v>
      </c>
      <c r="K253" s="527" t="s">
        <v>2138</v>
      </c>
      <c r="L253" s="524" t="s">
        <v>1924</v>
      </c>
      <c r="M253" s="527"/>
      <c r="N253" s="524" t="s">
        <v>1924</v>
      </c>
      <c r="O253" s="527"/>
      <c r="P253" s="524" t="s">
        <v>1924</v>
      </c>
      <c r="Q253" s="527"/>
      <c r="R253" s="524" t="s">
        <v>1924</v>
      </c>
      <c r="S253" s="527"/>
      <c r="T253" s="524" t="s">
        <v>1932</v>
      </c>
      <c r="U253" s="527" t="s">
        <v>2088</v>
      </c>
      <c r="V253" s="524" t="s">
        <v>1924</v>
      </c>
      <c r="W253" s="527"/>
      <c r="X253" s="524" t="s">
        <v>2221</v>
      </c>
      <c r="Y253" s="527" t="s">
        <v>2222</v>
      </c>
      <c r="Z253" s="528"/>
      <c r="AA253" s="528" t="s">
        <v>2089</v>
      </c>
      <c r="AB253" s="528" t="s">
        <v>2090</v>
      </c>
      <c r="AC253" s="528"/>
      <c r="AD253" s="528"/>
      <c r="AE253" s="528"/>
      <c r="AF253" s="528"/>
      <c r="AG253" s="528"/>
      <c r="AH253" s="528"/>
      <c r="AI253" s="529" t="s">
        <v>2091</v>
      </c>
      <c r="AJ253" s="529" t="s">
        <v>2091</v>
      </c>
      <c r="AK253" s="523" t="s">
        <v>2311</v>
      </c>
      <c r="AL253" s="523" t="s">
        <v>2356</v>
      </c>
    </row>
    <row r="254" spans="1:38" ht="17.25" customHeight="1">
      <c r="A254" s="518" t="str">
        <f t="shared" si="3"/>
        <v>A02AA018-00046 Pile Work Piling Work Pretensioned High-strength Concrete Pile (Type-A) Percussion Rotary Drilling with Casing     Including Pile Connection and Joint Welding Work  1000 ≤ DIA &lt;1200</v>
      </c>
      <c r="B254" s="523" t="s">
        <v>2357</v>
      </c>
      <c r="C254" s="523"/>
      <c r="D254" s="524" t="s">
        <v>2080</v>
      </c>
      <c r="E254" s="525" t="s">
        <v>2081</v>
      </c>
      <c r="F254" s="524" t="s">
        <v>2082</v>
      </c>
      <c r="G254" s="525" t="s">
        <v>2083</v>
      </c>
      <c r="H254" s="524" t="s">
        <v>2309</v>
      </c>
      <c r="I254" s="525" t="s">
        <v>2318</v>
      </c>
      <c r="J254" s="524" t="s">
        <v>2137</v>
      </c>
      <c r="K254" s="527" t="s">
        <v>2138</v>
      </c>
      <c r="L254" s="524" t="s">
        <v>1924</v>
      </c>
      <c r="M254" s="527"/>
      <c r="N254" s="524" t="s">
        <v>1924</v>
      </c>
      <c r="O254" s="527"/>
      <c r="P254" s="524" t="s">
        <v>1924</v>
      </c>
      <c r="Q254" s="527"/>
      <c r="R254" s="524" t="s">
        <v>1924</v>
      </c>
      <c r="S254" s="527"/>
      <c r="T254" s="524" t="s">
        <v>1932</v>
      </c>
      <c r="U254" s="527" t="s">
        <v>2088</v>
      </c>
      <c r="V254" s="524" t="s">
        <v>1924</v>
      </c>
      <c r="W254" s="527"/>
      <c r="X254" s="524" t="s">
        <v>2224</v>
      </c>
      <c r="Y254" s="527" t="s">
        <v>2225</v>
      </c>
      <c r="Z254" s="528"/>
      <c r="AA254" s="528" t="s">
        <v>2089</v>
      </c>
      <c r="AB254" s="528" t="s">
        <v>2090</v>
      </c>
      <c r="AC254" s="528"/>
      <c r="AD254" s="528"/>
      <c r="AE254" s="528"/>
      <c r="AF254" s="528"/>
      <c r="AG254" s="528"/>
      <c r="AH254" s="528"/>
      <c r="AI254" s="529" t="s">
        <v>2091</v>
      </c>
      <c r="AJ254" s="529" t="s">
        <v>2091</v>
      </c>
      <c r="AK254" s="523" t="s">
        <v>2311</v>
      </c>
      <c r="AL254" s="523" t="s">
        <v>2357</v>
      </c>
    </row>
    <row r="255" spans="1:38" ht="17.25" customHeight="1">
      <c r="A255" s="518" t="str">
        <f t="shared" si="3"/>
        <v xml:space="preserve">A02AA019-00001 Pile Work Piling Work Pretensioned High-strength Concrete Pile (Type-B) Direct Driving     Including Pile Connection and Joint Welding Work  </v>
      </c>
      <c r="B255" s="523" t="s">
        <v>2358</v>
      </c>
      <c r="C255" s="523"/>
      <c r="D255" s="524" t="s">
        <v>2080</v>
      </c>
      <c r="E255" s="525" t="s">
        <v>2081</v>
      </c>
      <c r="F255" s="524" t="s">
        <v>2082</v>
      </c>
      <c r="G255" s="525" t="s">
        <v>2083</v>
      </c>
      <c r="H255" s="524" t="s">
        <v>2359</v>
      </c>
      <c r="I255" s="525" t="s">
        <v>2360</v>
      </c>
      <c r="J255" s="524" t="s">
        <v>2086</v>
      </c>
      <c r="K255" s="527" t="s">
        <v>2087</v>
      </c>
      <c r="L255" s="524" t="s">
        <v>1924</v>
      </c>
      <c r="M255" s="527"/>
      <c r="N255" s="524" t="s">
        <v>1924</v>
      </c>
      <c r="O255" s="527"/>
      <c r="P255" s="524" t="s">
        <v>1924</v>
      </c>
      <c r="Q255" s="527"/>
      <c r="R255" s="524" t="s">
        <v>1924</v>
      </c>
      <c r="S255" s="527"/>
      <c r="T255" s="524" t="s">
        <v>1932</v>
      </c>
      <c r="U255" s="527" t="s">
        <v>2088</v>
      </c>
      <c r="V255" s="524" t="s">
        <v>1924</v>
      </c>
      <c r="W255" s="527"/>
      <c r="X255" s="524" t="s">
        <v>1924</v>
      </c>
      <c r="Y255" s="527"/>
      <c r="Z255" s="528"/>
      <c r="AA255" s="528" t="s">
        <v>2089</v>
      </c>
      <c r="AB255" s="528" t="s">
        <v>2090</v>
      </c>
      <c r="AC255" s="528"/>
      <c r="AD255" s="528"/>
      <c r="AE255" s="528"/>
      <c r="AF255" s="528"/>
      <c r="AG255" s="528"/>
      <c r="AH255" s="528"/>
      <c r="AI255" s="529" t="s">
        <v>2091</v>
      </c>
      <c r="AJ255" s="529" t="s">
        <v>2091</v>
      </c>
      <c r="AK255" s="523" t="s">
        <v>2361</v>
      </c>
      <c r="AL255" s="523" t="s">
        <v>2358</v>
      </c>
    </row>
    <row r="256" spans="1:38" ht="17.25" customHeight="1">
      <c r="A256" s="518" t="str">
        <f t="shared" si="3"/>
        <v xml:space="preserve">A02AA019-00002 Pile Work Piling Work Pretensioned High-strength Concrete Pile (Type-B) Driving After Predrilling     Including Pile Connection and Joint Welding Work  </v>
      </c>
      <c r="B256" s="523" t="s">
        <v>2362</v>
      </c>
      <c r="C256" s="523"/>
      <c r="D256" s="524" t="s">
        <v>2080</v>
      </c>
      <c r="E256" s="525" t="s">
        <v>2081</v>
      </c>
      <c r="F256" s="524" t="s">
        <v>2082</v>
      </c>
      <c r="G256" s="525" t="s">
        <v>2083</v>
      </c>
      <c r="H256" s="524" t="s">
        <v>2359</v>
      </c>
      <c r="I256" s="525" t="s">
        <v>2360</v>
      </c>
      <c r="J256" s="524" t="s">
        <v>2094</v>
      </c>
      <c r="K256" s="527" t="s">
        <v>2095</v>
      </c>
      <c r="L256" s="524" t="s">
        <v>1924</v>
      </c>
      <c r="M256" s="527"/>
      <c r="N256" s="524" t="s">
        <v>1924</v>
      </c>
      <c r="O256" s="527"/>
      <c r="P256" s="524" t="s">
        <v>1924</v>
      </c>
      <c r="Q256" s="527"/>
      <c r="R256" s="524" t="s">
        <v>1924</v>
      </c>
      <c r="S256" s="527"/>
      <c r="T256" s="524" t="s">
        <v>1932</v>
      </c>
      <c r="U256" s="527" t="s">
        <v>2088</v>
      </c>
      <c r="V256" s="524" t="s">
        <v>1924</v>
      </c>
      <c r="W256" s="527"/>
      <c r="X256" s="524" t="s">
        <v>1924</v>
      </c>
      <c r="Y256" s="527"/>
      <c r="Z256" s="528"/>
      <c r="AA256" s="528" t="s">
        <v>2089</v>
      </c>
      <c r="AB256" s="528" t="s">
        <v>2090</v>
      </c>
      <c r="AC256" s="528"/>
      <c r="AD256" s="528"/>
      <c r="AE256" s="528"/>
      <c r="AF256" s="528"/>
      <c r="AG256" s="528"/>
      <c r="AH256" s="528"/>
      <c r="AI256" s="529" t="s">
        <v>2091</v>
      </c>
      <c r="AJ256" s="529" t="s">
        <v>2091</v>
      </c>
      <c r="AK256" s="523" t="s">
        <v>2361</v>
      </c>
      <c r="AL256" s="523" t="s">
        <v>2362</v>
      </c>
    </row>
    <row r="257" spans="1:38" ht="17.25" customHeight="1">
      <c r="A257" s="518" t="str">
        <f t="shared" si="3"/>
        <v xml:space="preserve">A02AA019-00003 Pile Work Piling Work Pretensioned High-strength Concrete Pile (Type-B) Jacking     Including Pile Connection and Joint Welding Work  </v>
      </c>
      <c r="B257" s="523" t="s">
        <v>2363</v>
      </c>
      <c r="C257" s="523"/>
      <c r="D257" s="524" t="s">
        <v>2080</v>
      </c>
      <c r="E257" s="525" t="s">
        <v>2081</v>
      </c>
      <c r="F257" s="524" t="s">
        <v>2082</v>
      </c>
      <c r="G257" s="525" t="s">
        <v>2083</v>
      </c>
      <c r="H257" s="524" t="s">
        <v>2359</v>
      </c>
      <c r="I257" s="525" t="s">
        <v>2360</v>
      </c>
      <c r="J257" s="524" t="s">
        <v>2097</v>
      </c>
      <c r="K257" s="527" t="s">
        <v>2098</v>
      </c>
      <c r="L257" s="524" t="s">
        <v>1924</v>
      </c>
      <c r="M257" s="527"/>
      <c r="N257" s="524" t="s">
        <v>1924</v>
      </c>
      <c r="O257" s="527"/>
      <c r="P257" s="524" t="s">
        <v>1924</v>
      </c>
      <c r="Q257" s="527"/>
      <c r="R257" s="524" t="s">
        <v>1924</v>
      </c>
      <c r="S257" s="527"/>
      <c r="T257" s="524" t="s">
        <v>1932</v>
      </c>
      <c r="U257" s="527" t="s">
        <v>2088</v>
      </c>
      <c r="V257" s="524" t="s">
        <v>1924</v>
      </c>
      <c r="W257" s="527"/>
      <c r="X257" s="524" t="s">
        <v>1924</v>
      </c>
      <c r="Y257" s="527"/>
      <c r="Z257" s="528"/>
      <c r="AA257" s="528" t="s">
        <v>2089</v>
      </c>
      <c r="AB257" s="528" t="s">
        <v>2090</v>
      </c>
      <c r="AC257" s="528"/>
      <c r="AD257" s="528"/>
      <c r="AE257" s="528"/>
      <c r="AF257" s="528"/>
      <c r="AG257" s="528"/>
      <c r="AH257" s="528"/>
      <c r="AI257" s="529" t="s">
        <v>2091</v>
      </c>
      <c r="AJ257" s="529" t="s">
        <v>2091</v>
      </c>
      <c r="AK257" s="523" t="s">
        <v>2361</v>
      </c>
      <c r="AL257" s="523" t="s">
        <v>2363</v>
      </c>
    </row>
    <row r="258" spans="1:38" ht="17.25" customHeight="1">
      <c r="A258" s="518" t="str">
        <f t="shared" si="3"/>
        <v xml:space="preserve">A02AA019-00004 Pile Work Piling Work Pretensioned High-strength Concrete Pile (Type-B) Soil Cement Injected Precast(S.I.P) Pile Method     Including Pile Connection and Joint Welding Work  </v>
      </c>
      <c r="B258" s="523" t="s">
        <v>2364</v>
      </c>
      <c r="C258" s="523"/>
      <c r="D258" s="524" t="s">
        <v>2080</v>
      </c>
      <c r="E258" s="525" t="s">
        <v>2081</v>
      </c>
      <c r="F258" s="524" t="s">
        <v>2082</v>
      </c>
      <c r="G258" s="525" t="s">
        <v>2083</v>
      </c>
      <c r="H258" s="524" t="s">
        <v>2359</v>
      </c>
      <c r="I258" s="525" t="s">
        <v>2360</v>
      </c>
      <c r="J258" s="524" t="s">
        <v>2100</v>
      </c>
      <c r="K258" s="527" t="s">
        <v>2197</v>
      </c>
      <c r="L258" s="524" t="s">
        <v>1924</v>
      </c>
      <c r="M258" s="527"/>
      <c r="N258" s="524" t="s">
        <v>1924</v>
      </c>
      <c r="O258" s="527"/>
      <c r="P258" s="524" t="s">
        <v>1924</v>
      </c>
      <c r="Q258" s="527"/>
      <c r="R258" s="524" t="s">
        <v>1924</v>
      </c>
      <c r="S258" s="527"/>
      <c r="T258" s="524" t="s">
        <v>1932</v>
      </c>
      <c r="U258" s="527" t="s">
        <v>2088</v>
      </c>
      <c r="V258" s="524" t="s">
        <v>1924</v>
      </c>
      <c r="W258" s="527"/>
      <c r="X258" s="524" t="s">
        <v>1924</v>
      </c>
      <c r="Y258" s="527"/>
      <c r="Z258" s="528"/>
      <c r="AA258" s="528" t="s">
        <v>2089</v>
      </c>
      <c r="AB258" s="528" t="s">
        <v>2090</v>
      </c>
      <c r="AC258" s="528"/>
      <c r="AD258" s="528"/>
      <c r="AE258" s="528"/>
      <c r="AF258" s="528"/>
      <c r="AG258" s="528"/>
      <c r="AH258" s="528"/>
      <c r="AI258" s="529" t="s">
        <v>2091</v>
      </c>
      <c r="AJ258" s="529" t="s">
        <v>2091</v>
      </c>
      <c r="AK258" s="523" t="s">
        <v>2361</v>
      </c>
      <c r="AL258" s="523" t="s">
        <v>2364</v>
      </c>
    </row>
    <row r="259" spans="1:38" ht="17.25" customHeight="1">
      <c r="A259" s="518" t="str">
        <f t="shared" si="3"/>
        <v xml:space="preserve">A02AA019-00005 Pile Work Piling Work Pretensioned High-strength Concrete Pile (Type-B) Double Rod Auger(D.R.A)     Including Pile Connection and Joint Welding Work  </v>
      </c>
      <c r="B259" s="523" t="s">
        <v>2365</v>
      </c>
      <c r="C259" s="523"/>
      <c r="D259" s="524" t="s">
        <v>2080</v>
      </c>
      <c r="E259" s="525" t="s">
        <v>2081</v>
      </c>
      <c r="F259" s="524" t="s">
        <v>2082</v>
      </c>
      <c r="G259" s="525" t="s">
        <v>2083</v>
      </c>
      <c r="H259" s="524" t="s">
        <v>2359</v>
      </c>
      <c r="I259" s="525" t="s">
        <v>2360</v>
      </c>
      <c r="J259" s="524" t="s">
        <v>2103</v>
      </c>
      <c r="K259" s="527" t="s">
        <v>2199</v>
      </c>
      <c r="L259" s="524" t="s">
        <v>1924</v>
      </c>
      <c r="M259" s="527"/>
      <c r="N259" s="524" t="s">
        <v>1924</v>
      </c>
      <c r="O259" s="527"/>
      <c r="P259" s="524" t="s">
        <v>1924</v>
      </c>
      <c r="Q259" s="527"/>
      <c r="R259" s="524" t="s">
        <v>1924</v>
      </c>
      <c r="S259" s="527"/>
      <c r="T259" s="524" t="s">
        <v>1932</v>
      </c>
      <c r="U259" s="527" t="s">
        <v>2088</v>
      </c>
      <c r="V259" s="524" t="s">
        <v>1924</v>
      </c>
      <c r="W259" s="527"/>
      <c r="X259" s="524" t="s">
        <v>1924</v>
      </c>
      <c r="Y259" s="527"/>
      <c r="Z259" s="528"/>
      <c r="AA259" s="528" t="s">
        <v>2089</v>
      </c>
      <c r="AB259" s="528" t="s">
        <v>2090</v>
      </c>
      <c r="AC259" s="528"/>
      <c r="AD259" s="528"/>
      <c r="AE259" s="528"/>
      <c r="AF259" s="528"/>
      <c r="AG259" s="528"/>
      <c r="AH259" s="528"/>
      <c r="AI259" s="529" t="s">
        <v>2091</v>
      </c>
      <c r="AJ259" s="529" t="s">
        <v>2091</v>
      </c>
      <c r="AK259" s="523" t="s">
        <v>2361</v>
      </c>
      <c r="AL259" s="523" t="s">
        <v>2365</v>
      </c>
    </row>
    <row r="260" spans="1:38" s="532" customFormat="1" ht="17.25" customHeight="1">
      <c r="A260" s="518" t="str">
        <f t="shared" si="3"/>
        <v xml:space="preserve">A02AA019-00006 Pile Work Piling Work Pretensioned High-strength Concrete Pile (Type-B) Percussion Rotary Drill(P.R.D) Pile Method     Including Pile Connection and Joint Welding Work  </v>
      </c>
      <c r="B260" s="523" t="s">
        <v>2366</v>
      </c>
      <c r="C260" s="523"/>
      <c r="D260" s="524" t="s">
        <v>2080</v>
      </c>
      <c r="E260" s="525" t="s">
        <v>2081</v>
      </c>
      <c r="F260" s="524" t="s">
        <v>2082</v>
      </c>
      <c r="G260" s="525" t="s">
        <v>2083</v>
      </c>
      <c r="H260" s="524" t="s">
        <v>2359</v>
      </c>
      <c r="I260" s="525" t="s">
        <v>2360</v>
      </c>
      <c r="J260" s="524" t="s">
        <v>2106</v>
      </c>
      <c r="K260" s="527" t="s">
        <v>2201</v>
      </c>
      <c r="L260" s="524" t="s">
        <v>1924</v>
      </c>
      <c r="M260" s="527"/>
      <c r="N260" s="524" t="s">
        <v>1924</v>
      </c>
      <c r="O260" s="527"/>
      <c r="P260" s="524" t="s">
        <v>1924</v>
      </c>
      <c r="Q260" s="527"/>
      <c r="R260" s="524" t="s">
        <v>1924</v>
      </c>
      <c r="S260" s="527"/>
      <c r="T260" s="524" t="s">
        <v>1932</v>
      </c>
      <c r="U260" s="527" t="s">
        <v>2088</v>
      </c>
      <c r="V260" s="524" t="s">
        <v>1924</v>
      </c>
      <c r="W260" s="527"/>
      <c r="X260" s="524" t="s">
        <v>1924</v>
      </c>
      <c r="Y260" s="527"/>
      <c r="Z260" s="528"/>
      <c r="AA260" s="528" t="s">
        <v>2089</v>
      </c>
      <c r="AB260" s="528" t="s">
        <v>2090</v>
      </c>
      <c r="AC260" s="528"/>
      <c r="AD260" s="528"/>
      <c r="AE260" s="528"/>
      <c r="AF260" s="528"/>
      <c r="AG260" s="528"/>
      <c r="AH260" s="528"/>
      <c r="AI260" s="529" t="s">
        <v>2091</v>
      </c>
      <c r="AJ260" s="529" t="s">
        <v>2091</v>
      </c>
      <c r="AK260" s="523" t="s">
        <v>2361</v>
      </c>
      <c r="AL260" s="523" t="s">
        <v>2366</v>
      </c>
    </row>
    <row r="261" spans="1:38" ht="17.25" customHeight="1">
      <c r="A261" s="518" t="str">
        <f t="shared" si="3"/>
        <v>A02AA019-00007 Pile Work Piling Work Pretensioned High-strength Concrete Pile (Type-B) Direct Driving     Including Pile Connection and Joint Welding Work  DIA&lt;400</v>
      </c>
      <c r="B261" s="523" t="s">
        <v>2367</v>
      </c>
      <c r="C261" s="523"/>
      <c r="D261" s="524" t="s">
        <v>2080</v>
      </c>
      <c r="E261" s="525" t="s">
        <v>2081</v>
      </c>
      <c r="F261" s="524" t="s">
        <v>2082</v>
      </c>
      <c r="G261" s="525" t="s">
        <v>2083</v>
      </c>
      <c r="H261" s="524" t="s">
        <v>2359</v>
      </c>
      <c r="I261" s="525" t="s">
        <v>2368</v>
      </c>
      <c r="J261" s="524" t="s">
        <v>2086</v>
      </c>
      <c r="K261" s="527" t="s">
        <v>2087</v>
      </c>
      <c r="L261" s="524" t="s">
        <v>1924</v>
      </c>
      <c r="M261" s="527"/>
      <c r="N261" s="524" t="s">
        <v>1924</v>
      </c>
      <c r="O261" s="527"/>
      <c r="P261" s="524" t="s">
        <v>1924</v>
      </c>
      <c r="Q261" s="527"/>
      <c r="R261" s="524" t="s">
        <v>1924</v>
      </c>
      <c r="S261" s="527"/>
      <c r="T261" s="524" t="s">
        <v>1932</v>
      </c>
      <c r="U261" s="527" t="s">
        <v>2088</v>
      </c>
      <c r="V261" s="524" t="s">
        <v>1924</v>
      </c>
      <c r="W261" s="527"/>
      <c r="X261" s="524" t="s">
        <v>2203</v>
      </c>
      <c r="Y261" s="527" t="s">
        <v>2204</v>
      </c>
      <c r="Z261" s="528"/>
      <c r="AA261" s="528" t="s">
        <v>2089</v>
      </c>
      <c r="AB261" s="528" t="s">
        <v>2090</v>
      </c>
      <c r="AC261" s="528"/>
      <c r="AD261" s="528"/>
      <c r="AE261" s="528"/>
      <c r="AF261" s="528"/>
      <c r="AG261" s="528"/>
      <c r="AH261" s="528"/>
      <c r="AI261" s="529" t="s">
        <v>2091</v>
      </c>
      <c r="AJ261" s="529" t="s">
        <v>2091</v>
      </c>
      <c r="AK261" s="523" t="s">
        <v>2361</v>
      </c>
      <c r="AL261" s="523" t="s">
        <v>2367</v>
      </c>
    </row>
    <row r="262" spans="1:38" ht="17.25" customHeight="1">
      <c r="A262" s="518" t="str">
        <f t="shared" si="3"/>
        <v>A02AA019-00008 Pile Work Piling Work Pretensioned High-strength Concrete Pile (Type-B) Direct Driving     Including Pile Connection and Joint Welding Work  400 ≤ DIA &lt;500</v>
      </c>
      <c r="B262" s="523" t="s">
        <v>2369</v>
      </c>
      <c r="C262" s="523"/>
      <c r="D262" s="524" t="s">
        <v>2080</v>
      </c>
      <c r="E262" s="525" t="s">
        <v>2081</v>
      </c>
      <c r="F262" s="524" t="s">
        <v>2082</v>
      </c>
      <c r="G262" s="525" t="s">
        <v>2083</v>
      </c>
      <c r="H262" s="524" t="s">
        <v>2359</v>
      </c>
      <c r="I262" s="525" t="s">
        <v>2368</v>
      </c>
      <c r="J262" s="524" t="s">
        <v>2086</v>
      </c>
      <c r="K262" s="527" t="s">
        <v>2087</v>
      </c>
      <c r="L262" s="524" t="s">
        <v>1924</v>
      </c>
      <c r="M262" s="527"/>
      <c r="N262" s="524" t="s">
        <v>1924</v>
      </c>
      <c r="O262" s="527"/>
      <c r="P262" s="524" t="s">
        <v>1924</v>
      </c>
      <c r="Q262" s="527"/>
      <c r="R262" s="524" t="s">
        <v>1924</v>
      </c>
      <c r="S262" s="527"/>
      <c r="T262" s="524" t="s">
        <v>1932</v>
      </c>
      <c r="U262" s="527" t="s">
        <v>2088</v>
      </c>
      <c r="V262" s="524" t="s">
        <v>1924</v>
      </c>
      <c r="W262" s="527"/>
      <c r="X262" s="524" t="s">
        <v>2206</v>
      </c>
      <c r="Y262" s="527" t="s">
        <v>2207</v>
      </c>
      <c r="Z262" s="528"/>
      <c r="AA262" s="528" t="s">
        <v>2089</v>
      </c>
      <c r="AB262" s="528" t="s">
        <v>2090</v>
      </c>
      <c r="AC262" s="528"/>
      <c r="AD262" s="528"/>
      <c r="AE262" s="528"/>
      <c r="AF262" s="528"/>
      <c r="AG262" s="528"/>
      <c r="AH262" s="528"/>
      <c r="AI262" s="529" t="s">
        <v>2091</v>
      </c>
      <c r="AJ262" s="529" t="s">
        <v>2091</v>
      </c>
      <c r="AK262" s="523" t="s">
        <v>2361</v>
      </c>
      <c r="AL262" s="523" t="s">
        <v>2369</v>
      </c>
    </row>
    <row r="263" spans="1:38" ht="17.25" customHeight="1">
      <c r="A263" s="518" t="str">
        <f t="shared" si="3"/>
        <v>A02AA019-00009 Pile Work Piling Work Pretensioned High-strength Concrete Pile (Type-B) Direct Driving     Including Pile Connection and Joint Welding Work  500 ≤ DIA &lt;600</v>
      </c>
      <c r="B263" s="523" t="s">
        <v>2370</v>
      </c>
      <c r="C263" s="523"/>
      <c r="D263" s="524" t="s">
        <v>2080</v>
      </c>
      <c r="E263" s="525" t="s">
        <v>2081</v>
      </c>
      <c r="F263" s="524" t="s">
        <v>2082</v>
      </c>
      <c r="G263" s="525" t="s">
        <v>2083</v>
      </c>
      <c r="H263" s="524" t="s">
        <v>2359</v>
      </c>
      <c r="I263" s="525" t="s">
        <v>2368</v>
      </c>
      <c r="J263" s="524" t="s">
        <v>2086</v>
      </c>
      <c r="K263" s="527" t="s">
        <v>2087</v>
      </c>
      <c r="L263" s="524" t="s">
        <v>1924</v>
      </c>
      <c r="M263" s="527"/>
      <c r="N263" s="524" t="s">
        <v>1924</v>
      </c>
      <c r="O263" s="527"/>
      <c r="P263" s="524" t="s">
        <v>1924</v>
      </c>
      <c r="Q263" s="527"/>
      <c r="R263" s="524" t="s">
        <v>1924</v>
      </c>
      <c r="S263" s="527"/>
      <c r="T263" s="524" t="s">
        <v>1932</v>
      </c>
      <c r="U263" s="527" t="s">
        <v>2088</v>
      </c>
      <c r="V263" s="524" t="s">
        <v>1924</v>
      </c>
      <c r="W263" s="527"/>
      <c r="X263" s="524" t="s">
        <v>2209</v>
      </c>
      <c r="Y263" s="527" t="s">
        <v>2210</v>
      </c>
      <c r="Z263" s="528"/>
      <c r="AA263" s="528" t="s">
        <v>2089</v>
      </c>
      <c r="AB263" s="528" t="s">
        <v>2090</v>
      </c>
      <c r="AC263" s="528"/>
      <c r="AD263" s="528"/>
      <c r="AE263" s="528"/>
      <c r="AF263" s="528"/>
      <c r="AG263" s="528"/>
      <c r="AH263" s="528"/>
      <c r="AI263" s="529" t="s">
        <v>2091</v>
      </c>
      <c r="AJ263" s="529" t="s">
        <v>2091</v>
      </c>
      <c r="AK263" s="523" t="s">
        <v>2361</v>
      </c>
      <c r="AL263" s="523" t="s">
        <v>2370</v>
      </c>
    </row>
    <row r="264" spans="1:38" ht="17.25" customHeight="1">
      <c r="A264" s="518" t="str">
        <f t="shared" ref="A264:A327" si="4">B264&amp;" "&amp;E264&amp;" "&amp;G264&amp;" "&amp;I264&amp;" "&amp;K264&amp;" "&amp;M264&amp;" "&amp;O264&amp;" "&amp;Q264&amp;" "&amp;S264&amp;" "&amp;U264&amp;" "&amp;W264&amp;" "&amp;Y264</f>
        <v>A02AA019-00010 Pile Work Piling Work Pretensioned High-strength Concrete Pile (Type-B) Direct Driving     Including Pile Connection and Joint Welding Work  600 ≤ DIA &lt;700</v>
      </c>
      <c r="B264" s="523" t="s">
        <v>2371</v>
      </c>
      <c r="C264" s="523"/>
      <c r="D264" s="524" t="s">
        <v>2080</v>
      </c>
      <c r="E264" s="525" t="s">
        <v>2081</v>
      </c>
      <c r="F264" s="524" t="s">
        <v>2082</v>
      </c>
      <c r="G264" s="525" t="s">
        <v>2083</v>
      </c>
      <c r="H264" s="524" t="s">
        <v>2359</v>
      </c>
      <c r="I264" s="525" t="s">
        <v>2368</v>
      </c>
      <c r="J264" s="524" t="s">
        <v>2086</v>
      </c>
      <c r="K264" s="527" t="s">
        <v>2087</v>
      </c>
      <c r="L264" s="524" t="s">
        <v>1924</v>
      </c>
      <c r="M264" s="527"/>
      <c r="N264" s="524" t="s">
        <v>1924</v>
      </c>
      <c r="O264" s="527"/>
      <c r="P264" s="524" t="s">
        <v>1924</v>
      </c>
      <c r="Q264" s="527"/>
      <c r="R264" s="524" t="s">
        <v>1924</v>
      </c>
      <c r="S264" s="527"/>
      <c r="T264" s="524" t="s">
        <v>1932</v>
      </c>
      <c r="U264" s="527" t="s">
        <v>2088</v>
      </c>
      <c r="V264" s="524" t="s">
        <v>1924</v>
      </c>
      <c r="W264" s="527"/>
      <c r="X264" s="524" t="s">
        <v>2212</v>
      </c>
      <c r="Y264" s="527" t="s">
        <v>2213</v>
      </c>
      <c r="Z264" s="528"/>
      <c r="AA264" s="528" t="s">
        <v>2089</v>
      </c>
      <c r="AB264" s="528" t="s">
        <v>2090</v>
      </c>
      <c r="AC264" s="528"/>
      <c r="AD264" s="528"/>
      <c r="AE264" s="528"/>
      <c r="AF264" s="528"/>
      <c r="AG264" s="528"/>
      <c r="AH264" s="528"/>
      <c r="AI264" s="529" t="s">
        <v>2091</v>
      </c>
      <c r="AJ264" s="529" t="s">
        <v>2091</v>
      </c>
      <c r="AK264" s="523" t="s">
        <v>2361</v>
      </c>
      <c r="AL264" s="523" t="s">
        <v>2371</v>
      </c>
    </row>
    <row r="265" spans="1:38" ht="17.25" customHeight="1">
      <c r="A265" s="518" t="str">
        <f t="shared" si="4"/>
        <v>A02AA019-00011 Pile Work Piling Work Pretensioned High-strength Concrete Pile (Type-B) Direct Driving     Including Pile Connection and Joint Welding Work  700 ≤ DIA &lt;800</v>
      </c>
      <c r="B265" s="523" t="s">
        <v>2372</v>
      </c>
      <c r="C265" s="523"/>
      <c r="D265" s="524" t="s">
        <v>2080</v>
      </c>
      <c r="E265" s="525" t="s">
        <v>2081</v>
      </c>
      <c r="F265" s="524" t="s">
        <v>2082</v>
      </c>
      <c r="G265" s="525" t="s">
        <v>2083</v>
      </c>
      <c r="H265" s="524" t="s">
        <v>2359</v>
      </c>
      <c r="I265" s="525" t="s">
        <v>2368</v>
      </c>
      <c r="J265" s="524" t="s">
        <v>2086</v>
      </c>
      <c r="K265" s="527" t="s">
        <v>2087</v>
      </c>
      <c r="L265" s="524" t="s">
        <v>1924</v>
      </c>
      <c r="M265" s="527"/>
      <c r="N265" s="524" t="s">
        <v>1924</v>
      </c>
      <c r="O265" s="527"/>
      <c r="P265" s="524" t="s">
        <v>1924</v>
      </c>
      <c r="Q265" s="527"/>
      <c r="R265" s="524" t="s">
        <v>1924</v>
      </c>
      <c r="S265" s="527"/>
      <c r="T265" s="524" t="s">
        <v>1932</v>
      </c>
      <c r="U265" s="527" t="s">
        <v>2088</v>
      </c>
      <c r="V265" s="524" t="s">
        <v>1924</v>
      </c>
      <c r="W265" s="527"/>
      <c r="X265" s="524" t="s">
        <v>2215</v>
      </c>
      <c r="Y265" s="527" t="s">
        <v>2216</v>
      </c>
      <c r="Z265" s="528"/>
      <c r="AA265" s="528" t="s">
        <v>2089</v>
      </c>
      <c r="AB265" s="528" t="s">
        <v>2090</v>
      </c>
      <c r="AC265" s="528"/>
      <c r="AD265" s="528"/>
      <c r="AE265" s="528"/>
      <c r="AF265" s="528"/>
      <c r="AG265" s="528"/>
      <c r="AH265" s="528"/>
      <c r="AI265" s="529" t="s">
        <v>2091</v>
      </c>
      <c r="AJ265" s="529" t="s">
        <v>2091</v>
      </c>
      <c r="AK265" s="523" t="s">
        <v>2361</v>
      </c>
      <c r="AL265" s="523" t="s">
        <v>2372</v>
      </c>
    </row>
    <row r="266" spans="1:38" ht="17.25" customHeight="1">
      <c r="A266" s="518" t="str">
        <f t="shared" si="4"/>
        <v>A02AA019-00012 Pile Work Piling Work Pretensioned High-strength Concrete Pile (Type-B) Direct Driving     Including Pile Connection and Joint Welding Work  800 ≤ DIA &lt;900</v>
      </c>
      <c r="B266" s="523" t="s">
        <v>2373</v>
      </c>
      <c r="C266" s="523"/>
      <c r="D266" s="524" t="s">
        <v>2080</v>
      </c>
      <c r="E266" s="525" t="s">
        <v>2081</v>
      </c>
      <c r="F266" s="524" t="s">
        <v>2082</v>
      </c>
      <c r="G266" s="525" t="s">
        <v>2083</v>
      </c>
      <c r="H266" s="524" t="s">
        <v>2359</v>
      </c>
      <c r="I266" s="525" t="s">
        <v>2368</v>
      </c>
      <c r="J266" s="524" t="s">
        <v>2086</v>
      </c>
      <c r="K266" s="527" t="s">
        <v>2087</v>
      </c>
      <c r="L266" s="524" t="s">
        <v>1924</v>
      </c>
      <c r="M266" s="527"/>
      <c r="N266" s="524" t="s">
        <v>1924</v>
      </c>
      <c r="O266" s="527"/>
      <c r="P266" s="524" t="s">
        <v>1924</v>
      </c>
      <c r="Q266" s="527"/>
      <c r="R266" s="524" t="s">
        <v>1924</v>
      </c>
      <c r="S266" s="527"/>
      <c r="T266" s="524" t="s">
        <v>1932</v>
      </c>
      <c r="U266" s="527" t="s">
        <v>2088</v>
      </c>
      <c r="V266" s="524" t="s">
        <v>1924</v>
      </c>
      <c r="W266" s="527"/>
      <c r="X266" s="524" t="s">
        <v>2218</v>
      </c>
      <c r="Y266" s="527" t="s">
        <v>2219</v>
      </c>
      <c r="Z266" s="528"/>
      <c r="AA266" s="528" t="s">
        <v>2089</v>
      </c>
      <c r="AB266" s="528" t="s">
        <v>2090</v>
      </c>
      <c r="AC266" s="528"/>
      <c r="AD266" s="528"/>
      <c r="AE266" s="528"/>
      <c r="AF266" s="528"/>
      <c r="AG266" s="528"/>
      <c r="AH266" s="528"/>
      <c r="AI266" s="529" t="s">
        <v>2091</v>
      </c>
      <c r="AJ266" s="529" t="s">
        <v>2091</v>
      </c>
      <c r="AK266" s="523" t="s">
        <v>2361</v>
      </c>
      <c r="AL266" s="523" t="s">
        <v>2373</v>
      </c>
    </row>
    <row r="267" spans="1:38" ht="17.25" customHeight="1">
      <c r="A267" s="518" t="str">
        <f t="shared" si="4"/>
        <v>A02AA019-00013 Pile Work Piling Work Pretensioned High-strength Concrete Pile (Type-B) Direct Driving     Including Pile Connection and Joint Welding Work  900 ≤ DIA &lt;1000</v>
      </c>
      <c r="B267" s="523" t="s">
        <v>2374</v>
      </c>
      <c r="C267" s="523"/>
      <c r="D267" s="524" t="s">
        <v>2080</v>
      </c>
      <c r="E267" s="525" t="s">
        <v>2081</v>
      </c>
      <c r="F267" s="524" t="s">
        <v>2082</v>
      </c>
      <c r="G267" s="525" t="s">
        <v>2083</v>
      </c>
      <c r="H267" s="524" t="s">
        <v>2359</v>
      </c>
      <c r="I267" s="525" t="s">
        <v>2368</v>
      </c>
      <c r="J267" s="524" t="s">
        <v>2086</v>
      </c>
      <c r="K267" s="527" t="s">
        <v>2087</v>
      </c>
      <c r="L267" s="524" t="s">
        <v>1924</v>
      </c>
      <c r="M267" s="527"/>
      <c r="N267" s="524" t="s">
        <v>1924</v>
      </c>
      <c r="O267" s="527"/>
      <c r="P267" s="524" t="s">
        <v>1924</v>
      </c>
      <c r="Q267" s="527"/>
      <c r="R267" s="524" t="s">
        <v>1924</v>
      </c>
      <c r="S267" s="527"/>
      <c r="T267" s="524" t="s">
        <v>1932</v>
      </c>
      <c r="U267" s="527" t="s">
        <v>2088</v>
      </c>
      <c r="V267" s="524" t="s">
        <v>1924</v>
      </c>
      <c r="W267" s="527"/>
      <c r="X267" s="524" t="s">
        <v>2221</v>
      </c>
      <c r="Y267" s="527" t="s">
        <v>2222</v>
      </c>
      <c r="Z267" s="528"/>
      <c r="AA267" s="528" t="s">
        <v>2089</v>
      </c>
      <c r="AB267" s="528" t="s">
        <v>2090</v>
      </c>
      <c r="AC267" s="528"/>
      <c r="AD267" s="528"/>
      <c r="AE267" s="528"/>
      <c r="AF267" s="528"/>
      <c r="AG267" s="528"/>
      <c r="AH267" s="528"/>
      <c r="AI267" s="529" t="s">
        <v>2091</v>
      </c>
      <c r="AJ267" s="529" t="s">
        <v>2091</v>
      </c>
      <c r="AK267" s="523" t="s">
        <v>2361</v>
      </c>
      <c r="AL267" s="523" t="s">
        <v>2374</v>
      </c>
    </row>
    <row r="268" spans="1:38" ht="17.25" customHeight="1">
      <c r="A268" s="518" t="str">
        <f t="shared" si="4"/>
        <v>A02AA019-00014 Pile Work Piling Work Pretensioned High-strength Concrete Pile (Type-B) Direct Driving     Including Pile Connection and Joint Welding Work  1000 ≤ DIA &lt;1200</v>
      </c>
      <c r="B268" s="523" t="s">
        <v>2375</v>
      </c>
      <c r="C268" s="523"/>
      <c r="D268" s="524" t="s">
        <v>2080</v>
      </c>
      <c r="E268" s="525" t="s">
        <v>2081</v>
      </c>
      <c r="F268" s="524" t="s">
        <v>2082</v>
      </c>
      <c r="G268" s="525" t="s">
        <v>2083</v>
      </c>
      <c r="H268" s="524" t="s">
        <v>2359</v>
      </c>
      <c r="I268" s="525" t="s">
        <v>2368</v>
      </c>
      <c r="J268" s="524" t="s">
        <v>2086</v>
      </c>
      <c r="K268" s="527" t="s">
        <v>2087</v>
      </c>
      <c r="L268" s="524" t="s">
        <v>1924</v>
      </c>
      <c r="M268" s="527"/>
      <c r="N268" s="524" t="s">
        <v>1924</v>
      </c>
      <c r="O268" s="527"/>
      <c r="P268" s="524" t="s">
        <v>1924</v>
      </c>
      <c r="Q268" s="527"/>
      <c r="R268" s="524" t="s">
        <v>1924</v>
      </c>
      <c r="S268" s="527"/>
      <c r="T268" s="524" t="s">
        <v>1932</v>
      </c>
      <c r="U268" s="527" t="s">
        <v>2088</v>
      </c>
      <c r="V268" s="524" t="s">
        <v>1924</v>
      </c>
      <c r="W268" s="527"/>
      <c r="X268" s="524" t="s">
        <v>2224</v>
      </c>
      <c r="Y268" s="527" t="s">
        <v>2225</v>
      </c>
      <c r="Z268" s="528"/>
      <c r="AA268" s="528" t="s">
        <v>2089</v>
      </c>
      <c r="AB268" s="528" t="s">
        <v>2090</v>
      </c>
      <c r="AC268" s="528"/>
      <c r="AD268" s="528"/>
      <c r="AE268" s="528"/>
      <c r="AF268" s="528"/>
      <c r="AG268" s="528"/>
      <c r="AH268" s="528"/>
      <c r="AI268" s="529" t="s">
        <v>2091</v>
      </c>
      <c r="AJ268" s="529" t="s">
        <v>2091</v>
      </c>
      <c r="AK268" s="523" t="s">
        <v>2361</v>
      </c>
      <c r="AL268" s="523" t="s">
        <v>2375</v>
      </c>
    </row>
    <row r="269" spans="1:38" ht="17.25" customHeight="1">
      <c r="A269" s="518" t="str">
        <f t="shared" si="4"/>
        <v>A02AA019-00015 Pile Work Piling Work Pretensioned High-strength Concrete Pile (Type-B) Jacking     Including Pile Connection and Joint Welding Work  DIA&lt;400</v>
      </c>
      <c r="B269" s="523" t="s">
        <v>2376</v>
      </c>
      <c r="C269" s="523"/>
      <c r="D269" s="524" t="s">
        <v>2080</v>
      </c>
      <c r="E269" s="525" t="s">
        <v>2081</v>
      </c>
      <c r="F269" s="524" t="s">
        <v>2082</v>
      </c>
      <c r="G269" s="525" t="s">
        <v>2083</v>
      </c>
      <c r="H269" s="524" t="s">
        <v>2359</v>
      </c>
      <c r="I269" s="525" t="s">
        <v>2368</v>
      </c>
      <c r="J269" s="524" t="s">
        <v>2097</v>
      </c>
      <c r="K269" s="527" t="s">
        <v>2098</v>
      </c>
      <c r="L269" s="524" t="s">
        <v>1924</v>
      </c>
      <c r="M269" s="527"/>
      <c r="N269" s="524" t="s">
        <v>1924</v>
      </c>
      <c r="O269" s="527"/>
      <c r="P269" s="524" t="s">
        <v>1924</v>
      </c>
      <c r="Q269" s="527"/>
      <c r="R269" s="524" t="s">
        <v>1924</v>
      </c>
      <c r="S269" s="527"/>
      <c r="T269" s="524" t="s">
        <v>1932</v>
      </c>
      <c r="U269" s="527" t="s">
        <v>2088</v>
      </c>
      <c r="V269" s="524" t="s">
        <v>1924</v>
      </c>
      <c r="W269" s="527"/>
      <c r="X269" s="524" t="s">
        <v>2203</v>
      </c>
      <c r="Y269" s="527" t="s">
        <v>2204</v>
      </c>
      <c r="Z269" s="528"/>
      <c r="AA269" s="528" t="s">
        <v>2089</v>
      </c>
      <c r="AB269" s="528" t="s">
        <v>2090</v>
      </c>
      <c r="AC269" s="528"/>
      <c r="AD269" s="528"/>
      <c r="AE269" s="528"/>
      <c r="AF269" s="528"/>
      <c r="AG269" s="528"/>
      <c r="AH269" s="528"/>
      <c r="AI269" s="529" t="s">
        <v>2091</v>
      </c>
      <c r="AJ269" s="529" t="s">
        <v>2091</v>
      </c>
      <c r="AK269" s="523" t="s">
        <v>2361</v>
      </c>
      <c r="AL269" s="523" t="s">
        <v>2376</v>
      </c>
    </row>
    <row r="270" spans="1:38" ht="17.25" customHeight="1">
      <c r="A270" s="518" t="str">
        <f t="shared" si="4"/>
        <v>A02AA019-00016 Pile Work Piling Work Pretensioned High-strength Concrete Pile (Type-B) Jacking     Including Pile Connection and Joint Welding Work  400 ≤ DIA &lt;500</v>
      </c>
      <c r="B270" s="523" t="s">
        <v>2377</v>
      </c>
      <c r="C270" s="523"/>
      <c r="D270" s="524" t="s">
        <v>2080</v>
      </c>
      <c r="E270" s="525" t="s">
        <v>2081</v>
      </c>
      <c r="F270" s="524" t="s">
        <v>2082</v>
      </c>
      <c r="G270" s="525" t="s">
        <v>2083</v>
      </c>
      <c r="H270" s="524" t="s">
        <v>2359</v>
      </c>
      <c r="I270" s="525" t="s">
        <v>2368</v>
      </c>
      <c r="J270" s="524" t="s">
        <v>2097</v>
      </c>
      <c r="K270" s="527" t="s">
        <v>2098</v>
      </c>
      <c r="L270" s="524" t="s">
        <v>1924</v>
      </c>
      <c r="M270" s="527"/>
      <c r="N270" s="524" t="s">
        <v>1924</v>
      </c>
      <c r="O270" s="527"/>
      <c r="P270" s="524" t="s">
        <v>1924</v>
      </c>
      <c r="Q270" s="527"/>
      <c r="R270" s="524" t="s">
        <v>1924</v>
      </c>
      <c r="S270" s="527"/>
      <c r="T270" s="524" t="s">
        <v>1932</v>
      </c>
      <c r="U270" s="527" t="s">
        <v>2088</v>
      </c>
      <c r="V270" s="524" t="s">
        <v>1924</v>
      </c>
      <c r="W270" s="527"/>
      <c r="X270" s="524" t="s">
        <v>2206</v>
      </c>
      <c r="Y270" s="527" t="s">
        <v>2207</v>
      </c>
      <c r="Z270" s="528"/>
      <c r="AA270" s="528" t="s">
        <v>2089</v>
      </c>
      <c r="AB270" s="528" t="s">
        <v>2090</v>
      </c>
      <c r="AC270" s="528"/>
      <c r="AD270" s="528"/>
      <c r="AE270" s="528"/>
      <c r="AF270" s="528"/>
      <c r="AG270" s="528"/>
      <c r="AH270" s="528"/>
      <c r="AI270" s="529" t="s">
        <v>2091</v>
      </c>
      <c r="AJ270" s="529" t="s">
        <v>2091</v>
      </c>
      <c r="AK270" s="523" t="s">
        <v>2361</v>
      </c>
      <c r="AL270" s="523" t="s">
        <v>2377</v>
      </c>
    </row>
    <row r="271" spans="1:38" ht="17.25" customHeight="1">
      <c r="A271" s="518" t="str">
        <f t="shared" si="4"/>
        <v>A02AA019-00017 Pile Work Piling Work Pretensioned High-strength Concrete Pile (Type-B) Jacking     Including Pile Connection and Joint Welding Work  500 ≤ DIA &lt;600</v>
      </c>
      <c r="B271" s="523" t="s">
        <v>2378</v>
      </c>
      <c r="C271" s="523"/>
      <c r="D271" s="524" t="s">
        <v>2080</v>
      </c>
      <c r="E271" s="525" t="s">
        <v>2081</v>
      </c>
      <c r="F271" s="524" t="s">
        <v>2082</v>
      </c>
      <c r="G271" s="525" t="s">
        <v>2083</v>
      </c>
      <c r="H271" s="524" t="s">
        <v>2359</v>
      </c>
      <c r="I271" s="525" t="s">
        <v>2368</v>
      </c>
      <c r="J271" s="524" t="s">
        <v>2097</v>
      </c>
      <c r="K271" s="527" t="s">
        <v>2098</v>
      </c>
      <c r="L271" s="524" t="s">
        <v>1924</v>
      </c>
      <c r="M271" s="527"/>
      <c r="N271" s="524" t="s">
        <v>1924</v>
      </c>
      <c r="O271" s="527"/>
      <c r="P271" s="524" t="s">
        <v>1924</v>
      </c>
      <c r="Q271" s="527"/>
      <c r="R271" s="524" t="s">
        <v>1924</v>
      </c>
      <c r="S271" s="527"/>
      <c r="T271" s="524" t="s">
        <v>1932</v>
      </c>
      <c r="U271" s="527" t="s">
        <v>2088</v>
      </c>
      <c r="V271" s="524" t="s">
        <v>1924</v>
      </c>
      <c r="W271" s="527"/>
      <c r="X271" s="524" t="s">
        <v>2209</v>
      </c>
      <c r="Y271" s="527" t="s">
        <v>2210</v>
      </c>
      <c r="Z271" s="528"/>
      <c r="AA271" s="528" t="s">
        <v>2089</v>
      </c>
      <c r="AB271" s="528" t="s">
        <v>2090</v>
      </c>
      <c r="AC271" s="528"/>
      <c r="AD271" s="528"/>
      <c r="AE271" s="528"/>
      <c r="AF271" s="528"/>
      <c r="AG271" s="528"/>
      <c r="AH271" s="528"/>
      <c r="AI271" s="529" t="s">
        <v>2091</v>
      </c>
      <c r="AJ271" s="529" t="s">
        <v>2091</v>
      </c>
      <c r="AK271" s="523" t="s">
        <v>2361</v>
      </c>
      <c r="AL271" s="523" t="s">
        <v>2378</v>
      </c>
    </row>
    <row r="272" spans="1:38" ht="17.25" customHeight="1">
      <c r="A272" s="518" t="str">
        <f t="shared" si="4"/>
        <v>A02AA019-00018 Pile Work Piling Work Pretensioned High-strength Concrete Pile (Type-B) Jacking     Including Pile Connection and Joint Welding Work  600 ≤ DIA &lt;700</v>
      </c>
      <c r="B272" s="523" t="s">
        <v>2379</v>
      </c>
      <c r="C272" s="523"/>
      <c r="D272" s="524" t="s">
        <v>2080</v>
      </c>
      <c r="E272" s="525" t="s">
        <v>2081</v>
      </c>
      <c r="F272" s="524" t="s">
        <v>2082</v>
      </c>
      <c r="G272" s="525" t="s">
        <v>2083</v>
      </c>
      <c r="H272" s="524" t="s">
        <v>2359</v>
      </c>
      <c r="I272" s="525" t="s">
        <v>2368</v>
      </c>
      <c r="J272" s="524" t="s">
        <v>2097</v>
      </c>
      <c r="K272" s="527" t="s">
        <v>2098</v>
      </c>
      <c r="L272" s="524" t="s">
        <v>1924</v>
      </c>
      <c r="M272" s="527"/>
      <c r="N272" s="524" t="s">
        <v>1924</v>
      </c>
      <c r="O272" s="527"/>
      <c r="P272" s="524" t="s">
        <v>1924</v>
      </c>
      <c r="Q272" s="527"/>
      <c r="R272" s="524" t="s">
        <v>1924</v>
      </c>
      <c r="S272" s="527"/>
      <c r="T272" s="524" t="s">
        <v>1932</v>
      </c>
      <c r="U272" s="527" t="s">
        <v>2088</v>
      </c>
      <c r="V272" s="524" t="s">
        <v>1924</v>
      </c>
      <c r="W272" s="527"/>
      <c r="X272" s="524" t="s">
        <v>2212</v>
      </c>
      <c r="Y272" s="527" t="s">
        <v>2213</v>
      </c>
      <c r="Z272" s="528"/>
      <c r="AA272" s="528" t="s">
        <v>2089</v>
      </c>
      <c r="AB272" s="528" t="s">
        <v>2090</v>
      </c>
      <c r="AC272" s="528"/>
      <c r="AD272" s="528"/>
      <c r="AE272" s="528"/>
      <c r="AF272" s="528"/>
      <c r="AG272" s="528"/>
      <c r="AH272" s="528"/>
      <c r="AI272" s="529" t="s">
        <v>2091</v>
      </c>
      <c r="AJ272" s="529" t="s">
        <v>2091</v>
      </c>
      <c r="AK272" s="523" t="s">
        <v>2361</v>
      </c>
      <c r="AL272" s="523" t="s">
        <v>2379</v>
      </c>
    </row>
    <row r="273" spans="1:38" ht="17.25" customHeight="1">
      <c r="A273" s="518" t="str">
        <f t="shared" si="4"/>
        <v>A02AA019-00019 Pile Work Piling Work Pretensioned High-strength Concrete Pile (Type-B) Jacking     Including Pile Connection and Joint Welding Work  700 ≤ DIA &lt;800</v>
      </c>
      <c r="B273" s="523" t="s">
        <v>2380</v>
      </c>
      <c r="C273" s="523"/>
      <c r="D273" s="524" t="s">
        <v>2080</v>
      </c>
      <c r="E273" s="525" t="s">
        <v>2081</v>
      </c>
      <c r="F273" s="524" t="s">
        <v>2082</v>
      </c>
      <c r="G273" s="525" t="s">
        <v>2083</v>
      </c>
      <c r="H273" s="524" t="s">
        <v>2359</v>
      </c>
      <c r="I273" s="525" t="s">
        <v>2368</v>
      </c>
      <c r="J273" s="524" t="s">
        <v>2097</v>
      </c>
      <c r="K273" s="527" t="s">
        <v>2098</v>
      </c>
      <c r="L273" s="524" t="s">
        <v>1924</v>
      </c>
      <c r="M273" s="527"/>
      <c r="N273" s="524" t="s">
        <v>1924</v>
      </c>
      <c r="O273" s="527"/>
      <c r="P273" s="524" t="s">
        <v>1924</v>
      </c>
      <c r="Q273" s="527"/>
      <c r="R273" s="524" t="s">
        <v>1924</v>
      </c>
      <c r="S273" s="527"/>
      <c r="T273" s="524" t="s">
        <v>1932</v>
      </c>
      <c r="U273" s="527" t="s">
        <v>2088</v>
      </c>
      <c r="V273" s="524" t="s">
        <v>1924</v>
      </c>
      <c r="W273" s="527"/>
      <c r="X273" s="524" t="s">
        <v>2215</v>
      </c>
      <c r="Y273" s="527" t="s">
        <v>2216</v>
      </c>
      <c r="Z273" s="528"/>
      <c r="AA273" s="528" t="s">
        <v>2089</v>
      </c>
      <c r="AB273" s="528" t="s">
        <v>2090</v>
      </c>
      <c r="AC273" s="528"/>
      <c r="AD273" s="528"/>
      <c r="AE273" s="528"/>
      <c r="AF273" s="528"/>
      <c r="AG273" s="528"/>
      <c r="AH273" s="528"/>
      <c r="AI273" s="529" t="s">
        <v>2091</v>
      </c>
      <c r="AJ273" s="529" t="s">
        <v>2091</v>
      </c>
      <c r="AK273" s="523" t="s">
        <v>2361</v>
      </c>
      <c r="AL273" s="523" t="s">
        <v>2380</v>
      </c>
    </row>
    <row r="274" spans="1:38" ht="17.25" customHeight="1">
      <c r="A274" s="518" t="str">
        <f t="shared" si="4"/>
        <v>A02AA019-00020 Pile Work Piling Work Pretensioned High-strength Concrete Pile (Type-B) Jacking     Including Pile Connection and Joint Welding Work  800 ≤ DIA &lt;900</v>
      </c>
      <c r="B274" s="523" t="s">
        <v>2381</v>
      </c>
      <c r="C274" s="523"/>
      <c r="D274" s="524" t="s">
        <v>2080</v>
      </c>
      <c r="E274" s="525" t="s">
        <v>2081</v>
      </c>
      <c r="F274" s="524" t="s">
        <v>2082</v>
      </c>
      <c r="G274" s="525" t="s">
        <v>2083</v>
      </c>
      <c r="H274" s="524" t="s">
        <v>2359</v>
      </c>
      <c r="I274" s="525" t="s">
        <v>2368</v>
      </c>
      <c r="J274" s="524" t="s">
        <v>2097</v>
      </c>
      <c r="K274" s="527" t="s">
        <v>2098</v>
      </c>
      <c r="L274" s="524" t="s">
        <v>1924</v>
      </c>
      <c r="M274" s="527"/>
      <c r="N274" s="524" t="s">
        <v>1924</v>
      </c>
      <c r="O274" s="527"/>
      <c r="P274" s="524" t="s">
        <v>1924</v>
      </c>
      <c r="Q274" s="527"/>
      <c r="R274" s="524" t="s">
        <v>1924</v>
      </c>
      <c r="S274" s="527"/>
      <c r="T274" s="524" t="s">
        <v>1932</v>
      </c>
      <c r="U274" s="527" t="s">
        <v>2088</v>
      </c>
      <c r="V274" s="524" t="s">
        <v>1924</v>
      </c>
      <c r="W274" s="527"/>
      <c r="X274" s="524" t="s">
        <v>2218</v>
      </c>
      <c r="Y274" s="527" t="s">
        <v>2219</v>
      </c>
      <c r="Z274" s="528"/>
      <c r="AA274" s="528" t="s">
        <v>2089</v>
      </c>
      <c r="AB274" s="528" t="s">
        <v>2090</v>
      </c>
      <c r="AC274" s="528"/>
      <c r="AD274" s="528"/>
      <c r="AE274" s="528"/>
      <c r="AF274" s="528"/>
      <c r="AG274" s="528"/>
      <c r="AH274" s="528"/>
      <c r="AI274" s="529" t="s">
        <v>2091</v>
      </c>
      <c r="AJ274" s="529" t="s">
        <v>2091</v>
      </c>
      <c r="AK274" s="523" t="s">
        <v>2361</v>
      </c>
      <c r="AL274" s="523" t="s">
        <v>2381</v>
      </c>
    </row>
    <row r="275" spans="1:38" ht="17.25" customHeight="1">
      <c r="A275" s="518" t="str">
        <f t="shared" si="4"/>
        <v>A02AA019-00021 Pile Work Piling Work Pretensioned High-strength Concrete Pile (Type-B) Jacking     Including Pile Connection and Joint Welding Work  900 ≤ DIA &lt;1000</v>
      </c>
      <c r="B275" s="523" t="s">
        <v>2382</v>
      </c>
      <c r="C275" s="523"/>
      <c r="D275" s="524" t="s">
        <v>2080</v>
      </c>
      <c r="E275" s="525" t="s">
        <v>2081</v>
      </c>
      <c r="F275" s="524" t="s">
        <v>2082</v>
      </c>
      <c r="G275" s="525" t="s">
        <v>2083</v>
      </c>
      <c r="H275" s="524" t="s">
        <v>2359</v>
      </c>
      <c r="I275" s="525" t="s">
        <v>2368</v>
      </c>
      <c r="J275" s="524" t="s">
        <v>2097</v>
      </c>
      <c r="K275" s="527" t="s">
        <v>2098</v>
      </c>
      <c r="L275" s="524" t="s">
        <v>1924</v>
      </c>
      <c r="M275" s="527"/>
      <c r="N275" s="524" t="s">
        <v>1924</v>
      </c>
      <c r="O275" s="527"/>
      <c r="P275" s="524" t="s">
        <v>1924</v>
      </c>
      <c r="Q275" s="527"/>
      <c r="R275" s="524" t="s">
        <v>1924</v>
      </c>
      <c r="S275" s="527"/>
      <c r="T275" s="524" t="s">
        <v>1932</v>
      </c>
      <c r="U275" s="527" t="s">
        <v>2088</v>
      </c>
      <c r="V275" s="524" t="s">
        <v>1924</v>
      </c>
      <c r="W275" s="527"/>
      <c r="X275" s="524" t="s">
        <v>2221</v>
      </c>
      <c r="Y275" s="527" t="s">
        <v>2222</v>
      </c>
      <c r="Z275" s="528"/>
      <c r="AA275" s="528" t="s">
        <v>2089</v>
      </c>
      <c r="AB275" s="528" t="s">
        <v>2090</v>
      </c>
      <c r="AC275" s="528"/>
      <c r="AD275" s="528"/>
      <c r="AE275" s="528"/>
      <c r="AF275" s="528"/>
      <c r="AG275" s="528"/>
      <c r="AH275" s="528"/>
      <c r="AI275" s="529" t="s">
        <v>2091</v>
      </c>
      <c r="AJ275" s="529" t="s">
        <v>2091</v>
      </c>
      <c r="AK275" s="523" t="s">
        <v>2361</v>
      </c>
      <c r="AL275" s="523" t="s">
        <v>2382</v>
      </c>
    </row>
    <row r="276" spans="1:38" s="534" customFormat="1" ht="17.25" customHeight="1">
      <c r="A276" s="518" t="str">
        <f t="shared" si="4"/>
        <v>A02AA019-00022 Pile Work Piling Work Pretensioned High-strength Concrete Pile (Type-B) Jacking     Including Pile Connection and Joint Welding Work  1000 ≤ DIA &lt;1200</v>
      </c>
      <c r="B276" s="523" t="s">
        <v>2383</v>
      </c>
      <c r="C276" s="523"/>
      <c r="D276" s="524" t="s">
        <v>2080</v>
      </c>
      <c r="E276" s="525" t="s">
        <v>2081</v>
      </c>
      <c r="F276" s="524" t="s">
        <v>2082</v>
      </c>
      <c r="G276" s="525" t="s">
        <v>2083</v>
      </c>
      <c r="H276" s="524" t="s">
        <v>2359</v>
      </c>
      <c r="I276" s="525" t="s">
        <v>2368</v>
      </c>
      <c r="J276" s="524" t="s">
        <v>2097</v>
      </c>
      <c r="K276" s="527" t="s">
        <v>2098</v>
      </c>
      <c r="L276" s="524" t="s">
        <v>1924</v>
      </c>
      <c r="M276" s="527"/>
      <c r="N276" s="524" t="s">
        <v>1924</v>
      </c>
      <c r="O276" s="527"/>
      <c r="P276" s="524" t="s">
        <v>1924</v>
      </c>
      <c r="Q276" s="527"/>
      <c r="R276" s="524" t="s">
        <v>1924</v>
      </c>
      <c r="S276" s="527"/>
      <c r="T276" s="524" t="s">
        <v>1932</v>
      </c>
      <c r="U276" s="527" t="s">
        <v>2088</v>
      </c>
      <c r="V276" s="524" t="s">
        <v>1924</v>
      </c>
      <c r="W276" s="527"/>
      <c r="X276" s="524" t="s">
        <v>2224</v>
      </c>
      <c r="Y276" s="527" t="s">
        <v>2225</v>
      </c>
      <c r="Z276" s="528"/>
      <c r="AA276" s="528" t="s">
        <v>2089</v>
      </c>
      <c r="AB276" s="528" t="s">
        <v>2090</v>
      </c>
      <c r="AC276" s="528"/>
      <c r="AD276" s="528"/>
      <c r="AE276" s="528"/>
      <c r="AF276" s="528"/>
      <c r="AG276" s="528"/>
      <c r="AH276" s="528"/>
      <c r="AI276" s="529" t="s">
        <v>2091</v>
      </c>
      <c r="AJ276" s="529" t="s">
        <v>2091</v>
      </c>
      <c r="AK276" s="523" t="s">
        <v>2361</v>
      </c>
      <c r="AL276" s="523" t="s">
        <v>2383</v>
      </c>
    </row>
    <row r="277" spans="1:38" ht="17.25" customHeight="1">
      <c r="A277" s="518" t="str">
        <f t="shared" si="4"/>
        <v>A02AA019-00023 Pile Work Piling Work Pretensioned High-strength Concrete Pile (Type-B) Augering without Casing     Including Pile Connection and Joint Welding Work  DIA&lt;400</v>
      </c>
      <c r="B277" s="523" t="s">
        <v>2384</v>
      </c>
      <c r="C277" s="523"/>
      <c r="D277" s="524" t="s">
        <v>2080</v>
      </c>
      <c r="E277" s="525" t="s">
        <v>2081</v>
      </c>
      <c r="F277" s="524" t="s">
        <v>2082</v>
      </c>
      <c r="G277" s="525" t="s">
        <v>2083</v>
      </c>
      <c r="H277" s="524" t="s">
        <v>2359</v>
      </c>
      <c r="I277" s="525" t="s">
        <v>2368</v>
      </c>
      <c r="J277" s="524" t="s">
        <v>2125</v>
      </c>
      <c r="K277" s="527" t="s">
        <v>2126</v>
      </c>
      <c r="L277" s="524" t="s">
        <v>1924</v>
      </c>
      <c r="M277" s="527"/>
      <c r="N277" s="524" t="s">
        <v>1924</v>
      </c>
      <c r="O277" s="527"/>
      <c r="P277" s="524" t="s">
        <v>1924</v>
      </c>
      <c r="Q277" s="527"/>
      <c r="R277" s="524" t="s">
        <v>1924</v>
      </c>
      <c r="S277" s="527"/>
      <c r="T277" s="524" t="s">
        <v>1932</v>
      </c>
      <c r="U277" s="527" t="s">
        <v>2088</v>
      </c>
      <c r="V277" s="524" t="s">
        <v>1924</v>
      </c>
      <c r="W277" s="527"/>
      <c r="X277" s="524" t="s">
        <v>2203</v>
      </c>
      <c r="Y277" s="527" t="s">
        <v>2204</v>
      </c>
      <c r="Z277" s="528"/>
      <c r="AA277" s="528" t="s">
        <v>2089</v>
      </c>
      <c r="AB277" s="528" t="s">
        <v>2090</v>
      </c>
      <c r="AC277" s="528"/>
      <c r="AD277" s="528"/>
      <c r="AE277" s="528"/>
      <c r="AF277" s="528"/>
      <c r="AG277" s="528"/>
      <c r="AH277" s="528"/>
      <c r="AI277" s="529" t="s">
        <v>2091</v>
      </c>
      <c r="AJ277" s="529" t="s">
        <v>2091</v>
      </c>
      <c r="AK277" s="523" t="s">
        <v>2361</v>
      </c>
      <c r="AL277" s="523" t="s">
        <v>2384</v>
      </c>
    </row>
    <row r="278" spans="1:38" ht="17.25" customHeight="1">
      <c r="A278" s="518" t="str">
        <f t="shared" si="4"/>
        <v>A02AA019-00024 Pile Work Piling Work Pretensioned High-strength Concrete Pile (Type-B) Augering without Casing     Including Pile Connection and Joint Welding Work  400 ≤ DIA &lt;500</v>
      </c>
      <c r="B278" s="523" t="s">
        <v>2385</v>
      </c>
      <c r="C278" s="523"/>
      <c r="D278" s="524" t="s">
        <v>2080</v>
      </c>
      <c r="E278" s="525" t="s">
        <v>2081</v>
      </c>
      <c r="F278" s="524" t="s">
        <v>2082</v>
      </c>
      <c r="G278" s="525" t="s">
        <v>2083</v>
      </c>
      <c r="H278" s="524" t="s">
        <v>2359</v>
      </c>
      <c r="I278" s="525" t="s">
        <v>2368</v>
      </c>
      <c r="J278" s="524" t="s">
        <v>2125</v>
      </c>
      <c r="K278" s="527" t="s">
        <v>2126</v>
      </c>
      <c r="L278" s="524" t="s">
        <v>1924</v>
      </c>
      <c r="M278" s="527"/>
      <c r="N278" s="524" t="s">
        <v>1924</v>
      </c>
      <c r="O278" s="527"/>
      <c r="P278" s="524" t="s">
        <v>1924</v>
      </c>
      <c r="Q278" s="527"/>
      <c r="R278" s="524" t="s">
        <v>1924</v>
      </c>
      <c r="S278" s="527"/>
      <c r="T278" s="524" t="s">
        <v>1932</v>
      </c>
      <c r="U278" s="527" t="s">
        <v>2088</v>
      </c>
      <c r="V278" s="524" t="s">
        <v>1924</v>
      </c>
      <c r="W278" s="527"/>
      <c r="X278" s="524" t="s">
        <v>2206</v>
      </c>
      <c r="Y278" s="527" t="s">
        <v>2207</v>
      </c>
      <c r="Z278" s="528"/>
      <c r="AA278" s="528" t="s">
        <v>2089</v>
      </c>
      <c r="AB278" s="528" t="s">
        <v>2090</v>
      </c>
      <c r="AC278" s="528"/>
      <c r="AD278" s="528"/>
      <c r="AE278" s="528"/>
      <c r="AF278" s="528"/>
      <c r="AG278" s="528"/>
      <c r="AH278" s="528"/>
      <c r="AI278" s="529" t="s">
        <v>2091</v>
      </c>
      <c r="AJ278" s="529" t="s">
        <v>2091</v>
      </c>
      <c r="AK278" s="523" t="s">
        <v>2361</v>
      </c>
      <c r="AL278" s="523" t="s">
        <v>2385</v>
      </c>
    </row>
    <row r="279" spans="1:38" ht="17.25" customHeight="1">
      <c r="A279" s="518" t="str">
        <f t="shared" si="4"/>
        <v>A02AA019-00025 Pile Work Piling Work Pretensioned High-strength Concrete Pile (Type-B) Augering without Casing     Including Pile Connection and Joint Welding Work  500 ≤ DIA &lt;600</v>
      </c>
      <c r="B279" s="523" t="s">
        <v>2386</v>
      </c>
      <c r="C279" s="523"/>
      <c r="D279" s="524" t="s">
        <v>2080</v>
      </c>
      <c r="E279" s="525" t="s">
        <v>2081</v>
      </c>
      <c r="F279" s="524" t="s">
        <v>2082</v>
      </c>
      <c r="G279" s="525" t="s">
        <v>2083</v>
      </c>
      <c r="H279" s="524" t="s">
        <v>2359</v>
      </c>
      <c r="I279" s="525" t="s">
        <v>2368</v>
      </c>
      <c r="J279" s="524" t="s">
        <v>2125</v>
      </c>
      <c r="K279" s="527" t="s">
        <v>2126</v>
      </c>
      <c r="L279" s="524" t="s">
        <v>1924</v>
      </c>
      <c r="M279" s="527"/>
      <c r="N279" s="524" t="s">
        <v>1924</v>
      </c>
      <c r="O279" s="527"/>
      <c r="P279" s="524" t="s">
        <v>1924</v>
      </c>
      <c r="Q279" s="527"/>
      <c r="R279" s="524" t="s">
        <v>1924</v>
      </c>
      <c r="S279" s="527"/>
      <c r="T279" s="524" t="s">
        <v>1932</v>
      </c>
      <c r="U279" s="527" t="s">
        <v>2088</v>
      </c>
      <c r="V279" s="524" t="s">
        <v>1924</v>
      </c>
      <c r="W279" s="527"/>
      <c r="X279" s="524" t="s">
        <v>2209</v>
      </c>
      <c r="Y279" s="527" t="s">
        <v>2210</v>
      </c>
      <c r="Z279" s="528"/>
      <c r="AA279" s="528" t="s">
        <v>2089</v>
      </c>
      <c r="AB279" s="528" t="s">
        <v>2090</v>
      </c>
      <c r="AC279" s="528"/>
      <c r="AD279" s="528"/>
      <c r="AE279" s="528"/>
      <c r="AF279" s="528"/>
      <c r="AG279" s="528"/>
      <c r="AH279" s="528"/>
      <c r="AI279" s="529" t="s">
        <v>2091</v>
      </c>
      <c r="AJ279" s="529" t="s">
        <v>2091</v>
      </c>
      <c r="AK279" s="523" t="s">
        <v>2361</v>
      </c>
      <c r="AL279" s="523" t="s">
        <v>2386</v>
      </c>
    </row>
    <row r="280" spans="1:38" ht="17.25" customHeight="1">
      <c r="A280" s="518" t="str">
        <f t="shared" si="4"/>
        <v>A02AA019-00026 Pile Work Piling Work Pretensioned High-strength Concrete Pile (Type-B) Augering without Casing     Including Pile Connection and Joint Welding Work  600 ≤ DIA &lt;700</v>
      </c>
      <c r="B280" s="523" t="s">
        <v>2387</v>
      </c>
      <c r="C280" s="523"/>
      <c r="D280" s="524" t="s">
        <v>2080</v>
      </c>
      <c r="E280" s="525" t="s">
        <v>2081</v>
      </c>
      <c r="F280" s="524" t="s">
        <v>2082</v>
      </c>
      <c r="G280" s="525" t="s">
        <v>2083</v>
      </c>
      <c r="H280" s="524" t="s">
        <v>2359</v>
      </c>
      <c r="I280" s="525" t="s">
        <v>2368</v>
      </c>
      <c r="J280" s="524" t="s">
        <v>2125</v>
      </c>
      <c r="K280" s="527" t="s">
        <v>2126</v>
      </c>
      <c r="L280" s="524" t="s">
        <v>1924</v>
      </c>
      <c r="M280" s="527"/>
      <c r="N280" s="524" t="s">
        <v>1924</v>
      </c>
      <c r="O280" s="527"/>
      <c r="P280" s="524" t="s">
        <v>1924</v>
      </c>
      <c r="Q280" s="527"/>
      <c r="R280" s="524" t="s">
        <v>1924</v>
      </c>
      <c r="S280" s="527"/>
      <c r="T280" s="524" t="s">
        <v>1932</v>
      </c>
      <c r="U280" s="527" t="s">
        <v>2088</v>
      </c>
      <c r="V280" s="524" t="s">
        <v>1924</v>
      </c>
      <c r="W280" s="527"/>
      <c r="X280" s="524" t="s">
        <v>2212</v>
      </c>
      <c r="Y280" s="527" t="s">
        <v>2213</v>
      </c>
      <c r="Z280" s="528"/>
      <c r="AA280" s="528" t="s">
        <v>2089</v>
      </c>
      <c r="AB280" s="528" t="s">
        <v>2090</v>
      </c>
      <c r="AC280" s="528"/>
      <c r="AD280" s="528"/>
      <c r="AE280" s="528"/>
      <c r="AF280" s="528"/>
      <c r="AG280" s="528"/>
      <c r="AH280" s="528"/>
      <c r="AI280" s="529" t="s">
        <v>2091</v>
      </c>
      <c r="AJ280" s="529" t="s">
        <v>2091</v>
      </c>
      <c r="AK280" s="523" t="s">
        <v>2361</v>
      </c>
      <c r="AL280" s="523" t="s">
        <v>2387</v>
      </c>
    </row>
    <row r="281" spans="1:38" ht="17.25" customHeight="1">
      <c r="A281" s="518" t="str">
        <f t="shared" si="4"/>
        <v>A02AA019-00027 Pile Work Piling Work Pretensioned High-strength Concrete Pile (Type-B) Augering without Casing     Including Pile Connection and Joint Welding Work  700 ≤ DIA &lt;800</v>
      </c>
      <c r="B281" s="523" t="s">
        <v>2388</v>
      </c>
      <c r="C281" s="523"/>
      <c r="D281" s="524" t="s">
        <v>2080</v>
      </c>
      <c r="E281" s="525" t="s">
        <v>2081</v>
      </c>
      <c r="F281" s="524" t="s">
        <v>2082</v>
      </c>
      <c r="G281" s="525" t="s">
        <v>2083</v>
      </c>
      <c r="H281" s="524" t="s">
        <v>2359</v>
      </c>
      <c r="I281" s="525" t="s">
        <v>2368</v>
      </c>
      <c r="J281" s="524" t="s">
        <v>2125</v>
      </c>
      <c r="K281" s="527" t="s">
        <v>2126</v>
      </c>
      <c r="L281" s="524" t="s">
        <v>1924</v>
      </c>
      <c r="M281" s="527"/>
      <c r="N281" s="524" t="s">
        <v>1924</v>
      </c>
      <c r="O281" s="527"/>
      <c r="P281" s="524" t="s">
        <v>1924</v>
      </c>
      <c r="Q281" s="527"/>
      <c r="R281" s="524" t="s">
        <v>1924</v>
      </c>
      <c r="S281" s="527"/>
      <c r="T281" s="524" t="s">
        <v>1932</v>
      </c>
      <c r="U281" s="527" t="s">
        <v>2088</v>
      </c>
      <c r="V281" s="524" t="s">
        <v>1924</v>
      </c>
      <c r="W281" s="527"/>
      <c r="X281" s="524" t="s">
        <v>2215</v>
      </c>
      <c r="Y281" s="527" t="s">
        <v>2216</v>
      </c>
      <c r="Z281" s="528"/>
      <c r="AA281" s="528" t="s">
        <v>2089</v>
      </c>
      <c r="AB281" s="528" t="s">
        <v>2090</v>
      </c>
      <c r="AC281" s="528"/>
      <c r="AD281" s="528"/>
      <c r="AE281" s="528"/>
      <c r="AF281" s="528"/>
      <c r="AG281" s="528"/>
      <c r="AH281" s="528"/>
      <c r="AI281" s="529" t="s">
        <v>2091</v>
      </c>
      <c r="AJ281" s="529" t="s">
        <v>2091</v>
      </c>
      <c r="AK281" s="523" t="s">
        <v>2361</v>
      </c>
      <c r="AL281" s="523" t="s">
        <v>2388</v>
      </c>
    </row>
    <row r="282" spans="1:38" ht="17.25" customHeight="1">
      <c r="A282" s="518" t="str">
        <f t="shared" si="4"/>
        <v>A02AA019-00028 Pile Work Piling Work Pretensioned High-strength Concrete Pile (Type-B) Augering without Casing     Including Pile Connection and Joint Welding Work  800 ≤ DIA &lt;900</v>
      </c>
      <c r="B282" s="523" t="s">
        <v>2389</v>
      </c>
      <c r="C282" s="523"/>
      <c r="D282" s="524" t="s">
        <v>2080</v>
      </c>
      <c r="E282" s="525" t="s">
        <v>2081</v>
      </c>
      <c r="F282" s="524" t="s">
        <v>2082</v>
      </c>
      <c r="G282" s="525" t="s">
        <v>2083</v>
      </c>
      <c r="H282" s="524" t="s">
        <v>2359</v>
      </c>
      <c r="I282" s="525" t="s">
        <v>2368</v>
      </c>
      <c r="J282" s="524" t="s">
        <v>2125</v>
      </c>
      <c r="K282" s="527" t="s">
        <v>2126</v>
      </c>
      <c r="L282" s="524" t="s">
        <v>1924</v>
      </c>
      <c r="M282" s="527"/>
      <c r="N282" s="524" t="s">
        <v>1924</v>
      </c>
      <c r="O282" s="527"/>
      <c r="P282" s="524" t="s">
        <v>1924</v>
      </c>
      <c r="Q282" s="527"/>
      <c r="R282" s="524" t="s">
        <v>1924</v>
      </c>
      <c r="S282" s="527"/>
      <c r="T282" s="524" t="s">
        <v>1932</v>
      </c>
      <c r="U282" s="527" t="s">
        <v>2088</v>
      </c>
      <c r="V282" s="524" t="s">
        <v>1924</v>
      </c>
      <c r="W282" s="527"/>
      <c r="X282" s="524" t="s">
        <v>2218</v>
      </c>
      <c r="Y282" s="527" t="s">
        <v>2219</v>
      </c>
      <c r="Z282" s="528"/>
      <c r="AA282" s="528" t="s">
        <v>2089</v>
      </c>
      <c r="AB282" s="528" t="s">
        <v>2090</v>
      </c>
      <c r="AC282" s="528"/>
      <c r="AD282" s="528"/>
      <c r="AE282" s="528"/>
      <c r="AF282" s="528"/>
      <c r="AG282" s="528"/>
      <c r="AH282" s="528"/>
      <c r="AI282" s="529" t="s">
        <v>2091</v>
      </c>
      <c r="AJ282" s="529" t="s">
        <v>2091</v>
      </c>
      <c r="AK282" s="523" t="s">
        <v>2361</v>
      </c>
      <c r="AL282" s="523" t="s">
        <v>2389</v>
      </c>
    </row>
    <row r="283" spans="1:38" ht="17.25" customHeight="1">
      <c r="A283" s="518" t="str">
        <f t="shared" si="4"/>
        <v>A02AA019-00029 Pile Work Piling Work Pretensioned High-strength Concrete Pile (Type-B) Augering without Casing     Including Pile Connection and Joint Welding Work  900 ≤ DIA &lt;1000</v>
      </c>
      <c r="B283" s="523" t="s">
        <v>2390</v>
      </c>
      <c r="C283" s="523"/>
      <c r="D283" s="524" t="s">
        <v>2080</v>
      </c>
      <c r="E283" s="525" t="s">
        <v>2081</v>
      </c>
      <c r="F283" s="524" t="s">
        <v>2082</v>
      </c>
      <c r="G283" s="525" t="s">
        <v>2083</v>
      </c>
      <c r="H283" s="524" t="s">
        <v>2359</v>
      </c>
      <c r="I283" s="525" t="s">
        <v>2368</v>
      </c>
      <c r="J283" s="524" t="s">
        <v>2125</v>
      </c>
      <c r="K283" s="527" t="s">
        <v>2126</v>
      </c>
      <c r="L283" s="524" t="s">
        <v>1924</v>
      </c>
      <c r="M283" s="527"/>
      <c r="N283" s="524" t="s">
        <v>1924</v>
      </c>
      <c r="O283" s="527"/>
      <c r="P283" s="524" t="s">
        <v>1924</v>
      </c>
      <c r="Q283" s="527"/>
      <c r="R283" s="524" t="s">
        <v>1924</v>
      </c>
      <c r="S283" s="527"/>
      <c r="T283" s="524" t="s">
        <v>1932</v>
      </c>
      <c r="U283" s="527" t="s">
        <v>2088</v>
      </c>
      <c r="V283" s="524" t="s">
        <v>1924</v>
      </c>
      <c r="W283" s="527"/>
      <c r="X283" s="524" t="s">
        <v>2221</v>
      </c>
      <c r="Y283" s="527" t="s">
        <v>2222</v>
      </c>
      <c r="Z283" s="528"/>
      <c r="AA283" s="528" t="s">
        <v>2089</v>
      </c>
      <c r="AB283" s="528" t="s">
        <v>2090</v>
      </c>
      <c r="AC283" s="528"/>
      <c r="AD283" s="528"/>
      <c r="AE283" s="528"/>
      <c r="AF283" s="528"/>
      <c r="AG283" s="528"/>
      <c r="AH283" s="528"/>
      <c r="AI283" s="529" t="s">
        <v>2091</v>
      </c>
      <c r="AJ283" s="529" t="s">
        <v>2091</v>
      </c>
      <c r="AK283" s="523" t="s">
        <v>2361</v>
      </c>
      <c r="AL283" s="523" t="s">
        <v>2390</v>
      </c>
    </row>
    <row r="284" spans="1:38" ht="17.25" customHeight="1">
      <c r="A284" s="518" t="str">
        <f t="shared" si="4"/>
        <v>A02AA019-00030 Pile Work Piling Work Pretensioned High-strength Concrete Pile (Type-B) Augering without Casing     Including Pile Connection and Joint Welding Work  1000 ≤ DIA &lt;1200</v>
      </c>
      <c r="B284" s="523" t="s">
        <v>2391</v>
      </c>
      <c r="C284" s="523"/>
      <c r="D284" s="524" t="s">
        <v>2080</v>
      </c>
      <c r="E284" s="525" t="s">
        <v>2081</v>
      </c>
      <c r="F284" s="524" t="s">
        <v>2082</v>
      </c>
      <c r="G284" s="525" t="s">
        <v>2083</v>
      </c>
      <c r="H284" s="524" t="s">
        <v>2359</v>
      </c>
      <c r="I284" s="525" t="s">
        <v>2368</v>
      </c>
      <c r="J284" s="524" t="s">
        <v>2125</v>
      </c>
      <c r="K284" s="527" t="s">
        <v>2126</v>
      </c>
      <c r="L284" s="524" t="s">
        <v>1924</v>
      </c>
      <c r="M284" s="527"/>
      <c r="N284" s="524" t="s">
        <v>1924</v>
      </c>
      <c r="O284" s="527"/>
      <c r="P284" s="524" t="s">
        <v>1924</v>
      </c>
      <c r="Q284" s="527"/>
      <c r="R284" s="524" t="s">
        <v>1924</v>
      </c>
      <c r="S284" s="527"/>
      <c r="T284" s="524" t="s">
        <v>1932</v>
      </c>
      <c r="U284" s="527" t="s">
        <v>2088</v>
      </c>
      <c r="V284" s="524" t="s">
        <v>1924</v>
      </c>
      <c r="W284" s="527"/>
      <c r="X284" s="524" t="s">
        <v>2224</v>
      </c>
      <c r="Y284" s="527" t="s">
        <v>2225</v>
      </c>
      <c r="Z284" s="528"/>
      <c r="AA284" s="528" t="s">
        <v>2089</v>
      </c>
      <c r="AB284" s="528" t="s">
        <v>2090</v>
      </c>
      <c r="AC284" s="528"/>
      <c r="AD284" s="528"/>
      <c r="AE284" s="528"/>
      <c r="AF284" s="528"/>
      <c r="AG284" s="528"/>
      <c r="AH284" s="528"/>
      <c r="AI284" s="529" t="s">
        <v>2091</v>
      </c>
      <c r="AJ284" s="529" t="s">
        <v>2091</v>
      </c>
      <c r="AK284" s="523" t="s">
        <v>2361</v>
      </c>
      <c r="AL284" s="523" t="s">
        <v>2391</v>
      </c>
    </row>
    <row r="285" spans="1:38" ht="17.25" customHeight="1">
      <c r="A285" s="518" t="str">
        <f t="shared" si="4"/>
        <v>A02AA019-00031 Pile Work Piling Work Pretensioned High-strength Concrete Pile (Type-B) Augering with Casing     Including Pile Connection and Joint Welding Work  DIA&lt;400</v>
      </c>
      <c r="B285" s="523" t="s">
        <v>2392</v>
      </c>
      <c r="C285" s="523"/>
      <c r="D285" s="524" t="s">
        <v>2080</v>
      </c>
      <c r="E285" s="525" t="s">
        <v>2081</v>
      </c>
      <c r="F285" s="524" t="s">
        <v>2082</v>
      </c>
      <c r="G285" s="525" t="s">
        <v>2083</v>
      </c>
      <c r="H285" s="524" t="s">
        <v>2359</v>
      </c>
      <c r="I285" s="525" t="s">
        <v>2368</v>
      </c>
      <c r="J285" s="524" t="s">
        <v>2131</v>
      </c>
      <c r="K285" s="527" t="s">
        <v>2132</v>
      </c>
      <c r="L285" s="524" t="s">
        <v>1924</v>
      </c>
      <c r="M285" s="527"/>
      <c r="N285" s="524" t="s">
        <v>1924</v>
      </c>
      <c r="O285" s="527"/>
      <c r="P285" s="524" t="s">
        <v>1924</v>
      </c>
      <c r="Q285" s="527"/>
      <c r="R285" s="524" t="s">
        <v>1924</v>
      </c>
      <c r="S285" s="527"/>
      <c r="T285" s="524" t="s">
        <v>1932</v>
      </c>
      <c r="U285" s="527" t="s">
        <v>2088</v>
      </c>
      <c r="V285" s="524" t="s">
        <v>1924</v>
      </c>
      <c r="W285" s="527"/>
      <c r="X285" s="524" t="s">
        <v>2203</v>
      </c>
      <c r="Y285" s="527" t="s">
        <v>2204</v>
      </c>
      <c r="Z285" s="528"/>
      <c r="AA285" s="528" t="s">
        <v>2089</v>
      </c>
      <c r="AB285" s="528" t="s">
        <v>2090</v>
      </c>
      <c r="AC285" s="528"/>
      <c r="AD285" s="528"/>
      <c r="AE285" s="528"/>
      <c r="AF285" s="528"/>
      <c r="AG285" s="528"/>
      <c r="AH285" s="528"/>
      <c r="AI285" s="529" t="s">
        <v>2091</v>
      </c>
      <c r="AJ285" s="529" t="s">
        <v>2091</v>
      </c>
      <c r="AK285" s="523" t="s">
        <v>2361</v>
      </c>
      <c r="AL285" s="523" t="s">
        <v>2392</v>
      </c>
    </row>
    <row r="286" spans="1:38" ht="17.25" customHeight="1">
      <c r="A286" s="518" t="str">
        <f t="shared" si="4"/>
        <v>A02AA019-00032 Pile Work Piling Work Pretensioned High-strength Concrete Pile (Type-B) Augering with Casing     Including Pile Connection and Joint Welding Work  400 ≤ DIA &lt;500</v>
      </c>
      <c r="B286" s="523" t="s">
        <v>2393</v>
      </c>
      <c r="C286" s="523"/>
      <c r="D286" s="524" t="s">
        <v>2080</v>
      </c>
      <c r="E286" s="525" t="s">
        <v>2081</v>
      </c>
      <c r="F286" s="524" t="s">
        <v>2082</v>
      </c>
      <c r="G286" s="525" t="s">
        <v>2083</v>
      </c>
      <c r="H286" s="524" t="s">
        <v>2359</v>
      </c>
      <c r="I286" s="525" t="s">
        <v>2368</v>
      </c>
      <c r="J286" s="524" t="s">
        <v>2131</v>
      </c>
      <c r="K286" s="527" t="s">
        <v>2132</v>
      </c>
      <c r="L286" s="524" t="s">
        <v>1924</v>
      </c>
      <c r="M286" s="527"/>
      <c r="N286" s="524" t="s">
        <v>1924</v>
      </c>
      <c r="O286" s="527"/>
      <c r="P286" s="524" t="s">
        <v>1924</v>
      </c>
      <c r="Q286" s="527"/>
      <c r="R286" s="524" t="s">
        <v>1924</v>
      </c>
      <c r="S286" s="527"/>
      <c r="T286" s="524" t="s">
        <v>1932</v>
      </c>
      <c r="U286" s="527" t="s">
        <v>2088</v>
      </c>
      <c r="V286" s="524" t="s">
        <v>1924</v>
      </c>
      <c r="W286" s="527"/>
      <c r="X286" s="524" t="s">
        <v>2206</v>
      </c>
      <c r="Y286" s="527" t="s">
        <v>2207</v>
      </c>
      <c r="Z286" s="528"/>
      <c r="AA286" s="528" t="s">
        <v>2089</v>
      </c>
      <c r="AB286" s="528" t="s">
        <v>2090</v>
      </c>
      <c r="AC286" s="528"/>
      <c r="AD286" s="528"/>
      <c r="AE286" s="528"/>
      <c r="AF286" s="528"/>
      <c r="AG286" s="528"/>
      <c r="AH286" s="528"/>
      <c r="AI286" s="529" t="s">
        <v>2091</v>
      </c>
      <c r="AJ286" s="529" t="s">
        <v>2091</v>
      </c>
      <c r="AK286" s="523" t="s">
        <v>2361</v>
      </c>
      <c r="AL286" s="523" t="s">
        <v>2393</v>
      </c>
    </row>
    <row r="287" spans="1:38" ht="17.25" customHeight="1">
      <c r="A287" s="518" t="str">
        <f t="shared" si="4"/>
        <v>A02AA019-00033 Pile Work Piling Work Pretensioned High-strength Concrete Pile (Type-B) Augering with Casing     Including Pile Connection and Joint Welding Work  500 ≤ DIA &lt;600</v>
      </c>
      <c r="B287" s="523" t="s">
        <v>2394</v>
      </c>
      <c r="C287" s="523"/>
      <c r="D287" s="524" t="s">
        <v>2080</v>
      </c>
      <c r="E287" s="525" t="s">
        <v>2081</v>
      </c>
      <c r="F287" s="524" t="s">
        <v>2082</v>
      </c>
      <c r="G287" s="525" t="s">
        <v>2083</v>
      </c>
      <c r="H287" s="524" t="s">
        <v>2359</v>
      </c>
      <c r="I287" s="525" t="s">
        <v>2368</v>
      </c>
      <c r="J287" s="524" t="s">
        <v>2131</v>
      </c>
      <c r="K287" s="527" t="s">
        <v>2132</v>
      </c>
      <c r="L287" s="524" t="s">
        <v>1924</v>
      </c>
      <c r="M287" s="527"/>
      <c r="N287" s="524" t="s">
        <v>1924</v>
      </c>
      <c r="O287" s="527"/>
      <c r="P287" s="524" t="s">
        <v>1924</v>
      </c>
      <c r="Q287" s="527"/>
      <c r="R287" s="524" t="s">
        <v>1924</v>
      </c>
      <c r="S287" s="527"/>
      <c r="T287" s="524" t="s">
        <v>1932</v>
      </c>
      <c r="U287" s="527" t="s">
        <v>2088</v>
      </c>
      <c r="V287" s="524" t="s">
        <v>1924</v>
      </c>
      <c r="W287" s="527"/>
      <c r="X287" s="524" t="s">
        <v>2209</v>
      </c>
      <c r="Y287" s="527" t="s">
        <v>2210</v>
      </c>
      <c r="Z287" s="528"/>
      <c r="AA287" s="528" t="s">
        <v>2089</v>
      </c>
      <c r="AB287" s="528" t="s">
        <v>2090</v>
      </c>
      <c r="AC287" s="528"/>
      <c r="AD287" s="528"/>
      <c r="AE287" s="528"/>
      <c r="AF287" s="528"/>
      <c r="AG287" s="528"/>
      <c r="AH287" s="528"/>
      <c r="AI287" s="529" t="s">
        <v>2091</v>
      </c>
      <c r="AJ287" s="529" t="s">
        <v>2091</v>
      </c>
      <c r="AK287" s="523" t="s">
        <v>2361</v>
      </c>
      <c r="AL287" s="523" t="s">
        <v>2394</v>
      </c>
    </row>
    <row r="288" spans="1:38" ht="17.25" customHeight="1">
      <c r="A288" s="518" t="str">
        <f t="shared" si="4"/>
        <v>A02AA019-00034 Pile Work Piling Work Pretensioned High-strength Concrete Pile (Type-B) Augering with Casing     Including Pile Connection and Joint Welding Work  600 ≤ DIA &lt;700</v>
      </c>
      <c r="B288" s="523" t="s">
        <v>2395</v>
      </c>
      <c r="C288" s="523"/>
      <c r="D288" s="524" t="s">
        <v>2080</v>
      </c>
      <c r="E288" s="525" t="s">
        <v>2081</v>
      </c>
      <c r="F288" s="524" t="s">
        <v>2082</v>
      </c>
      <c r="G288" s="525" t="s">
        <v>2083</v>
      </c>
      <c r="H288" s="524" t="s">
        <v>2359</v>
      </c>
      <c r="I288" s="525" t="s">
        <v>2368</v>
      </c>
      <c r="J288" s="524" t="s">
        <v>2131</v>
      </c>
      <c r="K288" s="527" t="s">
        <v>2132</v>
      </c>
      <c r="L288" s="524" t="s">
        <v>1924</v>
      </c>
      <c r="M288" s="527"/>
      <c r="N288" s="524" t="s">
        <v>1924</v>
      </c>
      <c r="O288" s="527"/>
      <c r="P288" s="524" t="s">
        <v>1924</v>
      </c>
      <c r="Q288" s="527"/>
      <c r="R288" s="524" t="s">
        <v>1924</v>
      </c>
      <c r="S288" s="527"/>
      <c r="T288" s="524" t="s">
        <v>1932</v>
      </c>
      <c r="U288" s="527" t="s">
        <v>2088</v>
      </c>
      <c r="V288" s="524" t="s">
        <v>1924</v>
      </c>
      <c r="W288" s="527"/>
      <c r="X288" s="524" t="s">
        <v>2212</v>
      </c>
      <c r="Y288" s="527" t="s">
        <v>2213</v>
      </c>
      <c r="Z288" s="528"/>
      <c r="AA288" s="528" t="s">
        <v>2089</v>
      </c>
      <c r="AB288" s="528" t="s">
        <v>2090</v>
      </c>
      <c r="AC288" s="528"/>
      <c r="AD288" s="528"/>
      <c r="AE288" s="528"/>
      <c r="AF288" s="528"/>
      <c r="AG288" s="528"/>
      <c r="AH288" s="528"/>
      <c r="AI288" s="529" t="s">
        <v>2091</v>
      </c>
      <c r="AJ288" s="529" t="s">
        <v>2091</v>
      </c>
      <c r="AK288" s="523" t="s">
        <v>2361</v>
      </c>
      <c r="AL288" s="523" t="s">
        <v>2395</v>
      </c>
    </row>
    <row r="289" spans="1:38" ht="17.25" customHeight="1">
      <c r="A289" s="518" t="str">
        <f t="shared" si="4"/>
        <v>A02AA019-00035 Pile Work Piling Work Pretensioned High-strength Concrete Pile (Type-B) Augering with Casing     Including Pile Connection and Joint Welding Work  700 ≤ DIA &lt;800</v>
      </c>
      <c r="B289" s="523" t="s">
        <v>2396</v>
      </c>
      <c r="C289" s="523"/>
      <c r="D289" s="524" t="s">
        <v>2080</v>
      </c>
      <c r="E289" s="525" t="s">
        <v>2081</v>
      </c>
      <c r="F289" s="524" t="s">
        <v>2082</v>
      </c>
      <c r="G289" s="525" t="s">
        <v>2083</v>
      </c>
      <c r="H289" s="524" t="s">
        <v>2359</v>
      </c>
      <c r="I289" s="525" t="s">
        <v>2368</v>
      </c>
      <c r="J289" s="524" t="s">
        <v>2131</v>
      </c>
      <c r="K289" s="527" t="s">
        <v>2132</v>
      </c>
      <c r="L289" s="524" t="s">
        <v>1924</v>
      </c>
      <c r="M289" s="527"/>
      <c r="N289" s="524" t="s">
        <v>1924</v>
      </c>
      <c r="O289" s="527"/>
      <c r="P289" s="524" t="s">
        <v>1924</v>
      </c>
      <c r="Q289" s="527"/>
      <c r="R289" s="524" t="s">
        <v>1924</v>
      </c>
      <c r="S289" s="527"/>
      <c r="T289" s="524" t="s">
        <v>1932</v>
      </c>
      <c r="U289" s="527" t="s">
        <v>2088</v>
      </c>
      <c r="V289" s="524" t="s">
        <v>1924</v>
      </c>
      <c r="W289" s="527"/>
      <c r="X289" s="524" t="s">
        <v>2215</v>
      </c>
      <c r="Y289" s="527" t="s">
        <v>2216</v>
      </c>
      <c r="Z289" s="528"/>
      <c r="AA289" s="528" t="s">
        <v>2089</v>
      </c>
      <c r="AB289" s="528" t="s">
        <v>2090</v>
      </c>
      <c r="AC289" s="528"/>
      <c r="AD289" s="528"/>
      <c r="AE289" s="528"/>
      <c r="AF289" s="528"/>
      <c r="AG289" s="528"/>
      <c r="AH289" s="528"/>
      <c r="AI289" s="529" t="s">
        <v>2091</v>
      </c>
      <c r="AJ289" s="529" t="s">
        <v>2091</v>
      </c>
      <c r="AK289" s="523" t="s">
        <v>2361</v>
      </c>
      <c r="AL289" s="523" t="s">
        <v>2396</v>
      </c>
    </row>
    <row r="290" spans="1:38" ht="17.25" customHeight="1">
      <c r="A290" s="518" t="str">
        <f t="shared" si="4"/>
        <v>A02AA019-00036 Pile Work Piling Work Pretensioned High-strength Concrete Pile (Type-B) Augering with Casing     Including Pile Connection and Joint Welding Work  800 ≤ DIA &lt;900</v>
      </c>
      <c r="B290" s="523" t="s">
        <v>2397</v>
      </c>
      <c r="C290" s="523"/>
      <c r="D290" s="524" t="s">
        <v>2080</v>
      </c>
      <c r="E290" s="525" t="s">
        <v>2081</v>
      </c>
      <c r="F290" s="524" t="s">
        <v>2082</v>
      </c>
      <c r="G290" s="525" t="s">
        <v>2083</v>
      </c>
      <c r="H290" s="524" t="s">
        <v>2359</v>
      </c>
      <c r="I290" s="525" t="s">
        <v>2368</v>
      </c>
      <c r="J290" s="524" t="s">
        <v>2131</v>
      </c>
      <c r="K290" s="527" t="s">
        <v>2132</v>
      </c>
      <c r="L290" s="524" t="s">
        <v>1924</v>
      </c>
      <c r="M290" s="527"/>
      <c r="N290" s="524" t="s">
        <v>1924</v>
      </c>
      <c r="O290" s="527"/>
      <c r="P290" s="524" t="s">
        <v>1924</v>
      </c>
      <c r="Q290" s="527"/>
      <c r="R290" s="524" t="s">
        <v>1924</v>
      </c>
      <c r="S290" s="527"/>
      <c r="T290" s="524" t="s">
        <v>1932</v>
      </c>
      <c r="U290" s="527" t="s">
        <v>2088</v>
      </c>
      <c r="V290" s="524" t="s">
        <v>1924</v>
      </c>
      <c r="W290" s="527"/>
      <c r="X290" s="524" t="s">
        <v>2218</v>
      </c>
      <c r="Y290" s="527" t="s">
        <v>2219</v>
      </c>
      <c r="Z290" s="528"/>
      <c r="AA290" s="528" t="s">
        <v>2089</v>
      </c>
      <c r="AB290" s="528" t="s">
        <v>2090</v>
      </c>
      <c r="AC290" s="528"/>
      <c r="AD290" s="528"/>
      <c r="AE290" s="528"/>
      <c r="AF290" s="528"/>
      <c r="AG290" s="528"/>
      <c r="AH290" s="528"/>
      <c r="AI290" s="529" t="s">
        <v>2091</v>
      </c>
      <c r="AJ290" s="529" t="s">
        <v>2091</v>
      </c>
      <c r="AK290" s="523" t="s">
        <v>2361</v>
      </c>
      <c r="AL290" s="523" t="s">
        <v>2397</v>
      </c>
    </row>
    <row r="291" spans="1:38" ht="17.25" customHeight="1">
      <c r="A291" s="518" t="str">
        <f t="shared" si="4"/>
        <v>A02AA019-00037 Pile Work Piling Work Pretensioned High-strength Concrete Pile (Type-B) Augering with Casing     Including Pile Connection and Joint Welding Work  900 ≤ DIA &lt;1000</v>
      </c>
      <c r="B291" s="523" t="s">
        <v>2398</v>
      </c>
      <c r="C291" s="523"/>
      <c r="D291" s="524" t="s">
        <v>2080</v>
      </c>
      <c r="E291" s="525" t="s">
        <v>2081</v>
      </c>
      <c r="F291" s="524" t="s">
        <v>2082</v>
      </c>
      <c r="G291" s="525" t="s">
        <v>2083</v>
      </c>
      <c r="H291" s="524" t="s">
        <v>2359</v>
      </c>
      <c r="I291" s="525" t="s">
        <v>2368</v>
      </c>
      <c r="J291" s="524" t="s">
        <v>2131</v>
      </c>
      <c r="K291" s="527" t="s">
        <v>2132</v>
      </c>
      <c r="L291" s="524" t="s">
        <v>1924</v>
      </c>
      <c r="M291" s="527"/>
      <c r="N291" s="524" t="s">
        <v>1924</v>
      </c>
      <c r="O291" s="527"/>
      <c r="P291" s="524" t="s">
        <v>1924</v>
      </c>
      <c r="Q291" s="527"/>
      <c r="R291" s="524" t="s">
        <v>1924</v>
      </c>
      <c r="S291" s="527"/>
      <c r="T291" s="524" t="s">
        <v>1932</v>
      </c>
      <c r="U291" s="527" t="s">
        <v>2088</v>
      </c>
      <c r="V291" s="524" t="s">
        <v>1924</v>
      </c>
      <c r="W291" s="527"/>
      <c r="X291" s="524" t="s">
        <v>2221</v>
      </c>
      <c r="Y291" s="527" t="s">
        <v>2222</v>
      </c>
      <c r="Z291" s="528"/>
      <c r="AA291" s="528" t="s">
        <v>2089</v>
      </c>
      <c r="AB291" s="528" t="s">
        <v>2090</v>
      </c>
      <c r="AC291" s="528"/>
      <c r="AD291" s="528"/>
      <c r="AE291" s="528"/>
      <c r="AF291" s="528"/>
      <c r="AG291" s="528"/>
      <c r="AH291" s="528"/>
      <c r="AI291" s="529" t="s">
        <v>2091</v>
      </c>
      <c r="AJ291" s="529" t="s">
        <v>2091</v>
      </c>
      <c r="AK291" s="523" t="s">
        <v>2361</v>
      </c>
      <c r="AL291" s="523" t="s">
        <v>2398</v>
      </c>
    </row>
    <row r="292" spans="1:38" ht="17.25" customHeight="1">
      <c r="A292" s="518" t="str">
        <f t="shared" si="4"/>
        <v>A02AA019-00038 Pile Work Piling Work Pretensioned High-strength Concrete Pile (Type-B) Augering with Casing     Including Pile Connection and Joint Welding Work  1000 ≤ DIA &lt;1200</v>
      </c>
      <c r="B292" s="523" t="s">
        <v>2399</v>
      </c>
      <c r="C292" s="523"/>
      <c r="D292" s="524" t="s">
        <v>2080</v>
      </c>
      <c r="E292" s="525" t="s">
        <v>2081</v>
      </c>
      <c r="F292" s="524" t="s">
        <v>2082</v>
      </c>
      <c r="G292" s="525" t="s">
        <v>2083</v>
      </c>
      <c r="H292" s="524" t="s">
        <v>2359</v>
      </c>
      <c r="I292" s="525" t="s">
        <v>2368</v>
      </c>
      <c r="J292" s="524" t="s">
        <v>2131</v>
      </c>
      <c r="K292" s="527" t="s">
        <v>2132</v>
      </c>
      <c r="L292" s="524" t="s">
        <v>1924</v>
      </c>
      <c r="M292" s="527"/>
      <c r="N292" s="524" t="s">
        <v>1924</v>
      </c>
      <c r="O292" s="527"/>
      <c r="P292" s="524" t="s">
        <v>1924</v>
      </c>
      <c r="Q292" s="527"/>
      <c r="R292" s="524" t="s">
        <v>1924</v>
      </c>
      <c r="S292" s="527"/>
      <c r="T292" s="524" t="s">
        <v>1932</v>
      </c>
      <c r="U292" s="527" t="s">
        <v>2088</v>
      </c>
      <c r="V292" s="524" t="s">
        <v>1924</v>
      </c>
      <c r="W292" s="527"/>
      <c r="X292" s="524" t="s">
        <v>2224</v>
      </c>
      <c r="Y292" s="527" t="s">
        <v>2225</v>
      </c>
      <c r="Z292" s="528"/>
      <c r="AA292" s="528" t="s">
        <v>2089</v>
      </c>
      <c r="AB292" s="528" t="s">
        <v>2090</v>
      </c>
      <c r="AC292" s="528"/>
      <c r="AD292" s="528"/>
      <c r="AE292" s="528"/>
      <c r="AF292" s="528"/>
      <c r="AG292" s="528"/>
      <c r="AH292" s="528"/>
      <c r="AI292" s="529" t="s">
        <v>2091</v>
      </c>
      <c r="AJ292" s="529" t="s">
        <v>2091</v>
      </c>
      <c r="AK292" s="523" t="s">
        <v>2361</v>
      </c>
      <c r="AL292" s="523" t="s">
        <v>2399</v>
      </c>
    </row>
    <row r="293" spans="1:38" ht="17.25" customHeight="1">
      <c r="A293" s="518" t="str">
        <f t="shared" si="4"/>
        <v>A02AA019-00039 Pile Work Piling Work Pretensioned High-strength Concrete Pile (Type-B) Percussion Rotary Drilling with Casing     Including Pile Connection and Joint Welding Work  DIA&lt;400</v>
      </c>
      <c r="B293" s="523" t="s">
        <v>2400</v>
      </c>
      <c r="C293" s="523"/>
      <c r="D293" s="524" t="s">
        <v>2080</v>
      </c>
      <c r="E293" s="525" t="s">
        <v>2081</v>
      </c>
      <c r="F293" s="524" t="s">
        <v>2082</v>
      </c>
      <c r="G293" s="525" t="s">
        <v>2083</v>
      </c>
      <c r="H293" s="524" t="s">
        <v>2359</v>
      </c>
      <c r="I293" s="525" t="s">
        <v>2368</v>
      </c>
      <c r="J293" s="524" t="s">
        <v>2137</v>
      </c>
      <c r="K293" s="527" t="s">
        <v>2138</v>
      </c>
      <c r="L293" s="524" t="s">
        <v>1924</v>
      </c>
      <c r="M293" s="527"/>
      <c r="N293" s="524" t="s">
        <v>1924</v>
      </c>
      <c r="O293" s="527"/>
      <c r="P293" s="524" t="s">
        <v>1924</v>
      </c>
      <c r="Q293" s="527"/>
      <c r="R293" s="524" t="s">
        <v>1924</v>
      </c>
      <c r="S293" s="527"/>
      <c r="T293" s="524" t="s">
        <v>1932</v>
      </c>
      <c r="U293" s="527" t="s">
        <v>2088</v>
      </c>
      <c r="V293" s="524" t="s">
        <v>1924</v>
      </c>
      <c r="W293" s="527"/>
      <c r="X293" s="524" t="s">
        <v>2203</v>
      </c>
      <c r="Y293" s="527" t="s">
        <v>2204</v>
      </c>
      <c r="Z293" s="528"/>
      <c r="AA293" s="528" t="s">
        <v>2089</v>
      </c>
      <c r="AB293" s="528" t="s">
        <v>2090</v>
      </c>
      <c r="AC293" s="528"/>
      <c r="AD293" s="528"/>
      <c r="AE293" s="528"/>
      <c r="AF293" s="528"/>
      <c r="AG293" s="528"/>
      <c r="AH293" s="528"/>
      <c r="AI293" s="529" t="s">
        <v>2091</v>
      </c>
      <c r="AJ293" s="529" t="s">
        <v>2091</v>
      </c>
      <c r="AK293" s="523" t="s">
        <v>2361</v>
      </c>
      <c r="AL293" s="523" t="s">
        <v>2400</v>
      </c>
    </row>
    <row r="294" spans="1:38" ht="17.25" customHeight="1">
      <c r="A294" s="518" t="str">
        <f t="shared" si="4"/>
        <v>A02AA019-00040 Pile Work Piling Work Pretensioned High-strength Concrete Pile (Type-B) Percussion Rotary Drilling with Casing     Including Pile Connection and Joint Welding Work  400 ≤ DIA &lt;500</v>
      </c>
      <c r="B294" s="523" t="s">
        <v>2401</v>
      </c>
      <c r="C294" s="523"/>
      <c r="D294" s="524" t="s">
        <v>2080</v>
      </c>
      <c r="E294" s="525" t="s">
        <v>2081</v>
      </c>
      <c r="F294" s="524" t="s">
        <v>2082</v>
      </c>
      <c r="G294" s="525" t="s">
        <v>2083</v>
      </c>
      <c r="H294" s="524" t="s">
        <v>2359</v>
      </c>
      <c r="I294" s="525" t="s">
        <v>2368</v>
      </c>
      <c r="J294" s="524" t="s">
        <v>2137</v>
      </c>
      <c r="K294" s="527" t="s">
        <v>2138</v>
      </c>
      <c r="L294" s="524" t="s">
        <v>1924</v>
      </c>
      <c r="M294" s="527"/>
      <c r="N294" s="524" t="s">
        <v>1924</v>
      </c>
      <c r="O294" s="527"/>
      <c r="P294" s="524" t="s">
        <v>1924</v>
      </c>
      <c r="Q294" s="527"/>
      <c r="R294" s="524" t="s">
        <v>1924</v>
      </c>
      <c r="S294" s="527"/>
      <c r="T294" s="524" t="s">
        <v>1932</v>
      </c>
      <c r="U294" s="527" t="s">
        <v>2088</v>
      </c>
      <c r="V294" s="524" t="s">
        <v>1924</v>
      </c>
      <c r="W294" s="527"/>
      <c r="X294" s="524" t="s">
        <v>2206</v>
      </c>
      <c r="Y294" s="527" t="s">
        <v>2207</v>
      </c>
      <c r="Z294" s="528"/>
      <c r="AA294" s="528" t="s">
        <v>2089</v>
      </c>
      <c r="AB294" s="528" t="s">
        <v>2090</v>
      </c>
      <c r="AC294" s="528"/>
      <c r="AD294" s="528"/>
      <c r="AE294" s="528"/>
      <c r="AF294" s="528"/>
      <c r="AG294" s="528"/>
      <c r="AH294" s="528"/>
      <c r="AI294" s="529" t="s">
        <v>2091</v>
      </c>
      <c r="AJ294" s="529" t="s">
        <v>2091</v>
      </c>
      <c r="AK294" s="523" t="s">
        <v>2361</v>
      </c>
      <c r="AL294" s="523" t="s">
        <v>2401</v>
      </c>
    </row>
    <row r="295" spans="1:38" ht="17.25" customHeight="1">
      <c r="A295" s="518" t="str">
        <f t="shared" si="4"/>
        <v>A02AA019-00041 Pile Work Piling Work Pretensioned High-strength Concrete Pile (Type-B) Percussion Rotary Drilling with Casing     Including Pile Connection and Joint Welding Work  500 ≤ DIA &lt;600</v>
      </c>
      <c r="B295" s="523" t="s">
        <v>2402</v>
      </c>
      <c r="C295" s="523"/>
      <c r="D295" s="524" t="s">
        <v>2080</v>
      </c>
      <c r="E295" s="525" t="s">
        <v>2081</v>
      </c>
      <c r="F295" s="524" t="s">
        <v>2082</v>
      </c>
      <c r="G295" s="525" t="s">
        <v>2083</v>
      </c>
      <c r="H295" s="524" t="s">
        <v>2359</v>
      </c>
      <c r="I295" s="525" t="s">
        <v>2368</v>
      </c>
      <c r="J295" s="524" t="s">
        <v>2137</v>
      </c>
      <c r="K295" s="527" t="s">
        <v>2138</v>
      </c>
      <c r="L295" s="524" t="s">
        <v>1924</v>
      </c>
      <c r="M295" s="527"/>
      <c r="N295" s="524" t="s">
        <v>1924</v>
      </c>
      <c r="O295" s="527"/>
      <c r="P295" s="524" t="s">
        <v>1924</v>
      </c>
      <c r="Q295" s="527"/>
      <c r="R295" s="524" t="s">
        <v>1924</v>
      </c>
      <c r="S295" s="527"/>
      <c r="T295" s="524" t="s">
        <v>1932</v>
      </c>
      <c r="U295" s="527" t="s">
        <v>2088</v>
      </c>
      <c r="V295" s="524" t="s">
        <v>1924</v>
      </c>
      <c r="W295" s="527"/>
      <c r="X295" s="524" t="s">
        <v>2209</v>
      </c>
      <c r="Y295" s="527" t="s">
        <v>2210</v>
      </c>
      <c r="Z295" s="528"/>
      <c r="AA295" s="528" t="s">
        <v>2089</v>
      </c>
      <c r="AB295" s="528" t="s">
        <v>2090</v>
      </c>
      <c r="AC295" s="528"/>
      <c r="AD295" s="528"/>
      <c r="AE295" s="528"/>
      <c r="AF295" s="528"/>
      <c r="AG295" s="528"/>
      <c r="AH295" s="528"/>
      <c r="AI295" s="529" t="s">
        <v>2091</v>
      </c>
      <c r="AJ295" s="529" t="s">
        <v>2091</v>
      </c>
      <c r="AK295" s="523" t="s">
        <v>2361</v>
      </c>
      <c r="AL295" s="523" t="s">
        <v>2402</v>
      </c>
    </row>
    <row r="296" spans="1:38" ht="17.25" customHeight="1">
      <c r="A296" s="518" t="str">
        <f t="shared" si="4"/>
        <v>A02AA019-00042 Pile Work Piling Work Pretensioned High-strength Concrete Pile (Type-B) Percussion Rotary Drilling with Casing     Including Pile Connection and Joint Welding Work  600 ≤ DIA &lt;700</v>
      </c>
      <c r="B296" s="523" t="s">
        <v>2403</v>
      </c>
      <c r="C296" s="523"/>
      <c r="D296" s="524" t="s">
        <v>2080</v>
      </c>
      <c r="E296" s="525" t="s">
        <v>2081</v>
      </c>
      <c r="F296" s="524" t="s">
        <v>2082</v>
      </c>
      <c r="G296" s="525" t="s">
        <v>2083</v>
      </c>
      <c r="H296" s="524" t="s">
        <v>2359</v>
      </c>
      <c r="I296" s="525" t="s">
        <v>2368</v>
      </c>
      <c r="J296" s="524" t="s">
        <v>2137</v>
      </c>
      <c r="K296" s="527" t="s">
        <v>2138</v>
      </c>
      <c r="L296" s="524" t="s">
        <v>1924</v>
      </c>
      <c r="M296" s="527"/>
      <c r="N296" s="524" t="s">
        <v>1924</v>
      </c>
      <c r="O296" s="527"/>
      <c r="P296" s="524" t="s">
        <v>1924</v>
      </c>
      <c r="Q296" s="527"/>
      <c r="R296" s="524" t="s">
        <v>1924</v>
      </c>
      <c r="S296" s="527"/>
      <c r="T296" s="524" t="s">
        <v>1932</v>
      </c>
      <c r="U296" s="527" t="s">
        <v>2088</v>
      </c>
      <c r="V296" s="524" t="s">
        <v>1924</v>
      </c>
      <c r="W296" s="527"/>
      <c r="X296" s="524" t="s">
        <v>2212</v>
      </c>
      <c r="Y296" s="527" t="s">
        <v>2213</v>
      </c>
      <c r="Z296" s="528"/>
      <c r="AA296" s="528" t="s">
        <v>2089</v>
      </c>
      <c r="AB296" s="528" t="s">
        <v>2090</v>
      </c>
      <c r="AC296" s="528"/>
      <c r="AD296" s="528"/>
      <c r="AE296" s="528"/>
      <c r="AF296" s="528"/>
      <c r="AG296" s="528"/>
      <c r="AH296" s="528"/>
      <c r="AI296" s="529" t="s">
        <v>2091</v>
      </c>
      <c r="AJ296" s="529" t="s">
        <v>2091</v>
      </c>
      <c r="AK296" s="523" t="s">
        <v>2361</v>
      </c>
      <c r="AL296" s="523" t="s">
        <v>2403</v>
      </c>
    </row>
    <row r="297" spans="1:38" ht="17.25" customHeight="1">
      <c r="A297" s="518" t="str">
        <f t="shared" si="4"/>
        <v>A02AA019-00043 Pile Work Piling Work Pretensioned High-strength Concrete Pile (Type-B) Percussion Rotary Drilling with Casing     Including Pile Connection and Joint Welding Work  700 ≤ DIA &lt;800</v>
      </c>
      <c r="B297" s="523" t="s">
        <v>2404</v>
      </c>
      <c r="C297" s="523"/>
      <c r="D297" s="524" t="s">
        <v>2080</v>
      </c>
      <c r="E297" s="525" t="s">
        <v>2081</v>
      </c>
      <c r="F297" s="524" t="s">
        <v>2082</v>
      </c>
      <c r="G297" s="525" t="s">
        <v>2083</v>
      </c>
      <c r="H297" s="524" t="s">
        <v>2359</v>
      </c>
      <c r="I297" s="525" t="s">
        <v>2368</v>
      </c>
      <c r="J297" s="524" t="s">
        <v>2137</v>
      </c>
      <c r="K297" s="527" t="s">
        <v>2138</v>
      </c>
      <c r="L297" s="524" t="s">
        <v>1924</v>
      </c>
      <c r="M297" s="527"/>
      <c r="N297" s="524" t="s">
        <v>1924</v>
      </c>
      <c r="O297" s="527"/>
      <c r="P297" s="524" t="s">
        <v>1924</v>
      </c>
      <c r="Q297" s="527"/>
      <c r="R297" s="524" t="s">
        <v>1924</v>
      </c>
      <c r="S297" s="527"/>
      <c r="T297" s="524" t="s">
        <v>1932</v>
      </c>
      <c r="U297" s="527" t="s">
        <v>2088</v>
      </c>
      <c r="V297" s="524" t="s">
        <v>1924</v>
      </c>
      <c r="W297" s="527"/>
      <c r="X297" s="524" t="s">
        <v>2215</v>
      </c>
      <c r="Y297" s="527" t="s">
        <v>2216</v>
      </c>
      <c r="Z297" s="528"/>
      <c r="AA297" s="528" t="s">
        <v>2089</v>
      </c>
      <c r="AB297" s="528" t="s">
        <v>2090</v>
      </c>
      <c r="AC297" s="528"/>
      <c r="AD297" s="528"/>
      <c r="AE297" s="528"/>
      <c r="AF297" s="528"/>
      <c r="AG297" s="528"/>
      <c r="AH297" s="528"/>
      <c r="AI297" s="529" t="s">
        <v>2091</v>
      </c>
      <c r="AJ297" s="529" t="s">
        <v>2091</v>
      </c>
      <c r="AK297" s="523" t="s">
        <v>2361</v>
      </c>
      <c r="AL297" s="523" t="s">
        <v>2404</v>
      </c>
    </row>
    <row r="298" spans="1:38" ht="17.25" customHeight="1">
      <c r="A298" s="518" t="str">
        <f t="shared" si="4"/>
        <v>A02AA019-00044 Pile Work Piling Work Pretensioned High-strength Concrete Pile (Type-B) Percussion Rotary Drilling with Casing     Including Pile Connection and Joint Welding Work  800 ≤ DIA &lt;900</v>
      </c>
      <c r="B298" s="523" t="s">
        <v>2405</v>
      </c>
      <c r="C298" s="523"/>
      <c r="D298" s="524" t="s">
        <v>2080</v>
      </c>
      <c r="E298" s="525" t="s">
        <v>2081</v>
      </c>
      <c r="F298" s="524" t="s">
        <v>2082</v>
      </c>
      <c r="G298" s="525" t="s">
        <v>2083</v>
      </c>
      <c r="H298" s="524" t="s">
        <v>2359</v>
      </c>
      <c r="I298" s="525" t="s">
        <v>2368</v>
      </c>
      <c r="J298" s="524" t="s">
        <v>2137</v>
      </c>
      <c r="K298" s="527" t="s">
        <v>2138</v>
      </c>
      <c r="L298" s="524" t="s">
        <v>1924</v>
      </c>
      <c r="M298" s="527"/>
      <c r="N298" s="524" t="s">
        <v>1924</v>
      </c>
      <c r="O298" s="527"/>
      <c r="P298" s="524" t="s">
        <v>1924</v>
      </c>
      <c r="Q298" s="527"/>
      <c r="R298" s="524" t="s">
        <v>1924</v>
      </c>
      <c r="S298" s="527"/>
      <c r="T298" s="524" t="s">
        <v>1932</v>
      </c>
      <c r="U298" s="527" t="s">
        <v>2088</v>
      </c>
      <c r="V298" s="524" t="s">
        <v>1924</v>
      </c>
      <c r="W298" s="527"/>
      <c r="X298" s="524" t="s">
        <v>2218</v>
      </c>
      <c r="Y298" s="527" t="s">
        <v>2219</v>
      </c>
      <c r="Z298" s="528"/>
      <c r="AA298" s="528" t="s">
        <v>2089</v>
      </c>
      <c r="AB298" s="528" t="s">
        <v>2090</v>
      </c>
      <c r="AC298" s="528"/>
      <c r="AD298" s="528"/>
      <c r="AE298" s="528"/>
      <c r="AF298" s="528"/>
      <c r="AG298" s="528"/>
      <c r="AH298" s="528"/>
      <c r="AI298" s="529" t="s">
        <v>2091</v>
      </c>
      <c r="AJ298" s="529" t="s">
        <v>2091</v>
      </c>
      <c r="AK298" s="523" t="s">
        <v>2361</v>
      </c>
      <c r="AL298" s="523" t="s">
        <v>2405</v>
      </c>
    </row>
    <row r="299" spans="1:38" ht="17.25" customHeight="1">
      <c r="A299" s="518" t="str">
        <f t="shared" si="4"/>
        <v>A02AA019-00045 Pile Work Piling Work Pretensioned High-strength Concrete Pile (Type-B) Percussion Rotary Drilling with Casing     Including Pile Connection and Joint Welding Work  900 ≤ DIA &lt;1000</v>
      </c>
      <c r="B299" s="523" t="s">
        <v>2406</v>
      </c>
      <c r="C299" s="523"/>
      <c r="D299" s="524" t="s">
        <v>2080</v>
      </c>
      <c r="E299" s="525" t="s">
        <v>2081</v>
      </c>
      <c r="F299" s="524" t="s">
        <v>2082</v>
      </c>
      <c r="G299" s="525" t="s">
        <v>2083</v>
      </c>
      <c r="H299" s="524" t="s">
        <v>2359</v>
      </c>
      <c r="I299" s="525" t="s">
        <v>2368</v>
      </c>
      <c r="J299" s="524" t="s">
        <v>2137</v>
      </c>
      <c r="K299" s="527" t="s">
        <v>2138</v>
      </c>
      <c r="L299" s="524" t="s">
        <v>1924</v>
      </c>
      <c r="M299" s="527"/>
      <c r="N299" s="524" t="s">
        <v>1924</v>
      </c>
      <c r="O299" s="527"/>
      <c r="P299" s="524" t="s">
        <v>1924</v>
      </c>
      <c r="Q299" s="527"/>
      <c r="R299" s="524" t="s">
        <v>1924</v>
      </c>
      <c r="S299" s="527"/>
      <c r="T299" s="524" t="s">
        <v>1932</v>
      </c>
      <c r="U299" s="527" t="s">
        <v>2088</v>
      </c>
      <c r="V299" s="524" t="s">
        <v>1924</v>
      </c>
      <c r="W299" s="527"/>
      <c r="X299" s="524" t="s">
        <v>2221</v>
      </c>
      <c r="Y299" s="527" t="s">
        <v>2222</v>
      </c>
      <c r="Z299" s="528"/>
      <c r="AA299" s="528" t="s">
        <v>2089</v>
      </c>
      <c r="AB299" s="528" t="s">
        <v>2090</v>
      </c>
      <c r="AC299" s="528"/>
      <c r="AD299" s="528"/>
      <c r="AE299" s="528"/>
      <c r="AF299" s="528"/>
      <c r="AG299" s="528"/>
      <c r="AH299" s="528"/>
      <c r="AI299" s="529" t="s">
        <v>2091</v>
      </c>
      <c r="AJ299" s="529" t="s">
        <v>2091</v>
      </c>
      <c r="AK299" s="523" t="s">
        <v>2361</v>
      </c>
      <c r="AL299" s="523" t="s">
        <v>2406</v>
      </c>
    </row>
    <row r="300" spans="1:38" ht="17.25" customHeight="1">
      <c r="A300" s="518" t="str">
        <f t="shared" si="4"/>
        <v>A02AA019-00046 Pile Work Piling Work Pretensioned High-strength Concrete Pile (Type-B) Percussion Rotary Drilling with Casing     Including Pile Connection and Joint Welding Work  1000 ≤ DIA &lt;1200</v>
      </c>
      <c r="B300" s="523" t="s">
        <v>2407</v>
      </c>
      <c r="C300" s="523"/>
      <c r="D300" s="524" t="s">
        <v>2080</v>
      </c>
      <c r="E300" s="525" t="s">
        <v>2081</v>
      </c>
      <c r="F300" s="524" t="s">
        <v>2082</v>
      </c>
      <c r="G300" s="525" t="s">
        <v>2083</v>
      </c>
      <c r="H300" s="524" t="s">
        <v>2359</v>
      </c>
      <c r="I300" s="525" t="s">
        <v>2368</v>
      </c>
      <c r="J300" s="524" t="s">
        <v>2137</v>
      </c>
      <c r="K300" s="527" t="s">
        <v>2138</v>
      </c>
      <c r="L300" s="524" t="s">
        <v>1924</v>
      </c>
      <c r="M300" s="527"/>
      <c r="N300" s="524" t="s">
        <v>1924</v>
      </c>
      <c r="O300" s="527"/>
      <c r="P300" s="524" t="s">
        <v>1924</v>
      </c>
      <c r="Q300" s="527"/>
      <c r="R300" s="524" t="s">
        <v>1924</v>
      </c>
      <c r="S300" s="527"/>
      <c r="T300" s="524" t="s">
        <v>1932</v>
      </c>
      <c r="U300" s="527" t="s">
        <v>2088</v>
      </c>
      <c r="V300" s="524" t="s">
        <v>1924</v>
      </c>
      <c r="W300" s="527"/>
      <c r="X300" s="524" t="s">
        <v>2224</v>
      </c>
      <c r="Y300" s="527" t="s">
        <v>2225</v>
      </c>
      <c r="Z300" s="528"/>
      <c r="AA300" s="528" t="s">
        <v>2089</v>
      </c>
      <c r="AB300" s="528" t="s">
        <v>2090</v>
      </c>
      <c r="AC300" s="528"/>
      <c r="AD300" s="528"/>
      <c r="AE300" s="528"/>
      <c r="AF300" s="528"/>
      <c r="AG300" s="528"/>
      <c r="AH300" s="528"/>
      <c r="AI300" s="529" t="s">
        <v>2091</v>
      </c>
      <c r="AJ300" s="529" t="s">
        <v>2091</v>
      </c>
      <c r="AK300" s="523" t="s">
        <v>2361</v>
      </c>
      <c r="AL300" s="523" t="s">
        <v>2407</v>
      </c>
    </row>
    <row r="301" spans="1:38" ht="17.25" customHeight="1">
      <c r="A301" s="518" t="str">
        <f t="shared" si="4"/>
        <v xml:space="preserve">A02AA020-00001 Pile Work Piling Work Steel Pipe Pile Work Direct Driving     Including Pile Connection and Joint Welding Work  </v>
      </c>
      <c r="B301" s="523" t="s">
        <v>2408</v>
      </c>
      <c r="C301" s="523"/>
      <c r="D301" s="524" t="s">
        <v>2080</v>
      </c>
      <c r="E301" s="525" t="s">
        <v>2081</v>
      </c>
      <c r="F301" s="524" t="s">
        <v>2082</v>
      </c>
      <c r="G301" s="525" t="s">
        <v>2083</v>
      </c>
      <c r="H301" s="524" t="s">
        <v>2409</v>
      </c>
      <c r="I301" s="525" t="s">
        <v>2410</v>
      </c>
      <c r="J301" s="524" t="s">
        <v>2086</v>
      </c>
      <c r="K301" s="527" t="s">
        <v>2087</v>
      </c>
      <c r="L301" s="524" t="s">
        <v>1924</v>
      </c>
      <c r="M301" s="527"/>
      <c r="N301" s="524" t="s">
        <v>1924</v>
      </c>
      <c r="O301" s="527"/>
      <c r="P301" s="524" t="s">
        <v>1924</v>
      </c>
      <c r="Q301" s="527"/>
      <c r="R301" s="524" t="s">
        <v>1924</v>
      </c>
      <c r="S301" s="527"/>
      <c r="T301" s="524" t="s">
        <v>1932</v>
      </c>
      <c r="U301" s="527" t="s">
        <v>2088</v>
      </c>
      <c r="V301" s="524" t="s">
        <v>1924</v>
      </c>
      <c r="W301" s="527"/>
      <c r="X301" s="524" t="s">
        <v>1924</v>
      </c>
      <c r="Y301" s="527"/>
      <c r="Z301" s="528"/>
      <c r="AA301" s="528" t="s">
        <v>2411</v>
      </c>
      <c r="AB301" s="528" t="s">
        <v>2090</v>
      </c>
      <c r="AC301" s="528"/>
      <c r="AD301" s="528"/>
      <c r="AE301" s="528"/>
      <c r="AF301" s="528"/>
      <c r="AG301" s="528"/>
      <c r="AH301" s="528"/>
      <c r="AI301" s="529" t="s">
        <v>2091</v>
      </c>
      <c r="AJ301" s="529" t="s">
        <v>2091</v>
      </c>
      <c r="AK301" s="523" t="s">
        <v>2412</v>
      </c>
      <c r="AL301" s="523" t="s">
        <v>2408</v>
      </c>
    </row>
    <row r="302" spans="1:38" ht="17.25" customHeight="1">
      <c r="A302" s="518" t="str">
        <f t="shared" si="4"/>
        <v>A02AA020-00002 Pile Work Piling Work Steel Pipe Pile Work Direct Driving     Including Pile Connection and Joint Welding Work  DIA&lt;400</v>
      </c>
      <c r="B302" s="523" t="s">
        <v>2413</v>
      </c>
      <c r="C302" s="523"/>
      <c r="D302" s="524" t="s">
        <v>2080</v>
      </c>
      <c r="E302" s="525" t="s">
        <v>2081</v>
      </c>
      <c r="F302" s="524" t="s">
        <v>2082</v>
      </c>
      <c r="G302" s="525" t="s">
        <v>2083</v>
      </c>
      <c r="H302" s="524" t="s">
        <v>2409</v>
      </c>
      <c r="I302" s="525" t="s">
        <v>2410</v>
      </c>
      <c r="J302" s="524" t="s">
        <v>2086</v>
      </c>
      <c r="K302" s="527" t="s">
        <v>2087</v>
      </c>
      <c r="L302" s="524" t="s">
        <v>1924</v>
      </c>
      <c r="M302" s="527"/>
      <c r="N302" s="524" t="s">
        <v>1924</v>
      </c>
      <c r="O302" s="527"/>
      <c r="P302" s="524" t="s">
        <v>1924</v>
      </c>
      <c r="Q302" s="527"/>
      <c r="R302" s="524" t="s">
        <v>1924</v>
      </c>
      <c r="S302" s="527"/>
      <c r="T302" s="524" t="s">
        <v>1932</v>
      </c>
      <c r="U302" s="527" t="s">
        <v>2088</v>
      </c>
      <c r="V302" s="524" t="s">
        <v>1924</v>
      </c>
      <c r="W302" s="527"/>
      <c r="X302" s="524" t="s">
        <v>2203</v>
      </c>
      <c r="Y302" s="527" t="s">
        <v>2204</v>
      </c>
      <c r="Z302" s="528"/>
      <c r="AA302" s="528" t="s">
        <v>2089</v>
      </c>
      <c r="AB302" s="528" t="s">
        <v>2090</v>
      </c>
      <c r="AC302" s="528"/>
      <c r="AD302" s="528"/>
      <c r="AE302" s="528"/>
      <c r="AF302" s="528"/>
      <c r="AG302" s="528"/>
      <c r="AH302" s="528"/>
      <c r="AI302" s="529" t="s">
        <v>2091</v>
      </c>
      <c r="AJ302" s="529" t="s">
        <v>2091</v>
      </c>
      <c r="AK302" s="523" t="s">
        <v>2412</v>
      </c>
      <c r="AL302" s="523" t="s">
        <v>2413</v>
      </c>
    </row>
    <row r="303" spans="1:38" ht="17.25" customHeight="1">
      <c r="A303" s="518" t="str">
        <f t="shared" si="4"/>
        <v>A02AA020-00003 Pile Work Piling Work Steel Pipe Pile Work Direct Driving     Including Pile Connection and Joint Welding Work  400 ≤ DIA &lt;500</v>
      </c>
      <c r="B303" s="523" t="s">
        <v>2414</v>
      </c>
      <c r="C303" s="523"/>
      <c r="D303" s="524" t="s">
        <v>2080</v>
      </c>
      <c r="E303" s="525" t="s">
        <v>2081</v>
      </c>
      <c r="F303" s="524" t="s">
        <v>2082</v>
      </c>
      <c r="G303" s="525" t="s">
        <v>2083</v>
      </c>
      <c r="H303" s="524" t="s">
        <v>2409</v>
      </c>
      <c r="I303" s="525" t="s">
        <v>2410</v>
      </c>
      <c r="J303" s="524" t="s">
        <v>2086</v>
      </c>
      <c r="K303" s="527" t="s">
        <v>2087</v>
      </c>
      <c r="L303" s="524" t="s">
        <v>1924</v>
      </c>
      <c r="M303" s="527"/>
      <c r="N303" s="524" t="s">
        <v>1924</v>
      </c>
      <c r="O303" s="527"/>
      <c r="P303" s="524" t="s">
        <v>1924</v>
      </c>
      <c r="Q303" s="527"/>
      <c r="R303" s="524" t="s">
        <v>1924</v>
      </c>
      <c r="S303" s="527"/>
      <c r="T303" s="524" t="s">
        <v>1932</v>
      </c>
      <c r="U303" s="527" t="s">
        <v>2088</v>
      </c>
      <c r="V303" s="524" t="s">
        <v>1924</v>
      </c>
      <c r="W303" s="527"/>
      <c r="X303" s="524" t="s">
        <v>2206</v>
      </c>
      <c r="Y303" s="527" t="s">
        <v>2207</v>
      </c>
      <c r="Z303" s="528"/>
      <c r="AA303" s="528" t="s">
        <v>2089</v>
      </c>
      <c r="AB303" s="528" t="s">
        <v>2090</v>
      </c>
      <c r="AC303" s="528"/>
      <c r="AD303" s="528"/>
      <c r="AE303" s="528"/>
      <c r="AF303" s="528"/>
      <c r="AG303" s="528"/>
      <c r="AH303" s="528"/>
      <c r="AI303" s="529" t="s">
        <v>2091</v>
      </c>
      <c r="AJ303" s="529" t="s">
        <v>2091</v>
      </c>
      <c r="AK303" s="523" t="s">
        <v>2412</v>
      </c>
      <c r="AL303" s="523" t="s">
        <v>2414</v>
      </c>
    </row>
    <row r="304" spans="1:38" ht="17.25" customHeight="1">
      <c r="A304" s="518" t="str">
        <f t="shared" si="4"/>
        <v>A02AA020-00004 Pile Work Piling Work Steel Pipe Pile Work Direct Driving     Including Pile Connection and Joint Welding Work  500 ≤ DIA &lt;600</v>
      </c>
      <c r="B304" s="523" t="s">
        <v>2415</v>
      </c>
      <c r="C304" s="523"/>
      <c r="D304" s="524" t="s">
        <v>2080</v>
      </c>
      <c r="E304" s="525" t="s">
        <v>2081</v>
      </c>
      <c r="F304" s="524" t="s">
        <v>2082</v>
      </c>
      <c r="G304" s="525" t="s">
        <v>2083</v>
      </c>
      <c r="H304" s="524" t="s">
        <v>2409</v>
      </c>
      <c r="I304" s="525" t="s">
        <v>2410</v>
      </c>
      <c r="J304" s="524" t="s">
        <v>2086</v>
      </c>
      <c r="K304" s="527" t="s">
        <v>2087</v>
      </c>
      <c r="L304" s="524" t="s">
        <v>1924</v>
      </c>
      <c r="M304" s="527"/>
      <c r="N304" s="524" t="s">
        <v>1924</v>
      </c>
      <c r="O304" s="527"/>
      <c r="P304" s="524" t="s">
        <v>1924</v>
      </c>
      <c r="Q304" s="527"/>
      <c r="R304" s="524" t="s">
        <v>1924</v>
      </c>
      <c r="S304" s="527"/>
      <c r="T304" s="524" t="s">
        <v>1932</v>
      </c>
      <c r="U304" s="527" t="s">
        <v>2088</v>
      </c>
      <c r="V304" s="524" t="s">
        <v>1924</v>
      </c>
      <c r="W304" s="527"/>
      <c r="X304" s="524" t="s">
        <v>2209</v>
      </c>
      <c r="Y304" s="527" t="s">
        <v>2210</v>
      </c>
      <c r="Z304" s="528"/>
      <c r="AA304" s="528" t="s">
        <v>2089</v>
      </c>
      <c r="AB304" s="528" t="s">
        <v>2090</v>
      </c>
      <c r="AC304" s="528"/>
      <c r="AD304" s="528"/>
      <c r="AE304" s="528"/>
      <c r="AF304" s="528"/>
      <c r="AG304" s="528"/>
      <c r="AH304" s="528"/>
      <c r="AI304" s="529" t="s">
        <v>2091</v>
      </c>
      <c r="AJ304" s="529" t="s">
        <v>2091</v>
      </c>
      <c r="AK304" s="523" t="s">
        <v>2412</v>
      </c>
      <c r="AL304" s="523" t="s">
        <v>2415</v>
      </c>
    </row>
    <row r="305" spans="1:38" ht="17.25" customHeight="1">
      <c r="A305" s="518" t="str">
        <f t="shared" si="4"/>
        <v>A02AA020-00005 Pile Work Piling Work Steel Pipe Pile Work Direct Driving     Including Pile Connection and Joint Welding Work  600 ≤ DIA &lt;700</v>
      </c>
      <c r="B305" s="523" t="s">
        <v>2416</v>
      </c>
      <c r="C305" s="523"/>
      <c r="D305" s="524" t="s">
        <v>2080</v>
      </c>
      <c r="E305" s="525" t="s">
        <v>2081</v>
      </c>
      <c r="F305" s="524" t="s">
        <v>2082</v>
      </c>
      <c r="G305" s="525" t="s">
        <v>2083</v>
      </c>
      <c r="H305" s="524" t="s">
        <v>2409</v>
      </c>
      <c r="I305" s="525" t="s">
        <v>2410</v>
      </c>
      <c r="J305" s="524" t="s">
        <v>2086</v>
      </c>
      <c r="K305" s="527" t="s">
        <v>2087</v>
      </c>
      <c r="L305" s="524" t="s">
        <v>1924</v>
      </c>
      <c r="M305" s="527"/>
      <c r="N305" s="524" t="s">
        <v>1924</v>
      </c>
      <c r="O305" s="527"/>
      <c r="P305" s="524" t="s">
        <v>1924</v>
      </c>
      <c r="Q305" s="527"/>
      <c r="R305" s="524" t="s">
        <v>1924</v>
      </c>
      <c r="S305" s="527"/>
      <c r="T305" s="524" t="s">
        <v>1932</v>
      </c>
      <c r="U305" s="527" t="s">
        <v>2088</v>
      </c>
      <c r="V305" s="524" t="s">
        <v>1924</v>
      </c>
      <c r="W305" s="527"/>
      <c r="X305" s="524" t="s">
        <v>2212</v>
      </c>
      <c r="Y305" s="527" t="s">
        <v>2213</v>
      </c>
      <c r="Z305" s="528"/>
      <c r="AA305" s="528" t="s">
        <v>2089</v>
      </c>
      <c r="AB305" s="528" t="s">
        <v>2090</v>
      </c>
      <c r="AC305" s="528"/>
      <c r="AD305" s="528"/>
      <c r="AE305" s="528"/>
      <c r="AF305" s="528"/>
      <c r="AG305" s="528"/>
      <c r="AH305" s="528"/>
      <c r="AI305" s="529" t="s">
        <v>2091</v>
      </c>
      <c r="AJ305" s="529" t="s">
        <v>2091</v>
      </c>
      <c r="AK305" s="523" t="s">
        <v>2412</v>
      </c>
      <c r="AL305" s="523" t="s">
        <v>2416</v>
      </c>
    </row>
    <row r="306" spans="1:38" s="538" customFormat="1" ht="17.25" customHeight="1">
      <c r="A306" s="518" t="str">
        <f t="shared" si="4"/>
        <v>A02AA020-00006 Pile Work Piling Work Steel Pipe Pile Work Direct Driving     Including Pile Connection and Joint Welding Work  700 ≤ DIA &lt;800</v>
      </c>
      <c r="B306" s="523" t="s">
        <v>2417</v>
      </c>
      <c r="C306" s="523"/>
      <c r="D306" s="524" t="s">
        <v>2080</v>
      </c>
      <c r="E306" s="525" t="s">
        <v>2081</v>
      </c>
      <c r="F306" s="524" t="s">
        <v>2082</v>
      </c>
      <c r="G306" s="525" t="s">
        <v>2083</v>
      </c>
      <c r="H306" s="524" t="s">
        <v>2409</v>
      </c>
      <c r="I306" s="525" t="s">
        <v>2410</v>
      </c>
      <c r="J306" s="524" t="s">
        <v>2086</v>
      </c>
      <c r="K306" s="527" t="s">
        <v>2087</v>
      </c>
      <c r="L306" s="524" t="s">
        <v>1924</v>
      </c>
      <c r="M306" s="527"/>
      <c r="N306" s="524" t="s">
        <v>1924</v>
      </c>
      <c r="O306" s="527"/>
      <c r="P306" s="524" t="s">
        <v>1924</v>
      </c>
      <c r="Q306" s="527"/>
      <c r="R306" s="524" t="s">
        <v>1924</v>
      </c>
      <c r="S306" s="527"/>
      <c r="T306" s="524" t="s">
        <v>1932</v>
      </c>
      <c r="U306" s="527" t="s">
        <v>2088</v>
      </c>
      <c r="V306" s="524" t="s">
        <v>1924</v>
      </c>
      <c r="W306" s="527"/>
      <c r="X306" s="524" t="s">
        <v>2215</v>
      </c>
      <c r="Y306" s="527" t="s">
        <v>2216</v>
      </c>
      <c r="Z306" s="528"/>
      <c r="AA306" s="528" t="s">
        <v>2089</v>
      </c>
      <c r="AB306" s="528" t="s">
        <v>2090</v>
      </c>
      <c r="AC306" s="528"/>
      <c r="AD306" s="528"/>
      <c r="AE306" s="528"/>
      <c r="AF306" s="528"/>
      <c r="AG306" s="528"/>
      <c r="AH306" s="528"/>
      <c r="AI306" s="529" t="s">
        <v>2091</v>
      </c>
      <c r="AJ306" s="529" t="s">
        <v>2091</v>
      </c>
      <c r="AK306" s="523" t="s">
        <v>2412</v>
      </c>
      <c r="AL306" s="523" t="s">
        <v>2417</v>
      </c>
    </row>
    <row r="307" spans="1:38" ht="17.25" customHeight="1">
      <c r="A307" s="518" t="str">
        <f t="shared" si="4"/>
        <v>A02AA020-00007 Pile Work Piling Work Steel Pipe Pile Work Direct Driving     Including Pile Connection and Joint Welding Work  800 ≤ DIA &lt;900</v>
      </c>
      <c r="B307" s="523" t="s">
        <v>2418</v>
      </c>
      <c r="C307" s="523"/>
      <c r="D307" s="524" t="s">
        <v>2080</v>
      </c>
      <c r="E307" s="525" t="s">
        <v>2081</v>
      </c>
      <c r="F307" s="524" t="s">
        <v>2082</v>
      </c>
      <c r="G307" s="525" t="s">
        <v>2083</v>
      </c>
      <c r="H307" s="524" t="s">
        <v>2409</v>
      </c>
      <c r="I307" s="525" t="s">
        <v>2410</v>
      </c>
      <c r="J307" s="524" t="s">
        <v>2086</v>
      </c>
      <c r="K307" s="527" t="s">
        <v>2087</v>
      </c>
      <c r="L307" s="524" t="s">
        <v>1924</v>
      </c>
      <c r="M307" s="527"/>
      <c r="N307" s="524" t="s">
        <v>1924</v>
      </c>
      <c r="O307" s="527"/>
      <c r="P307" s="524" t="s">
        <v>1924</v>
      </c>
      <c r="Q307" s="527"/>
      <c r="R307" s="524" t="s">
        <v>1924</v>
      </c>
      <c r="S307" s="527"/>
      <c r="T307" s="524" t="s">
        <v>1932</v>
      </c>
      <c r="U307" s="527" t="s">
        <v>2088</v>
      </c>
      <c r="V307" s="524" t="s">
        <v>1924</v>
      </c>
      <c r="W307" s="527"/>
      <c r="X307" s="524" t="s">
        <v>2218</v>
      </c>
      <c r="Y307" s="527" t="s">
        <v>2219</v>
      </c>
      <c r="Z307" s="528"/>
      <c r="AA307" s="528" t="s">
        <v>2089</v>
      </c>
      <c r="AB307" s="528" t="s">
        <v>2090</v>
      </c>
      <c r="AC307" s="528"/>
      <c r="AD307" s="528"/>
      <c r="AE307" s="528"/>
      <c r="AF307" s="528"/>
      <c r="AG307" s="528"/>
      <c r="AH307" s="528"/>
      <c r="AI307" s="529" t="s">
        <v>2091</v>
      </c>
      <c r="AJ307" s="529" t="s">
        <v>2091</v>
      </c>
      <c r="AK307" s="523" t="s">
        <v>2412</v>
      </c>
      <c r="AL307" s="523" t="s">
        <v>2418</v>
      </c>
    </row>
    <row r="308" spans="1:38" ht="17.25" customHeight="1">
      <c r="A308" s="518" t="str">
        <f t="shared" si="4"/>
        <v>A02AA020-00008 Pile Work Piling Work Steel Pipe Pile Work Direct Driving     Including Pile Connection and Joint Welding Work  900 ≤ DIA &lt;1000</v>
      </c>
      <c r="B308" s="523" t="s">
        <v>2419</v>
      </c>
      <c r="C308" s="523"/>
      <c r="D308" s="524" t="s">
        <v>2080</v>
      </c>
      <c r="E308" s="525" t="s">
        <v>2081</v>
      </c>
      <c r="F308" s="524" t="s">
        <v>2082</v>
      </c>
      <c r="G308" s="525" t="s">
        <v>2083</v>
      </c>
      <c r="H308" s="524" t="s">
        <v>2409</v>
      </c>
      <c r="I308" s="525" t="s">
        <v>2410</v>
      </c>
      <c r="J308" s="524" t="s">
        <v>2086</v>
      </c>
      <c r="K308" s="527" t="s">
        <v>2087</v>
      </c>
      <c r="L308" s="524" t="s">
        <v>1924</v>
      </c>
      <c r="M308" s="527"/>
      <c r="N308" s="524" t="s">
        <v>1924</v>
      </c>
      <c r="O308" s="527"/>
      <c r="P308" s="524" t="s">
        <v>1924</v>
      </c>
      <c r="Q308" s="527"/>
      <c r="R308" s="524" t="s">
        <v>1924</v>
      </c>
      <c r="S308" s="527"/>
      <c r="T308" s="524" t="s">
        <v>1932</v>
      </c>
      <c r="U308" s="527" t="s">
        <v>2088</v>
      </c>
      <c r="V308" s="524" t="s">
        <v>1924</v>
      </c>
      <c r="W308" s="527"/>
      <c r="X308" s="524" t="s">
        <v>2221</v>
      </c>
      <c r="Y308" s="527" t="s">
        <v>2222</v>
      </c>
      <c r="Z308" s="528"/>
      <c r="AA308" s="528" t="s">
        <v>2089</v>
      </c>
      <c r="AB308" s="528" t="s">
        <v>2090</v>
      </c>
      <c r="AC308" s="528"/>
      <c r="AD308" s="528"/>
      <c r="AE308" s="528"/>
      <c r="AF308" s="528"/>
      <c r="AG308" s="528"/>
      <c r="AH308" s="528"/>
      <c r="AI308" s="529" t="s">
        <v>2091</v>
      </c>
      <c r="AJ308" s="529" t="s">
        <v>2091</v>
      </c>
      <c r="AK308" s="523" t="s">
        <v>2412</v>
      </c>
      <c r="AL308" s="523" t="s">
        <v>2419</v>
      </c>
    </row>
    <row r="309" spans="1:38" ht="17.25" customHeight="1">
      <c r="A309" s="518" t="str">
        <f t="shared" si="4"/>
        <v>A02AA020-00009 Pile Work Piling Work Steel Pipe Pile Work Direct Driving     Including Pile Connection and Joint Welding Work  1000 ≤ DIA &lt;1200</v>
      </c>
      <c r="B309" s="523" t="s">
        <v>2420</v>
      </c>
      <c r="C309" s="523"/>
      <c r="D309" s="524" t="s">
        <v>2080</v>
      </c>
      <c r="E309" s="525" t="s">
        <v>2081</v>
      </c>
      <c r="F309" s="524" t="s">
        <v>2082</v>
      </c>
      <c r="G309" s="525" t="s">
        <v>2083</v>
      </c>
      <c r="H309" s="524" t="s">
        <v>2409</v>
      </c>
      <c r="I309" s="525" t="s">
        <v>2410</v>
      </c>
      <c r="J309" s="524" t="s">
        <v>2086</v>
      </c>
      <c r="K309" s="527" t="s">
        <v>2087</v>
      </c>
      <c r="L309" s="524" t="s">
        <v>1924</v>
      </c>
      <c r="M309" s="527"/>
      <c r="N309" s="524" t="s">
        <v>1924</v>
      </c>
      <c r="O309" s="527"/>
      <c r="P309" s="524" t="s">
        <v>1924</v>
      </c>
      <c r="Q309" s="527"/>
      <c r="R309" s="524" t="s">
        <v>1924</v>
      </c>
      <c r="S309" s="527"/>
      <c r="T309" s="524" t="s">
        <v>1932</v>
      </c>
      <c r="U309" s="527" t="s">
        <v>2088</v>
      </c>
      <c r="V309" s="524" t="s">
        <v>1924</v>
      </c>
      <c r="W309" s="527"/>
      <c r="X309" s="524" t="s">
        <v>2224</v>
      </c>
      <c r="Y309" s="527" t="s">
        <v>2225</v>
      </c>
      <c r="Z309" s="528"/>
      <c r="AA309" s="528" t="s">
        <v>2089</v>
      </c>
      <c r="AB309" s="528" t="s">
        <v>2090</v>
      </c>
      <c r="AC309" s="528"/>
      <c r="AD309" s="528"/>
      <c r="AE309" s="528"/>
      <c r="AF309" s="528"/>
      <c r="AG309" s="528"/>
      <c r="AH309" s="528"/>
      <c r="AI309" s="529" t="s">
        <v>2091</v>
      </c>
      <c r="AJ309" s="529" t="s">
        <v>2091</v>
      </c>
      <c r="AK309" s="523" t="s">
        <v>2412</v>
      </c>
      <c r="AL309" s="523" t="s">
        <v>2420</v>
      </c>
    </row>
    <row r="310" spans="1:38" ht="17.25" customHeight="1">
      <c r="A310" s="518" t="str">
        <f t="shared" si="4"/>
        <v>A02AA020-00010 Pile Work Piling Work Steel Pipe Pile Work Percussion Rotary Drilling with Casing     Including Pile Connection and Joint Welding Work  DIA&lt;400</v>
      </c>
      <c r="B310" s="523" t="s">
        <v>2421</v>
      </c>
      <c r="C310" s="523"/>
      <c r="D310" s="524" t="s">
        <v>2080</v>
      </c>
      <c r="E310" s="525" t="s">
        <v>2081</v>
      </c>
      <c r="F310" s="524" t="s">
        <v>2082</v>
      </c>
      <c r="G310" s="525" t="s">
        <v>2083</v>
      </c>
      <c r="H310" s="524" t="s">
        <v>2409</v>
      </c>
      <c r="I310" s="525" t="s">
        <v>2410</v>
      </c>
      <c r="J310" s="524" t="s">
        <v>2137</v>
      </c>
      <c r="K310" s="527" t="s">
        <v>2138</v>
      </c>
      <c r="L310" s="524" t="s">
        <v>1924</v>
      </c>
      <c r="M310" s="527"/>
      <c r="N310" s="524" t="s">
        <v>1924</v>
      </c>
      <c r="O310" s="527"/>
      <c r="P310" s="524" t="s">
        <v>1924</v>
      </c>
      <c r="Q310" s="527"/>
      <c r="R310" s="524" t="s">
        <v>1924</v>
      </c>
      <c r="S310" s="527"/>
      <c r="T310" s="524" t="s">
        <v>1932</v>
      </c>
      <c r="U310" s="527" t="s">
        <v>2088</v>
      </c>
      <c r="V310" s="524" t="s">
        <v>1924</v>
      </c>
      <c r="W310" s="527"/>
      <c r="X310" s="524" t="s">
        <v>2203</v>
      </c>
      <c r="Y310" s="527" t="s">
        <v>2204</v>
      </c>
      <c r="Z310" s="528"/>
      <c r="AA310" s="528" t="s">
        <v>2089</v>
      </c>
      <c r="AB310" s="528" t="s">
        <v>2090</v>
      </c>
      <c r="AC310" s="528"/>
      <c r="AD310" s="528"/>
      <c r="AE310" s="528"/>
      <c r="AF310" s="528"/>
      <c r="AG310" s="528"/>
      <c r="AH310" s="528"/>
      <c r="AI310" s="529" t="s">
        <v>2091</v>
      </c>
      <c r="AJ310" s="529" t="s">
        <v>2091</v>
      </c>
      <c r="AK310" s="523" t="s">
        <v>2412</v>
      </c>
      <c r="AL310" s="523" t="s">
        <v>2421</v>
      </c>
    </row>
    <row r="311" spans="1:38" ht="17.25" customHeight="1">
      <c r="A311" s="518" t="str">
        <f t="shared" si="4"/>
        <v>A02AA020-00011 Pile Work Piling Work Steel Pipe Pile Work Percussion Rotary Drilling with Casing     Including Pile Connection and Joint Welding Work  400 ≤ DIA &lt;500</v>
      </c>
      <c r="B311" s="523" t="s">
        <v>2422</v>
      </c>
      <c r="C311" s="523"/>
      <c r="D311" s="524" t="s">
        <v>2080</v>
      </c>
      <c r="E311" s="525" t="s">
        <v>2081</v>
      </c>
      <c r="F311" s="524" t="s">
        <v>2082</v>
      </c>
      <c r="G311" s="525" t="s">
        <v>2083</v>
      </c>
      <c r="H311" s="524" t="s">
        <v>2409</v>
      </c>
      <c r="I311" s="525" t="s">
        <v>2410</v>
      </c>
      <c r="J311" s="524" t="s">
        <v>2137</v>
      </c>
      <c r="K311" s="527" t="s">
        <v>2138</v>
      </c>
      <c r="L311" s="524" t="s">
        <v>1924</v>
      </c>
      <c r="M311" s="527"/>
      <c r="N311" s="524" t="s">
        <v>1924</v>
      </c>
      <c r="O311" s="527"/>
      <c r="P311" s="524" t="s">
        <v>1924</v>
      </c>
      <c r="Q311" s="527"/>
      <c r="R311" s="524" t="s">
        <v>1924</v>
      </c>
      <c r="S311" s="527"/>
      <c r="T311" s="524" t="s">
        <v>1932</v>
      </c>
      <c r="U311" s="527" t="s">
        <v>2088</v>
      </c>
      <c r="V311" s="524" t="s">
        <v>1924</v>
      </c>
      <c r="W311" s="527"/>
      <c r="X311" s="524" t="s">
        <v>2206</v>
      </c>
      <c r="Y311" s="527" t="s">
        <v>2207</v>
      </c>
      <c r="Z311" s="528"/>
      <c r="AA311" s="528" t="s">
        <v>2089</v>
      </c>
      <c r="AB311" s="528" t="s">
        <v>2090</v>
      </c>
      <c r="AC311" s="528"/>
      <c r="AD311" s="528"/>
      <c r="AE311" s="528"/>
      <c r="AF311" s="528"/>
      <c r="AG311" s="528"/>
      <c r="AH311" s="528"/>
      <c r="AI311" s="529" t="s">
        <v>2091</v>
      </c>
      <c r="AJ311" s="529" t="s">
        <v>2091</v>
      </c>
      <c r="AK311" s="523" t="s">
        <v>2412</v>
      </c>
      <c r="AL311" s="523" t="s">
        <v>2422</v>
      </c>
    </row>
    <row r="312" spans="1:38" ht="17.25" customHeight="1">
      <c r="A312" s="518" t="str">
        <f t="shared" si="4"/>
        <v>A02AA020-00012 Pile Work Piling Work Steel Pipe Pile Work Percussion Rotary Drilling with Casing     Including Pile Connection and Joint Welding Work  500 ≤ DIA &lt;600</v>
      </c>
      <c r="B312" s="523" t="s">
        <v>2423</v>
      </c>
      <c r="C312" s="523"/>
      <c r="D312" s="524" t="s">
        <v>2080</v>
      </c>
      <c r="E312" s="525" t="s">
        <v>2081</v>
      </c>
      <c r="F312" s="524" t="s">
        <v>2082</v>
      </c>
      <c r="G312" s="525" t="s">
        <v>2083</v>
      </c>
      <c r="H312" s="524" t="s">
        <v>2409</v>
      </c>
      <c r="I312" s="525" t="s">
        <v>2410</v>
      </c>
      <c r="J312" s="524" t="s">
        <v>2137</v>
      </c>
      <c r="K312" s="527" t="s">
        <v>2138</v>
      </c>
      <c r="L312" s="524" t="s">
        <v>1924</v>
      </c>
      <c r="M312" s="527"/>
      <c r="N312" s="524" t="s">
        <v>1924</v>
      </c>
      <c r="O312" s="527"/>
      <c r="P312" s="524" t="s">
        <v>1924</v>
      </c>
      <c r="Q312" s="527"/>
      <c r="R312" s="524" t="s">
        <v>1924</v>
      </c>
      <c r="S312" s="527"/>
      <c r="T312" s="524" t="s">
        <v>1932</v>
      </c>
      <c r="U312" s="527" t="s">
        <v>2088</v>
      </c>
      <c r="V312" s="524" t="s">
        <v>1924</v>
      </c>
      <c r="W312" s="527"/>
      <c r="X312" s="524" t="s">
        <v>2209</v>
      </c>
      <c r="Y312" s="527" t="s">
        <v>2210</v>
      </c>
      <c r="Z312" s="528"/>
      <c r="AA312" s="528" t="s">
        <v>2089</v>
      </c>
      <c r="AB312" s="528" t="s">
        <v>2090</v>
      </c>
      <c r="AC312" s="528"/>
      <c r="AD312" s="528"/>
      <c r="AE312" s="528"/>
      <c r="AF312" s="528"/>
      <c r="AG312" s="528"/>
      <c r="AH312" s="528"/>
      <c r="AI312" s="529" t="s">
        <v>2091</v>
      </c>
      <c r="AJ312" s="529" t="s">
        <v>2091</v>
      </c>
      <c r="AK312" s="523" t="s">
        <v>2412</v>
      </c>
      <c r="AL312" s="523" t="s">
        <v>2423</v>
      </c>
    </row>
    <row r="313" spans="1:38" ht="17.25" customHeight="1">
      <c r="A313" s="518" t="str">
        <f t="shared" si="4"/>
        <v>A02AA020-00013 Pile Work Piling Work Steel Pipe Pile Work Percussion Rotary Drilling with Casing     Including Pile Connection and Joint Welding Work  600 ≤ DIA &lt;700</v>
      </c>
      <c r="B313" s="523" t="s">
        <v>2424</v>
      </c>
      <c r="C313" s="523"/>
      <c r="D313" s="524" t="s">
        <v>2080</v>
      </c>
      <c r="E313" s="525" t="s">
        <v>2081</v>
      </c>
      <c r="F313" s="524" t="s">
        <v>2082</v>
      </c>
      <c r="G313" s="525" t="s">
        <v>2083</v>
      </c>
      <c r="H313" s="524" t="s">
        <v>2409</v>
      </c>
      <c r="I313" s="525" t="s">
        <v>2410</v>
      </c>
      <c r="J313" s="524" t="s">
        <v>2137</v>
      </c>
      <c r="K313" s="527" t="s">
        <v>2138</v>
      </c>
      <c r="L313" s="524" t="s">
        <v>1924</v>
      </c>
      <c r="M313" s="527"/>
      <c r="N313" s="524" t="s">
        <v>1924</v>
      </c>
      <c r="O313" s="527"/>
      <c r="P313" s="524" t="s">
        <v>1924</v>
      </c>
      <c r="Q313" s="527"/>
      <c r="R313" s="524" t="s">
        <v>1924</v>
      </c>
      <c r="S313" s="527"/>
      <c r="T313" s="524" t="s">
        <v>1932</v>
      </c>
      <c r="U313" s="527" t="s">
        <v>2088</v>
      </c>
      <c r="V313" s="524" t="s">
        <v>1924</v>
      </c>
      <c r="W313" s="527"/>
      <c r="X313" s="524" t="s">
        <v>2212</v>
      </c>
      <c r="Y313" s="527" t="s">
        <v>2213</v>
      </c>
      <c r="Z313" s="528"/>
      <c r="AA313" s="528" t="s">
        <v>2089</v>
      </c>
      <c r="AB313" s="528" t="s">
        <v>2090</v>
      </c>
      <c r="AC313" s="528"/>
      <c r="AD313" s="528"/>
      <c r="AE313" s="528"/>
      <c r="AF313" s="528"/>
      <c r="AG313" s="528"/>
      <c r="AH313" s="528"/>
      <c r="AI313" s="529" t="s">
        <v>2091</v>
      </c>
      <c r="AJ313" s="529" t="s">
        <v>2091</v>
      </c>
      <c r="AK313" s="523" t="s">
        <v>2412</v>
      </c>
      <c r="AL313" s="523" t="s">
        <v>2424</v>
      </c>
    </row>
    <row r="314" spans="1:38" ht="16.899999999999999" customHeight="1">
      <c r="A314" s="518" t="str">
        <f t="shared" si="4"/>
        <v>A02AA020-00014 Pile Work Piling Work Steel Pipe Pile Work Percussion Rotary Drilling with Casing     Including Pile Connection and Joint Welding Work  700 ≤ DIA &lt;800</v>
      </c>
      <c r="B314" s="523" t="s">
        <v>2425</v>
      </c>
      <c r="C314" s="523"/>
      <c r="D314" s="524" t="s">
        <v>2080</v>
      </c>
      <c r="E314" s="525" t="s">
        <v>2081</v>
      </c>
      <c r="F314" s="524" t="s">
        <v>2082</v>
      </c>
      <c r="G314" s="525" t="s">
        <v>2083</v>
      </c>
      <c r="H314" s="524" t="s">
        <v>2409</v>
      </c>
      <c r="I314" s="525" t="s">
        <v>2410</v>
      </c>
      <c r="J314" s="524" t="s">
        <v>2137</v>
      </c>
      <c r="K314" s="527" t="s">
        <v>2138</v>
      </c>
      <c r="L314" s="524" t="s">
        <v>1924</v>
      </c>
      <c r="M314" s="527"/>
      <c r="N314" s="524" t="s">
        <v>1924</v>
      </c>
      <c r="O314" s="527"/>
      <c r="P314" s="524" t="s">
        <v>1924</v>
      </c>
      <c r="Q314" s="527"/>
      <c r="R314" s="524" t="s">
        <v>1924</v>
      </c>
      <c r="S314" s="527"/>
      <c r="T314" s="524" t="s">
        <v>1932</v>
      </c>
      <c r="U314" s="527" t="s">
        <v>2088</v>
      </c>
      <c r="V314" s="524" t="s">
        <v>1924</v>
      </c>
      <c r="W314" s="527"/>
      <c r="X314" s="524" t="s">
        <v>2215</v>
      </c>
      <c r="Y314" s="527" t="s">
        <v>2216</v>
      </c>
      <c r="Z314" s="528"/>
      <c r="AA314" s="528" t="s">
        <v>2089</v>
      </c>
      <c r="AB314" s="528" t="s">
        <v>2090</v>
      </c>
      <c r="AC314" s="528"/>
      <c r="AD314" s="528"/>
      <c r="AE314" s="528"/>
      <c r="AF314" s="528"/>
      <c r="AG314" s="528"/>
      <c r="AH314" s="528"/>
      <c r="AI314" s="529" t="s">
        <v>2091</v>
      </c>
      <c r="AJ314" s="529" t="s">
        <v>2091</v>
      </c>
      <c r="AK314" s="523" t="s">
        <v>2412</v>
      </c>
      <c r="AL314" s="523" t="s">
        <v>2425</v>
      </c>
    </row>
    <row r="315" spans="1:38" ht="17.25" customHeight="1">
      <c r="A315" s="518" t="str">
        <f t="shared" si="4"/>
        <v>A02AA020-00015 Pile Work Piling Work Steel Pipe Pile Work Percussion Rotary Drilling with Casing     Including Pile Connection and Joint Welding Work  800 ≤ DIA &lt;900</v>
      </c>
      <c r="B315" s="523" t="s">
        <v>2426</v>
      </c>
      <c r="C315" s="523"/>
      <c r="D315" s="524" t="s">
        <v>2080</v>
      </c>
      <c r="E315" s="525" t="s">
        <v>2081</v>
      </c>
      <c r="F315" s="524" t="s">
        <v>2082</v>
      </c>
      <c r="G315" s="525" t="s">
        <v>2083</v>
      </c>
      <c r="H315" s="524" t="s">
        <v>2409</v>
      </c>
      <c r="I315" s="525" t="s">
        <v>2410</v>
      </c>
      <c r="J315" s="524" t="s">
        <v>2137</v>
      </c>
      <c r="K315" s="527" t="s">
        <v>2138</v>
      </c>
      <c r="L315" s="524" t="s">
        <v>1924</v>
      </c>
      <c r="M315" s="527"/>
      <c r="N315" s="524" t="s">
        <v>1924</v>
      </c>
      <c r="O315" s="527"/>
      <c r="P315" s="524" t="s">
        <v>1924</v>
      </c>
      <c r="Q315" s="527"/>
      <c r="R315" s="524" t="s">
        <v>1924</v>
      </c>
      <c r="S315" s="527"/>
      <c r="T315" s="524" t="s">
        <v>1932</v>
      </c>
      <c r="U315" s="527" t="s">
        <v>2088</v>
      </c>
      <c r="V315" s="524" t="s">
        <v>1924</v>
      </c>
      <c r="W315" s="527"/>
      <c r="X315" s="524" t="s">
        <v>2218</v>
      </c>
      <c r="Y315" s="527" t="s">
        <v>2219</v>
      </c>
      <c r="Z315" s="528"/>
      <c r="AA315" s="528" t="s">
        <v>2089</v>
      </c>
      <c r="AB315" s="528" t="s">
        <v>2090</v>
      </c>
      <c r="AC315" s="528"/>
      <c r="AD315" s="528"/>
      <c r="AE315" s="528"/>
      <c r="AF315" s="528"/>
      <c r="AG315" s="528"/>
      <c r="AH315" s="528"/>
      <c r="AI315" s="529" t="s">
        <v>2091</v>
      </c>
      <c r="AJ315" s="529" t="s">
        <v>2091</v>
      </c>
      <c r="AK315" s="523" t="s">
        <v>2412</v>
      </c>
      <c r="AL315" s="523" t="s">
        <v>2426</v>
      </c>
    </row>
    <row r="316" spans="1:38" ht="17.25" customHeight="1">
      <c r="A316" s="518" t="str">
        <f t="shared" si="4"/>
        <v>A02AA020-00016 Pile Work Piling Work Steel Pipe Pile Work Percussion Rotary Drilling with Casing     Including Pile Connection and Joint Welding Work  900 ≤ DIA &lt;1000</v>
      </c>
      <c r="B316" s="523" t="s">
        <v>2427</v>
      </c>
      <c r="C316" s="523"/>
      <c r="D316" s="524" t="s">
        <v>2080</v>
      </c>
      <c r="E316" s="525" t="s">
        <v>2081</v>
      </c>
      <c r="F316" s="524" t="s">
        <v>2082</v>
      </c>
      <c r="G316" s="525" t="s">
        <v>2083</v>
      </c>
      <c r="H316" s="524" t="s">
        <v>2409</v>
      </c>
      <c r="I316" s="525" t="s">
        <v>2410</v>
      </c>
      <c r="J316" s="524" t="s">
        <v>2137</v>
      </c>
      <c r="K316" s="527" t="s">
        <v>2138</v>
      </c>
      <c r="L316" s="524" t="s">
        <v>1924</v>
      </c>
      <c r="M316" s="527"/>
      <c r="N316" s="524" t="s">
        <v>1924</v>
      </c>
      <c r="O316" s="527"/>
      <c r="P316" s="524" t="s">
        <v>1924</v>
      </c>
      <c r="Q316" s="527"/>
      <c r="R316" s="524" t="s">
        <v>1924</v>
      </c>
      <c r="S316" s="527"/>
      <c r="T316" s="524" t="s">
        <v>1932</v>
      </c>
      <c r="U316" s="527" t="s">
        <v>2088</v>
      </c>
      <c r="V316" s="524" t="s">
        <v>1924</v>
      </c>
      <c r="W316" s="527"/>
      <c r="X316" s="524" t="s">
        <v>2221</v>
      </c>
      <c r="Y316" s="527" t="s">
        <v>2222</v>
      </c>
      <c r="Z316" s="528"/>
      <c r="AA316" s="528" t="s">
        <v>2089</v>
      </c>
      <c r="AB316" s="528" t="s">
        <v>2090</v>
      </c>
      <c r="AC316" s="528"/>
      <c r="AD316" s="528"/>
      <c r="AE316" s="528"/>
      <c r="AF316" s="528"/>
      <c r="AG316" s="528"/>
      <c r="AH316" s="528"/>
      <c r="AI316" s="529" t="s">
        <v>2091</v>
      </c>
      <c r="AJ316" s="529" t="s">
        <v>2091</v>
      </c>
      <c r="AK316" s="523" t="s">
        <v>2412</v>
      </c>
      <c r="AL316" s="523" t="s">
        <v>2427</v>
      </c>
    </row>
    <row r="317" spans="1:38" ht="17.25" customHeight="1">
      <c r="A317" s="518" t="str">
        <f t="shared" si="4"/>
        <v>A02AA020-00017 Pile Work Piling Work Steel Pipe Pile Work Percussion Rotary Drilling with Casing     Including Pile Connection and Joint Welding Work  1000 ≤ DIA &lt;1200</v>
      </c>
      <c r="B317" s="523" t="s">
        <v>2428</v>
      </c>
      <c r="C317" s="523"/>
      <c r="D317" s="524" t="s">
        <v>2080</v>
      </c>
      <c r="E317" s="525" t="s">
        <v>2081</v>
      </c>
      <c r="F317" s="524" t="s">
        <v>2082</v>
      </c>
      <c r="G317" s="525" t="s">
        <v>2083</v>
      </c>
      <c r="H317" s="524" t="s">
        <v>2409</v>
      </c>
      <c r="I317" s="525" t="s">
        <v>2410</v>
      </c>
      <c r="J317" s="524" t="s">
        <v>2137</v>
      </c>
      <c r="K317" s="527" t="s">
        <v>2138</v>
      </c>
      <c r="L317" s="524" t="s">
        <v>1924</v>
      </c>
      <c r="M317" s="527"/>
      <c r="N317" s="524" t="s">
        <v>1924</v>
      </c>
      <c r="O317" s="527"/>
      <c r="P317" s="524" t="s">
        <v>1924</v>
      </c>
      <c r="Q317" s="527"/>
      <c r="R317" s="524" t="s">
        <v>1924</v>
      </c>
      <c r="S317" s="527"/>
      <c r="T317" s="524" t="s">
        <v>1932</v>
      </c>
      <c r="U317" s="527" t="s">
        <v>2088</v>
      </c>
      <c r="V317" s="524" t="s">
        <v>1924</v>
      </c>
      <c r="W317" s="527"/>
      <c r="X317" s="524" t="s">
        <v>2224</v>
      </c>
      <c r="Y317" s="527" t="s">
        <v>2225</v>
      </c>
      <c r="Z317" s="528"/>
      <c r="AA317" s="528" t="s">
        <v>2089</v>
      </c>
      <c r="AB317" s="528" t="s">
        <v>2090</v>
      </c>
      <c r="AC317" s="528"/>
      <c r="AD317" s="528"/>
      <c r="AE317" s="528"/>
      <c r="AF317" s="528"/>
      <c r="AG317" s="528"/>
      <c r="AH317" s="528"/>
      <c r="AI317" s="529" t="s">
        <v>2091</v>
      </c>
      <c r="AJ317" s="529" t="s">
        <v>2091</v>
      </c>
      <c r="AK317" s="523" t="s">
        <v>2412</v>
      </c>
      <c r="AL317" s="523" t="s">
        <v>2428</v>
      </c>
    </row>
    <row r="318" spans="1:38" ht="17.25" customHeight="1">
      <c r="A318" s="518" t="str">
        <f t="shared" si="4"/>
        <v xml:space="preserve">A02AA021-00001 Pile Work Piling Work H-Pile Work Direct Driving     Including Pile Connection and Joint Welding Work  </v>
      </c>
      <c r="B318" s="523" t="s">
        <v>2429</v>
      </c>
      <c r="C318" s="523"/>
      <c r="D318" s="524" t="s">
        <v>2080</v>
      </c>
      <c r="E318" s="525" t="s">
        <v>2081</v>
      </c>
      <c r="F318" s="524" t="s">
        <v>2082</v>
      </c>
      <c r="G318" s="525" t="s">
        <v>2083</v>
      </c>
      <c r="H318" s="524" t="s">
        <v>2430</v>
      </c>
      <c r="I318" s="525" t="s">
        <v>2431</v>
      </c>
      <c r="J318" s="524" t="s">
        <v>2086</v>
      </c>
      <c r="K318" s="527" t="s">
        <v>2087</v>
      </c>
      <c r="L318" s="524" t="s">
        <v>1924</v>
      </c>
      <c r="M318" s="527"/>
      <c r="N318" s="524" t="s">
        <v>1924</v>
      </c>
      <c r="O318" s="527"/>
      <c r="P318" s="524" t="s">
        <v>1924</v>
      </c>
      <c r="Q318" s="527"/>
      <c r="R318" s="524" t="s">
        <v>1924</v>
      </c>
      <c r="S318" s="527"/>
      <c r="T318" s="524" t="s">
        <v>1932</v>
      </c>
      <c r="U318" s="527" t="s">
        <v>2088</v>
      </c>
      <c r="V318" s="524" t="s">
        <v>1924</v>
      </c>
      <c r="W318" s="527"/>
      <c r="X318" s="524" t="s">
        <v>1924</v>
      </c>
      <c r="Y318" s="527" t="s">
        <v>1924</v>
      </c>
      <c r="Z318" s="528"/>
      <c r="AA318" s="528" t="s">
        <v>2145</v>
      </c>
      <c r="AB318" s="528" t="s">
        <v>2090</v>
      </c>
      <c r="AC318" s="528"/>
      <c r="AD318" s="528"/>
      <c r="AE318" s="528"/>
      <c r="AF318" s="528"/>
      <c r="AG318" s="528"/>
      <c r="AH318" s="528"/>
      <c r="AI318" s="529" t="s">
        <v>2091</v>
      </c>
      <c r="AJ318" s="529" t="s">
        <v>2091</v>
      </c>
      <c r="AK318" s="523" t="s">
        <v>2432</v>
      </c>
      <c r="AL318" s="523" t="s">
        <v>2429</v>
      </c>
    </row>
    <row r="319" spans="1:38" ht="17.25" customHeight="1">
      <c r="A319" s="518" t="str">
        <f t="shared" si="4"/>
        <v>A02AA021-00002 Pile Work Piling Work H-Pile Work Direct Driving     Including Pile Connection and Joint Welding Work  SIZE &lt;200</v>
      </c>
      <c r="B319" s="523" t="s">
        <v>2433</v>
      </c>
      <c r="C319" s="523"/>
      <c r="D319" s="524" t="s">
        <v>2080</v>
      </c>
      <c r="E319" s="525" t="s">
        <v>2081</v>
      </c>
      <c r="F319" s="524" t="s">
        <v>2082</v>
      </c>
      <c r="G319" s="525" t="s">
        <v>2083</v>
      </c>
      <c r="H319" s="524" t="s">
        <v>2430</v>
      </c>
      <c r="I319" s="525" t="s">
        <v>2431</v>
      </c>
      <c r="J319" s="524" t="s">
        <v>2086</v>
      </c>
      <c r="K319" s="527" t="s">
        <v>2087</v>
      </c>
      <c r="L319" s="524" t="s">
        <v>1924</v>
      </c>
      <c r="M319" s="527"/>
      <c r="N319" s="524" t="s">
        <v>1924</v>
      </c>
      <c r="O319" s="527"/>
      <c r="P319" s="524" t="s">
        <v>1924</v>
      </c>
      <c r="Q319" s="527"/>
      <c r="R319" s="524" t="s">
        <v>1924</v>
      </c>
      <c r="S319" s="527"/>
      <c r="T319" s="524" t="s">
        <v>1932</v>
      </c>
      <c r="U319" s="527" t="s">
        <v>2088</v>
      </c>
      <c r="V319" s="524" t="s">
        <v>1924</v>
      </c>
      <c r="W319" s="527"/>
      <c r="X319" s="524" t="s">
        <v>2150</v>
      </c>
      <c r="Y319" s="527" t="s">
        <v>2151</v>
      </c>
      <c r="Z319" s="528"/>
      <c r="AA319" s="528" t="s">
        <v>2145</v>
      </c>
      <c r="AB319" s="528" t="s">
        <v>2090</v>
      </c>
      <c r="AC319" s="528"/>
      <c r="AD319" s="528"/>
      <c r="AE319" s="528"/>
      <c r="AF319" s="528"/>
      <c r="AG319" s="528"/>
      <c r="AH319" s="528"/>
      <c r="AI319" s="529" t="s">
        <v>2091</v>
      </c>
      <c r="AJ319" s="529" t="s">
        <v>2091</v>
      </c>
      <c r="AK319" s="523" t="s">
        <v>2432</v>
      </c>
      <c r="AL319" s="523" t="s">
        <v>2433</v>
      </c>
    </row>
    <row r="320" spans="1:38" ht="16.899999999999999" customHeight="1">
      <c r="A320" s="518" t="str">
        <f t="shared" si="4"/>
        <v>A02AA021-00003 Pile Work Piling Work H-Pile Work Direct Driving     Including Pile Connection and Joint Welding Work  200 ≤ SIZE &lt;250</v>
      </c>
      <c r="B320" s="523" t="s">
        <v>2434</v>
      </c>
      <c r="C320" s="523"/>
      <c r="D320" s="524" t="s">
        <v>2080</v>
      </c>
      <c r="E320" s="525" t="s">
        <v>2081</v>
      </c>
      <c r="F320" s="524" t="s">
        <v>2082</v>
      </c>
      <c r="G320" s="525" t="s">
        <v>2083</v>
      </c>
      <c r="H320" s="524" t="s">
        <v>2430</v>
      </c>
      <c r="I320" s="525" t="s">
        <v>2431</v>
      </c>
      <c r="J320" s="524" t="s">
        <v>2086</v>
      </c>
      <c r="K320" s="527" t="s">
        <v>2087</v>
      </c>
      <c r="L320" s="524" t="s">
        <v>1924</v>
      </c>
      <c r="M320" s="527"/>
      <c r="N320" s="524" t="s">
        <v>1924</v>
      </c>
      <c r="O320" s="527"/>
      <c r="P320" s="524" t="s">
        <v>1924</v>
      </c>
      <c r="Q320" s="527"/>
      <c r="R320" s="524" t="s">
        <v>1924</v>
      </c>
      <c r="S320" s="527"/>
      <c r="T320" s="524" t="s">
        <v>1932</v>
      </c>
      <c r="U320" s="527" t="s">
        <v>2088</v>
      </c>
      <c r="V320" s="524" t="s">
        <v>1924</v>
      </c>
      <c r="W320" s="527"/>
      <c r="X320" s="524" t="s">
        <v>2153</v>
      </c>
      <c r="Y320" s="527" t="s">
        <v>2154</v>
      </c>
      <c r="Z320" s="528"/>
      <c r="AA320" s="528" t="s">
        <v>2145</v>
      </c>
      <c r="AB320" s="528" t="s">
        <v>2090</v>
      </c>
      <c r="AC320" s="528"/>
      <c r="AD320" s="528"/>
      <c r="AE320" s="528"/>
      <c r="AF320" s="528"/>
      <c r="AG320" s="528"/>
      <c r="AH320" s="528"/>
      <c r="AI320" s="529" t="s">
        <v>2091</v>
      </c>
      <c r="AJ320" s="529" t="s">
        <v>2091</v>
      </c>
      <c r="AK320" s="523" t="s">
        <v>2432</v>
      </c>
      <c r="AL320" s="523" t="s">
        <v>2434</v>
      </c>
    </row>
    <row r="321" spans="1:38" s="519" customFormat="1" ht="16.899999999999999" customHeight="1">
      <c r="A321" s="518" t="str">
        <f t="shared" si="4"/>
        <v>A02AA021-00004 Pile Work Piling Work H-Pile Work Direct Driving     Including Pile Connection and Joint Welding Work  250 ≤ SIZE &lt;300</v>
      </c>
      <c r="B321" s="523" t="s">
        <v>2435</v>
      </c>
      <c r="C321" s="523"/>
      <c r="D321" s="524" t="s">
        <v>2080</v>
      </c>
      <c r="E321" s="525" t="s">
        <v>2081</v>
      </c>
      <c r="F321" s="524" t="s">
        <v>2082</v>
      </c>
      <c r="G321" s="525" t="s">
        <v>2083</v>
      </c>
      <c r="H321" s="524" t="s">
        <v>2430</v>
      </c>
      <c r="I321" s="525" t="s">
        <v>2431</v>
      </c>
      <c r="J321" s="524" t="s">
        <v>2086</v>
      </c>
      <c r="K321" s="527" t="s">
        <v>2087</v>
      </c>
      <c r="L321" s="524" t="s">
        <v>1924</v>
      </c>
      <c r="M321" s="527"/>
      <c r="N321" s="524" t="s">
        <v>1924</v>
      </c>
      <c r="O321" s="527"/>
      <c r="P321" s="524" t="s">
        <v>1924</v>
      </c>
      <c r="Q321" s="527"/>
      <c r="R321" s="524" t="s">
        <v>1924</v>
      </c>
      <c r="S321" s="527"/>
      <c r="T321" s="524" t="s">
        <v>1932</v>
      </c>
      <c r="U321" s="527" t="s">
        <v>2088</v>
      </c>
      <c r="V321" s="524" t="s">
        <v>1924</v>
      </c>
      <c r="W321" s="527"/>
      <c r="X321" s="524" t="s">
        <v>2156</v>
      </c>
      <c r="Y321" s="527" t="s">
        <v>2157</v>
      </c>
      <c r="Z321" s="528"/>
      <c r="AA321" s="528" t="s">
        <v>2145</v>
      </c>
      <c r="AB321" s="528" t="s">
        <v>2090</v>
      </c>
      <c r="AC321" s="528"/>
      <c r="AD321" s="528"/>
      <c r="AE321" s="528"/>
      <c r="AF321" s="528"/>
      <c r="AG321" s="528"/>
      <c r="AH321" s="528"/>
      <c r="AI321" s="529" t="s">
        <v>2091</v>
      </c>
      <c r="AJ321" s="529" t="s">
        <v>2091</v>
      </c>
      <c r="AK321" s="523" t="s">
        <v>2432</v>
      </c>
      <c r="AL321" s="523" t="s">
        <v>2435</v>
      </c>
    </row>
    <row r="322" spans="1:38" s="519" customFormat="1" ht="17.25" customHeight="1">
      <c r="A322" s="518" t="str">
        <f t="shared" si="4"/>
        <v>A02AA021-00005 Pile Work Piling Work H-Pile Work Direct Driving     Including Pile Connection and Joint Welding Work  300 ≤ SIZE &lt;350</v>
      </c>
      <c r="B322" s="523" t="s">
        <v>2436</v>
      </c>
      <c r="C322" s="523"/>
      <c r="D322" s="524" t="s">
        <v>2080</v>
      </c>
      <c r="E322" s="525" t="s">
        <v>2081</v>
      </c>
      <c r="F322" s="524" t="s">
        <v>2082</v>
      </c>
      <c r="G322" s="525" t="s">
        <v>2083</v>
      </c>
      <c r="H322" s="524" t="s">
        <v>2430</v>
      </c>
      <c r="I322" s="525" t="s">
        <v>2431</v>
      </c>
      <c r="J322" s="524" t="s">
        <v>2086</v>
      </c>
      <c r="K322" s="527" t="s">
        <v>2087</v>
      </c>
      <c r="L322" s="524" t="s">
        <v>1924</v>
      </c>
      <c r="M322" s="527"/>
      <c r="N322" s="524" t="s">
        <v>1924</v>
      </c>
      <c r="O322" s="527"/>
      <c r="P322" s="524" t="s">
        <v>1924</v>
      </c>
      <c r="Q322" s="527"/>
      <c r="R322" s="524" t="s">
        <v>1924</v>
      </c>
      <c r="S322" s="527"/>
      <c r="T322" s="524" t="s">
        <v>1932</v>
      </c>
      <c r="U322" s="527" t="s">
        <v>2088</v>
      </c>
      <c r="V322" s="524" t="s">
        <v>1924</v>
      </c>
      <c r="W322" s="527"/>
      <c r="X322" s="524" t="s">
        <v>2159</v>
      </c>
      <c r="Y322" s="527" t="s">
        <v>2160</v>
      </c>
      <c r="Z322" s="528"/>
      <c r="AA322" s="528" t="s">
        <v>2145</v>
      </c>
      <c r="AB322" s="528" t="s">
        <v>2090</v>
      </c>
      <c r="AC322" s="528"/>
      <c r="AD322" s="528"/>
      <c r="AE322" s="528"/>
      <c r="AF322" s="528"/>
      <c r="AG322" s="528"/>
      <c r="AH322" s="528"/>
      <c r="AI322" s="529" t="s">
        <v>2091</v>
      </c>
      <c r="AJ322" s="529" t="s">
        <v>2091</v>
      </c>
      <c r="AK322" s="523" t="s">
        <v>2432</v>
      </c>
      <c r="AL322" s="523" t="s">
        <v>2436</v>
      </c>
    </row>
    <row r="323" spans="1:38" s="519" customFormat="1" ht="17.25" customHeight="1">
      <c r="A323" s="518" t="str">
        <f t="shared" si="4"/>
        <v xml:space="preserve">A02AA022-00001 Pile Work Piling Work Micro Pile Work      Including Pile Connection and Joint Welding Work  </v>
      </c>
      <c r="B323" s="523" t="s">
        <v>2437</v>
      </c>
      <c r="C323" s="523"/>
      <c r="D323" s="524" t="s">
        <v>2080</v>
      </c>
      <c r="E323" s="525" t="s">
        <v>2081</v>
      </c>
      <c r="F323" s="524" t="s">
        <v>2082</v>
      </c>
      <c r="G323" s="525" t="s">
        <v>2083</v>
      </c>
      <c r="H323" s="524" t="s">
        <v>2438</v>
      </c>
      <c r="I323" s="525" t="s">
        <v>2439</v>
      </c>
      <c r="J323" s="524" t="s">
        <v>1924</v>
      </c>
      <c r="K323" s="527"/>
      <c r="L323" s="524" t="s">
        <v>1924</v>
      </c>
      <c r="M323" s="527"/>
      <c r="N323" s="524" t="s">
        <v>1924</v>
      </c>
      <c r="O323" s="527"/>
      <c r="P323" s="524" t="s">
        <v>1924</v>
      </c>
      <c r="Q323" s="527"/>
      <c r="R323" s="524" t="s">
        <v>1924</v>
      </c>
      <c r="S323" s="527"/>
      <c r="T323" s="524" t="s">
        <v>1932</v>
      </c>
      <c r="U323" s="527" t="s">
        <v>2088</v>
      </c>
      <c r="V323" s="524" t="s">
        <v>1924</v>
      </c>
      <c r="W323" s="527"/>
      <c r="X323" s="524" t="s">
        <v>1924</v>
      </c>
      <c r="Y323" s="527" t="s">
        <v>1924</v>
      </c>
      <c r="Z323" s="528"/>
      <c r="AA323" s="528" t="s">
        <v>2089</v>
      </c>
      <c r="AB323" s="528" t="s">
        <v>2090</v>
      </c>
      <c r="AC323" s="528"/>
      <c r="AD323" s="528"/>
      <c r="AE323" s="528"/>
      <c r="AF323" s="528"/>
      <c r="AG323" s="528"/>
      <c r="AH323" s="528"/>
      <c r="AI323" s="529" t="s">
        <v>2091</v>
      </c>
      <c r="AJ323" s="529" t="s">
        <v>2091</v>
      </c>
      <c r="AK323" s="523" t="s">
        <v>2440</v>
      </c>
      <c r="AL323" s="523" t="s">
        <v>2437</v>
      </c>
    </row>
    <row r="324" spans="1:38" s="519" customFormat="1" ht="17.25" customHeight="1">
      <c r="A324" s="518" t="str">
        <f t="shared" si="4"/>
        <v>A02AA022-00002 Pile Work Piling Work Micro Pile Work Boring and Pressure Grouting     Including Pile Connection and Joint Welding Work  DIA&lt;150</v>
      </c>
      <c r="B324" s="523" t="s">
        <v>2441</v>
      </c>
      <c r="C324" s="523"/>
      <c r="D324" s="524" t="s">
        <v>2080</v>
      </c>
      <c r="E324" s="525" t="s">
        <v>2081</v>
      </c>
      <c r="F324" s="524" t="s">
        <v>2082</v>
      </c>
      <c r="G324" s="525" t="s">
        <v>2083</v>
      </c>
      <c r="H324" s="524" t="s">
        <v>2438</v>
      </c>
      <c r="I324" s="525" t="s">
        <v>2439</v>
      </c>
      <c r="J324" s="524" t="s">
        <v>2442</v>
      </c>
      <c r="K324" s="527" t="s">
        <v>2443</v>
      </c>
      <c r="L324" s="524" t="s">
        <v>1924</v>
      </c>
      <c r="M324" s="527"/>
      <c r="N324" s="524" t="s">
        <v>1924</v>
      </c>
      <c r="O324" s="527"/>
      <c r="P324" s="524" t="s">
        <v>1924</v>
      </c>
      <c r="Q324" s="527"/>
      <c r="R324" s="524" t="s">
        <v>1924</v>
      </c>
      <c r="S324" s="527"/>
      <c r="T324" s="524" t="s">
        <v>1932</v>
      </c>
      <c r="U324" s="527" t="s">
        <v>2088</v>
      </c>
      <c r="V324" s="524" t="s">
        <v>1924</v>
      </c>
      <c r="W324" s="527"/>
      <c r="X324" s="524" t="s">
        <v>2444</v>
      </c>
      <c r="Y324" s="527" t="s">
        <v>2445</v>
      </c>
      <c r="Z324" s="528"/>
      <c r="AA324" s="528" t="s">
        <v>2089</v>
      </c>
      <c r="AB324" s="528" t="s">
        <v>2090</v>
      </c>
      <c r="AC324" s="528"/>
      <c r="AD324" s="528"/>
      <c r="AE324" s="528"/>
      <c r="AF324" s="528"/>
      <c r="AG324" s="528"/>
      <c r="AH324" s="528"/>
      <c r="AI324" s="529" t="s">
        <v>2091</v>
      </c>
      <c r="AJ324" s="529" t="s">
        <v>2091</v>
      </c>
      <c r="AK324" s="523" t="s">
        <v>2440</v>
      </c>
      <c r="AL324" s="523" t="s">
        <v>2441</v>
      </c>
    </row>
    <row r="325" spans="1:38" ht="17.25" customHeight="1">
      <c r="A325" s="518" t="str">
        <f t="shared" si="4"/>
        <v>A02AA022-00003 Pile Work Piling Work Micro Pile Work Boring and Pressure Grouting     Including Pile Connection and Joint Welding Work  150 ≤ DIA &lt;200</v>
      </c>
      <c r="B325" s="523" t="s">
        <v>2446</v>
      </c>
      <c r="C325" s="523"/>
      <c r="D325" s="524" t="s">
        <v>2080</v>
      </c>
      <c r="E325" s="525" t="s">
        <v>2081</v>
      </c>
      <c r="F325" s="524" t="s">
        <v>2082</v>
      </c>
      <c r="G325" s="525" t="s">
        <v>2083</v>
      </c>
      <c r="H325" s="524" t="s">
        <v>2438</v>
      </c>
      <c r="I325" s="525" t="s">
        <v>2439</v>
      </c>
      <c r="J325" s="524" t="s">
        <v>2442</v>
      </c>
      <c r="K325" s="527" t="s">
        <v>2443</v>
      </c>
      <c r="L325" s="524" t="s">
        <v>1924</v>
      </c>
      <c r="M325" s="527"/>
      <c r="N325" s="524" t="s">
        <v>1924</v>
      </c>
      <c r="O325" s="527"/>
      <c r="P325" s="524" t="s">
        <v>1924</v>
      </c>
      <c r="Q325" s="527"/>
      <c r="R325" s="524" t="s">
        <v>1924</v>
      </c>
      <c r="S325" s="527"/>
      <c r="T325" s="524" t="s">
        <v>1932</v>
      </c>
      <c r="U325" s="527" t="s">
        <v>2088</v>
      </c>
      <c r="V325" s="524" t="s">
        <v>1924</v>
      </c>
      <c r="W325" s="527"/>
      <c r="X325" s="524" t="s">
        <v>2447</v>
      </c>
      <c r="Y325" s="527" t="s">
        <v>2448</v>
      </c>
      <c r="Z325" s="528"/>
      <c r="AA325" s="528" t="s">
        <v>2089</v>
      </c>
      <c r="AB325" s="528" t="s">
        <v>2090</v>
      </c>
      <c r="AC325" s="528"/>
      <c r="AD325" s="528"/>
      <c r="AE325" s="528"/>
      <c r="AF325" s="528"/>
      <c r="AG325" s="528"/>
      <c r="AH325" s="528"/>
      <c r="AI325" s="529" t="s">
        <v>2091</v>
      </c>
      <c r="AJ325" s="529" t="s">
        <v>2091</v>
      </c>
      <c r="AK325" s="523" t="s">
        <v>2440</v>
      </c>
      <c r="AL325" s="523" t="s">
        <v>2446</v>
      </c>
    </row>
    <row r="326" spans="1:38" ht="17.25" customHeight="1">
      <c r="A326" s="518" t="str">
        <f t="shared" si="4"/>
        <v>A02AA022-00004 Pile Work Piling Work Micro Pile Work Boring and Post Grouting     Including Pile Connection and Joint Welding Work  200 ≤ DIA &lt;250</v>
      </c>
      <c r="B326" s="523" t="s">
        <v>2449</v>
      </c>
      <c r="C326" s="523"/>
      <c r="D326" s="524" t="s">
        <v>2080</v>
      </c>
      <c r="E326" s="525" t="s">
        <v>2081</v>
      </c>
      <c r="F326" s="524" t="s">
        <v>2082</v>
      </c>
      <c r="G326" s="525" t="s">
        <v>2083</v>
      </c>
      <c r="H326" s="524" t="s">
        <v>2438</v>
      </c>
      <c r="I326" s="525" t="s">
        <v>2439</v>
      </c>
      <c r="J326" s="524" t="s">
        <v>2450</v>
      </c>
      <c r="K326" s="527" t="s">
        <v>2451</v>
      </c>
      <c r="L326" s="524" t="s">
        <v>1924</v>
      </c>
      <c r="M326" s="527"/>
      <c r="N326" s="524" t="s">
        <v>1924</v>
      </c>
      <c r="O326" s="527"/>
      <c r="P326" s="524" t="s">
        <v>1924</v>
      </c>
      <c r="Q326" s="527"/>
      <c r="R326" s="524" t="s">
        <v>1924</v>
      </c>
      <c r="S326" s="527"/>
      <c r="T326" s="524" t="s">
        <v>1932</v>
      </c>
      <c r="U326" s="527" t="s">
        <v>2088</v>
      </c>
      <c r="V326" s="524" t="s">
        <v>1924</v>
      </c>
      <c r="W326" s="527"/>
      <c r="X326" s="524" t="s">
        <v>2452</v>
      </c>
      <c r="Y326" s="527" t="s">
        <v>2453</v>
      </c>
      <c r="Z326" s="528"/>
      <c r="AA326" s="528" t="s">
        <v>2089</v>
      </c>
      <c r="AB326" s="528" t="s">
        <v>2090</v>
      </c>
      <c r="AC326" s="528"/>
      <c r="AD326" s="528"/>
      <c r="AE326" s="528"/>
      <c r="AF326" s="528"/>
      <c r="AG326" s="528"/>
      <c r="AH326" s="528"/>
      <c r="AI326" s="529" t="s">
        <v>2091</v>
      </c>
      <c r="AJ326" s="529" t="s">
        <v>2091</v>
      </c>
      <c r="AK326" s="523" t="s">
        <v>2440</v>
      </c>
      <c r="AL326" s="523" t="s">
        <v>2449</v>
      </c>
    </row>
    <row r="327" spans="1:38" ht="17.25" customHeight="1">
      <c r="A327" s="518" t="str">
        <f t="shared" si="4"/>
        <v>A02AA022-00005 Pile Work Piling Work Micro Pile Work Boring and Post Grouting     Including Pile Connection and Joint Welding Work  250 ≤ DIA &lt;300</v>
      </c>
      <c r="B327" s="523" t="s">
        <v>2454</v>
      </c>
      <c r="C327" s="523"/>
      <c r="D327" s="524" t="s">
        <v>2080</v>
      </c>
      <c r="E327" s="525" t="s">
        <v>2081</v>
      </c>
      <c r="F327" s="524" t="s">
        <v>2082</v>
      </c>
      <c r="G327" s="525" t="s">
        <v>2083</v>
      </c>
      <c r="H327" s="524" t="s">
        <v>2438</v>
      </c>
      <c r="I327" s="525" t="s">
        <v>2439</v>
      </c>
      <c r="J327" s="524" t="s">
        <v>2450</v>
      </c>
      <c r="K327" s="527" t="s">
        <v>2451</v>
      </c>
      <c r="L327" s="524" t="s">
        <v>1924</v>
      </c>
      <c r="M327" s="527"/>
      <c r="N327" s="524" t="s">
        <v>1924</v>
      </c>
      <c r="O327" s="527"/>
      <c r="P327" s="524" t="s">
        <v>1924</v>
      </c>
      <c r="Q327" s="527"/>
      <c r="R327" s="524" t="s">
        <v>1924</v>
      </c>
      <c r="S327" s="527"/>
      <c r="T327" s="524" t="s">
        <v>1932</v>
      </c>
      <c r="U327" s="527" t="s">
        <v>2088</v>
      </c>
      <c r="V327" s="524" t="s">
        <v>1924</v>
      </c>
      <c r="W327" s="527"/>
      <c r="X327" s="524" t="s">
        <v>2109</v>
      </c>
      <c r="Y327" s="527" t="s">
        <v>2110</v>
      </c>
      <c r="Z327" s="528"/>
      <c r="AA327" s="528" t="s">
        <v>2089</v>
      </c>
      <c r="AB327" s="528" t="s">
        <v>2090</v>
      </c>
      <c r="AC327" s="528"/>
      <c r="AD327" s="528"/>
      <c r="AE327" s="528"/>
      <c r="AF327" s="528"/>
      <c r="AG327" s="528"/>
      <c r="AH327" s="528"/>
      <c r="AI327" s="529" t="s">
        <v>2091</v>
      </c>
      <c r="AJ327" s="529" t="s">
        <v>2091</v>
      </c>
      <c r="AK327" s="523" t="s">
        <v>2440</v>
      </c>
      <c r="AL327" s="523" t="s">
        <v>2454</v>
      </c>
    </row>
    <row r="328" spans="1:38" ht="17.25" customHeight="1">
      <c r="A328" s="518" t="str">
        <f t="shared" ref="A328:A391" si="5">B328&amp;" "&amp;E328&amp;" "&amp;G328&amp;" "&amp;I328&amp;" "&amp;K328&amp;" "&amp;M328&amp;" "&amp;O328&amp;" "&amp;Q328&amp;" "&amp;S328&amp;" "&amp;U328&amp;" "&amp;W328&amp;" "&amp;Y328</f>
        <v>A02AA022-00006 Pile Work Piling Work Micro Pile Work Boring and Post Grouting     Including Pile Connection and Joint Welding Work  300 ≤ DIA</v>
      </c>
      <c r="B328" s="523" t="s">
        <v>2455</v>
      </c>
      <c r="C328" s="523"/>
      <c r="D328" s="524" t="s">
        <v>2080</v>
      </c>
      <c r="E328" s="525" t="s">
        <v>2081</v>
      </c>
      <c r="F328" s="524" t="s">
        <v>2082</v>
      </c>
      <c r="G328" s="525" t="s">
        <v>2083</v>
      </c>
      <c r="H328" s="524" t="s">
        <v>2438</v>
      </c>
      <c r="I328" s="525" t="s">
        <v>2439</v>
      </c>
      <c r="J328" s="524" t="s">
        <v>2450</v>
      </c>
      <c r="K328" s="527" t="s">
        <v>2451</v>
      </c>
      <c r="L328" s="524" t="s">
        <v>1924</v>
      </c>
      <c r="M328" s="527"/>
      <c r="N328" s="524" t="s">
        <v>1924</v>
      </c>
      <c r="O328" s="527"/>
      <c r="P328" s="524" t="s">
        <v>1924</v>
      </c>
      <c r="Q328" s="527"/>
      <c r="R328" s="524" t="s">
        <v>1924</v>
      </c>
      <c r="S328" s="527"/>
      <c r="T328" s="524" t="s">
        <v>1932</v>
      </c>
      <c r="U328" s="527" t="s">
        <v>2088</v>
      </c>
      <c r="V328" s="524" t="s">
        <v>1924</v>
      </c>
      <c r="W328" s="527"/>
      <c r="X328" s="524" t="s">
        <v>2456</v>
      </c>
      <c r="Y328" s="527" t="s">
        <v>2457</v>
      </c>
      <c r="Z328" s="528"/>
      <c r="AA328" s="528" t="s">
        <v>2089</v>
      </c>
      <c r="AB328" s="528" t="s">
        <v>2090</v>
      </c>
      <c r="AC328" s="528"/>
      <c r="AD328" s="528"/>
      <c r="AE328" s="528"/>
      <c r="AF328" s="528"/>
      <c r="AG328" s="528"/>
      <c r="AH328" s="528"/>
      <c r="AI328" s="529" t="s">
        <v>2091</v>
      </c>
      <c r="AJ328" s="529" t="s">
        <v>2091</v>
      </c>
      <c r="AK328" s="523" t="s">
        <v>2440</v>
      </c>
      <c r="AL328" s="523" t="s">
        <v>2455</v>
      </c>
    </row>
    <row r="329" spans="1:38" ht="17.25" customHeight="1">
      <c r="A329" s="518" t="str">
        <f t="shared" si="5"/>
        <v xml:space="preserve">A02AA023-00001 Pile Work Piling Work Cast-In-Place Pile Work R.C.D Method     Including Pile Connection and Joint Welding Work  </v>
      </c>
      <c r="B329" s="523" t="s">
        <v>2458</v>
      </c>
      <c r="C329" s="523"/>
      <c r="D329" s="524" t="s">
        <v>2080</v>
      </c>
      <c r="E329" s="525" t="s">
        <v>2081</v>
      </c>
      <c r="F329" s="524" t="s">
        <v>2082</v>
      </c>
      <c r="G329" s="525" t="s">
        <v>2083</v>
      </c>
      <c r="H329" s="524" t="s">
        <v>2459</v>
      </c>
      <c r="I329" s="525" t="s">
        <v>2460</v>
      </c>
      <c r="J329" s="524" t="s">
        <v>2461</v>
      </c>
      <c r="K329" s="527" t="s">
        <v>2462</v>
      </c>
      <c r="L329" s="524" t="s">
        <v>1924</v>
      </c>
      <c r="M329" s="527"/>
      <c r="N329" s="524" t="s">
        <v>1924</v>
      </c>
      <c r="O329" s="527"/>
      <c r="P329" s="524" t="s">
        <v>1924</v>
      </c>
      <c r="Q329" s="527"/>
      <c r="R329" s="524" t="s">
        <v>1924</v>
      </c>
      <c r="S329" s="527"/>
      <c r="T329" s="524" t="s">
        <v>1932</v>
      </c>
      <c r="U329" s="527" t="s">
        <v>2088</v>
      </c>
      <c r="V329" s="524" t="s">
        <v>1924</v>
      </c>
      <c r="W329" s="527"/>
      <c r="X329" s="524" t="s">
        <v>1924</v>
      </c>
      <c r="Y329" s="527"/>
      <c r="Z329" s="528"/>
      <c r="AA329" s="528" t="s">
        <v>2089</v>
      </c>
      <c r="AB329" s="528" t="s">
        <v>2090</v>
      </c>
      <c r="AC329" s="528"/>
      <c r="AD329" s="528"/>
      <c r="AE329" s="528"/>
      <c r="AF329" s="528"/>
      <c r="AG329" s="528"/>
      <c r="AH329" s="528"/>
      <c r="AI329" s="529" t="s">
        <v>2091</v>
      </c>
      <c r="AJ329" s="529" t="s">
        <v>2091</v>
      </c>
      <c r="AK329" s="523" t="s">
        <v>2463</v>
      </c>
      <c r="AL329" s="523" t="s">
        <v>2458</v>
      </c>
    </row>
    <row r="330" spans="1:38" ht="17.25" customHeight="1">
      <c r="A330" s="518" t="str">
        <f t="shared" si="5"/>
        <v xml:space="preserve">A02AA023-00002 Pile Work Piling Work Cast-In-Place Pile Work Beneto Method     Including Pile Connection and Joint Welding Work  </v>
      </c>
      <c r="B330" s="523" t="s">
        <v>2464</v>
      </c>
      <c r="C330" s="523"/>
      <c r="D330" s="524" t="s">
        <v>2080</v>
      </c>
      <c r="E330" s="525" t="s">
        <v>2081</v>
      </c>
      <c r="F330" s="524" t="s">
        <v>2082</v>
      </c>
      <c r="G330" s="525" t="s">
        <v>2083</v>
      </c>
      <c r="H330" s="524" t="s">
        <v>2459</v>
      </c>
      <c r="I330" s="525" t="s">
        <v>2460</v>
      </c>
      <c r="J330" s="524" t="s">
        <v>2465</v>
      </c>
      <c r="K330" s="527" t="s">
        <v>2466</v>
      </c>
      <c r="L330" s="524" t="s">
        <v>1924</v>
      </c>
      <c r="M330" s="527"/>
      <c r="N330" s="524" t="s">
        <v>1924</v>
      </c>
      <c r="O330" s="527"/>
      <c r="P330" s="524" t="s">
        <v>1924</v>
      </c>
      <c r="Q330" s="527"/>
      <c r="R330" s="524" t="s">
        <v>1924</v>
      </c>
      <c r="S330" s="527"/>
      <c r="T330" s="524" t="s">
        <v>1932</v>
      </c>
      <c r="U330" s="527" t="s">
        <v>2088</v>
      </c>
      <c r="V330" s="524" t="s">
        <v>1924</v>
      </c>
      <c r="W330" s="527"/>
      <c r="X330" s="524" t="s">
        <v>1924</v>
      </c>
      <c r="Y330" s="527"/>
      <c r="Z330" s="528"/>
      <c r="AA330" s="528" t="s">
        <v>2089</v>
      </c>
      <c r="AB330" s="528" t="s">
        <v>2090</v>
      </c>
      <c r="AC330" s="528"/>
      <c r="AD330" s="528"/>
      <c r="AE330" s="528"/>
      <c r="AF330" s="528"/>
      <c r="AG330" s="528"/>
      <c r="AH330" s="528"/>
      <c r="AI330" s="529" t="s">
        <v>2091</v>
      </c>
      <c r="AJ330" s="529" t="s">
        <v>2091</v>
      </c>
      <c r="AK330" s="523" t="s">
        <v>2463</v>
      </c>
      <c r="AL330" s="523" t="s">
        <v>2464</v>
      </c>
    </row>
    <row r="331" spans="1:38" ht="17.25" customHeight="1">
      <c r="A331" s="518" t="str">
        <f t="shared" si="5"/>
        <v xml:space="preserve">A02AA023-00003 Pile Work Piling Work Cast-In-Place Pile Work Earth Drill Method     Including Pile Connection and Joint Welding Work  </v>
      </c>
      <c r="B331" s="523" t="s">
        <v>2467</v>
      </c>
      <c r="C331" s="523"/>
      <c r="D331" s="524" t="s">
        <v>2080</v>
      </c>
      <c r="E331" s="525" t="s">
        <v>2081</v>
      </c>
      <c r="F331" s="524" t="s">
        <v>2082</v>
      </c>
      <c r="G331" s="525" t="s">
        <v>2083</v>
      </c>
      <c r="H331" s="524" t="s">
        <v>2459</v>
      </c>
      <c r="I331" s="525" t="s">
        <v>2460</v>
      </c>
      <c r="J331" s="524" t="s">
        <v>2468</v>
      </c>
      <c r="K331" s="527" t="s">
        <v>2469</v>
      </c>
      <c r="L331" s="524" t="s">
        <v>1924</v>
      </c>
      <c r="M331" s="527"/>
      <c r="N331" s="524" t="s">
        <v>1924</v>
      </c>
      <c r="O331" s="527"/>
      <c r="P331" s="524" t="s">
        <v>1924</v>
      </c>
      <c r="Q331" s="527"/>
      <c r="R331" s="524" t="s">
        <v>1924</v>
      </c>
      <c r="S331" s="527"/>
      <c r="T331" s="524" t="s">
        <v>1932</v>
      </c>
      <c r="U331" s="527" t="s">
        <v>2088</v>
      </c>
      <c r="V331" s="524" t="s">
        <v>1924</v>
      </c>
      <c r="W331" s="527"/>
      <c r="X331" s="524" t="s">
        <v>1924</v>
      </c>
      <c r="Y331" s="527"/>
      <c r="Z331" s="528"/>
      <c r="AA331" s="528" t="s">
        <v>2089</v>
      </c>
      <c r="AB331" s="528" t="s">
        <v>2090</v>
      </c>
      <c r="AC331" s="528"/>
      <c r="AD331" s="528"/>
      <c r="AE331" s="528"/>
      <c r="AF331" s="528"/>
      <c r="AG331" s="528"/>
      <c r="AH331" s="528"/>
      <c r="AI331" s="529" t="s">
        <v>2091</v>
      </c>
      <c r="AJ331" s="529" t="s">
        <v>2091</v>
      </c>
      <c r="AK331" s="523" t="s">
        <v>2463</v>
      </c>
      <c r="AL331" s="523" t="s">
        <v>2467</v>
      </c>
    </row>
    <row r="332" spans="1:38" ht="17.25" customHeight="1">
      <c r="A332" s="518" t="str">
        <f t="shared" si="5"/>
        <v xml:space="preserve">A02AA023-00004 Pile Work Piling Work Cast-In-Place Pile Work C.I.P Method     Including Pile Connection and Joint Welding Work  </v>
      </c>
      <c r="B332" s="523" t="s">
        <v>2470</v>
      </c>
      <c r="C332" s="523"/>
      <c r="D332" s="524" t="s">
        <v>2080</v>
      </c>
      <c r="E332" s="525" t="s">
        <v>2081</v>
      </c>
      <c r="F332" s="524" t="s">
        <v>2082</v>
      </c>
      <c r="G332" s="525" t="s">
        <v>2083</v>
      </c>
      <c r="H332" s="524" t="s">
        <v>2459</v>
      </c>
      <c r="I332" s="525" t="s">
        <v>2460</v>
      </c>
      <c r="J332" s="524" t="s">
        <v>2471</v>
      </c>
      <c r="K332" s="527" t="s">
        <v>2472</v>
      </c>
      <c r="L332" s="524" t="s">
        <v>1924</v>
      </c>
      <c r="M332" s="527"/>
      <c r="N332" s="524" t="s">
        <v>1924</v>
      </c>
      <c r="O332" s="527"/>
      <c r="P332" s="524" t="s">
        <v>1924</v>
      </c>
      <c r="Q332" s="527"/>
      <c r="R332" s="524" t="s">
        <v>1924</v>
      </c>
      <c r="S332" s="527"/>
      <c r="T332" s="524" t="s">
        <v>1932</v>
      </c>
      <c r="U332" s="527" t="s">
        <v>2088</v>
      </c>
      <c r="V332" s="524" t="s">
        <v>1924</v>
      </c>
      <c r="W332" s="527"/>
      <c r="X332" s="524" t="s">
        <v>1924</v>
      </c>
      <c r="Y332" s="527"/>
      <c r="Z332" s="528"/>
      <c r="AA332" s="528" t="s">
        <v>2089</v>
      </c>
      <c r="AB332" s="528" t="s">
        <v>2090</v>
      </c>
      <c r="AC332" s="528"/>
      <c r="AD332" s="528"/>
      <c r="AE332" s="528"/>
      <c r="AF332" s="528"/>
      <c r="AG332" s="528"/>
      <c r="AH332" s="528"/>
      <c r="AI332" s="529" t="s">
        <v>2091</v>
      </c>
      <c r="AJ332" s="529" t="s">
        <v>2091</v>
      </c>
      <c r="AK332" s="523" t="s">
        <v>2463</v>
      </c>
      <c r="AL332" s="523" t="s">
        <v>2470</v>
      </c>
    </row>
    <row r="333" spans="1:38" ht="17.25" customHeight="1">
      <c r="A333" s="518" t="str">
        <f t="shared" si="5"/>
        <v xml:space="preserve">A02AA023-00005 Pile Work Piling Work Cast-In-Place Pile Work M.I.P Method     Including Pile Connection and Joint Welding Work  </v>
      </c>
      <c r="B333" s="523" t="s">
        <v>2473</v>
      </c>
      <c r="C333" s="523"/>
      <c r="D333" s="524" t="s">
        <v>2080</v>
      </c>
      <c r="E333" s="525" t="s">
        <v>2081</v>
      </c>
      <c r="F333" s="524" t="s">
        <v>2082</v>
      </c>
      <c r="G333" s="525" t="s">
        <v>2083</v>
      </c>
      <c r="H333" s="524" t="s">
        <v>2459</v>
      </c>
      <c r="I333" s="525" t="s">
        <v>2460</v>
      </c>
      <c r="J333" s="524" t="s">
        <v>2474</v>
      </c>
      <c r="K333" s="527" t="s">
        <v>2475</v>
      </c>
      <c r="L333" s="524" t="s">
        <v>1924</v>
      </c>
      <c r="M333" s="527"/>
      <c r="N333" s="524" t="s">
        <v>1924</v>
      </c>
      <c r="O333" s="527"/>
      <c r="P333" s="524" t="s">
        <v>1924</v>
      </c>
      <c r="Q333" s="527"/>
      <c r="R333" s="524" t="s">
        <v>1924</v>
      </c>
      <c r="S333" s="527"/>
      <c r="T333" s="524" t="s">
        <v>1932</v>
      </c>
      <c r="U333" s="527" t="s">
        <v>2088</v>
      </c>
      <c r="V333" s="524" t="s">
        <v>1924</v>
      </c>
      <c r="W333" s="527"/>
      <c r="X333" s="524" t="s">
        <v>1924</v>
      </c>
      <c r="Y333" s="527"/>
      <c r="Z333" s="528"/>
      <c r="AA333" s="528" t="s">
        <v>2089</v>
      </c>
      <c r="AB333" s="528" t="s">
        <v>2090</v>
      </c>
      <c r="AC333" s="528"/>
      <c r="AD333" s="528"/>
      <c r="AE333" s="528"/>
      <c r="AF333" s="528"/>
      <c r="AG333" s="528"/>
      <c r="AH333" s="528"/>
      <c r="AI333" s="529" t="s">
        <v>2091</v>
      </c>
      <c r="AJ333" s="529" t="s">
        <v>2091</v>
      </c>
      <c r="AK333" s="523" t="s">
        <v>2463</v>
      </c>
      <c r="AL333" s="523" t="s">
        <v>2473</v>
      </c>
    </row>
    <row r="334" spans="1:38" ht="17.25" customHeight="1">
      <c r="A334" s="518" t="str">
        <f t="shared" si="5"/>
        <v xml:space="preserve">A02AA023-00006 Pile Work Piling Work Cast-In-Place Pile Work P.I.P Method     Including Pile Connection and Joint Welding Work  </v>
      </c>
      <c r="B334" s="523" t="s">
        <v>2476</v>
      </c>
      <c r="C334" s="523"/>
      <c r="D334" s="524" t="s">
        <v>2080</v>
      </c>
      <c r="E334" s="525" t="s">
        <v>2081</v>
      </c>
      <c r="F334" s="524" t="s">
        <v>2082</v>
      </c>
      <c r="G334" s="525" t="s">
        <v>2083</v>
      </c>
      <c r="H334" s="524" t="s">
        <v>2459</v>
      </c>
      <c r="I334" s="525" t="s">
        <v>2460</v>
      </c>
      <c r="J334" s="524" t="s">
        <v>2477</v>
      </c>
      <c r="K334" s="527" t="s">
        <v>2478</v>
      </c>
      <c r="L334" s="524" t="s">
        <v>1924</v>
      </c>
      <c r="M334" s="527"/>
      <c r="N334" s="524" t="s">
        <v>1924</v>
      </c>
      <c r="O334" s="527"/>
      <c r="P334" s="524" t="s">
        <v>1924</v>
      </c>
      <c r="Q334" s="527"/>
      <c r="R334" s="524" t="s">
        <v>1924</v>
      </c>
      <c r="S334" s="527"/>
      <c r="T334" s="524" t="s">
        <v>1932</v>
      </c>
      <c r="U334" s="527" t="s">
        <v>2088</v>
      </c>
      <c r="V334" s="524" t="s">
        <v>1924</v>
      </c>
      <c r="W334" s="527"/>
      <c r="X334" s="524" t="s">
        <v>1924</v>
      </c>
      <c r="Y334" s="527"/>
      <c r="Z334" s="528"/>
      <c r="AA334" s="528" t="s">
        <v>2089</v>
      </c>
      <c r="AB334" s="528" t="s">
        <v>2090</v>
      </c>
      <c r="AC334" s="528"/>
      <c r="AD334" s="528"/>
      <c r="AE334" s="528"/>
      <c r="AF334" s="528"/>
      <c r="AG334" s="528"/>
      <c r="AH334" s="528"/>
      <c r="AI334" s="529" t="s">
        <v>2091</v>
      </c>
      <c r="AJ334" s="529" t="s">
        <v>2091</v>
      </c>
      <c r="AK334" s="523" t="s">
        <v>2463</v>
      </c>
      <c r="AL334" s="523" t="s">
        <v>2476</v>
      </c>
    </row>
    <row r="335" spans="1:38" ht="17.25" customHeight="1">
      <c r="A335" s="518" t="str">
        <f t="shared" si="5"/>
        <v xml:space="preserve">A02AA023-00007 Pile Work Piling Work Cast-In-Place Pile Work J.S.P Method     Including Pile Connection and Joint Welding Work  </v>
      </c>
      <c r="B335" s="523" t="s">
        <v>2479</v>
      </c>
      <c r="C335" s="523"/>
      <c r="D335" s="524" t="s">
        <v>2080</v>
      </c>
      <c r="E335" s="525" t="s">
        <v>2081</v>
      </c>
      <c r="F335" s="524" t="s">
        <v>2082</v>
      </c>
      <c r="G335" s="525" t="s">
        <v>2083</v>
      </c>
      <c r="H335" s="524" t="s">
        <v>2459</v>
      </c>
      <c r="I335" s="525" t="s">
        <v>2460</v>
      </c>
      <c r="J335" s="524" t="s">
        <v>2480</v>
      </c>
      <c r="K335" s="527" t="s">
        <v>2481</v>
      </c>
      <c r="L335" s="524" t="s">
        <v>1924</v>
      </c>
      <c r="M335" s="527"/>
      <c r="N335" s="524" t="s">
        <v>1924</v>
      </c>
      <c r="O335" s="527"/>
      <c r="P335" s="524" t="s">
        <v>1924</v>
      </c>
      <c r="Q335" s="527"/>
      <c r="R335" s="524" t="s">
        <v>1924</v>
      </c>
      <c r="S335" s="527"/>
      <c r="T335" s="524" t="s">
        <v>1932</v>
      </c>
      <c r="U335" s="527" t="s">
        <v>2088</v>
      </c>
      <c r="V335" s="524" t="s">
        <v>1924</v>
      </c>
      <c r="W335" s="527"/>
      <c r="X335" s="524" t="s">
        <v>1924</v>
      </c>
      <c r="Y335" s="527"/>
      <c r="Z335" s="528"/>
      <c r="AA335" s="528" t="s">
        <v>2089</v>
      </c>
      <c r="AB335" s="528" t="s">
        <v>2090</v>
      </c>
      <c r="AC335" s="528"/>
      <c r="AD335" s="528"/>
      <c r="AE335" s="528"/>
      <c r="AF335" s="528"/>
      <c r="AG335" s="528"/>
      <c r="AH335" s="528"/>
      <c r="AI335" s="529" t="s">
        <v>2091</v>
      </c>
      <c r="AJ335" s="529" t="s">
        <v>2091</v>
      </c>
      <c r="AK335" s="523" t="s">
        <v>2463</v>
      </c>
      <c r="AL335" s="523" t="s">
        <v>2479</v>
      </c>
    </row>
    <row r="336" spans="1:38" ht="17.25" customHeight="1">
      <c r="A336" s="518" t="str">
        <f t="shared" si="5"/>
        <v>A02AA023-00008 Pile Work Piling Work Cast-In-Place Pile Work R.C.D Method     Including Pile Connection and Joint Welding Work  DIA&lt;400</v>
      </c>
      <c r="B336" s="523" t="s">
        <v>2482</v>
      </c>
      <c r="C336" s="523"/>
      <c r="D336" s="524" t="s">
        <v>2080</v>
      </c>
      <c r="E336" s="525" t="s">
        <v>2081</v>
      </c>
      <c r="F336" s="524" t="s">
        <v>2082</v>
      </c>
      <c r="G336" s="525" t="s">
        <v>2083</v>
      </c>
      <c r="H336" s="524" t="s">
        <v>2459</v>
      </c>
      <c r="I336" s="525" t="s">
        <v>2460</v>
      </c>
      <c r="J336" s="524" t="s">
        <v>2461</v>
      </c>
      <c r="K336" s="527" t="s">
        <v>2462</v>
      </c>
      <c r="L336" s="524" t="s">
        <v>1924</v>
      </c>
      <c r="M336" s="527"/>
      <c r="N336" s="524" t="s">
        <v>1924</v>
      </c>
      <c r="O336" s="527"/>
      <c r="P336" s="524" t="s">
        <v>1924</v>
      </c>
      <c r="Q336" s="527"/>
      <c r="R336" s="524" t="s">
        <v>1924</v>
      </c>
      <c r="S336" s="527"/>
      <c r="T336" s="524" t="s">
        <v>1932</v>
      </c>
      <c r="U336" s="527" t="s">
        <v>2088</v>
      </c>
      <c r="V336" s="524" t="s">
        <v>1924</v>
      </c>
      <c r="W336" s="527"/>
      <c r="X336" s="524" t="s">
        <v>2203</v>
      </c>
      <c r="Y336" s="527" t="s">
        <v>2204</v>
      </c>
      <c r="Z336" s="528"/>
      <c r="AA336" s="528" t="s">
        <v>2089</v>
      </c>
      <c r="AB336" s="528" t="s">
        <v>2090</v>
      </c>
      <c r="AC336" s="528"/>
      <c r="AD336" s="528"/>
      <c r="AE336" s="528"/>
      <c r="AF336" s="528"/>
      <c r="AG336" s="528"/>
      <c r="AH336" s="528"/>
      <c r="AI336" s="529" t="s">
        <v>2091</v>
      </c>
      <c r="AJ336" s="529" t="s">
        <v>2091</v>
      </c>
      <c r="AK336" s="523" t="s">
        <v>2463</v>
      </c>
      <c r="AL336" s="523" t="s">
        <v>2482</v>
      </c>
    </row>
    <row r="337" spans="1:38" ht="17.25" customHeight="1">
      <c r="A337" s="518" t="str">
        <f t="shared" si="5"/>
        <v>A02AA023-00009 Pile Work Piling Work Cast-In-Place Pile Work R.C.D Method     Including Pile Connection and Joint Welding Work  400 ≤ DIA &lt;500</v>
      </c>
      <c r="B337" s="523" t="s">
        <v>2483</v>
      </c>
      <c r="C337" s="523"/>
      <c r="D337" s="524" t="s">
        <v>2080</v>
      </c>
      <c r="E337" s="525" t="s">
        <v>2081</v>
      </c>
      <c r="F337" s="524" t="s">
        <v>2082</v>
      </c>
      <c r="G337" s="525" t="s">
        <v>2083</v>
      </c>
      <c r="H337" s="524" t="s">
        <v>2459</v>
      </c>
      <c r="I337" s="525" t="s">
        <v>2460</v>
      </c>
      <c r="J337" s="524" t="s">
        <v>2461</v>
      </c>
      <c r="K337" s="527" t="s">
        <v>2462</v>
      </c>
      <c r="L337" s="524" t="s">
        <v>1924</v>
      </c>
      <c r="M337" s="527"/>
      <c r="N337" s="524" t="s">
        <v>1924</v>
      </c>
      <c r="O337" s="527"/>
      <c r="P337" s="524" t="s">
        <v>1924</v>
      </c>
      <c r="Q337" s="527"/>
      <c r="R337" s="524" t="s">
        <v>1924</v>
      </c>
      <c r="S337" s="527"/>
      <c r="T337" s="524" t="s">
        <v>1932</v>
      </c>
      <c r="U337" s="527" t="s">
        <v>2088</v>
      </c>
      <c r="V337" s="524" t="s">
        <v>1924</v>
      </c>
      <c r="W337" s="527"/>
      <c r="X337" s="524" t="s">
        <v>2206</v>
      </c>
      <c r="Y337" s="527" t="s">
        <v>2207</v>
      </c>
      <c r="Z337" s="528"/>
      <c r="AA337" s="528" t="s">
        <v>2089</v>
      </c>
      <c r="AB337" s="528" t="s">
        <v>2090</v>
      </c>
      <c r="AC337" s="528"/>
      <c r="AD337" s="528"/>
      <c r="AE337" s="528"/>
      <c r="AF337" s="528"/>
      <c r="AG337" s="528"/>
      <c r="AH337" s="528"/>
      <c r="AI337" s="529" t="s">
        <v>2091</v>
      </c>
      <c r="AJ337" s="529" t="s">
        <v>2091</v>
      </c>
      <c r="AK337" s="523" t="s">
        <v>2463</v>
      </c>
      <c r="AL337" s="523" t="s">
        <v>2483</v>
      </c>
    </row>
    <row r="338" spans="1:38" ht="17.25" customHeight="1">
      <c r="A338" s="518" t="str">
        <f t="shared" si="5"/>
        <v>A02AA023-00010 Pile Work Piling Work Cast-In-Place Pile Work R.C.D Method     Including Pile Connection and Joint Welding Work  500 ≤ DIA &lt;600</v>
      </c>
      <c r="B338" s="523" t="s">
        <v>2484</v>
      </c>
      <c r="C338" s="523"/>
      <c r="D338" s="524" t="s">
        <v>2080</v>
      </c>
      <c r="E338" s="525" t="s">
        <v>2081</v>
      </c>
      <c r="F338" s="524" t="s">
        <v>2082</v>
      </c>
      <c r="G338" s="525" t="s">
        <v>2083</v>
      </c>
      <c r="H338" s="524" t="s">
        <v>2459</v>
      </c>
      <c r="I338" s="525" t="s">
        <v>2460</v>
      </c>
      <c r="J338" s="524" t="s">
        <v>2461</v>
      </c>
      <c r="K338" s="527" t="s">
        <v>2462</v>
      </c>
      <c r="L338" s="524" t="s">
        <v>1924</v>
      </c>
      <c r="M338" s="527"/>
      <c r="N338" s="524" t="s">
        <v>1924</v>
      </c>
      <c r="O338" s="527"/>
      <c r="P338" s="524" t="s">
        <v>1924</v>
      </c>
      <c r="Q338" s="527"/>
      <c r="R338" s="524" t="s">
        <v>1924</v>
      </c>
      <c r="S338" s="527"/>
      <c r="T338" s="524" t="s">
        <v>1932</v>
      </c>
      <c r="U338" s="527" t="s">
        <v>2088</v>
      </c>
      <c r="V338" s="524" t="s">
        <v>1924</v>
      </c>
      <c r="W338" s="527"/>
      <c r="X338" s="524" t="s">
        <v>2209</v>
      </c>
      <c r="Y338" s="527" t="s">
        <v>2210</v>
      </c>
      <c r="Z338" s="528"/>
      <c r="AA338" s="528" t="s">
        <v>2089</v>
      </c>
      <c r="AB338" s="528" t="s">
        <v>2090</v>
      </c>
      <c r="AC338" s="528"/>
      <c r="AD338" s="528"/>
      <c r="AE338" s="528"/>
      <c r="AF338" s="528"/>
      <c r="AG338" s="528"/>
      <c r="AH338" s="528"/>
      <c r="AI338" s="529" t="s">
        <v>2091</v>
      </c>
      <c r="AJ338" s="529" t="s">
        <v>2091</v>
      </c>
      <c r="AK338" s="523" t="s">
        <v>2463</v>
      </c>
      <c r="AL338" s="523" t="s">
        <v>2484</v>
      </c>
    </row>
    <row r="339" spans="1:38" ht="17.25" customHeight="1">
      <c r="A339" s="518" t="str">
        <f t="shared" si="5"/>
        <v>A02AA023-00011 Pile Work Piling Work Cast-In-Place Pile Work R.C.D Method     Including Pile Connection and Joint Welding Work  600 ≤ DIA &lt;700</v>
      </c>
      <c r="B339" s="523" t="s">
        <v>2485</v>
      </c>
      <c r="C339" s="523"/>
      <c r="D339" s="524" t="s">
        <v>2080</v>
      </c>
      <c r="E339" s="525" t="s">
        <v>2081</v>
      </c>
      <c r="F339" s="524" t="s">
        <v>2082</v>
      </c>
      <c r="G339" s="525" t="s">
        <v>2083</v>
      </c>
      <c r="H339" s="524" t="s">
        <v>2459</v>
      </c>
      <c r="I339" s="525" t="s">
        <v>2460</v>
      </c>
      <c r="J339" s="524" t="s">
        <v>2461</v>
      </c>
      <c r="K339" s="527" t="s">
        <v>2462</v>
      </c>
      <c r="L339" s="524" t="s">
        <v>1924</v>
      </c>
      <c r="M339" s="527"/>
      <c r="N339" s="524" t="s">
        <v>1924</v>
      </c>
      <c r="O339" s="527"/>
      <c r="P339" s="524" t="s">
        <v>1924</v>
      </c>
      <c r="Q339" s="527"/>
      <c r="R339" s="524" t="s">
        <v>1924</v>
      </c>
      <c r="S339" s="527"/>
      <c r="T339" s="524" t="s">
        <v>1932</v>
      </c>
      <c r="U339" s="527" t="s">
        <v>2088</v>
      </c>
      <c r="V339" s="524" t="s">
        <v>1924</v>
      </c>
      <c r="W339" s="527"/>
      <c r="X339" s="524" t="s">
        <v>2212</v>
      </c>
      <c r="Y339" s="527" t="s">
        <v>2213</v>
      </c>
      <c r="Z339" s="528"/>
      <c r="AA339" s="528" t="s">
        <v>2089</v>
      </c>
      <c r="AB339" s="528" t="s">
        <v>2090</v>
      </c>
      <c r="AC339" s="528"/>
      <c r="AD339" s="528"/>
      <c r="AE339" s="528"/>
      <c r="AF339" s="528"/>
      <c r="AG339" s="528"/>
      <c r="AH339" s="528"/>
      <c r="AI339" s="529" t="s">
        <v>2091</v>
      </c>
      <c r="AJ339" s="529" t="s">
        <v>2091</v>
      </c>
      <c r="AK339" s="523" t="s">
        <v>2463</v>
      </c>
      <c r="AL339" s="523" t="s">
        <v>2485</v>
      </c>
    </row>
    <row r="340" spans="1:38" ht="17.25" customHeight="1">
      <c r="A340" s="518" t="str">
        <f t="shared" si="5"/>
        <v>A02AA023-00012 Pile Work Piling Work Cast-In-Place Pile Work R.C.D Method     Including Pile Connection and Joint Welding Work  700 ≤ DIA &lt;800</v>
      </c>
      <c r="B340" s="523" t="s">
        <v>2486</v>
      </c>
      <c r="C340" s="523"/>
      <c r="D340" s="524" t="s">
        <v>2080</v>
      </c>
      <c r="E340" s="525" t="s">
        <v>2081</v>
      </c>
      <c r="F340" s="524" t="s">
        <v>2082</v>
      </c>
      <c r="G340" s="525" t="s">
        <v>2083</v>
      </c>
      <c r="H340" s="524" t="s">
        <v>2459</v>
      </c>
      <c r="I340" s="525" t="s">
        <v>2460</v>
      </c>
      <c r="J340" s="524" t="s">
        <v>2461</v>
      </c>
      <c r="K340" s="527" t="s">
        <v>2462</v>
      </c>
      <c r="L340" s="524" t="s">
        <v>1924</v>
      </c>
      <c r="M340" s="527"/>
      <c r="N340" s="524" t="s">
        <v>1924</v>
      </c>
      <c r="O340" s="527"/>
      <c r="P340" s="524" t="s">
        <v>1924</v>
      </c>
      <c r="Q340" s="527"/>
      <c r="R340" s="524" t="s">
        <v>1924</v>
      </c>
      <c r="S340" s="527"/>
      <c r="T340" s="524" t="s">
        <v>1932</v>
      </c>
      <c r="U340" s="527" t="s">
        <v>2088</v>
      </c>
      <c r="V340" s="524" t="s">
        <v>1924</v>
      </c>
      <c r="W340" s="527"/>
      <c r="X340" s="524" t="s">
        <v>2215</v>
      </c>
      <c r="Y340" s="527" t="s">
        <v>2216</v>
      </c>
      <c r="Z340" s="528"/>
      <c r="AA340" s="528" t="s">
        <v>2089</v>
      </c>
      <c r="AB340" s="528" t="s">
        <v>2090</v>
      </c>
      <c r="AC340" s="528"/>
      <c r="AD340" s="528"/>
      <c r="AE340" s="528"/>
      <c r="AF340" s="528"/>
      <c r="AG340" s="528"/>
      <c r="AH340" s="528"/>
      <c r="AI340" s="529" t="s">
        <v>2091</v>
      </c>
      <c r="AJ340" s="529" t="s">
        <v>2091</v>
      </c>
      <c r="AK340" s="523" t="s">
        <v>2463</v>
      </c>
      <c r="AL340" s="523" t="s">
        <v>2486</v>
      </c>
    </row>
    <row r="341" spans="1:38" ht="17.25" customHeight="1">
      <c r="A341" s="518" t="str">
        <f t="shared" si="5"/>
        <v>A02AA023-00013 Pile Work Piling Work Cast-In-Place Pile Work R.C.D Method     Including Pile Connection and Joint Welding Work  800 ≤ DIA &lt;900</v>
      </c>
      <c r="B341" s="523" t="s">
        <v>2487</v>
      </c>
      <c r="C341" s="523"/>
      <c r="D341" s="524" t="s">
        <v>2080</v>
      </c>
      <c r="E341" s="525" t="s">
        <v>2081</v>
      </c>
      <c r="F341" s="524" t="s">
        <v>2082</v>
      </c>
      <c r="G341" s="525" t="s">
        <v>2083</v>
      </c>
      <c r="H341" s="524" t="s">
        <v>2459</v>
      </c>
      <c r="I341" s="525" t="s">
        <v>2460</v>
      </c>
      <c r="J341" s="524" t="s">
        <v>2461</v>
      </c>
      <c r="K341" s="527" t="s">
        <v>2462</v>
      </c>
      <c r="L341" s="524" t="s">
        <v>1924</v>
      </c>
      <c r="M341" s="527"/>
      <c r="N341" s="524" t="s">
        <v>1924</v>
      </c>
      <c r="O341" s="527"/>
      <c r="P341" s="524" t="s">
        <v>1924</v>
      </c>
      <c r="Q341" s="527"/>
      <c r="R341" s="524" t="s">
        <v>1924</v>
      </c>
      <c r="S341" s="527"/>
      <c r="T341" s="524" t="s">
        <v>1932</v>
      </c>
      <c r="U341" s="527" t="s">
        <v>2088</v>
      </c>
      <c r="V341" s="524" t="s">
        <v>1924</v>
      </c>
      <c r="W341" s="527"/>
      <c r="X341" s="524" t="s">
        <v>2218</v>
      </c>
      <c r="Y341" s="527" t="s">
        <v>2219</v>
      </c>
      <c r="Z341" s="528"/>
      <c r="AA341" s="528" t="s">
        <v>2089</v>
      </c>
      <c r="AB341" s="528" t="s">
        <v>2090</v>
      </c>
      <c r="AC341" s="528"/>
      <c r="AD341" s="528"/>
      <c r="AE341" s="528"/>
      <c r="AF341" s="528"/>
      <c r="AG341" s="528"/>
      <c r="AH341" s="528"/>
      <c r="AI341" s="529" t="s">
        <v>2091</v>
      </c>
      <c r="AJ341" s="529" t="s">
        <v>2091</v>
      </c>
      <c r="AK341" s="523" t="s">
        <v>2463</v>
      </c>
      <c r="AL341" s="523" t="s">
        <v>2487</v>
      </c>
    </row>
    <row r="342" spans="1:38" ht="17.25" customHeight="1">
      <c r="A342" s="518" t="str">
        <f t="shared" si="5"/>
        <v>A02AA023-00014 Pile Work Piling Work Cast-In-Place Pile Work R.C.D Method     Including Pile Connection and Joint Welding Work  900 ≤ DIA &lt;1000</v>
      </c>
      <c r="B342" s="523" t="s">
        <v>2488</v>
      </c>
      <c r="C342" s="523"/>
      <c r="D342" s="524" t="s">
        <v>2080</v>
      </c>
      <c r="E342" s="525" t="s">
        <v>2081</v>
      </c>
      <c r="F342" s="524" t="s">
        <v>2082</v>
      </c>
      <c r="G342" s="525" t="s">
        <v>2083</v>
      </c>
      <c r="H342" s="524" t="s">
        <v>2459</v>
      </c>
      <c r="I342" s="525" t="s">
        <v>2460</v>
      </c>
      <c r="J342" s="524" t="s">
        <v>2461</v>
      </c>
      <c r="K342" s="527" t="s">
        <v>2462</v>
      </c>
      <c r="L342" s="524" t="s">
        <v>1924</v>
      </c>
      <c r="M342" s="527"/>
      <c r="N342" s="524" t="s">
        <v>1924</v>
      </c>
      <c r="O342" s="527"/>
      <c r="P342" s="524" t="s">
        <v>1924</v>
      </c>
      <c r="Q342" s="527"/>
      <c r="R342" s="524" t="s">
        <v>1924</v>
      </c>
      <c r="S342" s="527"/>
      <c r="T342" s="524" t="s">
        <v>1932</v>
      </c>
      <c r="U342" s="527" t="s">
        <v>2088</v>
      </c>
      <c r="V342" s="524" t="s">
        <v>1924</v>
      </c>
      <c r="W342" s="527"/>
      <c r="X342" s="524" t="s">
        <v>2221</v>
      </c>
      <c r="Y342" s="527" t="s">
        <v>2222</v>
      </c>
      <c r="Z342" s="528"/>
      <c r="AA342" s="528" t="s">
        <v>2089</v>
      </c>
      <c r="AB342" s="528" t="s">
        <v>2090</v>
      </c>
      <c r="AC342" s="528"/>
      <c r="AD342" s="528"/>
      <c r="AE342" s="528"/>
      <c r="AF342" s="528"/>
      <c r="AG342" s="528"/>
      <c r="AH342" s="528"/>
      <c r="AI342" s="529" t="s">
        <v>2091</v>
      </c>
      <c r="AJ342" s="529" t="s">
        <v>2091</v>
      </c>
      <c r="AK342" s="523" t="s">
        <v>2463</v>
      </c>
      <c r="AL342" s="523" t="s">
        <v>2488</v>
      </c>
    </row>
    <row r="343" spans="1:38" ht="17.25" customHeight="1">
      <c r="A343" s="518" t="str">
        <f t="shared" si="5"/>
        <v>A02AA023-00015 Pile Work Piling Work Cast-In-Place Pile Work R.C.D Method     Including Pile Connection and Joint Welding Work  1000 ≤ DIA &lt;1200</v>
      </c>
      <c r="B343" s="523" t="s">
        <v>2489</v>
      </c>
      <c r="C343" s="523"/>
      <c r="D343" s="524" t="s">
        <v>2080</v>
      </c>
      <c r="E343" s="525" t="s">
        <v>2081</v>
      </c>
      <c r="F343" s="524" t="s">
        <v>2082</v>
      </c>
      <c r="G343" s="525" t="s">
        <v>2083</v>
      </c>
      <c r="H343" s="524" t="s">
        <v>2459</v>
      </c>
      <c r="I343" s="525" t="s">
        <v>2460</v>
      </c>
      <c r="J343" s="524" t="s">
        <v>2461</v>
      </c>
      <c r="K343" s="527" t="s">
        <v>2462</v>
      </c>
      <c r="L343" s="524" t="s">
        <v>1924</v>
      </c>
      <c r="M343" s="527"/>
      <c r="N343" s="524" t="s">
        <v>1924</v>
      </c>
      <c r="O343" s="527"/>
      <c r="P343" s="524" t="s">
        <v>1924</v>
      </c>
      <c r="Q343" s="527"/>
      <c r="R343" s="524" t="s">
        <v>1924</v>
      </c>
      <c r="S343" s="527"/>
      <c r="T343" s="524" t="s">
        <v>1932</v>
      </c>
      <c r="U343" s="527" t="s">
        <v>2088</v>
      </c>
      <c r="V343" s="524" t="s">
        <v>1924</v>
      </c>
      <c r="W343" s="527"/>
      <c r="X343" s="524" t="s">
        <v>2224</v>
      </c>
      <c r="Y343" s="527" t="s">
        <v>2225</v>
      </c>
      <c r="Z343" s="528"/>
      <c r="AA343" s="528" t="s">
        <v>2089</v>
      </c>
      <c r="AB343" s="528" t="s">
        <v>2090</v>
      </c>
      <c r="AC343" s="528"/>
      <c r="AD343" s="528"/>
      <c r="AE343" s="528"/>
      <c r="AF343" s="528"/>
      <c r="AG343" s="528"/>
      <c r="AH343" s="528"/>
      <c r="AI343" s="529" t="s">
        <v>2091</v>
      </c>
      <c r="AJ343" s="529" t="s">
        <v>2091</v>
      </c>
      <c r="AK343" s="523" t="s">
        <v>2463</v>
      </c>
      <c r="AL343" s="523" t="s">
        <v>2489</v>
      </c>
    </row>
    <row r="344" spans="1:38" ht="17.25" customHeight="1">
      <c r="A344" s="518" t="str">
        <f t="shared" si="5"/>
        <v>A02AA023-00016 Pile Work Piling Work Cast-In-Place Pile Work R.C.D Method     Including Pile Connection and Joint Welding Work  1200 ≤ DIA &lt;1500</v>
      </c>
      <c r="B344" s="523" t="s">
        <v>2490</v>
      </c>
      <c r="C344" s="523"/>
      <c r="D344" s="524" t="s">
        <v>2080</v>
      </c>
      <c r="E344" s="525" t="s">
        <v>2081</v>
      </c>
      <c r="F344" s="524" t="s">
        <v>2082</v>
      </c>
      <c r="G344" s="525" t="s">
        <v>2083</v>
      </c>
      <c r="H344" s="524" t="s">
        <v>2459</v>
      </c>
      <c r="I344" s="525" t="s">
        <v>2460</v>
      </c>
      <c r="J344" s="524" t="s">
        <v>2461</v>
      </c>
      <c r="K344" s="527" t="s">
        <v>2462</v>
      </c>
      <c r="L344" s="524" t="s">
        <v>1924</v>
      </c>
      <c r="M344" s="527"/>
      <c r="N344" s="524" t="s">
        <v>1924</v>
      </c>
      <c r="O344" s="527"/>
      <c r="P344" s="524" t="s">
        <v>1924</v>
      </c>
      <c r="Q344" s="527"/>
      <c r="R344" s="524" t="s">
        <v>1924</v>
      </c>
      <c r="S344" s="527"/>
      <c r="T344" s="524" t="s">
        <v>1932</v>
      </c>
      <c r="U344" s="527" t="s">
        <v>2088</v>
      </c>
      <c r="V344" s="524" t="s">
        <v>1924</v>
      </c>
      <c r="W344" s="527"/>
      <c r="X344" s="524" t="s">
        <v>2491</v>
      </c>
      <c r="Y344" s="527" t="s">
        <v>2492</v>
      </c>
      <c r="Z344" s="528"/>
      <c r="AA344" s="528" t="s">
        <v>2089</v>
      </c>
      <c r="AB344" s="528" t="s">
        <v>2090</v>
      </c>
      <c r="AC344" s="528"/>
      <c r="AD344" s="528"/>
      <c r="AE344" s="528"/>
      <c r="AF344" s="528"/>
      <c r="AG344" s="528"/>
      <c r="AH344" s="528"/>
      <c r="AI344" s="529" t="s">
        <v>2091</v>
      </c>
      <c r="AJ344" s="529" t="s">
        <v>2091</v>
      </c>
      <c r="AK344" s="523" t="s">
        <v>2463</v>
      </c>
      <c r="AL344" s="523" t="s">
        <v>2490</v>
      </c>
    </row>
    <row r="345" spans="1:38" ht="17.25" customHeight="1">
      <c r="A345" s="518" t="str">
        <f t="shared" si="5"/>
        <v>A02AA023-00017 Pile Work Piling Work Cast-In-Place Pile Work R.C.D Method     Including Pile Connection and Joint Welding Work  1500 ≤ DIA &lt;1800</v>
      </c>
      <c r="B345" s="523" t="s">
        <v>2493</v>
      </c>
      <c r="C345" s="523"/>
      <c r="D345" s="524" t="s">
        <v>2080</v>
      </c>
      <c r="E345" s="525" t="s">
        <v>2081</v>
      </c>
      <c r="F345" s="524" t="s">
        <v>2082</v>
      </c>
      <c r="G345" s="525" t="s">
        <v>2083</v>
      </c>
      <c r="H345" s="524" t="s">
        <v>2459</v>
      </c>
      <c r="I345" s="525" t="s">
        <v>2460</v>
      </c>
      <c r="J345" s="524" t="s">
        <v>2461</v>
      </c>
      <c r="K345" s="527" t="s">
        <v>2462</v>
      </c>
      <c r="L345" s="524" t="s">
        <v>1924</v>
      </c>
      <c r="M345" s="527"/>
      <c r="N345" s="524" t="s">
        <v>1924</v>
      </c>
      <c r="O345" s="527"/>
      <c r="P345" s="524" t="s">
        <v>1924</v>
      </c>
      <c r="Q345" s="527"/>
      <c r="R345" s="524" t="s">
        <v>1924</v>
      </c>
      <c r="S345" s="527"/>
      <c r="T345" s="524" t="s">
        <v>1932</v>
      </c>
      <c r="U345" s="527" t="s">
        <v>2088</v>
      </c>
      <c r="V345" s="524" t="s">
        <v>1924</v>
      </c>
      <c r="W345" s="527"/>
      <c r="X345" s="524" t="s">
        <v>2494</v>
      </c>
      <c r="Y345" s="527" t="s">
        <v>2495</v>
      </c>
      <c r="Z345" s="528"/>
      <c r="AA345" s="528" t="s">
        <v>2089</v>
      </c>
      <c r="AB345" s="528" t="s">
        <v>2090</v>
      </c>
      <c r="AC345" s="528"/>
      <c r="AD345" s="528"/>
      <c r="AE345" s="528"/>
      <c r="AF345" s="528"/>
      <c r="AG345" s="528"/>
      <c r="AH345" s="528"/>
      <c r="AI345" s="529" t="s">
        <v>2091</v>
      </c>
      <c r="AJ345" s="529" t="s">
        <v>2091</v>
      </c>
      <c r="AK345" s="523" t="s">
        <v>2463</v>
      </c>
      <c r="AL345" s="523" t="s">
        <v>2493</v>
      </c>
    </row>
    <row r="346" spans="1:38" ht="17.25" customHeight="1">
      <c r="A346" s="518" t="str">
        <f t="shared" si="5"/>
        <v>A02AA023-00018 Pile Work Piling Work Cast-In-Place Pile Work R.C.D Method     Including Pile Connection and Joint Welding Work  1800 ≤ DIA &lt;2000</v>
      </c>
      <c r="B346" s="523" t="s">
        <v>2496</v>
      </c>
      <c r="C346" s="523"/>
      <c r="D346" s="524" t="s">
        <v>2080</v>
      </c>
      <c r="E346" s="525" t="s">
        <v>2081</v>
      </c>
      <c r="F346" s="524" t="s">
        <v>2082</v>
      </c>
      <c r="G346" s="525" t="s">
        <v>2083</v>
      </c>
      <c r="H346" s="524" t="s">
        <v>2459</v>
      </c>
      <c r="I346" s="525" t="s">
        <v>2460</v>
      </c>
      <c r="J346" s="524" t="s">
        <v>2461</v>
      </c>
      <c r="K346" s="527" t="s">
        <v>2462</v>
      </c>
      <c r="L346" s="524" t="s">
        <v>1924</v>
      </c>
      <c r="M346" s="527"/>
      <c r="N346" s="524" t="s">
        <v>1924</v>
      </c>
      <c r="O346" s="527"/>
      <c r="P346" s="524" t="s">
        <v>1924</v>
      </c>
      <c r="Q346" s="527"/>
      <c r="R346" s="524" t="s">
        <v>1924</v>
      </c>
      <c r="S346" s="527"/>
      <c r="T346" s="524" t="s">
        <v>1932</v>
      </c>
      <c r="U346" s="527" t="s">
        <v>2088</v>
      </c>
      <c r="V346" s="524" t="s">
        <v>1924</v>
      </c>
      <c r="W346" s="527"/>
      <c r="X346" s="524" t="s">
        <v>2497</v>
      </c>
      <c r="Y346" s="527" t="s">
        <v>2498</v>
      </c>
      <c r="Z346" s="528"/>
      <c r="AA346" s="528" t="s">
        <v>2089</v>
      </c>
      <c r="AB346" s="528" t="s">
        <v>2090</v>
      </c>
      <c r="AC346" s="528"/>
      <c r="AD346" s="528"/>
      <c r="AE346" s="528"/>
      <c r="AF346" s="528"/>
      <c r="AG346" s="528"/>
      <c r="AH346" s="528"/>
      <c r="AI346" s="529" t="s">
        <v>2091</v>
      </c>
      <c r="AJ346" s="529" t="s">
        <v>2091</v>
      </c>
      <c r="AK346" s="523" t="s">
        <v>2463</v>
      </c>
      <c r="AL346" s="523" t="s">
        <v>2496</v>
      </c>
    </row>
    <row r="347" spans="1:38" ht="17.25" customHeight="1">
      <c r="A347" s="518" t="str">
        <f t="shared" si="5"/>
        <v>A02AA023-00019 Pile Work Piling Work Cast-In-Place Pile Work R.C.D Method     Including Pile Connection and Joint Welding Work  2000 ≤ DIA</v>
      </c>
      <c r="B347" s="523" t="s">
        <v>2499</v>
      </c>
      <c r="C347" s="523"/>
      <c r="D347" s="524" t="s">
        <v>2080</v>
      </c>
      <c r="E347" s="525" t="s">
        <v>2081</v>
      </c>
      <c r="F347" s="524" t="s">
        <v>2082</v>
      </c>
      <c r="G347" s="525" t="s">
        <v>2083</v>
      </c>
      <c r="H347" s="524" t="s">
        <v>2459</v>
      </c>
      <c r="I347" s="525" t="s">
        <v>2460</v>
      </c>
      <c r="J347" s="524" t="s">
        <v>2461</v>
      </c>
      <c r="K347" s="527" t="s">
        <v>2462</v>
      </c>
      <c r="L347" s="524" t="s">
        <v>1924</v>
      </c>
      <c r="M347" s="527"/>
      <c r="N347" s="524" t="s">
        <v>1924</v>
      </c>
      <c r="O347" s="527"/>
      <c r="P347" s="524" t="s">
        <v>1924</v>
      </c>
      <c r="Q347" s="527"/>
      <c r="R347" s="524" t="s">
        <v>1924</v>
      </c>
      <c r="S347" s="527"/>
      <c r="T347" s="524" t="s">
        <v>1932</v>
      </c>
      <c r="U347" s="527" t="s">
        <v>2088</v>
      </c>
      <c r="V347" s="524" t="s">
        <v>1924</v>
      </c>
      <c r="W347" s="527"/>
      <c r="X347" s="524" t="s">
        <v>2500</v>
      </c>
      <c r="Y347" s="527" t="s">
        <v>2501</v>
      </c>
      <c r="Z347" s="528"/>
      <c r="AA347" s="528" t="s">
        <v>2089</v>
      </c>
      <c r="AB347" s="528" t="s">
        <v>2090</v>
      </c>
      <c r="AC347" s="528"/>
      <c r="AD347" s="528"/>
      <c r="AE347" s="528"/>
      <c r="AF347" s="528"/>
      <c r="AG347" s="528"/>
      <c r="AH347" s="528"/>
      <c r="AI347" s="529" t="s">
        <v>2091</v>
      </c>
      <c r="AJ347" s="529" t="s">
        <v>2091</v>
      </c>
      <c r="AK347" s="523" t="s">
        <v>2463</v>
      </c>
      <c r="AL347" s="523" t="s">
        <v>2499</v>
      </c>
    </row>
    <row r="348" spans="1:38" ht="17.25" customHeight="1">
      <c r="A348" s="518" t="str">
        <f t="shared" si="5"/>
        <v>A02AA023-00020 Pile Work Piling Work Cast-In-Place Pile Work Beneto Method     Including Pile Connection and Joint Welding Work  DIA&lt;400</v>
      </c>
      <c r="B348" s="523" t="s">
        <v>2502</v>
      </c>
      <c r="C348" s="523"/>
      <c r="D348" s="524" t="s">
        <v>2080</v>
      </c>
      <c r="E348" s="525" t="s">
        <v>2081</v>
      </c>
      <c r="F348" s="524" t="s">
        <v>2082</v>
      </c>
      <c r="G348" s="525" t="s">
        <v>2083</v>
      </c>
      <c r="H348" s="524" t="s">
        <v>2459</v>
      </c>
      <c r="I348" s="525" t="s">
        <v>2460</v>
      </c>
      <c r="J348" s="524" t="s">
        <v>2465</v>
      </c>
      <c r="K348" s="527" t="s">
        <v>2466</v>
      </c>
      <c r="L348" s="524" t="s">
        <v>1924</v>
      </c>
      <c r="M348" s="527"/>
      <c r="N348" s="524" t="s">
        <v>1924</v>
      </c>
      <c r="O348" s="527"/>
      <c r="P348" s="524" t="s">
        <v>1924</v>
      </c>
      <c r="Q348" s="527"/>
      <c r="R348" s="524" t="s">
        <v>1924</v>
      </c>
      <c r="S348" s="527"/>
      <c r="T348" s="524" t="s">
        <v>1932</v>
      </c>
      <c r="U348" s="527" t="s">
        <v>2088</v>
      </c>
      <c r="V348" s="524" t="s">
        <v>1924</v>
      </c>
      <c r="W348" s="527"/>
      <c r="X348" s="524" t="s">
        <v>2203</v>
      </c>
      <c r="Y348" s="527" t="s">
        <v>2204</v>
      </c>
      <c r="Z348" s="528"/>
      <c r="AA348" s="528" t="s">
        <v>2089</v>
      </c>
      <c r="AB348" s="528" t="s">
        <v>2090</v>
      </c>
      <c r="AC348" s="528"/>
      <c r="AD348" s="528"/>
      <c r="AE348" s="528"/>
      <c r="AF348" s="528"/>
      <c r="AG348" s="528"/>
      <c r="AH348" s="528"/>
      <c r="AI348" s="529" t="s">
        <v>2091</v>
      </c>
      <c r="AJ348" s="529" t="s">
        <v>2091</v>
      </c>
      <c r="AK348" s="523" t="s">
        <v>2463</v>
      </c>
      <c r="AL348" s="523" t="s">
        <v>2502</v>
      </c>
    </row>
    <row r="349" spans="1:38" ht="17.25" customHeight="1">
      <c r="A349" s="518" t="str">
        <f t="shared" si="5"/>
        <v>A02AA023-00021 Pile Work Piling Work Cast-In-Place Pile Work Beneto Method     Including Pile Connection and Joint Welding Work  400 ≤ DIA &lt;500</v>
      </c>
      <c r="B349" s="523" t="s">
        <v>2503</v>
      </c>
      <c r="C349" s="523"/>
      <c r="D349" s="524" t="s">
        <v>2080</v>
      </c>
      <c r="E349" s="525" t="s">
        <v>2081</v>
      </c>
      <c r="F349" s="524" t="s">
        <v>2082</v>
      </c>
      <c r="G349" s="525" t="s">
        <v>2083</v>
      </c>
      <c r="H349" s="524" t="s">
        <v>2459</v>
      </c>
      <c r="I349" s="525" t="s">
        <v>2460</v>
      </c>
      <c r="J349" s="524" t="s">
        <v>2465</v>
      </c>
      <c r="K349" s="527" t="s">
        <v>2466</v>
      </c>
      <c r="L349" s="524" t="s">
        <v>1924</v>
      </c>
      <c r="M349" s="527"/>
      <c r="N349" s="524" t="s">
        <v>1924</v>
      </c>
      <c r="O349" s="527"/>
      <c r="P349" s="524" t="s">
        <v>1924</v>
      </c>
      <c r="Q349" s="527"/>
      <c r="R349" s="524" t="s">
        <v>1924</v>
      </c>
      <c r="S349" s="527"/>
      <c r="T349" s="524" t="s">
        <v>1932</v>
      </c>
      <c r="U349" s="527" t="s">
        <v>2088</v>
      </c>
      <c r="V349" s="524" t="s">
        <v>1924</v>
      </c>
      <c r="W349" s="527"/>
      <c r="X349" s="524" t="s">
        <v>2206</v>
      </c>
      <c r="Y349" s="527" t="s">
        <v>2207</v>
      </c>
      <c r="Z349" s="528"/>
      <c r="AA349" s="528" t="s">
        <v>2089</v>
      </c>
      <c r="AB349" s="528" t="s">
        <v>2090</v>
      </c>
      <c r="AC349" s="528"/>
      <c r="AD349" s="528"/>
      <c r="AE349" s="528"/>
      <c r="AF349" s="528"/>
      <c r="AG349" s="528"/>
      <c r="AH349" s="528"/>
      <c r="AI349" s="529" t="s">
        <v>2091</v>
      </c>
      <c r="AJ349" s="529" t="s">
        <v>2091</v>
      </c>
      <c r="AK349" s="523" t="s">
        <v>2463</v>
      </c>
      <c r="AL349" s="523" t="s">
        <v>2503</v>
      </c>
    </row>
    <row r="350" spans="1:38" ht="17.25" customHeight="1">
      <c r="A350" s="518" t="str">
        <f t="shared" si="5"/>
        <v>A02AA023-00022 Pile Work Piling Work Cast-In-Place Pile Work Beneto Method     Including Pile Connection and Joint Welding Work  500 ≤ DIA &lt;600</v>
      </c>
      <c r="B350" s="523" t="s">
        <v>2504</v>
      </c>
      <c r="C350" s="523"/>
      <c r="D350" s="524" t="s">
        <v>2080</v>
      </c>
      <c r="E350" s="525" t="s">
        <v>2081</v>
      </c>
      <c r="F350" s="524" t="s">
        <v>2082</v>
      </c>
      <c r="G350" s="525" t="s">
        <v>2083</v>
      </c>
      <c r="H350" s="524" t="s">
        <v>2459</v>
      </c>
      <c r="I350" s="525" t="s">
        <v>2460</v>
      </c>
      <c r="J350" s="524" t="s">
        <v>2465</v>
      </c>
      <c r="K350" s="527" t="s">
        <v>2466</v>
      </c>
      <c r="L350" s="524" t="s">
        <v>1924</v>
      </c>
      <c r="M350" s="527"/>
      <c r="N350" s="524" t="s">
        <v>1924</v>
      </c>
      <c r="O350" s="527"/>
      <c r="P350" s="524" t="s">
        <v>1924</v>
      </c>
      <c r="Q350" s="527"/>
      <c r="R350" s="524" t="s">
        <v>1924</v>
      </c>
      <c r="S350" s="527"/>
      <c r="T350" s="524" t="s">
        <v>1932</v>
      </c>
      <c r="U350" s="527" t="s">
        <v>2088</v>
      </c>
      <c r="V350" s="524" t="s">
        <v>1924</v>
      </c>
      <c r="W350" s="527"/>
      <c r="X350" s="524" t="s">
        <v>2209</v>
      </c>
      <c r="Y350" s="527" t="s">
        <v>2210</v>
      </c>
      <c r="Z350" s="528"/>
      <c r="AA350" s="528" t="s">
        <v>2089</v>
      </c>
      <c r="AB350" s="528" t="s">
        <v>2090</v>
      </c>
      <c r="AC350" s="528"/>
      <c r="AD350" s="528"/>
      <c r="AE350" s="528"/>
      <c r="AF350" s="528"/>
      <c r="AG350" s="528"/>
      <c r="AH350" s="528"/>
      <c r="AI350" s="529" t="s">
        <v>2091</v>
      </c>
      <c r="AJ350" s="529" t="s">
        <v>2091</v>
      </c>
      <c r="AK350" s="523" t="s">
        <v>2463</v>
      </c>
      <c r="AL350" s="523" t="s">
        <v>2504</v>
      </c>
    </row>
    <row r="351" spans="1:38" ht="17.25" customHeight="1">
      <c r="A351" s="518" t="str">
        <f t="shared" si="5"/>
        <v>A02AA023-00023 Pile Work Piling Work Cast-In-Place Pile Work Beneto Method     Including Pile Connection and Joint Welding Work  600 ≤ DIA &lt;700</v>
      </c>
      <c r="B351" s="523" t="s">
        <v>2505</v>
      </c>
      <c r="C351" s="523"/>
      <c r="D351" s="524" t="s">
        <v>2080</v>
      </c>
      <c r="E351" s="525" t="s">
        <v>2081</v>
      </c>
      <c r="F351" s="524" t="s">
        <v>2082</v>
      </c>
      <c r="G351" s="525" t="s">
        <v>2083</v>
      </c>
      <c r="H351" s="524" t="s">
        <v>2459</v>
      </c>
      <c r="I351" s="525" t="s">
        <v>2460</v>
      </c>
      <c r="J351" s="524" t="s">
        <v>2465</v>
      </c>
      <c r="K351" s="527" t="s">
        <v>2466</v>
      </c>
      <c r="L351" s="524" t="s">
        <v>1924</v>
      </c>
      <c r="M351" s="527"/>
      <c r="N351" s="524" t="s">
        <v>1924</v>
      </c>
      <c r="O351" s="527"/>
      <c r="P351" s="524" t="s">
        <v>1924</v>
      </c>
      <c r="Q351" s="527"/>
      <c r="R351" s="524" t="s">
        <v>1924</v>
      </c>
      <c r="S351" s="527"/>
      <c r="T351" s="524" t="s">
        <v>1932</v>
      </c>
      <c r="U351" s="527" t="s">
        <v>2088</v>
      </c>
      <c r="V351" s="524" t="s">
        <v>1924</v>
      </c>
      <c r="W351" s="527"/>
      <c r="X351" s="524" t="s">
        <v>2212</v>
      </c>
      <c r="Y351" s="527" t="s">
        <v>2213</v>
      </c>
      <c r="Z351" s="528"/>
      <c r="AA351" s="528" t="s">
        <v>2089</v>
      </c>
      <c r="AB351" s="528" t="s">
        <v>2090</v>
      </c>
      <c r="AC351" s="528"/>
      <c r="AD351" s="528"/>
      <c r="AE351" s="528"/>
      <c r="AF351" s="528"/>
      <c r="AG351" s="528"/>
      <c r="AH351" s="528"/>
      <c r="AI351" s="529" t="s">
        <v>2091</v>
      </c>
      <c r="AJ351" s="529" t="s">
        <v>2091</v>
      </c>
      <c r="AK351" s="523" t="s">
        <v>2463</v>
      </c>
      <c r="AL351" s="523" t="s">
        <v>2505</v>
      </c>
    </row>
    <row r="352" spans="1:38" ht="17.25" customHeight="1">
      <c r="A352" s="518" t="str">
        <f t="shared" si="5"/>
        <v>A02AA023-00024 Pile Work Piling Work Cast-In-Place Pile Work Beneto Method     Including Pile Connection and Joint Welding Work  700 ≤ DIA &lt;800</v>
      </c>
      <c r="B352" s="523" t="s">
        <v>2506</v>
      </c>
      <c r="C352" s="523"/>
      <c r="D352" s="524" t="s">
        <v>2080</v>
      </c>
      <c r="E352" s="525" t="s">
        <v>2081</v>
      </c>
      <c r="F352" s="524" t="s">
        <v>2082</v>
      </c>
      <c r="G352" s="525" t="s">
        <v>2083</v>
      </c>
      <c r="H352" s="524" t="s">
        <v>2459</v>
      </c>
      <c r="I352" s="525" t="s">
        <v>2460</v>
      </c>
      <c r="J352" s="524" t="s">
        <v>2465</v>
      </c>
      <c r="K352" s="527" t="s">
        <v>2466</v>
      </c>
      <c r="L352" s="524" t="s">
        <v>1924</v>
      </c>
      <c r="M352" s="527"/>
      <c r="N352" s="524" t="s">
        <v>1924</v>
      </c>
      <c r="O352" s="527"/>
      <c r="P352" s="524" t="s">
        <v>1924</v>
      </c>
      <c r="Q352" s="527"/>
      <c r="R352" s="524" t="s">
        <v>1924</v>
      </c>
      <c r="S352" s="527"/>
      <c r="T352" s="524" t="s">
        <v>1932</v>
      </c>
      <c r="U352" s="527" t="s">
        <v>2088</v>
      </c>
      <c r="V352" s="524" t="s">
        <v>1924</v>
      </c>
      <c r="W352" s="527"/>
      <c r="X352" s="524" t="s">
        <v>2215</v>
      </c>
      <c r="Y352" s="527" t="s">
        <v>2216</v>
      </c>
      <c r="Z352" s="528"/>
      <c r="AA352" s="528" t="s">
        <v>2089</v>
      </c>
      <c r="AB352" s="528" t="s">
        <v>2090</v>
      </c>
      <c r="AC352" s="528"/>
      <c r="AD352" s="528"/>
      <c r="AE352" s="528"/>
      <c r="AF352" s="528"/>
      <c r="AG352" s="528"/>
      <c r="AH352" s="528"/>
      <c r="AI352" s="529" t="s">
        <v>2091</v>
      </c>
      <c r="AJ352" s="529" t="s">
        <v>2091</v>
      </c>
      <c r="AK352" s="523" t="s">
        <v>2463</v>
      </c>
      <c r="AL352" s="523" t="s">
        <v>2506</v>
      </c>
    </row>
    <row r="353" spans="1:38" ht="17.25" customHeight="1">
      <c r="A353" s="518" t="str">
        <f t="shared" si="5"/>
        <v>A02AA023-00025 Pile Work Piling Work Cast-In-Place Pile Work Beneto Method     Including Pile Connection and Joint Welding Work  800 ≤ DIA &lt;900</v>
      </c>
      <c r="B353" s="523" t="s">
        <v>2507</v>
      </c>
      <c r="C353" s="523"/>
      <c r="D353" s="524" t="s">
        <v>2080</v>
      </c>
      <c r="E353" s="525" t="s">
        <v>2081</v>
      </c>
      <c r="F353" s="524" t="s">
        <v>2082</v>
      </c>
      <c r="G353" s="525" t="s">
        <v>2083</v>
      </c>
      <c r="H353" s="524" t="s">
        <v>2459</v>
      </c>
      <c r="I353" s="525" t="s">
        <v>2460</v>
      </c>
      <c r="J353" s="524" t="s">
        <v>2465</v>
      </c>
      <c r="K353" s="527" t="s">
        <v>2466</v>
      </c>
      <c r="L353" s="524" t="s">
        <v>1924</v>
      </c>
      <c r="M353" s="527"/>
      <c r="N353" s="524" t="s">
        <v>1924</v>
      </c>
      <c r="O353" s="527"/>
      <c r="P353" s="524" t="s">
        <v>1924</v>
      </c>
      <c r="Q353" s="527"/>
      <c r="R353" s="524" t="s">
        <v>1924</v>
      </c>
      <c r="S353" s="527"/>
      <c r="T353" s="524" t="s">
        <v>1932</v>
      </c>
      <c r="U353" s="527" t="s">
        <v>2088</v>
      </c>
      <c r="V353" s="524" t="s">
        <v>1924</v>
      </c>
      <c r="W353" s="527"/>
      <c r="X353" s="524" t="s">
        <v>2218</v>
      </c>
      <c r="Y353" s="527" t="s">
        <v>2219</v>
      </c>
      <c r="Z353" s="528"/>
      <c r="AA353" s="528" t="s">
        <v>2089</v>
      </c>
      <c r="AB353" s="528" t="s">
        <v>2090</v>
      </c>
      <c r="AC353" s="528"/>
      <c r="AD353" s="528"/>
      <c r="AE353" s="528"/>
      <c r="AF353" s="528"/>
      <c r="AG353" s="528"/>
      <c r="AH353" s="528"/>
      <c r="AI353" s="529" t="s">
        <v>2091</v>
      </c>
      <c r="AJ353" s="529" t="s">
        <v>2091</v>
      </c>
      <c r="AK353" s="523" t="s">
        <v>2463</v>
      </c>
      <c r="AL353" s="523" t="s">
        <v>2507</v>
      </c>
    </row>
    <row r="354" spans="1:38" ht="17.25" customHeight="1">
      <c r="A354" s="518" t="str">
        <f t="shared" si="5"/>
        <v>A02AA023-00026 Pile Work Piling Work Cast-In-Place Pile Work Beneto Method     Including Pile Connection and Joint Welding Work  900 ≤ DIA &lt;1000</v>
      </c>
      <c r="B354" s="523" t="s">
        <v>2508</v>
      </c>
      <c r="C354" s="523"/>
      <c r="D354" s="524" t="s">
        <v>2080</v>
      </c>
      <c r="E354" s="525" t="s">
        <v>2081</v>
      </c>
      <c r="F354" s="524" t="s">
        <v>2082</v>
      </c>
      <c r="G354" s="525" t="s">
        <v>2083</v>
      </c>
      <c r="H354" s="524" t="s">
        <v>2459</v>
      </c>
      <c r="I354" s="525" t="s">
        <v>2460</v>
      </c>
      <c r="J354" s="524" t="s">
        <v>2465</v>
      </c>
      <c r="K354" s="527" t="s">
        <v>2466</v>
      </c>
      <c r="L354" s="524" t="s">
        <v>1924</v>
      </c>
      <c r="M354" s="527"/>
      <c r="N354" s="524" t="s">
        <v>1924</v>
      </c>
      <c r="O354" s="527"/>
      <c r="P354" s="524" t="s">
        <v>1924</v>
      </c>
      <c r="Q354" s="527"/>
      <c r="R354" s="524" t="s">
        <v>1924</v>
      </c>
      <c r="S354" s="527"/>
      <c r="T354" s="524" t="s">
        <v>1932</v>
      </c>
      <c r="U354" s="527" t="s">
        <v>2088</v>
      </c>
      <c r="V354" s="524" t="s">
        <v>1924</v>
      </c>
      <c r="W354" s="527"/>
      <c r="X354" s="524" t="s">
        <v>2221</v>
      </c>
      <c r="Y354" s="527" t="s">
        <v>2222</v>
      </c>
      <c r="Z354" s="528"/>
      <c r="AA354" s="528" t="s">
        <v>2089</v>
      </c>
      <c r="AB354" s="528" t="s">
        <v>2090</v>
      </c>
      <c r="AC354" s="528"/>
      <c r="AD354" s="528"/>
      <c r="AE354" s="528"/>
      <c r="AF354" s="528"/>
      <c r="AG354" s="528"/>
      <c r="AH354" s="528"/>
      <c r="AI354" s="529" t="s">
        <v>2091</v>
      </c>
      <c r="AJ354" s="529" t="s">
        <v>2091</v>
      </c>
      <c r="AK354" s="523" t="s">
        <v>2463</v>
      </c>
      <c r="AL354" s="523" t="s">
        <v>2508</v>
      </c>
    </row>
    <row r="355" spans="1:38" ht="17.25" customHeight="1">
      <c r="A355" s="518" t="str">
        <f t="shared" si="5"/>
        <v>A02AA023-00027 Pile Work Piling Work Cast-In-Place Pile Work Beneto Method     Including Pile Connection and Joint Welding Work  1000 ≤ DIA &lt;1200</v>
      </c>
      <c r="B355" s="523" t="s">
        <v>2509</v>
      </c>
      <c r="C355" s="523"/>
      <c r="D355" s="524" t="s">
        <v>2080</v>
      </c>
      <c r="E355" s="525" t="s">
        <v>2081</v>
      </c>
      <c r="F355" s="524" t="s">
        <v>2082</v>
      </c>
      <c r="G355" s="525" t="s">
        <v>2083</v>
      </c>
      <c r="H355" s="524" t="s">
        <v>2459</v>
      </c>
      <c r="I355" s="525" t="s">
        <v>2460</v>
      </c>
      <c r="J355" s="524" t="s">
        <v>2465</v>
      </c>
      <c r="K355" s="527" t="s">
        <v>2466</v>
      </c>
      <c r="L355" s="524" t="s">
        <v>1924</v>
      </c>
      <c r="M355" s="527"/>
      <c r="N355" s="524" t="s">
        <v>1924</v>
      </c>
      <c r="O355" s="527"/>
      <c r="P355" s="524" t="s">
        <v>1924</v>
      </c>
      <c r="Q355" s="527"/>
      <c r="R355" s="524" t="s">
        <v>1924</v>
      </c>
      <c r="S355" s="527"/>
      <c r="T355" s="524" t="s">
        <v>1932</v>
      </c>
      <c r="U355" s="527" t="s">
        <v>2088</v>
      </c>
      <c r="V355" s="524" t="s">
        <v>1924</v>
      </c>
      <c r="W355" s="527"/>
      <c r="X355" s="524" t="s">
        <v>2224</v>
      </c>
      <c r="Y355" s="527" t="s">
        <v>2225</v>
      </c>
      <c r="Z355" s="528"/>
      <c r="AA355" s="528" t="s">
        <v>2089</v>
      </c>
      <c r="AB355" s="528" t="s">
        <v>2090</v>
      </c>
      <c r="AC355" s="528"/>
      <c r="AD355" s="528"/>
      <c r="AE355" s="528"/>
      <c r="AF355" s="528"/>
      <c r="AG355" s="528"/>
      <c r="AH355" s="528"/>
      <c r="AI355" s="529" t="s">
        <v>2091</v>
      </c>
      <c r="AJ355" s="529" t="s">
        <v>2091</v>
      </c>
      <c r="AK355" s="523" t="s">
        <v>2463</v>
      </c>
      <c r="AL355" s="523" t="s">
        <v>2509</v>
      </c>
    </row>
    <row r="356" spans="1:38" ht="17.25" customHeight="1">
      <c r="A356" s="518" t="str">
        <f t="shared" si="5"/>
        <v>A02AA023-00028 Pile Work Piling Work Cast-In-Place Pile Work Beneto Method     Including Pile Connection and Joint Welding Work  1200 ≤ DIA &lt;1500</v>
      </c>
      <c r="B356" s="523" t="s">
        <v>2510</v>
      </c>
      <c r="C356" s="523"/>
      <c r="D356" s="524" t="s">
        <v>2080</v>
      </c>
      <c r="E356" s="525" t="s">
        <v>2081</v>
      </c>
      <c r="F356" s="524" t="s">
        <v>2082</v>
      </c>
      <c r="G356" s="525" t="s">
        <v>2083</v>
      </c>
      <c r="H356" s="524" t="s">
        <v>2459</v>
      </c>
      <c r="I356" s="525" t="s">
        <v>2460</v>
      </c>
      <c r="J356" s="524" t="s">
        <v>2465</v>
      </c>
      <c r="K356" s="527" t="s">
        <v>2466</v>
      </c>
      <c r="L356" s="524" t="s">
        <v>1924</v>
      </c>
      <c r="M356" s="527"/>
      <c r="N356" s="524" t="s">
        <v>1924</v>
      </c>
      <c r="O356" s="527"/>
      <c r="P356" s="524" t="s">
        <v>1924</v>
      </c>
      <c r="Q356" s="527"/>
      <c r="R356" s="524" t="s">
        <v>1924</v>
      </c>
      <c r="S356" s="527"/>
      <c r="T356" s="524" t="s">
        <v>1932</v>
      </c>
      <c r="U356" s="527" t="s">
        <v>2088</v>
      </c>
      <c r="V356" s="524" t="s">
        <v>1924</v>
      </c>
      <c r="W356" s="527"/>
      <c r="X356" s="524" t="s">
        <v>2491</v>
      </c>
      <c r="Y356" s="527" t="s">
        <v>2492</v>
      </c>
      <c r="Z356" s="528"/>
      <c r="AA356" s="528" t="s">
        <v>2089</v>
      </c>
      <c r="AB356" s="528" t="s">
        <v>2090</v>
      </c>
      <c r="AC356" s="528"/>
      <c r="AD356" s="528"/>
      <c r="AE356" s="528"/>
      <c r="AF356" s="528"/>
      <c r="AG356" s="528"/>
      <c r="AH356" s="528"/>
      <c r="AI356" s="529" t="s">
        <v>2091</v>
      </c>
      <c r="AJ356" s="529" t="s">
        <v>2091</v>
      </c>
      <c r="AK356" s="523" t="s">
        <v>2463</v>
      </c>
      <c r="AL356" s="523" t="s">
        <v>2510</v>
      </c>
    </row>
    <row r="357" spans="1:38" ht="17.25" customHeight="1">
      <c r="A357" s="518" t="str">
        <f t="shared" si="5"/>
        <v>A02AA023-00029 Pile Work Piling Work Cast-In-Place Pile Work Beneto Method     Including Pile Connection and Joint Welding Work  1500 ≤ DIA &lt;1800</v>
      </c>
      <c r="B357" s="523" t="s">
        <v>2511</v>
      </c>
      <c r="C357" s="523"/>
      <c r="D357" s="524" t="s">
        <v>2080</v>
      </c>
      <c r="E357" s="525" t="s">
        <v>2081</v>
      </c>
      <c r="F357" s="524" t="s">
        <v>2082</v>
      </c>
      <c r="G357" s="525" t="s">
        <v>2083</v>
      </c>
      <c r="H357" s="524" t="s">
        <v>2459</v>
      </c>
      <c r="I357" s="525" t="s">
        <v>2460</v>
      </c>
      <c r="J357" s="524" t="s">
        <v>2465</v>
      </c>
      <c r="K357" s="527" t="s">
        <v>2466</v>
      </c>
      <c r="L357" s="524" t="s">
        <v>1924</v>
      </c>
      <c r="M357" s="527"/>
      <c r="N357" s="524" t="s">
        <v>1924</v>
      </c>
      <c r="O357" s="527"/>
      <c r="P357" s="524" t="s">
        <v>1924</v>
      </c>
      <c r="Q357" s="527"/>
      <c r="R357" s="524" t="s">
        <v>1924</v>
      </c>
      <c r="S357" s="527"/>
      <c r="T357" s="524" t="s">
        <v>1932</v>
      </c>
      <c r="U357" s="527" t="s">
        <v>2088</v>
      </c>
      <c r="V357" s="524" t="s">
        <v>1924</v>
      </c>
      <c r="W357" s="527"/>
      <c r="X357" s="524" t="s">
        <v>2494</v>
      </c>
      <c r="Y357" s="527" t="s">
        <v>2495</v>
      </c>
      <c r="Z357" s="528"/>
      <c r="AA357" s="528" t="s">
        <v>2089</v>
      </c>
      <c r="AB357" s="528" t="s">
        <v>2090</v>
      </c>
      <c r="AC357" s="528"/>
      <c r="AD357" s="528"/>
      <c r="AE357" s="528"/>
      <c r="AF357" s="528"/>
      <c r="AG357" s="528"/>
      <c r="AH357" s="528"/>
      <c r="AI357" s="529" t="s">
        <v>2091</v>
      </c>
      <c r="AJ357" s="529" t="s">
        <v>2091</v>
      </c>
      <c r="AK357" s="523" t="s">
        <v>2463</v>
      </c>
      <c r="AL357" s="523" t="s">
        <v>2511</v>
      </c>
    </row>
    <row r="358" spans="1:38" ht="17.25" customHeight="1">
      <c r="A358" s="518" t="str">
        <f t="shared" si="5"/>
        <v>A02AA023-00030 Pile Work Piling Work Cast-In-Place Pile Work Beneto Method     Including Pile Connection and Joint Welding Work  1800 ≤ DIA &lt;2000</v>
      </c>
      <c r="B358" s="523" t="s">
        <v>2512</v>
      </c>
      <c r="C358" s="523"/>
      <c r="D358" s="524" t="s">
        <v>2080</v>
      </c>
      <c r="E358" s="525" t="s">
        <v>2081</v>
      </c>
      <c r="F358" s="524" t="s">
        <v>2082</v>
      </c>
      <c r="G358" s="525" t="s">
        <v>2083</v>
      </c>
      <c r="H358" s="524" t="s">
        <v>2459</v>
      </c>
      <c r="I358" s="525" t="s">
        <v>2460</v>
      </c>
      <c r="J358" s="524" t="s">
        <v>2465</v>
      </c>
      <c r="K358" s="527" t="s">
        <v>2466</v>
      </c>
      <c r="L358" s="524" t="s">
        <v>1924</v>
      </c>
      <c r="M358" s="527"/>
      <c r="N358" s="524" t="s">
        <v>1924</v>
      </c>
      <c r="O358" s="527"/>
      <c r="P358" s="524" t="s">
        <v>1924</v>
      </c>
      <c r="Q358" s="527"/>
      <c r="R358" s="524" t="s">
        <v>1924</v>
      </c>
      <c r="S358" s="527"/>
      <c r="T358" s="524" t="s">
        <v>1932</v>
      </c>
      <c r="U358" s="527" t="s">
        <v>2088</v>
      </c>
      <c r="V358" s="524" t="s">
        <v>1924</v>
      </c>
      <c r="W358" s="527"/>
      <c r="X358" s="524" t="s">
        <v>2497</v>
      </c>
      <c r="Y358" s="527" t="s">
        <v>2498</v>
      </c>
      <c r="Z358" s="528"/>
      <c r="AA358" s="528" t="s">
        <v>2089</v>
      </c>
      <c r="AB358" s="528" t="s">
        <v>2090</v>
      </c>
      <c r="AC358" s="528"/>
      <c r="AD358" s="528"/>
      <c r="AE358" s="528"/>
      <c r="AF358" s="528"/>
      <c r="AG358" s="528"/>
      <c r="AH358" s="528"/>
      <c r="AI358" s="529" t="s">
        <v>2091</v>
      </c>
      <c r="AJ358" s="529" t="s">
        <v>2091</v>
      </c>
      <c r="AK358" s="523" t="s">
        <v>2463</v>
      </c>
      <c r="AL358" s="523" t="s">
        <v>2512</v>
      </c>
    </row>
    <row r="359" spans="1:38" ht="17.25" customHeight="1">
      <c r="A359" s="518" t="str">
        <f t="shared" si="5"/>
        <v>A02AA023-00031 Pile Work Piling Work Cast-In-Place Pile Work Beneto Method     Including Pile Connection and Joint Welding Work  2000 ≤ DIA</v>
      </c>
      <c r="B359" s="523" t="s">
        <v>2513</v>
      </c>
      <c r="C359" s="523"/>
      <c r="D359" s="524" t="s">
        <v>2080</v>
      </c>
      <c r="E359" s="525" t="s">
        <v>2081</v>
      </c>
      <c r="F359" s="524" t="s">
        <v>2082</v>
      </c>
      <c r="G359" s="525" t="s">
        <v>2083</v>
      </c>
      <c r="H359" s="524" t="s">
        <v>2459</v>
      </c>
      <c r="I359" s="525" t="s">
        <v>2460</v>
      </c>
      <c r="J359" s="524" t="s">
        <v>2465</v>
      </c>
      <c r="K359" s="527" t="s">
        <v>2466</v>
      </c>
      <c r="L359" s="524" t="s">
        <v>1924</v>
      </c>
      <c r="M359" s="527"/>
      <c r="N359" s="524" t="s">
        <v>1924</v>
      </c>
      <c r="O359" s="527"/>
      <c r="P359" s="524" t="s">
        <v>1924</v>
      </c>
      <c r="Q359" s="527"/>
      <c r="R359" s="524" t="s">
        <v>1924</v>
      </c>
      <c r="S359" s="527"/>
      <c r="T359" s="524" t="s">
        <v>1932</v>
      </c>
      <c r="U359" s="527" t="s">
        <v>2088</v>
      </c>
      <c r="V359" s="524" t="s">
        <v>1924</v>
      </c>
      <c r="W359" s="527"/>
      <c r="X359" s="524" t="s">
        <v>2500</v>
      </c>
      <c r="Y359" s="527" t="s">
        <v>2501</v>
      </c>
      <c r="Z359" s="528"/>
      <c r="AA359" s="528" t="s">
        <v>2089</v>
      </c>
      <c r="AB359" s="528" t="s">
        <v>2090</v>
      </c>
      <c r="AC359" s="528"/>
      <c r="AD359" s="528"/>
      <c r="AE359" s="528"/>
      <c r="AF359" s="528"/>
      <c r="AG359" s="528"/>
      <c r="AH359" s="528"/>
      <c r="AI359" s="529" t="s">
        <v>2091</v>
      </c>
      <c r="AJ359" s="529" t="s">
        <v>2091</v>
      </c>
      <c r="AK359" s="523" t="s">
        <v>2463</v>
      </c>
      <c r="AL359" s="523" t="s">
        <v>2513</v>
      </c>
    </row>
    <row r="360" spans="1:38" ht="17.25" customHeight="1">
      <c r="A360" s="518" t="str">
        <f t="shared" si="5"/>
        <v>A02AA023-00032 Pile Work Piling Work Cast-In-Place Pile Work Earth Drill Method     Including Pile Connection and Joint Welding Work  DIA&lt;400</v>
      </c>
      <c r="B360" s="523" t="s">
        <v>2514</v>
      </c>
      <c r="C360" s="523"/>
      <c r="D360" s="524" t="s">
        <v>2080</v>
      </c>
      <c r="E360" s="525" t="s">
        <v>2081</v>
      </c>
      <c r="F360" s="524" t="s">
        <v>2082</v>
      </c>
      <c r="G360" s="525" t="s">
        <v>2083</v>
      </c>
      <c r="H360" s="524" t="s">
        <v>2459</v>
      </c>
      <c r="I360" s="525" t="s">
        <v>2460</v>
      </c>
      <c r="J360" s="524" t="s">
        <v>2468</v>
      </c>
      <c r="K360" s="527" t="s">
        <v>2469</v>
      </c>
      <c r="L360" s="524" t="s">
        <v>1924</v>
      </c>
      <c r="M360" s="527"/>
      <c r="N360" s="524" t="s">
        <v>1924</v>
      </c>
      <c r="O360" s="527"/>
      <c r="P360" s="524" t="s">
        <v>1924</v>
      </c>
      <c r="Q360" s="527"/>
      <c r="R360" s="524" t="s">
        <v>1924</v>
      </c>
      <c r="S360" s="527"/>
      <c r="T360" s="524" t="s">
        <v>1932</v>
      </c>
      <c r="U360" s="527" t="s">
        <v>2088</v>
      </c>
      <c r="V360" s="524" t="s">
        <v>1924</v>
      </c>
      <c r="W360" s="527"/>
      <c r="X360" s="524" t="s">
        <v>2203</v>
      </c>
      <c r="Y360" s="527" t="s">
        <v>2204</v>
      </c>
      <c r="Z360" s="528"/>
      <c r="AA360" s="528" t="s">
        <v>2089</v>
      </c>
      <c r="AB360" s="528" t="s">
        <v>2090</v>
      </c>
      <c r="AC360" s="528"/>
      <c r="AD360" s="528"/>
      <c r="AE360" s="528"/>
      <c r="AF360" s="528"/>
      <c r="AG360" s="528"/>
      <c r="AH360" s="528"/>
      <c r="AI360" s="529" t="s">
        <v>2091</v>
      </c>
      <c r="AJ360" s="529" t="s">
        <v>2091</v>
      </c>
      <c r="AK360" s="523" t="s">
        <v>2463</v>
      </c>
      <c r="AL360" s="523" t="s">
        <v>2514</v>
      </c>
    </row>
    <row r="361" spans="1:38" ht="17.25" customHeight="1">
      <c r="A361" s="518" t="str">
        <f t="shared" si="5"/>
        <v>A02AA023-00033 Pile Work Piling Work Cast-In-Place Pile Work Earth Drill Method     Including Pile Connection and Joint Welding Work  400 ≤ DIA &lt;500</v>
      </c>
      <c r="B361" s="523" t="s">
        <v>2515</v>
      </c>
      <c r="C361" s="523"/>
      <c r="D361" s="524" t="s">
        <v>2080</v>
      </c>
      <c r="E361" s="525" t="s">
        <v>2081</v>
      </c>
      <c r="F361" s="524" t="s">
        <v>2082</v>
      </c>
      <c r="G361" s="525" t="s">
        <v>2083</v>
      </c>
      <c r="H361" s="524" t="s">
        <v>2459</v>
      </c>
      <c r="I361" s="525" t="s">
        <v>2460</v>
      </c>
      <c r="J361" s="524" t="s">
        <v>2468</v>
      </c>
      <c r="K361" s="527" t="s">
        <v>2469</v>
      </c>
      <c r="L361" s="524" t="s">
        <v>1924</v>
      </c>
      <c r="M361" s="527"/>
      <c r="N361" s="524" t="s">
        <v>1924</v>
      </c>
      <c r="O361" s="527"/>
      <c r="P361" s="524" t="s">
        <v>1924</v>
      </c>
      <c r="Q361" s="527"/>
      <c r="R361" s="524" t="s">
        <v>1924</v>
      </c>
      <c r="S361" s="527"/>
      <c r="T361" s="524" t="s">
        <v>1932</v>
      </c>
      <c r="U361" s="527" t="s">
        <v>2088</v>
      </c>
      <c r="V361" s="524" t="s">
        <v>1924</v>
      </c>
      <c r="W361" s="527"/>
      <c r="X361" s="524" t="s">
        <v>2206</v>
      </c>
      <c r="Y361" s="527" t="s">
        <v>2207</v>
      </c>
      <c r="Z361" s="528"/>
      <c r="AA361" s="528" t="s">
        <v>2089</v>
      </c>
      <c r="AB361" s="528" t="s">
        <v>2090</v>
      </c>
      <c r="AC361" s="528"/>
      <c r="AD361" s="528"/>
      <c r="AE361" s="528"/>
      <c r="AF361" s="528"/>
      <c r="AG361" s="528"/>
      <c r="AH361" s="528"/>
      <c r="AI361" s="529" t="s">
        <v>2091</v>
      </c>
      <c r="AJ361" s="529" t="s">
        <v>2091</v>
      </c>
      <c r="AK361" s="523" t="s">
        <v>2463</v>
      </c>
      <c r="AL361" s="523" t="s">
        <v>2515</v>
      </c>
    </row>
    <row r="362" spans="1:38" ht="17.25" customHeight="1">
      <c r="A362" s="518" t="str">
        <f t="shared" si="5"/>
        <v>A02AA023-00034 Pile Work Piling Work Cast-In-Place Pile Work Earth Drill Method     Including Pile Connection and Joint Welding Work  500 ≤ DIA &lt;600</v>
      </c>
      <c r="B362" s="523" t="s">
        <v>2516</v>
      </c>
      <c r="C362" s="523"/>
      <c r="D362" s="524" t="s">
        <v>2080</v>
      </c>
      <c r="E362" s="525" t="s">
        <v>2081</v>
      </c>
      <c r="F362" s="524" t="s">
        <v>2082</v>
      </c>
      <c r="G362" s="525" t="s">
        <v>2083</v>
      </c>
      <c r="H362" s="524" t="s">
        <v>2459</v>
      </c>
      <c r="I362" s="525" t="s">
        <v>2460</v>
      </c>
      <c r="J362" s="524" t="s">
        <v>2468</v>
      </c>
      <c r="K362" s="527" t="s">
        <v>2469</v>
      </c>
      <c r="L362" s="524" t="s">
        <v>1924</v>
      </c>
      <c r="M362" s="527"/>
      <c r="N362" s="524" t="s">
        <v>1924</v>
      </c>
      <c r="O362" s="527"/>
      <c r="P362" s="524" t="s">
        <v>1924</v>
      </c>
      <c r="Q362" s="527"/>
      <c r="R362" s="524" t="s">
        <v>1924</v>
      </c>
      <c r="S362" s="527"/>
      <c r="T362" s="524" t="s">
        <v>1932</v>
      </c>
      <c r="U362" s="527" t="s">
        <v>2088</v>
      </c>
      <c r="V362" s="524" t="s">
        <v>1924</v>
      </c>
      <c r="W362" s="527"/>
      <c r="X362" s="524" t="s">
        <v>2209</v>
      </c>
      <c r="Y362" s="527" t="s">
        <v>2210</v>
      </c>
      <c r="Z362" s="528"/>
      <c r="AA362" s="528" t="s">
        <v>2089</v>
      </c>
      <c r="AB362" s="528" t="s">
        <v>2090</v>
      </c>
      <c r="AC362" s="528"/>
      <c r="AD362" s="528"/>
      <c r="AE362" s="528"/>
      <c r="AF362" s="528"/>
      <c r="AG362" s="528"/>
      <c r="AH362" s="528"/>
      <c r="AI362" s="529" t="s">
        <v>2091</v>
      </c>
      <c r="AJ362" s="529" t="s">
        <v>2091</v>
      </c>
      <c r="AK362" s="523" t="s">
        <v>2463</v>
      </c>
      <c r="AL362" s="523" t="s">
        <v>2516</v>
      </c>
    </row>
    <row r="363" spans="1:38" ht="17.25" customHeight="1">
      <c r="A363" s="518" t="str">
        <f t="shared" si="5"/>
        <v>A02AA023-00035 Pile Work Piling Work Cast-In-Place Pile Work Earth Drill Method     Including Pile Connection and Joint Welding Work  600 ≤ DIA &lt;700</v>
      </c>
      <c r="B363" s="523" t="s">
        <v>2517</v>
      </c>
      <c r="C363" s="523"/>
      <c r="D363" s="524" t="s">
        <v>2080</v>
      </c>
      <c r="E363" s="525" t="s">
        <v>2081</v>
      </c>
      <c r="F363" s="524" t="s">
        <v>2082</v>
      </c>
      <c r="G363" s="525" t="s">
        <v>2083</v>
      </c>
      <c r="H363" s="524" t="s">
        <v>2459</v>
      </c>
      <c r="I363" s="525" t="s">
        <v>2460</v>
      </c>
      <c r="J363" s="524" t="s">
        <v>2468</v>
      </c>
      <c r="K363" s="527" t="s">
        <v>2469</v>
      </c>
      <c r="L363" s="524" t="s">
        <v>1924</v>
      </c>
      <c r="M363" s="527"/>
      <c r="N363" s="524" t="s">
        <v>1924</v>
      </c>
      <c r="O363" s="527"/>
      <c r="P363" s="524" t="s">
        <v>1924</v>
      </c>
      <c r="Q363" s="527"/>
      <c r="R363" s="524" t="s">
        <v>1924</v>
      </c>
      <c r="S363" s="527"/>
      <c r="T363" s="524" t="s">
        <v>1932</v>
      </c>
      <c r="U363" s="527" t="s">
        <v>2088</v>
      </c>
      <c r="V363" s="524" t="s">
        <v>1924</v>
      </c>
      <c r="W363" s="527"/>
      <c r="X363" s="524" t="s">
        <v>2212</v>
      </c>
      <c r="Y363" s="527" t="s">
        <v>2213</v>
      </c>
      <c r="Z363" s="528"/>
      <c r="AA363" s="528" t="s">
        <v>2089</v>
      </c>
      <c r="AB363" s="528" t="s">
        <v>2090</v>
      </c>
      <c r="AC363" s="528"/>
      <c r="AD363" s="528"/>
      <c r="AE363" s="528"/>
      <c r="AF363" s="528"/>
      <c r="AG363" s="528"/>
      <c r="AH363" s="528"/>
      <c r="AI363" s="529" t="s">
        <v>2091</v>
      </c>
      <c r="AJ363" s="529" t="s">
        <v>2091</v>
      </c>
      <c r="AK363" s="523" t="s">
        <v>2463</v>
      </c>
      <c r="AL363" s="523" t="s">
        <v>2517</v>
      </c>
    </row>
    <row r="364" spans="1:38" ht="17.25" customHeight="1">
      <c r="A364" s="518" t="str">
        <f t="shared" si="5"/>
        <v>A02AA023-00036 Pile Work Piling Work Cast-In-Place Pile Work Earth Drill Method     Including Pile Connection and Joint Welding Work  700 ≤ DIA &lt;800</v>
      </c>
      <c r="B364" s="523" t="s">
        <v>2518</v>
      </c>
      <c r="C364" s="523"/>
      <c r="D364" s="524" t="s">
        <v>2080</v>
      </c>
      <c r="E364" s="525" t="s">
        <v>2081</v>
      </c>
      <c r="F364" s="524" t="s">
        <v>2082</v>
      </c>
      <c r="G364" s="525" t="s">
        <v>2083</v>
      </c>
      <c r="H364" s="524" t="s">
        <v>2459</v>
      </c>
      <c r="I364" s="525" t="s">
        <v>2460</v>
      </c>
      <c r="J364" s="524" t="s">
        <v>2468</v>
      </c>
      <c r="K364" s="527" t="s">
        <v>2469</v>
      </c>
      <c r="L364" s="524" t="s">
        <v>1924</v>
      </c>
      <c r="M364" s="527"/>
      <c r="N364" s="524" t="s">
        <v>1924</v>
      </c>
      <c r="O364" s="527"/>
      <c r="P364" s="524" t="s">
        <v>1924</v>
      </c>
      <c r="Q364" s="527"/>
      <c r="R364" s="524" t="s">
        <v>1924</v>
      </c>
      <c r="S364" s="527"/>
      <c r="T364" s="524" t="s">
        <v>1932</v>
      </c>
      <c r="U364" s="527" t="s">
        <v>2088</v>
      </c>
      <c r="V364" s="524" t="s">
        <v>1924</v>
      </c>
      <c r="W364" s="527"/>
      <c r="X364" s="524" t="s">
        <v>2215</v>
      </c>
      <c r="Y364" s="527" t="s">
        <v>2216</v>
      </c>
      <c r="Z364" s="528"/>
      <c r="AA364" s="528" t="s">
        <v>2089</v>
      </c>
      <c r="AB364" s="528" t="s">
        <v>2090</v>
      </c>
      <c r="AC364" s="528"/>
      <c r="AD364" s="528"/>
      <c r="AE364" s="528"/>
      <c r="AF364" s="528"/>
      <c r="AG364" s="528"/>
      <c r="AH364" s="528"/>
      <c r="AI364" s="529" t="s">
        <v>2091</v>
      </c>
      <c r="AJ364" s="529" t="s">
        <v>2091</v>
      </c>
      <c r="AK364" s="523" t="s">
        <v>2463</v>
      </c>
      <c r="AL364" s="523" t="s">
        <v>2518</v>
      </c>
    </row>
    <row r="365" spans="1:38" ht="17.25" customHeight="1">
      <c r="A365" s="518" t="str">
        <f t="shared" si="5"/>
        <v>A02AA023-00037 Pile Work Piling Work Cast-In-Place Pile Work Earth Drill Method     Including Pile Connection and Joint Welding Work  800 ≤ DIA &lt;900</v>
      </c>
      <c r="B365" s="523" t="s">
        <v>2519</v>
      </c>
      <c r="C365" s="523"/>
      <c r="D365" s="524" t="s">
        <v>2080</v>
      </c>
      <c r="E365" s="525" t="s">
        <v>2081</v>
      </c>
      <c r="F365" s="524" t="s">
        <v>2082</v>
      </c>
      <c r="G365" s="525" t="s">
        <v>2083</v>
      </c>
      <c r="H365" s="524" t="s">
        <v>2459</v>
      </c>
      <c r="I365" s="525" t="s">
        <v>2460</v>
      </c>
      <c r="J365" s="524" t="s">
        <v>2468</v>
      </c>
      <c r="K365" s="527" t="s">
        <v>2469</v>
      </c>
      <c r="L365" s="524" t="s">
        <v>1924</v>
      </c>
      <c r="M365" s="527"/>
      <c r="N365" s="524" t="s">
        <v>1924</v>
      </c>
      <c r="O365" s="527"/>
      <c r="P365" s="524" t="s">
        <v>1924</v>
      </c>
      <c r="Q365" s="527"/>
      <c r="R365" s="524" t="s">
        <v>1924</v>
      </c>
      <c r="S365" s="527"/>
      <c r="T365" s="524" t="s">
        <v>1932</v>
      </c>
      <c r="U365" s="527" t="s">
        <v>2088</v>
      </c>
      <c r="V365" s="524" t="s">
        <v>1924</v>
      </c>
      <c r="W365" s="527"/>
      <c r="X365" s="524" t="s">
        <v>2218</v>
      </c>
      <c r="Y365" s="527" t="s">
        <v>2219</v>
      </c>
      <c r="Z365" s="528"/>
      <c r="AA365" s="528" t="s">
        <v>2089</v>
      </c>
      <c r="AB365" s="528" t="s">
        <v>2090</v>
      </c>
      <c r="AC365" s="528"/>
      <c r="AD365" s="528"/>
      <c r="AE365" s="528"/>
      <c r="AF365" s="528"/>
      <c r="AG365" s="528"/>
      <c r="AH365" s="528"/>
      <c r="AI365" s="529" t="s">
        <v>2091</v>
      </c>
      <c r="AJ365" s="529" t="s">
        <v>2091</v>
      </c>
      <c r="AK365" s="523" t="s">
        <v>2463</v>
      </c>
      <c r="AL365" s="523" t="s">
        <v>2519</v>
      </c>
    </row>
    <row r="366" spans="1:38" ht="17.25" customHeight="1">
      <c r="A366" s="518" t="str">
        <f t="shared" si="5"/>
        <v>A02AA023-00038 Pile Work Piling Work Cast-In-Place Pile Work Earth Drill Method     Including Pile Connection and Joint Welding Work  900 ≤ DIA &lt;1000</v>
      </c>
      <c r="B366" s="523" t="s">
        <v>2520</v>
      </c>
      <c r="C366" s="523"/>
      <c r="D366" s="524" t="s">
        <v>2080</v>
      </c>
      <c r="E366" s="525" t="s">
        <v>2081</v>
      </c>
      <c r="F366" s="524" t="s">
        <v>2082</v>
      </c>
      <c r="G366" s="525" t="s">
        <v>2083</v>
      </c>
      <c r="H366" s="524" t="s">
        <v>2459</v>
      </c>
      <c r="I366" s="525" t="s">
        <v>2460</v>
      </c>
      <c r="J366" s="524" t="s">
        <v>2468</v>
      </c>
      <c r="K366" s="527" t="s">
        <v>2469</v>
      </c>
      <c r="L366" s="524" t="s">
        <v>1924</v>
      </c>
      <c r="M366" s="527"/>
      <c r="N366" s="524" t="s">
        <v>1924</v>
      </c>
      <c r="O366" s="527"/>
      <c r="P366" s="524" t="s">
        <v>1924</v>
      </c>
      <c r="Q366" s="527"/>
      <c r="R366" s="524" t="s">
        <v>1924</v>
      </c>
      <c r="S366" s="527"/>
      <c r="T366" s="524" t="s">
        <v>1932</v>
      </c>
      <c r="U366" s="527" t="s">
        <v>2088</v>
      </c>
      <c r="V366" s="524" t="s">
        <v>1924</v>
      </c>
      <c r="W366" s="527"/>
      <c r="X366" s="524" t="s">
        <v>2221</v>
      </c>
      <c r="Y366" s="527" t="s">
        <v>2222</v>
      </c>
      <c r="Z366" s="528"/>
      <c r="AA366" s="528" t="s">
        <v>2089</v>
      </c>
      <c r="AB366" s="528" t="s">
        <v>2090</v>
      </c>
      <c r="AC366" s="528"/>
      <c r="AD366" s="528"/>
      <c r="AE366" s="528"/>
      <c r="AF366" s="528"/>
      <c r="AG366" s="528"/>
      <c r="AH366" s="528"/>
      <c r="AI366" s="529" t="s">
        <v>2091</v>
      </c>
      <c r="AJ366" s="529" t="s">
        <v>2091</v>
      </c>
      <c r="AK366" s="523" t="s">
        <v>2463</v>
      </c>
      <c r="AL366" s="523" t="s">
        <v>2520</v>
      </c>
    </row>
    <row r="367" spans="1:38" ht="17.25" customHeight="1">
      <c r="A367" s="518" t="str">
        <f t="shared" si="5"/>
        <v>A02AA023-00039 Pile Work Piling Work Cast-In-Place Pile Work Earth Drill Method     Including Pile Connection and Joint Welding Work  1000 ≤ DIA &lt;1200</v>
      </c>
      <c r="B367" s="523" t="s">
        <v>2521</v>
      </c>
      <c r="C367" s="523"/>
      <c r="D367" s="524" t="s">
        <v>2080</v>
      </c>
      <c r="E367" s="525" t="s">
        <v>2081</v>
      </c>
      <c r="F367" s="524" t="s">
        <v>2082</v>
      </c>
      <c r="G367" s="525" t="s">
        <v>2083</v>
      </c>
      <c r="H367" s="524" t="s">
        <v>2459</v>
      </c>
      <c r="I367" s="525" t="s">
        <v>2460</v>
      </c>
      <c r="J367" s="524" t="s">
        <v>2468</v>
      </c>
      <c r="K367" s="527" t="s">
        <v>2469</v>
      </c>
      <c r="L367" s="524" t="s">
        <v>1924</v>
      </c>
      <c r="M367" s="527"/>
      <c r="N367" s="524" t="s">
        <v>1924</v>
      </c>
      <c r="O367" s="527"/>
      <c r="P367" s="524" t="s">
        <v>1924</v>
      </c>
      <c r="Q367" s="527"/>
      <c r="R367" s="524" t="s">
        <v>1924</v>
      </c>
      <c r="S367" s="527"/>
      <c r="T367" s="524" t="s">
        <v>1932</v>
      </c>
      <c r="U367" s="527" t="s">
        <v>2088</v>
      </c>
      <c r="V367" s="524" t="s">
        <v>1924</v>
      </c>
      <c r="W367" s="527"/>
      <c r="X367" s="524" t="s">
        <v>2224</v>
      </c>
      <c r="Y367" s="527" t="s">
        <v>2225</v>
      </c>
      <c r="Z367" s="528"/>
      <c r="AA367" s="528" t="s">
        <v>2089</v>
      </c>
      <c r="AB367" s="528" t="s">
        <v>2090</v>
      </c>
      <c r="AC367" s="528"/>
      <c r="AD367" s="528"/>
      <c r="AE367" s="528"/>
      <c r="AF367" s="528"/>
      <c r="AG367" s="528"/>
      <c r="AH367" s="528"/>
      <c r="AI367" s="529" t="s">
        <v>2091</v>
      </c>
      <c r="AJ367" s="529" t="s">
        <v>2091</v>
      </c>
      <c r="AK367" s="523" t="s">
        <v>2463</v>
      </c>
      <c r="AL367" s="523" t="s">
        <v>2521</v>
      </c>
    </row>
    <row r="368" spans="1:38" ht="17.25" customHeight="1">
      <c r="A368" s="518" t="str">
        <f t="shared" si="5"/>
        <v>A02AA023-00040 Pile Work Piling Work Cast-In-Place Pile Work Earth Drill Method     Including Pile Connection and Joint Welding Work  1200 ≤ DIA &lt;1500</v>
      </c>
      <c r="B368" s="523" t="s">
        <v>2522</v>
      </c>
      <c r="C368" s="523"/>
      <c r="D368" s="524" t="s">
        <v>2080</v>
      </c>
      <c r="E368" s="525" t="s">
        <v>2081</v>
      </c>
      <c r="F368" s="524" t="s">
        <v>2082</v>
      </c>
      <c r="G368" s="525" t="s">
        <v>2083</v>
      </c>
      <c r="H368" s="524" t="s">
        <v>2459</v>
      </c>
      <c r="I368" s="525" t="s">
        <v>2460</v>
      </c>
      <c r="J368" s="524" t="s">
        <v>2468</v>
      </c>
      <c r="K368" s="527" t="s">
        <v>2469</v>
      </c>
      <c r="L368" s="524" t="s">
        <v>1924</v>
      </c>
      <c r="M368" s="527"/>
      <c r="N368" s="524" t="s">
        <v>1924</v>
      </c>
      <c r="O368" s="527"/>
      <c r="P368" s="524" t="s">
        <v>1924</v>
      </c>
      <c r="Q368" s="527"/>
      <c r="R368" s="524" t="s">
        <v>1924</v>
      </c>
      <c r="S368" s="527"/>
      <c r="T368" s="524" t="s">
        <v>1932</v>
      </c>
      <c r="U368" s="527" t="s">
        <v>2088</v>
      </c>
      <c r="V368" s="524" t="s">
        <v>1924</v>
      </c>
      <c r="W368" s="527"/>
      <c r="X368" s="524" t="s">
        <v>2491</v>
      </c>
      <c r="Y368" s="527" t="s">
        <v>2492</v>
      </c>
      <c r="Z368" s="528"/>
      <c r="AA368" s="528" t="s">
        <v>2089</v>
      </c>
      <c r="AB368" s="528" t="s">
        <v>2090</v>
      </c>
      <c r="AC368" s="528"/>
      <c r="AD368" s="528"/>
      <c r="AE368" s="528"/>
      <c r="AF368" s="528"/>
      <c r="AG368" s="528"/>
      <c r="AH368" s="528"/>
      <c r="AI368" s="529" t="s">
        <v>2091</v>
      </c>
      <c r="AJ368" s="529" t="s">
        <v>2091</v>
      </c>
      <c r="AK368" s="523" t="s">
        <v>2463</v>
      </c>
      <c r="AL368" s="523" t="s">
        <v>2522</v>
      </c>
    </row>
    <row r="369" spans="1:38" ht="17.25" customHeight="1">
      <c r="A369" s="518" t="str">
        <f t="shared" si="5"/>
        <v>A02AA023-00041 Pile Work Piling Work Cast-In-Place Pile Work Earth Drill Method     Including Pile Connection and Joint Welding Work  1500 ≤ DIA &lt;1800</v>
      </c>
      <c r="B369" s="523" t="s">
        <v>2523</v>
      </c>
      <c r="C369" s="523"/>
      <c r="D369" s="524" t="s">
        <v>2080</v>
      </c>
      <c r="E369" s="525" t="s">
        <v>2081</v>
      </c>
      <c r="F369" s="524" t="s">
        <v>2082</v>
      </c>
      <c r="G369" s="525" t="s">
        <v>2083</v>
      </c>
      <c r="H369" s="524" t="s">
        <v>2459</v>
      </c>
      <c r="I369" s="525" t="s">
        <v>2460</v>
      </c>
      <c r="J369" s="524" t="s">
        <v>2468</v>
      </c>
      <c r="K369" s="527" t="s">
        <v>2469</v>
      </c>
      <c r="L369" s="524" t="s">
        <v>1924</v>
      </c>
      <c r="M369" s="527"/>
      <c r="N369" s="524" t="s">
        <v>1924</v>
      </c>
      <c r="O369" s="527"/>
      <c r="P369" s="524" t="s">
        <v>1924</v>
      </c>
      <c r="Q369" s="527"/>
      <c r="R369" s="524" t="s">
        <v>1924</v>
      </c>
      <c r="S369" s="527"/>
      <c r="T369" s="524" t="s">
        <v>1932</v>
      </c>
      <c r="U369" s="527" t="s">
        <v>2088</v>
      </c>
      <c r="V369" s="524" t="s">
        <v>1924</v>
      </c>
      <c r="W369" s="527"/>
      <c r="X369" s="524" t="s">
        <v>2494</v>
      </c>
      <c r="Y369" s="527" t="s">
        <v>2495</v>
      </c>
      <c r="Z369" s="528"/>
      <c r="AA369" s="528" t="s">
        <v>2089</v>
      </c>
      <c r="AB369" s="528" t="s">
        <v>2090</v>
      </c>
      <c r="AC369" s="528"/>
      <c r="AD369" s="528"/>
      <c r="AE369" s="528"/>
      <c r="AF369" s="528"/>
      <c r="AG369" s="528"/>
      <c r="AH369" s="528"/>
      <c r="AI369" s="529" t="s">
        <v>2091</v>
      </c>
      <c r="AJ369" s="529" t="s">
        <v>2091</v>
      </c>
      <c r="AK369" s="523" t="s">
        <v>2463</v>
      </c>
      <c r="AL369" s="523" t="s">
        <v>2523</v>
      </c>
    </row>
    <row r="370" spans="1:38" ht="17.25" customHeight="1">
      <c r="A370" s="518" t="str">
        <f t="shared" si="5"/>
        <v>A02AA023-00042 Pile Work Piling Work Cast-In-Place Pile Work Earth Drill Method     Including Pile Connection and Joint Welding Work  1800 ≤ DIA &lt;2000</v>
      </c>
      <c r="B370" s="523" t="s">
        <v>2524</v>
      </c>
      <c r="C370" s="523"/>
      <c r="D370" s="524" t="s">
        <v>2080</v>
      </c>
      <c r="E370" s="525" t="s">
        <v>2081</v>
      </c>
      <c r="F370" s="524" t="s">
        <v>2082</v>
      </c>
      <c r="G370" s="525" t="s">
        <v>2083</v>
      </c>
      <c r="H370" s="524" t="s">
        <v>2459</v>
      </c>
      <c r="I370" s="525" t="s">
        <v>2460</v>
      </c>
      <c r="J370" s="524" t="s">
        <v>2468</v>
      </c>
      <c r="K370" s="527" t="s">
        <v>2469</v>
      </c>
      <c r="L370" s="524" t="s">
        <v>1924</v>
      </c>
      <c r="M370" s="527"/>
      <c r="N370" s="524" t="s">
        <v>1924</v>
      </c>
      <c r="O370" s="527"/>
      <c r="P370" s="524" t="s">
        <v>1924</v>
      </c>
      <c r="Q370" s="527"/>
      <c r="R370" s="524" t="s">
        <v>1924</v>
      </c>
      <c r="S370" s="527"/>
      <c r="T370" s="524" t="s">
        <v>1932</v>
      </c>
      <c r="U370" s="527" t="s">
        <v>2088</v>
      </c>
      <c r="V370" s="524" t="s">
        <v>1924</v>
      </c>
      <c r="W370" s="527"/>
      <c r="X370" s="524" t="s">
        <v>2497</v>
      </c>
      <c r="Y370" s="527" t="s">
        <v>2498</v>
      </c>
      <c r="Z370" s="528"/>
      <c r="AA370" s="528" t="s">
        <v>2089</v>
      </c>
      <c r="AB370" s="528" t="s">
        <v>2090</v>
      </c>
      <c r="AC370" s="528"/>
      <c r="AD370" s="528"/>
      <c r="AE370" s="528"/>
      <c r="AF370" s="528"/>
      <c r="AG370" s="528"/>
      <c r="AH370" s="528"/>
      <c r="AI370" s="529" t="s">
        <v>2091</v>
      </c>
      <c r="AJ370" s="529" t="s">
        <v>2091</v>
      </c>
      <c r="AK370" s="523" t="s">
        <v>2463</v>
      </c>
      <c r="AL370" s="523" t="s">
        <v>2524</v>
      </c>
    </row>
    <row r="371" spans="1:38" ht="17.25" customHeight="1">
      <c r="A371" s="518" t="str">
        <f t="shared" si="5"/>
        <v>A02AA023-00043 Pile Work Piling Work Cast-In-Place Pile Work Earth Drill Method     Including Pile Connection and Joint Welding Work  2000 ≤ DIA</v>
      </c>
      <c r="B371" s="523" t="s">
        <v>2525</v>
      </c>
      <c r="C371" s="523"/>
      <c r="D371" s="524" t="s">
        <v>2080</v>
      </c>
      <c r="E371" s="525" t="s">
        <v>2081</v>
      </c>
      <c r="F371" s="524" t="s">
        <v>2082</v>
      </c>
      <c r="G371" s="525" t="s">
        <v>2083</v>
      </c>
      <c r="H371" s="524" t="s">
        <v>2459</v>
      </c>
      <c r="I371" s="525" t="s">
        <v>2460</v>
      </c>
      <c r="J371" s="524" t="s">
        <v>2468</v>
      </c>
      <c r="K371" s="527" t="s">
        <v>2469</v>
      </c>
      <c r="L371" s="524" t="s">
        <v>1924</v>
      </c>
      <c r="M371" s="527"/>
      <c r="N371" s="524" t="s">
        <v>1924</v>
      </c>
      <c r="O371" s="527"/>
      <c r="P371" s="524" t="s">
        <v>1924</v>
      </c>
      <c r="Q371" s="527"/>
      <c r="R371" s="524" t="s">
        <v>1924</v>
      </c>
      <c r="S371" s="527"/>
      <c r="T371" s="524" t="s">
        <v>1932</v>
      </c>
      <c r="U371" s="527" t="s">
        <v>2088</v>
      </c>
      <c r="V371" s="524" t="s">
        <v>1924</v>
      </c>
      <c r="W371" s="527"/>
      <c r="X371" s="524" t="s">
        <v>2500</v>
      </c>
      <c r="Y371" s="527" t="s">
        <v>2501</v>
      </c>
      <c r="Z371" s="528"/>
      <c r="AA371" s="528" t="s">
        <v>2089</v>
      </c>
      <c r="AB371" s="528" t="s">
        <v>2090</v>
      </c>
      <c r="AC371" s="528"/>
      <c r="AD371" s="528"/>
      <c r="AE371" s="528"/>
      <c r="AF371" s="528"/>
      <c r="AG371" s="528"/>
      <c r="AH371" s="528"/>
      <c r="AI371" s="529" t="s">
        <v>2091</v>
      </c>
      <c r="AJ371" s="529" t="s">
        <v>2091</v>
      </c>
      <c r="AK371" s="523" t="s">
        <v>2463</v>
      </c>
      <c r="AL371" s="523" t="s">
        <v>2525</v>
      </c>
    </row>
    <row r="372" spans="1:38" ht="17.25" customHeight="1">
      <c r="A372" s="518" t="str">
        <f t="shared" si="5"/>
        <v>A02AA023-00044 Pile Work Piling Work Cast-In-Place Pile Work Continious Flight Auger Method     Including Pile Connection and Joint Welding Work  DIA&lt;400</v>
      </c>
      <c r="B372" s="523" t="s">
        <v>2526</v>
      </c>
      <c r="C372" s="523"/>
      <c r="D372" s="524" t="s">
        <v>2080</v>
      </c>
      <c r="E372" s="525" t="s">
        <v>2081</v>
      </c>
      <c r="F372" s="524" t="s">
        <v>2082</v>
      </c>
      <c r="G372" s="525" t="s">
        <v>2083</v>
      </c>
      <c r="H372" s="524" t="s">
        <v>2459</v>
      </c>
      <c r="I372" s="525" t="s">
        <v>2460</v>
      </c>
      <c r="J372" s="524" t="s">
        <v>2527</v>
      </c>
      <c r="K372" s="527" t="s">
        <v>2528</v>
      </c>
      <c r="L372" s="524" t="s">
        <v>1924</v>
      </c>
      <c r="M372" s="527"/>
      <c r="N372" s="524" t="s">
        <v>1924</v>
      </c>
      <c r="O372" s="527"/>
      <c r="P372" s="524" t="s">
        <v>1924</v>
      </c>
      <c r="Q372" s="527"/>
      <c r="R372" s="524" t="s">
        <v>1924</v>
      </c>
      <c r="S372" s="527"/>
      <c r="T372" s="524" t="s">
        <v>1932</v>
      </c>
      <c r="U372" s="527" t="s">
        <v>2088</v>
      </c>
      <c r="V372" s="524" t="s">
        <v>1924</v>
      </c>
      <c r="W372" s="527"/>
      <c r="X372" s="524" t="s">
        <v>2203</v>
      </c>
      <c r="Y372" s="527" t="s">
        <v>2204</v>
      </c>
      <c r="Z372" s="528"/>
      <c r="AA372" s="528" t="s">
        <v>2089</v>
      </c>
      <c r="AB372" s="528" t="s">
        <v>2090</v>
      </c>
      <c r="AC372" s="528"/>
      <c r="AD372" s="528"/>
      <c r="AE372" s="528"/>
      <c r="AF372" s="528"/>
      <c r="AG372" s="528"/>
      <c r="AH372" s="528"/>
      <c r="AI372" s="529" t="s">
        <v>2091</v>
      </c>
      <c r="AJ372" s="529" t="s">
        <v>2091</v>
      </c>
      <c r="AK372" s="523" t="s">
        <v>2463</v>
      </c>
      <c r="AL372" s="523" t="s">
        <v>2526</v>
      </c>
    </row>
    <row r="373" spans="1:38" ht="17.25" customHeight="1">
      <c r="A373" s="518" t="str">
        <f t="shared" si="5"/>
        <v>A02AA023-00045 Pile Work Piling Work Cast-In-Place Pile Work Continious Flight Auger Method     Including Pile Connection and Joint Welding Work  400 ≤ DIA &lt;500</v>
      </c>
      <c r="B373" s="523" t="s">
        <v>2529</v>
      </c>
      <c r="C373" s="523"/>
      <c r="D373" s="524" t="s">
        <v>2080</v>
      </c>
      <c r="E373" s="525" t="s">
        <v>2081</v>
      </c>
      <c r="F373" s="524" t="s">
        <v>2082</v>
      </c>
      <c r="G373" s="525" t="s">
        <v>2083</v>
      </c>
      <c r="H373" s="524" t="s">
        <v>2459</v>
      </c>
      <c r="I373" s="525" t="s">
        <v>2460</v>
      </c>
      <c r="J373" s="524" t="s">
        <v>2527</v>
      </c>
      <c r="K373" s="527" t="s">
        <v>2528</v>
      </c>
      <c r="L373" s="524" t="s">
        <v>1924</v>
      </c>
      <c r="M373" s="527"/>
      <c r="N373" s="524" t="s">
        <v>1924</v>
      </c>
      <c r="O373" s="527"/>
      <c r="P373" s="524" t="s">
        <v>1924</v>
      </c>
      <c r="Q373" s="527"/>
      <c r="R373" s="524" t="s">
        <v>1924</v>
      </c>
      <c r="S373" s="527"/>
      <c r="T373" s="524" t="s">
        <v>1932</v>
      </c>
      <c r="U373" s="527" t="s">
        <v>2088</v>
      </c>
      <c r="V373" s="524" t="s">
        <v>1924</v>
      </c>
      <c r="W373" s="527"/>
      <c r="X373" s="524" t="s">
        <v>2206</v>
      </c>
      <c r="Y373" s="527" t="s">
        <v>2207</v>
      </c>
      <c r="Z373" s="528"/>
      <c r="AA373" s="528" t="s">
        <v>2089</v>
      </c>
      <c r="AB373" s="528" t="s">
        <v>2090</v>
      </c>
      <c r="AC373" s="528"/>
      <c r="AD373" s="528"/>
      <c r="AE373" s="528"/>
      <c r="AF373" s="528"/>
      <c r="AG373" s="528"/>
      <c r="AH373" s="528"/>
      <c r="AI373" s="529" t="s">
        <v>2091</v>
      </c>
      <c r="AJ373" s="529" t="s">
        <v>2091</v>
      </c>
      <c r="AK373" s="523" t="s">
        <v>2463</v>
      </c>
      <c r="AL373" s="523" t="s">
        <v>2529</v>
      </c>
    </row>
    <row r="374" spans="1:38" ht="17.25" customHeight="1">
      <c r="A374" s="518" t="str">
        <f t="shared" si="5"/>
        <v>A02AA023-00046 Pile Work Piling Work Cast-In-Place Pile Work Continious Flight Auger Method     Including Pile Connection and Joint Welding Work  500 ≤ DIA &lt;600</v>
      </c>
      <c r="B374" s="523" t="s">
        <v>2530</v>
      </c>
      <c r="C374" s="523"/>
      <c r="D374" s="524" t="s">
        <v>2080</v>
      </c>
      <c r="E374" s="525" t="s">
        <v>2081</v>
      </c>
      <c r="F374" s="524" t="s">
        <v>2082</v>
      </c>
      <c r="G374" s="525" t="s">
        <v>2083</v>
      </c>
      <c r="H374" s="524" t="s">
        <v>2459</v>
      </c>
      <c r="I374" s="525" t="s">
        <v>2460</v>
      </c>
      <c r="J374" s="524" t="s">
        <v>2527</v>
      </c>
      <c r="K374" s="527" t="s">
        <v>2528</v>
      </c>
      <c r="L374" s="524" t="s">
        <v>1924</v>
      </c>
      <c r="M374" s="527"/>
      <c r="N374" s="524" t="s">
        <v>1924</v>
      </c>
      <c r="O374" s="527"/>
      <c r="P374" s="524" t="s">
        <v>1924</v>
      </c>
      <c r="Q374" s="527"/>
      <c r="R374" s="524" t="s">
        <v>1924</v>
      </c>
      <c r="S374" s="527"/>
      <c r="T374" s="524" t="s">
        <v>1932</v>
      </c>
      <c r="U374" s="527" t="s">
        <v>2088</v>
      </c>
      <c r="V374" s="524" t="s">
        <v>1924</v>
      </c>
      <c r="W374" s="527"/>
      <c r="X374" s="524" t="s">
        <v>2209</v>
      </c>
      <c r="Y374" s="527" t="s">
        <v>2210</v>
      </c>
      <c r="Z374" s="528"/>
      <c r="AA374" s="528" t="s">
        <v>2089</v>
      </c>
      <c r="AB374" s="528" t="s">
        <v>2090</v>
      </c>
      <c r="AC374" s="528"/>
      <c r="AD374" s="528"/>
      <c r="AE374" s="528"/>
      <c r="AF374" s="528"/>
      <c r="AG374" s="528"/>
      <c r="AH374" s="528"/>
      <c r="AI374" s="529" t="s">
        <v>2091</v>
      </c>
      <c r="AJ374" s="529" t="s">
        <v>2091</v>
      </c>
      <c r="AK374" s="523" t="s">
        <v>2463</v>
      </c>
      <c r="AL374" s="523" t="s">
        <v>2530</v>
      </c>
    </row>
    <row r="375" spans="1:38" ht="17.25" customHeight="1">
      <c r="A375" s="518" t="str">
        <f t="shared" si="5"/>
        <v>A02AA023-00047 Pile Work Piling Work Cast-In-Place Pile Work Continious Flight Auger Method     Including Pile Connection and Joint Welding Work  600 ≤ DIA &lt;700</v>
      </c>
      <c r="B375" s="523" t="s">
        <v>2531</v>
      </c>
      <c r="C375" s="523"/>
      <c r="D375" s="524" t="s">
        <v>2080</v>
      </c>
      <c r="E375" s="525" t="s">
        <v>2081</v>
      </c>
      <c r="F375" s="524" t="s">
        <v>2082</v>
      </c>
      <c r="G375" s="525" t="s">
        <v>2083</v>
      </c>
      <c r="H375" s="524" t="s">
        <v>2459</v>
      </c>
      <c r="I375" s="525" t="s">
        <v>2460</v>
      </c>
      <c r="J375" s="524" t="s">
        <v>2527</v>
      </c>
      <c r="K375" s="527" t="s">
        <v>2528</v>
      </c>
      <c r="L375" s="524" t="s">
        <v>1924</v>
      </c>
      <c r="M375" s="527"/>
      <c r="N375" s="524" t="s">
        <v>1924</v>
      </c>
      <c r="O375" s="527"/>
      <c r="P375" s="524" t="s">
        <v>1924</v>
      </c>
      <c r="Q375" s="527"/>
      <c r="R375" s="524" t="s">
        <v>1924</v>
      </c>
      <c r="S375" s="527"/>
      <c r="T375" s="524" t="s">
        <v>1932</v>
      </c>
      <c r="U375" s="527" t="s">
        <v>2088</v>
      </c>
      <c r="V375" s="524" t="s">
        <v>1924</v>
      </c>
      <c r="W375" s="527"/>
      <c r="X375" s="524" t="s">
        <v>2212</v>
      </c>
      <c r="Y375" s="527" t="s">
        <v>2213</v>
      </c>
      <c r="Z375" s="528"/>
      <c r="AA375" s="528" t="s">
        <v>2089</v>
      </c>
      <c r="AB375" s="528" t="s">
        <v>2090</v>
      </c>
      <c r="AC375" s="528"/>
      <c r="AD375" s="528"/>
      <c r="AE375" s="528"/>
      <c r="AF375" s="528"/>
      <c r="AG375" s="528"/>
      <c r="AH375" s="528"/>
      <c r="AI375" s="529" t="s">
        <v>2091</v>
      </c>
      <c r="AJ375" s="529" t="s">
        <v>2091</v>
      </c>
      <c r="AK375" s="523" t="s">
        <v>2463</v>
      </c>
      <c r="AL375" s="523" t="s">
        <v>2531</v>
      </c>
    </row>
    <row r="376" spans="1:38" ht="17.25" customHeight="1">
      <c r="A376" s="518" t="str">
        <f t="shared" si="5"/>
        <v>A02AA023-00048 Pile Work Piling Work Cast-In-Place Pile Work Continious Flight Auger Method     Including Pile Connection and Joint Welding Work  700 ≤ DIA &lt;800</v>
      </c>
      <c r="B376" s="523" t="s">
        <v>2532</v>
      </c>
      <c r="C376" s="523"/>
      <c r="D376" s="524" t="s">
        <v>2080</v>
      </c>
      <c r="E376" s="525" t="s">
        <v>2081</v>
      </c>
      <c r="F376" s="524" t="s">
        <v>2082</v>
      </c>
      <c r="G376" s="525" t="s">
        <v>2083</v>
      </c>
      <c r="H376" s="524" t="s">
        <v>2459</v>
      </c>
      <c r="I376" s="525" t="s">
        <v>2460</v>
      </c>
      <c r="J376" s="524" t="s">
        <v>2527</v>
      </c>
      <c r="K376" s="527" t="s">
        <v>2528</v>
      </c>
      <c r="L376" s="524" t="s">
        <v>1924</v>
      </c>
      <c r="M376" s="527"/>
      <c r="N376" s="524" t="s">
        <v>1924</v>
      </c>
      <c r="O376" s="527"/>
      <c r="P376" s="524" t="s">
        <v>1924</v>
      </c>
      <c r="Q376" s="527"/>
      <c r="R376" s="524" t="s">
        <v>1924</v>
      </c>
      <c r="S376" s="527"/>
      <c r="T376" s="524" t="s">
        <v>1932</v>
      </c>
      <c r="U376" s="527" t="s">
        <v>2088</v>
      </c>
      <c r="V376" s="524" t="s">
        <v>1924</v>
      </c>
      <c r="W376" s="527"/>
      <c r="X376" s="524" t="s">
        <v>2215</v>
      </c>
      <c r="Y376" s="527" t="s">
        <v>2216</v>
      </c>
      <c r="Z376" s="528"/>
      <c r="AA376" s="528" t="s">
        <v>2089</v>
      </c>
      <c r="AB376" s="528" t="s">
        <v>2090</v>
      </c>
      <c r="AC376" s="528"/>
      <c r="AD376" s="528"/>
      <c r="AE376" s="528"/>
      <c r="AF376" s="528"/>
      <c r="AG376" s="528"/>
      <c r="AH376" s="528"/>
      <c r="AI376" s="529" t="s">
        <v>2091</v>
      </c>
      <c r="AJ376" s="529" t="s">
        <v>2091</v>
      </c>
      <c r="AK376" s="523" t="s">
        <v>2463</v>
      </c>
      <c r="AL376" s="523" t="s">
        <v>2532</v>
      </c>
    </row>
    <row r="377" spans="1:38" ht="17.25" customHeight="1">
      <c r="A377" s="518" t="str">
        <f t="shared" si="5"/>
        <v>A02AA023-00049 Pile Work Piling Work Cast-In-Place Pile Work Continious Flight Auger Method     Including Pile Connection and Joint Welding Work  800 ≤ DIA &lt;900</v>
      </c>
      <c r="B377" s="523" t="s">
        <v>2533</v>
      </c>
      <c r="C377" s="523"/>
      <c r="D377" s="524" t="s">
        <v>2080</v>
      </c>
      <c r="E377" s="525" t="s">
        <v>2081</v>
      </c>
      <c r="F377" s="524" t="s">
        <v>2082</v>
      </c>
      <c r="G377" s="525" t="s">
        <v>2083</v>
      </c>
      <c r="H377" s="524" t="s">
        <v>2459</v>
      </c>
      <c r="I377" s="525" t="s">
        <v>2460</v>
      </c>
      <c r="J377" s="524" t="s">
        <v>2527</v>
      </c>
      <c r="K377" s="527" t="s">
        <v>2528</v>
      </c>
      <c r="L377" s="524" t="s">
        <v>1924</v>
      </c>
      <c r="M377" s="527"/>
      <c r="N377" s="524" t="s">
        <v>1924</v>
      </c>
      <c r="O377" s="527"/>
      <c r="P377" s="524" t="s">
        <v>1924</v>
      </c>
      <c r="Q377" s="527"/>
      <c r="R377" s="524" t="s">
        <v>1924</v>
      </c>
      <c r="S377" s="527"/>
      <c r="T377" s="524" t="s">
        <v>1932</v>
      </c>
      <c r="U377" s="527" t="s">
        <v>2088</v>
      </c>
      <c r="V377" s="524" t="s">
        <v>1924</v>
      </c>
      <c r="W377" s="527"/>
      <c r="X377" s="524" t="s">
        <v>2218</v>
      </c>
      <c r="Y377" s="527" t="s">
        <v>2219</v>
      </c>
      <c r="Z377" s="528"/>
      <c r="AA377" s="528" t="s">
        <v>2089</v>
      </c>
      <c r="AB377" s="528" t="s">
        <v>2090</v>
      </c>
      <c r="AC377" s="528"/>
      <c r="AD377" s="528"/>
      <c r="AE377" s="528"/>
      <c r="AF377" s="528"/>
      <c r="AG377" s="528"/>
      <c r="AH377" s="528"/>
      <c r="AI377" s="529" t="s">
        <v>2091</v>
      </c>
      <c r="AJ377" s="529" t="s">
        <v>2091</v>
      </c>
      <c r="AK377" s="523" t="s">
        <v>2463</v>
      </c>
      <c r="AL377" s="523" t="s">
        <v>2533</v>
      </c>
    </row>
    <row r="378" spans="1:38" ht="17.25" customHeight="1">
      <c r="A378" s="518" t="str">
        <f t="shared" si="5"/>
        <v>A02AA023-00050 Pile Work Piling Work Cast-In-Place Pile Work Continious Flight Auger Method     Including Pile Connection and Joint Welding Work  900 ≤ DIA &lt;1000</v>
      </c>
      <c r="B378" s="523" t="s">
        <v>2534</v>
      </c>
      <c r="C378" s="523"/>
      <c r="D378" s="524" t="s">
        <v>2080</v>
      </c>
      <c r="E378" s="525" t="s">
        <v>2081</v>
      </c>
      <c r="F378" s="524" t="s">
        <v>2082</v>
      </c>
      <c r="G378" s="525" t="s">
        <v>2083</v>
      </c>
      <c r="H378" s="524" t="s">
        <v>2459</v>
      </c>
      <c r="I378" s="525" t="s">
        <v>2460</v>
      </c>
      <c r="J378" s="524" t="s">
        <v>2527</v>
      </c>
      <c r="K378" s="527" t="s">
        <v>2528</v>
      </c>
      <c r="L378" s="524" t="s">
        <v>1924</v>
      </c>
      <c r="M378" s="527"/>
      <c r="N378" s="524" t="s">
        <v>1924</v>
      </c>
      <c r="O378" s="527"/>
      <c r="P378" s="524" t="s">
        <v>1924</v>
      </c>
      <c r="Q378" s="527"/>
      <c r="R378" s="524" t="s">
        <v>1924</v>
      </c>
      <c r="S378" s="527"/>
      <c r="T378" s="524" t="s">
        <v>1932</v>
      </c>
      <c r="U378" s="527" t="s">
        <v>2088</v>
      </c>
      <c r="V378" s="524" t="s">
        <v>1924</v>
      </c>
      <c r="W378" s="527"/>
      <c r="X378" s="524" t="s">
        <v>2221</v>
      </c>
      <c r="Y378" s="527" t="s">
        <v>2222</v>
      </c>
      <c r="Z378" s="528"/>
      <c r="AA378" s="528" t="s">
        <v>2089</v>
      </c>
      <c r="AB378" s="528" t="s">
        <v>2090</v>
      </c>
      <c r="AC378" s="528"/>
      <c r="AD378" s="528"/>
      <c r="AE378" s="528"/>
      <c r="AF378" s="528"/>
      <c r="AG378" s="528"/>
      <c r="AH378" s="528"/>
      <c r="AI378" s="529" t="s">
        <v>2091</v>
      </c>
      <c r="AJ378" s="529" t="s">
        <v>2091</v>
      </c>
      <c r="AK378" s="523" t="s">
        <v>2463</v>
      </c>
      <c r="AL378" s="523" t="s">
        <v>2534</v>
      </c>
    </row>
    <row r="379" spans="1:38" s="537" customFormat="1" ht="17.25" customHeight="1">
      <c r="A379" s="518" t="str">
        <f t="shared" si="5"/>
        <v>A02AA023-00051 Pile Work Piling Work Cast-In-Place Pile Work Continious Flight Auger Method     Including Pile Connection and Joint Welding Work  1000 ≤ DIA &lt;1200</v>
      </c>
      <c r="B379" s="523" t="s">
        <v>2535</v>
      </c>
      <c r="C379" s="523"/>
      <c r="D379" s="524" t="s">
        <v>2080</v>
      </c>
      <c r="E379" s="525" t="s">
        <v>2081</v>
      </c>
      <c r="F379" s="524" t="s">
        <v>2082</v>
      </c>
      <c r="G379" s="525" t="s">
        <v>2083</v>
      </c>
      <c r="H379" s="524" t="s">
        <v>2459</v>
      </c>
      <c r="I379" s="525" t="s">
        <v>2460</v>
      </c>
      <c r="J379" s="524" t="s">
        <v>2527</v>
      </c>
      <c r="K379" s="527" t="s">
        <v>2528</v>
      </c>
      <c r="L379" s="524" t="s">
        <v>1924</v>
      </c>
      <c r="M379" s="527"/>
      <c r="N379" s="524" t="s">
        <v>1924</v>
      </c>
      <c r="O379" s="527"/>
      <c r="P379" s="524" t="s">
        <v>1924</v>
      </c>
      <c r="Q379" s="527"/>
      <c r="R379" s="524" t="s">
        <v>1924</v>
      </c>
      <c r="S379" s="527"/>
      <c r="T379" s="524" t="s">
        <v>1932</v>
      </c>
      <c r="U379" s="527" t="s">
        <v>2088</v>
      </c>
      <c r="V379" s="524" t="s">
        <v>1924</v>
      </c>
      <c r="W379" s="527"/>
      <c r="X379" s="524" t="s">
        <v>2224</v>
      </c>
      <c r="Y379" s="527" t="s">
        <v>2225</v>
      </c>
      <c r="Z379" s="528"/>
      <c r="AA379" s="528" t="s">
        <v>2089</v>
      </c>
      <c r="AB379" s="528" t="s">
        <v>2090</v>
      </c>
      <c r="AC379" s="528"/>
      <c r="AD379" s="528"/>
      <c r="AE379" s="528"/>
      <c r="AF379" s="528"/>
      <c r="AG379" s="528"/>
      <c r="AH379" s="528"/>
      <c r="AI379" s="529" t="s">
        <v>2091</v>
      </c>
      <c r="AJ379" s="529" t="s">
        <v>2091</v>
      </c>
      <c r="AK379" s="523" t="s">
        <v>2463</v>
      </c>
      <c r="AL379" s="523" t="s">
        <v>2535</v>
      </c>
    </row>
    <row r="380" spans="1:38" s="537" customFormat="1" ht="17.25" customHeight="1">
      <c r="A380" s="518" t="str">
        <f t="shared" si="5"/>
        <v xml:space="preserve">A02AB014-00001 Pile Work Pile Head Treatment Reinforced Concrete Pile (Round Type)        </v>
      </c>
      <c r="B380" s="523" t="s">
        <v>2536</v>
      </c>
      <c r="C380" s="523"/>
      <c r="D380" s="524" t="s">
        <v>2080</v>
      </c>
      <c r="E380" s="525" t="s">
        <v>2081</v>
      </c>
      <c r="F380" s="524" t="s">
        <v>2203</v>
      </c>
      <c r="G380" s="525" t="s">
        <v>2537</v>
      </c>
      <c r="H380" s="524" t="s">
        <v>2084</v>
      </c>
      <c r="I380" s="525" t="s">
        <v>2085</v>
      </c>
      <c r="J380" s="524" t="s">
        <v>1924</v>
      </c>
      <c r="K380" s="527"/>
      <c r="L380" s="524" t="s">
        <v>1924</v>
      </c>
      <c r="M380" s="527"/>
      <c r="N380" s="524" t="s">
        <v>1924</v>
      </c>
      <c r="O380" s="527"/>
      <c r="P380" s="524" t="s">
        <v>1924</v>
      </c>
      <c r="Q380" s="527"/>
      <c r="R380" s="524" t="s">
        <v>1924</v>
      </c>
      <c r="S380" s="527"/>
      <c r="T380" s="524" t="s">
        <v>1924</v>
      </c>
      <c r="U380" s="527"/>
      <c r="V380" s="524" t="s">
        <v>1924</v>
      </c>
      <c r="W380" s="527"/>
      <c r="X380" s="524" t="s">
        <v>1924</v>
      </c>
      <c r="Y380" s="527"/>
      <c r="Z380" s="528"/>
      <c r="AA380" s="528" t="s">
        <v>2089</v>
      </c>
      <c r="AB380" s="528"/>
      <c r="AC380" s="528"/>
      <c r="AD380" s="528"/>
      <c r="AE380" s="528"/>
      <c r="AF380" s="528"/>
      <c r="AG380" s="528"/>
      <c r="AH380" s="528"/>
      <c r="AI380" s="529" t="s">
        <v>2538</v>
      </c>
      <c r="AJ380" s="529" t="s">
        <v>2538</v>
      </c>
      <c r="AK380" s="523" t="s">
        <v>2539</v>
      </c>
      <c r="AL380" s="523" t="s">
        <v>2536</v>
      </c>
    </row>
    <row r="381" spans="1:38" s="537" customFormat="1" ht="17.25" customHeight="1">
      <c r="A381" s="518" t="str">
        <f t="shared" si="5"/>
        <v>A02AB014-00002 Pile Work Pile Head Treatment Reinforced Concrete Pile (Round Type)        250 ≤ DIA &lt;300</v>
      </c>
      <c r="B381" s="523" t="s">
        <v>2540</v>
      </c>
      <c r="C381" s="523"/>
      <c r="D381" s="524" t="s">
        <v>2080</v>
      </c>
      <c r="E381" s="525" t="s">
        <v>2081</v>
      </c>
      <c r="F381" s="524" t="s">
        <v>2203</v>
      </c>
      <c r="G381" s="525" t="s">
        <v>2537</v>
      </c>
      <c r="H381" s="524" t="s">
        <v>2084</v>
      </c>
      <c r="I381" s="525" t="s">
        <v>2085</v>
      </c>
      <c r="J381" s="524" t="s">
        <v>1924</v>
      </c>
      <c r="K381" s="527"/>
      <c r="L381" s="524" t="s">
        <v>1924</v>
      </c>
      <c r="M381" s="527"/>
      <c r="N381" s="524" t="s">
        <v>1924</v>
      </c>
      <c r="O381" s="527"/>
      <c r="P381" s="524" t="s">
        <v>1924</v>
      </c>
      <c r="Q381" s="527"/>
      <c r="R381" s="524" t="s">
        <v>1924</v>
      </c>
      <c r="S381" s="527"/>
      <c r="T381" s="524" t="s">
        <v>1924</v>
      </c>
      <c r="U381" s="527"/>
      <c r="V381" s="524" t="s">
        <v>1924</v>
      </c>
      <c r="W381" s="527"/>
      <c r="X381" s="524" t="s">
        <v>2109</v>
      </c>
      <c r="Y381" s="527" t="s">
        <v>2110</v>
      </c>
      <c r="Z381" s="528"/>
      <c r="AA381" s="528" t="s">
        <v>2089</v>
      </c>
      <c r="AB381" s="528"/>
      <c r="AC381" s="528"/>
      <c r="AD381" s="528"/>
      <c r="AE381" s="528"/>
      <c r="AF381" s="528"/>
      <c r="AG381" s="528"/>
      <c r="AH381" s="528"/>
      <c r="AI381" s="529" t="s">
        <v>2538</v>
      </c>
      <c r="AJ381" s="529" t="s">
        <v>2538</v>
      </c>
      <c r="AK381" s="523" t="s">
        <v>2539</v>
      </c>
      <c r="AL381" s="523" t="s">
        <v>2540</v>
      </c>
    </row>
    <row r="382" spans="1:38" s="537" customFormat="1" ht="17.25" customHeight="1">
      <c r="A382" s="518" t="str">
        <f t="shared" si="5"/>
        <v>A02AB014-00003 Pile Work Pile Head Treatment Reinforced Concrete Pile (Round Type)        300 ≤ DIA &lt;350</v>
      </c>
      <c r="B382" s="523" t="s">
        <v>2541</v>
      </c>
      <c r="C382" s="523"/>
      <c r="D382" s="524" t="s">
        <v>2080</v>
      </c>
      <c r="E382" s="525" t="s">
        <v>2081</v>
      </c>
      <c r="F382" s="524" t="s">
        <v>2203</v>
      </c>
      <c r="G382" s="525" t="s">
        <v>2537</v>
      </c>
      <c r="H382" s="524" t="s">
        <v>2084</v>
      </c>
      <c r="I382" s="525" t="s">
        <v>2085</v>
      </c>
      <c r="J382" s="524" t="s">
        <v>1924</v>
      </c>
      <c r="K382" s="527"/>
      <c r="L382" s="524" t="s">
        <v>1924</v>
      </c>
      <c r="M382" s="527"/>
      <c r="N382" s="524" t="s">
        <v>1924</v>
      </c>
      <c r="O382" s="527"/>
      <c r="P382" s="524" t="s">
        <v>1924</v>
      </c>
      <c r="Q382" s="527"/>
      <c r="R382" s="524" t="s">
        <v>1924</v>
      </c>
      <c r="S382" s="527"/>
      <c r="T382" s="524" t="s">
        <v>1924</v>
      </c>
      <c r="U382" s="527"/>
      <c r="V382" s="524" t="s">
        <v>1924</v>
      </c>
      <c r="W382" s="527"/>
      <c r="X382" s="524" t="s">
        <v>2112</v>
      </c>
      <c r="Y382" s="527" t="s">
        <v>2113</v>
      </c>
      <c r="Z382" s="528"/>
      <c r="AA382" s="528" t="s">
        <v>2089</v>
      </c>
      <c r="AB382" s="528"/>
      <c r="AC382" s="528"/>
      <c r="AD382" s="528"/>
      <c r="AE382" s="528"/>
      <c r="AF382" s="528"/>
      <c r="AG382" s="528"/>
      <c r="AH382" s="528"/>
      <c r="AI382" s="529" t="s">
        <v>2538</v>
      </c>
      <c r="AJ382" s="529" t="s">
        <v>2538</v>
      </c>
      <c r="AK382" s="523" t="s">
        <v>2539</v>
      </c>
      <c r="AL382" s="523" t="s">
        <v>2541</v>
      </c>
    </row>
    <row r="383" spans="1:38" s="537" customFormat="1" ht="17.25" customHeight="1">
      <c r="A383" s="518" t="str">
        <f t="shared" si="5"/>
        <v>A02AB014-00004 Pile Work Pile Head Treatment Reinforced Concrete Pile (Round Type)        350 ≤ DIA &lt;400</v>
      </c>
      <c r="B383" s="523" t="s">
        <v>2542</v>
      </c>
      <c r="C383" s="523"/>
      <c r="D383" s="524" t="s">
        <v>2080</v>
      </c>
      <c r="E383" s="525" t="s">
        <v>2081</v>
      </c>
      <c r="F383" s="524" t="s">
        <v>2203</v>
      </c>
      <c r="G383" s="525" t="s">
        <v>2537</v>
      </c>
      <c r="H383" s="524" t="s">
        <v>2084</v>
      </c>
      <c r="I383" s="525" t="s">
        <v>2085</v>
      </c>
      <c r="J383" s="524" t="s">
        <v>1924</v>
      </c>
      <c r="K383" s="527"/>
      <c r="L383" s="524" t="s">
        <v>1924</v>
      </c>
      <c r="M383" s="527"/>
      <c r="N383" s="524" t="s">
        <v>1924</v>
      </c>
      <c r="O383" s="527"/>
      <c r="P383" s="524" t="s">
        <v>1924</v>
      </c>
      <c r="Q383" s="527"/>
      <c r="R383" s="524" t="s">
        <v>1924</v>
      </c>
      <c r="S383" s="527"/>
      <c r="T383" s="524" t="s">
        <v>1924</v>
      </c>
      <c r="U383" s="527"/>
      <c r="V383" s="524" t="s">
        <v>1924</v>
      </c>
      <c r="W383" s="527"/>
      <c r="X383" s="524" t="s">
        <v>2115</v>
      </c>
      <c r="Y383" s="527" t="s">
        <v>2116</v>
      </c>
      <c r="Z383" s="528"/>
      <c r="AA383" s="528" t="s">
        <v>2089</v>
      </c>
      <c r="AB383" s="528"/>
      <c r="AC383" s="528"/>
      <c r="AD383" s="528"/>
      <c r="AE383" s="528"/>
      <c r="AF383" s="528"/>
      <c r="AG383" s="528"/>
      <c r="AH383" s="528"/>
      <c r="AI383" s="529" t="s">
        <v>2538</v>
      </c>
      <c r="AJ383" s="529" t="s">
        <v>2538</v>
      </c>
      <c r="AK383" s="523" t="s">
        <v>2539</v>
      </c>
      <c r="AL383" s="523" t="s">
        <v>2542</v>
      </c>
    </row>
    <row r="384" spans="1:38" s="537" customFormat="1" ht="17.25" customHeight="1">
      <c r="A384" s="518" t="str">
        <f t="shared" si="5"/>
        <v>A02AB014-00005 Pile Work Pile Head Treatment Reinforced Concrete Pile (Round Type)        400 ≤ DIA &lt;450</v>
      </c>
      <c r="B384" s="523" t="s">
        <v>2543</v>
      </c>
      <c r="C384" s="523"/>
      <c r="D384" s="524" t="s">
        <v>2080</v>
      </c>
      <c r="E384" s="525" t="s">
        <v>2081</v>
      </c>
      <c r="F384" s="524" t="s">
        <v>2203</v>
      </c>
      <c r="G384" s="525" t="s">
        <v>2537</v>
      </c>
      <c r="H384" s="524" t="s">
        <v>2084</v>
      </c>
      <c r="I384" s="525" t="s">
        <v>2085</v>
      </c>
      <c r="J384" s="524" t="s">
        <v>1924</v>
      </c>
      <c r="K384" s="527"/>
      <c r="L384" s="524" t="s">
        <v>1924</v>
      </c>
      <c r="M384" s="527"/>
      <c r="N384" s="524" t="s">
        <v>1924</v>
      </c>
      <c r="O384" s="527"/>
      <c r="P384" s="524" t="s">
        <v>1924</v>
      </c>
      <c r="Q384" s="527"/>
      <c r="R384" s="524" t="s">
        <v>1924</v>
      </c>
      <c r="S384" s="527"/>
      <c r="T384" s="524" t="s">
        <v>1924</v>
      </c>
      <c r="U384" s="527"/>
      <c r="V384" s="524" t="s">
        <v>1924</v>
      </c>
      <c r="W384" s="527"/>
      <c r="X384" s="524" t="s">
        <v>2118</v>
      </c>
      <c r="Y384" s="527" t="s">
        <v>2119</v>
      </c>
      <c r="Z384" s="528"/>
      <c r="AA384" s="528" t="s">
        <v>2089</v>
      </c>
      <c r="AB384" s="528"/>
      <c r="AC384" s="528"/>
      <c r="AD384" s="528"/>
      <c r="AE384" s="528"/>
      <c r="AF384" s="528"/>
      <c r="AG384" s="528"/>
      <c r="AH384" s="528"/>
      <c r="AI384" s="529" t="s">
        <v>2538</v>
      </c>
      <c r="AJ384" s="529" t="s">
        <v>2538</v>
      </c>
      <c r="AK384" s="523" t="s">
        <v>2539</v>
      </c>
      <c r="AL384" s="523" t="s">
        <v>2543</v>
      </c>
    </row>
    <row r="385" spans="1:38" s="537" customFormat="1" ht="17.25" customHeight="1">
      <c r="A385" s="518" t="str">
        <f t="shared" si="5"/>
        <v xml:space="preserve">A02AB015-00001 Pile Work Pile Head Treatment Reinforced Concrete Pile (Square Type)        </v>
      </c>
      <c r="B385" s="523" t="s">
        <v>2544</v>
      </c>
      <c r="C385" s="523"/>
      <c r="D385" s="524" t="s">
        <v>2080</v>
      </c>
      <c r="E385" s="525" t="s">
        <v>2081</v>
      </c>
      <c r="F385" s="524" t="s">
        <v>2203</v>
      </c>
      <c r="G385" s="525" t="s">
        <v>2537</v>
      </c>
      <c r="H385" s="524" t="s">
        <v>2143</v>
      </c>
      <c r="I385" s="525" t="s">
        <v>2144</v>
      </c>
      <c r="J385" s="524" t="s">
        <v>1924</v>
      </c>
      <c r="K385" s="527"/>
      <c r="L385" s="524" t="s">
        <v>1924</v>
      </c>
      <c r="M385" s="527"/>
      <c r="N385" s="524" t="s">
        <v>1924</v>
      </c>
      <c r="O385" s="527"/>
      <c r="P385" s="524" t="s">
        <v>1924</v>
      </c>
      <c r="Q385" s="527"/>
      <c r="R385" s="524" t="s">
        <v>1924</v>
      </c>
      <c r="S385" s="527"/>
      <c r="T385" s="524" t="s">
        <v>1924</v>
      </c>
      <c r="U385" s="527"/>
      <c r="V385" s="524" t="s">
        <v>1924</v>
      </c>
      <c r="W385" s="527"/>
      <c r="X385" s="524" t="s">
        <v>1924</v>
      </c>
      <c r="Y385" s="527"/>
      <c r="Z385" s="528"/>
      <c r="AA385" s="528" t="s">
        <v>2145</v>
      </c>
      <c r="AB385" s="528"/>
      <c r="AC385" s="528"/>
      <c r="AD385" s="528"/>
      <c r="AE385" s="528"/>
      <c r="AF385" s="528"/>
      <c r="AG385" s="528"/>
      <c r="AH385" s="528"/>
      <c r="AI385" s="529" t="s">
        <v>2538</v>
      </c>
      <c r="AJ385" s="529" t="s">
        <v>2538</v>
      </c>
      <c r="AK385" s="523" t="s">
        <v>2545</v>
      </c>
      <c r="AL385" s="523" t="s">
        <v>2544</v>
      </c>
    </row>
    <row r="386" spans="1:38" s="537" customFormat="1" ht="17.25" customHeight="1">
      <c r="A386" s="518" t="str">
        <f t="shared" si="5"/>
        <v>A02AB015-00002 Pile Work Pile Head Treatment Reinforced Concrete Pile (Square Type)        SIZE &lt;200</v>
      </c>
      <c r="B386" s="523" t="s">
        <v>2546</v>
      </c>
      <c r="C386" s="523"/>
      <c r="D386" s="524" t="s">
        <v>2080</v>
      </c>
      <c r="E386" s="525" t="s">
        <v>2081</v>
      </c>
      <c r="F386" s="524" t="s">
        <v>2203</v>
      </c>
      <c r="G386" s="525" t="s">
        <v>2537</v>
      </c>
      <c r="H386" s="524" t="s">
        <v>2143</v>
      </c>
      <c r="I386" s="525" t="s">
        <v>2144</v>
      </c>
      <c r="J386" s="524" t="s">
        <v>1924</v>
      </c>
      <c r="K386" s="527"/>
      <c r="L386" s="524" t="s">
        <v>1924</v>
      </c>
      <c r="M386" s="527"/>
      <c r="N386" s="524" t="s">
        <v>1924</v>
      </c>
      <c r="O386" s="527"/>
      <c r="P386" s="524" t="s">
        <v>1924</v>
      </c>
      <c r="Q386" s="527"/>
      <c r="R386" s="524" t="s">
        <v>1924</v>
      </c>
      <c r="S386" s="527"/>
      <c r="T386" s="524" t="s">
        <v>1924</v>
      </c>
      <c r="U386" s="527"/>
      <c r="V386" s="524" t="s">
        <v>1924</v>
      </c>
      <c r="W386" s="527"/>
      <c r="X386" s="524" t="s">
        <v>2150</v>
      </c>
      <c r="Y386" s="527" t="s">
        <v>2151</v>
      </c>
      <c r="Z386" s="528"/>
      <c r="AA386" s="528" t="s">
        <v>2145</v>
      </c>
      <c r="AB386" s="528"/>
      <c r="AC386" s="528"/>
      <c r="AD386" s="528"/>
      <c r="AE386" s="528"/>
      <c r="AF386" s="528"/>
      <c r="AG386" s="528"/>
      <c r="AH386" s="528"/>
      <c r="AI386" s="529" t="s">
        <v>2538</v>
      </c>
      <c r="AJ386" s="529" t="s">
        <v>2538</v>
      </c>
      <c r="AK386" s="523" t="s">
        <v>2545</v>
      </c>
      <c r="AL386" s="523" t="s">
        <v>2546</v>
      </c>
    </row>
    <row r="387" spans="1:38" s="537" customFormat="1" ht="17.25" customHeight="1">
      <c r="A387" s="518" t="str">
        <f t="shared" si="5"/>
        <v>A02AB015-00003 Pile Work Pile Head Treatment Reinforced Concrete Pile (Square Type)        200 ≤ SIZE &lt;250</v>
      </c>
      <c r="B387" s="523" t="s">
        <v>2547</v>
      </c>
      <c r="C387" s="523"/>
      <c r="D387" s="524" t="s">
        <v>2080</v>
      </c>
      <c r="E387" s="525" t="s">
        <v>2081</v>
      </c>
      <c r="F387" s="524" t="s">
        <v>2203</v>
      </c>
      <c r="G387" s="525" t="s">
        <v>2537</v>
      </c>
      <c r="H387" s="524" t="s">
        <v>2143</v>
      </c>
      <c r="I387" s="525" t="s">
        <v>2144</v>
      </c>
      <c r="J387" s="524" t="s">
        <v>1924</v>
      </c>
      <c r="K387" s="527"/>
      <c r="L387" s="524" t="s">
        <v>1924</v>
      </c>
      <c r="M387" s="527"/>
      <c r="N387" s="524" t="s">
        <v>1924</v>
      </c>
      <c r="O387" s="527"/>
      <c r="P387" s="524" t="s">
        <v>1924</v>
      </c>
      <c r="Q387" s="527"/>
      <c r="R387" s="524" t="s">
        <v>1924</v>
      </c>
      <c r="S387" s="527"/>
      <c r="T387" s="524" t="s">
        <v>1924</v>
      </c>
      <c r="U387" s="527"/>
      <c r="V387" s="524" t="s">
        <v>1924</v>
      </c>
      <c r="W387" s="527"/>
      <c r="X387" s="524" t="s">
        <v>2153</v>
      </c>
      <c r="Y387" s="527" t="s">
        <v>2154</v>
      </c>
      <c r="Z387" s="528"/>
      <c r="AA387" s="528" t="s">
        <v>2145</v>
      </c>
      <c r="AB387" s="528"/>
      <c r="AC387" s="528"/>
      <c r="AD387" s="528"/>
      <c r="AE387" s="528"/>
      <c r="AF387" s="528"/>
      <c r="AG387" s="528"/>
      <c r="AH387" s="528"/>
      <c r="AI387" s="529" t="s">
        <v>2538</v>
      </c>
      <c r="AJ387" s="529" t="s">
        <v>2538</v>
      </c>
      <c r="AK387" s="523" t="s">
        <v>2545</v>
      </c>
      <c r="AL387" s="523" t="s">
        <v>2547</v>
      </c>
    </row>
    <row r="388" spans="1:38" s="537" customFormat="1" ht="17.25" customHeight="1">
      <c r="A388" s="518" t="str">
        <f t="shared" si="5"/>
        <v>A02AB015-00004 Pile Work Pile Head Treatment Reinforced Concrete Pile (Square Type)        250 ≤ SIZE &lt;300</v>
      </c>
      <c r="B388" s="523" t="s">
        <v>2548</v>
      </c>
      <c r="C388" s="523"/>
      <c r="D388" s="524" t="s">
        <v>2080</v>
      </c>
      <c r="E388" s="525" t="s">
        <v>2081</v>
      </c>
      <c r="F388" s="524" t="s">
        <v>2203</v>
      </c>
      <c r="G388" s="525" t="s">
        <v>2537</v>
      </c>
      <c r="H388" s="524" t="s">
        <v>2143</v>
      </c>
      <c r="I388" s="525" t="s">
        <v>2144</v>
      </c>
      <c r="J388" s="524" t="s">
        <v>1924</v>
      </c>
      <c r="K388" s="527"/>
      <c r="L388" s="524" t="s">
        <v>1924</v>
      </c>
      <c r="M388" s="527"/>
      <c r="N388" s="524" t="s">
        <v>1924</v>
      </c>
      <c r="O388" s="527"/>
      <c r="P388" s="524" t="s">
        <v>1924</v>
      </c>
      <c r="Q388" s="527"/>
      <c r="R388" s="524" t="s">
        <v>1924</v>
      </c>
      <c r="S388" s="527"/>
      <c r="T388" s="524" t="s">
        <v>1924</v>
      </c>
      <c r="U388" s="527"/>
      <c r="V388" s="524" t="s">
        <v>1924</v>
      </c>
      <c r="W388" s="527"/>
      <c r="X388" s="524" t="s">
        <v>2156</v>
      </c>
      <c r="Y388" s="527" t="s">
        <v>2157</v>
      </c>
      <c r="Z388" s="528"/>
      <c r="AA388" s="528" t="s">
        <v>2145</v>
      </c>
      <c r="AB388" s="528"/>
      <c r="AC388" s="528"/>
      <c r="AD388" s="528"/>
      <c r="AE388" s="528"/>
      <c r="AF388" s="528"/>
      <c r="AG388" s="528"/>
      <c r="AH388" s="528"/>
      <c r="AI388" s="529" t="s">
        <v>2538</v>
      </c>
      <c r="AJ388" s="529" t="s">
        <v>2538</v>
      </c>
      <c r="AK388" s="523" t="s">
        <v>2545</v>
      </c>
      <c r="AL388" s="523" t="s">
        <v>2548</v>
      </c>
    </row>
    <row r="389" spans="1:38" s="537" customFormat="1" ht="17.25" customHeight="1">
      <c r="A389" s="518" t="str">
        <f t="shared" si="5"/>
        <v>A02AB015-00005 Pile Work Pile Head Treatment Reinforced Concrete Pile (Square Type)        300 ≤ SIZE &lt;350</v>
      </c>
      <c r="B389" s="523" t="s">
        <v>2549</v>
      </c>
      <c r="C389" s="523"/>
      <c r="D389" s="524" t="s">
        <v>2080</v>
      </c>
      <c r="E389" s="525" t="s">
        <v>2081</v>
      </c>
      <c r="F389" s="524" t="s">
        <v>2203</v>
      </c>
      <c r="G389" s="525" t="s">
        <v>2537</v>
      </c>
      <c r="H389" s="524" t="s">
        <v>2143</v>
      </c>
      <c r="I389" s="525" t="s">
        <v>2144</v>
      </c>
      <c r="J389" s="524" t="s">
        <v>1924</v>
      </c>
      <c r="K389" s="527"/>
      <c r="L389" s="524" t="s">
        <v>1924</v>
      </c>
      <c r="M389" s="527"/>
      <c r="N389" s="524" t="s">
        <v>1924</v>
      </c>
      <c r="O389" s="527"/>
      <c r="P389" s="524" t="s">
        <v>1924</v>
      </c>
      <c r="Q389" s="527"/>
      <c r="R389" s="524" t="s">
        <v>1924</v>
      </c>
      <c r="S389" s="527"/>
      <c r="T389" s="524" t="s">
        <v>1924</v>
      </c>
      <c r="U389" s="527"/>
      <c r="V389" s="524" t="s">
        <v>1924</v>
      </c>
      <c r="W389" s="527"/>
      <c r="X389" s="524" t="s">
        <v>2159</v>
      </c>
      <c r="Y389" s="527" t="s">
        <v>2160</v>
      </c>
      <c r="Z389" s="528"/>
      <c r="AA389" s="528" t="s">
        <v>2145</v>
      </c>
      <c r="AB389" s="528"/>
      <c r="AC389" s="528"/>
      <c r="AD389" s="528"/>
      <c r="AE389" s="528"/>
      <c r="AF389" s="528"/>
      <c r="AG389" s="528"/>
      <c r="AH389" s="528"/>
      <c r="AI389" s="529" t="s">
        <v>2538</v>
      </c>
      <c r="AJ389" s="529" t="s">
        <v>2538</v>
      </c>
      <c r="AK389" s="523" t="s">
        <v>2545</v>
      </c>
      <c r="AL389" s="523" t="s">
        <v>2549</v>
      </c>
    </row>
    <row r="390" spans="1:38" s="537" customFormat="1" ht="17.25" customHeight="1">
      <c r="A390" s="518" t="str">
        <f t="shared" si="5"/>
        <v>A02AB015-00006 Pile Work Pile Head Treatment Reinforced Concrete Pile (Square Type)        350 ≤ SIZE &lt;400</v>
      </c>
      <c r="B390" s="523" t="s">
        <v>2550</v>
      </c>
      <c r="C390" s="523"/>
      <c r="D390" s="524" t="s">
        <v>2080</v>
      </c>
      <c r="E390" s="525" t="s">
        <v>2081</v>
      </c>
      <c r="F390" s="524" t="s">
        <v>2203</v>
      </c>
      <c r="G390" s="525" t="s">
        <v>2537</v>
      </c>
      <c r="H390" s="524" t="s">
        <v>2143</v>
      </c>
      <c r="I390" s="525" t="s">
        <v>2144</v>
      </c>
      <c r="J390" s="524" t="s">
        <v>1924</v>
      </c>
      <c r="K390" s="527"/>
      <c r="L390" s="524" t="s">
        <v>1924</v>
      </c>
      <c r="M390" s="527"/>
      <c r="N390" s="524" t="s">
        <v>1924</v>
      </c>
      <c r="O390" s="527"/>
      <c r="P390" s="524" t="s">
        <v>1924</v>
      </c>
      <c r="Q390" s="527"/>
      <c r="R390" s="524" t="s">
        <v>1924</v>
      </c>
      <c r="S390" s="527"/>
      <c r="T390" s="524" t="s">
        <v>1924</v>
      </c>
      <c r="U390" s="527"/>
      <c r="V390" s="524" t="s">
        <v>1924</v>
      </c>
      <c r="W390" s="527"/>
      <c r="X390" s="524" t="s">
        <v>2162</v>
      </c>
      <c r="Y390" s="527" t="s">
        <v>2163</v>
      </c>
      <c r="Z390" s="528"/>
      <c r="AA390" s="528" t="s">
        <v>2145</v>
      </c>
      <c r="AB390" s="528"/>
      <c r="AC390" s="528"/>
      <c r="AD390" s="528"/>
      <c r="AE390" s="528"/>
      <c r="AF390" s="528"/>
      <c r="AG390" s="528"/>
      <c r="AH390" s="528"/>
      <c r="AI390" s="529" t="s">
        <v>2538</v>
      </c>
      <c r="AJ390" s="529" t="s">
        <v>2538</v>
      </c>
      <c r="AK390" s="523" t="s">
        <v>2545</v>
      </c>
      <c r="AL390" s="523" t="s">
        <v>2550</v>
      </c>
    </row>
    <row r="391" spans="1:38" s="537" customFormat="1" ht="17.25" customHeight="1">
      <c r="A391" s="518" t="str">
        <f t="shared" si="5"/>
        <v>A02AB015-00007 Pile Work Pile Head Treatment Reinforced Concrete Pile (Square Type)        400 ≤ SIZE &lt;450</v>
      </c>
      <c r="B391" s="523" t="s">
        <v>2551</v>
      </c>
      <c r="C391" s="523"/>
      <c r="D391" s="524" t="s">
        <v>2080</v>
      </c>
      <c r="E391" s="525" t="s">
        <v>2081</v>
      </c>
      <c r="F391" s="524" t="s">
        <v>2203</v>
      </c>
      <c r="G391" s="525" t="s">
        <v>2537</v>
      </c>
      <c r="H391" s="524" t="s">
        <v>2143</v>
      </c>
      <c r="I391" s="525" t="s">
        <v>2144</v>
      </c>
      <c r="J391" s="524" t="s">
        <v>1924</v>
      </c>
      <c r="K391" s="527"/>
      <c r="L391" s="524" t="s">
        <v>1924</v>
      </c>
      <c r="M391" s="527"/>
      <c r="N391" s="524" t="s">
        <v>1924</v>
      </c>
      <c r="O391" s="527"/>
      <c r="P391" s="524" t="s">
        <v>1924</v>
      </c>
      <c r="Q391" s="527"/>
      <c r="R391" s="524" t="s">
        <v>1924</v>
      </c>
      <c r="S391" s="527"/>
      <c r="T391" s="524" t="s">
        <v>1924</v>
      </c>
      <c r="U391" s="527"/>
      <c r="V391" s="524" t="s">
        <v>1924</v>
      </c>
      <c r="W391" s="527"/>
      <c r="X391" s="524" t="s">
        <v>2082</v>
      </c>
      <c r="Y391" s="527" t="s">
        <v>2165</v>
      </c>
      <c r="Z391" s="528"/>
      <c r="AA391" s="528" t="s">
        <v>2145</v>
      </c>
      <c r="AB391" s="528"/>
      <c r="AC391" s="528"/>
      <c r="AD391" s="528"/>
      <c r="AE391" s="528"/>
      <c r="AF391" s="528"/>
      <c r="AG391" s="528"/>
      <c r="AH391" s="528"/>
      <c r="AI391" s="529" t="s">
        <v>2538</v>
      </c>
      <c r="AJ391" s="529" t="s">
        <v>2538</v>
      </c>
      <c r="AK391" s="523" t="s">
        <v>2545</v>
      </c>
      <c r="AL391" s="523" t="s">
        <v>2551</v>
      </c>
    </row>
    <row r="392" spans="1:38" s="537" customFormat="1" ht="17.25" customHeight="1">
      <c r="A392" s="518" t="str">
        <f t="shared" ref="A392:A455" si="6">B392&amp;" "&amp;E392&amp;" "&amp;G392&amp;" "&amp;I392&amp;" "&amp;K392&amp;" "&amp;M392&amp;" "&amp;O392&amp;" "&amp;Q392&amp;" "&amp;S392&amp;" "&amp;U392&amp;" "&amp;W392&amp;" "&amp;Y392</f>
        <v xml:space="preserve">A02AB016-00001 Pile Work Pile Head Treatment Pretensioned Concrete Pile (Type-A)        </v>
      </c>
      <c r="B392" s="523" t="s">
        <v>2552</v>
      </c>
      <c r="C392" s="523"/>
      <c r="D392" s="524" t="s">
        <v>2080</v>
      </c>
      <c r="E392" s="525" t="s">
        <v>2081</v>
      </c>
      <c r="F392" s="524" t="s">
        <v>2203</v>
      </c>
      <c r="G392" s="525" t="s">
        <v>2537</v>
      </c>
      <c r="H392" s="524" t="s">
        <v>2191</v>
      </c>
      <c r="I392" s="525" t="s">
        <v>2192</v>
      </c>
      <c r="J392" s="524" t="s">
        <v>1924</v>
      </c>
      <c r="K392" s="527"/>
      <c r="L392" s="524" t="s">
        <v>1924</v>
      </c>
      <c r="M392" s="527"/>
      <c r="N392" s="524" t="s">
        <v>1924</v>
      </c>
      <c r="O392" s="527"/>
      <c r="P392" s="524" t="s">
        <v>1924</v>
      </c>
      <c r="Q392" s="527"/>
      <c r="R392" s="524" t="s">
        <v>1924</v>
      </c>
      <c r="S392" s="527"/>
      <c r="T392" s="524" t="s">
        <v>1924</v>
      </c>
      <c r="U392" s="527" t="s">
        <v>1924</v>
      </c>
      <c r="V392" s="524" t="s">
        <v>1924</v>
      </c>
      <c r="W392" s="527"/>
      <c r="X392" s="524" t="s">
        <v>1924</v>
      </c>
      <c r="Y392" s="527"/>
      <c r="Z392" s="528"/>
      <c r="AA392" s="528" t="s">
        <v>2089</v>
      </c>
      <c r="AB392" s="528"/>
      <c r="AC392" s="528"/>
      <c r="AD392" s="528"/>
      <c r="AE392" s="528"/>
      <c r="AF392" s="528"/>
      <c r="AG392" s="528"/>
      <c r="AH392" s="528"/>
      <c r="AI392" s="529" t="s">
        <v>2538</v>
      </c>
      <c r="AJ392" s="529" t="s">
        <v>2538</v>
      </c>
      <c r="AK392" s="523" t="s">
        <v>2553</v>
      </c>
      <c r="AL392" s="523" t="s">
        <v>2552</v>
      </c>
    </row>
    <row r="393" spans="1:38" s="537" customFormat="1" ht="17.25" customHeight="1">
      <c r="A393" s="518" t="str">
        <f t="shared" si="6"/>
        <v>A02AB016-00002 Pile Work Pile Head Treatment Pretensioned Concrete Pile (Type-A)        DIA&lt;400</v>
      </c>
      <c r="B393" s="523" t="s">
        <v>2554</v>
      </c>
      <c r="C393" s="523"/>
      <c r="D393" s="524" t="s">
        <v>2080</v>
      </c>
      <c r="E393" s="525" t="s">
        <v>2081</v>
      </c>
      <c r="F393" s="524" t="s">
        <v>2203</v>
      </c>
      <c r="G393" s="525" t="s">
        <v>2537</v>
      </c>
      <c r="H393" s="524" t="s">
        <v>2191</v>
      </c>
      <c r="I393" s="525" t="s">
        <v>2192</v>
      </c>
      <c r="J393" s="524" t="s">
        <v>1924</v>
      </c>
      <c r="K393" s="527"/>
      <c r="L393" s="524" t="s">
        <v>1924</v>
      </c>
      <c r="M393" s="527"/>
      <c r="N393" s="524" t="s">
        <v>1924</v>
      </c>
      <c r="O393" s="527"/>
      <c r="P393" s="524" t="s">
        <v>1924</v>
      </c>
      <c r="Q393" s="527"/>
      <c r="R393" s="524" t="s">
        <v>1924</v>
      </c>
      <c r="S393" s="527"/>
      <c r="T393" s="524" t="s">
        <v>1924</v>
      </c>
      <c r="U393" s="527" t="s">
        <v>1924</v>
      </c>
      <c r="V393" s="524" t="s">
        <v>1924</v>
      </c>
      <c r="W393" s="527"/>
      <c r="X393" s="524" t="s">
        <v>2203</v>
      </c>
      <c r="Y393" s="527" t="s">
        <v>2204</v>
      </c>
      <c r="Z393" s="528"/>
      <c r="AA393" s="528" t="s">
        <v>2089</v>
      </c>
      <c r="AB393" s="528"/>
      <c r="AC393" s="528"/>
      <c r="AD393" s="528"/>
      <c r="AE393" s="528"/>
      <c r="AF393" s="528"/>
      <c r="AG393" s="528"/>
      <c r="AH393" s="528"/>
      <c r="AI393" s="529" t="s">
        <v>2538</v>
      </c>
      <c r="AJ393" s="529" t="s">
        <v>2538</v>
      </c>
      <c r="AK393" s="523" t="s">
        <v>2553</v>
      </c>
      <c r="AL393" s="523" t="s">
        <v>2554</v>
      </c>
    </row>
    <row r="394" spans="1:38" ht="17.25" customHeight="1">
      <c r="A394" s="518" t="str">
        <f t="shared" si="6"/>
        <v>A02AB016-00003 Pile Work Pile Head Treatment Pretensioned Concrete Pile (Type-A)        400 ≤ DIA &lt;500</v>
      </c>
      <c r="B394" s="523" t="s">
        <v>2555</v>
      </c>
      <c r="C394" s="523"/>
      <c r="D394" s="524" t="s">
        <v>2080</v>
      </c>
      <c r="E394" s="525" t="s">
        <v>2081</v>
      </c>
      <c r="F394" s="524" t="s">
        <v>2203</v>
      </c>
      <c r="G394" s="525" t="s">
        <v>2537</v>
      </c>
      <c r="H394" s="524" t="s">
        <v>2191</v>
      </c>
      <c r="I394" s="525" t="s">
        <v>2192</v>
      </c>
      <c r="J394" s="524" t="s">
        <v>1924</v>
      </c>
      <c r="K394" s="527"/>
      <c r="L394" s="524" t="s">
        <v>1924</v>
      </c>
      <c r="M394" s="527"/>
      <c r="N394" s="524" t="s">
        <v>1924</v>
      </c>
      <c r="O394" s="527"/>
      <c r="P394" s="524" t="s">
        <v>1924</v>
      </c>
      <c r="Q394" s="527"/>
      <c r="R394" s="524" t="s">
        <v>1924</v>
      </c>
      <c r="S394" s="527"/>
      <c r="T394" s="524" t="s">
        <v>1924</v>
      </c>
      <c r="U394" s="527" t="s">
        <v>1924</v>
      </c>
      <c r="V394" s="524" t="s">
        <v>1924</v>
      </c>
      <c r="W394" s="527"/>
      <c r="X394" s="524" t="s">
        <v>2206</v>
      </c>
      <c r="Y394" s="527" t="s">
        <v>2207</v>
      </c>
      <c r="Z394" s="528"/>
      <c r="AA394" s="528" t="s">
        <v>2089</v>
      </c>
      <c r="AB394" s="528"/>
      <c r="AC394" s="528"/>
      <c r="AD394" s="528"/>
      <c r="AE394" s="528"/>
      <c r="AF394" s="528"/>
      <c r="AG394" s="528"/>
      <c r="AH394" s="528"/>
      <c r="AI394" s="529" t="s">
        <v>2538</v>
      </c>
      <c r="AJ394" s="529" t="s">
        <v>2538</v>
      </c>
      <c r="AK394" s="523" t="s">
        <v>2553</v>
      </c>
      <c r="AL394" s="523" t="s">
        <v>2555</v>
      </c>
    </row>
    <row r="395" spans="1:38" ht="17.25" customHeight="1">
      <c r="A395" s="518" t="str">
        <f t="shared" si="6"/>
        <v>A02AB016-00004 Pile Work Pile Head Treatment Pretensioned Concrete Pile (Type-A)        500 ≤ DIA &lt;600</v>
      </c>
      <c r="B395" s="523" t="s">
        <v>2556</v>
      </c>
      <c r="C395" s="523"/>
      <c r="D395" s="524" t="s">
        <v>2080</v>
      </c>
      <c r="E395" s="525" t="s">
        <v>2081</v>
      </c>
      <c r="F395" s="524" t="s">
        <v>2203</v>
      </c>
      <c r="G395" s="525" t="s">
        <v>2537</v>
      </c>
      <c r="H395" s="524" t="s">
        <v>2191</v>
      </c>
      <c r="I395" s="525" t="s">
        <v>2192</v>
      </c>
      <c r="J395" s="524" t="s">
        <v>1924</v>
      </c>
      <c r="K395" s="527"/>
      <c r="L395" s="524" t="s">
        <v>1924</v>
      </c>
      <c r="M395" s="527"/>
      <c r="N395" s="524" t="s">
        <v>1924</v>
      </c>
      <c r="O395" s="527"/>
      <c r="P395" s="524" t="s">
        <v>1924</v>
      </c>
      <c r="Q395" s="527"/>
      <c r="R395" s="524" t="s">
        <v>1924</v>
      </c>
      <c r="S395" s="527"/>
      <c r="T395" s="524" t="s">
        <v>1924</v>
      </c>
      <c r="U395" s="527" t="s">
        <v>1924</v>
      </c>
      <c r="V395" s="524" t="s">
        <v>1924</v>
      </c>
      <c r="W395" s="527"/>
      <c r="X395" s="524" t="s">
        <v>2209</v>
      </c>
      <c r="Y395" s="527" t="s">
        <v>2210</v>
      </c>
      <c r="Z395" s="528"/>
      <c r="AA395" s="528" t="s">
        <v>2089</v>
      </c>
      <c r="AB395" s="528"/>
      <c r="AC395" s="528"/>
      <c r="AD395" s="528"/>
      <c r="AE395" s="528"/>
      <c r="AF395" s="528"/>
      <c r="AG395" s="528"/>
      <c r="AH395" s="528"/>
      <c r="AI395" s="529" t="s">
        <v>2538</v>
      </c>
      <c r="AJ395" s="529" t="s">
        <v>2538</v>
      </c>
      <c r="AK395" s="523" t="s">
        <v>2553</v>
      </c>
      <c r="AL395" s="523" t="s">
        <v>2556</v>
      </c>
    </row>
    <row r="396" spans="1:38" ht="17.25" customHeight="1">
      <c r="A396" s="518" t="str">
        <f t="shared" si="6"/>
        <v>A02AB016-00005 Pile Work Pile Head Treatment Pretensioned Concrete Pile (Type-A)        600 ≤ DIA &lt;700</v>
      </c>
      <c r="B396" s="523" t="s">
        <v>2557</v>
      </c>
      <c r="C396" s="523"/>
      <c r="D396" s="524" t="s">
        <v>2080</v>
      </c>
      <c r="E396" s="525" t="s">
        <v>2081</v>
      </c>
      <c r="F396" s="524" t="s">
        <v>2203</v>
      </c>
      <c r="G396" s="525" t="s">
        <v>2537</v>
      </c>
      <c r="H396" s="524" t="s">
        <v>2191</v>
      </c>
      <c r="I396" s="525" t="s">
        <v>2192</v>
      </c>
      <c r="J396" s="524" t="s">
        <v>1924</v>
      </c>
      <c r="K396" s="527"/>
      <c r="L396" s="524" t="s">
        <v>1924</v>
      </c>
      <c r="M396" s="527"/>
      <c r="N396" s="524" t="s">
        <v>1924</v>
      </c>
      <c r="O396" s="527"/>
      <c r="P396" s="524" t="s">
        <v>1924</v>
      </c>
      <c r="Q396" s="527"/>
      <c r="R396" s="524" t="s">
        <v>1924</v>
      </c>
      <c r="S396" s="527"/>
      <c r="T396" s="524" t="s">
        <v>1924</v>
      </c>
      <c r="U396" s="527" t="s">
        <v>1924</v>
      </c>
      <c r="V396" s="524" t="s">
        <v>1924</v>
      </c>
      <c r="W396" s="527"/>
      <c r="X396" s="524" t="s">
        <v>2212</v>
      </c>
      <c r="Y396" s="527" t="s">
        <v>2213</v>
      </c>
      <c r="Z396" s="528"/>
      <c r="AA396" s="528" t="s">
        <v>2089</v>
      </c>
      <c r="AB396" s="528"/>
      <c r="AC396" s="528"/>
      <c r="AD396" s="528"/>
      <c r="AE396" s="528"/>
      <c r="AF396" s="528"/>
      <c r="AG396" s="528"/>
      <c r="AH396" s="528"/>
      <c r="AI396" s="529" t="s">
        <v>2538</v>
      </c>
      <c r="AJ396" s="529" t="s">
        <v>2538</v>
      </c>
      <c r="AK396" s="523" t="s">
        <v>2553</v>
      </c>
      <c r="AL396" s="523" t="s">
        <v>2557</v>
      </c>
    </row>
    <row r="397" spans="1:38" ht="17.25" customHeight="1">
      <c r="A397" s="518" t="str">
        <f t="shared" si="6"/>
        <v>A02AB016-00006 Pile Work Pile Head Treatment Pretensioned Concrete Pile (Type-A)        700 ≤ DIA &lt;800</v>
      </c>
      <c r="B397" s="523" t="s">
        <v>2558</v>
      </c>
      <c r="C397" s="523"/>
      <c r="D397" s="524" t="s">
        <v>2080</v>
      </c>
      <c r="E397" s="525" t="s">
        <v>2081</v>
      </c>
      <c r="F397" s="524" t="s">
        <v>2203</v>
      </c>
      <c r="G397" s="525" t="s">
        <v>2537</v>
      </c>
      <c r="H397" s="524" t="s">
        <v>2191</v>
      </c>
      <c r="I397" s="525" t="s">
        <v>2192</v>
      </c>
      <c r="J397" s="524" t="s">
        <v>1924</v>
      </c>
      <c r="K397" s="527"/>
      <c r="L397" s="524" t="s">
        <v>1924</v>
      </c>
      <c r="M397" s="527"/>
      <c r="N397" s="524" t="s">
        <v>1924</v>
      </c>
      <c r="O397" s="527"/>
      <c r="P397" s="524" t="s">
        <v>1924</v>
      </c>
      <c r="Q397" s="527"/>
      <c r="R397" s="524" t="s">
        <v>1924</v>
      </c>
      <c r="S397" s="527"/>
      <c r="T397" s="524" t="s">
        <v>1924</v>
      </c>
      <c r="U397" s="527" t="s">
        <v>1924</v>
      </c>
      <c r="V397" s="524" t="s">
        <v>1924</v>
      </c>
      <c r="W397" s="527"/>
      <c r="X397" s="524" t="s">
        <v>2215</v>
      </c>
      <c r="Y397" s="527" t="s">
        <v>2216</v>
      </c>
      <c r="Z397" s="528"/>
      <c r="AA397" s="528" t="s">
        <v>2089</v>
      </c>
      <c r="AB397" s="528"/>
      <c r="AC397" s="528"/>
      <c r="AD397" s="528"/>
      <c r="AE397" s="528"/>
      <c r="AF397" s="528"/>
      <c r="AG397" s="528"/>
      <c r="AH397" s="528"/>
      <c r="AI397" s="529" t="s">
        <v>2538</v>
      </c>
      <c r="AJ397" s="529" t="s">
        <v>2538</v>
      </c>
      <c r="AK397" s="523" t="s">
        <v>2553</v>
      </c>
      <c r="AL397" s="523" t="s">
        <v>2558</v>
      </c>
    </row>
    <row r="398" spans="1:38" ht="17.25" customHeight="1">
      <c r="A398" s="518" t="str">
        <f t="shared" si="6"/>
        <v>A02AB016-00007 Pile Work Pile Head Treatment Pretensioned Concrete Pile (Type-A)        800 ≤ DIA &lt;900</v>
      </c>
      <c r="B398" s="523" t="s">
        <v>2559</v>
      </c>
      <c r="C398" s="523"/>
      <c r="D398" s="524" t="s">
        <v>2080</v>
      </c>
      <c r="E398" s="525" t="s">
        <v>2081</v>
      </c>
      <c r="F398" s="524" t="s">
        <v>2203</v>
      </c>
      <c r="G398" s="525" t="s">
        <v>2537</v>
      </c>
      <c r="H398" s="524" t="s">
        <v>2191</v>
      </c>
      <c r="I398" s="525" t="s">
        <v>2192</v>
      </c>
      <c r="J398" s="524" t="s">
        <v>1924</v>
      </c>
      <c r="K398" s="527"/>
      <c r="L398" s="524" t="s">
        <v>1924</v>
      </c>
      <c r="M398" s="527"/>
      <c r="N398" s="524" t="s">
        <v>1924</v>
      </c>
      <c r="O398" s="527"/>
      <c r="P398" s="524" t="s">
        <v>1924</v>
      </c>
      <c r="Q398" s="527"/>
      <c r="R398" s="524" t="s">
        <v>1924</v>
      </c>
      <c r="S398" s="527"/>
      <c r="T398" s="524" t="s">
        <v>1924</v>
      </c>
      <c r="U398" s="527" t="s">
        <v>1924</v>
      </c>
      <c r="V398" s="524" t="s">
        <v>1924</v>
      </c>
      <c r="W398" s="527"/>
      <c r="X398" s="524" t="s">
        <v>2218</v>
      </c>
      <c r="Y398" s="527" t="s">
        <v>2219</v>
      </c>
      <c r="Z398" s="528"/>
      <c r="AA398" s="528" t="s">
        <v>2089</v>
      </c>
      <c r="AB398" s="528"/>
      <c r="AC398" s="528"/>
      <c r="AD398" s="528"/>
      <c r="AE398" s="528"/>
      <c r="AF398" s="528"/>
      <c r="AG398" s="528"/>
      <c r="AH398" s="528"/>
      <c r="AI398" s="529" t="s">
        <v>2538</v>
      </c>
      <c r="AJ398" s="529" t="s">
        <v>2538</v>
      </c>
      <c r="AK398" s="523" t="s">
        <v>2553</v>
      </c>
      <c r="AL398" s="523" t="s">
        <v>2559</v>
      </c>
    </row>
    <row r="399" spans="1:38" ht="17.25" customHeight="1">
      <c r="A399" s="518" t="str">
        <f t="shared" si="6"/>
        <v>A02AB016-00008 Pile Work Pile Head Treatment Pretensioned Concrete Pile (Type-A)        900 ≤ DIA &lt;1000</v>
      </c>
      <c r="B399" s="523" t="s">
        <v>2560</v>
      </c>
      <c r="C399" s="523"/>
      <c r="D399" s="524" t="s">
        <v>2080</v>
      </c>
      <c r="E399" s="525" t="s">
        <v>2081</v>
      </c>
      <c r="F399" s="524" t="s">
        <v>2203</v>
      </c>
      <c r="G399" s="525" t="s">
        <v>2537</v>
      </c>
      <c r="H399" s="524" t="s">
        <v>2191</v>
      </c>
      <c r="I399" s="525" t="s">
        <v>2192</v>
      </c>
      <c r="J399" s="524" t="s">
        <v>1924</v>
      </c>
      <c r="K399" s="527"/>
      <c r="L399" s="524" t="s">
        <v>1924</v>
      </c>
      <c r="M399" s="527"/>
      <c r="N399" s="524" t="s">
        <v>1924</v>
      </c>
      <c r="O399" s="527"/>
      <c r="P399" s="524" t="s">
        <v>1924</v>
      </c>
      <c r="Q399" s="527"/>
      <c r="R399" s="524" t="s">
        <v>1924</v>
      </c>
      <c r="S399" s="527"/>
      <c r="T399" s="524" t="s">
        <v>1924</v>
      </c>
      <c r="U399" s="527" t="s">
        <v>1924</v>
      </c>
      <c r="V399" s="524" t="s">
        <v>1924</v>
      </c>
      <c r="W399" s="527"/>
      <c r="X399" s="524" t="s">
        <v>2221</v>
      </c>
      <c r="Y399" s="527" t="s">
        <v>2222</v>
      </c>
      <c r="Z399" s="528"/>
      <c r="AA399" s="528" t="s">
        <v>2089</v>
      </c>
      <c r="AB399" s="528"/>
      <c r="AC399" s="528"/>
      <c r="AD399" s="528"/>
      <c r="AE399" s="528"/>
      <c r="AF399" s="528"/>
      <c r="AG399" s="528"/>
      <c r="AH399" s="528"/>
      <c r="AI399" s="529" t="s">
        <v>2538</v>
      </c>
      <c r="AJ399" s="529" t="s">
        <v>2538</v>
      </c>
      <c r="AK399" s="523" t="s">
        <v>2553</v>
      </c>
      <c r="AL399" s="523" t="s">
        <v>2560</v>
      </c>
    </row>
    <row r="400" spans="1:38" ht="17.25" customHeight="1">
      <c r="A400" s="518" t="str">
        <f t="shared" si="6"/>
        <v>A02AB016-00009 Pile Work Pile Head Treatment Pretensioned Concrete Pile (Type-A)        1000 ≤ DIA &lt;1200</v>
      </c>
      <c r="B400" s="523" t="s">
        <v>2561</v>
      </c>
      <c r="C400" s="523"/>
      <c r="D400" s="524" t="s">
        <v>2080</v>
      </c>
      <c r="E400" s="525" t="s">
        <v>2081</v>
      </c>
      <c r="F400" s="524" t="s">
        <v>2203</v>
      </c>
      <c r="G400" s="525" t="s">
        <v>2537</v>
      </c>
      <c r="H400" s="524" t="s">
        <v>2191</v>
      </c>
      <c r="I400" s="525" t="s">
        <v>2192</v>
      </c>
      <c r="J400" s="524" t="s">
        <v>1924</v>
      </c>
      <c r="K400" s="527"/>
      <c r="L400" s="524" t="s">
        <v>1924</v>
      </c>
      <c r="M400" s="527"/>
      <c r="N400" s="524" t="s">
        <v>1924</v>
      </c>
      <c r="O400" s="527"/>
      <c r="P400" s="524" t="s">
        <v>1924</v>
      </c>
      <c r="Q400" s="527"/>
      <c r="R400" s="524" t="s">
        <v>1924</v>
      </c>
      <c r="S400" s="527"/>
      <c r="T400" s="524" t="s">
        <v>1924</v>
      </c>
      <c r="U400" s="527" t="s">
        <v>1924</v>
      </c>
      <c r="V400" s="524" t="s">
        <v>1924</v>
      </c>
      <c r="W400" s="527"/>
      <c r="X400" s="524" t="s">
        <v>2224</v>
      </c>
      <c r="Y400" s="527" t="s">
        <v>2225</v>
      </c>
      <c r="Z400" s="528"/>
      <c r="AA400" s="528" t="s">
        <v>2089</v>
      </c>
      <c r="AB400" s="528"/>
      <c r="AC400" s="528"/>
      <c r="AD400" s="528"/>
      <c r="AE400" s="528"/>
      <c r="AF400" s="528"/>
      <c r="AG400" s="528"/>
      <c r="AH400" s="528"/>
      <c r="AI400" s="529" t="s">
        <v>2538</v>
      </c>
      <c r="AJ400" s="529" t="s">
        <v>2538</v>
      </c>
      <c r="AK400" s="523" t="s">
        <v>2553</v>
      </c>
      <c r="AL400" s="523" t="s">
        <v>2561</v>
      </c>
    </row>
    <row r="401" spans="1:38" ht="17.25" customHeight="1">
      <c r="A401" s="518" t="str">
        <f t="shared" si="6"/>
        <v xml:space="preserve">A02AB017-00001 Pile Work Pile Head Treatment Pretensioned Concrete Pile (Type-B)        </v>
      </c>
      <c r="B401" s="523" t="s">
        <v>2562</v>
      </c>
      <c r="C401" s="523"/>
      <c r="D401" s="524" t="s">
        <v>2080</v>
      </c>
      <c r="E401" s="525" t="s">
        <v>2081</v>
      </c>
      <c r="F401" s="524" t="s">
        <v>2203</v>
      </c>
      <c r="G401" s="525" t="s">
        <v>2537</v>
      </c>
      <c r="H401" s="524" t="s">
        <v>2259</v>
      </c>
      <c r="I401" s="525" t="s">
        <v>2260</v>
      </c>
      <c r="J401" s="524" t="s">
        <v>1924</v>
      </c>
      <c r="K401" s="527"/>
      <c r="L401" s="524" t="s">
        <v>1924</v>
      </c>
      <c r="M401" s="527"/>
      <c r="N401" s="524" t="s">
        <v>1924</v>
      </c>
      <c r="O401" s="527"/>
      <c r="P401" s="524" t="s">
        <v>1924</v>
      </c>
      <c r="Q401" s="527"/>
      <c r="R401" s="524" t="s">
        <v>1924</v>
      </c>
      <c r="S401" s="527"/>
      <c r="T401" s="524" t="s">
        <v>1924</v>
      </c>
      <c r="U401" s="527" t="s">
        <v>1924</v>
      </c>
      <c r="V401" s="524" t="s">
        <v>1924</v>
      </c>
      <c r="W401" s="527"/>
      <c r="X401" s="524" t="s">
        <v>1924</v>
      </c>
      <c r="Y401" s="527"/>
      <c r="Z401" s="528"/>
      <c r="AA401" s="528" t="s">
        <v>2089</v>
      </c>
      <c r="AB401" s="528"/>
      <c r="AC401" s="528"/>
      <c r="AD401" s="528"/>
      <c r="AE401" s="528"/>
      <c r="AF401" s="528"/>
      <c r="AG401" s="528"/>
      <c r="AH401" s="528"/>
      <c r="AI401" s="529" t="s">
        <v>2538</v>
      </c>
      <c r="AJ401" s="529" t="s">
        <v>2538</v>
      </c>
      <c r="AK401" s="523" t="s">
        <v>2563</v>
      </c>
      <c r="AL401" s="523" t="s">
        <v>2562</v>
      </c>
    </row>
    <row r="402" spans="1:38" ht="17.25" customHeight="1">
      <c r="A402" s="518" t="str">
        <f t="shared" si="6"/>
        <v>A02AB017-00002 Pile Work Pile Head Treatment Pretensioned Concrete Pile (Type-B)        DIA&lt;400</v>
      </c>
      <c r="B402" s="523" t="s">
        <v>2564</v>
      </c>
      <c r="C402" s="523"/>
      <c r="D402" s="524" t="s">
        <v>2080</v>
      </c>
      <c r="E402" s="525" t="s">
        <v>2081</v>
      </c>
      <c r="F402" s="524" t="s">
        <v>2203</v>
      </c>
      <c r="G402" s="525" t="s">
        <v>2537</v>
      </c>
      <c r="H402" s="524" t="s">
        <v>2259</v>
      </c>
      <c r="I402" s="525" t="s">
        <v>2260</v>
      </c>
      <c r="J402" s="524" t="s">
        <v>1924</v>
      </c>
      <c r="K402" s="527"/>
      <c r="L402" s="524" t="s">
        <v>1924</v>
      </c>
      <c r="M402" s="527"/>
      <c r="N402" s="524" t="s">
        <v>1924</v>
      </c>
      <c r="O402" s="527"/>
      <c r="P402" s="524" t="s">
        <v>1924</v>
      </c>
      <c r="Q402" s="527"/>
      <c r="R402" s="524" t="s">
        <v>1924</v>
      </c>
      <c r="S402" s="527"/>
      <c r="T402" s="524" t="s">
        <v>1924</v>
      </c>
      <c r="U402" s="527" t="s">
        <v>1924</v>
      </c>
      <c r="V402" s="524" t="s">
        <v>1924</v>
      </c>
      <c r="W402" s="527"/>
      <c r="X402" s="524" t="s">
        <v>2203</v>
      </c>
      <c r="Y402" s="527" t="s">
        <v>2204</v>
      </c>
      <c r="Z402" s="528"/>
      <c r="AA402" s="528" t="s">
        <v>2089</v>
      </c>
      <c r="AB402" s="528"/>
      <c r="AC402" s="528"/>
      <c r="AD402" s="528"/>
      <c r="AE402" s="528"/>
      <c r="AF402" s="528"/>
      <c r="AG402" s="528"/>
      <c r="AH402" s="528"/>
      <c r="AI402" s="529" t="s">
        <v>2538</v>
      </c>
      <c r="AJ402" s="529" t="s">
        <v>2538</v>
      </c>
      <c r="AK402" s="523" t="s">
        <v>2563</v>
      </c>
      <c r="AL402" s="523" t="s">
        <v>2564</v>
      </c>
    </row>
    <row r="403" spans="1:38" ht="17.25" customHeight="1">
      <c r="A403" s="518" t="str">
        <f t="shared" si="6"/>
        <v>A02AB017-00003 Pile Work Pile Head Treatment Pretensioned Concrete Pile (Type-B)        400 ≤ DIA &lt;500</v>
      </c>
      <c r="B403" s="523" t="s">
        <v>2565</v>
      </c>
      <c r="C403" s="523"/>
      <c r="D403" s="524" t="s">
        <v>2080</v>
      </c>
      <c r="E403" s="525" t="s">
        <v>2081</v>
      </c>
      <c r="F403" s="524" t="s">
        <v>2203</v>
      </c>
      <c r="G403" s="525" t="s">
        <v>2537</v>
      </c>
      <c r="H403" s="524" t="s">
        <v>2259</v>
      </c>
      <c r="I403" s="525" t="s">
        <v>2260</v>
      </c>
      <c r="J403" s="524" t="s">
        <v>1924</v>
      </c>
      <c r="K403" s="527"/>
      <c r="L403" s="524" t="s">
        <v>1924</v>
      </c>
      <c r="M403" s="527"/>
      <c r="N403" s="524" t="s">
        <v>1924</v>
      </c>
      <c r="O403" s="527"/>
      <c r="P403" s="524" t="s">
        <v>1924</v>
      </c>
      <c r="Q403" s="527"/>
      <c r="R403" s="524" t="s">
        <v>1924</v>
      </c>
      <c r="S403" s="527"/>
      <c r="T403" s="524" t="s">
        <v>1924</v>
      </c>
      <c r="U403" s="527" t="s">
        <v>1924</v>
      </c>
      <c r="V403" s="524" t="s">
        <v>1924</v>
      </c>
      <c r="W403" s="527"/>
      <c r="X403" s="524" t="s">
        <v>2206</v>
      </c>
      <c r="Y403" s="527" t="s">
        <v>2207</v>
      </c>
      <c r="Z403" s="528"/>
      <c r="AA403" s="528" t="s">
        <v>2089</v>
      </c>
      <c r="AB403" s="528"/>
      <c r="AC403" s="528"/>
      <c r="AD403" s="528"/>
      <c r="AE403" s="528"/>
      <c r="AF403" s="528"/>
      <c r="AG403" s="528"/>
      <c r="AH403" s="528"/>
      <c r="AI403" s="529" t="s">
        <v>2538</v>
      </c>
      <c r="AJ403" s="529" t="s">
        <v>2538</v>
      </c>
      <c r="AK403" s="523" t="s">
        <v>2563</v>
      </c>
      <c r="AL403" s="523" t="s">
        <v>2565</v>
      </c>
    </row>
    <row r="404" spans="1:38" ht="17.25" customHeight="1">
      <c r="A404" s="518" t="str">
        <f t="shared" si="6"/>
        <v>A02AB017-00004 Pile Work Pile Head Treatment Pretensioned Concrete Pile (Type-B)        500 ≤ DIA &lt;600</v>
      </c>
      <c r="B404" s="523" t="s">
        <v>2566</v>
      </c>
      <c r="C404" s="523"/>
      <c r="D404" s="524" t="s">
        <v>2080</v>
      </c>
      <c r="E404" s="525" t="s">
        <v>2081</v>
      </c>
      <c r="F404" s="524" t="s">
        <v>2203</v>
      </c>
      <c r="G404" s="525" t="s">
        <v>2537</v>
      </c>
      <c r="H404" s="524" t="s">
        <v>2259</v>
      </c>
      <c r="I404" s="525" t="s">
        <v>2260</v>
      </c>
      <c r="J404" s="524" t="s">
        <v>1924</v>
      </c>
      <c r="K404" s="527"/>
      <c r="L404" s="524" t="s">
        <v>1924</v>
      </c>
      <c r="M404" s="527"/>
      <c r="N404" s="524" t="s">
        <v>1924</v>
      </c>
      <c r="O404" s="527"/>
      <c r="P404" s="524" t="s">
        <v>1924</v>
      </c>
      <c r="Q404" s="527"/>
      <c r="R404" s="524" t="s">
        <v>1924</v>
      </c>
      <c r="S404" s="527"/>
      <c r="T404" s="524" t="s">
        <v>1924</v>
      </c>
      <c r="U404" s="527" t="s">
        <v>1924</v>
      </c>
      <c r="V404" s="524" t="s">
        <v>1924</v>
      </c>
      <c r="W404" s="527"/>
      <c r="X404" s="524" t="s">
        <v>2209</v>
      </c>
      <c r="Y404" s="527" t="s">
        <v>2210</v>
      </c>
      <c r="Z404" s="528"/>
      <c r="AA404" s="528" t="s">
        <v>2089</v>
      </c>
      <c r="AB404" s="528"/>
      <c r="AC404" s="528"/>
      <c r="AD404" s="528"/>
      <c r="AE404" s="528"/>
      <c r="AF404" s="528"/>
      <c r="AG404" s="528"/>
      <c r="AH404" s="528"/>
      <c r="AI404" s="529" t="s">
        <v>2538</v>
      </c>
      <c r="AJ404" s="529" t="s">
        <v>2538</v>
      </c>
      <c r="AK404" s="523" t="s">
        <v>2563</v>
      </c>
      <c r="AL404" s="523" t="s">
        <v>2566</v>
      </c>
    </row>
    <row r="405" spans="1:38" ht="17.25" customHeight="1">
      <c r="A405" s="518" t="str">
        <f t="shared" si="6"/>
        <v>A02AB017-00005 Pile Work Pile Head Treatment Pretensioned Concrete Pile (Type-B)        600 ≤ DIA &lt;700</v>
      </c>
      <c r="B405" s="523" t="s">
        <v>2567</v>
      </c>
      <c r="C405" s="523"/>
      <c r="D405" s="524" t="s">
        <v>2080</v>
      </c>
      <c r="E405" s="525" t="s">
        <v>2081</v>
      </c>
      <c r="F405" s="524" t="s">
        <v>2203</v>
      </c>
      <c r="G405" s="525" t="s">
        <v>2537</v>
      </c>
      <c r="H405" s="524" t="s">
        <v>2259</v>
      </c>
      <c r="I405" s="525" t="s">
        <v>2260</v>
      </c>
      <c r="J405" s="524" t="s">
        <v>1924</v>
      </c>
      <c r="K405" s="527"/>
      <c r="L405" s="524" t="s">
        <v>1924</v>
      </c>
      <c r="M405" s="527"/>
      <c r="N405" s="524" t="s">
        <v>1924</v>
      </c>
      <c r="O405" s="527"/>
      <c r="P405" s="524" t="s">
        <v>1924</v>
      </c>
      <c r="Q405" s="527"/>
      <c r="R405" s="524" t="s">
        <v>1924</v>
      </c>
      <c r="S405" s="527"/>
      <c r="T405" s="524" t="s">
        <v>1924</v>
      </c>
      <c r="U405" s="527" t="s">
        <v>1924</v>
      </c>
      <c r="V405" s="524" t="s">
        <v>1924</v>
      </c>
      <c r="W405" s="527"/>
      <c r="X405" s="524" t="s">
        <v>2212</v>
      </c>
      <c r="Y405" s="527" t="s">
        <v>2213</v>
      </c>
      <c r="Z405" s="528"/>
      <c r="AA405" s="528" t="s">
        <v>2089</v>
      </c>
      <c r="AB405" s="528"/>
      <c r="AC405" s="528"/>
      <c r="AD405" s="528"/>
      <c r="AE405" s="528"/>
      <c r="AF405" s="528"/>
      <c r="AG405" s="528"/>
      <c r="AH405" s="528"/>
      <c r="AI405" s="529" t="s">
        <v>2538</v>
      </c>
      <c r="AJ405" s="529" t="s">
        <v>2538</v>
      </c>
      <c r="AK405" s="523" t="s">
        <v>2563</v>
      </c>
      <c r="AL405" s="523" t="s">
        <v>2567</v>
      </c>
    </row>
    <row r="406" spans="1:38" ht="17.25" customHeight="1">
      <c r="A406" s="518" t="str">
        <f t="shared" si="6"/>
        <v>A02AB017-00006 Pile Work Pile Head Treatment Pretensioned Concrete Pile (Type-B)        700 ≤ DIA &lt;800</v>
      </c>
      <c r="B406" s="523" t="s">
        <v>2568</v>
      </c>
      <c r="C406" s="523"/>
      <c r="D406" s="524" t="s">
        <v>2080</v>
      </c>
      <c r="E406" s="525" t="s">
        <v>2081</v>
      </c>
      <c r="F406" s="524" t="s">
        <v>2203</v>
      </c>
      <c r="G406" s="525" t="s">
        <v>2537</v>
      </c>
      <c r="H406" s="524" t="s">
        <v>2259</v>
      </c>
      <c r="I406" s="525" t="s">
        <v>2260</v>
      </c>
      <c r="J406" s="524" t="s">
        <v>1924</v>
      </c>
      <c r="K406" s="527"/>
      <c r="L406" s="524" t="s">
        <v>1924</v>
      </c>
      <c r="M406" s="527"/>
      <c r="N406" s="524" t="s">
        <v>1924</v>
      </c>
      <c r="O406" s="527"/>
      <c r="P406" s="524" t="s">
        <v>1924</v>
      </c>
      <c r="Q406" s="527"/>
      <c r="R406" s="524" t="s">
        <v>1924</v>
      </c>
      <c r="S406" s="527"/>
      <c r="T406" s="524" t="s">
        <v>1924</v>
      </c>
      <c r="U406" s="527" t="s">
        <v>1924</v>
      </c>
      <c r="V406" s="524" t="s">
        <v>1924</v>
      </c>
      <c r="W406" s="527"/>
      <c r="X406" s="524" t="s">
        <v>2215</v>
      </c>
      <c r="Y406" s="527" t="s">
        <v>2216</v>
      </c>
      <c r="Z406" s="528"/>
      <c r="AA406" s="528" t="s">
        <v>2089</v>
      </c>
      <c r="AB406" s="528"/>
      <c r="AC406" s="528"/>
      <c r="AD406" s="528"/>
      <c r="AE406" s="528"/>
      <c r="AF406" s="528"/>
      <c r="AG406" s="528"/>
      <c r="AH406" s="528"/>
      <c r="AI406" s="529" t="s">
        <v>2538</v>
      </c>
      <c r="AJ406" s="529" t="s">
        <v>2538</v>
      </c>
      <c r="AK406" s="523" t="s">
        <v>2563</v>
      </c>
      <c r="AL406" s="523" t="s">
        <v>2568</v>
      </c>
    </row>
    <row r="407" spans="1:38" ht="17.25" customHeight="1">
      <c r="A407" s="518" t="str">
        <f t="shared" si="6"/>
        <v>A02AB017-00007 Pile Work Pile Head Treatment Pretensioned Concrete Pile (Type-B)        800 ≤ DIA &lt;900</v>
      </c>
      <c r="B407" s="523" t="s">
        <v>2569</v>
      </c>
      <c r="C407" s="523"/>
      <c r="D407" s="524" t="s">
        <v>2080</v>
      </c>
      <c r="E407" s="525" t="s">
        <v>2081</v>
      </c>
      <c r="F407" s="524" t="s">
        <v>2203</v>
      </c>
      <c r="G407" s="525" t="s">
        <v>2537</v>
      </c>
      <c r="H407" s="524" t="s">
        <v>2259</v>
      </c>
      <c r="I407" s="525" t="s">
        <v>2260</v>
      </c>
      <c r="J407" s="524" t="s">
        <v>1924</v>
      </c>
      <c r="K407" s="527"/>
      <c r="L407" s="524" t="s">
        <v>1924</v>
      </c>
      <c r="M407" s="527"/>
      <c r="N407" s="524" t="s">
        <v>1924</v>
      </c>
      <c r="O407" s="527"/>
      <c r="P407" s="524" t="s">
        <v>1924</v>
      </c>
      <c r="Q407" s="527"/>
      <c r="R407" s="524" t="s">
        <v>1924</v>
      </c>
      <c r="S407" s="527"/>
      <c r="T407" s="524" t="s">
        <v>1924</v>
      </c>
      <c r="U407" s="527" t="s">
        <v>1924</v>
      </c>
      <c r="V407" s="524" t="s">
        <v>1924</v>
      </c>
      <c r="W407" s="527"/>
      <c r="X407" s="524" t="s">
        <v>2218</v>
      </c>
      <c r="Y407" s="527" t="s">
        <v>2219</v>
      </c>
      <c r="Z407" s="528"/>
      <c r="AA407" s="528" t="s">
        <v>2089</v>
      </c>
      <c r="AB407" s="528"/>
      <c r="AC407" s="528"/>
      <c r="AD407" s="528"/>
      <c r="AE407" s="528"/>
      <c r="AF407" s="528"/>
      <c r="AG407" s="528"/>
      <c r="AH407" s="528"/>
      <c r="AI407" s="529" t="s">
        <v>2538</v>
      </c>
      <c r="AJ407" s="529" t="s">
        <v>2538</v>
      </c>
      <c r="AK407" s="523" t="s">
        <v>2563</v>
      </c>
      <c r="AL407" s="523" t="s">
        <v>2569</v>
      </c>
    </row>
    <row r="408" spans="1:38" ht="17.25" customHeight="1">
      <c r="A408" s="518" t="str">
        <f t="shared" si="6"/>
        <v>A02AB017-00008 Pile Work Pile Head Treatment Pretensioned Concrete Pile (Type-B)        900 ≤ DIA &lt;1000</v>
      </c>
      <c r="B408" s="523" t="s">
        <v>2570</v>
      </c>
      <c r="C408" s="523"/>
      <c r="D408" s="524" t="s">
        <v>2080</v>
      </c>
      <c r="E408" s="525" t="s">
        <v>2081</v>
      </c>
      <c r="F408" s="524" t="s">
        <v>2203</v>
      </c>
      <c r="G408" s="525" t="s">
        <v>2537</v>
      </c>
      <c r="H408" s="524" t="s">
        <v>2259</v>
      </c>
      <c r="I408" s="525" t="s">
        <v>2260</v>
      </c>
      <c r="J408" s="524" t="s">
        <v>1924</v>
      </c>
      <c r="K408" s="527"/>
      <c r="L408" s="524" t="s">
        <v>1924</v>
      </c>
      <c r="M408" s="527"/>
      <c r="N408" s="524" t="s">
        <v>1924</v>
      </c>
      <c r="O408" s="527"/>
      <c r="P408" s="524" t="s">
        <v>1924</v>
      </c>
      <c r="Q408" s="527"/>
      <c r="R408" s="524" t="s">
        <v>1924</v>
      </c>
      <c r="S408" s="527"/>
      <c r="T408" s="524" t="s">
        <v>1924</v>
      </c>
      <c r="U408" s="527" t="s">
        <v>1924</v>
      </c>
      <c r="V408" s="524" t="s">
        <v>1924</v>
      </c>
      <c r="W408" s="527"/>
      <c r="X408" s="524" t="s">
        <v>2221</v>
      </c>
      <c r="Y408" s="527" t="s">
        <v>2222</v>
      </c>
      <c r="Z408" s="528"/>
      <c r="AA408" s="528" t="s">
        <v>2089</v>
      </c>
      <c r="AB408" s="528"/>
      <c r="AC408" s="528"/>
      <c r="AD408" s="528"/>
      <c r="AE408" s="528"/>
      <c r="AF408" s="528"/>
      <c r="AG408" s="528"/>
      <c r="AH408" s="528"/>
      <c r="AI408" s="529" t="s">
        <v>2538</v>
      </c>
      <c r="AJ408" s="529" t="s">
        <v>2538</v>
      </c>
      <c r="AK408" s="523" t="s">
        <v>2563</v>
      </c>
      <c r="AL408" s="523" t="s">
        <v>2570</v>
      </c>
    </row>
    <row r="409" spans="1:38" ht="17.25" customHeight="1">
      <c r="A409" s="518" t="str">
        <f t="shared" si="6"/>
        <v>A02AB017-00009 Pile Work Pile Head Treatment Pretensioned Concrete Pile (Type-B)        1000 ≤ DIA &lt;1200</v>
      </c>
      <c r="B409" s="523" t="s">
        <v>2571</v>
      </c>
      <c r="C409" s="523"/>
      <c r="D409" s="524" t="s">
        <v>2080</v>
      </c>
      <c r="E409" s="525" t="s">
        <v>2081</v>
      </c>
      <c r="F409" s="524" t="s">
        <v>2203</v>
      </c>
      <c r="G409" s="525" t="s">
        <v>2537</v>
      </c>
      <c r="H409" s="524" t="s">
        <v>2259</v>
      </c>
      <c r="I409" s="525" t="s">
        <v>2260</v>
      </c>
      <c r="J409" s="524" t="s">
        <v>1924</v>
      </c>
      <c r="K409" s="527"/>
      <c r="L409" s="524" t="s">
        <v>1924</v>
      </c>
      <c r="M409" s="527"/>
      <c r="N409" s="524" t="s">
        <v>1924</v>
      </c>
      <c r="O409" s="527"/>
      <c r="P409" s="524" t="s">
        <v>1924</v>
      </c>
      <c r="Q409" s="527"/>
      <c r="R409" s="524" t="s">
        <v>1924</v>
      </c>
      <c r="S409" s="527"/>
      <c r="T409" s="524" t="s">
        <v>1924</v>
      </c>
      <c r="U409" s="527" t="s">
        <v>1924</v>
      </c>
      <c r="V409" s="524" t="s">
        <v>1924</v>
      </c>
      <c r="W409" s="527"/>
      <c r="X409" s="524" t="s">
        <v>2224</v>
      </c>
      <c r="Y409" s="527" t="s">
        <v>2225</v>
      </c>
      <c r="Z409" s="528"/>
      <c r="AA409" s="528" t="s">
        <v>2089</v>
      </c>
      <c r="AB409" s="528"/>
      <c r="AC409" s="528"/>
      <c r="AD409" s="528"/>
      <c r="AE409" s="528"/>
      <c r="AF409" s="528"/>
      <c r="AG409" s="528"/>
      <c r="AH409" s="528"/>
      <c r="AI409" s="529" t="s">
        <v>2538</v>
      </c>
      <c r="AJ409" s="529" t="s">
        <v>2538</v>
      </c>
      <c r="AK409" s="523" t="s">
        <v>2563</v>
      </c>
      <c r="AL409" s="523" t="s">
        <v>2571</v>
      </c>
    </row>
    <row r="410" spans="1:38" ht="17.25" customHeight="1">
      <c r="A410" s="518" t="str">
        <f t="shared" si="6"/>
        <v xml:space="preserve">A02AB018-00001 Pile Work Pile Head Treatment Pretensioned High-strength Concrete Pile (Type-A)        </v>
      </c>
      <c r="B410" s="523" t="s">
        <v>2572</v>
      </c>
      <c r="C410" s="523"/>
      <c r="D410" s="524" t="s">
        <v>2080</v>
      </c>
      <c r="E410" s="525" t="s">
        <v>2081</v>
      </c>
      <c r="F410" s="524" t="s">
        <v>2203</v>
      </c>
      <c r="G410" s="525" t="s">
        <v>2537</v>
      </c>
      <c r="H410" s="524" t="s">
        <v>2309</v>
      </c>
      <c r="I410" s="525" t="s">
        <v>2310</v>
      </c>
      <c r="J410" s="524" t="s">
        <v>1924</v>
      </c>
      <c r="K410" s="527"/>
      <c r="L410" s="524" t="s">
        <v>1924</v>
      </c>
      <c r="M410" s="527"/>
      <c r="N410" s="524" t="s">
        <v>1924</v>
      </c>
      <c r="O410" s="527"/>
      <c r="P410" s="524" t="s">
        <v>1924</v>
      </c>
      <c r="Q410" s="527"/>
      <c r="R410" s="524" t="s">
        <v>1924</v>
      </c>
      <c r="S410" s="527"/>
      <c r="T410" s="524" t="s">
        <v>1924</v>
      </c>
      <c r="U410" s="527" t="s">
        <v>1924</v>
      </c>
      <c r="V410" s="524" t="s">
        <v>1924</v>
      </c>
      <c r="W410" s="527"/>
      <c r="X410" s="524" t="s">
        <v>1924</v>
      </c>
      <c r="Y410" s="527"/>
      <c r="Z410" s="528"/>
      <c r="AA410" s="528" t="s">
        <v>2089</v>
      </c>
      <c r="AB410" s="528"/>
      <c r="AC410" s="528"/>
      <c r="AD410" s="528"/>
      <c r="AE410" s="528"/>
      <c r="AF410" s="528"/>
      <c r="AG410" s="528"/>
      <c r="AH410" s="528"/>
      <c r="AI410" s="529" t="s">
        <v>2538</v>
      </c>
      <c r="AJ410" s="529" t="s">
        <v>2538</v>
      </c>
      <c r="AK410" s="523" t="s">
        <v>2573</v>
      </c>
      <c r="AL410" s="523" t="s">
        <v>2572</v>
      </c>
    </row>
    <row r="411" spans="1:38" ht="17.25" customHeight="1">
      <c r="A411" s="518" t="str">
        <f t="shared" si="6"/>
        <v>A02AB018-00002 Pile Work Pile Head Treatment Pretensioned High-strength Concrete Pile (Type-A)        DIA&lt;400</v>
      </c>
      <c r="B411" s="523" t="s">
        <v>2574</v>
      </c>
      <c r="C411" s="523"/>
      <c r="D411" s="524" t="s">
        <v>2080</v>
      </c>
      <c r="E411" s="525" t="s">
        <v>2081</v>
      </c>
      <c r="F411" s="524" t="s">
        <v>2203</v>
      </c>
      <c r="G411" s="525" t="s">
        <v>2537</v>
      </c>
      <c r="H411" s="524" t="s">
        <v>2309</v>
      </c>
      <c r="I411" s="525" t="s">
        <v>2310</v>
      </c>
      <c r="J411" s="524" t="s">
        <v>1924</v>
      </c>
      <c r="K411" s="527"/>
      <c r="L411" s="524" t="s">
        <v>1924</v>
      </c>
      <c r="M411" s="527"/>
      <c r="N411" s="524" t="s">
        <v>1924</v>
      </c>
      <c r="O411" s="527"/>
      <c r="P411" s="524" t="s">
        <v>1924</v>
      </c>
      <c r="Q411" s="527"/>
      <c r="R411" s="524" t="s">
        <v>1924</v>
      </c>
      <c r="S411" s="527"/>
      <c r="T411" s="524" t="s">
        <v>1924</v>
      </c>
      <c r="U411" s="527" t="s">
        <v>1924</v>
      </c>
      <c r="V411" s="524" t="s">
        <v>1924</v>
      </c>
      <c r="W411" s="527"/>
      <c r="X411" s="524" t="s">
        <v>2203</v>
      </c>
      <c r="Y411" s="527" t="s">
        <v>2204</v>
      </c>
      <c r="Z411" s="528"/>
      <c r="AA411" s="528" t="s">
        <v>2089</v>
      </c>
      <c r="AB411" s="528"/>
      <c r="AC411" s="528"/>
      <c r="AD411" s="528"/>
      <c r="AE411" s="528"/>
      <c r="AF411" s="528"/>
      <c r="AG411" s="528"/>
      <c r="AH411" s="528"/>
      <c r="AI411" s="529" t="s">
        <v>2538</v>
      </c>
      <c r="AJ411" s="529" t="s">
        <v>2538</v>
      </c>
      <c r="AK411" s="523" t="s">
        <v>2573</v>
      </c>
      <c r="AL411" s="523" t="s">
        <v>2574</v>
      </c>
    </row>
    <row r="412" spans="1:38" ht="17.25" customHeight="1">
      <c r="A412" s="518" t="str">
        <f t="shared" si="6"/>
        <v>A02AB018-00003 Pile Work Pile Head Treatment Pretensioned High-strength Concrete Pile (Type-A)        400 ≤ DIA &lt;500</v>
      </c>
      <c r="B412" s="523" t="s">
        <v>2575</v>
      </c>
      <c r="C412" s="523"/>
      <c r="D412" s="524" t="s">
        <v>2080</v>
      </c>
      <c r="E412" s="525" t="s">
        <v>2081</v>
      </c>
      <c r="F412" s="524" t="s">
        <v>2203</v>
      </c>
      <c r="G412" s="525" t="s">
        <v>2537</v>
      </c>
      <c r="H412" s="524" t="s">
        <v>2309</v>
      </c>
      <c r="I412" s="525" t="s">
        <v>2310</v>
      </c>
      <c r="J412" s="524" t="s">
        <v>1924</v>
      </c>
      <c r="K412" s="527"/>
      <c r="L412" s="524" t="s">
        <v>1924</v>
      </c>
      <c r="M412" s="527"/>
      <c r="N412" s="524" t="s">
        <v>1924</v>
      </c>
      <c r="O412" s="527"/>
      <c r="P412" s="524" t="s">
        <v>1924</v>
      </c>
      <c r="Q412" s="527"/>
      <c r="R412" s="524" t="s">
        <v>1924</v>
      </c>
      <c r="S412" s="527"/>
      <c r="T412" s="524" t="s">
        <v>1924</v>
      </c>
      <c r="U412" s="527" t="s">
        <v>1924</v>
      </c>
      <c r="V412" s="524" t="s">
        <v>1924</v>
      </c>
      <c r="W412" s="527"/>
      <c r="X412" s="524" t="s">
        <v>2206</v>
      </c>
      <c r="Y412" s="527" t="s">
        <v>2207</v>
      </c>
      <c r="Z412" s="528"/>
      <c r="AA412" s="528" t="s">
        <v>2089</v>
      </c>
      <c r="AB412" s="528"/>
      <c r="AC412" s="528"/>
      <c r="AD412" s="528"/>
      <c r="AE412" s="528"/>
      <c r="AF412" s="528"/>
      <c r="AG412" s="528"/>
      <c r="AH412" s="528"/>
      <c r="AI412" s="529" t="s">
        <v>2538</v>
      </c>
      <c r="AJ412" s="529" t="s">
        <v>2538</v>
      </c>
      <c r="AK412" s="523" t="s">
        <v>2573</v>
      </c>
      <c r="AL412" s="523" t="s">
        <v>2575</v>
      </c>
    </row>
    <row r="413" spans="1:38" ht="17.25" customHeight="1">
      <c r="A413" s="518" t="str">
        <f t="shared" si="6"/>
        <v>A02AB018-00004 Pile Work Pile Head Treatment Pretensioned High-strength Concrete Pile (Type-A)        500 ≤ DIA &lt;600</v>
      </c>
      <c r="B413" s="523" t="s">
        <v>2576</v>
      </c>
      <c r="C413" s="523"/>
      <c r="D413" s="524" t="s">
        <v>2080</v>
      </c>
      <c r="E413" s="525" t="s">
        <v>2081</v>
      </c>
      <c r="F413" s="524" t="s">
        <v>2203</v>
      </c>
      <c r="G413" s="525" t="s">
        <v>2537</v>
      </c>
      <c r="H413" s="524" t="s">
        <v>2309</v>
      </c>
      <c r="I413" s="525" t="s">
        <v>2310</v>
      </c>
      <c r="J413" s="524" t="s">
        <v>1924</v>
      </c>
      <c r="K413" s="527"/>
      <c r="L413" s="524" t="s">
        <v>1924</v>
      </c>
      <c r="M413" s="527"/>
      <c r="N413" s="524" t="s">
        <v>1924</v>
      </c>
      <c r="O413" s="527"/>
      <c r="P413" s="524" t="s">
        <v>1924</v>
      </c>
      <c r="Q413" s="527"/>
      <c r="R413" s="524" t="s">
        <v>1924</v>
      </c>
      <c r="S413" s="527"/>
      <c r="T413" s="524" t="s">
        <v>1924</v>
      </c>
      <c r="U413" s="527" t="s">
        <v>1924</v>
      </c>
      <c r="V413" s="524" t="s">
        <v>1924</v>
      </c>
      <c r="W413" s="527"/>
      <c r="X413" s="524" t="s">
        <v>2209</v>
      </c>
      <c r="Y413" s="527" t="s">
        <v>2210</v>
      </c>
      <c r="Z413" s="528"/>
      <c r="AA413" s="528" t="s">
        <v>2089</v>
      </c>
      <c r="AB413" s="528"/>
      <c r="AC413" s="528"/>
      <c r="AD413" s="528"/>
      <c r="AE413" s="528"/>
      <c r="AF413" s="528"/>
      <c r="AG413" s="528"/>
      <c r="AH413" s="528"/>
      <c r="AI413" s="529" t="s">
        <v>2538</v>
      </c>
      <c r="AJ413" s="529" t="s">
        <v>2538</v>
      </c>
      <c r="AK413" s="523" t="s">
        <v>2573</v>
      </c>
      <c r="AL413" s="523" t="s">
        <v>2576</v>
      </c>
    </row>
    <row r="414" spans="1:38" ht="17.25" customHeight="1">
      <c r="A414" s="518" t="str">
        <f t="shared" si="6"/>
        <v>A02AB018-00005 Pile Work Pile Head Treatment Pretensioned High-strength Concrete Pile (Type-A)        600 ≤ DIA &lt;700</v>
      </c>
      <c r="B414" s="523" t="s">
        <v>2577</v>
      </c>
      <c r="C414" s="523"/>
      <c r="D414" s="524" t="s">
        <v>2080</v>
      </c>
      <c r="E414" s="525" t="s">
        <v>2081</v>
      </c>
      <c r="F414" s="524" t="s">
        <v>2203</v>
      </c>
      <c r="G414" s="525" t="s">
        <v>2537</v>
      </c>
      <c r="H414" s="524" t="s">
        <v>2309</v>
      </c>
      <c r="I414" s="525" t="s">
        <v>2310</v>
      </c>
      <c r="J414" s="524" t="s">
        <v>1924</v>
      </c>
      <c r="K414" s="527"/>
      <c r="L414" s="524" t="s">
        <v>1924</v>
      </c>
      <c r="M414" s="527"/>
      <c r="N414" s="524" t="s">
        <v>1924</v>
      </c>
      <c r="O414" s="527"/>
      <c r="P414" s="524" t="s">
        <v>1924</v>
      </c>
      <c r="Q414" s="527"/>
      <c r="R414" s="524" t="s">
        <v>1924</v>
      </c>
      <c r="S414" s="527"/>
      <c r="T414" s="524" t="s">
        <v>1924</v>
      </c>
      <c r="U414" s="527" t="s">
        <v>1924</v>
      </c>
      <c r="V414" s="524" t="s">
        <v>1924</v>
      </c>
      <c r="W414" s="527"/>
      <c r="X414" s="524" t="s">
        <v>2212</v>
      </c>
      <c r="Y414" s="527" t="s">
        <v>2213</v>
      </c>
      <c r="Z414" s="528"/>
      <c r="AA414" s="528" t="s">
        <v>2089</v>
      </c>
      <c r="AB414" s="528"/>
      <c r="AC414" s="528"/>
      <c r="AD414" s="528"/>
      <c r="AE414" s="528"/>
      <c r="AF414" s="528"/>
      <c r="AG414" s="528"/>
      <c r="AH414" s="528"/>
      <c r="AI414" s="529" t="s">
        <v>2538</v>
      </c>
      <c r="AJ414" s="529" t="s">
        <v>2538</v>
      </c>
      <c r="AK414" s="523" t="s">
        <v>2573</v>
      </c>
      <c r="AL414" s="523" t="s">
        <v>2577</v>
      </c>
    </row>
    <row r="415" spans="1:38" ht="17.25" customHeight="1">
      <c r="A415" s="518" t="str">
        <f t="shared" si="6"/>
        <v>A02AB018-00006 Pile Work Pile Head Treatment Pretensioned High-strength Concrete Pile (Type-A)        700 ≤ DIA &lt;800</v>
      </c>
      <c r="B415" s="523" t="s">
        <v>2578</v>
      </c>
      <c r="C415" s="523"/>
      <c r="D415" s="524" t="s">
        <v>2080</v>
      </c>
      <c r="E415" s="525" t="s">
        <v>2081</v>
      </c>
      <c r="F415" s="524" t="s">
        <v>2203</v>
      </c>
      <c r="G415" s="525" t="s">
        <v>2537</v>
      </c>
      <c r="H415" s="524" t="s">
        <v>2309</v>
      </c>
      <c r="I415" s="525" t="s">
        <v>2310</v>
      </c>
      <c r="J415" s="524" t="s">
        <v>1924</v>
      </c>
      <c r="K415" s="527"/>
      <c r="L415" s="524" t="s">
        <v>1924</v>
      </c>
      <c r="M415" s="527"/>
      <c r="N415" s="524" t="s">
        <v>1924</v>
      </c>
      <c r="O415" s="527"/>
      <c r="P415" s="524" t="s">
        <v>1924</v>
      </c>
      <c r="Q415" s="527"/>
      <c r="R415" s="524" t="s">
        <v>1924</v>
      </c>
      <c r="S415" s="527"/>
      <c r="T415" s="524" t="s">
        <v>1924</v>
      </c>
      <c r="U415" s="527" t="s">
        <v>1924</v>
      </c>
      <c r="V415" s="524" t="s">
        <v>1924</v>
      </c>
      <c r="W415" s="527"/>
      <c r="X415" s="524" t="s">
        <v>2215</v>
      </c>
      <c r="Y415" s="527" t="s">
        <v>2216</v>
      </c>
      <c r="Z415" s="528"/>
      <c r="AA415" s="528" t="s">
        <v>2089</v>
      </c>
      <c r="AB415" s="528"/>
      <c r="AC415" s="528"/>
      <c r="AD415" s="528"/>
      <c r="AE415" s="528"/>
      <c r="AF415" s="528"/>
      <c r="AG415" s="528"/>
      <c r="AH415" s="528"/>
      <c r="AI415" s="529" t="s">
        <v>2538</v>
      </c>
      <c r="AJ415" s="529" t="s">
        <v>2538</v>
      </c>
      <c r="AK415" s="523" t="s">
        <v>2573</v>
      </c>
      <c r="AL415" s="523" t="s">
        <v>2578</v>
      </c>
    </row>
    <row r="416" spans="1:38" ht="17.25" customHeight="1">
      <c r="A416" s="518" t="str">
        <f t="shared" si="6"/>
        <v>A02AB018-00007 Pile Work Pile Head Treatment Pretensioned High-strength Concrete Pile (Type-A)        800 ≤ DIA &lt;900</v>
      </c>
      <c r="B416" s="523" t="s">
        <v>2579</v>
      </c>
      <c r="C416" s="523"/>
      <c r="D416" s="524" t="s">
        <v>2080</v>
      </c>
      <c r="E416" s="525" t="s">
        <v>2081</v>
      </c>
      <c r="F416" s="524" t="s">
        <v>2203</v>
      </c>
      <c r="G416" s="525" t="s">
        <v>2537</v>
      </c>
      <c r="H416" s="524" t="s">
        <v>2309</v>
      </c>
      <c r="I416" s="525" t="s">
        <v>2310</v>
      </c>
      <c r="J416" s="524" t="s">
        <v>1924</v>
      </c>
      <c r="K416" s="527"/>
      <c r="L416" s="524" t="s">
        <v>1924</v>
      </c>
      <c r="M416" s="527"/>
      <c r="N416" s="524" t="s">
        <v>1924</v>
      </c>
      <c r="O416" s="527"/>
      <c r="P416" s="524" t="s">
        <v>1924</v>
      </c>
      <c r="Q416" s="527"/>
      <c r="R416" s="524" t="s">
        <v>1924</v>
      </c>
      <c r="S416" s="527"/>
      <c r="T416" s="524" t="s">
        <v>1924</v>
      </c>
      <c r="U416" s="527" t="s">
        <v>1924</v>
      </c>
      <c r="V416" s="524" t="s">
        <v>1924</v>
      </c>
      <c r="W416" s="527"/>
      <c r="X416" s="524" t="s">
        <v>2218</v>
      </c>
      <c r="Y416" s="527" t="s">
        <v>2219</v>
      </c>
      <c r="Z416" s="528"/>
      <c r="AA416" s="528" t="s">
        <v>2089</v>
      </c>
      <c r="AB416" s="528"/>
      <c r="AC416" s="528"/>
      <c r="AD416" s="528"/>
      <c r="AE416" s="528"/>
      <c r="AF416" s="528"/>
      <c r="AG416" s="528"/>
      <c r="AH416" s="528"/>
      <c r="AI416" s="529" t="s">
        <v>2538</v>
      </c>
      <c r="AJ416" s="529" t="s">
        <v>2538</v>
      </c>
      <c r="AK416" s="523" t="s">
        <v>2573</v>
      </c>
      <c r="AL416" s="523" t="s">
        <v>2579</v>
      </c>
    </row>
    <row r="417" spans="1:38" ht="17.25" customHeight="1">
      <c r="A417" s="518" t="str">
        <f t="shared" si="6"/>
        <v>A02AB018-00008 Pile Work Pile Head Treatment Pretensioned High-strength Concrete Pile (Type-A)        900 ≤ DIA &lt;1000</v>
      </c>
      <c r="B417" s="523" t="s">
        <v>2580</v>
      </c>
      <c r="C417" s="523"/>
      <c r="D417" s="524" t="s">
        <v>2080</v>
      </c>
      <c r="E417" s="525" t="s">
        <v>2081</v>
      </c>
      <c r="F417" s="524" t="s">
        <v>2203</v>
      </c>
      <c r="G417" s="525" t="s">
        <v>2537</v>
      </c>
      <c r="H417" s="524" t="s">
        <v>2309</v>
      </c>
      <c r="I417" s="525" t="s">
        <v>2310</v>
      </c>
      <c r="J417" s="524" t="s">
        <v>1924</v>
      </c>
      <c r="K417" s="527"/>
      <c r="L417" s="524" t="s">
        <v>1924</v>
      </c>
      <c r="M417" s="527"/>
      <c r="N417" s="524" t="s">
        <v>1924</v>
      </c>
      <c r="O417" s="527"/>
      <c r="P417" s="524" t="s">
        <v>1924</v>
      </c>
      <c r="Q417" s="527"/>
      <c r="R417" s="524" t="s">
        <v>1924</v>
      </c>
      <c r="S417" s="527"/>
      <c r="T417" s="524" t="s">
        <v>1924</v>
      </c>
      <c r="U417" s="527" t="s">
        <v>1924</v>
      </c>
      <c r="V417" s="524" t="s">
        <v>1924</v>
      </c>
      <c r="W417" s="527"/>
      <c r="X417" s="524" t="s">
        <v>2221</v>
      </c>
      <c r="Y417" s="527" t="s">
        <v>2222</v>
      </c>
      <c r="Z417" s="528"/>
      <c r="AA417" s="528" t="s">
        <v>2089</v>
      </c>
      <c r="AB417" s="528"/>
      <c r="AC417" s="528"/>
      <c r="AD417" s="528"/>
      <c r="AE417" s="528"/>
      <c r="AF417" s="528"/>
      <c r="AG417" s="528"/>
      <c r="AH417" s="528"/>
      <c r="AI417" s="529" t="s">
        <v>2538</v>
      </c>
      <c r="AJ417" s="529" t="s">
        <v>2538</v>
      </c>
      <c r="AK417" s="523" t="s">
        <v>2573</v>
      </c>
      <c r="AL417" s="523" t="s">
        <v>2580</v>
      </c>
    </row>
    <row r="418" spans="1:38" ht="17.25" customHeight="1">
      <c r="A418" s="518" t="str">
        <f t="shared" si="6"/>
        <v>A02AB018-00009 Pile Work Pile Head Treatment Pretensioned High-strength Concrete Pile (Type-A)        1000 ≤ DIA &lt;1200</v>
      </c>
      <c r="B418" s="523" t="s">
        <v>2581</v>
      </c>
      <c r="C418" s="523"/>
      <c r="D418" s="524" t="s">
        <v>2080</v>
      </c>
      <c r="E418" s="525" t="s">
        <v>2081</v>
      </c>
      <c r="F418" s="524" t="s">
        <v>2203</v>
      </c>
      <c r="G418" s="525" t="s">
        <v>2537</v>
      </c>
      <c r="H418" s="524" t="s">
        <v>2309</v>
      </c>
      <c r="I418" s="525" t="s">
        <v>2310</v>
      </c>
      <c r="J418" s="524" t="s">
        <v>1924</v>
      </c>
      <c r="K418" s="527"/>
      <c r="L418" s="524" t="s">
        <v>1924</v>
      </c>
      <c r="M418" s="527"/>
      <c r="N418" s="524" t="s">
        <v>1924</v>
      </c>
      <c r="O418" s="527"/>
      <c r="P418" s="524" t="s">
        <v>1924</v>
      </c>
      <c r="Q418" s="527"/>
      <c r="R418" s="524" t="s">
        <v>1924</v>
      </c>
      <c r="S418" s="527"/>
      <c r="T418" s="524" t="s">
        <v>1924</v>
      </c>
      <c r="U418" s="527" t="s">
        <v>1924</v>
      </c>
      <c r="V418" s="524" t="s">
        <v>1924</v>
      </c>
      <c r="W418" s="527"/>
      <c r="X418" s="524" t="s">
        <v>2224</v>
      </c>
      <c r="Y418" s="527" t="s">
        <v>2225</v>
      </c>
      <c r="Z418" s="528"/>
      <c r="AA418" s="528" t="s">
        <v>2089</v>
      </c>
      <c r="AB418" s="528"/>
      <c r="AC418" s="528"/>
      <c r="AD418" s="528"/>
      <c r="AE418" s="528"/>
      <c r="AF418" s="528"/>
      <c r="AG418" s="528"/>
      <c r="AH418" s="528"/>
      <c r="AI418" s="529" t="s">
        <v>2538</v>
      </c>
      <c r="AJ418" s="529" t="s">
        <v>2538</v>
      </c>
      <c r="AK418" s="523" t="s">
        <v>2573</v>
      </c>
      <c r="AL418" s="523" t="s">
        <v>2581</v>
      </c>
    </row>
    <row r="419" spans="1:38" ht="17.25" customHeight="1">
      <c r="A419" s="518" t="str">
        <f t="shared" si="6"/>
        <v xml:space="preserve">A02AB019-00001 Pile Work Pile Head Treatment Pretensioned High-strength Concrete Pile (Type-B)        </v>
      </c>
      <c r="B419" s="523" t="s">
        <v>2582</v>
      </c>
      <c r="C419" s="523"/>
      <c r="D419" s="524" t="s">
        <v>2080</v>
      </c>
      <c r="E419" s="525" t="s">
        <v>2081</v>
      </c>
      <c r="F419" s="524" t="s">
        <v>2203</v>
      </c>
      <c r="G419" s="525" t="s">
        <v>2537</v>
      </c>
      <c r="H419" s="524" t="s">
        <v>2359</v>
      </c>
      <c r="I419" s="525" t="s">
        <v>2360</v>
      </c>
      <c r="J419" s="524" t="s">
        <v>1924</v>
      </c>
      <c r="K419" s="527"/>
      <c r="L419" s="524" t="s">
        <v>1924</v>
      </c>
      <c r="M419" s="527"/>
      <c r="N419" s="524" t="s">
        <v>1924</v>
      </c>
      <c r="O419" s="527"/>
      <c r="P419" s="524" t="s">
        <v>1924</v>
      </c>
      <c r="Q419" s="527"/>
      <c r="R419" s="524" t="s">
        <v>1924</v>
      </c>
      <c r="S419" s="527"/>
      <c r="T419" s="524" t="s">
        <v>1924</v>
      </c>
      <c r="U419" s="527" t="s">
        <v>1924</v>
      </c>
      <c r="V419" s="524" t="s">
        <v>1924</v>
      </c>
      <c r="W419" s="527"/>
      <c r="X419" s="524" t="s">
        <v>1924</v>
      </c>
      <c r="Y419" s="527"/>
      <c r="Z419" s="528"/>
      <c r="AA419" s="528" t="s">
        <v>2089</v>
      </c>
      <c r="AB419" s="528"/>
      <c r="AC419" s="528"/>
      <c r="AD419" s="528"/>
      <c r="AE419" s="528"/>
      <c r="AF419" s="528"/>
      <c r="AG419" s="528"/>
      <c r="AH419" s="528"/>
      <c r="AI419" s="529" t="s">
        <v>2538</v>
      </c>
      <c r="AJ419" s="529" t="s">
        <v>2538</v>
      </c>
      <c r="AK419" s="523" t="s">
        <v>2583</v>
      </c>
      <c r="AL419" s="523" t="s">
        <v>2582</v>
      </c>
    </row>
    <row r="420" spans="1:38" ht="17.25" customHeight="1">
      <c r="A420" s="518" t="str">
        <f t="shared" si="6"/>
        <v>A02AB019-00002 Pile Work Pile Head Treatment Pretensioned High-strength Concrete Pile (Type-B)        DIA&lt;400</v>
      </c>
      <c r="B420" s="523" t="s">
        <v>2584</v>
      </c>
      <c r="C420" s="523"/>
      <c r="D420" s="524" t="s">
        <v>2080</v>
      </c>
      <c r="E420" s="525" t="s">
        <v>2081</v>
      </c>
      <c r="F420" s="524" t="s">
        <v>2203</v>
      </c>
      <c r="G420" s="525" t="s">
        <v>2537</v>
      </c>
      <c r="H420" s="524" t="s">
        <v>2359</v>
      </c>
      <c r="I420" s="525" t="s">
        <v>2360</v>
      </c>
      <c r="J420" s="524" t="s">
        <v>1924</v>
      </c>
      <c r="K420" s="527"/>
      <c r="L420" s="524" t="s">
        <v>1924</v>
      </c>
      <c r="M420" s="527"/>
      <c r="N420" s="524" t="s">
        <v>1924</v>
      </c>
      <c r="O420" s="527"/>
      <c r="P420" s="524" t="s">
        <v>1924</v>
      </c>
      <c r="Q420" s="527"/>
      <c r="R420" s="524" t="s">
        <v>1924</v>
      </c>
      <c r="S420" s="527"/>
      <c r="T420" s="524" t="s">
        <v>1924</v>
      </c>
      <c r="U420" s="527" t="s">
        <v>1924</v>
      </c>
      <c r="V420" s="524" t="s">
        <v>1924</v>
      </c>
      <c r="W420" s="527"/>
      <c r="X420" s="524" t="s">
        <v>2203</v>
      </c>
      <c r="Y420" s="527" t="s">
        <v>2204</v>
      </c>
      <c r="Z420" s="528"/>
      <c r="AA420" s="528" t="s">
        <v>2089</v>
      </c>
      <c r="AB420" s="528"/>
      <c r="AC420" s="528"/>
      <c r="AD420" s="528"/>
      <c r="AE420" s="528"/>
      <c r="AF420" s="528"/>
      <c r="AG420" s="528"/>
      <c r="AH420" s="528"/>
      <c r="AI420" s="529" t="s">
        <v>2538</v>
      </c>
      <c r="AJ420" s="529" t="s">
        <v>2538</v>
      </c>
      <c r="AK420" s="523" t="s">
        <v>2583</v>
      </c>
      <c r="AL420" s="523" t="s">
        <v>2584</v>
      </c>
    </row>
    <row r="421" spans="1:38" ht="17.25" customHeight="1">
      <c r="A421" s="518" t="str">
        <f t="shared" si="6"/>
        <v>A02AB019-00003 Pile Work Pile Head Treatment Pretensioned High-strength Concrete Pile (Type-B)        400 ≤ DIA &lt;500</v>
      </c>
      <c r="B421" s="523" t="s">
        <v>2585</v>
      </c>
      <c r="C421" s="523"/>
      <c r="D421" s="524" t="s">
        <v>2080</v>
      </c>
      <c r="E421" s="525" t="s">
        <v>2081</v>
      </c>
      <c r="F421" s="524" t="s">
        <v>2203</v>
      </c>
      <c r="G421" s="525" t="s">
        <v>2537</v>
      </c>
      <c r="H421" s="524" t="s">
        <v>2359</v>
      </c>
      <c r="I421" s="525" t="s">
        <v>2360</v>
      </c>
      <c r="J421" s="524" t="s">
        <v>1924</v>
      </c>
      <c r="K421" s="527"/>
      <c r="L421" s="524" t="s">
        <v>1924</v>
      </c>
      <c r="M421" s="527"/>
      <c r="N421" s="524" t="s">
        <v>1924</v>
      </c>
      <c r="O421" s="527"/>
      <c r="P421" s="524" t="s">
        <v>1924</v>
      </c>
      <c r="Q421" s="527"/>
      <c r="R421" s="524" t="s">
        <v>1924</v>
      </c>
      <c r="S421" s="527"/>
      <c r="T421" s="524" t="s">
        <v>1924</v>
      </c>
      <c r="U421" s="527" t="s">
        <v>1924</v>
      </c>
      <c r="V421" s="524" t="s">
        <v>1924</v>
      </c>
      <c r="W421" s="527"/>
      <c r="X421" s="524" t="s">
        <v>2206</v>
      </c>
      <c r="Y421" s="527" t="s">
        <v>2207</v>
      </c>
      <c r="Z421" s="528"/>
      <c r="AA421" s="528" t="s">
        <v>2089</v>
      </c>
      <c r="AB421" s="528"/>
      <c r="AC421" s="528"/>
      <c r="AD421" s="528"/>
      <c r="AE421" s="528"/>
      <c r="AF421" s="528"/>
      <c r="AG421" s="528"/>
      <c r="AH421" s="528"/>
      <c r="AI421" s="529" t="s">
        <v>2538</v>
      </c>
      <c r="AJ421" s="529" t="s">
        <v>2538</v>
      </c>
      <c r="AK421" s="523" t="s">
        <v>2583</v>
      </c>
      <c r="AL421" s="523" t="s">
        <v>2585</v>
      </c>
    </row>
    <row r="422" spans="1:38" s="537" customFormat="1" ht="17.25" customHeight="1">
      <c r="A422" s="518" t="str">
        <f t="shared" si="6"/>
        <v>A02AB019-00004 Pile Work Pile Head Treatment Pretensioned High-strength Concrete Pile (Type-B)        500 ≤ DIA &lt;600</v>
      </c>
      <c r="B422" s="523" t="s">
        <v>2586</v>
      </c>
      <c r="C422" s="523"/>
      <c r="D422" s="524" t="s">
        <v>2080</v>
      </c>
      <c r="E422" s="525" t="s">
        <v>2081</v>
      </c>
      <c r="F422" s="524" t="s">
        <v>2203</v>
      </c>
      <c r="G422" s="525" t="s">
        <v>2537</v>
      </c>
      <c r="H422" s="524" t="s">
        <v>2359</v>
      </c>
      <c r="I422" s="525" t="s">
        <v>2360</v>
      </c>
      <c r="J422" s="524" t="s">
        <v>1924</v>
      </c>
      <c r="K422" s="527"/>
      <c r="L422" s="524" t="s">
        <v>1924</v>
      </c>
      <c r="M422" s="527"/>
      <c r="N422" s="524" t="s">
        <v>1924</v>
      </c>
      <c r="O422" s="527"/>
      <c r="P422" s="524" t="s">
        <v>1924</v>
      </c>
      <c r="Q422" s="527"/>
      <c r="R422" s="524" t="s">
        <v>1924</v>
      </c>
      <c r="S422" s="527"/>
      <c r="T422" s="524" t="s">
        <v>1924</v>
      </c>
      <c r="U422" s="527" t="s">
        <v>1924</v>
      </c>
      <c r="V422" s="524" t="s">
        <v>1924</v>
      </c>
      <c r="W422" s="527"/>
      <c r="X422" s="524" t="s">
        <v>2209</v>
      </c>
      <c r="Y422" s="527" t="s">
        <v>2210</v>
      </c>
      <c r="Z422" s="528"/>
      <c r="AA422" s="528" t="s">
        <v>2089</v>
      </c>
      <c r="AB422" s="528"/>
      <c r="AC422" s="528"/>
      <c r="AD422" s="528"/>
      <c r="AE422" s="528"/>
      <c r="AF422" s="528"/>
      <c r="AG422" s="528"/>
      <c r="AH422" s="528"/>
      <c r="AI422" s="529" t="s">
        <v>2538</v>
      </c>
      <c r="AJ422" s="529" t="s">
        <v>2538</v>
      </c>
      <c r="AK422" s="523" t="s">
        <v>2583</v>
      </c>
      <c r="AL422" s="523" t="s">
        <v>2586</v>
      </c>
    </row>
    <row r="423" spans="1:38" s="537" customFormat="1" ht="17.25" customHeight="1">
      <c r="A423" s="518" t="str">
        <f t="shared" si="6"/>
        <v>A02AB019-00005 Pile Work Pile Head Treatment Pretensioned High-strength Concrete Pile (Type-B)        600 ≤ DIA &lt;700</v>
      </c>
      <c r="B423" s="523" t="s">
        <v>2587</v>
      </c>
      <c r="C423" s="523"/>
      <c r="D423" s="524" t="s">
        <v>2080</v>
      </c>
      <c r="E423" s="525" t="s">
        <v>2081</v>
      </c>
      <c r="F423" s="524" t="s">
        <v>2203</v>
      </c>
      <c r="G423" s="525" t="s">
        <v>2537</v>
      </c>
      <c r="H423" s="524" t="s">
        <v>2359</v>
      </c>
      <c r="I423" s="525" t="s">
        <v>2360</v>
      </c>
      <c r="J423" s="524" t="s">
        <v>1924</v>
      </c>
      <c r="K423" s="527"/>
      <c r="L423" s="524" t="s">
        <v>1924</v>
      </c>
      <c r="M423" s="527"/>
      <c r="N423" s="524" t="s">
        <v>1924</v>
      </c>
      <c r="O423" s="527"/>
      <c r="P423" s="524" t="s">
        <v>1924</v>
      </c>
      <c r="Q423" s="527"/>
      <c r="R423" s="524" t="s">
        <v>1924</v>
      </c>
      <c r="S423" s="527"/>
      <c r="T423" s="524" t="s">
        <v>1924</v>
      </c>
      <c r="U423" s="527" t="s">
        <v>1924</v>
      </c>
      <c r="V423" s="524" t="s">
        <v>1924</v>
      </c>
      <c r="W423" s="527"/>
      <c r="X423" s="524" t="s">
        <v>2212</v>
      </c>
      <c r="Y423" s="527" t="s">
        <v>2213</v>
      </c>
      <c r="Z423" s="528"/>
      <c r="AA423" s="528" t="s">
        <v>2089</v>
      </c>
      <c r="AB423" s="528"/>
      <c r="AC423" s="528"/>
      <c r="AD423" s="528"/>
      <c r="AE423" s="528"/>
      <c r="AF423" s="528"/>
      <c r="AG423" s="528"/>
      <c r="AH423" s="528"/>
      <c r="AI423" s="529" t="s">
        <v>2538</v>
      </c>
      <c r="AJ423" s="529" t="s">
        <v>2538</v>
      </c>
      <c r="AK423" s="523" t="s">
        <v>2583</v>
      </c>
      <c r="AL423" s="523" t="s">
        <v>2587</v>
      </c>
    </row>
    <row r="424" spans="1:38" s="537" customFormat="1" ht="17.25" customHeight="1">
      <c r="A424" s="518" t="str">
        <f t="shared" si="6"/>
        <v>A02AB019-00006 Pile Work Pile Head Treatment Pretensioned High-strength Concrete Pile (Type-B)        700 ≤ DIA &lt;800</v>
      </c>
      <c r="B424" s="523" t="s">
        <v>2588</v>
      </c>
      <c r="C424" s="523"/>
      <c r="D424" s="524" t="s">
        <v>2080</v>
      </c>
      <c r="E424" s="525" t="s">
        <v>2081</v>
      </c>
      <c r="F424" s="524" t="s">
        <v>2203</v>
      </c>
      <c r="G424" s="525" t="s">
        <v>2537</v>
      </c>
      <c r="H424" s="524" t="s">
        <v>2359</v>
      </c>
      <c r="I424" s="525" t="s">
        <v>2360</v>
      </c>
      <c r="J424" s="524" t="s">
        <v>1924</v>
      </c>
      <c r="K424" s="527"/>
      <c r="L424" s="524" t="s">
        <v>1924</v>
      </c>
      <c r="M424" s="527"/>
      <c r="N424" s="524" t="s">
        <v>1924</v>
      </c>
      <c r="O424" s="527"/>
      <c r="P424" s="524" t="s">
        <v>1924</v>
      </c>
      <c r="Q424" s="527"/>
      <c r="R424" s="524" t="s">
        <v>1924</v>
      </c>
      <c r="S424" s="527"/>
      <c r="T424" s="524" t="s">
        <v>1924</v>
      </c>
      <c r="U424" s="527" t="s">
        <v>1924</v>
      </c>
      <c r="V424" s="524" t="s">
        <v>1924</v>
      </c>
      <c r="W424" s="527"/>
      <c r="X424" s="524" t="s">
        <v>2215</v>
      </c>
      <c r="Y424" s="527" t="s">
        <v>2216</v>
      </c>
      <c r="Z424" s="528"/>
      <c r="AA424" s="528" t="s">
        <v>2089</v>
      </c>
      <c r="AB424" s="528"/>
      <c r="AC424" s="528"/>
      <c r="AD424" s="528"/>
      <c r="AE424" s="528"/>
      <c r="AF424" s="528"/>
      <c r="AG424" s="528"/>
      <c r="AH424" s="528"/>
      <c r="AI424" s="529" t="s">
        <v>2538</v>
      </c>
      <c r="AJ424" s="529" t="s">
        <v>2538</v>
      </c>
      <c r="AK424" s="523" t="s">
        <v>2583</v>
      </c>
      <c r="AL424" s="523" t="s">
        <v>2588</v>
      </c>
    </row>
    <row r="425" spans="1:38" s="537" customFormat="1" ht="17.25" customHeight="1">
      <c r="A425" s="518" t="str">
        <f t="shared" si="6"/>
        <v>A02AB019-00007 Pile Work Pile Head Treatment Pretensioned High-strength Concrete Pile (Type-B)        800 ≤ DIA &lt;900</v>
      </c>
      <c r="B425" s="523" t="s">
        <v>2589</v>
      </c>
      <c r="C425" s="523"/>
      <c r="D425" s="524" t="s">
        <v>2080</v>
      </c>
      <c r="E425" s="525" t="s">
        <v>2081</v>
      </c>
      <c r="F425" s="524" t="s">
        <v>2203</v>
      </c>
      <c r="G425" s="525" t="s">
        <v>2537</v>
      </c>
      <c r="H425" s="524" t="s">
        <v>2359</v>
      </c>
      <c r="I425" s="525" t="s">
        <v>2360</v>
      </c>
      <c r="J425" s="524" t="s">
        <v>1924</v>
      </c>
      <c r="K425" s="527"/>
      <c r="L425" s="524" t="s">
        <v>1924</v>
      </c>
      <c r="M425" s="527"/>
      <c r="N425" s="524" t="s">
        <v>1924</v>
      </c>
      <c r="O425" s="527"/>
      <c r="P425" s="524" t="s">
        <v>1924</v>
      </c>
      <c r="Q425" s="527"/>
      <c r="R425" s="524" t="s">
        <v>1924</v>
      </c>
      <c r="S425" s="527"/>
      <c r="T425" s="524" t="s">
        <v>1924</v>
      </c>
      <c r="U425" s="527" t="s">
        <v>1924</v>
      </c>
      <c r="V425" s="524" t="s">
        <v>1924</v>
      </c>
      <c r="W425" s="527"/>
      <c r="X425" s="524" t="s">
        <v>2218</v>
      </c>
      <c r="Y425" s="527" t="s">
        <v>2219</v>
      </c>
      <c r="Z425" s="528"/>
      <c r="AA425" s="528" t="s">
        <v>2089</v>
      </c>
      <c r="AB425" s="528"/>
      <c r="AC425" s="528"/>
      <c r="AD425" s="528"/>
      <c r="AE425" s="528"/>
      <c r="AF425" s="528"/>
      <c r="AG425" s="528"/>
      <c r="AH425" s="528"/>
      <c r="AI425" s="529" t="s">
        <v>2538</v>
      </c>
      <c r="AJ425" s="529" t="s">
        <v>2538</v>
      </c>
      <c r="AK425" s="523" t="s">
        <v>2583</v>
      </c>
      <c r="AL425" s="523" t="s">
        <v>2589</v>
      </c>
    </row>
    <row r="426" spans="1:38" s="537" customFormat="1" ht="17.25" customHeight="1">
      <c r="A426" s="518" t="str">
        <f t="shared" si="6"/>
        <v>A02AB019-00008 Pile Work Pile Head Treatment Pretensioned High-strength Concrete Pile (Type-B)        900 ≤ DIA &lt;1000</v>
      </c>
      <c r="B426" s="523" t="s">
        <v>2590</v>
      </c>
      <c r="C426" s="523"/>
      <c r="D426" s="524" t="s">
        <v>2080</v>
      </c>
      <c r="E426" s="525" t="s">
        <v>2081</v>
      </c>
      <c r="F426" s="524" t="s">
        <v>2203</v>
      </c>
      <c r="G426" s="525" t="s">
        <v>2537</v>
      </c>
      <c r="H426" s="524" t="s">
        <v>2359</v>
      </c>
      <c r="I426" s="525" t="s">
        <v>2360</v>
      </c>
      <c r="J426" s="524" t="s">
        <v>1924</v>
      </c>
      <c r="K426" s="527"/>
      <c r="L426" s="524" t="s">
        <v>1924</v>
      </c>
      <c r="M426" s="527"/>
      <c r="N426" s="524" t="s">
        <v>1924</v>
      </c>
      <c r="O426" s="527"/>
      <c r="P426" s="524" t="s">
        <v>1924</v>
      </c>
      <c r="Q426" s="527"/>
      <c r="R426" s="524" t="s">
        <v>1924</v>
      </c>
      <c r="S426" s="527"/>
      <c r="T426" s="524" t="s">
        <v>1924</v>
      </c>
      <c r="U426" s="527" t="s">
        <v>1924</v>
      </c>
      <c r="V426" s="524" t="s">
        <v>1924</v>
      </c>
      <c r="W426" s="527"/>
      <c r="X426" s="524" t="s">
        <v>2221</v>
      </c>
      <c r="Y426" s="527" t="s">
        <v>2222</v>
      </c>
      <c r="Z426" s="528"/>
      <c r="AA426" s="528" t="s">
        <v>2089</v>
      </c>
      <c r="AB426" s="528"/>
      <c r="AC426" s="528"/>
      <c r="AD426" s="528"/>
      <c r="AE426" s="528"/>
      <c r="AF426" s="528"/>
      <c r="AG426" s="528"/>
      <c r="AH426" s="528"/>
      <c r="AI426" s="529" t="s">
        <v>2538</v>
      </c>
      <c r="AJ426" s="529" t="s">
        <v>2538</v>
      </c>
      <c r="AK426" s="523" t="s">
        <v>2583</v>
      </c>
      <c r="AL426" s="523" t="s">
        <v>2590</v>
      </c>
    </row>
    <row r="427" spans="1:38" s="537" customFormat="1" ht="17.25" customHeight="1">
      <c r="A427" s="518" t="str">
        <f t="shared" si="6"/>
        <v>A02AB019-00009 Pile Work Pile Head Treatment Pretensioned High-strength Concrete Pile (Type-B)        1000 ≤ DIA &lt;1200</v>
      </c>
      <c r="B427" s="523" t="s">
        <v>2591</v>
      </c>
      <c r="C427" s="523"/>
      <c r="D427" s="524" t="s">
        <v>2080</v>
      </c>
      <c r="E427" s="525" t="s">
        <v>2081</v>
      </c>
      <c r="F427" s="524" t="s">
        <v>2203</v>
      </c>
      <c r="G427" s="525" t="s">
        <v>2537</v>
      </c>
      <c r="H427" s="524" t="s">
        <v>2359</v>
      </c>
      <c r="I427" s="525" t="s">
        <v>2360</v>
      </c>
      <c r="J427" s="524" t="s">
        <v>1924</v>
      </c>
      <c r="K427" s="527"/>
      <c r="L427" s="524" t="s">
        <v>1924</v>
      </c>
      <c r="M427" s="527"/>
      <c r="N427" s="524" t="s">
        <v>1924</v>
      </c>
      <c r="O427" s="527"/>
      <c r="P427" s="524" t="s">
        <v>1924</v>
      </c>
      <c r="Q427" s="527"/>
      <c r="R427" s="524" t="s">
        <v>1924</v>
      </c>
      <c r="S427" s="527"/>
      <c r="T427" s="524" t="s">
        <v>1924</v>
      </c>
      <c r="U427" s="527" t="s">
        <v>1924</v>
      </c>
      <c r="V427" s="524" t="s">
        <v>1924</v>
      </c>
      <c r="W427" s="527"/>
      <c r="X427" s="524" t="s">
        <v>2224</v>
      </c>
      <c r="Y427" s="527" t="s">
        <v>2225</v>
      </c>
      <c r="Z427" s="528"/>
      <c r="AA427" s="528" t="s">
        <v>2089</v>
      </c>
      <c r="AB427" s="528"/>
      <c r="AC427" s="528"/>
      <c r="AD427" s="528"/>
      <c r="AE427" s="528"/>
      <c r="AF427" s="528"/>
      <c r="AG427" s="528"/>
      <c r="AH427" s="528"/>
      <c r="AI427" s="529" t="s">
        <v>2538</v>
      </c>
      <c r="AJ427" s="529" t="s">
        <v>2538</v>
      </c>
      <c r="AK427" s="523" t="s">
        <v>2583</v>
      </c>
      <c r="AL427" s="523" t="s">
        <v>2591</v>
      </c>
    </row>
    <row r="428" spans="1:38" s="537" customFormat="1" ht="17.25" customHeight="1">
      <c r="A428" s="518" t="str">
        <f t="shared" si="6"/>
        <v xml:space="preserve">A02AB020-00001 Pile Work Pile Head Treatment Steel Pipe Pile Work        </v>
      </c>
      <c r="B428" s="523" t="s">
        <v>2592</v>
      </c>
      <c r="C428" s="523"/>
      <c r="D428" s="524" t="s">
        <v>2080</v>
      </c>
      <c r="E428" s="525" t="s">
        <v>2081</v>
      </c>
      <c r="F428" s="524" t="s">
        <v>2203</v>
      </c>
      <c r="G428" s="525" t="s">
        <v>2537</v>
      </c>
      <c r="H428" s="524" t="s">
        <v>2409</v>
      </c>
      <c r="I428" s="525" t="s">
        <v>2410</v>
      </c>
      <c r="J428" s="524" t="s">
        <v>1924</v>
      </c>
      <c r="K428" s="527"/>
      <c r="L428" s="524" t="s">
        <v>1924</v>
      </c>
      <c r="M428" s="527"/>
      <c r="N428" s="524" t="s">
        <v>1924</v>
      </c>
      <c r="O428" s="527"/>
      <c r="P428" s="524" t="s">
        <v>1924</v>
      </c>
      <c r="Q428" s="527"/>
      <c r="R428" s="524" t="s">
        <v>1924</v>
      </c>
      <c r="S428" s="527"/>
      <c r="T428" s="524" t="s">
        <v>1924</v>
      </c>
      <c r="U428" s="527" t="s">
        <v>1924</v>
      </c>
      <c r="V428" s="524" t="s">
        <v>1924</v>
      </c>
      <c r="W428" s="527"/>
      <c r="X428" s="524" t="s">
        <v>1924</v>
      </c>
      <c r="Y428" s="527"/>
      <c r="Z428" s="528"/>
      <c r="AA428" s="528" t="s">
        <v>2593</v>
      </c>
      <c r="AB428" s="528"/>
      <c r="AC428" s="528"/>
      <c r="AD428" s="528"/>
      <c r="AE428" s="528"/>
      <c r="AF428" s="528"/>
      <c r="AG428" s="528"/>
      <c r="AH428" s="528"/>
      <c r="AI428" s="529" t="s">
        <v>2538</v>
      </c>
      <c r="AJ428" s="529" t="s">
        <v>2538</v>
      </c>
      <c r="AK428" s="523" t="s">
        <v>2594</v>
      </c>
      <c r="AL428" s="523" t="s">
        <v>2592</v>
      </c>
    </row>
    <row r="429" spans="1:38" s="537" customFormat="1" ht="17.25" customHeight="1">
      <c r="A429" s="518" t="str">
        <f t="shared" si="6"/>
        <v>A02AB020-00002 Pile Work Pile Head Treatment Steel Pipe Pile Work        DIA&lt;400</v>
      </c>
      <c r="B429" s="523" t="s">
        <v>2595</v>
      </c>
      <c r="C429" s="523"/>
      <c r="D429" s="524" t="s">
        <v>2080</v>
      </c>
      <c r="E429" s="525" t="s">
        <v>2081</v>
      </c>
      <c r="F429" s="524" t="s">
        <v>2203</v>
      </c>
      <c r="G429" s="525" t="s">
        <v>2537</v>
      </c>
      <c r="H429" s="524" t="s">
        <v>2409</v>
      </c>
      <c r="I429" s="525" t="s">
        <v>2410</v>
      </c>
      <c r="J429" s="524" t="s">
        <v>1924</v>
      </c>
      <c r="K429" s="527"/>
      <c r="L429" s="524" t="s">
        <v>1924</v>
      </c>
      <c r="M429" s="527"/>
      <c r="N429" s="524" t="s">
        <v>1924</v>
      </c>
      <c r="O429" s="527"/>
      <c r="P429" s="524" t="s">
        <v>1924</v>
      </c>
      <c r="Q429" s="527"/>
      <c r="R429" s="524" t="s">
        <v>1924</v>
      </c>
      <c r="S429" s="527"/>
      <c r="T429" s="524" t="s">
        <v>1924</v>
      </c>
      <c r="U429" s="527" t="s">
        <v>1924</v>
      </c>
      <c r="V429" s="524" t="s">
        <v>1924</v>
      </c>
      <c r="W429" s="527"/>
      <c r="X429" s="524" t="s">
        <v>2203</v>
      </c>
      <c r="Y429" s="527" t="s">
        <v>2204</v>
      </c>
      <c r="Z429" s="528"/>
      <c r="AA429" s="528" t="s">
        <v>2593</v>
      </c>
      <c r="AB429" s="528"/>
      <c r="AC429" s="528"/>
      <c r="AD429" s="528"/>
      <c r="AE429" s="528"/>
      <c r="AF429" s="528"/>
      <c r="AG429" s="528"/>
      <c r="AH429" s="528"/>
      <c r="AI429" s="529" t="s">
        <v>2538</v>
      </c>
      <c r="AJ429" s="529" t="s">
        <v>2538</v>
      </c>
      <c r="AK429" s="523" t="s">
        <v>2594</v>
      </c>
      <c r="AL429" s="523" t="s">
        <v>2595</v>
      </c>
    </row>
    <row r="430" spans="1:38" s="537" customFormat="1" ht="17.25" customHeight="1">
      <c r="A430" s="518" t="str">
        <f t="shared" si="6"/>
        <v>A02AB020-00003 Pile Work Pile Head Treatment Steel Pipe Pile Work        400 ≤ DIA &lt;500</v>
      </c>
      <c r="B430" s="523" t="s">
        <v>2596</v>
      </c>
      <c r="C430" s="523"/>
      <c r="D430" s="524" t="s">
        <v>2080</v>
      </c>
      <c r="E430" s="525" t="s">
        <v>2081</v>
      </c>
      <c r="F430" s="524" t="s">
        <v>2203</v>
      </c>
      <c r="G430" s="525" t="s">
        <v>2537</v>
      </c>
      <c r="H430" s="524" t="s">
        <v>2409</v>
      </c>
      <c r="I430" s="525" t="s">
        <v>2410</v>
      </c>
      <c r="J430" s="524" t="s">
        <v>1924</v>
      </c>
      <c r="K430" s="527"/>
      <c r="L430" s="524" t="s">
        <v>1924</v>
      </c>
      <c r="M430" s="527"/>
      <c r="N430" s="524" t="s">
        <v>1924</v>
      </c>
      <c r="O430" s="527"/>
      <c r="P430" s="524" t="s">
        <v>1924</v>
      </c>
      <c r="Q430" s="527"/>
      <c r="R430" s="524" t="s">
        <v>1924</v>
      </c>
      <c r="S430" s="527"/>
      <c r="T430" s="524" t="s">
        <v>1924</v>
      </c>
      <c r="U430" s="527" t="s">
        <v>1924</v>
      </c>
      <c r="V430" s="524" t="s">
        <v>1924</v>
      </c>
      <c r="W430" s="527"/>
      <c r="X430" s="524" t="s">
        <v>2206</v>
      </c>
      <c r="Y430" s="527" t="s">
        <v>2207</v>
      </c>
      <c r="Z430" s="528"/>
      <c r="AA430" s="528" t="s">
        <v>2593</v>
      </c>
      <c r="AB430" s="528"/>
      <c r="AC430" s="528"/>
      <c r="AD430" s="528"/>
      <c r="AE430" s="528"/>
      <c r="AF430" s="528"/>
      <c r="AG430" s="528"/>
      <c r="AH430" s="528"/>
      <c r="AI430" s="529" t="s">
        <v>2538</v>
      </c>
      <c r="AJ430" s="529" t="s">
        <v>2538</v>
      </c>
      <c r="AK430" s="523" t="s">
        <v>2594</v>
      </c>
      <c r="AL430" s="523" t="s">
        <v>2596</v>
      </c>
    </row>
    <row r="431" spans="1:38" s="537" customFormat="1" ht="17.25" customHeight="1">
      <c r="A431" s="518" t="str">
        <f t="shared" si="6"/>
        <v>A02AB020-00004 Pile Work Pile Head Treatment Steel Pipe Pile Work        500 ≤ DIA &lt;600</v>
      </c>
      <c r="B431" s="523" t="s">
        <v>2597</v>
      </c>
      <c r="C431" s="523"/>
      <c r="D431" s="524" t="s">
        <v>2080</v>
      </c>
      <c r="E431" s="525" t="s">
        <v>2081</v>
      </c>
      <c r="F431" s="524" t="s">
        <v>2203</v>
      </c>
      <c r="G431" s="525" t="s">
        <v>2537</v>
      </c>
      <c r="H431" s="524" t="s">
        <v>2409</v>
      </c>
      <c r="I431" s="525" t="s">
        <v>2410</v>
      </c>
      <c r="J431" s="524" t="s">
        <v>1924</v>
      </c>
      <c r="K431" s="527"/>
      <c r="L431" s="524" t="s">
        <v>1924</v>
      </c>
      <c r="M431" s="527"/>
      <c r="N431" s="524" t="s">
        <v>1924</v>
      </c>
      <c r="O431" s="527"/>
      <c r="P431" s="524" t="s">
        <v>1924</v>
      </c>
      <c r="Q431" s="527"/>
      <c r="R431" s="524" t="s">
        <v>1924</v>
      </c>
      <c r="S431" s="527"/>
      <c r="T431" s="524" t="s">
        <v>1924</v>
      </c>
      <c r="U431" s="527" t="s">
        <v>1924</v>
      </c>
      <c r="V431" s="524" t="s">
        <v>1924</v>
      </c>
      <c r="W431" s="527"/>
      <c r="X431" s="524" t="s">
        <v>2209</v>
      </c>
      <c r="Y431" s="527" t="s">
        <v>2210</v>
      </c>
      <c r="Z431" s="528"/>
      <c r="AA431" s="528" t="s">
        <v>2593</v>
      </c>
      <c r="AB431" s="528"/>
      <c r="AC431" s="528"/>
      <c r="AD431" s="528"/>
      <c r="AE431" s="528"/>
      <c r="AF431" s="528"/>
      <c r="AG431" s="528"/>
      <c r="AH431" s="528"/>
      <c r="AI431" s="529" t="s">
        <v>2538</v>
      </c>
      <c r="AJ431" s="529" t="s">
        <v>2538</v>
      </c>
      <c r="AK431" s="523" t="s">
        <v>2594</v>
      </c>
      <c r="AL431" s="523" t="s">
        <v>2597</v>
      </c>
    </row>
    <row r="432" spans="1:38" ht="17.25" customHeight="1">
      <c r="A432" s="518" t="str">
        <f t="shared" si="6"/>
        <v>A02AB020-00005 Pile Work Pile Head Treatment Steel Pipe Pile Work        600 ≤ DIA &lt;700</v>
      </c>
      <c r="B432" s="523" t="s">
        <v>2598</v>
      </c>
      <c r="C432" s="523"/>
      <c r="D432" s="524" t="s">
        <v>2080</v>
      </c>
      <c r="E432" s="525" t="s">
        <v>2081</v>
      </c>
      <c r="F432" s="524" t="s">
        <v>2203</v>
      </c>
      <c r="G432" s="525" t="s">
        <v>2537</v>
      </c>
      <c r="H432" s="524" t="s">
        <v>2409</v>
      </c>
      <c r="I432" s="525" t="s">
        <v>2410</v>
      </c>
      <c r="J432" s="524" t="s">
        <v>1924</v>
      </c>
      <c r="K432" s="527"/>
      <c r="L432" s="524" t="s">
        <v>1924</v>
      </c>
      <c r="M432" s="527"/>
      <c r="N432" s="524" t="s">
        <v>1924</v>
      </c>
      <c r="O432" s="527"/>
      <c r="P432" s="524" t="s">
        <v>1924</v>
      </c>
      <c r="Q432" s="527"/>
      <c r="R432" s="524" t="s">
        <v>1924</v>
      </c>
      <c r="S432" s="527"/>
      <c r="T432" s="524" t="s">
        <v>1924</v>
      </c>
      <c r="U432" s="527" t="s">
        <v>1924</v>
      </c>
      <c r="V432" s="524" t="s">
        <v>1924</v>
      </c>
      <c r="W432" s="527"/>
      <c r="X432" s="524" t="s">
        <v>2212</v>
      </c>
      <c r="Y432" s="527" t="s">
        <v>2213</v>
      </c>
      <c r="Z432" s="528"/>
      <c r="AA432" s="528" t="s">
        <v>2593</v>
      </c>
      <c r="AB432" s="528"/>
      <c r="AC432" s="528"/>
      <c r="AD432" s="528"/>
      <c r="AE432" s="528"/>
      <c r="AF432" s="528"/>
      <c r="AG432" s="528"/>
      <c r="AH432" s="528"/>
      <c r="AI432" s="529" t="s">
        <v>2538</v>
      </c>
      <c r="AJ432" s="529" t="s">
        <v>2538</v>
      </c>
      <c r="AK432" s="523" t="s">
        <v>2594</v>
      </c>
      <c r="AL432" s="523" t="s">
        <v>2598</v>
      </c>
    </row>
    <row r="433" spans="1:38" ht="17.25" customHeight="1">
      <c r="A433" s="518" t="str">
        <f t="shared" si="6"/>
        <v>A02AB020-00006 Pile Work Pile Head Treatment Steel Pipe Pile Work        700 ≤ DIA &lt;800</v>
      </c>
      <c r="B433" s="523" t="s">
        <v>2599</v>
      </c>
      <c r="C433" s="523"/>
      <c r="D433" s="524" t="s">
        <v>2080</v>
      </c>
      <c r="E433" s="525" t="s">
        <v>2081</v>
      </c>
      <c r="F433" s="524" t="s">
        <v>2203</v>
      </c>
      <c r="G433" s="525" t="s">
        <v>2537</v>
      </c>
      <c r="H433" s="524" t="s">
        <v>2409</v>
      </c>
      <c r="I433" s="525" t="s">
        <v>2410</v>
      </c>
      <c r="J433" s="524" t="s">
        <v>1924</v>
      </c>
      <c r="K433" s="527"/>
      <c r="L433" s="524" t="s">
        <v>1924</v>
      </c>
      <c r="M433" s="527"/>
      <c r="N433" s="524" t="s">
        <v>1924</v>
      </c>
      <c r="O433" s="527"/>
      <c r="P433" s="524" t="s">
        <v>1924</v>
      </c>
      <c r="Q433" s="527"/>
      <c r="R433" s="524" t="s">
        <v>1924</v>
      </c>
      <c r="S433" s="527"/>
      <c r="T433" s="524" t="s">
        <v>1924</v>
      </c>
      <c r="U433" s="527" t="s">
        <v>1924</v>
      </c>
      <c r="V433" s="524" t="s">
        <v>1924</v>
      </c>
      <c r="W433" s="527"/>
      <c r="X433" s="524" t="s">
        <v>2215</v>
      </c>
      <c r="Y433" s="527" t="s">
        <v>2216</v>
      </c>
      <c r="Z433" s="528"/>
      <c r="AA433" s="528" t="s">
        <v>2593</v>
      </c>
      <c r="AB433" s="528"/>
      <c r="AC433" s="528"/>
      <c r="AD433" s="528"/>
      <c r="AE433" s="528"/>
      <c r="AF433" s="528"/>
      <c r="AG433" s="528"/>
      <c r="AH433" s="528"/>
      <c r="AI433" s="529" t="s">
        <v>2538</v>
      </c>
      <c r="AJ433" s="529" t="s">
        <v>2538</v>
      </c>
      <c r="AK433" s="523" t="s">
        <v>2594</v>
      </c>
      <c r="AL433" s="523" t="s">
        <v>2599</v>
      </c>
    </row>
    <row r="434" spans="1:38" ht="17.25" customHeight="1">
      <c r="A434" s="518" t="str">
        <f t="shared" si="6"/>
        <v>A02AB020-00007 Pile Work Pile Head Treatment Steel Pipe Pile Work        800 ≤ DIA &lt;900</v>
      </c>
      <c r="B434" s="523" t="s">
        <v>2600</v>
      </c>
      <c r="C434" s="523"/>
      <c r="D434" s="524" t="s">
        <v>2080</v>
      </c>
      <c r="E434" s="525" t="s">
        <v>2081</v>
      </c>
      <c r="F434" s="524" t="s">
        <v>2203</v>
      </c>
      <c r="G434" s="525" t="s">
        <v>2537</v>
      </c>
      <c r="H434" s="524" t="s">
        <v>2409</v>
      </c>
      <c r="I434" s="525" t="s">
        <v>2410</v>
      </c>
      <c r="J434" s="524" t="s">
        <v>1924</v>
      </c>
      <c r="K434" s="527"/>
      <c r="L434" s="524" t="s">
        <v>1924</v>
      </c>
      <c r="M434" s="527"/>
      <c r="N434" s="524" t="s">
        <v>1924</v>
      </c>
      <c r="O434" s="527"/>
      <c r="P434" s="524" t="s">
        <v>1924</v>
      </c>
      <c r="Q434" s="527"/>
      <c r="R434" s="524" t="s">
        <v>1924</v>
      </c>
      <c r="S434" s="527"/>
      <c r="T434" s="524" t="s">
        <v>1924</v>
      </c>
      <c r="U434" s="527" t="s">
        <v>1924</v>
      </c>
      <c r="V434" s="524" t="s">
        <v>1924</v>
      </c>
      <c r="W434" s="527"/>
      <c r="X434" s="524" t="s">
        <v>2218</v>
      </c>
      <c r="Y434" s="527" t="s">
        <v>2219</v>
      </c>
      <c r="Z434" s="528"/>
      <c r="AA434" s="528" t="s">
        <v>2593</v>
      </c>
      <c r="AB434" s="528"/>
      <c r="AC434" s="528"/>
      <c r="AD434" s="528"/>
      <c r="AE434" s="528"/>
      <c r="AF434" s="528"/>
      <c r="AG434" s="528"/>
      <c r="AH434" s="528"/>
      <c r="AI434" s="529" t="s">
        <v>2538</v>
      </c>
      <c r="AJ434" s="529" t="s">
        <v>2538</v>
      </c>
      <c r="AK434" s="523" t="s">
        <v>2594</v>
      </c>
      <c r="AL434" s="523" t="s">
        <v>2600</v>
      </c>
    </row>
    <row r="435" spans="1:38" ht="17.25" customHeight="1">
      <c r="A435" s="518" t="str">
        <f t="shared" si="6"/>
        <v>A02AB020-00008 Pile Work Pile Head Treatment Steel Pipe Pile Work        900 ≤ DIA &lt;1000</v>
      </c>
      <c r="B435" s="523" t="s">
        <v>2601</v>
      </c>
      <c r="C435" s="523"/>
      <c r="D435" s="524" t="s">
        <v>2080</v>
      </c>
      <c r="E435" s="525" t="s">
        <v>2081</v>
      </c>
      <c r="F435" s="524" t="s">
        <v>2203</v>
      </c>
      <c r="G435" s="525" t="s">
        <v>2537</v>
      </c>
      <c r="H435" s="524" t="s">
        <v>2409</v>
      </c>
      <c r="I435" s="525" t="s">
        <v>2410</v>
      </c>
      <c r="J435" s="524" t="s">
        <v>1924</v>
      </c>
      <c r="K435" s="527"/>
      <c r="L435" s="524" t="s">
        <v>1924</v>
      </c>
      <c r="M435" s="527"/>
      <c r="N435" s="524" t="s">
        <v>1924</v>
      </c>
      <c r="O435" s="527"/>
      <c r="P435" s="524" t="s">
        <v>1924</v>
      </c>
      <c r="Q435" s="527"/>
      <c r="R435" s="524" t="s">
        <v>1924</v>
      </c>
      <c r="S435" s="527"/>
      <c r="T435" s="524" t="s">
        <v>1924</v>
      </c>
      <c r="U435" s="527" t="s">
        <v>1924</v>
      </c>
      <c r="V435" s="524" t="s">
        <v>1924</v>
      </c>
      <c r="W435" s="527"/>
      <c r="X435" s="524" t="s">
        <v>2221</v>
      </c>
      <c r="Y435" s="527" t="s">
        <v>2222</v>
      </c>
      <c r="Z435" s="528"/>
      <c r="AA435" s="528" t="s">
        <v>2593</v>
      </c>
      <c r="AB435" s="528"/>
      <c r="AC435" s="528"/>
      <c r="AD435" s="528"/>
      <c r="AE435" s="528"/>
      <c r="AF435" s="528"/>
      <c r="AG435" s="528"/>
      <c r="AH435" s="528"/>
      <c r="AI435" s="529" t="s">
        <v>2538</v>
      </c>
      <c r="AJ435" s="529" t="s">
        <v>2538</v>
      </c>
      <c r="AK435" s="523" t="s">
        <v>2594</v>
      </c>
      <c r="AL435" s="523" t="s">
        <v>2601</v>
      </c>
    </row>
    <row r="436" spans="1:38" ht="17.25" customHeight="1">
      <c r="A436" s="518" t="str">
        <f t="shared" si="6"/>
        <v>A02AB020-00009 Pile Work Pile Head Treatment Steel Pipe Pile Work        1000 ≤ DIA &lt;1200</v>
      </c>
      <c r="B436" s="523" t="s">
        <v>2602</v>
      </c>
      <c r="C436" s="523"/>
      <c r="D436" s="524" t="s">
        <v>2080</v>
      </c>
      <c r="E436" s="525" t="s">
        <v>2081</v>
      </c>
      <c r="F436" s="524" t="s">
        <v>2203</v>
      </c>
      <c r="G436" s="525" t="s">
        <v>2537</v>
      </c>
      <c r="H436" s="524" t="s">
        <v>2409</v>
      </c>
      <c r="I436" s="525" t="s">
        <v>2410</v>
      </c>
      <c r="J436" s="524" t="s">
        <v>1924</v>
      </c>
      <c r="K436" s="527"/>
      <c r="L436" s="524" t="s">
        <v>1924</v>
      </c>
      <c r="M436" s="527"/>
      <c r="N436" s="524" t="s">
        <v>1924</v>
      </c>
      <c r="O436" s="527"/>
      <c r="P436" s="524" t="s">
        <v>1924</v>
      </c>
      <c r="Q436" s="527"/>
      <c r="R436" s="524" t="s">
        <v>1924</v>
      </c>
      <c r="S436" s="527"/>
      <c r="T436" s="524" t="s">
        <v>1924</v>
      </c>
      <c r="U436" s="527" t="s">
        <v>1924</v>
      </c>
      <c r="V436" s="524" t="s">
        <v>1924</v>
      </c>
      <c r="W436" s="527"/>
      <c r="X436" s="524" t="s">
        <v>2224</v>
      </c>
      <c r="Y436" s="527" t="s">
        <v>2225</v>
      </c>
      <c r="Z436" s="528"/>
      <c r="AA436" s="528" t="s">
        <v>2593</v>
      </c>
      <c r="AB436" s="528"/>
      <c r="AC436" s="528"/>
      <c r="AD436" s="528"/>
      <c r="AE436" s="528"/>
      <c r="AF436" s="528"/>
      <c r="AG436" s="528"/>
      <c r="AH436" s="528"/>
      <c r="AI436" s="529" t="s">
        <v>2538</v>
      </c>
      <c r="AJ436" s="529" t="s">
        <v>2538</v>
      </c>
      <c r="AK436" s="523" t="s">
        <v>2594</v>
      </c>
      <c r="AL436" s="523" t="s">
        <v>2602</v>
      </c>
    </row>
    <row r="437" spans="1:38" ht="17.25" customHeight="1">
      <c r="A437" s="518" t="str">
        <f t="shared" si="6"/>
        <v xml:space="preserve">A02AB021-00001 Pile Work Pile Head Treatment H-Pile Work        </v>
      </c>
      <c r="B437" s="523" t="s">
        <v>2603</v>
      </c>
      <c r="C437" s="523"/>
      <c r="D437" s="524" t="s">
        <v>2080</v>
      </c>
      <c r="E437" s="525" t="s">
        <v>2081</v>
      </c>
      <c r="F437" s="524" t="s">
        <v>2203</v>
      </c>
      <c r="G437" s="525" t="s">
        <v>2537</v>
      </c>
      <c r="H437" s="524" t="s">
        <v>2430</v>
      </c>
      <c r="I437" s="525" t="s">
        <v>2431</v>
      </c>
      <c r="J437" s="524" t="s">
        <v>1924</v>
      </c>
      <c r="K437" s="527"/>
      <c r="L437" s="524" t="s">
        <v>1924</v>
      </c>
      <c r="M437" s="527"/>
      <c r="N437" s="524" t="s">
        <v>1924</v>
      </c>
      <c r="O437" s="527"/>
      <c r="P437" s="524" t="s">
        <v>1924</v>
      </c>
      <c r="Q437" s="527"/>
      <c r="R437" s="524" t="s">
        <v>1924</v>
      </c>
      <c r="S437" s="527"/>
      <c r="T437" s="524" t="s">
        <v>1924</v>
      </c>
      <c r="U437" s="527" t="s">
        <v>1924</v>
      </c>
      <c r="V437" s="524" t="s">
        <v>1924</v>
      </c>
      <c r="W437" s="527"/>
      <c r="X437" s="524" t="s">
        <v>1924</v>
      </c>
      <c r="Y437" s="527" t="s">
        <v>1924</v>
      </c>
      <c r="Z437" s="528"/>
      <c r="AA437" s="528" t="s">
        <v>2145</v>
      </c>
      <c r="AB437" s="528"/>
      <c r="AC437" s="528"/>
      <c r="AD437" s="528"/>
      <c r="AE437" s="528"/>
      <c r="AF437" s="528"/>
      <c r="AG437" s="528"/>
      <c r="AH437" s="528"/>
      <c r="AI437" s="529" t="s">
        <v>2538</v>
      </c>
      <c r="AJ437" s="529" t="s">
        <v>2538</v>
      </c>
      <c r="AK437" s="523" t="s">
        <v>2604</v>
      </c>
      <c r="AL437" s="523" t="s">
        <v>2603</v>
      </c>
    </row>
    <row r="438" spans="1:38" ht="17.25" customHeight="1">
      <c r="A438" s="518" t="str">
        <f t="shared" si="6"/>
        <v>A02AB021-00002 Pile Work Pile Head Treatment H-Pile Work        SIZE &lt;200</v>
      </c>
      <c r="B438" s="523" t="s">
        <v>2605</v>
      </c>
      <c r="C438" s="523"/>
      <c r="D438" s="524" t="s">
        <v>2080</v>
      </c>
      <c r="E438" s="525" t="s">
        <v>2081</v>
      </c>
      <c r="F438" s="524" t="s">
        <v>2203</v>
      </c>
      <c r="G438" s="525" t="s">
        <v>2537</v>
      </c>
      <c r="H438" s="524" t="s">
        <v>2430</v>
      </c>
      <c r="I438" s="525" t="s">
        <v>2431</v>
      </c>
      <c r="J438" s="524" t="s">
        <v>1924</v>
      </c>
      <c r="K438" s="527"/>
      <c r="L438" s="524" t="s">
        <v>1924</v>
      </c>
      <c r="M438" s="527"/>
      <c r="N438" s="524" t="s">
        <v>1924</v>
      </c>
      <c r="O438" s="527"/>
      <c r="P438" s="524" t="s">
        <v>1924</v>
      </c>
      <c r="Q438" s="527"/>
      <c r="R438" s="524" t="s">
        <v>1924</v>
      </c>
      <c r="S438" s="527"/>
      <c r="T438" s="524" t="s">
        <v>1924</v>
      </c>
      <c r="U438" s="527" t="s">
        <v>1924</v>
      </c>
      <c r="V438" s="524" t="s">
        <v>1924</v>
      </c>
      <c r="W438" s="527"/>
      <c r="X438" s="524" t="s">
        <v>2150</v>
      </c>
      <c r="Y438" s="527" t="s">
        <v>2151</v>
      </c>
      <c r="Z438" s="528"/>
      <c r="AA438" s="528" t="s">
        <v>2145</v>
      </c>
      <c r="AB438" s="528"/>
      <c r="AC438" s="528"/>
      <c r="AD438" s="528"/>
      <c r="AE438" s="528"/>
      <c r="AF438" s="528"/>
      <c r="AG438" s="528"/>
      <c r="AH438" s="528"/>
      <c r="AI438" s="529" t="s">
        <v>2538</v>
      </c>
      <c r="AJ438" s="529" t="s">
        <v>2538</v>
      </c>
      <c r="AK438" s="523" t="s">
        <v>2604</v>
      </c>
      <c r="AL438" s="523" t="s">
        <v>2605</v>
      </c>
    </row>
    <row r="439" spans="1:38" ht="17.25" customHeight="1">
      <c r="A439" s="518" t="str">
        <f t="shared" si="6"/>
        <v>A02AB021-00003 Pile Work Pile Head Treatment H-Pile Work        200 ≤ SIZE &lt;250</v>
      </c>
      <c r="B439" s="523" t="s">
        <v>2606</v>
      </c>
      <c r="C439" s="523"/>
      <c r="D439" s="524" t="s">
        <v>2080</v>
      </c>
      <c r="E439" s="525" t="s">
        <v>2081</v>
      </c>
      <c r="F439" s="524" t="s">
        <v>2203</v>
      </c>
      <c r="G439" s="525" t="s">
        <v>2537</v>
      </c>
      <c r="H439" s="524" t="s">
        <v>2430</v>
      </c>
      <c r="I439" s="525" t="s">
        <v>2431</v>
      </c>
      <c r="J439" s="524" t="s">
        <v>1924</v>
      </c>
      <c r="K439" s="527"/>
      <c r="L439" s="524" t="s">
        <v>1924</v>
      </c>
      <c r="M439" s="527"/>
      <c r="N439" s="524" t="s">
        <v>1924</v>
      </c>
      <c r="O439" s="527"/>
      <c r="P439" s="524" t="s">
        <v>1924</v>
      </c>
      <c r="Q439" s="527"/>
      <c r="R439" s="524" t="s">
        <v>1924</v>
      </c>
      <c r="S439" s="527"/>
      <c r="T439" s="524" t="s">
        <v>1924</v>
      </c>
      <c r="U439" s="527" t="s">
        <v>1924</v>
      </c>
      <c r="V439" s="524" t="s">
        <v>1924</v>
      </c>
      <c r="W439" s="527"/>
      <c r="X439" s="524" t="s">
        <v>2153</v>
      </c>
      <c r="Y439" s="527" t="s">
        <v>2154</v>
      </c>
      <c r="Z439" s="528"/>
      <c r="AA439" s="528" t="s">
        <v>2145</v>
      </c>
      <c r="AB439" s="528"/>
      <c r="AC439" s="528"/>
      <c r="AD439" s="528"/>
      <c r="AE439" s="528"/>
      <c r="AF439" s="528"/>
      <c r="AG439" s="528"/>
      <c r="AH439" s="528"/>
      <c r="AI439" s="529" t="s">
        <v>2538</v>
      </c>
      <c r="AJ439" s="529" t="s">
        <v>2538</v>
      </c>
      <c r="AK439" s="523" t="s">
        <v>2604</v>
      </c>
      <c r="AL439" s="523" t="s">
        <v>2606</v>
      </c>
    </row>
    <row r="440" spans="1:38" ht="17.25" customHeight="1">
      <c r="A440" s="518" t="str">
        <f t="shared" si="6"/>
        <v>A02AB021-00004 Pile Work Pile Head Treatment H-Pile Work        250 ≤ SIZE &lt;300</v>
      </c>
      <c r="B440" s="523" t="s">
        <v>2607</v>
      </c>
      <c r="C440" s="523"/>
      <c r="D440" s="524" t="s">
        <v>2080</v>
      </c>
      <c r="E440" s="525" t="s">
        <v>2081</v>
      </c>
      <c r="F440" s="524" t="s">
        <v>2203</v>
      </c>
      <c r="G440" s="525" t="s">
        <v>2537</v>
      </c>
      <c r="H440" s="524" t="s">
        <v>2430</v>
      </c>
      <c r="I440" s="525" t="s">
        <v>2431</v>
      </c>
      <c r="J440" s="524" t="s">
        <v>1924</v>
      </c>
      <c r="K440" s="527"/>
      <c r="L440" s="524" t="s">
        <v>1924</v>
      </c>
      <c r="M440" s="527"/>
      <c r="N440" s="524" t="s">
        <v>1924</v>
      </c>
      <c r="O440" s="527"/>
      <c r="P440" s="524" t="s">
        <v>1924</v>
      </c>
      <c r="Q440" s="527"/>
      <c r="R440" s="524" t="s">
        <v>1924</v>
      </c>
      <c r="S440" s="527"/>
      <c r="T440" s="524" t="s">
        <v>1924</v>
      </c>
      <c r="U440" s="527" t="s">
        <v>1924</v>
      </c>
      <c r="V440" s="524" t="s">
        <v>1924</v>
      </c>
      <c r="W440" s="527"/>
      <c r="X440" s="524" t="s">
        <v>2156</v>
      </c>
      <c r="Y440" s="527" t="s">
        <v>2157</v>
      </c>
      <c r="Z440" s="528"/>
      <c r="AA440" s="528" t="s">
        <v>2145</v>
      </c>
      <c r="AB440" s="528"/>
      <c r="AC440" s="528"/>
      <c r="AD440" s="528"/>
      <c r="AE440" s="528"/>
      <c r="AF440" s="528"/>
      <c r="AG440" s="528"/>
      <c r="AH440" s="528"/>
      <c r="AI440" s="529" t="s">
        <v>2538</v>
      </c>
      <c r="AJ440" s="529" t="s">
        <v>2538</v>
      </c>
      <c r="AK440" s="523" t="s">
        <v>2604</v>
      </c>
      <c r="AL440" s="523" t="s">
        <v>2607</v>
      </c>
    </row>
    <row r="441" spans="1:38" ht="17.25" customHeight="1">
      <c r="A441" s="518" t="str">
        <f t="shared" si="6"/>
        <v>A02AB021-00005 Pile Work Pile Head Treatment H-Pile Work        300 ≤ SIZE &lt;350</v>
      </c>
      <c r="B441" s="523" t="s">
        <v>2608</v>
      </c>
      <c r="C441" s="523"/>
      <c r="D441" s="524" t="s">
        <v>2080</v>
      </c>
      <c r="E441" s="525" t="s">
        <v>2081</v>
      </c>
      <c r="F441" s="524" t="s">
        <v>2203</v>
      </c>
      <c r="G441" s="525" t="s">
        <v>2537</v>
      </c>
      <c r="H441" s="524" t="s">
        <v>2430</v>
      </c>
      <c r="I441" s="525" t="s">
        <v>2431</v>
      </c>
      <c r="J441" s="524" t="s">
        <v>1924</v>
      </c>
      <c r="K441" s="527"/>
      <c r="L441" s="524" t="s">
        <v>1924</v>
      </c>
      <c r="M441" s="527"/>
      <c r="N441" s="524" t="s">
        <v>1924</v>
      </c>
      <c r="O441" s="527"/>
      <c r="P441" s="524" t="s">
        <v>1924</v>
      </c>
      <c r="Q441" s="527"/>
      <c r="R441" s="524" t="s">
        <v>1924</v>
      </c>
      <c r="S441" s="527"/>
      <c r="T441" s="524" t="s">
        <v>1924</v>
      </c>
      <c r="U441" s="527" t="s">
        <v>1924</v>
      </c>
      <c r="V441" s="524" t="s">
        <v>1924</v>
      </c>
      <c r="W441" s="527"/>
      <c r="X441" s="524" t="s">
        <v>2159</v>
      </c>
      <c r="Y441" s="527" t="s">
        <v>2160</v>
      </c>
      <c r="Z441" s="528"/>
      <c r="AA441" s="528" t="s">
        <v>2145</v>
      </c>
      <c r="AB441" s="528"/>
      <c r="AC441" s="528"/>
      <c r="AD441" s="528"/>
      <c r="AE441" s="528"/>
      <c r="AF441" s="528"/>
      <c r="AG441" s="528"/>
      <c r="AH441" s="528"/>
      <c r="AI441" s="529" t="s">
        <v>2538</v>
      </c>
      <c r="AJ441" s="529" t="s">
        <v>2538</v>
      </c>
      <c r="AK441" s="523" t="s">
        <v>2604</v>
      </c>
      <c r="AL441" s="523" t="s">
        <v>2608</v>
      </c>
    </row>
    <row r="442" spans="1:38" ht="17.25" customHeight="1">
      <c r="A442" s="518" t="str">
        <f t="shared" si="6"/>
        <v xml:space="preserve">A02AB022-00001 Pile Work Pile Head Treatment Micro Pile Work        </v>
      </c>
      <c r="B442" s="523" t="s">
        <v>2609</v>
      </c>
      <c r="C442" s="523"/>
      <c r="D442" s="524" t="s">
        <v>2080</v>
      </c>
      <c r="E442" s="525" t="s">
        <v>2081</v>
      </c>
      <c r="F442" s="524" t="s">
        <v>2203</v>
      </c>
      <c r="G442" s="525" t="s">
        <v>2537</v>
      </c>
      <c r="H442" s="524" t="s">
        <v>2438</v>
      </c>
      <c r="I442" s="525" t="s">
        <v>2439</v>
      </c>
      <c r="J442" s="524" t="s">
        <v>1924</v>
      </c>
      <c r="K442" s="527"/>
      <c r="L442" s="524" t="s">
        <v>1924</v>
      </c>
      <c r="M442" s="527"/>
      <c r="N442" s="524" t="s">
        <v>1924</v>
      </c>
      <c r="O442" s="527"/>
      <c r="P442" s="524" t="s">
        <v>1924</v>
      </c>
      <c r="Q442" s="527"/>
      <c r="R442" s="524" t="s">
        <v>1924</v>
      </c>
      <c r="S442" s="527"/>
      <c r="T442" s="524" t="s">
        <v>1924</v>
      </c>
      <c r="U442" s="527" t="s">
        <v>1924</v>
      </c>
      <c r="V442" s="524" t="s">
        <v>1924</v>
      </c>
      <c r="W442" s="527"/>
      <c r="X442" s="524" t="s">
        <v>1924</v>
      </c>
      <c r="Y442" s="527"/>
      <c r="Z442" s="528"/>
      <c r="AA442" s="528" t="s">
        <v>2089</v>
      </c>
      <c r="AB442" s="528"/>
      <c r="AC442" s="528"/>
      <c r="AD442" s="528"/>
      <c r="AE442" s="528"/>
      <c r="AF442" s="528"/>
      <c r="AG442" s="528"/>
      <c r="AH442" s="528"/>
      <c r="AI442" s="529" t="s">
        <v>2538</v>
      </c>
      <c r="AJ442" s="529" t="s">
        <v>2538</v>
      </c>
      <c r="AK442" s="523" t="s">
        <v>2610</v>
      </c>
      <c r="AL442" s="523" t="s">
        <v>2609</v>
      </c>
    </row>
    <row r="443" spans="1:38" ht="17.25" customHeight="1">
      <c r="A443" s="518" t="str">
        <f t="shared" si="6"/>
        <v>A02AB022-00002 Pile Work Pile Head Treatment Micro Pile Work        DIA&lt;150</v>
      </c>
      <c r="B443" s="523" t="s">
        <v>2611</v>
      </c>
      <c r="C443" s="523"/>
      <c r="D443" s="524" t="s">
        <v>2080</v>
      </c>
      <c r="E443" s="525" t="s">
        <v>2081</v>
      </c>
      <c r="F443" s="524" t="s">
        <v>2203</v>
      </c>
      <c r="G443" s="525" t="s">
        <v>2537</v>
      </c>
      <c r="H443" s="524" t="s">
        <v>2438</v>
      </c>
      <c r="I443" s="525" t="s">
        <v>2439</v>
      </c>
      <c r="J443" s="524" t="s">
        <v>1924</v>
      </c>
      <c r="K443" s="527"/>
      <c r="L443" s="524" t="s">
        <v>1924</v>
      </c>
      <c r="M443" s="527"/>
      <c r="N443" s="524" t="s">
        <v>1924</v>
      </c>
      <c r="O443" s="527"/>
      <c r="P443" s="524" t="s">
        <v>1924</v>
      </c>
      <c r="Q443" s="527"/>
      <c r="R443" s="524" t="s">
        <v>1924</v>
      </c>
      <c r="S443" s="527"/>
      <c r="T443" s="524" t="s">
        <v>1924</v>
      </c>
      <c r="U443" s="527" t="s">
        <v>1924</v>
      </c>
      <c r="V443" s="524" t="s">
        <v>1924</v>
      </c>
      <c r="W443" s="527"/>
      <c r="X443" s="524" t="s">
        <v>2444</v>
      </c>
      <c r="Y443" s="527" t="s">
        <v>2445</v>
      </c>
      <c r="Z443" s="528"/>
      <c r="AA443" s="528" t="s">
        <v>2089</v>
      </c>
      <c r="AB443" s="528"/>
      <c r="AC443" s="528"/>
      <c r="AD443" s="528"/>
      <c r="AE443" s="528"/>
      <c r="AF443" s="528"/>
      <c r="AG443" s="528"/>
      <c r="AH443" s="528"/>
      <c r="AI443" s="529" t="s">
        <v>2538</v>
      </c>
      <c r="AJ443" s="529" t="s">
        <v>2538</v>
      </c>
      <c r="AK443" s="523" t="s">
        <v>2610</v>
      </c>
      <c r="AL443" s="523" t="s">
        <v>2611</v>
      </c>
    </row>
    <row r="444" spans="1:38" ht="17.25" customHeight="1">
      <c r="A444" s="518" t="str">
        <f t="shared" si="6"/>
        <v>A02AB022-00003 Pile Work Pile Head Treatment Micro Pile Work        150 ≤ DIA &lt;200</v>
      </c>
      <c r="B444" s="523" t="s">
        <v>2612</v>
      </c>
      <c r="C444" s="523"/>
      <c r="D444" s="524" t="s">
        <v>2080</v>
      </c>
      <c r="E444" s="525" t="s">
        <v>2081</v>
      </c>
      <c r="F444" s="524" t="s">
        <v>2203</v>
      </c>
      <c r="G444" s="525" t="s">
        <v>2537</v>
      </c>
      <c r="H444" s="524" t="s">
        <v>2438</v>
      </c>
      <c r="I444" s="525" t="s">
        <v>2439</v>
      </c>
      <c r="J444" s="524" t="s">
        <v>1924</v>
      </c>
      <c r="K444" s="527"/>
      <c r="L444" s="524" t="s">
        <v>1924</v>
      </c>
      <c r="M444" s="527"/>
      <c r="N444" s="524" t="s">
        <v>1924</v>
      </c>
      <c r="O444" s="527"/>
      <c r="P444" s="524" t="s">
        <v>1924</v>
      </c>
      <c r="Q444" s="527"/>
      <c r="R444" s="524" t="s">
        <v>1924</v>
      </c>
      <c r="S444" s="527"/>
      <c r="T444" s="524" t="s">
        <v>1924</v>
      </c>
      <c r="U444" s="527" t="s">
        <v>1924</v>
      </c>
      <c r="V444" s="524" t="s">
        <v>1924</v>
      </c>
      <c r="W444" s="527"/>
      <c r="X444" s="524" t="s">
        <v>2447</v>
      </c>
      <c r="Y444" s="527" t="s">
        <v>2448</v>
      </c>
      <c r="Z444" s="528"/>
      <c r="AA444" s="528" t="s">
        <v>2089</v>
      </c>
      <c r="AB444" s="528"/>
      <c r="AC444" s="528"/>
      <c r="AD444" s="528"/>
      <c r="AE444" s="528"/>
      <c r="AF444" s="528"/>
      <c r="AG444" s="528"/>
      <c r="AH444" s="528"/>
      <c r="AI444" s="529" t="s">
        <v>2538</v>
      </c>
      <c r="AJ444" s="529" t="s">
        <v>2538</v>
      </c>
      <c r="AK444" s="523" t="s">
        <v>2610</v>
      </c>
      <c r="AL444" s="523" t="s">
        <v>2612</v>
      </c>
    </row>
    <row r="445" spans="1:38" ht="17.25" customHeight="1">
      <c r="A445" s="518" t="str">
        <f t="shared" si="6"/>
        <v>A02AB022-00004 Pile Work Pile Head Treatment Micro Pile Work        200 ≤ DIA &lt;250</v>
      </c>
      <c r="B445" s="523" t="s">
        <v>2613</v>
      </c>
      <c r="C445" s="523"/>
      <c r="D445" s="524" t="s">
        <v>2080</v>
      </c>
      <c r="E445" s="525" t="s">
        <v>2081</v>
      </c>
      <c r="F445" s="524" t="s">
        <v>2203</v>
      </c>
      <c r="G445" s="525" t="s">
        <v>2537</v>
      </c>
      <c r="H445" s="524" t="s">
        <v>2438</v>
      </c>
      <c r="I445" s="525" t="s">
        <v>2439</v>
      </c>
      <c r="J445" s="524" t="s">
        <v>1924</v>
      </c>
      <c r="K445" s="527"/>
      <c r="L445" s="524" t="s">
        <v>1924</v>
      </c>
      <c r="M445" s="527"/>
      <c r="N445" s="524" t="s">
        <v>1924</v>
      </c>
      <c r="O445" s="527"/>
      <c r="P445" s="524" t="s">
        <v>1924</v>
      </c>
      <c r="Q445" s="527"/>
      <c r="R445" s="524" t="s">
        <v>1924</v>
      </c>
      <c r="S445" s="527"/>
      <c r="T445" s="524" t="s">
        <v>1924</v>
      </c>
      <c r="U445" s="527" t="s">
        <v>1924</v>
      </c>
      <c r="V445" s="524" t="s">
        <v>1924</v>
      </c>
      <c r="W445" s="527"/>
      <c r="X445" s="524" t="s">
        <v>2452</v>
      </c>
      <c r="Y445" s="527" t="s">
        <v>2453</v>
      </c>
      <c r="Z445" s="528"/>
      <c r="AA445" s="528" t="s">
        <v>2089</v>
      </c>
      <c r="AB445" s="528"/>
      <c r="AC445" s="528"/>
      <c r="AD445" s="528"/>
      <c r="AE445" s="528"/>
      <c r="AF445" s="528"/>
      <c r="AG445" s="528"/>
      <c r="AH445" s="528"/>
      <c r="AI445" s="529" t="s">
        <v>2538</v>
      </c>
      <c r="AJ445" s="529" t="s">
        <v>2538</v>
      </c>
      <c r="AK445" s="523" t="s">
        <v>2610</v>
      </c>
      <c r="AL445" s="523" t="s">
        <v>2613</v>
      </c>
    </row>
    <row r="446" spans="1:38" ht="17.25" customHeight="1">
      <c r="A446" s="518" t="str">
        <f t="shared" si="6"/>
        <v>A02AB022-00005 Pile Work Pile Head Treatment Micro Pile Work        250 ≤ DIA &lt;300</v>
      </c>
      <c r="B446" s="523" t="s">
        <v>2614</v>
      </c>
      <c r="C446" s="523"/>
      <c r="D446" s="524" t="s">
        <v>2080</v>
      </c>
      <c r="E446" s="525" t="s">
        <v>2081</v>
      </c>
      <c r="F446" s="524" t="s">
        <v>2203</v>
      </c>
      <c r="G446" s="525" t="s">
        <v>2537</v>
      </c>
      <c r="H446" s="524" t="s">
        <v>2438</v>
      </c>
      <c r="I446" s="525" t="s">
        <v>2439</v>
      </c>
      <c r="J446" s="524" t="s">
        <v>1924</v>
      </c>
      <c r="K446" s="527"/>
      <c r="L446" s="524" t="s">
        <v>1924</v>
      </c>
      <c r="M446" s="527"/>
      <c r="N446" s="524" t="s">
        <v>1924</v>
      </c>
      <c r="O446" s="527"/>
      <c r="P446" s="524" t="s">
        <v>1924</v>
      </c>
      <c r="Q446" s="527"/>
      <c r="R446" s="524" t="s">
        <v>1924</v>
      </c>
      <c r="S446" s="527"/>
      <c r="T446" s="524" t="s">
        <v>1924</v>
      </c>
      <c r="U446" s="527" t="s">
        <v>1924</v>
      </c>
      <c r="V446" s="524" t="s">
        <v>1924</v>
      </c>
      <c r="W446" s="527"/>
      <c r="X446" s="524" t="s">
        <v>2109</v>
      </c>
      <c r="Y446" s="527" t="s">
        <v>2110</v>
      </c>
      <c r="Z446" s="528"/>
      <c r="AA446" s="528" t="s">
        <v>2089</v>
      </c>
      <c r="AB446" s="528"/>
      <c r="AC446" s="528"/>
      <c r="AD446" s="528"/>
      <c r="AE446" s="528"/>
      <c r="AF446" s="528"/>
      <c r="AG446" s="528"/>
      <c r="AH446" s="528"/>
      <c r="AI446" s="529" t="s">
        <v>2538</v>
      </c>
      <c r="AJ446" s="529" t="s">
        <v>2538</v>
      </c>
      <c r="AK446" s="523" t="s">
        <v>2610</v>
      </c>
      <c r="AL446" s="523" t="s">
        <v>2614</v>
      </c>
    </row>
    <row r="447" spans="1:38" ht="17.25" customHeight="1">
      <c r="A447" s="518" t="str">
        <f t="shared" si="6"/>
        <v>A02AB022-00006 Pile Work Pile Head Treatment Micro Pile Work        300 ≤ DIA</v>
      </c>
      <c r="B447" s="523" t="s">
        <v>2615</v>
      </c>
      <c r="C447" s="523"/>
      <c r="D447" s="524" t="s">
        <v>2080</v>
      </c>
      <c r="E447" s="525" t="s">
        <v>2081</v>
      </c>
      <c r="F447" s="524" t="s">
        <v>2203</v>
      </c>
      <c r="G447" s="525" t="s">
        <v>2537</v>
      </c>
      <c r="H447" s="524" t="s">
        <v>2438</v>
      </c>
      <c r="I447" s="525" t="s">
        <v>2439</v>
      </c>
      <c r="J447" s="524" t="s">
        <v>1924</v>
      </c>
      <c r="K447" s="527"/>
      <c r="L447" s="524" t="s">
        <v>1924</v>
      </c>
      <c r="M447" s="527"/>
      <c r="N447" s="524" t="s">
        <v>1924</v>
      </c>
      <c r="O447" s="527"/>
      <c r="P447" s="524" t="s">
        <v>1924</v>
      </c>
      <c r="Q447" s="527"/>
      <c r="R447" s="524" t="s">
        <v>1924</v>
      </c>
      <c r="S447" s="527"/>
      <c r="T447" s="524" t="s">
        <v>1924</v>
      </c>
      <c r="U447" s="527" t="s">
        <v>1924</v>
      </c>
      <c r="V447" s="524" t="s">
        <v>1924</v>
      </c>
      <c r="W447" s="527"/>
      <c r="X447" s="524" t="s">
        <v>2456</v>
      </c>
      <c r="Y447" s="527" t="s">
        <v>2457</v>
      </c>
      <c r="Z447" s="528"/>
      <c r="AA447" s="528" t="s">
        <v>2089</v>
      </c>
      <c r="AB447" s="528"/>
      <c r="AC447" s="528"/>
      <c r="AD447" s="528"/>
      <c r="AE447" s="528"/>
      <c r="AF447" s="528"/>
      <c r="AG447" s="528"/>
      <c r="AH447" s="528"/>
      <c r="AI447" s="529" t="s">
        <v>2538</v>
      </c>
      <c r="AJ447" s="529" t="s">
        <v>2538</v>
      </c>
      <c r="AK447" s="523" t="s">
        <v>2610</v>
      </c>
      <c r="AL447" s="523" t="s">
        <v>2615</v>
      </c>
    </row>
    <row r="448" spans="1:38" ht="17.25" customHeight="1">
      <c r="A448" s="518" t="str">
        <f t="shared" si="6"/>
        <v xml:space="preserve">A02AB023-00001 Pile Work Pile Head Treatment Cast-In-Place Pile Work        </v>
      </c>
      <c r="B448" s="523" t="s">
        <v>2616</v>
      </c>
      <c r="C448" s="523"/>
      <c r="D448" s="524" t="s">
        <v>2080</v>
      </c>
      <c r="E448" s="525" t="s">
        <v>2081</v>
      </c>
      <c r="F448" s="524" t="s">
        <v>2203</v>
      </c>
      <c r="G448" s="525" t="s">
        <v>2537</v>
      </c>
      <c r="H448" s="524" t="s">
        <v>2459</v>
      </c>
      <c r="I448" s="525" t="s">
        <v>2460</v>
      </c>
      <c r="J448" s="524" t="s">
        <v>1924</v>
      </c>
      <c r="K448" s="527"/>
      <c r="L448" s="524" t="s">
        <v>1924</v>
      </c>
      <c r="M448" s="527"/>
      <c r="N448" s="524" t="s">
        <v>1924</v>
      </c>
      <c r="O448" s="527"/>
      <c r="P448" s="524" t="s">
        <v>1924</v>
      </c>
      <c r="Q448" s="527"/>
      <c r="R448" s="524" t="s">
        <v>1924</v>
      </c>
      <c r="S448" s="527"/>
      <c r="T448" s="524" t="s">
        <v>1924</v>
      </c>
      <c r="U448" s="527" t="s">
        <v>1924</v>
      </c>
      <c r="V448" s="524" t="s">
        <v>1924</v>
      </c>
      <c r="W448" s="527"/>
      <c r="X448" s="524" t="s">
        <v>1924</v>
      </c>
      <c r="Y448" s="527"/>
      <c r="Z448" s="528"/>
      <c r="AA448" s="528" t="s">
        <v>2089</v>
      </c>
      <c r="AB448" s="528"/>
      <c r="AC448" s="528"/>
      <c r="AD448" s="528"/>
      <c r="AE448" s="528"/>
      <c r="AF448" s="528"/>
      <c r="AG448" s="528"/>
      <c r="AH448" s="528"/>
      <c r="AI448" s="529" t="s">
        <v>2538</v>
      </c>
      <c r="AJ448" s="529" t="s">
        <v>2538</v>
      </c>
      <c r="AK448" s="523" t="s">
        <v>2617</v>
      </c>
      <c r="AL448" s="523" t="s">
        <v>2616</v>
      </c>
    </row>
    <row r="449" spans="1:38" ht="17.25" customHeight="1">
      <c r="A449" s="518" t="str">
        <f t="shared" si="6"/>
        <v>A02AB023-00002 Pile Work Pile Head Treatment Cast-In-Place Pile Work        DIA&lt;400</v>
      </c>
      <c r="B449" s="523" t="s">
        <v>2618</v>
      </c>
      <c r="C449" s="523"/>
      <c r="D449" s="524" t="s">
        <v>2080</v>
      </c>
      <c r="E449" s="525" t="s">
        <v>2081</v>
      </c>
      <c r="F449" s="524" t="s">
        <v>2203</v>
      </c>
      <c r="G449" s="525" t="s">
        <v>2537</v>
      </c>
      <c r="H449" s="524" t="s">
        <v>2459</v>
      </c>
      <c r="I449" s="525" t="s">
        <v>2460</v>
      </c>
      <c r="J449" s="524" t="s">
        <v>1924</v>
      </c>
      <c r="K449" s="527"/>
      <c r="L449" s="524" t="s">
        <v>1924</v>
      </c>
      <c r="M449" s="527"/>
      <c r="N449" s="524" t="s">
        <v>1924</v>
      </c>
      <c r="O449" s="527"/>
      <c r="P449" s="524" t="s">
        <v>1924</v>
      </c>
      <c r="Q449" s="527"/>
      <c r="R449" s="524" t="s">
        <v>1924</v>
      </c>
      <c r="S449" s="527"/>
      <c r="T449" s="524" t="s">
        <v>1924</v>
      </c>
      <c r="U449" s="527" t="s">
        <v>1924</v>
      </c>
      <c r="V449" s="524" t="s">
        <v>1924</v>
      </c>
      <c r="W449" s="527"/>
      <c r="X449" s="524" t="s">
        <v>2203</v>
      </c>
      <c r="Y449" s="527" t="s">
        <v>2204</v>
      </c>
      <c r="Z449" s="528"/>
      <c r="AA449" s="528" t="s">
        <v>2089</v>
      </c>
      <c r="AB449" s="528"/>
      <c r="AC449" s="528"/>
      <c r="AD449" s="528"/>
      <c r="AE449" s="528"/>
      <c r="AF449" s="528"/>
      <c r="AG449" s="528"/>
      <c r="AH449" s="528"/>
      <c r="AI449" s="529" t="s">
        <v>2538</v>
      </c>
      <c r="AJ449" s="529" t="s">
        <v>2538</v>
      </c>
      <c r="AK449" s="523" t="s">
        <v>2617</v>
      </c>
      <c r="AL449" s="523" t="s">
        <v>2618</v>
      </c>
    </row>
    <row r="450" spans="1:38" ht="17.25" customHeight="1">
      <c r="A450" s="518" t="str">
        <f t="shared" si="6"/>
        <v>A02AB023-00003 Pile Work Pile Head Treatment Cast-In-Place Pile Work        400 ≤ DIA &lt;500</v>
      </c>
      <c r="B450" s="523" t="s">
        <v>2619</v>
      </c>
      <c r="C450" s="523"/>
      <c r="D450" s="524" t="s">
        <v>2080</v>
      </c>
      <c r="E450" s="525" t="s">
        <v>2081</v>
      </c>
      <c r="F450" s="524" t="s">
        <v>2203</v>
      </c>
      <c r="G450" s="525" t="s">
        <v>2537</v>
      </c>
      <c r="H450" s="524" t="s">
        <v>2459</v>
      </c>
      <c r="I450" s="525" t="s">
        <v>2460</v>
      </c>
      <c r="J450" s="524" t="s">
        <v>1924</v>
      </c>
      <c r="K450" s="527"/>
      <c r="L450" s="524" t="s">
        <v>1924</v>
      </c>
      <c r="M450" s="527"/>
      <c r="N450" s="524" t="s">
        <v>1924</v>
      </c>
      <c r="O450" s="527"/>
      <c r="P450" s="524" t="s">
        <v>1924</v>
      </c>
      <c r="Q450" s="527"/>
      <c r="R450" s="524" t="s">
        <v>1924</v>
      </c>
      <c r="S450" s="527"/>
      <c r="T450" s="524" t="s">
        <v>1924</v>
      </c>
      <c r="U450" s="527" t="s">
        <v>1924</v>
      </c>
      <c r="V450" s="524" t="s">
        <v>1924</v>
      </c>
      <c r="W450" s="527"/>
      <c r="X450" s="524" t="s">
        <v>2206</v>
      </c>
      <c r="Y450" s="527" t="s">
        <v>2207</v>
      </c>
      <c r="Z450" s="528"/>
      <c r="AA450" s="528" t="s">
        <v>2089</v>
      </c>
      <c r="AB450" s="528"/>
      <c r="AC450" s="528"/>
      <c r="AD450" s="528"/>
      <c r="AE450" s="528"/>
      <c r="AF450" s="528"/>
      <c r="AG450" s="528"/>
      <c r="AH450" s="528"/>
      <c r="AI450" s="529" t="s">
        <v>2538</v>
      </c>
      <c r="AJ450" s="529" t="s">
        <v>2538</v>
      </c>
      <c r="AK450" s="523" t="s">
        <v>2617</v>
      </c>
      <c r="AL450" s="523" t="s">
        <v>2619</v>
      </c>
    </row>
    <row r="451" spans="1:38" ht="17.25" customHeight="1">
      <c r="A451" s="518" t="str">
        <f t="shared" si="6"/>
        <v>A02AB023-00004 Pile Work Pile Head Treatment Cast-In-Place Pile Work        500 ≤ DIA &lt;600</v>
      </c>
      <c r="B451" s="523" t="s">
        <v>2620</v>
      </c>
      <c r="C451" s="523"/>
      <c r="D451" s="524" t="s">
        <v>2080</v>
      </c>
      <c r="E451" s="525" t="s">
        <v>2081</v>
      </c>
      <c r="F451" s="524" t="s">
        <v>2203</v>
      </c>
      <c r="G451" s="525" t="s">
        <v>2537</v>
      </c>
      <c r="H451" s="524" t="s">
        <v>2459</v>
      </c>
      <c r="I451" s="525" t="s">
        <v>2460</v>
      </c>
      <c r="J451" s="524" t="s">
        <v>1924</v>
      </c>
      <c r="K451" s="527"/>
      <c r="L451" s="524" t="s">
        <v>1924</v>
      </c>
      <c r="M451" s="527"/>
      <c r="N451" s="524" t="s">
        <v>1924</v>
      </c>
      <c r="O451" s="527"/>
      <c r="P451" s="524" t="s">
        <v>1924</v>
      </c>
      <c r="Q451" s="527"/>
      <c r="R451" s="524" t="s">
        <v>1924</v>
      </c>
      <c r="S451" s="527"/>
      <c r="T451" s="524" t="s">
        <v>1924</v>
      </c>
      <c r="U451" s="527" t="s">
        <v>1924</v>
      </c>
      <c r="V451" s="524" t="s">
        <v>1924</v>
      </c>
      <c r="W451" s="527"/>
      <c r="X451" s="524" t="s">
        <v>2209</v>
      </c>
      <c r="Y451" s="527" t="s">
        <v>2210</v>
      </c>
      <c r="Z451" s="528"/>
      <c r="AA451" s="528" t="s">
        <v>2089</v>
      </c>
      <c r="AB451" s="528"/>
      <c r="AC451" s="528"/>
      <c r="AD451" s="528"/>
      <c r="AE451" s="528"/>
      <c r="AF451" s="528"/>
      <c r="AG451" s="528"/>
      <c r="AH451" s="528"/>
      <c r="AI451" s="529" t="s">
        <v>2538</v>
      </c>
      <c r="AJ451" s="529" t="s">
        <v>2538</v>
      </c>
      <c r="AK451" s="523" t="s">
        <v>2617</v>
      </c>
      <c r="AL451" s="523" t="s">
        <v>2620</v>
      </c>
    </row>
    <row r="452" spans="1:38" ht="17.25" customHeight="1">
      <c r="A452" s="518" t="str">
        <f t="shared" si="6"/>
        <v>A02AB023-00005 Pile Work Pile Head Treatment Cast-In-Place Pile Work        600 ≤ DIA &lt;700</v>
      </c>
      <c r="B452" s="523" t="s">
        <v>2621</v>
      </c>
      <c r="C452" s="523"/>
      <c r="D452" s="524" t="s">
        <v>2080</v>
      </c>
      <c r="E452" s="525" t="s">
        <v>2081</v>
      </c>
      <c r="F452" s="524" t="s">
        <v>2203</v>
      </c>
      <c r="G452" s="525" t="s">
        <v>2537</v>
      </c>
      <c r="H452" s="524" t="s">
        <v>2459</v>
      </c>
      <c r="I452" s="525" t="s">
        <v>2460</v>
      </c>
      <c r="J452" s="524" t="s">
        <v>1924</v>
      </c>
      <c r="K452" s="527"/>
      <c r="L452" s="524" t="s">
        <v>1924</v>
      </c>
      <c r="M452" s="527"/>
      <c r="N452" s="524" t="s">
        <v>1924</v>
      </c>
      <c r="O452" s="527"/>
      <c r="P452" s="524" t="s">
        <v>1924</v>
      </c>
      <c r="Q452" s="527"/>
      <c r="R452" s="524" t="s">
        <v>1924</v>
      </c>
      <c r="S452" s="527"/>
      <c r="T452" s="524" t="s">
        <v>1924</v>
      </c>
      <c r="U452" s="527" t="s">
        <v>1924</v>
      </c>
      <c r="V452" s="524" t="s">
        <v>1924</v>
      </c>
      <c r="W452" s="527"/>
      <c r="X452" s="524" t="s">
        <v>2212</v>
      </c>
      <c r="Y452" s="527" t="s">
        <v>2213</v>
      </c>
      <c r="Z452" s="528"/>
      <c r="AA452" s="528" t="s">
        <v>2089</v>
      </c>
      <c r="AB452" s="528"/>
      <c r="AC452" s="528"/>
      <c r="AD452" s="528"/>
      <c r="AE452" s="528"/>
      <c r="AF452" s="528"/>
      <c r="AG452" s="528"/>
      <c r="AH452" s="528"/>
      <c r="AI452" s="529" t="s">
        <v>2538</v>
      </c>
      <c r="AJ452" s="529" t="s">
        <v>2538</v>
      </c>
      <c r="AK452" s="523" t="s">
        <v>2617</v>
      </c>
      <c r="AL452" s="523" t="s">
        <v>2621</v>
      </c>
    </row>
    <row r="453" spans="1:38" ht="17.25" customHeight="1">
      <c r="A453" s="518" t="str">
        <f t="shared" si="6"/>
        <v>A02AB023-00006 Pile Work Pile Head Treatment Cast-In-Place Pile Work        700 ≤ DIA &lt;800</v>
      </c>
      <c r="B453" s="523" t="s">
        <v>2622</v>
      </c>
      <c r="C453" s="523"/>
      <c r="D453" s="524" t="s">
        <v>2080</v>
      </c>
      <c r="E453" s="525" t="s">
        <v>2081</v>
      </c>
      <c r="F453" s="524" t="s">
        <v>2203</v>
      </c>
      <c r="G453" s="525" t="s">
        <v>2537</v>
      </c>
      <c r="H453" s="524" t="s">
        <v>2459</v>
      </c>
      <c r="I453" s="525" t="s">
        <v>2460</v>
      </c>
      <c r="J453" s="524" t="s">
        <v>1924</v>
      </c>
      <c r="K453" s="527"/>
      <c r="L453" s="524" t="s">
        <v>1924</v>
      </c>
      <c r="M453" s="527"/>
      <c r="N453" s="524" t="s">
        <v>1924</v>
      </c>
      <c r="O453" s="527"/>
      <c r="P453" s="524" t="s">
        <v>1924</v>
      </c>
      <c r="Q453" s="527"/>
      <c r="R453" s="524" t="s">
        <v>1924</v>
      </c>
      <c r="S453" s="527"/>
      <c r="T453" s="524" t="s">
        <v>1924</v>
      </c>
      <c r="U453" s="527" t="s">
        <v>1924</v>
      </c>
      <c r="V453" s="524" t="s">
        <v>1924</v>
      </c>
      <c r="W453" s="527"/>
      <c r="X453" s="524" t="s">
        <v>2215</v>
      </c>
      <c r="Y453" s="527" t="s">
        <v>2216</v>
      </c>
      <c r="Z453" s="528"/>
      <c r="AA453" s="528" t="s">
        <v>2089</v>
      </c>
      <c r="AB453" s="528"/>
      <c r="AC453" s="528"/>
      <c r="AD453" s="528"/>
      <c r="AE453" s="528"/>
      <c r="AF453" s="528"/>
      <c r="AG453" s="528"/>
      <c r="AH453" s="528"/>
      <c r="AI453" s="529" t="s">
        <v>2538</v>
      </c>
      <c r="AJ453" s="529" t="s">
        <v>2538</v>
      </c>
      <c r="AK453" s="523" t="s">
        <v>2617</v>
      </c>
      <c r="AL453" s="523" t="s">
        <v>2622</v>
      </c>
    </row>
    <row r="454" spans="1:38" ht="17.25" customHeight="1">
      <c r="A454" s="518" t="str">
        <f t="shared" si="6"/>
        <v>A02AB023-00007 Pile Work Pile Head Treatment Cast-In-Place Pile Work        800 ≤ DIA &lt;900</v>
      </c>
      <c r="B454" s="523" t="s">
        <v>2623</v>
      </c>
      <c r="C454" s="523"/>
      <c r="D454" s="524" t="s">
        <v>2080</v>
      </c>
      <c r="E454" s="525" t="s">
        <v>2081</v>
      </c>
      <c r="F454" s="524" t="s">
        <v>2203</v>
      </c>
      <c r="G454" s="525" t="s">
        <v>2537</v>
      </c>
      <c r="H454" s="524" t="s">
        <v>2459</v>
      </c>
      <c r="I454" s="525" t="s">
        <v>2460</v>
      </c>
      <c r="J454" s="524" t="s">
        <v>1924</v>
      </c>
      <c r="K454" s="527"/>
      <c r="L454" s="524" t="s">
        <v>1924</v>
      </c>
      <c r="M454" s="527"/>
      <c r="N454" s="524" t="s">
        <v>1924</v>
      </c>
      <c r="O454" s="527"/>
      <c r="P454" s="524" t="s">
        <v>1924</v>
      </c>
      <c r="Q454" s="527"/>
      <c r="R454" s="524" t="s">
        <v>1924</v>
      </c>
      <c r="S454" s="527"/>
      <c r="T454" s="524" t="s">
        <v>1924</v>
      </c>
      <c r="U454" s="527" t="s">
        <v>1924</v>
      </c>
      <c r="V454" s="524" t="s">
        <v>1924</v>
      </c>
      <c r="W454" s="527"/>
      <c r="X454" s="524" t="s">
        <v>2218</v>
      </c>
      <c r="Y454" s="527" t="s">
        <v>2219</v>
      </c>
      <c r="Z454" s="528"/>
      <c r="AA454" s="528" t="s">
        <v>2089</v>
      </c>
      <c r="AB454" s="528"/>
      <c r="AC454" s="528"/>
      <c r="AD454" s="528"/>
      <c r="AE454" s="528"/>
      <c r="AF454" s="528"/>
      <c r="AG454" s="528"/>
      <c r="AH454" s="528"/>
      <c r="AI454" s="529" t="s">
        <v>2538</v>
      </c>
      <c r="AJ454" s="529" t="s">
        <v>2538</v>
      </c>
      <c r="AK454" s="523" t="s">
        <v>2617</v>
      </c>
      <c r="AL454" s="523" t="s">
        <v>2623</v>
      </c>
    </row>
    <row r="455" spans="1:38" ht="17.25" customHeight="1">
      <c r="A455" s="518" t="str">
        <f t="shared" si="6"/>
        <v>A02AB023-00008 Pile Work Pile Head Treatment Cast-In-Place Pile Work        900 ≤ DIA &lt;1000</v>
      </c>
      <c r="B455" s="523" t="s">
        <v>2624</v>
      </c>
      <c r="C455" s="523"/>
      <c r="D455" s="524" t="s">
        <v>2080</v>
      </c>
      <c r="E455" s="525" t="s">
        <v>2081</v>
      </c>
      <c r="F455" s="524" t="s">
        <v>2203</v>
      </c>
      <c r="G455" s="525" t="s">
        <v>2537</v>
      </c>
      <c r="H455" s="524" t="s">
        <v>2459</v>
      </c>
      <c r="I455" s="525" t="s">
        <v>2460</v>
      </c>
      <c r="J455" s="524" t="s">
        <v>1924</v>
      </c>
      <c r="K455" s="527"/>
      <c r="L455" s="524" t="s">
        <v>1924</v>
      </c>
      <c r="M455" s="527"/>
      <c r="N455" s="524" t="s">
        <v>1924</v>
      </c>
      <c r="O455" s="527"/>
      <c r="P455" s="524" t="s">
        <v>1924</v>
      </c>
      <c r="Q455" s="527"/>
      <c r="R455" s="524" t="s">
        <v>1924</v>
      </c>
      <c r="S455" s="527"/>
      <c r="T455" s="524" t="s">
        <v>1924</v>
      </c>
      <c r="U455" s="527" t="s">
        <v>1924</v>
      </c>
      <c r="V455" s="524" t="s">
        <v>1924</v>
      </c>
      <c r="W455" s="527"/>
      <c r="X455" s="524" t="s">
        <v>2221</v>
      </c>
      <c r="Y455" s="527" t="s">
        <v>2222</v>
      </c>
      <c r="Z455" s="528"/>
      <c r="AA455" s="528" t="s">
        <v>2089</v>
      </c>
      <c r="AB455" s="528"/>
      <c r="AC455" s="528"/>
      <c r="AD455" s="528"/>
      <c r="AE455" s="528"/>
      <c r="AF455" s="528"/>
      <c r="AG455" s="528"/>
      <c r="AH455" s="528"/>
      <c r="AI455" s="529" t="s">
        <v>2538</v>
      </c>
      <c r="AJ455" s="529" t="s">
        <v>2538</v>
      </c>
      <c r="AK455" s="523" t="s">
        <v>2617</v>
      </c>
      <c r="AL455" s="523" t="s">
        <v>2624</v>
      </c>
    </row>
    <row r="456" spans="1:38" ht="17.25" customHeight="1">
      <c r="A456" s="518" t="str">
        <f t="shared" ref="A456:A519" si="7">B456&amp;" "&amp;E456&amp;" "&amp;G456&amp;" "&amp;I456&amp;" "&amp;K456&amp;" "&amp;M456&amp;" "&amp;O456&amp;" "&amp;Q456&amp;" "&amp;S456&amp;" "&amp;U456&amp;" "&amp;W456&amp;" "&amp;Y456</f>
        <v>A02AB023-00009 Pile Work Pile Head Treatment Cast-In-Place Pile Work        1000 ≤ DIA &lt;1200</v>
      </c>
      <c r="B456" s="523" t="s">
        <v>2625</v>
      </c>
      <c r="C456" s="523"/>
      <c r="D456" s="524" t="s">
        <v>2080</v>
      </c>
      <c r="E456" s="525" t="s">
        <v>2081</v>
      </c>
      <c r="F456" s="524" t="s">
        <v>2203</v>
      </c>
      <c r="G456" s="525" t="s">
        <v>2537</v>
      </c>
      <c r="H456" s="524" t="s">
        <v>2459</v>
      </c>
      <c r="I456" s="525" t="s">
        <v>2460</v>
      </c>
      <c r="J456" s="524" t="s">
        <v>1924</v>
      </c>
      <c r="K456" s="527"/>
      <c r="L456" s="524" t="s">
        <v>1924</v>
      </c>
      <c r="M456" s="527"/>
      <c r="N456" s="524" t="s">
        <v>1924</v>
      </c>
      <c r="O456" s="527"/>
      <c r="P456" s="524" t="s">
        <v>1924</v>
      </c>
      <c r="Q456" s="527"/>
      <c r="R456" s="524" t="s">
        <v>1924</v>
      </c>
      <c r="S456" s="527"/>
      <c r="T456" s="524" t="s">
        <v>1924</v>
      </c>
      <c r="U456" s="527" t="s">
        <v>1924</v>
      </c>
      <c r="V456" s="524" t="s">
        <v>1924</v>
      </c>
      <c r="W456" s="527"/>
      <c r="X456" s="524" t="s">
        <v>2224</v>
      </c>
      <c r="Y456" s="527" t="s">
        <v>2225</v>
      </c>
      <c r="Z456" s="528"/>
      <c r="AA456" s="528" t="s">
        <v>2089</v>
      </c>
      <c r="AB456" s="528"/>
      <c r="AC456" s="528"/>
      <c r="AD456" s="528"/>
      <c r="AE456" s="528"/>
      <c r="AF456" s="528"/>
      <c r="AG456" s="528"/>
      <c r="AH456" s="528"/>
      <c r="AI456" s="529" t="s">
        <v>2538</v>
      </c>
      <c r="AJ456" s="529" t="s">
        <v>2538</v>
      </c>
      <c r="AK456" s="523" t="s">
        <v>2617</v>
      </c>
      <c r="AL456" s="523" t="s">
        <v>2625</v>
      </c>
    </row>
    <row r="457" spans="1:38" ht="17.25" customHeight="1">
      <c r="A457" s="518" t="str">
        <f t="shared" si="7"/>
        <v>A02AB023-00010 Pile Work Pile Head Treatment Cast-In-Place Pile Work        1200 ≤ DIA &lt;1500</v>
      </c>
      <c r="B457" s="523" t="s">
        <v>2626</v>
      </c>
      <c r="C457" s="523"/>
      <c r="D457" s="524" t="s">
        <v>2080</v>
      </c>
      <c r="E457" s="525" t="s">
        <v>2081</v>
      </c>
      <c r="F457" s="524" t="s">
        <v>2203</v>
      </c>
      <c r="G457" s="525" t="s">
        <v>2537</v>
      </c>
      <c r="H457" s="524" t="s">
        <v>2459</v>
      </c>
      <c r="I457" s="525" t="s">
        <v>2460</v>
      </c>
      <c r="J457" s="524" t="s">
        <v>1924</v>
      </c>
      <c r="K457" s="527"/>
      <c r="L457" s="524" t="s">
        <v>1924</v>
      </c>
      <c r="M457" s="527"/>
      <c r="N457" s="524" t="s">
        <v>1924</v>
      </c>
      <c r="O457" s="527"/>
      <c r="P457" s="524" t="s">
        <v>1924</v>
      </c>
      <c r="Q457" s="527"/>
      <c r="R457" s="524" t="s">
        <v>1924</v>
      </c>
      <c r="S457" s="527"/>
      <c r="T457" s="524" t="s">
        <v>1924</v>
      </c>
      <c r="U457" s="527" t="s">
        <v>1924</v>
      </c>
      <c r="V457" s="524" t="s">
        <v>1924</v>
      </c>
      <c r="W457" s="527"/>
      <c r="X457" s="524" t="s">
        <v>2491</v>
      </c>
      <c r="Y457" s="527" t="s">
        <v>2492</v>
      </c>
      <c r="Z457" s="528"/>
      <c r="AA457" s="528" t="s">
        <v>2089</v>
      </c>
      <c r="AB457" s="528"/>
      <c r="AC457" s="528"/>
      <c r="AD457" s="528"/>
      <c r="AE457" s="528"/>
      <c r="AF457" s="528"/>
      <c r="AG457" s="528"/>
      <c r="AH457" s="528"/>
      <c r="AI457" s="529" t="s">
        <v>2538</v>
      </c>
      <c r="AJ457" s="529" t="s">
        <v>2538</v>
      </c>
      <c r="AK457" s="523" t="s">
        <v>2617</v>
      </c>
      <c r="AL457" s="523" t="s">
        <v>2626</v>
      </c>
    </row>
    <row r="458" spans="1:38" ht="17.25" customHeight="1">
      <c r="A458" s="518" t="str">
        <f t="shared" si="7"/>
        <v>A02AB023-00011 Pile Work Pile Head Treatment Cast-In-Place Pile Work        1500 ≤ DIA &lt;1800</v>
      </c>
      <c r="B458" s="523" t="s">
        <v>2627</v>
      </c>
      <c r="C458" s="523"/>
      <c r="D458" s="524" t="s">
        <v>2080</v>
      </c>
      <c r="E458" s="525" t="s">
        <v>2081</v>
      </c>
      <c r="F458" s="524" t="s">
        <v>2203</v>
      </c>
      <c r="G458" s="525" t="s">
        <v>2537</v>
      </c>
      <c r="H458" s="524" t="s">
        <v>2459</v>
      </c>
      <c r="I458" s="525" t="s">
        <v>2460</v>
      </c>
      <c r="J458" s="524" t="s">
        <v>1924</v>
      </c>
      <c r="K458" s="527"/>
      <c r="L458" s="524" t="s">
        <v>1924</v>
      </c>
      <c r="M458" s="527"/>
      <c r="N458" s="524" t="s">
        <v>1924</v>
      </c>
      <c r="O458" s="527"/>
      <c r="P458" s="524" t="s">
        <v>1924</v>
      </c>
      <c r="Q458" s="527"/>
      <c r="R458" s="524" t="s">
        <v>1924</v>
      </c>
      <c r="S458" s="527"/>
      <c r="T458" s="524" t="s">
        <v>1924</v>
      </c>
      <c r="U458" s="527" t="s">
        <v>1924</v>
      </c>
      <c r="V458" s="524" t="s">
        <v>1924</v>
      </c>
      <c r="W458" s="527"/>
      <c r="X458" s="524" t="s">
        <v>2494</v>
      </c>
      <c r="Y458" s="527" t="s">
        <v>2495</v>
      </c>
      <c r="Z458" s="528"/>
      <c r="AA458" s="528" t="s">
        <v>2089</v>
      </c>
      <c r="AB458" s="528"/>
      <c r="AC458" s="528"/>
      <c r="AD458" s="528"/>
      <c r="AE458" s="528"/>
      <c r="AF458" s="528"/>
      <c r="AG458" s="528"/>
      <c r="AH458" s="528"/>
      <c r="AI458" s="529" t="s">
        <v>2538</v>
      </c>
      <c r="AJ458" s="529" t="s">
        <v>2538</v>
      </c>
      <c r="AK458" s="523" t="s">
        <v>2617</v>
      </c>
      <c r="AL458" s="523" t="s">
        <v>2627</v>
      </c>
    </row>
    <row r="459" spans="1:38" ht="17.25" customHeight="1">
      <c r="A459" s="518" t="str">
        <f t="shared" si="7"/>
        <v>A02AB023-00012 Pile Work Pile Head Treatment Cast-In-Place Pile Work        1800 ≤ DIA &lt;2000</v>
      </c>
      <c r="B459" s="523" t="s">
        <v>2628</v>
      </c>
      <c r="C459" s="523"/>
      <c r="D459" s="524" t="s">
        <v>2080</v>
      </c>
      <c r="E459" s="525" t="s">
        <v>2081</v>
      </c>
      <c r="F459" s="524" t="s">
        <v>2203</v>
      </c>
      <c r="G459" s="525" t="s">
        <v>2537</v>
      </c>
      <c r="H459" s="524" t="s">
        <v>2459</v>
      </c>
      <c r="I459" s="525" t="s">
        <v>2460</v>
      </c>
      <c r="J459" s="524" t="s">
        <v>1924</v>
      </c>
      <c r="K459" s="527"/>
      <c r="L459" s="524" t="s">
        <v>1924</v>
      </c>
      <c r="M459" s="527"/>
      <c r="N459" s="524" t="s">
        <v>1924</v>
      </c>
      <c r="O459" s="527"/>
      <c r="P459" s="524" t="s">
        <v>1924</v>
      </c>
      <c r="Q459" s="527"/>
      <c r="R459" s="524" t="s">
        <v>1924</v>
      </c>
      <c r="S459" s="527"/>
      <c r="T459" s="524" t="s">
        <v>1924</v>
      </c>
      <c r="U459" s="527" t="s">
        <v>1924</v>
      </c>
      <c r="V459" s="524" t="s">
        <v>1924</v>
      </c>
      <c r="W459" s="527"/>
      <c r="X459" s="524" t="s">
        <v>2497</v>
      </c>
      <c r="Y459" s="527" t="s">
        <v>2498</v>
      </c>
      <c r="Z459" s="528"/>
      <c r="AA459" s="528" t="s">
        <v>2089</v>
      </c>
      <c r="AB459" s="528"/>
      <c r="AC459" s="528"/>
      <c r="AD459" s="528"/>
      <c r="AE459" s="528"/>
      <c r="AF459" s="528"/>
      <c r="AG459" s="528"/>
      <c r="AH459" s="528"/>
      <c r="AI459" s="529" t="s">
        <v>2538</v>
      </c>
      <c r="AJ459" s="529" t="s">
        <v>2538</v>
      </c>
      <c r="AK459" s="523" t="s">
        <v>2617</v>
      </c>
      <c r="AL459" s="523" t="s">
        <v>2628</v>
      </c>
    </row>
    <row r="460" spans="1:38" ht="17.25" customHeight="1">
      <c r="A460" s="518" t="str">
        <f t="shared" si="7"/>
        <v>A02AB023-00013 Pile Work Pile Head Treatment Cast-In-Place Pile Work        2000 ≤ DIA</v>
      </c>
      <c r="B460" s="523" t="s">
        <v>2629</v>
      </c>
      <c r="C460" s="523"/>
      <c r="D460" s="524" t="s">
        <v>2080</v>
      </c>
      <c r="E460" s="525" t="s">
        <v>2081</v>
      </c>
      <c r="F460" s="524" t="s">
        <v>2203</v>
      </c>
      <c r="G460" s="525" t="s">
        <v>2537</v>
      </c>
      <c r="H460" s="524" t="s">
        <v>2459</v>
      </c>
      <c r="I460" s="525" t="s">
        <v>2460</v>
      </c>
      <c r="J460" s="524" t="s">
        <v>1924</v>
      </c>
      <c r="K460" s="527"/>
      <c r="L460" s="524" t="s">
        <v>1924</v>
      </c>
      <c r="M460" s="527"/>
      <c r="N460" s="524" t="s">
        <v>1924</v>
      </c>
      <c r="O460" s="527"/>
      <c r="P460" s="524" t="s">
        <v>1924</v>
      </c>
      <c r="Q460" s="527"/>
      <c r="R460" s="524" t="s">
        <v>1924</v>
      </c>
      <c r="S460" s="527"/>
      <c r="T460" s="524" t="s">
        <v>1924</v>
      </c>
      <c r="U460" s="527" t="s">
        <v>1924</v>
      </c>
      <c r="V460" s="524" t="s">
        <v>1924</v>
      </c>
      <c r="W460" s="527"/>
      <c r="X460" s="524" t="s">
        <v>2500</v>
      </c>
      <c r="Y460" s="527" t="s">
        <v>2501</v>
      </c>
      <c r="Z460" s="528"/>
      <c r="AA460" s="528" t="s">
        <v>2089</v>
      </c>
      <c r="AB460" s="528"/>
      <c r="AC460" s="528"/>
      <c r="AD460" s="528"/>
      <c r="AE460" s="528"/>
      <c r="AF460" s="528"/>
      <c r="AG460" s="528"/>
      <c r="AH460" s="528"/>
      <c r="AI460" s="529" t="s">
        <v>2538</v>
      </c>
      <c r="AJ460" s="529" t="s">
        <v>2538</v>
      </c>
      <c r="AK460" s="523" t="s">
        <v>2617</v>
      </c>
      <c r="AL460" s="523" t="s">
        <v>2629</v>
      </c>
    </row>
    <row r="461" spans="1:38" ht="17.25" customHeight="1">
      <c r="A461" s="518" t="str">
        <f t="shared" si="7"/>
        <v xml:space="preserve">A02AC024-00001 Pile Work Pile Test Static Axial Compressive Load Test        </v>
      </c>
      <c r="B461" s="523" t="s">
        <v>2630</v>
      </c>
      <c r="C461" s="523"/>
      <c r="D461" s="524" t="s">
        <v>2080</v>
      </c>
      <c r="E461" s="525" t="s">
        <v>2081</v>
      </c>
      <c r="F461" s="524" t="s">
        <v>2206</v>
      </c>
      <c r="G461" s="525" t="s">
        <v>2631</v>
      </c>
      <c r="H461" s="524" t="s">
        <v>2632</v>
      </c>
      <c r="I461" s="525" t="s">
        <v>2633</v>
      </c>
      <c r="J461" s="524" t="s">
        <v>1924</v>
      </c>
      <c r="K461" s="525"/>
      <c r="L461" s="524" t="s">
        <v>1924</v>
      </c>
      <c r="M461" s="527"/>
      <c r="N461" s="524" t="s">
        <v>1924</v>
      </c>
      <c r="O461" s="527"/>
      <c r="P461" s="524" t="s">
        <v>1924</v>
      </c>
      <c r="Q461" s="527"/>
      <c r="R461" s="524" t="s">
        <v>1924</v>
      </c>
      <c r="S461" s="527"/>
      <c r="T461" s="524" t="s">
        <v>1924</v>
      </c>
      <c r="U461" s="527"/>
      <c r="V461" s="524" t="s">
        <v>1924</v>
      </c>
      <c r="W461" s="527"/>
      <c r="X461" s="524" t="s">
        <v>1924</v>
      </c>
      <c r="Y461" s="527" t="s">
        <v>1924</v>
      </c>
      <c r="Z461" s="528"/>
      <c r="AA461" s="528" t="s">
        <v>1924</v>
      </c>
      <c r="AB461" s="528"/>
      <c r="AC461" s="528"/>
      <c r="AD461" s="528"/>
      <c r="AE461" s="528"/>
      <c r="AF461" s="528"/>
      <c r="AG461" s="528"/>
      <c r="AH461" s="528"/>
      <c r="AI461" s="529" t="s">
        <v>2538</v>
      </c>
      <c r="AJ461" s="529" t="s">
        <v>2538</v>
      </c>
      <c r="AK461" s="523" t="s">
        <v>2634</v>
      </c>
      <c r="AL461" s="523" t="s">
        <v>2630</v>
      </c>
    </row>
    <row r="462" spans="1:38" ht="17.25" customHeight="1">
      <c r="A462" s="518" t="str">
        <f t="shared" si="7"/>
        <v xml:space="preserve">A02AC025-00001 Pile Work Pile Test Static Axial Tensile Load Test        </v>
      </c>
      <c r="B462" s="523" t="s">
        <v>2635</v>
      </c>
      <c r="C462" s="523"/>
      <c r="D462" s="524" t="s">
        <v>2080</v>
      </c>
      <c r="E462" s="525" t="s">
        <v>2081</v>
      </c>
      <c r="F462" s="524" t="s">
        <v>2206</v>
      </c>
      <c r="G462" s="525" t="s">
        <v>2631</v>
      </c>
      <c r="H462" s="524" t="s">
        <v>2636</v>
      </c>
      <c r="I462" s="525" t="s">
        <v>2637</v>
      </c>
      <c r="J462" s="524" t="s">
        <v>1924</v>
      </c>
      <c r="K462" s="527"/>
      <c r="L462" s="524" t="s">
        <v>1924</v>
      </c>
      <c r="M462" s="527"/>
      <c r="N462" s="524" t="s">
        <v>1924</v>
      </c>
      <c r="O462" s="527"/>
      <c r="P462" s="524" t="s">
        <v>1924</v>
      </c>
      <c r="Q462" s="527"/>
      <c r="R462" s="524" t="s">
        <v>1924</v>
      </c>
      <c r="S462" s="527"/>
      <c r="T462" s="524" t="s">
        <v>1924</v>
      </c>
      <c r="U462" s="527"/>
      <c r="V462" s="524" t="s">
        <v>1924</v>
      </c>
      <c r="W462" s="527"/>
      <c r="X462" s="524" t="s">
        <v>1924</v>
      </c>
      <c r="Y462" s="527" t="s">
        <v>1924</v>
      </c>
      <c r="Z462" s="528"/>
      <c r="AA462" s="528" t="s">
        <v>1924</v>
      </c>
      <c r="AB462" s="528"/>
      <c r="AC462" s="528"/>
      <c r="AD462" s="528"/>
      <c r="AE462" s="528"/>
      <c r="AF462" s="528"/>
      <c r="AG462" s="528"/>
      <c r="AH462" s="528"/>
      <c r="AI462" s="529" t="s">
        <v>2538</v>
      </c>
      <c r="AJ462" s="529" t="s">
        <v>2538</v>
      </c>
      <c r="AK462" s="523" t="s">
        <v>2638</v>
      </c>
      <c r="AL462" s="523" t="s">
        <v>2635</v>
      </c>
    </row>
    <row r="463" spans="1:38" ht="17.25" customHeight="1">
      <c r="A463" s="518" t="str">
        <f t="shared" si="7"/>
        <v xml:space="preserve">A02AC026-00001 Pile Work Pile Test Lateral Load Test        </v>
      </c>
      <c r="B463" s="523" t="s">
        <v>2639</v>
      </c>
      <c r="C463" s="523"/>
      <c r="D463" s="524" t="s">
        <v>2080</v>
      </c>
      <c r="E463" s="525" t="s">
        <v>2081</v>
      </c>
      <c r="F463" s="524" t="s">
        <v>2206</v>
      </c>
      <c r="G463" s="525" t="s">
        <v>2631</v>
      </c>
      <c r="H463" s="524" t="s">
        <v>2640</v>
      </c>
      <c r="I463" s="525" t="s">
        <v>2641</v>
      </c>
      <c r="J463" s="524" t="s">
        <v>1924</v>
      </c>
      <c r="K463" s="527"/>
      <c r="L463" s="524" t="s">
        <v>1924</v>
      </c>
      <c r="M463" s="527"/>
      <c r="N463" s="524" t="s">
        <v>1924</v>
      </c>
      <c r="O463" s="527"/>
      <c r="P463" s="524" t="s">
        <v>1924</v>
      </c>
      <c r="Q463" s="527"/>
      <c r="R463" s="524" t="s">
        <v>1924</v>
      </c>
      <c r="S463" s="527"/>
      <c r="T463" s="524" t="s">
        <v>1924</v>
      </c>
      <c r="U463" s="527"/>
      <c r="V463" s="524" t="s">
        <v>1924</v>
      </c>
      <c r="W463" s="527"/>
      <c r="X463" s="524" t="s">
        <v>1924</v>
      </c>
      <c r="Y463" s="527" t="s">
        <v>1924</v>
      </c>
      <c r="Z463" s="528"/>
      <c r="AA463" s="528" t="s">
        <v>1924</v>
      </c>
      <c r="AB463" s="528"/>
      <c r="AC463" s="528"/>
      <c r="AD463" s="528"/>
      <c r="AE463" s="528"/>
      <c r="AF463" s="528"/>
      <c r="AG463" s="528"/>
      <c r="AH463" s="528"/>
      <c r="AI463" s="529" t="s">
        <v>2538</v>
      </c>
      <c r="AJ463" s="529" t="s">
        <v>2538</v>
      </c>
      <c r="AK463" s="523" t="s">
        <v>2642</v>
      </c>
      <c r="AL463" s="523" t="s">
        <v>2639</v>
      </c>
    </row>
    <row r="464" spans="1:38" ht="17.25" customHeight="1">
      <c r="A464" s="518" t="str">
        <f t="shared" si="7"/>
        <v xml:space="preserve">A02AC027-00001 Pile Work Pile Test Dynamic Load Test        </v>
      </c>
      <c r="B464" s="523" t="s">
        <v>2643</v>
      </c>
      <c r="C464" s="523"/>
      <c r="D464" s="524" t="s">
        <v>2080</v>
      </c>
      <c r="E464" s="525" t="s">
        <v>2081</v>
      </c>
      <c r="F464" s="524" t="s">
        <v>2206</v>
      </c>
      <c r="G464" s="525" t="s">
        <v>2631</v>
      </c>
      <c r="H464" s="524" t="s">
        <v>2644</v>
      </c>
      <c r="I464" s="525" t="s">
        <v>2645</v>
      </c>
      <c r="J464" s="524" t="s">
        <v>1924</v>
      </c>
      <c r="K464" s="527"/>
      <c r="L464" s="524" t="s">
        <v>1924</v>
      </c>
      <c r="M464" s="527"/>
      <c r="N464" s="524" t="s">
        <v>1924</v>
      </c>
      <c r="O464" s="527"/>
      <c r="P464" s="524" t="s">
        <v>1924</v>
      </c>
      <c r="Q464" s="527"/>
      <c r="R464" s="524" t="s">
        <v>1924</v>
      </c>
      <c r="S464" s="527"/>
      <c r="T464" s="524" t="s">
        <v>1924</v>
      </c>
      <c r="U464" s="527"/>
      <c r="V464" s="524" t="s">
        <v>1924</v>
      </c>
      <c r="W464" s="527"/>
      <c r="X464" s="524" t="s">
        <v>1924</v>
      </c>
      <c r="Y464" s="527" t="s">
        <v>1924</v>
      </c>
      <c r="Z464" s="528"/>
      <c r="AA464" s="528" t="s">
        <v>1924</v>
      </c>
      <c r="AB464" s="528"/>
      <c r="AC464" s="528"/>
      <c r="AD464" s="528"/>
      <c r="AE464" s="528"/>
      <c r="AF464" s="528"/>
      <c r="AG464" s="528"/>
      <c r="AH464" s="528"/>
      <c r="AI464" s="529" t="s">
        <v>2538</v>
      </c>
      <c r="AJ464" s="529" t="s">
        <v>2538</v>
      </c>
      <c r="AK464" s="523" t="s">
        <v>2646</v>
      </c>
      <c r="AL464" s="523" t="s">
        <v>2643</v>
      </c>
    </row>
    <row r="465" spans="1:38" ht="17.25" customHeight="1">
      <c r="A465" s="518" t="str">
        <f t="shared" si="7"/>
        <v xml:space="preserve">A02AC028-00001 Pile Work Pile Test Integrity Test        </v>
      </c>
      <c r="B465" s="523" t="s">
        <v>2647</v>
      </c>
      <c r="C465" s="523"/>
      <c r="D465" s="524" t="s">
        <v>2080</v>
      </c>
      <c r="E465" s="525" t="s">
        <v>2081</v>
      </c>
      <c r="F465" s="524" t="s">
        <v>2206</v>
      </c>
      <c r="G465" s="525" t="s">
        <v>2631</v>
      </c>
      <c r="H465" s="524" t="s">
        <v>2648</v>
      </c>
      <c r="I465" s="525" t="s">
        <v>2649</v>
      </c>
      <c r="J465" s="524" t="s">
        <v>1924</v>
      </c>
      <c r="K465" s="527"/>
      <c r="L465" s="524" t="s">
        <v>1924</v>
      </c>
      <c r="M465" s="527"/>
      <c r="N465" s="524" t="s">
        <v>1924</v>
      </c>
      <c r="O465" s="527"/>
      <c r="P465" s="524" t="s">
        <v>1924</v>
      </c>
      <c r="Q465" s="527"/>
      <c r="R465" s="524" t="s">
        <v>1924</v>
      </c>
      <c r="S465" s="527"/>
      <c r="T465" s="524" t="s">
        <v>1924</v>
      </c>
      <c r="U465" s="527"/>
      <c r="V465" s="524" t="s">
        <v>1924</v>
      </c>
      <c r="W465" s="527"/>
      <c r="X465" s="524" t="s">
        <v>1924</v>
      </c>
      <c r="Y465" s="527" t="s">
        <v>1924</v>
      </c>
      <c r="Z465" s="528"/>
      <c r="AA465" s="528" t="s">
        <v>1924</v>
      </c>
      <c r="AB465" s="528"/>
      <c r="AC465" s="528"/>
      <c r="AD465" s="528"/>
      <c r="AE465" s="528"/>
      <c r="AF465" s="528"/>
      <c r="AG465" s="528"/>
      <c r="AH465" s="528"/>
      <c r="AI465" s="529" t="s">
        <v>2538</v>
      </c>
      <c r="AJ465" s="529" t="s">
        <v>2538</v>
      </c>
      <c r="AK465" s="523" t="s">
        <v>2650</v>
      </c>
      <c r="AL465" s="523" t="s">
        <v>2647</v>
      </c>
    </row>
    <row r="466" spans="1:38" ht="17.25" customHeight="1">
      <c r="A466" s="518" t="str">
        <f t="shared" si="7"/>
        <v>A03AD029-00001 Concrete Work Substructure Work Anchor Bolt (Installation only)        M12</v>
      </c>
      <c r="B466" s="523" t="s">
        <v>2651</v>
      </c>
      <c r="C466" s="523"/>
      <c r="D466" s="524" t="s">
        <v>2652</v>
      </c>
      <c r="E466" s="525" t="s">
        <v>2653</v>
      </c>
      <c r="F466" s="524" t="s">
        <v>2209</v>
      </c>
      <c r="G466" s="525" t="s">
        <v>2654</v>
      </c>
      <c r="H466" s="524" t="s">
        <v>2655</v>
      </c>
      <c r="I466" s="525" t="s">
        <v>2656</v>
      </c>
      <c r="J466" s="524" t="s">
        <v>1924</v>
      </c>
      <c r="K466" s="527"/>
      <c r="L466" s="524" t="s">
        <v>1924</v>
      </c>
      <c r="M466" s="527"/>
      <c r="N466" s="524" t="s">
        <v>1924</v>
      </c>
      <c r="O466" s="527"/>
      <c r="P466" s="524" t="s">
        <v>1924</v>
      </c>
      <c r="Q466" s="527"/>
      <c r="R466" s="524" t="s">
        <v>1924</v>
      </c>
      <c r="S466" s="527"/>
      <c r="T466" s="524" t="s">
        <v>1924</v>
      </c>
      <c r="U466" s="527"/>
      <c r="V466" s="524" t="s">
        <v>1924</v>
      </c>
      <c r="W466" s="527"/>
      <c r="X466" s="524" t="s">
        <v>2657</v>
      </c>
      <c r="Y466" s="527" t="s">
        <v>2658</v>
      </c>
      <c r="Z466" s="528"/>
      <c r="AA466" s="528"/>
      <c r="AB466" s="528"/>
      <c r="AC466" s="528"/>
      <c r="AD466" s="528"/>
      <c r="AE466" s="528"/>
      <c r="AF466" s="528"/>
      <c r="AG466" s="528"/>
      <c r="AH466" s="528"/>
      <c r="AI466" s="529" t="s">
        <v>1446</v>
      </c>
      <c r="AJ466" s="529" t="s">
        <v>1446</v>
      </c>
      <c r="AK466" s="523" t="s">
        <v>2659</v>
      </c>
      <c r="AL466" s="523" t="s">
        <v>2651</v>
      </c>
    </row>
    <row r="467" spans="1:38" ht="17.25" customHeight="1">
      <c r="A467" s="518" t="str">
        <f t="shared" si="7"/>
        <v>A03AD029-00002 Concrete Work Substructure Work Anchor Bolt (Installation only)        M16</v>
      </c>
      <c r="B467" s="523" t="s">
        <v>2660</v>
      </c>
      <c r="C467" s="523"/>
      <c r="D467" s="524" t="s">
        <v>2652</v>
      </c>
      <c r="E467" s="525" t="s">
        <v>2653</v>
      </c>
      <c r="F467" s="524" t="s">
        <v>2209</v>
      </c>
      <c r="G467" s="525" t="s">
        <v>2654</v>
      </c>
      <c r="H467" s="524" t="s">
        <v>2655</v>
      </c>
      <c r="I467" s="525" t="s">
        <v>2656</v>
      </c>
      <c r="J467" s="524" t="s">
        <v>1924</v>
      </c>
      <c r="K467" s="527"/>
      <c r="L467" s="524" t="s">
        <v>1924</v>
      </c>
      <c r="M467" s="527"/>
      <c r="N467" s="524" t="s">
        <v>1924</v>
      </c>
      <c r="O467" s="527"/>
      <c r="P467" s="524" t="s">
        <v>1924</v>
      </c>
      <c r="Q467" s="527"/>
      <c r="R467" s="524" t="s">
        <v>1924</v>
      </c>
      <c r="S467" s="527"/>
      <c r="T467" s="524" t="s">
        <v>1924</v>
      </c>
      <c r="U467" s="527"/>
      <c r="V467" s="524" t="s">
        <v>1924</v>
      </c>
      <c r="W467" s="527"/>
      <c r="X467" s="524" t="s">
        <v>2661</v>
      </c>
      <c r="Y467" s="527" t="s">
        <v>2662</v>
      </c>
      <c r="Z467" s="528"/>
      <c r="AA467" s="528"/>
      <c r="AB467" s="528"/>
      <c r="AC467" s="528"/>
      <c r="AD467" s="528"/>
      <c r="AE467" s="528"/>
      <c r="AF467" s="528"/>
      <c r="AG467" s="528"/>
      <c r="AH467" s="528"/>
      <c r="AI467" s="529" t="s">
        <v>1446</v>
      </c>
      <c r="AJ467" s="529" t="s">
        <v>1446</v>
      </c>
      <c r="AK467" s="523" t="s">
        <v>2659</v>
      </c>
      <c r="AL467" s="523" t="s">
        <v>2660</v>
      </c>
    </row>
    <row r="468" spans="1:38" ht="17.25" customHeight="1">
      <c r="A468" s="518" t="str">
        <f t="shared" si="7"/>
        <v>A03AD029-00003 Concrete Work Substructure Work Anchor Bolt (Installation only)        M20</v>
      </c>
      <c r="B468" s="523" t="s">
        <v>2663</v>
      </c>
      <c r="C468" s="523"/>
      <c r="D468" s="524" t="s">
        <v>2652</v>
      </c>
      <c r="E468" s="525" t="s">
        <v>2653</v>
      </c>
      <c r="F468" s="524" t="s">
        <v>2209</v>
      </c>
      <c r="G468" s="525" t="s">
        <v>2654</v>
      </c>
      <c r="H468" s="524" t="s">
        <v>2655</v>
      </c>
      <c r="I468" s="525" t="s">
        <v>2656</v>
      </c>
      <c r="J468" s="524" t="s">
        <v>1924</v>
      </c>
      <c r="K468" s="527"/>
      <c r="L468" s="524" t="s">
        <v>1924</v>
      </c>
      <c r="M468" s="527"/>
      <c r="N468" s="524" t="s">
        <v>1924</v>
      </c>
      <c r="O468" s="527"/>
      <c r="P468" s="524" t="s">
        <v>1924</v>
      </c>
      <c r="Q468" s="527"/>
      <c r="R468" s="524" t="s">
        <v>1924</v>
      </c>
      <c r="S468" s="527"/>
      <c r="T468" s="524" t="s">
        <v>1924</v>
      </c>
      <c r="U468" s="527"/>
      <c r="V468" s="524" t="s">
        <v>1924</v>
      </c>
      <c r="W468" s="527"/>
      <c r="X468" s="524" t="s">
        <v>2664</v>
      </c>
      <c r="Y468" s="527" t="s">
        <v>2665</v>
      </c>
      <c r="Z468" s="528"/>
      <c r="AA468" s="528"/>
      <c r="AB468" s="528"/>
      <c r="AC468" s="528"/>
      <c r="AD468" s="528"/>
      <c r="AE468" s="528"/>
      <c r="AF468" s="528"/>
      <c r="AG468" s="528"/>
      <c r="AH468" s="528"/>
      <c r="AI468" s="529" t="s">
        <v>1446</v>
      </c>
      <c r="AJ468" s="529" t="s">
        <v>1446</v>
      </c>
      <c r="AK468" s="523" t="s">
        <v>2659</v>
      </c>
      <c r="AL468" s="523" t="s">
        <v>2663</v>
      </c>
    </row>
    <row r="469" spans="1:38" ht="17.25" customHeight="1">
      <c r="A469" s="518" t="str">
        <f t="shared" si="7"/>
        <v>A03AD029-00004 Concrete Work Substructure Work Anchor Bolt (Installation only)        M22</v>
      </c>
      <c r="B469" s="523" t="s">
        <v>2666</v>
      </c>
      <c r="C469" s="523"/>
      <c r="D469" s="524" t="s">
        <v>2652</v>
      </c>
      <c r="E469" s="525" t="s">
        <v>2653</v>
      </c>
      <c r="F469" s="524" t="s">
        <v>2209</v>
      </c>
      <c r="G469" s="525" t="s">
        <v>2654</v>
      </c>
      <c r="H469" s="524" t="s">
        <v>2655</v>
      </c>
      <c r="I469" s="525" t="s">
        <v>2656</v>
      </c>
      <c r="J469" s="524" t="s">
        <v>1924</v>
      </c>
      <c r="K469" s="527"/>
      <c r="L469" s="524" t="s">
        <v>1924</v>
      </c>
      <c r="M469" s="527"/>
      <c r="N469" s="524" t="s">
        <v>1924</v>
      </c>
      <c r="O469" s="527"/>
      <c r="P469" s="524" t="s">
        <v>1924</v>
      </c>
      <c r="Q469" s="527"/>
      <c r="R469" s="524" t="s">
        <v>1924</v>
      </c>
      <c r="S469" s="527"/>
      <c r="T469" s="524" t="s">
        <v>1924</v>
      </c>
      <c r="U469" s="527"/>
      <c r="V469" s="524" t="s">
        <v>1924</v>
      </c>
      <c r="W469" s="527"/>
      <c r="X469" s="524" t="s">
        <v>2667</v>
      </c>
      <c r="Y469" s="527" t="s">
        <v>2668</v>
      </c>
      <c r="Z469" s="528"/>
      <c r="AA469" s="528"/>
      <c r="AB469" s="528"/>
      <c r="AC469" s="528"/>
      <c r="AD469" s="528"/>
      <c r="AE469" s="528"/>
      <c r="AF469" s="528"/>
      <c r="AG469" s="528"/>
      <c r="AH469" s="528"/>
      <c r="AI469" s="529" t="s">
        <v>1446</v>
      </c>
      <c r="AJ469" s="529" t="s">
        <v>1446</v>
      </c>
      <c r="AK469" s="523" t="s">
        <v>2659</v>
      </c>
      <c r="AL469" s="523" t="s">
        <v>2666</v>
      </c>
    </row>
    <row r="470" spans="1:38" ht="17.25" customHeight="1">
      <c r="A470" s="518" t="str">
        <f t="shared" si="7"/>
        <v>A03AD029-00005 Concrete Work Substructure Work Anchor Bolt (Installation only)        M24</v>
      </c>
      <c r="B470" s="523" t="s">
        <v>2669</v>
      </c>
      <c r="C470" s="523"/>
      <c r="D470" s="524" t="s">
        <v>2652</v>
      </c>
      <c r="E470" s="525" t="s">
        <v>2653</v>
      </c>
      <c r="F470" s="524" t="s">
        <v>2209</v>
      </c>
      <c r="G470" s="525" t="s">
        <v>2654</v>
      </c>
      <c r="H470" s="524" t="s">
        <v>2655</v>
      </c>
      <c r="I470" s="525" t="s">
        <v>2656</v>
      </c>
      <c r="J470" s="524" t="s">
        <v>1924</v>
      </c>
      <c r="K470" s="527"/>
      <c r="L470" s="524" t="s">
        <v>1924</v>
      </c>
      <c r="M470" s="527"/>
      <c r="N470" s="524" t="s">
        <v>1924</v>
      </c>
      <c r="O470" s="527"/>
      <c r="P470" s="524" t="s">
        <v>1924</v>
      </c>
      <c r="Q470" s="527"/>
      <c r="R470" s="524" t="s">
        <v>1924</v>
      </c>
      <c r="S470" s="527"/>
      <c r="T470" s="524" t="s">
        <v>1924</v>
      </c>
      <c r="U470" s="527"/>
      <c r="V470" s="524" t="s">
        <v>1924</v>
      </c>
      <c r="W470" s="527"/>
      <c r="X470" s="524" t="s">
        <v>2670</v>
      </c>
      <c r="Y470" s="527" t="s">
        <v>2671</v>
      </c>
      <c r="Z470" s="528"/>
      <c r="AA470" s="528"/>
      <c r="AB470" s="528"/>
      <c r="AC470" s="528"/>
      <c r="AD470" s="528"/>
      <c r="AE470" s="528"/>
      <c r="AF470" s="528"/>
      <c r="AG470" s="528"/>
      <c r="AH470" s="528"/>
      <c r="AI470" s="529" t="s">
        <v>1446</v>
      </c>
      <c r="AJ470" s="529" t="s">
        <v>1446</v>
      </c>
      <c r="AK470" s="523" t="s">
        <v>2659</v>
      </c>
      <c r="AL470" s="523" t="s">
        <v>2669</v>
      </c>
    </row>
    <row r="471" spans="1:38" ht="17.25" customHeight="1">
      <c r="A471" s="518" t="str">
        <f t="shared" si="7"/>
        <v>A03AD029-00006 Concrete Work Substructure Work Anchor Bolt (Installation only)        M30</v>
      </c>
      <c r="B471" s="523" t="s">
        <v>2672</v>
      </c>
      <c r="C471" s="523"/>
      <c r="D471" s="524" t="s">
        <v>2652</v>
      </c>
      <c r="E471" s="525" t="s">
        <v>2653</v>
      </c>
      <c r="F471" s="524" t="s">
        <v>2209</v>
      </c>
      <c r="G471" s="525" t="s">
        <v>2654</v>
      </c>
      <c r="H471" s="524" t="s">
        <v>2655</v>
      </c>
      <c r="I471" s="525" t="s">
        <v>2656</v>
      </c>
      <c r="J471" s="524" t="s">
        <v>1924</v>
      </c>
      <c r="K471" s="527"/>
      <c r="L471" s="524" t="s">
        <v>1924</v>
      </c>
      <c r="M471" s="527"/>
      <c r="N471" s="524" t="s">
        <v>1924</v>
      </c>
      <c r="O471" s="527"/>
      <c r="P471" s="524" t="s">
        <v>1924</v>
      </c>
      <c r="Q471" s="527"/>
      <c r="R471" s="524" t="s">
        <v>1924</v>
      </c>
      <c r="S471" s="527"/>
      <c r="T471" s="524" t="s">
        <v>1924</v>
      </c>
      <c r="U471" s="527"/>
      <c r="V471" s="524" t="s">
        <v>1924</v>
      </c>
      <c r="W471" s="527"/>
      <c r="X471" s="524" t="s">
        <v>2673</v>
      </c>
      <c r="Y471" s="527" t="s">
        <v>2674</v>
      </c>
      <c r="Z471" s="528"/>
      <c r="AA471" s="528"/>
      <c r="AB471" s="528"/>
      <c r="AC471" s="528"/>
      <c r="AD471" s="528"/>
      <c r="AE471" s="528"/>
      <c r="AF471" s="528"/>
      <c r="AG471" s="528"/>
      <c r="AH471" s="528"/>
      <c r="AI471" s="529" t="s">
        <v>1446</v>
      </c>
      <c r="AJ471" s="529" t="s">
        <v>1446</v>
      </c>
      <c r="AK471" s="523" t="s">
        <v>2659</v>
      </c>
      <c r="AL471" s="523" t="s">
        <v>2672</v>
      </c>
    </row>
    <row r="472" spans="1:38" ht="17.25" customHeight="1">
      <c r="A472" s="518" t="str">
        <f t="shared" si="7"/>
        <v>A03AD029-00007 Concrete Work Substructure Work Anchor Bolt (Installation only)        M33</v>
      </c>
      <c r="B472" s="523" t="s">
        <v>2675</v>
      </c>
      <c r="C472" s="523"/>
      <c r="D472" s="524" t="s">
        <v>2652</v>
      </c>
      <c r="E472" s="525" t="s">
        <v>2653</v>
      </c>
      <c r="F472" s="524" t="s">
        <v>2209</v>
      </c>
      <c r="G472" s="525" t="s">
        <v>2654</v>
      </c>
      <c r="H472" s="524" t="s">
        <v>2655</v>
      </c>
      <c r="I472" s="525" t="s">
        <v>2656</v>
      </c>
      <c r="J472" s="524" t="s">
        <v>1924</v>
      </c>
      <c r="K472" s="527"/>
      <c r="L472" s="524" t="s">
        <v>1924</v>
      </c>
      <c r="M472" s="527"/>
      <c r="N472" s="524" t="s">
        <v>1924</v>
      </c>
      <c r="O472" s="527"/>
      <c r="P472" s="524" t="s">
        <v>1924</v>
      </c>
      <c r="Q472" s="527"/>
      <c r="R472" s="524" t="s">
        <v>1924</v>
      </c>
      <c r="S472" s="527"/>
      <c r="T472" s="524" t="s">
        <v>1924</v>
      </c>
      <c r="U472" s="527"/>
      <c r="V472" s="524" t="s">
        <v>1924</v>
      </c>
      <c r="W472" s="527"/>
      <c r="X472" s="524" t="s">
        <v>2676</v>
      </c>
      <c r="Y472" s="527" t="s">
        <v>2677</v>
      </c>
      <c r="Z472" s="528"/>
      <c r="AA472" s="528"/>
      <c r="AB472" s="528"/>
      <c r="AC472" s="528"/>
      <c r="AD472" s="528"/>
      <c r="AE472" s="528"/>
      <c r="AF472" s="528"/>
      <c r="AG472" s="528"/>
      <c r="AH472" s="528"/>
      <c r="AI472" s="529" t="s">
        <v>1446</v>
      </c>
      <c r="AJ472" s="529" t="s">
        <v>1446</v>
      </c>
      <c r="AK472" s="523" t="s">
        <v>2659</v>
      </c>
      <c r="AL472" s="523" t="s">
        <v>2675</v>
      </c>
    </row>
    <row r="473" spans="1:38" ht="17.25" customHeight="1">
      <c r="A473" s="518" t="str">
        <f t="shared" si="7"/>
        <v>A03AD029-00008 Concrete Work Substructure Work Anchor Bolt (Installation only)        M36</v>
      </c>
      <c r="B473" s="523" t="s">
        <v>2678</v>
      </c>
      <c r="C473" s="523"/>
      <c r="D473" s="524" t="s">
        <v>2652</v>
      </c>
      <c r="E473" s="525" t="s">
        <v>2653</v>
      </c>
      <c r="F473" s="524" t="s">
        <v>2209</v>
      </c>
      <c r="G473" s="525" t="s">
        <v>2654</v>
      </c>
      <c r="H473" s="524" t="s">
        <v>2655</v>
      </c>
      <c r="I473" s="525" t="s">
        <v>2656</v>
      </c>
      <c r="J473" s="524" t="s">
        <v>1924</v>
      </c>
      <c r="K473" s="527"/>
      <c r="L473" s="524" t="s">
        <v>1924</v>
      </c>
      <c r="M473" s="527"/>
      <c r="N473" s="524" t="s">
        <v>1924</v>
      </c>
      <c r="O473" s="527"/>
      <c r="P473" s="524" t="s">
        <v>1924</v>
      </c>
      <c r="Q473" s="527"/>
      <c r="R473" s="524" t="s">
        <v>1924</v>
      </c>
      <c r="S473" s="527"/>
      <c r="T473" s="524" t="s">
        <v>1924</v>
      </c>
      <c r="U473" s="527"/>
      <c r="V473" s="524" t="s">
        <v>1924</v>
      </c>
      <c r="W473" s="527"/>
      <c r="X473" s="524" t="s">
        <v>2679</v>
      </c>
      <c r="Y473" s="527" t="s">
        <v>2680</v>
      </c>
      <c r="Z473" s="528"/>
      <c r="AA473" s="528"/>
      <c r="AB473" s="528"/>
      <c r="AC473" s="528"/>
      <c r="AD473" s="528"/>
      <c r="AE473" s="528"/>
      <c r="AF473" s="528"/>
      <c r="AG473" s="528"/>
      <c r="AH473" s="528"/>
      <c r="AI473" s="529" t="s">
        <v>1446</v>
      </c>
      <c r="AJ473" s="529" t="s">
        <v>1446</v>
      </c>
      <c r="AK473" s="523" t="s">
        <v>2659</v>
      </c>
      <c r="AL473" s="523" t="s">
        <v>2678</v>
      </c>
    </row>
    <row r="474" spans="1:38" ht="17.25" customHeight="1">
      <c r="A474" s="518" t="str">
        <f t="shared" si="7"/>
        <v>A03AD029-00009 Concrete Work Substructure Work Anchor Bolt (Installation only)        M42</v>
      </c>
      <c r="B474" s="523" t="s">
        <v>2681</v>
      </c>
      <c r="C474" s="523"/>
      <c r="D474" s="524" t="s">
        <v>2652</v>
      </c>
      <c r="E474" s="525" t="s">
        <v>2653</v>
      </c>
      <c r="F474" s="524" t="s">
        <v>2209</v>
      </c>
      <c r="G474" s="525" t="s">
        <v>2654</v>
      </c>
      <c r="H474" s="524" t="s">
        <v>2655</v>
      </c>
      <c r="I474" s="525" t="s">
        <v>2656</v>
      </c>
      <c r="J474" s="524" t="s">
        <v>1924</v>
      </c>
      <c r="K474" s="527"/>
      <c r="L474" s="524" t="s">
        <v>1924</v>
      </c>
      <c r="M474" s="527"/>
      <c r="N474" s="524" t="s">
        <v>1924</v>
      </c>
      <c r="O474" s="527"/>
      <c r="P474" s="524" t="s">
        <v>1924</v>
      </c>
      <c r="Q474" s="527"/>
      <c r="R474" s="524" t="s">
        <v>1924</v>
      </c>
      <c r="S474" s="527"/>
      <c r="T474" s="524" t="s">
        <v>1924</v>
      </c>
      <c r="U474" s="527"/>
      <c r="V474" s="524" t="s">
        <v>1924</v>
      </c>
      <c r="W474" s="527"/>
      <c r="X474" s="524" t="s">
        <v>2682</v>
      </c>
      <c r="Y474" s="527" t="s">
        <v>2683</v>
      </c>
      <c r="Z474" s="528"/>
      <c r="AA474" s="528"/>
      <c r="AB474" s="528"/>
      <c r="AC474" s="528"/>
      <c r="AD474" s="528"/>
      <c r="AE474" s="528"/>
      <c r="AF474" s="528"/>
      <c r="AG474" s="528"/>
      <c r="AH474" s="528"/>
      <c r="AI474" s="529" t="s">
        <v>1446</v>
      </c>
      <c r="AJ474" s="529" t="s">
        <v>1446</v>
      </c>
      <c r="AK474" s="523" t="s">
        <v>2659</v>
      </c>
      <c r="AL474" s="523" t="s">
        <v>2681</v>
      </c>
    </row>
    <row r="475" spans="1:38" ht="17.25" customHeight="1">
      <c r="A475" s="518" t="str">
        <f t="shared" si="7"/>
        <v>A03AD029-00010 Concrete Work Substructure Work Anchor Bolt (Installation only)        M48</v>
      </c>
      <c r="B475" s="523" t="s">
        <v>2684</v>
      </c>
      <c r="C475" s="523"/>
      <c r="D475" s="524" t="s">
        <v>2652</v>
      </c>
      <c r="E475" s="525" t="s">
        <v>2653</v>
      </c>
      <c r="F475" s="524" t="s">
        <v>2209</v>
      </c>
      <c r="G475" s="525" t="s">
        <v>2654</v>
      </c>
      <c r="H475" s="524" t="s">
        <v>2655</v>
      </c>
      <c r="I475" s="525" t="s">
        <v>2656</v>
      </c>
      <c r="J475" s="524" t="s">
        <v>1924</v>
      </c>
      <c r="K475" s="527"/>
      <c r="L475" s="524" t="s">
        <v>1924</v>
      </c>
      <c r="M475" s="527"/>
      <c r="N475" s="524" t="s">
        <v>1924</v>
      </c>
      <c r="O475" s="527"/>
      <c r="P475" s="524" t="s">
        <v>1924</v>
      </c>
      <c r="Q475" s="527"/>
      <c r="R475" s="524" t="s">
        <v>1924</v>
      </c>
      <c r="S475" s="527"/>
      <c r="T475" s="524" t="s">
        <v>1924</v>
      </c>
      <c r="U475" s="527"/>
      <c r="V475" s="524" t="s">
        <v>1924</v>
      </c>
      <c r="W475" s="527"/>
      <c r="X475" s="524" t="s">
        <v>2685</v>
      </c>
      <c r="Y475" s="527" t="s">
        <v>2686</v>
      </c>
      <c r="Z475" s="528"/>
      <c r="AA475" s="528"/>
      <c r="AB475" s="528"/>
      <c r="AC475" s="528"/>
      <c r="AD475" s="528"/>
      <c r="AE475" s="528"/>
      <c r="AF475" s="528"/>
      <c r="AG475" s="528"/>
      <c r="AH475" s="528"/>
      <c r="AI475" s="529" t="s">
        <v>1446</v>
      </c>
      <c r="AJ475" s="529" t="s">
        <v>1446</v>
      </c>
      <c r="AK475" s="523" t="s">
        <v>2659</v>
      </c>
      <c r="AL475" s="523" t="s">
        <v>2684</v>
      </c>
    </row>
    <row r="476" spans="1:38" ht="17.25" customHeight="1">
      <c r="A476" s="518" t="str">
        <f t="shared" si="7"/>
        <v>A03AD029-00011 Concrete Work Substructure Work Anchor Bolt (Installation only)        M52</v>
      </c>
      <c r="B476" s="523" t="s">
        <v>2687</v>
      </c>
      <c r="C476" s="523"/>
      <c r="D476" s="524" t="s">
        <v>2652</v>
      </c>
      <c r="E476" s="525" t="s">
        <v>2653</v>
      </c>
      <c r="F476" s="524" t="s">
        <v>2209</v>
      </c>
      <c r="G476" s="525" t="s">
        <v>2654</v>
      </c>
      <c r="H476" s="524" t="s">
        <v>2655</v>
      </c>
      <c r="I476" s="525" t="s">
        <v>2656</v>
      </c>
      <c r="J476" s="524" t="s">
        <v>1924</v>
      </c>
      <c r="K476" s="527"/>
      <c r="L476" s="524" t="s">
        <v>1924</v>
      </c>
      <c r="M476" s="527"/>
      <c r="N476" s="524" t="s">
        <v>1924</v>
      </c>
      <c r="O476" s="527"/>
      <c r="P476" s="524" t="s">
        <v>1924</v>
      </c>
      <c r="Q476" s="527"/>
      <c r="R476" s="524" t="s">
        <v>1924</v>
      </c>
      <c r="S476" s="527"/>
      <c r="T476" s="524" t="s">
        <v>1924</v>
      </c>
      <c r="U476" s="527"/>
      <c r="V476" s="524" t="s">
        <v>1924</v>
      </c>
      <c r="W476" s="527"/>
      <c r="X476" s="524" t="s">
        <v>2688</v>
      </c>
      <c r="Y476" s="527" t="s">
        <v>2689</v>
      </c>
      <c r="Z476" s="528"/>
      <c r="AA476" s="528"/>
      <c r="AB476" s="528"/>
      <c r="AC476" s="528"/>
      <c r="AD476" s="528"/>
      <c r="AE476" s="528"/>
      <c r="AF476" s="528"/>
      <c r="AG476" s="528"/>
      <c r="AH476" s="528"/>
      <c r="AI476" s="529" t="s">
        <v>1446</v>
      </c>
      <c r="AJ476" s="529" t="s">
        <v>1446</v>
      </c>
      <c r="AK476" s="523" t="s">
        <v>2659</v>
      </c>
      <c r="AL476" s="523" t="s">
        <v>2687</v>
      </c>
    </row>
    <row r="477" spans="1:38" ht="17.25" customHeight="1">
      <c r="A477" s="518" t="str">
        <f t="shared" si="7"/>
        <v>A03AD029-00012 Concrete Work Substructure Work Anchor Bolt (Installation only)        M56</v>
      </c>
      <c r="B477" s="523" t="s">
        <v>2690</v>
      </c>
      <c r="C477" s="523"/>
      <c r="D477" s="524" t="s">
        <v>2652</v>
      </c>
      <c r="E477" s="525" t="s">
        <v>2653</v>
      </c>
      <c r="F477" s="524" t="s">
        <v>2209</v>
      </c>
      <c r="G477" s="525" t="s">
        <v>2654</v>
      </c>
      <c r="H477" s="524" t="s">
        <v>2655</v>
      </c>
      <c r="I477" s="525" t="s">
        <v>2656</v>
      </c>
      <c r="J477" s="524" t="s">
        <v>1924</v>
      </c>
      <c r="K477" s="527"/>
      <c r="L477" s="524" t="s">
        <v>1924</v>
      </c>
      <c r="M477" s="527"/>
      <c r="N477" s="524" t="s">
        <v>1924</v>
      </c>
      <c r="O477" s="527"/>
      <c r="P477" s="524" t="s">
        <v>1924</v>
      </c>
      <c r="Q477" s="527"/>
      <c r="R477" s="524" t="s">
        <v>1924</v>
      </c>
      <c r="S477" s="527"/>
      <c r="T477" s="524" t="s">
        <v>1924</v>
      </c>
      <c r="U477" s="527"/>
      <c r="V477" s="524" t="s">
        <v>1924</v>
      </c>
      <c r="W477" s="527"/>
      <c r="X477" s="524" t="s">
        <v>2691</v>
      </c>
      <c r="Y477" s="527" t="s">
        <v>2692</v>
      </c>
      <c r="Z477" s="528"/>
      <c r="AA477" s="528"/>
      <c r="AB477" s="528"/>
      <c r="AC477" s="528"/>
      <c r="AD477" s="528"/>
      <c r="AE477" s="528"/>
      <c r="AF477" s="528"/>
      <c r="AG477" s="528"/>
      <c r="AH477" s="528"/>
      <c r="AI477" s="529" t="s">
        <v>1446</v>
      </c>
      <c r="AJ477" s="529" t="s">
        <v>1446</v>
      </c>
      <c r="AK477" s="523" t="s">
        <v>2659</v>
      </c>
      <c r="AL477" s="523" t="s">
        <v>2690</v>
      </c>
    </row>
    <row r="478" spans="1:38" ht="17.25" customHeight="1">
      <c r="A478" s="518" t="str">
        <f t="shared" si="7"/>
        <v>A03AD029-00013 Concrete Work Substructure Work Anchor Bolt (Installation only)        M64</v>
      </c>
      <c r="B478" s="523" t="s">
        <v>2693</v>
      </c>
      <c r="C478" s="523"/>
      <c r="D478" s="524" t="s">
        <v>2652</v>
      </c>
      <c r="E478" s="525" t="s">
        <v>2653</v>
      </c>
      <c r="F478" s="524" t="s">
        <v>2209</v>
      </c>
      <c r="G478" s="525" t="s">
        <v>2654</v>
      </c>
      <c r="H478" s="524" t="s">
        <v>2655</v>
      </c>
      <c r="I478" s="525" t="s">
        <v>2656</v>
      </c>
      <c r="J478" s="524" t="s">
        <v>1924</v>
      </c>
      <c r="K478" s="527"/>
      <c r="L478" s="524" t="s">
        <v>1924</v>
      </c>
      <c r="M478" s="527"/>
      <c r="N478" s="524" t="s">
        <v>1924</v>
      </c>
      <c r="O478" s="527"/>
      <c r="P478" s="524" t="s">
        <v>1924</v>
      </c>
      <c r="Q478" s="527"/>
      <c r="R478" s="524" t="s">
        <v>1924</v>
      </c>
      <c r="S478" s="527"/>
      <c r="T478" s="524" t="s">
        <v>1924</v>
      </c>
      <c r="U478" s="527"/>
      <c r="V478" s="524" t="s">
        <v>1924</v>
      </c>
      <c r="W478" s="527"/>
      <c r="X478" s="524" t="s">
        <v>2694</v>
      </c>
      <c r="Y478" s="527" t="s">
        <v>2695</v>
      </c>
      <c r="Z478" s="528"/>
      <c r="AA478" s="528"/>
      <c r="AB478" s="528"/>
      <c r="AC478" s="528"/>
      <c r="AD478" s="528"/>
      <c r="AE478" s="528"/>
      <c r="AF478" s="528"/>
      <c r="AG478" s="528"/>
      <c r="AH478" s="528"/>
      <c r="AI478" s="529" t="s">
        <v>1446</v>
      </c>
      <c r="AJ478" s="529" t="s">
        <v>1446</v>
      </c>
      <c r="AK478" s="523" t="s">
        <v>2659</v>
      </c>
      <c r="AL478" s="523" t="s">
        <v>2693</v>
      </c>
    </row>
    <row r="479" spans="1:38" s="534" customFormat="1" ht="17.25" customHeight="1">
      <c r="A479" s="518" t="str">
        <f t="shared" si="7"/>
        <v>A03AD029-00014 Concrete Work Substructure Work Anchor Bolt (Installation only)        M72</v>
      </c>
      <c r="B479" s="523" t="s">
        <v>2696</v>
      </c>
      <c r="C479" s="523"/>
      <c r="D479" s="524" t="s">
        <v>2652</v>
      </c>
      <c r="E479" s="525" t="s">
        <v>2653</v>
      </c>
      <c r="F479" s="524" t="s">
        <v>2209</v>
      </c>
      <c r="G479" s="525" t="s">
        <v>2654</v>
      </c>
      <c r="H479" s="524" t="s">
        <v>2655</v>
      </c>
      <c r="I479" s="525" t="s">
        <v>2656</v>
      </c>
      <c r="J479" s="524" t="s">
        <v>1924</v>
      </c>
      <c r="K479" s="527"/>
      <c r="L479" s="524" t="s">
        <v>1924</v>
      </c>
      <c r="M479" s="527"/>
      <c r="N479" s="524" t="s">
        <v>1924</v>
      </c>
      <c r="O479" s="527"/>
      <c r="P479" s="524" t="s">
        <v>1924</v>
      </c>
      <c r="Q479" s="527"/>
      <c r="R479" s="524" t="s">
        <v>1924</v>
      </c>
      <c r="S479" s="527"/>
      <c r="T479" s="524" t="s">
        <v>1924</v>
      </c>
      <c r="U479" s="527"/>
      <c r="V479" s="524" t="s">
        <v>1924</v>
      </c>
      <c r="W479" s="527"/>
      <c r="X479" s="524" t="s">
        <v>2697</v>
      </c>
      <c r="Y479" s="527" t="s">
        <v>2698</v>
      </c>
      <c r="Z479" s="528"/>
      <c r="AA479" s="528"/>
      <c r="AB479" s="528"/>
      <c r="AC479" s="528"/>
      <c r="AD479" s="528"/>
      <c r="AE479" s="528"/>
      <c r="AF479" s="528"/>
      <c r="AG479" s="528"/>
      <c r="AH479" s="528"/>
      <c r="AI479" s="529" t="s">
        <v>1446</v>
      </c>
      <c r="AJ479" s="529" t="s">
        <v>1446</v>
      </c>
      <c r="AK479" s="523" t="s">
        <v>2659</v>
      </c>
      <c r="AL479" s="523" t="s">
        <v>2696</v>
      </c>
    </row>
    <row r="480" spans="1:38" s="534" customFormat="1" ht="17.25" customHeight="1">
      <c r="A480" s="518" t="str">
        <f t="shared" si="7"/>
        <v>A03AD029-00015 Concrete Work Substructure Work Anchor Bolt (Installation only)        M76</v>
      </c>
      <c r="B480" s="523" t="s">
        <v>2699</v>
      </c>
      <c r="C480" s="523"/>
      <c r="D480" s="524" t="s">
        <v>2652</v>
      </c>
      <c r="E480" s="525" t="s">
        <v>2653</v>
      </c>
      <c r="F480" s="524" t="s">
        <v>2209</v>
      </c>
      <c r="G480" s="525" t="s">
        <v>2654</v>
      </c>
      <c r="H480" s="524" t="s">
        <v>2655</v>
      </c>
      <c r="I480" s="525" t="s">
        <v>2700</v>
      </c>
      <c r="J480" s="524" t="s">
        <v>1924</v>
      </c>
      <c r="K480" s="527"/>
      <c r="L480" s="524" t="s">
        <v>1924</v>
      </c>
      <c r="M480" s="527"/>
      <c r="N480" s="524" t="s">
        <v>1924</v>
      </c>
      <c r="O480" s="527"/>
      <c r="P480" s="524" t="s">
        <v>1924</v>
      </c>
      <c r="Q480" s="527"/>
      <c r="R480" s="524" t="s">
        <v>1924</v>
      </c>
      <c r="S480" s="527"/>
      <c r="T480" s="524" t="s">
        <v>1924</v>
      </c>
      <c r="U480" s="527"/>
      <c r="V480" s="524" t="s">
        <v>1924</v>
      </c>
      <c r="W480" s="527"/>
      <c r="X480" s="524" t="s">
        <v>2701</v>
      </c>
      <c r="Y480" s="527" t="s">
        <v>2702</v>
      </c>
      <c r="Z480" s="528"/>
      <c r="AA480" s="528"/>
      <c r="AB480" s="528"/>
      <c r="AC480" s="528"/>
      <c r="AD480" s="528"/>
      <c r="AE480" s="528"/>
      <c r="AF480" s="528"/>
      <c r="AG480" s="528"/>
      <c r="AH480" s="528"/>
      <c r="AI480" s="529" t="s">
        <v>1446</v>
      </c>
      <c r="AJ480" s="529" t="s">
        <v>1446</v>
      </c>
      <c r="AK480" s="523" t="s">
        <v>2659</v>
      </c>
      <c r="AL480" s="523" t="s">
        <v>2699</v>
      </c>
    </row>
    <row r="481" spans="1:38" s="534" customFormat="1" ht="17.25" customHeight="1">
      <c r="A481" s="518" t="str">
        <f t="shared" si="7"/>
        <v>A03AD029-00016 Concrete Work Substructure Work Anchor Bolt (Installation only)        Over M76</v>
      </c>
      <c r="B481" s="523" t="s">
        <v>2703</v>
      </c>
      <c r="C481" s="523"/>
      <c r="D481" s="524" t="s">
        <v>2652</v>
      </c>
      <c r="E481" s="525" t="s">
        <v>2653</v>
      </c>
      <c r="F481" s="524" t="s">
        <v>2209</v>
      </c>
      <c r="G481" s="525" t="s">
        <v>2654</v>
      </c>
      <c r="H481" s="524" t="s">
        <v>2655</v>
      </c>
      <c r="I481" s="525" t="s">
        <v>2656</v>
      </c>
      <c r="J481" s="524" t="s">
        <v>1924</v>
      </c>
      <c r="K481" s="527"/>
      <c r="L481" s="524" t="s">
        <v>1924</v>
      </c>
      <c r="M481" s="527"/>
      <c r="N481" s="524" t="s">
        <v>1924</v>
      </c>
      <c r="O481" s="527"/>
      <c r="P481" s="524" t="s">
        <v>1924</v>
      </c>
      <c r="Q481" s="527"/>
      <c r="R481" s="524" t="s">
        <v>1924</v>
      </c>
      <c r="S481" s="527"/>
      <c r="T481" s="524" t="s">
        <v>1924</v>
      </c>
      <c r="U481" s="527"/>
      <c r="V481" s="524" t="s">
        <v>1924</v>
      </c>
      <c r="W481" s="527"/>
      <c r="X481" s="524" t="s">
        <v>2704</v>
      </c>
      <c r="Y481" s="527" t="s">
        <v>2705</v>
      </c>
      <c r="Z481" s="528"/>
      <c r="AA481" s="528"/>
      <c r="AB481" s="528"/>
      <c r="AC481" s="528"/>
      <c r="AD481" s="528"/>
      <c r="AE481" s="528"/>
      <c r="AF481" s="528"/>
      <c r="AG481" s="528"/>
      <c r="AH481" s="528"/>
      <c r="AI481" s="529" t="s">
        <v>1446</v>
      </c>
      <c r="AJ481" s="529" t="s">
        <v>1446</v>
      </c>
      <c r="AK481" s="523" t="s">
        <v>2659</v>
      </c>
      <c r="AL481" s="523" t="s">
        <v>2703</v>
      </c>
    </row>
    <row r="482" spans="1:38" s="534" customFormat="1" ht="17.25" customHeight="1">
      <c r="A482" s="518" t="str">
        <f t="shared" si="7"/>
        <v>A03AD029-00017 Concrete Work Substructure Work Anchor Bolt (Installation only)        M27</v>
      </c>
      <c r="B482" s="523" t="s">
        <v>2706</v>
      </c>
      <c r="C482" s="523"/>
      <c r="D482" s="524" t="s">
        <v>2652</v>
      </c>
      <c r="E482" s="525" t="s">
        <v>2653</v>
      </c>
      <c r="F482" s="524" t="s">
        <v>2209</v>
      </c>
      <c r="G482" s="525" t="s">
        <v>2654</v>
      </c>
      <c r="H482" s="524" t="s">
        <v>2655</v>
      </c>
      <c r="I482" s="525" t="s">
        <v>2656</v>
      </c>
      <c r="J482" s="524" t="s">
        <v>1924</v>
      </c>
      <c r="K482" s="527"/>
      <c r="L482" s="524" t="s">
        <v>1924</v>
      </c>
      <c r="M482" s="527"/>
      <c r="N482" s="524" t="s">
        <v>1924</v>
      </c>
      <c r="O482" s="527"/>
      <c r="P482" s="524" t="s">
        <v>1924</v>
      </c>
      <c r="Q482" s="527"/>
      <c r="R482" s="524" t="s">
        <v>1924</v>
      </c>
      <c r="S482" s="527"/>
      <c r="T482" s="524" t="s">
        <v>1924</v>
      </c>
      <c r="U482" s="527"/>
      <c r="V482" s="524" t="s">
        <v>1924</v>
      </c>
      <c r="W482" s="527"/>
      <c r="X482" s="524" t="s">
        <v>2707</v>
      </c>
      <c r="Y482" s="527" t="s">
        <v>2708</v>
      </c>
      <c r="Z482" s="528"/>
      <c r="AA482" s="528"/>
      <c r="AB482" s="528"/>
      <c r="AC482" s="528"/>
      <c r="AD482" s="528"/>
      <c r="AE482" s="528"/>
      <c r="AF482" s="528"/>
      <c r="AG482" s="528"/>
      <c r="AH482" s="528"/>
      <c r="AI482" s="529" t="s">
        <v>1446</v>
      </c>
      <c r="AJ482" s="529" t="s">
        <v>1446</v>
      </c>
      <c r="AK482" s="523" t="s">
        <v>2659</v>
      </c>
      <c r="AL482" s="523" t="s">
        <v>2706</v>
      </c>
    </row>
    <row r="483" spans="1:38" ht="17.25" customHeight="1">
      <c r="A483" s="518" t="str">
        <f t="shared" si="7"/>
        <v>A03AD329-00001 Concrete Work Substructure Work Anchor Bolt (Purchase &amp; Installation)        M12</v>
      </c>
      <c r="B483" s="539" t="s">
        <v>2709</v>
      </c>
      <c r="C483" s="539"/>
      <c r="D483" s="540" t="s">
        <v>2652</v>
      </c>
      <c r="E483" s="541" t="s">
        <v>2653</v>
      </c>
      <c r="F483" s="540" t="s">
        <v>2209</v>
      </c>
      <c r="G483" s="541" t="s">
        <v>2654</v>
      </c>
      <c r="H483" s="540" t="s">
        <v>2710</v>
      </c>
      <c r="I483" s="541" t="s">
        <v>2711</v>
      </c>
      <c r="J483" s="540" t="s">
        <v>1924</v>
      </c>
      <c r="K483" s="542"/>
      <c r="L483" s="540" t="s">
        <v>1924</v>
      </c>
      <c r="M483" s="542"/>
      <c r="N483" s="540" t="s">
        <v>1924</v>
      </c>
      <c r="O483" s="542"/>
      <c r="P483" s="540" t="s">
        <v>1924</v>
      </c>
      <c r="Q483" s="542"/>
      <c r="R483" s="540" t="s">
        <v>1924</v>
      </c>
      <c r="S483" s="542"/>
      <c r="T483" s="540" t="s">
        <v>1924</v>
      </c>
      <c r="U483" s="542"/>
      <c r="V483" s="540" t="s">
        <v>1924</v>
      </c>
      <c r="W483" s="542"/>
      <c r="X483" s="540" t="s">
        <v>2657</v>
      </c>
      <c r="Y483" s="542" t="s">
        <v>2658</v>
      </c>
      <c r="Z483" s="543"/>
      <c r="AA483" s="543"/>
      <c r="AB483" s="543"/>
      <c r="AC483" s="543"/>
      <c r="AD483" s="543"/>
      <c r="AE483" s="543"/>
      <c r="AF483" s="543"/>
      <c r="AG483" s="543"/>
      <c r="AH483" s="543"/>
      <c r="AI483" s="544" t="s">
        <v>1446</v>
      </c>
      <c r="AJ483" s="544" t="s">
        <v>1446</v>
      </c>
      <c r="AK483" s="539" t="s">
        <v>2712</v>
      </c>
      <c r="AL483" s="539" t="s">
        <v>2709</v>
      </c>
    </row>
    <row r="484" spans="1:38" ht="17.25" customHeight="1">
      <c r="A484" s="518" t="str">
        <f t="shared" si="7"/>
        <v>A03AD329-00002 Concrete Work Substructure Work Anchor Bolt (Purchase &amp; Installation)        M16</v>
      </c>
      <c r="B484" s="539" t="s">
        <v>2713</v>
      </c>
      <c r="C484" s="539"/>
      <c r="D484" s="540" t="s">
        <v>2652</v>
      </c>
      <c r="E484" s="541" t="s">
        <v>2653</v>
      </c>
      <c r="F484" s="540" t="s">
        <v>2209</v>
      </c>
      <c r="G484" s="541" t="s">
        <v>2654</v>
      </c>
      <c r="H484" s="540" t="s">
        <v>2710</v>
      </c>
      <c r="I484" s="541" t="s">
        <v>2711</v>
      </c>
      <c r="J484" s="540" t="s">
        <v>1924</v>
      </c>
      <c r="K484" s="542"/>
      <c r="L484" s="540" t="s">
        <v>1924</v>
      </c>
      <c r="M484" s="542"/>
      <c r="N484" s="540" t="s">
        <v>1924</v>
      </c>
      <c r="O484" s="542"/>
      <c r="P484" s="540" t="s">
        <v>1924</v>
      </c>
      <c r="Q484" s="542"/>
      <c r="R484" s="540" t="s">
        <v>1924</v>
      </c>
      <c r="S484" s="542"/>
      <c r="T484" s="540" t="s">
        <v>1924</v>
      </c>
      <c r="U484" s="542"/>
      <c r="V484" s="540" t="s">
        <v>1924</v>
      </c>
      <c r="W484" s="542"/>
      <c r="X484" s="540" t="s">
        <v>2661</v>
      </c>
      <c r="Y484" s="542" t="s">
        <v>2662</v>
      </c>
      <c r="Z484" s="543"/>
      <c r="AA484" s="543"/>
      <c r="AB484" s="543"/>
      <c r="AC484" s="543"/>
      <c r="AD484" s="543"/>
      <c r="AE484" s="543"/>
      <c r="AF484" s="543"/>
      <c r="AG484" s="543"/>
      <c r="AH484" s="543"/>
      <c r="AI484" s="544" t="s">
        <v>1446</v>
      </c>
      <c r="AJ484" s="544" t="s">
        <v>1446</v>
      </c>
      <c r="AK484" s="539" t="s">
        <v>2712</v>
      </c>
      <c r="AL484" s="539" t="s">
        <v>2713</v>
      </c>
    </row>
    <row r="485" spans="1:38" ht="17.25" customHeight="1">
      <c r="A485" s="518" t="str">
        <f t="shared" si="7"/>
        <v>A03AD329-00003 Concrete Work Substructure Work Anchor Bolt (Purchase &amp; Installation)        M20</v>
      </c>
      <c r="B485" s="539" t="s">
        <v>2714</v>
      </c>
      <c r="C485" s="539"/>
      <c r="D485" s="540" t="s">
        <v>2652</v>
      </c>
      <c r="E485" s="541" t="s">
        <v>2653</v>
      </c>
      <c r="F485" s="540" t="s">
        <v>2209</v>
      </c>
      <c r="G485" s="541" t="s">
        <v>2654</v>
      </c>
      <c r="H485" s="540" t="s">
        <v>2710</v>
      </c>
      <c r="I485" s="541" t="s">
        <v>2711</v>
      </c>
      <c r="J485" s="540" t="s">
        <v>1924</v>
      </c>
      <c r="K485" s="542"/>
      <c r="L485" s="540" t="s">
        <v>1924</v>
      </c>
      <c r="M485" s="542"/>
      <c r="N485" s="540" t="s">
        <v>1924</v>
      </c>
      <c r="O485" s="542"/>
      <c r="P485" s="540" t="s">
        <v>1924</v>
      </c>
      <c r="Q485" s="542"/>
      <c r="R485" s="540" t="s">
        <v>1924</v>
      </c>
      <c r="S485" s="542"/>
      <c r="T485" s="540" t="s">
        <v>1924</v>
      </c>
      <c r="U485" s="542"/>
      <c r="V485" s="540" t="s">
        <v>1924</v>
      </c>
      <c r="W485" s="542"/>
      <c r="X485" s="540" t="s">
        <v>2664</v>
      </c>
      <c r="Y485" s="542" t="s">
        <v>2665</v>
      </c>
      <c r="Z485" s="543"/>
      <c r="AA485" s="543"/>
      <c r="AB485" s="543"/>
      <c r="AC485" s="543"/>
      <c r="AD485" s="543"/>
      <c r="AE485" s="543"/>
      <c r="AF485" s="543"/>
      <c r="AG485" s="543"/>
      <c r="AH485" s="543"/>
      <c r="AI485" s="544" t="s">
        <v>1446</v>
      </c>
      <c r="AJ485" s="544" t="s">
        <v>1446</v>
      </c>
      <c r="AK485" s="539" t="s">
        <v>2712</v>
      </c>
      <c r="AL485" s="539" t="s">
        <v>2714</v>
      </c>
    </row>
    <row r="486" spans="1:38" ht="17.25" customHeight="1">
      <c r="A486" s="518" t="str">
        <f t="shared" si="7"/>
        <v>A03AD329-00004 Concrete Work Substructure Work Anchor Bolt (Purchase &amp; Installation)        M22</v>
      </c>
      <c r="B486" s="539" t="s">
        <v>2715</v>
      </c>
      <c r="C486" s="539"/>
      <c r="D486" s="540" t="s">
        <v>2652</v>
      </c>
      <c r="E486" s="541" t="s">
        <v>2653</v>
      </c>
      <c r="F486" s="540" t="s">
        <v>2209</v>
      </c>
      <c r="G486" s="541" t="s">
        <v>2654</v>
      </c>
      <c r="H486" s="540" t="s">
        <v>2710</v>
      </c>
      <c r="I486" s="541" t="s">
        <v>2711</v>
      </c>
      <c r="J486" s="540" t="s">
        <v>1924</v>
      </c>
      <c r="K486" s="542"/>
      <c r="L486" s="540" t="s">
        <v>1924</v>
      </c>
      <c r="M486" s="542"/>
      <c r="N486" s="540" t="s">
        <v>1924</v>
      </c>
      <c r="O486" s="542"/>
      <c r="P486" s="540" t="s">
        <v>1924</v>
      </c>
      <c r="Q486" s="542"/>
      <c r="R486" s="540" t="s">
        <v>1924</v>
      </c>
      <c r="S486" s="542"/>
      <c r="T486" s="540" t="s">
        <v>1924</v>
      </c>
      <c r="U486" s="542"/>
      <c r="V486" s="540" t="s">
        <v>1924</v>
      </c>
      <c r="W486" s="542"/>
      <c r="X486" s="540" t="s">
        <v>2667</v>
      </c>
      <c r="Y486" s="542" t="s">
        <v>2668</v>
      </c>
      <c r="Z486" s="543"/>
      <c r="AA486" s="543"/>
      <c r="AB486" s="543"/>
      <c r="AC486" s="543"/>
      <c r="AD486" s="543"/>
      <c r="AE486" s="543"/>
      <c r="AF486" s="543"/>
      <c r="AG486" s="543"/>
      <c r="AH486" s="543"/>
      <c r="AI486" s="544" t="s">
        <v>1446</v>
      </c>
      <c r="AJ486" s="544" t="s">
        <v>1446</v>
      </c>
      <c r="AK486" s="539" t="s">
        <v>2712</v>
      </c>
      <c r="AL486" s="539" t="s">
        <v>2715</v>
      </c>
    </row>
    <row r="487" spans="1:38" ht="17.25" customHeight="1">
      <c r="A487" s="518" t="str">
        <f t="shared" si="7"/>
        <v>A03AD329-00005 Concrete Work Substructure Work Anchor Bolt (Purchase &amp; Installation)        M24</v>
      </c>
      <c r="B487" s="539" t="s">
        <v>2716</v>
      </c>
      <c r="C487" s="539"/>
      <c r="D487" s="540" t="s">
        <v>2652</v>
      </c>
      <c r="E487" s="541" t="s">
        <v>2653</v>
      </c>
      <c r="F487" s="540" t="s">
        <v>2209</v>
      </c>
      <c r="G487" s="541" t="s">
        <v>2654</v>
      </c>
      <c r="H487" s="540" t="s">
        <v>2710</v>
      </c>
      <c r="I487" s="541" t="s">
        <v>2711</v>
      </c>
      <c r="J487" s="540" t="s">
        <v>1924</v>
      </c>
      <c r="K487" s="542"/>
      <c r="L487" s="540" t="s">
        <v>1924</v>
      </c>
      <c r="M487" s="542"/>
      <c r="N487" s="540" t="s">
        <v>1924</v>
      </c>
      <c r="O487" s="542"/>
      <c r="P487" s="540" t="s">
        <v>1924</v>
      </c>
      <c r="Q487" s="542"/>
      <c r="R487" s="540" t="s">
        <v>1924</v>
      </c>
      <c r="S487" s="542"/>
      <c r="T487" s="540" t="s">
        <v>1924</v>
      </c>
      <c r="U487" s="542"/>
      <c r="V487" s="540" t="s">
        <v>1924</v>
      </c>
      <c r="W487" s="542"/>
      <c r="X487" s="540" t="s">
        <v>2670</v>
      </c>
      <c r="Y487" s="542" t="s">
        <v>2671</v>
      </c>
      <c r="Z487" s="543"/>
      <c r="AA487" s="543"/>
      <c r="AB487" s="543"/>
      <c r="AC487" s="543"/>
      <c r="AD487" s="543"/>
      <c r="AE487" s="543"/>
      <c r="AF487" s="543"/>
      <c r="AG487" s="543"/>
      <c r="AH487" s="543"/>
      <c r="AI487" s="544" t="s">
        <v>1446</v>
      </c>
      <c r="AJ487" s="544" t="s">
        <v>1446</v>
      </c>
      <c r="AK487" s="539" t="s">
        <v>2712</v>
      </c>
      <c r="AL487" s="539" t="s">
        <v>2716</v>
      </c>
    </row>
    <row r="488" spans="1:38" ht="17.25" customHeight="1">
      <c r="A488" s="518" t="str">
        <f t="shared" si="7"/>
        <v>A03AD329-00006 Concrete Work Substructure Work Anchor Bolt (Purchase &amp; Installation)        M27</v>
      </c>
      <c r="B488" s="539" t="s">
        <v>2717</v>
      </c>
      <c r="C488" s="539"/>
      <c r="D488" s="540" t="s">
        <v>2652</v>
      </c>
      <c r="E488" s="541" t="s">
        <v>2653</v>
      </c>
      <c r="F488" s="540" t="s">
        <v>2209</v>
      </c>
      <c r="G488" s="541" t="s">
        <v>2654</v>
      </c>
      <c r="H488" s="540" t="s">
        <v>2710</v>
      </c>
      <c r="I488" s="541" t="s">
        <v>2711</v>
      </c>
      <c r="J488" s="540" t="s">
        <v>1924</v>
      </c>
      <c r="K488" s="542"/>
      <c r="L488" s="540" t="s">
        <v>1924</v>
      </c>
      <c r="M488" s="542"/>
      <c r="N488" s="540" t="s">
        <v>1924</v>
      </c>
      <c r="O488" s="542"/>
      <c r="P488" s="540" t="s">
        <v>1924</v>
      </c>
      <c r="Q488" s="542"/>
      <c r="R488" s="540" t="s">
        <v>1924</v>
      </c>
      <c r="S488" s="542"/>
      <c r="T488" s="540" t="s">
        <v>1924</v>
      </c>
      <c r="U488" s="542"/>
      <c r="V488" s="540" t="s">
        <v>1924</v>
      </c>
      <c r="W488" s="542"/>
      <c r="X488" s="540" t="s">
        <v>2707</v>
      </c>
      <c r="Y488" s="542" t="s">
        <v>2708</v>
      </c>
      <c r="Z488" s="543"/>
      <c r="AA488" s="543"/>
      <c r="AB488" s="543"/>
      <c r="AC488" s="543"/>
      <c r="AD488" s="543"/>
      <c r="AE488" s="543"/>
      <c r="AF488" s="543"/>
      <c r="AG488" s="543"/>
      <c r="AH488" s="543"/>
      <c r="AI488" s="544" t="s">
        <v>1446</v>
      </c>
      <c r="AJ488" s="544" t="s">
        <v>1446</v>
      </c>
      <c r="AK488" s="539" t="s">
        <v>2712</v>
      </c>
      <c r="AL488" s="539" t="s">
        <v>2717</v>
      </c>
    </row>
    <row r="489" spans="1:38" ht="17.25" customHeight="1">
      <c r="A489" s="518" t="str">
        <f t="shared" si="7"/>
        <v>A03AD329-00007 Concrete Work Substructure Work Anchor Bolt (Purchase &amp; Installation)        M30</v>
      </c>
      <c r="B489" s="539" t="s">
        <v>2718</v>
      </c>
      <c r="C489" s="539"/>
      <c r="D489" s="540" t="s">
        <v>2652</v>
      </c>
      <c r="E489" s="541" t="s">
        <v>2653</v>
      </c>
      <c r="F489" s="540" t="s">
        <v>2209</v>
      </c>
      <c r="G489" s="541" t="s">
        <v>2654</v>
      </c>
      <c r="H489" s="540" t="s">
        <v>2710</v>
      </c>
      <c r="I489" s="541" t="s">
        <v>2711</v>
      </c>
      <c r="J489" s="540" t="s">
        <v>1924</v>
      </c>
      <c r="K489" s="542"/>
      <c r="L489" s="540" t="s">
        <v>1924</v>
      </c>
      <c r="M489" s="542"/>
      <c r="N489" s="540" t="s">
        <v>1924</v>
      </c>
      <c r="O489" s="542"/>
      <c r="P489" s="540" t="s">
        <v>1924</v>
      </c>
      <c r="Q489" s="542"/>
      <c r="R489" s="540" t="s">
        <v>1924</v>
      </c>
      <c r="S489" s="542"/>
      <c r="T489" s="540" t="s">
        <v>1924</v>
      </c>
      <c r="U489" s="542"/>
      <c r="V489" s="540" t="s">
        <v>1924</v>
      </c>
      <c r="W489" s="542"/>
      <c r="X489" s="540" t="s">
        <v>2673</v>
      </c>
      <c r="Y489" s="542" t="s">
        <v>2674</v>
      </c>
      <c r="Z489" s="543"/>
      <c r="AA489" s="543"/>
      <c r="AB489" s="543"/>
      <c r="AC489" s="543"/>
      <c r="AD489" s="543"/>
      <c r="AE489" s="543"/>
      <c r="AF489" s="543"/>
      <c r="AG489" s="543"/>
      <c r="AH489" s="543"/>
      <c r="AI489" s="544" t="s">
        <v>1446</v>
      </c>
      <c r="AJ489" s="544" t="s">
        <v>1446</v>
      </c>
      <c r="AK489" s="539" t="s">
        <v>2712</v>
      </c>
      <c r="AL489" s="539" t="s">
        <v>2718</v>
      </c>
    </row>
    <row r="490" spans="1:38" ht="17.25" customHeight="1">
      <c r="A490" s="518" t="str">
        <f t="shared" si="7"/>
        <v>A03AD329-00008 Concrete Work Substructure Work Anchor Bolt (Purchase &amp; Installation)        M33</v>
      </c>
      <c r="B490" s="539" t="s">
        <v>2719</v>
      </c>
      <c r="C490" s="539"/>
      <c r="D490" s="540" t="s">
        <v>2652</v>
      </c>
      <c r="E490" s="541" t="s">
        <v>2653</v>
      </c>
      <c r="F490" s="540" t="s">
        <v>2209</v>
      </c>
      <c r="G490" s="541" t="s">
        <v>2654</v>
      </c>
      <c r="H490" s="540" t="s">
        <v>2710</v>
      </c>
      <c r="I490" s="541" t="s">
        <v>2711</v>
      </c>
      <c r="J490" s="540" t="s">
        <v>1924</v>
      </c>
      <c r="K490" s="542"/>
      <c r="L490" s="540" t="s">
        <v>1924</v>
      </c>
      <c r="M490" s="542"/>
      <c r="N490" s="540" t="s">
        <v>1924</v>
      </c>
      <c r="O490" s="542"/>
      <c r="P490" s="540" t="s">
        <v>1924</v>
      </c>
      <c r="Q490" s="542"/>
      <c r="R490" s="540" t="s">
        <v>1924</v>
      </c>
      <c r="S490" s="542"/>
      <c r="T490" s="540" t="s">
        <v>1924</v>
      </c>
      <c r="U490" s="542"/>
      <c r="V490" s="540" t="s">
        <v>1924</v>
      </c>
      <c r="W490" s="542"/>
      <c r="X490" s="540" t="s">
        <v>2676</v>
      </c>
      <c r="Y490" s="542" t="s">
        <v>2677</v>
      </c>
      <c r="Z490" s="543"/>
      <c r="AA490" s="543"/>
      <c r="AB490" s="543"/>
      <c r="AC490" s="543"/>
      <c r="AD490" s="543"/>
      <c r="AE490" s="543"/>
      <c r="AF490" s="543"/>
      <c r="AG490" s="543"/>
      <c r="AH490" s="543"/>
      <c r="AI490" s="544" t="s">
        <v>1446</v>
      </c>
      <c r="AJ490" s="544" t="s">
        <v>1446</v>
      </c>
      <c r="AK490" s="539" t="s">
        <v>2712</v>
      </c>
      <c r="AL490" s="539" t="s">
        <v>2719</v>
      </c>
    </row>
    <row r="491" spans="1:38" ht="17.25" customHeight="1">
      <c r="A491" s="518" t="str">
        <f t="shared" si="7"/>
        <v>A03AD329-00009 Concrete Work Substructure Work Anchor Bolt (Purchase &amp; Installation)        M36</v>
      </c>
      <c r="B491" s="539" t="s">
        <v>2720</v>
      </c>
      <c r="C491" s="539"/>
      <c r="D491" s="540" t="s">
        <v>2652</v>
      </c>
      <c r="E491" s="541" t="s">
        <v>2653</v>
      </c>
      <c r="F491" s="540" t="s">
        <v>2209</v>
      </c>
      <c r="G491" s="541" t="s">
        <v>2654</v>
      </c>
      <c r="H491" s="540" t="s">
        <v>2710</v>
      </c>
      <c r="I491" s="541" t="s">
        <v>2711</v>
      </c>
      <c r="J491" s="540" t="s">
        <v>1924</v>
      </c>
      <c r="K491" s="542"/>
      <c r="L491" s="540" t="s">
        <v>1924</v>
      </c>
      <c r="M491" s="542"/>
      <c r="N491" s="540" t="s">
        <v>1924</v>
      </c>
      <c r="O491" s="542"/>
      <c r="P491" s="540" t="s">
        <v>1924</v>
      </c>
      <c r="Q491" s="542"/>
      <c r="R491" s="540" t="s">
        <v>1924</v>
      </c>
      <c r="S491" s="542"/>
      <c r="T491" s="540" t="s">
        <v>1924</v>
      </c>
      <c r="U491" s="542"/>
      <c r="V491" s="540" t="s">
        <v>1924</v>
      </c>
      <c r="W491" s="542"/>
      <c r="X491" s="540" t="s">
        <v>2679</v>
      </c>
      <c r="Y491" s="542" t="s">
        <v>2680</v>
      </c>
      <c r="Z491" s="543"/>
      <c r="AA491" s="543"/>
      <c r="AB491" s="543"/>
      <c r="AC491" s="543"/>
      <c r="AD491" s="543"/>
      <c r="AE491" s="543"/>
      <c r="AF491" s="543"/>
      <c r="AG491" s="543"/>
      <c r="AH491" s="543"/>
      <c r="AI491" s="544" t="s">
        <v>1446</v>
      </c>
      <c r="AJ491" s="544" t="s">
        <v>1446</v>
      </c>
      <c r="AK491" s="539" t="s">
        <v>2712</v>
      </c>
      <c r="AL491" s="539" t="s">
        <v>2720</v>
      </c>
    </row>
    <row r="492" spans="1:38" ht="17.25" customHeight="1">
      <c r="A492" s="518" t="str">
        <f t="shared" si="7"/>
        <v>A03AD329-00010 Concrete Work Substructure Work Anchor Bolt (Purchase &amp; Installation)        M42</v>
      </c>
      <c r="B492" s="539" t="s">
        <v>2721</v>
      </c>
      <c r="C492" s="539"/>
      <c r="D492" s="540" t="s">
        <v>2652</v>
      </c>
      <c r="E492" s="541" t="s">
        <v>2653</v>
      </c>
      <c r="F492" s="540" t="s">
        <v>2209</v>
      </c>
      <c r="G492" s="541" t="s">
        <v>2654</v>
      </c>
      <c r="H492" s="540" t="s">
        <v>2710</v>
      </c>
      <c r="I492" s="541" t="s">
        <v>2711</v>
      </c>
      <c r="J492" s="540" t="s">
        <v>1924</v>
      </c>
      <c r="K492" s="542"/>
      <c r="L492" s="540" t="s">
        <v>1924</v>
      </c>
      <c r="M492" s="542"/>
      <c r="N492" s="540" t="s">
        <v>1924</v>
      </c>
      <c r="O492" s="542"/>
      <c r="P492" s="540" t="s">
        <v>1924</v>
      </c>
      <c r="Q492" s="542"/>
      <c r="R492" s="540" t="s">
        <v>1924</v>
      </c>
      <c r="S492" s="542"/>
      <c r="T492" s="540" t="s">
        <v>1924</v>
      </c>
      <c r="U492" s="542"/>
      <c r="V492" s="540" t="s">
        <v>1924</v>
      </c>
      <c r="W492" s="542"/>
      <c r="X492" s="540" t="s">
        <v>2682</v>
      </c>
      <c r="Y492" s="542" t="s">
        <v>2683</v>
      </c>
      <c r="Z492" s="543"/>
      <c r="AA492" s="543"/>
      <c r="AB492" s="543"/>
      <c r="AC492" s="543"/>
      <c r="AD492" s="543"/>
      <c r="AE492" s="543"/>
      <c r="AF492" s="543"/>
      <c r="AG492" s="543"/>
      <c r="AH492" s="543"/>
      <c r="AI492" s="544" t="s">
        <v>1446</v>
      </c>
      <c r="AJ492" s="544" t="s">
        <v>1446</v>
      </c>
      <c r="AK492" s="539" t="s">
        <v>2712</v>
      </c>
      <c r="AL492" s="539" t="s">
        <v>2721</v>
      </c>
    </row>
    <row r="493" spans="1:38" ht="17.25" customHeight="1">
      <c r="A493" s="518" t="str">
        <f t="shared" si="7"/>
        <v>A03AD329-00011 Concrete Work Substructure Work Anchor Bolt (Purchase &amp; Installation)        M48</v>
      </c>
      <c r="B493" s="539" t="s">
        <v>2722</v>
      </c>
      <c r="C493" s="539"/>
      <c r="D493" s="540" t="s">
        <v>2652</v>
      </c>
      <c r="E493" s="541" t="s">
        <v>2653</v>
      </c>
      <c r="F493" s="540" t="s">
        <v>2209</v>
      </c>
      <c r="G493" s="541" t="s">
        <v>2654</v>
      </c>
      <c r="H493" s="540" t="s">
        <v>2710</v>
      </c>
      <c r="I493" s="541" t="s">
        <v>2711</v>
      </c>
      <c r="J493" s="540" t="s">
        <v>1924</v>
      </c>
      <c r="K493" s="542"/>
      <c r="L493" s="540" t="s">
        <v>1924</v>
      </c>
      <c r="M493" s="542"/>
      <c r="N493" s="540" t="s">
        <v>1924</v>
      </c>
      <c r="O493" s="542"/>
      <c r="P493" s="540" t="s">
        <v>1924</v>
      </c>
      <c r="Q493" s="542"/>
      <c r="R493" s="540" t="s">
        <v>1924</v>
      </c>
      <c r="S493" s="542"/>
      <c r="T493" s="540" t="s">
        <v>1924</v>
      </c>
      <c r="U493" s="542"/>
      <c r="V493" s="540" t="s">
        <v>1924</v>
      </c>
      <c r="W493" s="542"/>
      <c r="X493" s="540" t="s">
        <v>2685</v>
      </c>
      <c r="Y493" s="542" t="s">
        <v>2686</v>
      </c>
      <c r="Z493" s="543"/>
      <c r="AA493" s="543"/>
      <c r="AB493" s="543"/>
      <c r="AC493" s="543"/>
      <c r="AD493" s="543"/>
      <c r="AE493" s="543"/>
      <c r="AF493" s="543"/>
      <c r="AG493" s="543"/>
      <c r="AH493" s="543"/>
      <c r="AI493" s="544" t="s">
        <v>1446</v>
      </c>
      <c r="AJ493" s="544" t="s">
        <v>1446</v>
      </c>
      <c r="AK493" s="539" t="s">
        <v>2712</v>
      </c>
      <c r="AL493" s="539" t="s">
        <v>2722</v>
      </c>
    </row>
    <row r="494" spans="1:38" ht="17.25" customHeight="1">
      <c r="A494" s="518" t="str">
        <f t="shared" si="7"/>
        <v>A03AD329-00012 Concrete Work Substructure Work Anchor Bolt (Purchase &amp; Installation)        M52</v>
      </c>
      <c r="B494" s="539" t="s">
        <v>2723</v>
      </c>
      <c r="C494" s="539"/>
      <c r="D494" s="540" t="s">
        <v>2652</v>
      </c>
      <c r="E494" s="541" t="s">
        <v>2653</v>
      </c>
      <c r="F494" s="540" t="s">
        <v>2209</v>
      </c>
      <c r="G494" s="541" t="s">
        <v>2654</v>
      </c>
      <c r="H494" s="540" t="s">
        <v>2710</v>
      </c>
      <c r="I494" s="541" t="s">
        <v>2711</v>
      </c>
      <c r="J494" s="540" t="s">
        <v>1924</v>
      </c>
      <c r="K494" s="542"/>
      <c r="L494" s="540" t="s">
        <v>1924</v>
      </c>
      <c r="M494" s="542"/>
      <c r="N494" s="540" t="s">
        <v>1924</v>
      </c>
      <c r="O494" s="542"/>
      <c r="P494" s="540" t="s">
        <v>1924</v>
      </c>
      <c r="Q494" s="542"/>
      <c r="R494" s="540" t="s">
        <v>1924</v>
      </c>
      <c r="S494" s="542"/>
      <c r="T494" s="540" t="s">
        <v>1924</v>
      </c>
      <c r="U494" s="542"/>
      <c r="V494" s="540" t="s">
        <v>1924</v>
      </c>
      <c r="W494" s="542"/>
      <c r="X494" s="540" t="s">
        <v>2688</v>
      </c>
      <c r="Y494" s="542" t="s">
        <v>2689</v>
      </c>
      <c r="Z494" s="543"/>
      <c r="AA494" s="543"/>
      <c r="AB494" s="543"/>
      <c r="AC494" s="543"/>
      <c r="AD494" s="543"/>
      <c r="AE494" s="543"/>
      <c r="AF494" s="543"/>
      <c r="AG494" s="543"/>
      <c r="AH494" s="543"/>
      <c r="AI494" s="544" t="s">
        <v>1446</v>
      </c>
      <c r="AJ494" s="544" t="s">
        <v>1446</v>
      </c>
      <c r="AK494" s="539" t="s">
        <v>2712</v>
      </c>
      <c r="AL494" s="539" t="s">
        <v>2723</v>
      </c>
    </row>
    <row r="495" spans="1:38" s="545" customFormat="1" ht="17.25" customHeight="1">
      <c r="A495" s="518" t="str">
        <f t="shared" si="7"/>
        <v>A03AD329-00013 Concrete Work Substructure Work Anchor Bolt (Purchase &amp; Installation)        M56</v>
      </c>
      <c r="B495" s="539" t="s">
        <v>2724</v>
      </c>
      <c r="C495" s="539"/>
      <c r="D495" s="540" t="s">
        <v>2652</v>
      </c>
      <c r="E495" s="541" t="s">
        <v>2653</v>
      </c>
      <c r="F495" s="540" t="s">
        <v>2209</v>
      </c>
      <c r="G495" s="541" t="s">
        <v>2654</v>
      </c>
      <c r="H495" s="540" t="s">
        <v>2710</v>
      </c>
      <c r="I495" s="541" t="s">
        <v>2711</v>
      </c>
      <c r="J495" s="540" t="s">
        <v>1924</v>
      </c>
      <c r="K495" s="542"/>
      <c r="L495" s="540" t="s">
        <v>1924</v>
      </c>
      <c r="M495" s="542"/>
      <c r="N495" s="540" t="s">
        <v>1924</v>
      </c>
      <c r="O495" s="542"/>
      <c r="P495" s="540" t="s">
        <v>1924</v>
      </c>
      <c r="Q495" s="542"/>
      <c r="R495" s="540" t="s">
        <v>1924</v>
      </c>
      <c r="S495" s="542"/>
      <c r="T495" s="540" t="s">
        <v>1924</v>
      </c>
      <c r="U495" s="542"/>
      <c r="V495" s="540" t="s">
        <v>1924</v>
      </c>
      <c r="W495" s="542"/>
      <c r="X495" s="540" t="s">
        <v>2691</v>
      </c>
      <c r="Y495" s="542" t="s">
        <v>2692</v>
      </c>
      <c r="Z495" s="543"/>
      <c r="AA495" s="543"/>
      <c r="AB495" s="543"/>
      <c r="AC495" s="543"/>
      <c r="AD495" s="543"/>
      <c r="AE495" s="543"/>
      <c r="AF495" s="543"/>
      <c r="AG495" s="543"/>
      <c r="AH495" s="543"/>
      <c r="AI495" s="544" t="s">
        <v>1446</v>
      </c>
      <c r="AJ495" s="544" t="s">
        <v>1446</v>
      </c>
      <c r="AK495" s="539" t="s">
        <v>2712</v>
      </c>
      <c r="AL495" s="539" t="s">
        <v>2724</v>
      </c>
    </row>
    <row r="496" spans="1:38" s="545" customFormat="1" ht="17.25" customHeight="1">
      <c r="A496" s="518" t="str">
        <f t="shared" si="7"/>
        <v>A03AD329-00014 Concrete Work Substructure Work Anchor Bolt (Purchase &amp; Installation)        M64</v>
      </c>
      <c r="B496" s="539" t="s">
        <v>2725</v>
      </c>
      <c r="C496" s="539"/>
      <c r="D496" s="540" t="s">
        <v>2652</v>
      </c>
      <c r="E496" s="541" t="s">
        <v>2653</v>
      </c>
      <c r="F496" s="540" t="s">
        <v>2209</v>
      </c>
      <c r="G496" s="541" t="s">
        <v>2654</v>
      </c>
      <c r="H496" s="540" t="s">
        <v>2710</v>
      </c>
      <c r="I496" s="541" t="s">
        <v>2711</v>
      </c>
      <c r="J496" s="540" t="s">
        <v>1924</v>
      </c>
      <c r="K496" s="542"/>
      <c r="L496" s="540" t="s">
        <v>1924</v>
      </c>
      <c r="M496" s="542"/>
      <c r="N496" s="540" t="s">
        <v>1924</v>
      </c>
      <c r="O496" s="542"/>
      <c r="P496" s="540" t="s">
        <v>1924</v>
      </c>
      <c r="Q496" s="542"/>
      <c r="R496" s="540" t="s">
        <v>1924</v>
      </c>
      <c r="S496" s="542"/>
      <c r="T496" s="540" t="s">
        <v>1924</v>
      </c>
      <c r="U496" s="542"/>
      <c r="V496" s="540" t="s">
        <v>1924</v>
      </c>
      <c r="W496" s="542"/>
      <c r="X496" s="540" t="s">
        <v>2694</v>
      </c>
      <c r="Y496" s="542" t="s">
        <v>2695</v>
      </c>
      <c r="Z496" s="543"/>
      <c r="AA496" s="543"/>
      <c r="AB496" s="543"/>
      <c r="AC496" s="543"/>
      <c r="AD496" s="543"/>
      <c r="AE496" s="543"/>
      <c r="AF496" s="543"/>
      <c r="AG496" s="543"/>
      <c r="AH496" s="543"/>
      <c r="AI496" s="544" t="s">
        <v>1446</v>
      </c>
      <c r="AJ496" s="544" t="s">
        <v>1446</v>
      </c>
      <c r="AK496" s="539" t="s">
        <v>2712</v>
      </c>
      <c r="AL496" s="539" t="s">
        <v>2725</v>
      </c>
    </row>
    <row r="497" spans="1:38" s="545" customFormat="1" ht="17.25" customHeight="1">
      <c r="A497" s="518" t="str">
        <f t="shared" si="7"/>
        <v>A03AD329-00015 Concrete Work Substructure Work Anchor Bolt (Purchase &amp; Installation)        M72</v>
      </c>
      <c r="B497" s="539" t="s">
        <v>2726</v>
      </c>
      <c r="C497" s="539"/>
      <c r="D497" s="540" t="s">
        <v>2652</v>
      </c>
      <c r="E497" s="541" t="s">
        <v>2653</v>
      </c>
      <c r="F497" s="540" t="s">
        <v>2209</v>
      </c>
      <c r="G497" s="541" t="s">
        <v>2654</v>
      </c>
      <c r="H497" s="540" t="s">
        <v>2710</v>
      </c>
      <c r="I497" s="541" t="s">
        <v>2711</v>
      </c>
      <c r="J497" s="540" t="s">
        <v>1924</v>
      </c>
      <c r="K497" s="542"/>
      <c r="L497" s="540" t="s">
        <v>1924</v>
      </c>
      <c r="M497" s="542"/>
      <c r="N497" s="540" t="s">
        <v>1924</v>
      </c>
      <c r="O497" s="542"/>
      <c r="P497" s="540" t="s">
        <v>1924</v>
      </c>
      <c r="Q497" s="542"/>
      <c r="R497" s="540" t="s">
        <v>1924</v>
      </c>
      <c r="S497" s="542"/>
      <c r="T497" s="540" t="s">
        <v>1924</v>
      </c>
      <c r="U497" s="542"/>
      <c r="V497" s="540" t="s">
        <v>1924</v>
      </c>
      <c r="W497" s="542"/>
      <c r="X497" s="540" t="s">
        <v>2697</v>
      </c>
      <c r="Y497" s="542" t="s">
        <v>2698</v>
      </c>
      <c r="Z497" s="543"/>
      <c r="AA497" s="543"/>
      <c r="AB497" s="543"/>
      <c r="AC497" s="543"/>
      <c r="AD497" s="543"/>
      <c r="AE497" s="543"/>
      <c r="AF497" s="543"/>
      <c r="AG497" s="543"/>
      <c r="AH497" s="543"/>
      <c r="AI497" s="544" t="s">
        <v>1446</v>
      </c>
      <c r="AJ497" s="544" t="s">
        <v>1446</v>
      </c>
      <c r="AK497" s="539" t="s">
        <v>2712</v>
      </c>
      <c r="AL497" s="539" t="s">
        <v>2726</v>
      </c>
    </row>
    <row r="498" spans="1:38" s="545" customFormat="1" ht="17.25" customHeight="1">
      <c r="A498" s="518" t="str">
        <f t="shared" si="7"/>
        <v>A03AD329-00016 Concrete Work Substructure Work Anchor Bolt (Purchase &amp; Installation)        M76</v>
      </c>
      <c r="B498" s="539" t="s">
        <v>2727</v>
      </c>
      <c r="C498" s="539"/>
      <c r="D498" s="540" t="s">
        <v>2652</v>
      </c>
      <c r="E498" s="541" t="s">
        <v>2653</v>
      </c>
      <c r="F498" s="540" t="s">
        <v>2209</v>
      </c>
      <c r="G498" s="541" t="s">
        <v>2654</v>
      </c>
      <c r="H498" s="540" t="s">
        <v>2710</v>
      </c>
      <c r="I498" s="541" t="s">
        <v>2711</v>
      </c>
      <c r="J498" s="540" t="s">
        <v>1924</v>
      </c>
      <c r="K498" s="542"/>
      <c r="L498" s="540" t="s">
        <v>1924</v>
      </c>
      <c r="M498" s="542"/>
      <c r="N498" s="540" t="s">
        <v>1924</v>
      </c>
      <c r="O498" s="542"/>
      <c r="P498" s="540" t="s">
        <v>1924</v>
      </c>
      <c r="Q498" s="542"/>
      <c r="R498" s="540" t="s">
        <v>1924</v>
      </c>
      <c r="S498" s="542"/>
      <c r="T498" s="540" t="s">
        <v>1924</v>
      </c>
      <c r="U498" s="542"/>
      <c r="V498" s="540" t="s">
        <v>1924</v>
      </c>
      <c r="W498" s="542"/>
      <c r="X498" s="540" t="s">
        <v>2701</v>
      </c>
      <c r="Y498" s="542" t="s">
        <v>2702</v>
      </c>
      <c r="Z498" s="543"/>
      <c r="AA498" s="543"/>
      <c r="AB498" s="543"/>
      <c r="AC498" s="543"/>
      <c r="AD498" s="543"/>
      <c r="AE498" s="543"/>
      <c r="AF498" s="543"/>
      <c r="AG498" s="543"/>
      <c r="AH498" s="543"/>
      <c r="AI498" s="544" t="s">
        <v>1446</v>
      </c>
      <c r="AJ498" s="544" t="s">
        <v>1446</v>
      </c>
      <c r="AK498" s="539" t="s">
        <v>2712</v>
      </c>
      <c r="AL498" s="539" t="s">
        <v>2727</v>
      </c>
    </row>
    <row r="499" spans="1:38" s="545" customFormat="1" ht="17.25" customHeight="1">
      <c r="A499" s="518" t="str">
        <f t="shared" si="7"/>
        <v>A03AD329-00017 Concrete Work Substructure Work Anchor Bolt (Purchase &amp; Installation)        Over M76</v>
      </c>
      <c r="B499" s="539" t="s">
        <v>2728</v>
      </c>
      <c r="C499" s="539"/>
      <c r="D499" s="540" t="s">
        <v>2652</v>
      </c>
      <c r="E499" s="541" t="s">
        <v>2653</v>
      </c>
      <c r="F499" s="540" t="s">
        <v>2209</v>
      </c>
      <c r="G499" s="541" t="s">
        <v>2654</v>
      </c>
      <c r="H499" s="540" t="s">
        <v>2710</v>
      </c>
      <c r="I499" s="541" t="s">
        <v>2711</v>
      </c>
      <c r="J499" s="540" t="s">
        <v>1924</v>
      </c>
      <c r="K499" s="542"/>
      <c r="L499" s="540" t="s">
        <v>1924</v>
      </c>
      <c r="M499" s="542"/>
      <c r="N499" s="540" t="s">
        <v>1924</v>
      </c>
      <c r="O499" s="542"/>
      <c r="P499" s="540" t="s">
        <v>1924</v>
      </c>
      <c r="Q499" s="542"/>
      <c r="R499" s="540" t="s">
        <v>1924</v>
      </c>
      <c r="S499" s="542"/>
      <c r="T499" s="540" t="s">
        <v>1924</v>
      </c>
      <c r="U499" s="542"/>
      <c r="V499" s="540" t="s">
        <v>1924</v>
      </c>
      <c r="W499" s="542"/>
      <c r="X499" s="540" t="s">
        <v>2704</v>
      </c>
      <c r="Y499" s="542" t="s">
        <v>2705</v>
      </c>
      <c r="Z499" s="543"/>
      <c r="AA499" s="543"/>
      <c r="AB499" s="543"/>
      <c r="AC499" s="543"/>
      <c r="AD499" s="543"/>
      <c r="AE499" s="543"/>
      <c r="AF499" s="543"/>
      <c r="AG499" s="543"/>
      <c r="AH499" s="543"/>
      <c r="AI499" s="544" t="s">
        <v>1446</v>
      </c>
      <c r="AJ499" s="544" t="s">
        <v>1446</v>
      </c>
      <c r="AK499" s="539" t="s">
        <v>2712</v>
      </c>
      <c r="AL499" s="539" t="s">
        <v>2728</v>
      </c>
    </row>
    <row r="500" spans="1:38" s="545" customFormat="1" ht="17.25" customHeight="1">
      <c r="A500" s="518" t="str">
        <f t="shared" si="7"/>
        <v>A03AD030-00001 Concrete Work Substructure Work Chemical Anchor Bolt      Including injected Chemical material  M10</v>
      </c>
      <c r="B500" s="523" t="s">
        <v>2729</v>
      </c>
      <c r="C500" s="523"/>
      <c r="D500" s="524" t="s">
        <v>2652</v>
      </c>
      <c r="E500" s="525" t="s">
        <v>2653</v>
      </c>
      <c r="F500" s="524" t="s">
        <v>2209</v>
      </c>
      <c r="G500" s="525" t="s">
        <v>2654</v>
      </c>
      <c r="H500" s="524" t="s">
        <v>2730</v>
      </c>
      <c r="I500" s="525" t="s">
        <v>2731</v>
      </c>
      <c r="J500" s="524" t="s">
        <v>1924</v>
      </c>
      <c r="K500" s="527"/>
      <c r="L500" s="524" t="s">
        <v>1924</v>
      </c>
      <c r="M500" s="527"/>
      <c r="N500" s="524" t="s">
        <v>1924</v>
      </c>
      <c r="O500" s="527"/>
      <c r="P500" s="524" t="s">
        <v>1924</v>
      </c>
      <c r="Q500" s="527"/>
      <c r="R500" s="524" t="s">
        <v>1924</v>
      </c>
      <c r="S500" s="527"/>
      <c r="T500" s="524" t="s">
        <v>1936</v>
      </c>
      <c r="U500" s="527" t="s">
        <v>2732</v>
      </c>
      <c r="V500" s="524" t="s">
        <v>1924</v>
      </c>
      <c r="W500" s="527"/>
      <c r="X500" s="524" t="s">
        <v>2733</v>
      </c>
      <c r="Y500" s="527" t="s">
        <v>2734</v>
      </c>
      <c r="Z500" s="528"/>
      <c r="AA500" s="528" t="s">
        <v>1924</v>
      </c>
      <c r="AB500" s="528"/>
      <c r="AC500" s="528"/>
      <c r="AD500" s="528"/>
      <c r="AE500" s="528"/>
      <c r="AF500" s="528"/>
      <c r="AG500" s="528"/>
      <c r="AH500" s="528"/>
      <c r="AI500" s="529" t="s">
        <v>1446</v>
      </c>
      <c r="AJ500" s="529" t="s">
        <v>1446</v>
      </c>
      <c r="AK500" s="523" t="s">
        <v>2735</v>
      </c>
      <c r="AL500" s="523" t="s">
        <v>2729</v>
      </c>
    </row>
    <row r="501" spans="1:38" s="545" customFormat="1" ht="17.25" customHeight="1">
      <c r="A501" s="518" t="str">
        <f t="shared" si="7"/>
        <v>A03AD030-00002 Concrete Work Substructure Work Chemical Anchor Bolt      Including injected Chemical material  M12</v>
      </c>
      <c r="B501" s="523" t="s">
        <v>2736</v>
      </c>
      <c r="C501" s="523"/>
      <c r="D501" s="524" t="s">
        <v>2652</v>
      </c>
      <c r="E501" s="525" t="s">
        <v>2653</v>
      </c>
      <c r="F501" s="524" t="s">
        <v>2209</v>
      </c>
      <c r="G501" s="525" t="s">
        <v>2654</v>
      </c>
      <c r="H501" s="524" t="s">
        <v>2730</v>
      </c>
      <c r="I501" s="525" t="s">
        <v>2731</v>
      </c>
      <c r="J501" s="524" t="s">
        <v>1924</v>
      </c>
      <c r="K501" s="527"/>
      <c r="L501" s="524" t="s">
        <v>1924</v>
      </c>
      <c r="M501" s="527"/>
      <c r="N501" s="524" t="s">
        <v>1924</v>
      </c>
      <c r="O501" s="527"/>
      <c r="P501" s="524" t="s">
        <v>1924</v>
      </c>
      <c r="Q501" s="527"/>
      <c r="R501" s="524" t="s">
        <v>1924</v>
      </c>
      <c r="S501" s="527"/>
      <c r="T501" s="524" t="s">
        <v>1936</v>
      </c>
      <c r="U501" s="527" t="s">
        <v>2732</v>
      </c>
      <c r="V501" s="524" t="s">
        <v>1924</v>
      </c>
      <c r="W501" s="527"/>
      <c r="X501" s="524" t="s">
        <v>2657</v>
      </c>
      <c r="Y501" s="527" t="s">
        <v>2658</v>
      </c>
      <c r="Z501" s="528"/>
      <c r="AA501" s="528" t="s">
        <v>1924</v>
      </c>
      <c r="AB501" s="528"/>
      <c r="AC501" s="528"/>
      <c r="AD501" s="528"/>
      <c r="AE501" s="528"/>
      <c r="AF501" s="528"/>
      <c r="AG501" s="528"/>
      <c r="AH501" s="528"/>
      <c r="AI501" s="529" t="s">
        <v>1446</v>
      </c>
      <c r="AJ501" s="529" t="s">
        <v>1446</v>
      </c>
      <c r="AK501" s="523" t="s">
        <v>2735</v>
      </c>
      <c r="AL501" s="523" t="s">
        <v>2736</v>
      </c>
    </row>
    <row r="502" spans="1:38" s="545" customFormat="1" ht="17.25" customHeight="1">
      <c r="A502" s="518" t="str">
        <f t="shared" si="7"/>
        <v>A03AD030-00003 Concrete Work Substructure Work Chemical Anchor Bolt      Including injected Chemical material  M16</v>
      </c>
      <c r="B502" s="523" t="s">
        <v>2737</v>
      </c>
      <c r="C502" s="523"/>
      <c r="D502" s="524" t="s">
        <v>2652</v>
      </c>
      <c r="E502" s="525" t="s">
        <v>2653</v>
      </c>
      <c r="F502" s="524" t="s">
        <v>2209</v>
      </c>
      <c r="G502" s="525" t="s">
        <v>2654</v>
      </c>
      <c r="H502" s="524" t="s">
        <v>2730</v>
      </c>
      <c r="I502" s="525" t="s">
        <v>2731</v>
      </c>
      <c r="J502" s="524" t="s">
        <v>1924</v>
      </c>
      <c r="K502" s="527"/>
      <c r="L502" s="524" t="s">
        <v>1924</v>
      </c>
      <c r="M502" s="527"/>
      <c r="N502" s="524" t="s">
        <v>1924</v>
      </c>
      <c r="O502" s="527"/>
      <c r="P502" s="524" t="s">
        <v>1924</v>
      </c>
      <c r="Q502" s="527"/>
      <c r="R502" s="524" t="s">
        <v>1924</v>
      </c>
      <c r="S502" s="527"/>
      <c r="T502" s="524" t="s">
        <v>1936</v>
      </c>
      <c r="U502" s="527" t="s">
        <v>2732</v>
      </c>
      <c r="V502" s="524" t="s">
        <v>1924</v>
      </c>
      <c r="W502" s="527"/>
      <c r="X502" s="524" t="s">
        <v>2661</v>
      </c>
      <c r="Y502" s="527" t="s">
        <v>2662</v>
      </c>
      <c r="Z502" s="528"/>
      <c r="AA502" s="528" t="s">
        <v>1924</v>
      </c>
      <c r="AB502" s="528"/>
      <c r="AC502" s="528"/>
      <c r="AD502" s="528"/>
      <c r="AE502" s="528"/>
      <c r="AF502" s="528"/>
      <c r="AG502" s="528"/>
      <c r="AH502" s="528"/>
      <c r="AI502" s="529" t="s">
        <v>1446</v>
      </c>
      <c r="AJ502" s="529" t="s">
        <v>1446</v>
      </c>
      <c r="AK502" s="523" t="s">
        <v>2735</v>
      </c>
      <c r="AL502" s="523" t="s">
        <v>2737</v>
      </c>
    </row>
    <row r="503" spans="1:38" s="545" customFormat="1" ht="17.25" customHeight="1">
      <c r="A503" s="518" t="str">
        <f t="shared" si="7"/>
        <v>A03AD030-00004 Concrete Work Substructure Work Chemical Anchor Bolt      Including injected Chemical material  M20</v>
      </c>
      <c r="B503" s="523" t="s">
        <v>2738</v>
      </c>
      <c r="C503" s="523"/>
      <c r="D503" s="524" t="s">
        <v>2652</v>
      </c>
      <c r="E503" s="525" t="s">
        <v>2653</v>
      </c>
      <c r="F503" s="524" t="s">
        <v>2209</v>
      </c>
      <c r="G503" s="525" t="s">
        <v>2654</v>
      </c>
      <c r="H503" s="524" t="s">
        <v>2730</v>
      </c>
      <c r="I503" s="525" t="s">
        <v>2731</v>
      </c>
      <c r="J503" s="524" t="s">
        <v>1924</v>
      </c>
      <c r="K503" s="527"/>
      <c r="L503" s="524" t="s">
        <v>1924</v>
      </c>
      <c r="M503" s="527"/>
      <c r="N503" s="524" t="s">
        <v>1924</v>
      </c>
      <c r="O503" s="527"/>
      <c r="P503" s="524" t="s">
        <v>1924</v>
      </c>
      <c r="Q503" s="527"/>
      <c r="R503" s="524" t="s">
        <v>1924</v>
      </c>
      <c r="S503" s="527"/>
      <c r="T503" s="524" t="s">
        <v>1936</v>
      </c>
      <c r="U503" s="527" t="s">
        <v>2732</v>
      </c>
      <c r="V503" s="524" t="s">
        <v>1924</v>
      </c>
      <c r="W503" s="527"/>
      <c r="X503" s="524" t="s">
        <v>2664</v>
      </c>
      <c r="Y503" s="527" t="s">
        <v>2665</v>
      </c>
      <c r="Z503" s="528"/>
      <c r="AA503" s="528" t="s">
        <v>1924</v>
      </c>
      <c r="AB503" s="528"/>
      <c r="AC503" s="528"/>
      <c r="AD503" s="528"/>
      <c r="AE503" s="528"/>
      <c r="AF503" s="528"/>
      <c r="AG503" s="528"/>
      <c r="AH503" s="528"/>
      <c r="AI503" s="529" t="s">
        <v>1446</v>
      </c>
      <c r="AJ503" s="529" t="s">
        <v>1446</v>
      </c>
      <c r="AK503" s="523" t="s">
        <v>2735</v>
      </c>
      <c r="AL503" s="523" t="s">
        <v>2738</v>
      </c>
    </row>
    <row r="504" spans="1:38" ht="17.25" customHeight="1">
      <c r="A504" s="518" t="str">
        <f t="shared" si="7"/>
        <v>A03AD030-00005 Concrete Work Substructure Work Chemical Anchor Bolt      Including injected Chemical material  M22</v>
      </c>
      <c r="B504" s="523" t="s">
        <v>2739</v>
      </c>
      <c r="C504" s="523"/>
      <c r="D504" s="524" t="s">
        <v>2652</v>
      </c>
      <c r="E504" s="525" t="s">
        <v>2653</v>
      </c>
      <c r="F504" s="524" t="s">
        <v>2209</v>
      </c>
      <c r="G504" s="525" t="s">
        <v>2654</v>
      </c>
      <c r="H504" s="524" t="s">
        <v>2730</v>
      </c>
      <c r="I504" s="525" t="s">
        <v>2731</v>
      </c>
      <c r="J504" s="524" t="s">
        <v>1924</v>
      </c>
      <c r="K504" s="527"/>
      <c r="L504" s="524" t="s">
        <v>1924</v>
      </c>
      <c r="M504" s="527"/>
      <c r="N504" s="524" t="s">
        <v>1924</v>
      </c>
      <c r="O504" s="527"/>
      <c r="P504" s="524" t="s">
        <v>1924</v>
      </c>
      <c r="Q504" s="527"/>
      <c r="R504" s="524" t="s">
        <v>1924</v>
      </c>
      <c r="S504" s="527"/>
      <c r="T504" s="524" t="s">
        <v>1936</v>
      </c>
      <c r="U504" s="527" t="s">
        <v>2732</v>
      </c>
      <c r="V504" s="524" t="s">
        <v>1924</v>
      </c>
      <c r="W504" s="527"/>
      <c r="X504" s="524" t="s">
        <v>2667</v>
      </c>
      <c r="Y504" s="527" t="s">
        <v>2668</v>
      </c>
      <c r="Z504" s="528"/>
      <c r="AA504" s="528" t="s">
        <v>1924</v>
      </c>
      <c r="AB504" s="528"/>
      <c r="AC504" s="528"/>
      <c r="AD504" s="528"/>
      <c r="AE504" s="528"/>
      <c r="AF504" s="528"/>
      <c r="AG504" s="528"/>
      <c r="AH504" s="528"/>
      <c r="AI504" s="529" t="s">
        <v>1446</v>
      </c>
      <c r="AJ504" s="529" t="s">
        <v>1446</v>
      </c>
      <c r="AK504" s="523" t="s">
        <v>2735</v>
      </c>
      <c r="AL504" s="523" t="s">
        <v>2739</v>
      </c>
    </row>
    <row r="505" spans="1:38" ht="17.25" customHeight="1">
      <c r="A505" s="518" t="str">
        <f t="shared" si="7"/>
        <v>A03AD030-00006 Concrete Work Substructure Work Chemical Anchor Bolt      Including injected Chemical material  M24</v>
      </c>
      <c r="B505" s="523" t="s">
        <v>2740</v>
      </c>
      <c r="C505" s="523"/>
      <c r="D505" s="524" t="s">
        <v>2652</v>
      </c>
      <c r="E505" s="525" t="s">
        <v>2653</v>
      </c>
      <c r="F505" s="524" t="s">
        <v>2209</v>
      </c>
      <c r="G505" s="525" t="s">
        <v>2654</v>
      </c>
      <c r="H505" s="524" t="s">
        <v>2730</v>
      </c>
      <c r="I505" s="525" t="s">
        <v>2731</v>
      </c>
      <c r="J505" s="524" t="s">
        <v>1924</v>
      </c>
      <c r="K505" s="527"/>
      <c r="L505" s="524" t="s">
        <v>1924</v>
      </c>
      <c r="M505" s="527"/>
      <c r="N505" s="524" t="s">
        <v>1924</v>
      </c>
      <c r="O505" s="527"/>
      <c r="P505" s="524" t="s">
        <v>1924</v>
      </c>
      <c r="Q505" s="527"/>
      <c r="R505" s="524" t="s">
        <v>1924</v>
      </c>
      <c r="S505" s="527"/>
      <c r="T505" s="524" t="s">
        <v>1936</v>
      </c>
      <c r="U505" s="527" t="s">
        <v>2732</v>
      </c>
      <c r="V505" s="524" t="s">
        <v>1924</v>
      </c>
      <c r="W505" s="527"/>
      <c r="X505" s="524" t="s">
        <v>2670</v>
      </c>
      <c r="Y505" s="527" t="s">
        <v>2671</v>
      </c>
      <c r="Z505" s="528"/>
      <c r="AA505" s="528" t="s">
        <v>1924</v>
      </c>
      <c r="AB505" s="528"/>
      <c r="AC505" s="528"/>
      <c r="AD505" s="528"/>
      <c r="AE505" s="528"/>
      <c r="AF505" s="528"/>
      <c r="AG505" s="528"/>
      <c r="AH505" s="528"/>
      <c r="AI505" s="529" t="s">
        <v>1446</v>
      </c>
      <c r="AJ505" s="529" t="s">
        <v>1446</v>
      </c>
      <c r="AK505" s="523" t="s">
        <v>2735</v>
      </c>
      <c r="AL505" s="523" t="s">
        <v>2740</v>
      </c>
    </row>
    <row r="506" spans="1:38" ht="17.25" customHeight="1">
      <c r="A506" s="518" t="str">
        <f t="shared" si="7"/>
        <v>A03AD031-00001 Concrete Work Substructure Work Expansion Anchor Bolt        M10</v>
      </c>
      <c r="B506" s="523" t="s">
        <v>2741</v>
      </c>
      <c r="C506" s="523"/>
      <c r="D506" s="524" t="s">
        <v>2652</v>
      </c>
      <c r="E506" s="525" t="s">
        <v>2653</v>
      </c>
      <c r="F506" s="524" t="s">
        <v>2209</v>
      </c>
      <c r="G506" s="525" t="s">
        <v>2654</v>
      </c>
      <c r="H506" s="524" t="s">
        <v>2742</v>
      </c>
      <c r="I506" s="525" t="s">
        <v>2743</v>
      </c>
      <c r="J506" s="524" t="s">
        <v>1924</v>
      </c>
      <c r="K506" s="527"/>
      <c r="L506" s="524" t="s">
        <v>1924</v>
      </c>
      <c r="M506" s="527"/>
      <c r="N506" s="524" t="s">
        <v>1924</v>
      </c>
      <c r="O506" s="527"/>
      <c r="P506" s="524" t="s">
        <v>1924</v>
      </c>
      <c r="Q506" s="527"/>
      <c r="R506" s="524" t="s">
        <v>1924</v>
      </c>
      <c r="S506" s="527"/>
      <c r="T506" s="524" t="s">
        <v>1924</v>
      </c>
      <c r="U506" s="527"/>
      <c r="V506" s="524" t="s">
        <v>1924</v>
      </c>
      <c r="W506" s="527"/>
      <c r="X506" s="524" t="s">
        <v>2733</v>
      </c>
      <c r="Y506" s="527" t="s">
        <v>2734</v>
      </c>
      <c r="Z506" s="528"/>
      <c r="AA506" s="528" t="s">
        <v>1924</v>
      </c>
      <c r="AB506" s="528"/>
      <c r="AC506" s="528"/>
      <c r="AD506" s="528"/>
      <c r="AE506" s="528"/>
      <c r="AF506" s="528"/>
      <c r="AG506" s="528"/>
      <c r="AH506" s="528"/>
      <c r="AI506" s="529" t="s">
        <v>1446</v>
      </c>
      <c r="AJ506" s="529" t="s">
        <v>1446</v>
      </c>
      <c r="AK506" s="523" t="s">
        <v>2744</v>
      </c>
      <c r="AL506" s="523" t="s">
        <v>2741</v>
      </c>
    </row>
    <row r="507" spans="1:38" ht="17.25" customHeight="1">
      <c r="A507" s="518" t="str">
        <f t="shared" si="7"/>
        <v>A03AD031-00002 Concrete Work Substructure Work Expansion Anchor Bolt        M12</v>
      </c>
      <c r="B507" s="523" t="s">
        <v>2745</v>
      </c>
      <c r="C507" s="523"/>
      <c r="D507" s="524" t="s">
        <v>2652</v>
      </c>
      <c r="E507" s="525" t="s">
        <v>2653</v>
      </c>
      <c r="F507" s="524" t="s">
        <v>2209</v>
      </c>
      <c r="G507" s="525" t="s">
        <v>2654</v>
      </c>
      <c r="H507" s="524" t="s">
        <v>2742</v>
      </c>
      <c r="I507" s="525" t="s">
        <v>2743</v>
      </c>
      <c r="J507" s="524" t="s">
        <v>1924</v>
      </c>
      <c r="K507" s="527"/>
      <c r="L507" s="524" t="s">
        <v>1924</v>
      </c>
      <c r="M507" s="527"/>
      <c r="N507" s="524" t="s">
        <v>1924</v>
      </c>
      <c r="O507" s="527"/>
      <c r="P507" s="524" t="s">
        <v>1924</v>
      </c>
      <c r="Q507" s="527"/>
      <c r="R507" s="524" t="s">
        <v>1924</v>
      </c>
      <c r="S507" s="527"/>
      <c r="T507" s="524" t="s">
        <v>1924</v>
      </c>
      <c r="U507" s="527"/>
      <c r="V507" s="524" t="s">
        <v>1924</v>
      </c>
      <c r="W507" s="527"/>
      <c r="X507" s="524" t="s">
        <v>2657</v>
      </c>
      <c r="Y507" s="527" t="s">
        <v>2658</v>
      </c>
      <c r="Z507" s="528"/>
      <c r="AA507" s="528" t="s">
        <v>1924</v>
      </c>
      <c r="AB507" s="528"/>
      <c r="AC507" s="528"/>
      <c r="AD507" s="528"/>
      <c r="AE507" s="528"/>
      <c r="AF507" s="528"/>
      <c r="AG507" s="528"/>
      <c r="AH507" s="528"/>
      <c r="AI507" s="529" t="s">
        <v>1446</v>
      </c>
      <c r="AJ507" s="529" t="s">
        <v>1446</v>
      </c>
      <c r="AK507" s="523" t="s">
        <v>2744</v>
      </c>
      <c r="AL507" s="523" t="s">
        <v>2745</v>
      </c>
    </row>
    <row r="508" spans="1:38" ht="17.25" customHeight="1">
      <c r="A508" s="518" t="str">
        <f t="shared" si="7"/>
        <v>A03AD031-00003 Concrete Work Substructure Work Expansion Anchor Bolt        M16</v>
      </c>
      <c r="B508" s="523" t="s">
        <v>2746</v>
      </c>
      <c r="C508" s="523"/>
      <c r="D508" s="524" t="s">
        <v>2652</v>
      </c>
      <c r="E508" s="525" t="s">
        <v>2653</v>
      </c>
      <c r="F508" s="524" t="s">
        <v>2209</v>
      </c>
      <c r="G508" s="525" t="s">
        <v>2654</v>
      </c>
      <c r="H508" s="524" t="s">
        <v>2742</v>
      </c>
      <c r="I508" s="525" t="s">
        <v>2743</v>
      </c>
      <c r="J508" s="524" t="s">
        <v>1924</v>
      </c>
      <c r="K508" s="527"/>
      <c r="L508" s="524" t="s">
        <v>1924</v>
      </c>
      <c r="M508" s="527"/>
      <c r="N508" s="524" t="s">
        <v>1924</v>
      </c>
      <c r="O508" s="527"/>
      <c r="P508" s="524" t="s">
        <v>1924</v>
      </c>
      <c r="Q508" s="527"/>
      <c r="R508" s="524" t="s">
        <v>1924</v>
      </c>
      <c r="S508" s="527"/>
      <c r="T508" s="524" t="s">
        <v>1924</v>
      </c>
      <c r="U508" s="527"/>
      <c r="V508" s="524" t="s">
        <v>1924</v>
      </c>
      <c r="W508" s="527"/>
      <c r="X508" s="524" t="s">
        <v>2661</v>
      </c>
      <c r="Y508" s="527" t="s">
        <v>2662</v>
      </c>
      <c r="Z508" s="528"/>
      <c r="AA508" s="528" t="s">
        <v>1924</v>
      </c>
      <c r="AB508" s="528"/>
      <c r="AC508" s="528"/>
      <c r="AD508" s="528"/>
      <c r="AE508" s="528"/>
      <c r="AF508" s="528"/>
      <c r="AG508" s="528"/>
      <c r="AH508" s="528"/>
      <c r="AI508" s="529" t="s">
        <v>1446</v>
      </c>
      <c r="AJ508" s="529" t="s">
        <v>1446</v>
      </c>
      <c r="AK508" s="523" t="s">
        <v>2744</v>
      </c>
      <c r="AL508" s="523" t="s">
        <v>2746</v>
      </c>
    </row>
    <row r="509" spans="1:38" ht="17.25" customHeight="1">
      <c r="A509" s="518" t="str">
        <f t="shared" si="7"/>
        <v>A03AD031-00004 Concrete Work Substructure Work Expansion Anchor Bolt        M20</v>
      </c>
      <c r="B509" s="523" t="s">
        <v>2747</v>
      </c>
      <c r="C509" s="523"/>
      <c r="D509" s="524" t="s">
        <v>2652</v>
      </c>
      <c r="E509" s="525" t="s">
        <v>2653</v>
      </c>
      <c r="F509" s="524" t="s">
        <v>2209</v>
      </c>
      <c r="G509" s="525" t="s">
        <v>2654</v>
      </c>
      <c r="H509" s="524" t="s">
        <v>2742</v>
      </c>
      <c r="I509" s="525" t="s">
        <v>2743</v>
      </c>
      <c r="J509" s="524" t="s">
        <v>1924</v>
      </c>
      <c r="K509" s="527"/>
      <c r="L509" s="524" t="s">
        <v>1924</v>
      </c>
      <c r="M509" s="527"/>
      <c r="N509" s="524" t="s">
        <v>1924</v>
      </c>
      <c r="O509" s="527"/>
      <c r="P509" s="524" t="s">
        <v>1924</v>
      </c>
      <c r="Q509" s="527"/>
      <c r="R509" s="524" t="s">
        <v>1924</v>
      </c>
      <c r="S509" s="527"/>
      <c r="T509" s="524" t="s">
        <v>1924</v>
      </c>
      <c r="U509" s="527"/>
      <c r="V509" s="524" t="s">
        <v>1924</v>
      </c>
      <c r="W509" s="527"/>
      <c r="X509" s="524" t="s">
        <v>2664</v>
      </c>
      <c r="Y509" s="527" t="s">
        <v>2665</v>
      </c>
      <c r="Z509" s="528"/>
      <c r="AA509" s="528" t="s">
        <v>1924</v>
      </c>
      <c r="AB509" s="528"/>
      <c r="AC509" s="528"/>
      <c r="AD509" s="528"/>
      <c r="AE509" s="528"/>
      <c r="AF509" s="528"/>
      <c r="AG509" s="528"/>
      <c r="AH509" s="528"/>
      <c r="AI509" s="529" t="s">
        <v>1446</v>
      </c>
      <c r="AJ509" s="529" t="s">
        <v>1446</v>
      </c>
      <c r="AK509" s="523" t="s">
        <v>2744</v>
      </c>
      <c r="AL509" s="523" t="s">
        <v>2747</v>
      </c>
    </row>
    <row r="510" spans="1:38" ht="17.25" customHeight="1">
      <c r="A510" s="518" t="str">
        <f t="shared" si="7"/>
        <v>A03AD031-00005 Concrete Work Substructure Work Expansion Anchor Bolt        M22</v>
      </c>
      <c r="B510" s="523" t="s">
        <v>2748</v>
      </c>
      <c r="C510" s="523"/>
      <c r="D510" s="524" t="s">
        <v>2652</v>
      </c>
      <c r="E510" s="525" t="s">
        <v>2653</v>
      </c>
      <c r="F510" s="524" t="s">
        <v>2209</v>
      </c>
      <c r="G510" s="525" t="s">
        <v>2654</v>
      </c>
      <c r="H510" s="524" t="s">
        <v>2742</v>
      </c>
      <c r="I510" s="525" t="s">
        <v>2743</v>
      </c>
      <c r="J510" s="524" t="s">
        <v>1924</v>
      </c>
      <c r="K510" s="527"/>
      <c r="L510" s="524" t="s">
        <v>1924</v>
      </c>
      <c r="M510" s="527"/>
      <c r="N510" s="524" t="s">
        <v>1924</v>
      </c>
      <c r="O510" s="527"/>
      <c r="P510" s="524" t="s">
        <v>1924</v>
      </c>
      <c r="Q510" s="527"/>
      <c r="R510" s="524" t="s">
        <v>1924</v>
      </c>
      <c r="S510" s="527"/>
      <c r="T510" s="524" t="s">
        <v>1924</v>
      </c>
      <c r="U510" s="527"/>
      <c r="V510" s="524" t="s">
        <v>1924</v>
      </c>
      <c r="W510" s="527"/>
      <c r="X510" s="524" t="s">
        <v>2667</v>
      </c>
      <c r="Y510" s="527" t="s">
        <v>2668</v>
      </c>
      <c r="Z510" s="528"/>
      <c r="AA510" s="528" t="s">
        <v>1924</v>
      </c>
      <c r="AB510" s="528"/>
      <c r="AC510" s="528"/>
      <c r="AD510" s="528"/>
      <c r="AE510" s="528"/>
      <c r="AF510" s="528"/>
      <c r="AG510" s="528"/>
      <c r="AH510" s="528"/>
      <c r="AI510" s="529" t="s">
        <v>1446</v>
      </c>
      <c r="AJ510" s="529" t="s">
        <v>1446</v>
      </c>
      <c r="AK510" s="523" t="s">
        <v>2744</v>
      </c>
      <c r="AL510" s="523" t="s">
        <v>2748</v>
      </c>
    </row>
    <row r="511" spans="1:38" ht="17.25" customHeight="1">
      <c r="A511" s="518" t="str">
        <f t="shared" si="7"/>
        <v>A03AD031-00006 Concrete Work Substructure Work Expansion Anchor Bolt        M24</v>
      </c>
      <c r="B511" s="523" t="s">
        <v>2749</v>
      </c>
      <c r="C511" s="523"/>
      <c r="D511" s="524" t="s">
        <v>2652</v>
      </c>
      <c r="E511" s="525" t="s">
        <v>2653</v>
      </c>
      <c r="F511" s="524" t="s">
        <v>2209</v>
      </c>
      <c r="G511" s="525" t="s">
        <v>2654</v>
      </c>
      <c r="H511" s="524" t="s">
        <v>2742</v>
      </c>
      <c r="I511" s="525" t="s">
        <v>2743</v>
      </c>
      <c r="J511" s="524" t="s">
        <v>1924</v>
      </c>
      <c r="K511" s="527"/>
      <c r="L511" s="524" t="s">
        <v>1924</v>
      </c>
      <c r="M511" s="527"/>
      <c r="N511" s="524" t="s">
        <v>1924</v>
      </c>
      <c r="O511" s="527"/>
      <c r="P511" s="524" t="s">
        <v>1924</v>
      </c>
      <c r="Q511" s="527"/>
      <c r="R511" s="524" t="s">
        <v>1924</v>
      </c>
      <c r="S511" s="527"/>
      <c r="T511" s="524" t="s">
        <v>1924</v>
      </c>
      <c r="U511" s="527"/>
      <c r="V511" s="524" t="s">
        <v>1924</v>
      </c>
      <c r="W511" s="527"/>
      <c r="X511" s="524" t="s">
        <v>2670</v>
      </c>
      <c r="Y511" s="527" t="s">
        <v>2671</v>
      </c>
      <c r="Z511" s="528"/>
      <c r="AA511" s="528" t="s">
        <v>1924</v>
      </c>
      <c r="AB511" s="528"/>
      <c r="AC511" s="528"/>
      <c r="AD511" s="528"/>
      <c r="AE511" s="528"/>
      <c r="AF511" s="528"/>
      <c r="AG511" s="528"/>
      <c r="AH511" s="528"/>
      <c r="AI511" s="529" t="s">
        <v>1446</v>
      </c>
      <c r="AJ511" s="529" t="s">
        <v>1446</v>
      </c>
      <c r="AK511" s="523" t="s">
        <v>2744</v>
      </c>
      <c r="AL511" s="523" t="s">
        <v>2749</v>
      </c>
    </row>
    <row r="512" spans="1:38" ht="17.25" customHeight="1">
      <c r="A512" s="518" t="str">
        <f t="shared" si="7"/>
        <v xml:space="preserve">A03AD032-00001 Concrete Work Substructure Work Structural Concrete  Cement Type-1 F'c (Cylinder Strength) &gt; 35MPa     </v>
      </c>
      <c r="B512" s="523" t="s">
        <v>2750</v>
      </c>
      <c r="C512" s="523"/>
      <c r="D512" s="524" t="s">
        <v>2652</v>
      </c>
      <c r="E512" s="525" t="s">
        <v>2653</v>
      </c>
      <c r="F512" s="524" t="s">
        <v>2209</v>
      </c>
      <c r="G512" s="525" t="s">
        <v>2654</v>
      </c>
      <c r="H512" s="524" t="s">
        <v>2751</v>
      </c>
      <c r="I512" s="525" t="s">
        <v>2752</v>
      </c>
      <c r="J512" s="524" t="s">
        <v>1924</v>
      </c>
      <c r="K512" s="527"/>
      <c r="L512" s="524" t="s">
        <v>1922</v>
      </c>
      <c r="M512" s="527" t="s">
        <v>2753</v>
      </c>
      <c r="N512" s="524" t="s">
        <v>1922</v>
      </c>
      <c r="O512" s="527" t="s">
        <v>2754</v>
      </c>
      <c r="P512" s="524" t="s">
        <v>1924</v>
      </c>
      <c r="Q512" s="527"/>
      <c r="R512" s="524" t="s">
        <v>1924</v>
      </c>
      <c r="S512" s="527"/>
      <c r="T512" s="524" t="s">
        <v>1924</v>
      </c>
      <c r="U512" s="527" t="s">
        <v>1924</v>
      </c>
      <c r="V512" s="524" t="s">
        <v>1924</v>
      </c>
      <c r="W512" s="527"/>
      <c r="X512" s="524" t="s">
        <v>1924</v>
      </c>
      <c r="Y512" s="527" t="s">
        <v>1924</v>
      </c>
      <c r="Z512" s="528"/>
      <c r="AA512" s="528" t="s">
        <v>1924</v>
      </c>
      <c r="AB512" s="528"/>
      <c r="AC512" s="528"/>
      <c r="AD512" s="528"/>
      <c r="AE512" s="528"/>
      <c r="AF512" s="528"/>
      <c r="AG512" s="528"/>
      <c r="AH512" s="528"/>
      <c r="AI512" s="529" t="s">
        <v>1926</v>
      </c>
      <c r="AJ512" s="529" t="s">
        <v>1926</v>
      </c>
      <c r="AK512" s="523" t="s">
        <v>2755</v>
      </c>
      <c r="AL512" s="523" t="s">
        <v>2750</v>
      </c>
    </row>
    <row r="513" spans="1:38" ht="17.25" customHeight="1">
      <c r="A513" s="518" t="str">
        <f t="shared" si="7"/>
        <v xml:space="preserve">A03AD032-00002 Concrete Work Substructure Work Structural Concrete  Cement Type-2 F'c (Cylinder Strength) &gt; 35MPa     </v>
      </c>
      <c r="B513" s="523" t="s">
        <v>2756</v>
      </c>
      <c r="C513" s="523"/>
      <c r="D513" s="524" t="s">
        <v>2652</v>
      </c>
      <c r="E513" s="525" t="s">
        <v>2653</v>
      </c>
      <c r="F513" s="524" t="s">
        <v>2209</v>
      </c>
      <c r="G513" s="525" t="s">
        <v>2654</v>
      </c>
      <c r="H513" s="524" t="s">
        <v>2751</v>
      </c>
      <c r="I513" s="525" t="s">
        <v>2752</v>
      </c>
      <c r="J513" s="524" t="s">
        <v>1924</v>
      </c>
      <c r="K513" s="527"/>
      <c r="L513" s="524" t="s">
        <v>1929</v>
      </c>
      <c r="M513" s="527" t="s">
        <v>2757</v>
      </c>
      <c r="N513" s="524" t="s">
        <v>1922</v>
      </c>
      <c r="O513" s="527" t="s">
        <v>2754</v>
      </c>
      <c r="P513" s="524" t="s">
        <v>1924</v>
      </c>
      <c r="Q513" s="527"/>
      <c r="R513" s="524" t="s">
        <v>1924</v>
      </c>
      <c r="S513" s="527"/>
      <c r="T513" s="524" t="s">
        <v>1924</v>
      </c>
      <c r="U513" s="527" t="s">
        <v>1924</v>
      </c>
      <c r="V513" s="524" t="s">
        <v>1924</v>
      </c>
      <c r="W513" s="527"/>
      <c r="X513" s="524" t="s">
        <v>1924</v>
      </c>
      <c r="Y513" s="527" t="s">
        <v>1924</v>
      </c>
      <c r="Z513" s="528"/>
      <c r="AA513" s="528" t="s">
        <v>1924</v>
      </c>
      <c r="AB513" s="528"/>
      <c r="AC513" s="528"/>
      <c r="AD513" s="528"/>
      <c r="AE513" s="528"/>
      <c r="AF513" s="528"/>
      <c r="AG513" s="528"/>
      <c r="AH513" s="528"/>
      <c r="AI513" s="529" t="s">
        <v>1926</v>
      </c>
      <c r="AJ513" s="529" t="s">
        <v>1926</v>
      </c>
      <c r="AK513" s="523" t="s">
        <v>2755</v>
      </c>
      <c r="AL513" s="523" t="s">
        <v>2756</v>
      </c>
    </row>
    <row r="514" spans="1:38" ht="17.25" customHeight="1">
      <c r="A514" s="518" t="str">
        <f t="shared" si="7"/>
        <v xml:space="preserve">A03AD032-00003 Concrete Work Substructure Work Structural Concrete  Cement Type-5 F'c (Cylinder Strength) &gt; 35MPa     </v>
      </c>
      <c r="B514" s="523" t="s">
        <v>2758</v>
      </c>
      <c r="C514" s="523"/>
      <c r="D514" s="524" t="s">
        <v>2652</v>
      </c>
      <c r="E514" s="525" t="s">
        <v>2653</v>
      </c>
      <c r="F514" s="524" t="s">
        <v>2209</v>
      </c>
      <c r="G514" s="525" t="s">
        <v>2654</v>
      </c>
      <c r="H514" s="524" t="s">
        <v>2751</v>
      </c>
      <c r="I514" s="525" t="s">
        <v>2752</v>
      </c>
      <c r="J514" s="524" t="s">
        <v>1924</v>
      </c>
      <c r="K514" s="527"/>
      <c r="L514" s="524" t="s">
        <v>1932</v>
      </c>
      <c r="M514" s="527" t="s">
        <v>2759</v>
      </c>
      <c r="N514" s="524" t="s">
        <v>1922</v>
      </c>
      <c r="O514" s="527" t="s">
        <v>2754</v>
      </c>
      <c r="P514" s="524" t="s">
        <v>1924</v>
      </c>
      <c r="Q514" s="527"/>
      <c r="R514" s="524" t="s">
        <v>1924</v>
      </c>
      <c r="S514" s="527"/>
      <c r="T514" s="524" t="s">
        <v>1924</v>
      </c>
      <c r="U514" s="527" t="s">
        <v>1924</v>
      </c>
      <c r="V514" s="524" t="s">
        <v>1924</v>
      </c>
      <c r="W514" s="527"/>
      <c r="X514" s="524" t="s">
        <v>1924</v>
      </c>
      <c r="Y514" s="527" t="s">
        <v>1924</v>
      </c>
      <c r="Z514" s="528"/>
      <c r="AA514" s="528" t="s">
        <v>1924</v>
      </c>
      <c r="AB514" s="528"/>
      <c r="AC514" s="528"/>
      <c r="AD514" s="528"/>
      <c r="AE514" s="528"/>
      <c r="AF514" s="528"/>
      <c r="AG514" s="528"/>
      <c r="AH514" s="528"/>
      <c r="AI514" s="529" t="s">
        <v>1926</v>
      </c>
      <c r="AJ514" s="529" t="s">
        <v>1926</v>
      </c>
      <c r="AK514" s="523" t="s">
        <v>2755</v>
      </c>
      <c r="AL514" s="523" t="s">
        <v>2758</v>
      </c>
    </row>
    <row r="515" spans="1:38" ht="17.25" customHeight="1">
      <c r="A515" s="518" t="str">
        <f t="shared" si="7"/>
        <v xml:space="preserve">A03AD032-00004 Concrete Work Substructure Work Structural Concrete  Cement Type-1 30MPa &lt; F'c (Cylinder Strength) ≤ 35MPa     </v>
      </c>
      <c r="B515" s="523" t="s">
        <v>2760</v>
      </c>
      <c r="C515" s="523"/>
      <c r="D515" s="524" t="s">
        <v>2652</v>
      </c>
      <c r="E515" s="525" t="s">
        <v>2653</v>
      </c>
      <c r="F515" s="524" t="s">
        <v>2209</v>
      </c>
      <c r="G515" s="525" t="s">
        <v>2654</v>
      </c>
      <c r="H515" s="524" t="s">
        <v>2751</v>
      </c>
      <c r="I515" s="525" t="s">
        <v>2752</v>
      </c>
      <c r="J515" s="524" t="s">
        <v>1924</v>
      </c>
      <c r="K515" s="527"/>
      <c r="L515" s="524" t="s">
        <v>1922</v>
      </c>
      <c r="M515" s="527" t="s">
        <v>2753</v>
      </c>
      <c r="N515" s="524" t="s">
        <v>1929</v>
      </c>
      <c r="O515" s="527" t="s">
        <v>2761</v>
      </c>
      <c r="P515" s="524" t="s">
        <v>1924</v>
      </c>
      <c r="Q515" s="527"/>
      <c r="R515" s="524" t="s">
        <v>1924</v>
      </c>
      <c r="S515" s="527"/>
      <c r="T515" s="524" t="s">
        <v>1924</v>
      </c>
      <c r="U515" s="527" t="s">
        <v>1924</v>
      </c>
      <c r="V515" s="524" t="s">
        <v>1924</v>
      </c>
      <c r="W515" s="527"/>
      <c r="X515" s="524" t="s">
        <v>1924</v>
      </c>
      <c r="Y515" s="527" t="s">
        <v>1924</v>
      </c>
      <c r="Z515" s="528"/>
      <c r="AA515" s="528" t="s">
        <v>1924</v>
      </c>
      <c r="AB515" s="528"/>
      <c r="AC515" s="528"/>
      <c r="AD515" s="528"/>
      <c r="AE515" s="528"/>
      <c r="AF515" s="528"/>
      <c r="AG515" s="528"/>
      <c r="AH515" s="528"/>
      <c r="AI515" s="529" t="s">
        <v>1926</v>
      </c>
      <c r="AJ515" s="529" t="s">
        <v>1926</v>
      </c>
      <c r="AK515" s="523" t="s">
        <v>2755</v>
      </c>
      <c r="AL515" s="523" t="s">
        <v>2760</v>
      </c>
    </row>
    <row r="516" spans="1:38" ht="17.25" customHeight="1">
      <c r="A516" s="518" t="str">
        <f t="shared" si="7"/>
        <v xml:space="preserve">A03AD032-00005 Concrete Work Substructure Work Structural Concrete  Cement Type-2 30MPa &lt; F'c (Cylinder Strength) ≤ 35MPa     </v>
      </c>
      <c r="B516" s="523" t="s">
        <v>2762</v>
      </c>
      <c r="C516" s="523"/>
      <c r="D516" s="524" t="s">
        <v>2652</v>
      </c>
      <c r="E516" s="525" t="s">
        <v>2653</v>
      </c>
      <c r="F516" s="524" t="s">
        <v>2209</v>
      </c>
      <c r="G516" s="525" t="s">
        <v>2654</v>
      </c>
      <c r="H516" s="524" t="s">
        <v>2751</v>
      </c>
      <c r="I516" s="525" t="s">
        <v>2752</v>
      </c>
      <c r="J516" s="524" t="s">
        <v>1924</v>
      </c>
      <c r="K516" s="527"/>
      <c r="L516" s="524" t="s">
        <v>1929</v>
      </c>
      <c r="M516" s="527" t="s">
        <v>2757</v>
      </c>
      <c r="N516" s="524" t="s">
        <v>1929</v>
      </c>
      <c r="O516" s="527" t="s">
        <v>2761</v>
      </c>
      <c r="P516" s="524" t="s">
        <v>1924</v>
      </c>
      <c r="Q516" s="527"/>
      <c r="R516" s="524" t="s">
        <v>1924</v>
      </c>
      <c r="S516" s="527"/>
      <c r="T516" s="524" t="s">
        <v>1924</v>
      </c>
      <c r="U516" s="527" t="s">
        <v>1924</v>
      </c>
      <c r="V516" s="524" t="s">
        <v>1924</v>
      </c>
      <c r="W516" s="527"/>
      <c r="X516" s="524" t="s">
        <v>1924</v>
      </c>
      <c r="Y516" s="527" t="s">
        <v>1924</v>
      </c>
      <c r="Z516" s="528"/>
      <c r="AA516" s="528" t="s">
        <v>1924</v>
      </c>
      <c r="AB516" s="528"/>
      <c r="AC516" s="528"/>
      <c r="AD516" s="528"/>
      <c r="AE516" s="528"/>
      <c r="AF516" s="528"/>
      <c r="AG516" s="528"/>
      <c r="AH516" s="528"/>
      <c r="AI516" s="529" t="s">
        <v>1926</v>
      </c>
      <c r="AJ516" s="529" t="s">
        <v>1926</v>
      </c>
      <c r="AK516" s="523" t="s">
        <v>2755</v>
      </c>
      <c r="AL516" s="523" t="s">
        <v>2762</v>
      </c>
    </row>
    <row r="517" spans="1:38" ht="17.25" customHeight="1">
      <c r="A517" s="518" t="str">
        <f t="shared" si="7"/>
        <v xml:space="preserve">A03AD032-00006 Concrete Work Substructure Work Structural Concrete  Cement Type-5 30MPa &lt; F'c (Cylinder Strength) ≤ 35MPa     </v>
      </c>
      <c r="B517" s="523" t="s">
        <v>2763</v>
      </c>
      <c r="C517" s="523"/>
      <c r="D517" s="524" t="s">
        <v>2652</v>
      </c>
      <c r="E517" s="525" t="s">
        <v>2653</v>
      </c>
      <c r="F517" s="524" t="s">
        <v>2209</v>
      </c>
      <c r="G517" s="525" t="s">
        <v>2654</v>
      </c>
      <c r="H517" s="524" t="s">
        <v>2751</v>
      </c>
      <c r="I517" s="525" t="s">
        <v>2752</v>
      </c>
      <c r="J517" s="524" t="s">
        <v>1924</v>
      </c>
      <c r="K517" s="527"/>
      <c r="L517" s="524" t="s">
        <v>1932</v>
      </c>
      <c r="M517" s="527" t="s">
        <v>2759</v>
      </c>
      <c r="N517" s="524" t="s">
        <v>1929</v>
      </c>
      <c r="O517" s="527" t="s">
        <v>2761</v>
      </c>
      <c r="P517" s="524" t="s">
        <v>1924</v>
      </c>
      <c r="Q517" s="527"/>
      <c r="R517" s="524" t="s">
        <v>1924</v>
      </c>
      <c r="S517" s="527"/>
      <c r="T517" s="524" t="s">
        <v>1924</v>
      </c>
      <c r="U517" s="527" t="s">
        <v>1924</v>
      </c>
      <c r="V517" s="524" t="s">
        <v>1924</v>
      </c>
      <c r="W517" s="527"/>
      <c r="X517" s="524" t="s">
        <v>1924</v>
      </c>
      <c r="Y517" s="527" t="s">
        <v>1924</v>
      </c>
      <c r="Z517" s="528"/>
      <c r="AA517" s="528" t="s">
        <v>1924</v>
      </c>
      <c r="AB517" s="528"/>
      <c r="AC517" s="528"/>
      <c r="AD517" s="528"/>
      <c r="AE517" s="528"/>
      <c r="AF517" s="528"/>
      <c r="AG517" s="528"/>
      <c r="AH517" s="528"/>
      <c r="AI517" s="529" t="s">
        <v>1926</v>
      </c>
      <c r="AJ517" s="529" t="s">
        <v>1926</v>
      </c>
      <c r="AK517" s="523" t="s">
        <v>2755</v>
      </c>
      <c r="AL517" s="523" t="s">
        <v>2763</v>
      </c>
    </row>
    <row r="518" spans="1:38" ht="17.25" customHeight="1">
      <c r="A518" s="518" t="str">
        <f t="shared" si="7"/>
        <v xml:space="preserve">A03AD032-00007 Concrete Work Substructure Work Structural Concrete  Cement Type-1 25MPa &lt; F'c (Cylinder Strength) ≤ 30MPa     </v>
      </c>
      <c r="B518" s="523" t="s">
        <v>2764</v>
      </c>
      <c r="C518" s="523"/>
      <c r="D518" s="524" t="s">
        <v>2652</v>
      </c>
      <c r="E518" s="525" t="s">
        <v>2653</v>
      </c>
      <c r="F518" s="524" t="s">
        <v>2209</v>
      </c>
      <c r="G518" s="525" t="s">
        <v>2654</v>
      </c>
      <c r="H518" s="524" t="s">
        <v>2751</v>
      </c>
      <c r="I518" s="525" t="s">
        <v>2752</v>
      </c>
      <c r="J518" s="524" t="s">
        <v>1924</v>
      </c>
      <c r="K518" s="527"/>
      <c r="L518" s="524" t="s">
        <v>1922</v>
      </c>
      <c r="M518" s="527" t="s">
        <v>2753</v>
      </c>
      <c r="N518" s="524" t="s">
        <v>1932</v>
      </c>
      <c r="O518" s="527" t="s">
        <v>2765</v>
      </c>
      <c r="P518" s="524" t="s">
        <v>1924</v>
      </c>
      <c r="Q518" s="527"/>
      <c r="R518" s="524" t="s">
        <v>1924</v>
      </c>
      <c r="S518" s="527"/>
      <c r="T518" s="524" t="s">
        <v>1924</v>
      </c>
      <c r="U518" s="527" t="s">
        <v>1924</v>
      </c>
      <c r="V518" s="524" t="s">
        <v>1924</v>
      </c>
      <c r="W518" s="527"/>
      <c r="X518" s="524" t="s">
        <v>1924</v>
      </c>
      <c r="Y518" s="527" t="s">
        <v>1924</v>
      </c>
      <c r="Z518" s="528"/>
      <c r="AA518" s="528" t="s">
        <v>1924</v>
      </c>
      <c r="AB518" s="528"/>
      <c r="AC518" s="528"/>
      <c r="AD518" s="528"/>
      <c r="AE518" s="528"/>
      <c r="AF518" s="528"/>
      <c r="AG518" s="528"/>
      <c r="AH518" s="528"/>
      <c r="AI518" s="529" t="s">
        <v>1926</v>
      </c>
      <c r="AJ518" s="529" t="s">
        <v>1926</v>
      </c>
      <c r="AK518" s="523" t="s">
        <v>2755</v>
      </c>
      <c r="AL518" s="523" t="s">
        <v>2764</v>
      </c>
    </row>
    <row r="519" spans="1:38" ht="17.25" customHeight="1">
      <c r="A519" s="518" t="str">
        <f t="shared" si="7"/>
        <v xml:space="preserve">A03AD032-00008 Concrete Work Substructure Work Structural Concrete  Cement Type-2 25MPa &lt; F'c (Cylinder Strength) ≤ 30MPa     </v>
      </c>
      <c r="B519" s="523" t="s">
        <v>2766</v>
      </c>
      <c r="C519" s="523"/>
      <c r="D519" s="524" t="s">
        <v>2652</v>
      </c>
      <c r="E519" s="525" t="s">
        <v>2653</v>
      </c>
      <c r="F519" s="524" t="s">
        <v>2209</v>
      </c>
      <c r="G519" s="525" t="s">
        <v>2654</v>
      </c>
      <c r="H519" s="524" t="s">
        <v>2751</v>
      </c>
      <c r="I519" s="525" t="s">
        <v>2752</v>
      </c>
      <c r="J519" s="524" t="s">
        <v>1924</v>
      </c>
      <c r="K519" s="527"/>
      <c r="L519" s="524" t="s">
        <v>1929</v>
      </c>
      <c r="M519" s="527" t="s">
        <v>2757</v>
      </c>
      <c r="N519" s="524" t="s">
        <v>1932</v>
      </c>
      <c r="O519" s="527" t="s">
        <v>2765</v>
      </c>
      <c r="P519" s="524" t="s">
        <v>1924</v>
      </c>
      <c r="Q519" s="527"/>
      <c r="R519" s="524" t="s">
        <v>1924</v>
      </c>
      <c r="S519" s="527"/>
      <c r="T519" s="524" t="s">
        <v>1924</v>
      </c>
      <c r="U519" s="527" t="s">
        <v>1924</v>
      </c>
      <c r="V519" s="524" t="s">
        <v>1924</v>
      </c>
      <c r="W519" s="527"/>
      <c r="X519" s="524" t="s">
        <v>1924</v>
      </c>
      <c r="Y519" s="527" t="s">
        <v>1924</v>
      </c>
      <c r="Z519" s="528"/>
      <c r="AA519" s="528" t="s">
        <v>1924</v>
      </c>
      <c r="AB519" s="528"/>
      <c r="AC519" s="528"/>
      <c r="AD519" s="528"/>
      <c r="AE519" s="528"/>
      <c r="AF519" s="528"/>
      <c r="AG519" s="528"/>
      <c r="AH519" s="528"/>
      <c r="AI519" s="529" t="s">
        <v>1926</v>
      </c>
      <c r="AJ519" s="529" t="s">
        <v>1926</v>
      </c>
      <c r="AK519" s="523" t="s">
        <v>2755</v>
      </c>
      <c r="AL519" s="523" t="s">
        <v>2766</v>
      </c>
    </row>
    <row r="520" spans="1:38" ht="17.25" customHeight="1">
      <c r="A520" s="518" t="str">
        <f t="shared" ref="A520:A583" si="8">B520&amp;" "&amp;E520&amp;" "&amp;G520&amp;" "&amp;I520&amp;" "&amp;K520&amp;" "&amp;M520&amp;" "&amp;O520&amp;" "&amp;Q520&amp;" "&amp;S520&amp;" "&amp;U520&amp;" "&amp;W520&amp;" "&amp;Y520</f>
        <v xml:space="preserve">A03AD032-00009 Concrete Work Substructure Work Structural Concrete  Cement Type-5 25MPa &lt; F'c (Cylinder Strength) ≤ 30MPa     </v>
      </c>
      <c r="B520" s="523" t="s">
        <v>2767</v>
      </c>
      <c r="C520" s="523"/>
      <c r="D520" s="524" t="s">
        <v>2652</v>
      </c>
      <c r="E520" s="525" t="s">
        <v>2653</v>
      </c>
      <c r="F520" s="524" t="s">
        <v>2209</v>
      </c>
      <c r="G520" s="525" t="s">
        <v>2654</v>
      </c>
      <c r="H520" s="524" t="s">
        <v>2751</v>
      </c>
      <c r="I520" s="525" t="s">
        <v>2752</v>
      </c>
      <c r="J520" s="524" t="s">
        <v>1924</v>
      </c>
      <c r="K520" s="527"/>
      <c r="L520" s="524" t="s">
        <v>1932</v>
      </c>
      <c r="M520" s="527" t="s">
        <v>2759</v>
      </c>
      <c r="N520" s="524" t="s">
        <v>1932</v>
      </c>
      <c r="O520" s="527" t="s">
        <v>2765</v>
      </c>
      <c r="P520" s="524" t="s">
        <v>1924</v>
      </c>
      <c r="Q520" s="527"/>
      <c r="R520" s="524" t="s">
        <v>1924</v>
      </c>
      <c r="S520" s="527"/>
      <c r="T520" s="524" t="s">
        <v>1924</v>
      </c>
      <c r="U520" s="527" t="s">
        <v>1924</v>
      </c>
      <c r="V520" s="524" t="s">
        <v>1924</v>
      </c>
      <c r="W520" s="527"/>
      <c r="X520" s="524" t="s">
        <v>1924</v>
      </c>
      <c r="Y520" s="527" t="s">
        <v>1924</v>
      </c>
      <c r="Z520" s="528"/>
      <c r="AA520" s="528" t="s">
        <v>1924</v>
      </c>
      <c r="AB520" s="528"/>
      <c r="AC520" s="528"/>
      <c r="AD520" s="528"/>
      <c r="AE520" s="528"/>
      <c r="AF520" s="528"/>
      <c r="AG520" s="528"/>
      <c r="AH520" s="528"/>
      <c r="AI520" s="529" t="s">
        <v>1926</v>
      </c>
      <c r="AJ520" s="529" t="s">
        <v>1926</v>
      </c>
      <c r="AK520" s="523" t="s">
        <v>2755</v>
      </c>
      <c r="AL520" s="523" t="s">
        <v>2767</v>
      </c>
    </row>
    <row r="521" spans="1:38" s="545" customFormat="1" ht="17.25" customHeight="1">
      <c r="A521" s="518" t="str">
        <f t="shared" si="8"/>
        <v xml:space="preserve">A03AD032-00010 Concrete Work Substructure Work Structural Concrete  Cement Type-1 20MPa &lt; F'c (Cylinder Strength) ≤ 25MPa     </v>
      </c>
      <c r="B521" s="523" t="s">
        <v>2768</v>
      </c>
      <c r="C521" s="523"/>
      <c r="D521" s="524" t="s">
        <v>2652</v>
      </c>
      <c r="E521" s="525" t="s">
        <v>2653</v>
      </c>
      <c r="F521" s="524" t="s">
        <v>2209</v>
      </c>
      <c r="G521" s="525" t="s">
        <v>2654</v>
      </c>
      <c r="H521" s="524" t="s">
        <v>2751</v>
      </c>
      <c r="I521" s="525" t="s">
        <v>2752</v>
      </c>
      <c r="J521" s="524" t="s">
        <v>1924</v>
      </c>
      <c r="K521" s="527"/>
      <c r="L521" s="524" t="s">
        <v>1922</v>
      </c>
      <c r="M521" s="527" t="s">
        <v>2753</v>
      </c>
      <c r="N521" s="524" t="s">
        <v>1936</v>
      </c>
      <c r="O521" s="527" t="s">
        <v>2769</v>
      </c>
      <c r="P521" s="524" t="s">
        <v>1924</v>
      </c>
      <c r="Q521" s="527"/>
      <c r="R521" s="524" t="s">
        <v>1924</v>
      </c>
      <c r="S521" s="527"/>
      <c r="T521" s="524" t="s">
        <v>1924</v>
      </c>
      <c r="U521" s="527" t="s">
        <v>1924</v>
      </c>
      <c r="V521" s="524" t="s">
        <v>1924</v>
      </c>
      <c r="W521" s="527"/>
      <c r="X521" s="524" t="s">
        <v>1924</v>
      </c>
      <c r="Y521" s="527" t="s">
        <v>1924</v>
      </c>
      <c r="Z521" s="528"/>
      <c r="AA521" s="528" t="s">
        <v>1924</v>
      </c>
      <c r="AB521" s="528"/>
      <c r="AC521" s="528"/>
      <c r="AD521" s="528"/>
      <c r="AE521" s="528"/>
      <c r="AF521" s="528"/>
      <c r="AG521" s="528"/>
      <c r="AH521" s="528"/>
      <c r="AI521" s="529" t="s">
        <v>1926</v>
      </c>
      <c r="AJ521" s="529" t="s">
        <v>1926</v>
      </c>
      <c r="AK521" s="523" t="s">
        <v>2755</v>
      </c>
      <c r="AL521" s="523" t="s">
        <v>2768</v>
      </c>
    </row>
    <row r="522" spans="1:38" s="545" customFormat="1" ht="17.25" customHeight="1">
      <c r="A522" s="518" t="str">
        <f t="shared" si="8"/>
        <v xml:space="preserve">A03AD032-00011 Concrete Work Substructure Work Structural Concrete  Cement Type-2 20MPa &lt; F'c (Cylinder Strength) ≤ 25MPa     </v>
      </c>
      <c r="B522" s="523" t="s">
        <v>2770</v>
      </c>
      <c r="C522" s="523"/>
      <c r="D522" s="524" t="s">
        <v>2652</v>
      </c>
      <c r="E522" s="525" t="s">
        <v>2653</v>
      </c>
      <c r="F522" s="524" t="s">
        <v>2209</v>
      </c>
      <c r="G522" s="525" t="s">
        <v>2654</v>
      </c>
      <c r="H522" s="524" t="s">
        <v>2751</v>
      </c>
      <c r="I522" s="525" t="s">
        <v>2752</v>
      </c>
      <c r="J522" s="524" t="s">
        <v>1924</v>
      </c>
      <c r="K522" s="527"/>
      <c r="L522" s="524" t="s">
        <v>1929</v>
      </c>
      <c r="M522" s="527" t="s">
        <v>2757</v>
      </c>
      <c r="N522" s="524" t="s">
        <v>1936</v>
      </c>
      <c r="O522" s="527" t="s">
        <v>2769</v>
      </c>
      <c r="P522" s="524" t="s">
        <v>1924</v>
      </c>
      <c r="Q522" s="527"/>
      <c r="R522" s="524" t="s">
        <v>1924</v>
      </c>
      <c r="S522" s="527"/>
      <c r="T522" s="524" t="s">
        <v>1924</v>
      </c>
      <c r="U522" s="527" t="s">
        <v>1924</v>
      </c>
      <c r="V522" s="524" t="s">
        <v>1924</v>
      </c>
      <c r="W522" s="527"/>
      <c r="X522" s="524" t="s">
        <v>1924</v>
      </c>
      <c r="Y522" s="527" t="s">
        <v>1924</v>
      </c>
      <c r="Z522" s="528"/>
      <c r="AA522" s="528" t="s">
        <v>1924</v>
      </c>
      <c r="AB522" s="528"/>
      <c r="AC522" s="528"/>
      <c r="AD522" s="528"/>
      <c r="AE522" s="528"/>
      <c r="AF522" s="528"/>
      <c r="AG522" s="528"/>
      <c r="AH522" s="528"/>
      <c r="AI522" s="529" t="s">
        <v>1926</v>
      </c>
      <c r="AJ522" s="529" t="s">
        <v>1926</v>
      </c>
      <c r="AK522" s="523" t="s">
        <v>2755</v>
      </c>
      <c r="AL522" s="523" t="s">
        <v>2770</v>
      </c>
    </row>
    <row r="523" spans="1:38" s="545" customFormat="1" ht="17.25" customHeight="1">
      <c r="A523" s="518" t="str">
        <f t="shared" si="8"/>
        <v xml:space="preserve">A03AD032-00012 Concrete Work Substructure Work Structural Concrete  Cement Type-5 20MPa &lt; F'c (Cylinder Strength) ≤ 25MPa     </v>
      </c>
      <c r="B523" s="523" t="s">
        <v>2771</v>
      </c>
      <c r="C523" s="523"/>
      <c r="D523" s="524" t="s">
        <v>2652</v>
      </c>
      <c r="E523" s="525" t="s">
        <v>2653</v>
      </c>
      <c r="F523" s="524" t="s">
        <v>2209</v>
      </c>
      <c r="G523" s="525" t="s">
        <v>2654</v>
      </c>
      <c r="H523" s="524" t="s">
        <v>2751</v>
      </c>
      <c r="I523" s="525" t="s">
        <v>2752</v>
      </c>
      <c r="J523" s="524" t="s">
        <v>1924</v>
      </c>
      <c r="K523" s="527"/>
      <c r="L523" s="524" t="s">
        <v>1932</v>
      </c>
      <c r="M523" s="527" t="s">
        <v>2759</v>
      </c>
      <c r="N523" s="524" t="s">
        <v>1936</v>
      </c>
      <c r="O523" s="527" t="s">
        <v>2769</v>
      </c>
      <c r="P523" s="524" t="s">
        <v>1924</v>
      </c>
      <c r="Q523" s="527"/>
      <c r="R523" s="524" t="s">
        <v>1924</v>
      </c>
      <c r="S523" s="527"/>
      <c r="T523" s="524" t="s">
        <v>1924</v>
      </c>
      <c r="U523" s="527" t="s">
        <v>1924</v>
      </c>
      <c r="V523" s="524" t="s">
        <v>1924</v>
      </c>
      <c r="W523" s="527"/>
      <c r="X523" s="524" t="s">
        <v>1924</v>
      </c>
      <c r="Y523" s="527" t="s">
        <v>1924</v>
      </c>
      <c r="Z523" s="528"/>
      <c r="AA523" s="528" t="s">
        <v>1924</v>
      </c>
      <c r="AB523" s="528"/>
      <c r="AC523" s="528"/>
      <c r="AD523" s="528"/>
      <c r="AE523" s="528"/>
      <c r="AF523" s="528"/>
      <c r="AG523" s="528"/>
      <c r="AH523" s="528"/>
      <c r="AI523" s="529" t="s">
        <v>1926</v>
      </c>
      <c r="AJ523" s="529" t="s">
        <v>1926</v>
      </c>
      <c r="AK523" s="523" t="s">
        <v>2755</v>
      </c>
      <c r="AL523" s="523" t="s">
        <v>2771</v>
      </c>
    </row>
    <row r="524" spans="1:38" s="545" customFormat="1" ht="17.25" customHeight="1">
      <c r="A524" s="518" t="str">
        <f t="shared" si="8"/>
        <v xml:space="preserve">A03AD032-00013 Concrete Work Substructure Work Structural Concrete  Cement Type-1 F'c (Cylinder Strength) ≤ 20MPa     </v>
      </c>
      <c r="B524" s="523" t="s">
        <v>2772</v>
      </c>
      <c r="C524" s="523"/>
      <c r="D524" s="524" t="s">
        <v>2652</v>
      </c>
      <c r="E524" s="525" t="s">
        <v>2653</v>
      </c>
      <c r="F524" s="524" t="s">
        <v>2209</v>
      </c>
      <c r="G524" s="525" t="s">
        <v>2654</v>
      </c>
      <c r="H524" s="524" t="s">
        <v>2751</v>
      </c>
      <c r="I524" s="525" t="s">
        <v>2752</v>
      </c>
      <c r="J524" s="524" t="s">
        <v>1924</v>
      </c>
      <c r="K524" s="527"/>
      <c r="L524" s="524" t="s">
        <v>1922</v>
      </c>
      <c r="M524" s="527" t="s">
        <v>2753</v>
      </c>
      <c r="N524" s="524" t="s">
        <v>1939</v>
      </c>
      <c r="O524" s="527" t="s">
        <v>2773</v>
      </c>
      <c r="P524" s="524" t="s">
        <v>1924</v>
      </c>
      <c r="Q524" s="527"/>
      <c r="R524" s="524" t="s">
        <v>1924</v>
      </c>
      <c r="S524" s="527"/>
      <c r="T524" s="524" t="s">
        <v>1924</v>
      </c>
      <c r="U524" s="527" t="s">
        <v>1924</v>
      </c>
      <c r="V524" s="524" t="s">
        <v>1924</v>
      </c>
      <c r="W524" s="527"/>
      <c r="X524" s="524" t="s">
        <v>1924</v>
      </c>
      <c r="Y524" s="527" t="s">
        <v>1924</v>
      </c>
      <c r="Z524" s="528"/>
      <c r="AA524" s="528" t="s">
        <v>1924</v>
      </c>
      <c r="AB524" s="528"/>
      <c r="AC524" s="528"/>
      <c r="AD524" s="528"/>
      <c r="AE524" s="528"/>
      <c r="AF524" s="528"/>
      <c r="AG524" s="528"/>
      <c r="AH524" s="528"/>
      <c r="AI524" s="529" t="s">
        <v>1926</v>
      </c>
      <c r="AJ524" s="529" t="s">
        <v>1926</v>
      </c>
      <c r="AK524" s="523" t="s">
        <v>2755</v>
      </c>
      <c r="AL524" s="523" t="s">
        <v>2772</v>
      </c>
    </row>
    <row r="525" spans="1:38" s="545" customFormat="1" ht="17.25" customHeight="1">
      <c r="A525" s="518" t="str">
        <f t="shared" si="8"/>
        <v xml:space="preserve">A03AD032-00014 Concrete Work Substructure Work Structural Concrete  Cement Type-2 F'c (Cylinder Strength) ≤ 20MPa     </v>
      </c>
      <c r="B525" s="523" t="s">
        <v>2774</v>
      </c>
      <c r="C525" s="523"/>
      <c r="D525" s="524" t="s">
        <v>2652</v>
      </c>
      <c r="E525" s="525" t="s">
        <v>2653</v>
      </c>
      <c r="F525" s="524" t="s">
        <v>2209</v>
      </c>
      <c r="G525" s="525" t="s">
        <v>2654</v>
      </c>
      <c r="H525" s="524" t="s">
        <v>2751</v>
      </c>
      <c r="I525" s="525" t="s">
        <v>2752</v>
      </c>
      <c r="J525" s="524" t="s">
        <v>1924</v>
      </c>
      <c r="K525" s="527"/>
      <c r="L525" s="524" t="s">
        <v>1929</v>
      </c>
      <c r="M525" s="527" t="s">
        <v>2757</v>
      </c>
      <c r="N525" s="524" t="s">
        <v>1939</v>
      </c>
      <c r="O525" s="527" t="s">
        <v>2773</v>
      </c>
      <c r="P525" s="524" t="s">
        <v>1924</v>
      </c>
      <c r="Q525" s="527"/>
      <c r="R525" s="524" t="s">
        <v>1924</v>
      </c>
      <c r="S525" s="527"/>
      <c r="T525" s="524" t="s">
        <v>1924</v>
      </c>
      <c r="U525" s="527" t="s">
        <v>1924</v>
      </c>
      <c r="V525" s="524" t="s">
        <v>1924</v>
      </c>
      <c r="W525" s="527"/>
      <c r="X525" s="524" t="s">
        <v>1924</v>
      </c>
      <c r="Y525" s="527" t="s">
        <v>1924</v>
      </c>
      <c r="Z525" s="528"/>
      <c r="AA525" s="528" t="s">
        <v>1924</v>
      </c>
      <c r="AB525" s="528"/>
      <c r="AC525" s="528"/>
      <c r="AD525" s="528"/>
      <c r="AE525" s="528"/>
      <c r="AF525" s="528"/>
      <c r="AG525" s="528"/>
      <c r="AH525" s="528"/>
      <c r="AI525" s="529" t="s">
        <v>1926</v>
      </c>
      <c r="AJ525" s="529" t="s">
        <v>1926</v>
      </c>
      <c r="AK525" s="523" t="s">
        <v>2755</v>
      </c>
      <c r="AL525" s="523" t="s">
        <v>2774</v>
      </c>
    </row>
    <row r="526" spans="1:38" s="545" customFormat="1" ht="17.25" customHeight="1">
      <c r="A526" s="518" t="str">
        <f t="shared" si="8"/>
        <v xml:space="preserve">A03AD032-00015 Concrete Work Substructure Work Structural Concrete  Cement Type-5 F'c (Cylinder Strength) ≤ 20MPa     </v>
      </c>
      <c r="B526" s="523" t="s">
        <v>2775</v>
      </c>
      <c r="C526" s="523"/>
      <c r="D526" s="524" t="s">
        <v>2652</v>
      </c>
      <c r="E526" s="525" t="s">
        <v>2653</v>
      </c>
      <c r="F526" s="524" t="s">
        <v>2209</v>
      </c>
      <c r="G526" s="525" t="s">
        <v>2654</v>
      </c>
      <c r="H526" s="524" t="s">
        <v>2751</v>
      </c>
      <c r="I526" s="525" t="s">
        <v>2752</v>
      </c>
      <c r="J526" s="524" t="s">
        <v>1924</v>
      </c>
      <c r="K526" s="527"/>
      <c r="L526" s="524" t="s">
        <v>1932</v>
      </c>
      <c r="M526" s="527" t="s">
        <v>2759</v>
      </c>
      <c r="N526" s="524" t="s">
        <v>1939</v>
      </c>
      <c r="O526" s="527" t="s">
        <v>2773</v>
      </c>
      <c r="P526" s="524" t="s">
        <v>1924</v>
      </c>
      <c r="Q526" s="527"/>
      <c r="R526" s="524" t="s">
        <v>1924</v>
      </c>
      <c r="S526" s="527"/>
      <c r="T526" s="524" t="s">
        <v>1924</v>
      </c>
      <c r="U526" s="527" t="s">
        <v>1924</v>
      </c>
      <c r="V526" s="524" t="s">
        <v>1924</v>
      </c>
      <c r="W526" s="527"/>
      <c r="X526" s="524" t="s">
        <v>1924</v>
      </c>
      <c r="Y526" s="527" t="s">
        <v>1924</v>
      </c>
      <c r="Z526" s="528"/>
      <c r="AA526" s="528" t="s">
        <v>1924</v>
      </c>
      <c r="AB526" s="528"/>
      <c r="AC526" s="528"/>
      <c r="AD526" s="528"/>
      <c r="AE526" s="528"/>
      <c r="AF526" s="528"/>
      <c r="AG526" s="528"/>
      <c r="AH526" s="528"/>
      <c r="AI526" s="529" t="s">
        <v>1926</v>
      </c>
      <c r="AJ526" s="529" t="s">
        <v>1926</v>
      </c>
      <c r="AK526" s="523" t="s">
        <v>2755</v>
      </c>
      <c r="AL526" s="523" t="s">
        <v>2775</v>
      </c>
    </row>
    <row r="527" spans="1:38" s="545" customFormat="1" ht="17.25" customHeight="1">
      <c r="A527" s="518" t="str">
        <f t="shared" si="8"/>
        <v xml:space="preserve">A03AD032-00016 Concrete Work Substructure Work Structural Concrete  Cement Type-1 35MPa ≤ F'c (Cylinder Strength)      </v>
      </c>
      <c r="B527" s="523" t="s">
        <v>2776</v>
      </c>
      <c r="C527" s="523"/>
      <c r="D527" s="524" t="s">
        <v>2652</v>
      </c>
      <c r="E527" s="525" t="s">
        <v>2653</v>
      </c>
      <c r="F527" s="524" t="s">
        <v>2209</v>
      </c>
      <c r="G527" s="525" t="s">
        <v>2654</v>
      </c>
      <c r="H527" s="524" t="s">
        <v>2751</v>
      </c>
      <c r="I527" s="525" t="s">
        <v>2752</v>
      </c>
      <c r="J527" s="524" t="s">
        <v>1924</v>
      </c>
      <c r="K527" s="527"/>
      <c r="L527" s="524" t="s">
        <v>1922</v>
      </c>
      <c r="M527" s="527" t="s">
        <v>2753</v>
      </c>
      <c r="N527" s="524" t="s">
        <v>2097</v>
      </c>
      <c r="O527" s="527" t="s">
        <v>2777</v>
      </c>
      <c r="P527" s="524" t="s">
        <v>1924</v>
      </c>
      <c r="Q527" s="527"/>
      <c r="R527" s="524" t="s">
        <v>1924</v>
      </c>
      <c r="S527" s="527"/>
      <c r="T527" s="524" t="s">
        <v>1924</v>
      </c>
      <c r="U527" s="527" t="s">
        <v>1924</v>
      </c>
      <c r="V527" s="524" t="s">
        <v>1924</v>
      </c>
      <c r="W527" s="527"/>
      <c r="X527" s="524" t="s">
        <v>1924</v>
      </c>
      <c r="Y527" s="527" t="s">
        <v>1924</v>
      </c>
      <c r="Z527" s="528"/>
      <c r="AA527" s="528" t="s">
        <v>1924</v>
      </c>
      <c r="AB527" s="528"/>
      <c r="AC527" s="528"/>
      <c r="AD527" s="528"/>
      <c r="AE527" s="528"/>
      <c r="AF527" s="528"/>
      <c r="AG527" s="528"/>
      <c r="AH527" s="528"/>
      <c r="AI527" s="529" t="s">
        <v>1926</v>
      </c>
      <c r="AJ527" s="529" t="s">
        <v>1926</v>
      </c>
      <c r="AK527" s="523" t="s">
        <v>2755</v>
      </c>
      <c r="AL527" s="523" t="s">
        <v>2776</v>
      </c>
    </row>
    <row r="528" spans="1:38" s="545" customFormat="1" ht="17.25" customHeight="1">
      <c r="A528" s="518" t="str">
        <f t="shared" si="8"/>
        <v xml:space="preserve">A03AD032-00017 Concrete Work Substructure Work Structural Concrete  Cement Type-2 35MPa ≤ F'c (Cylinder Strength)      </v>
      </c>
      <c r="B528" s="523" t="s">
        <v>2778</v>
      </c>
      <c r="C528" s="523"/>
      <c r="D528" s="524" t="s">
        <v>2652</v>
      </c>
      <c r="E528" s="525" t="s">
        <v>2653</v>
      </c>
      <c r="F528" s="524" t="s">
        <v>2209</v>
      </c>
      <c r="G528" s="525" t="s">
        <v>2654</v>
      </c>
      <c r="H528" s="524" t="s">
        <v>2751</v>
      </c>
      <c r="I528" s="525" t="s">
        <v>2752</v>
      </c>
      <c r="J528" s="524" t="s">
        <v>1924</v>
      </c>
      <c r="K528" s="527"/>
      <c r="L528" s="524" t="s">
        <v>1929</v>
      </c>
      <c r="M528" s="527" t="s">
        <v>2757</v>
      </c>
      <c r="N528" s="524" t="s">
        <v>2097</v>
      </c>
      <c r="O528" s="527" t="s">
        <v>2777</v>
      </c>
      <c r="P528" s="524" t="s">
        <v>1924</v>
      </c>
      <c r="Q528" s="527"/>
      <c r="R528" s="524" t="s">
        <v>1924</v>
      </c>
      <c r="S528" s="527"/>
      <c r="T528" s="524" t="s">
        <v>1924</v>
      </c>
      <c r="U528" s="527" t="s">
        <v>1924</v>
      </c>
      <c r="V528" s="524" t="s">
        <v>1924</v>
      </c>
      <c r="W528" s="527"/>
      <c r="X528" s="524" t="s">
        <v>1924</v>
      </c>
      <c r="Y528" s="527" t="s">
        <v>1924</v>
      </c>
      <c r="Z528" s="528"/>
      <c r="AA528" s="528" t="s">
        <v>1924</v>
      </c>
      <c r="AB528" s="528"/>
      <c r="AC528" s="528"/>
      <c r="AD528" s="528"/>
      <c r="AE528" s="528"/>
      <c r="AF528" s="528"/>
      <c r="AG528" s="528"/>
      <c r="AH528" s="528"/>
      <c r="AI528" s="529" t="s">
        <v>1926</v>
      </c>
      <c r="AJ528" s="529" t="s">
        <v>1926</v>
      </c>
      <c r="AK528" s="523" t="s">
        <v>2755</v>
      </c>
      <c r="AL528" s="523" t="s">
        <v>2778</v>
      </c>
    </row>
    <row r="529" spans="1:38" s="545" customFormat="1" ht="17.25" customHeight="1">
      <c r="A529" s="518" t="str">
        <f t="shared" si="8"/>
        <v xml:space="preserve">A03AD032-00018 Concrete Work Substructure Work Structural Concrete  Cement Type-5 35MPa ≤ F'c (Cylinder Strength)      </v>
      </c>
      <c r="B529" s="523" t="s">
        <v>2779</v>
      </c>
      <c r="C529" s="523"/>
      <c r="D529" s="524" t="s">
        <v>2652</v>
      </c>
      <c r="E529" s="525" t="s">
        <v>2653</v>
      </c>
      <c r="F529" s="524" t="s">
        <v>2209</v>
      </c>
      <c r="G529" s="525" t="s">
        <v>2654</v>
      </c>
      <c r="H529" s="524" t="s">
        <v>2751</v>
      </c>
      <c r="I529" s="525" t="s">
        <v>2752</v>
      </c>
      <c r="J529" s="524" t="s">
        <v>1924</v>
      </c>
      <c r="K529" s="527"/>
      <c r="L529" s="524" t="s">
        <v>1932</v>
      </c>
      <c r="M529" s="527" t="s">
        <v>2759</v>
      </c>
      <c r="N529" s="524" t="s">
        <v>2097</v>
      </c>
      <c r="O529" s="527" t="s">
        <v>2777</v>
      </c>
      <c r="P529" s="524" t="s">
        <v>1924</v>
      </c>
      <c r="Q529" s="527"/>
      <c r="R529" s="524" t="s">
        <v>1924</v>
      </c>
      <c r="S529" s="527"/>
      <c r="T529" s="524" t="s">
        <v>1924</v>
      </c>
      <c r="U529" s="527" t="s">
        <v>1924</v>
      </c>
      <c r="V529" s="524" t="s">
        <v>1924</v>
      </c>
      <c r="W529" s="527"/>
      <c r="X529" s="524" t="s">
        <v>1924</v>
      </c>
      <c r="Y529" s="527" t="s">
        <v>1924</v>
      </c>
      <c r="Z529" s="528"/>
      <c r="AA529" s="528" t="s">
        <v>1924</v>
      </c>
      <c r="AB529" s="528"/>
      <c r="AC529" s="528"/>
      <c r="AD529" s="528"/>
      <c r="AE529" s="528"/>
      <c r="AF529" s="528"/>
      <c r="AG529" s="528"/>
      <c r="AH529" s="528"/>
      <c r="AI529" s="529" t="s">
        <v>1926</v>
      </c>
      <c r="AJ529" s="529" t="s">
        <v>1926</v>
      </c>
      <c r="AK529" s="523" t="s">
        <v>2755</v>
      </c>
      <c r="AL529" s="523" t="s">
        <v>2779</v>
      </c>
    </row>
    <row r="530" spans="1:38" s="545" customFormat="1" ht="17.25" customHeight="1">
      <c r="A530" s="518" t="str">
        <f t="shared" si="8"/>
        <v xml:space="preserve">A03AD032-00019 Concrete Work Substructure Work Structural Concrete  Cement Type-1 30MPa ≤ F'c (Cylinder Strength) &lt; 35MPa     </v>
      </c>
      <c r="B530" s="523" t="s">
        <v>2780</v>
      </c>
      <c r="C530" s="523"/>
      <c r="D530" s="524" t="s">
        <v>2652</v>
      </c>
      <c r="E530" s="525" t="s">
        <v>2653</v>
      </c>
      <c r="F530" s="524" t="s">
        <v>2209</v>
      </c>
      <c r="G530" s="525" t="s">
        <v>2654</v>
      </c>
      <c r="H530" s="524" t="s">
        <v>2751</v>
      </c>
      <c r="I530" s="525" t="s">
        <v>2752</v>
      </c>
      <c r="J530" s="524" t="s">
        <v>1924</v>
      </c>
      <c r="K530" s="527"/>
      <c r="L530" s="524" t="s">
        <v>1922</v>
      </c>
      <c r="M530" s="527" t="s">
        <v>2753</v>
      </c>
      <c r="N530" s="524" t="s">
        <v>2100</v>
      </c>
      <c r="O530" s="527" t="s">
        <v>2781</v>
      </c>
      <c r="P530" s="524" t="s">
        <v>1924</v>
      </c>
      <c r="Q530" s="527"/>
      <c r="R530" s="524" t="s">
        <v>1924</v>
      </c>
      <c r="S530" s="527"/>
      <c r="T530" s="524" t="s">
        <v>1924</v>
      </c>
      <c r="U530" s="527" t="s">
        <v>1924</v>
      </c>
      <c r="V530" s="524" t="s">
        <v>1924</v>
      </c>
      <c r="W530" s="527"/>
      <c r="X530" s="524" t="s">
        <v>1924</v>
      </c>
      <c r="Y530" s="527" t="s">
        <v>1924</v>
      </c>
      <c r="Z530" s="528"/>
      <c r="AA530" s="528" t="s">
        <v>1924</v>
      </c>
      <c r="AB530" s="528"/>
      <c r="AC530" s="528"/>
      <c r="AD530" s="528"/>
      <c r="AE530" s="528"/>
      <c r="AF530" s="528"/>
      <c r="AG530" s="528"/>
      <c r="AH530" s="528"/>
      <c r="AI530" s="529" t="s">
        <v>1926</v>
      </c>
      <c r="AJ530" s="529" t="s">
        <v>1926</v>
      </c>
      <c r="AK530" s="523" t="s">
        <v>2755</v>
      </c>
      <c r="AL530" s="523" t="s">
        <v>2780</v>
      </c>
    </row>
    <row r="531" spans="1:38" s="545" customFormat="1" ht="17.25" customHeight="1">
      <c r="A531" s="518" t="str">
        <f t="shared" si="8"/>
        <v xml:space="preserve">A03AD032-00020 Concrete Work Substructure Work Structural Concrete  Cement Type-2 30MPa ≤ F'c (Cylinder Strength) &lt; 35MPa     </v>
      </c>
      <c r="B531" s="523" t="s">
        <v>2782</v>
      </c>
      <c r="C531" s="523"/>
      <c r="D531" s="524" t="s">
        <v>2652</v>
      </c>
      <c r="E531" s="525" t="s">
        <v>2653</v>
      </c>
      <c r="F531" s="524" t="s">
        <v>2209</v>
      </c>
      <c r="G531" s="525" t="s">
        <v>2654</v>
      </c>
      <c r="H531" s="524" t="s">
        <v>2751</v>
      </c>
      <c r="I531" s="525" t="s">
        <v>2752</v>
      </c>
      <c r="J531" s="524" t="s">
        <v>1924</v>
      </c>
      <c r="K531" s="527"/>
      <c r="L531" s="524" t="s">
        <v>1929</v>
      </c>
      <c r="M531" s="527" t="s">
        <v>2757</v>
      </c>
      <c r="N531" s="524" t="s">
        <v>2100</v>
      </c>
      <c r="O531" s="527" t="s">
        <v>2781</v>
      </c>
      <c r="P531" s="524" t="s">
        <v>1924</v>
      </c>
      <c r="Q531" s="527"/>
      <c r="R531" s="524" t="s">
        <v>1924</v>
      </c>
      <c r="S531" s="527"/>
      <c r="T531" s="524" t="s">
        <v>1924</v>
      </c>
      <c r="U531" s="527" t="s">
        <v>1924</v>
      </c>
      <c r="V531" s="524" t="s">
        <v>1924</v>
      </c>
      <c r="W531" s="527"/>
      <c r="X531" s="524" t="s">
        <v>1924</v>
      </c>
      <c r="Y531" s="527" t="s">
        <v>1924</v>
      </c>
      <c r="Z531" s="528"/>
      <c r="AA531" s="528" t="s">
        <v>1924</v>
      </c>
      <c r="AB531" s="528"/>
      <c r="AC531" s="528"/>
      <c r="AD531" s="528"/>
      <c r="AE531" s="528"/>
      <c r="AF531" s="528"/>
      <c r="AG531" s="528"/>
      <c r="AH531" s="528"/>
      <c r="AI531" s="529" t="s">
        <v>1926</v>
      </c>
      <c r="AJ531" s="529" t="s">
        <v>1926</v>
      </c>
      <c r="AK531" s="523" t="s">
        <v>2755</v>
      </c>
      <c r="AL531" s="523" t="s">
        <v>2782</v>
      </c>
    </row>
    <row r="532" spans="1:38" s="545" customFormat="1" ht="17.25" customHeight="1">
      <c r="A532" s="518" t="str">
        <f t="shared" si="8"/>
        <v xml:space="preserve">A03AD032-00021 Concrete Work Substructure Work Structural Concrete  Cement Type-5 30MPa ≤ F'c (Cylinder Strength) &lt; 35MPa     </v>
      </c>
      <c r="B532" s="523" t="s">
        <v>2783</v>
      </c>
      <c r="C532" s="523"/>
      <c r="D532" s="524" t="s">
        <v>2652</v>
      </c>
      <c r="E532" s="525" t="s">
        <v>2653</v>
      </c>
      <c r="F532" s="524" t="s">
        <v>2209</v>
      </c>
      <c r="G532" s="525" t="s">
        <v>2654</v>
      </c>
      <c r="H532" s="524" t="s">
        <v>2751</v>
      </c>
      <c r="I532" s="525" t="s">
        <v>2752</v>
      </c>
      <c r="J532" s="524" t="s">
        <v>1924</v>
      </c>
      <c r="K532" s="527"/>
      <c r="L532" s="524" t="s">
        <v>1932</v>
      </c>
      <c r="M532" s="527" t="s">
        <v>2759</v>
      </c>
      <c r="N532" s="524" t="s">
        <v>2100</v>
      </c>
      <c r="O532" s="527" t="s">
        <v>2781</v>
      </c>
      <c r="P532" s="524" t="s">
        <v>1924</v>
      </c>
      <c r="Q532" s="527"/>
      <c r="R532" s="524" t="s">
        <v>1924</v>
      </c>
      <c r="S532" s="527"/>
      <c r="T532" s="524" t="s">
        <v>1924</v>
      </c>
      <c r="U532" s="527" t="s">
        <v>1924</v>
      </c>
      <c r="V532" s="524" t="s">
        <v>1924</v>
      </c>
      <c r="W532" s="527"/>
      <c r="X532" s="524" t="s">
        <v>1924</v>
      </c>
      <c r="Y532" s="527" t="s">
        <v>1924</v>
      </c>
      <c r="Z532" s="528"/>
      <c r="AA532" s="528" t="s">
        <v>1924</v>
      </c>
      <c r="AB532" s="528"/>
      <c r="AC532" s="528"/>
      <c r="AD532" s="528"/>
      <c r="AE532" s="528"/>
      <c r="AF532" s="528"/>
      <c r="AG532" s="528"/>
      <c r="AH532" s="528"/>
      <c r="AI532" s="529" t="s">
        <v>1926</v>
      </c>
      <c r="AJ532" s="529" t="s">
        <v>1926</v>
      </c>
      <c r="AK532" s="523" t="s">
        <v>2755</v>
      </c>
      <c r="AL532" s="523" t="s">
        <v>2783</v>
      </c>
    </row>
    <row r="533" spans="1:38" ht="17.25" customHeight="1">
      <c r="A533" s="518" t="str">
        <f t="shared" si="8"/>
        <v xml:space="preserve">A03AD032-00022 Concrete Work Substructure Work Structural Concrete  Cement Type-1 25MPa ≤ F'c (Cylinder Strength) &lt; 30MPa     </v>
      </c>
      <c r="B533" s="523" t="s">
        <v>2784</v>
      </c>
      <c r="C533" s="523"/>
      <c r="D533" s="524" t="s">
        <v>2652</v>
      </c>
      <c r="E533" s="525" t="s">
        <v>2653</v>
      </c>
      <c r="F533" s="524" t="s">
        <v>2209</v>
      </c>
      <c r="G533" s="525" t="s">
        <v>2654</v>
      </c>
      <c r="H533" s="524" t="s">
        <v>2751</v>
      </c>
      <c r="I533" s="525" t="s">
        <v>2752</v>
      </c>
      <c r="J533" s="524" t="s">
        <v>1924</v>
      </c>
      <c r="K533" s="527"/>
      <c r="L533" s="524" t="s">
        <v>1922</v>
      </c>
      <c r="M533" s="527" t="s">
        <v>2753</v>
      </c>
      <c r="N533" s="524" t="s">
        <v>2103</v>
      </c>
      <c r="O533" s="527" t="s">
        <v>2785</v>
      </c>
      <c r="P533" s="524" t="s">
        <v>1924</v>
      </c>
      <c r="Q533" s="527"/>
      <c r="R533" s="524" t="s">
        <v>1924</v>
      </c>
      <c r="S533" s="527"/>
      <c r="T533" s="524" t="s">
        <v>1924</v>
      </c>
      <c r="U533" s="527" t="s">
        <v>1924</v>
      </c>
      <c r="V533" s="524" t="s">
        <v>1924</v>
      </c>
      <c r="W533" s="527"/>
      <c r="X533" s="524" t="s">
        <v>1924</v>
      </c>
      <c r="Y533" s="527" t="s">
        <v>1924</v>
      </c>
      <c r="Z533" s="528"/>
      <c r="AA533" s="528" t="s">
        <v>1924</v>
      </c>
      <c r="AB533" s="528"/>
      <c r="AC533" s="528"/>
      <c r="AD533" s="528"/>
      <c r="AE533" s="528"/>
      <c r="AF533" s="528"/>
      <c r="AG533" s="528"/>
      <c r="AH533" s="528"/>
      <c r="AI533" s="529" t="s">
        <v>1926</v>
      </c>
      <c r="AJ533" s="529" t="s">
        <v>1926</v>
      </c>
      <c r="AK533" s="523" t="s">
        <v>2755</v>
      </c>
      <c r="AL533" s="523" t="s">
        <v>2784</v>
      </c>
    </row>
    <row r="534" spans="1:38" ht="17.25" customHeight="1">
      <c r="A534" s="518" t="str">
        <f t="shared" si="8"/>
        <v xml:space="preserve">A03AD032-00023 Concrete Work Substructure Work Structural Concrete  Cement Type-2 25MPa ≤ F'c (Cylinder Strength) &lt; 30MPa     </v>
      </c>
      <c r="B534" s="523" t="s">
        <v>2786</v>
      </c>
      <c r="C534" s="523"/>
      <c r="D534" s="524" t="s">
        <v>2652</v>
      </c>
      <c r="E534" s="525" t="s">
        <v>2653</v>
      </c>
      <c r="F534" s="524" t="s">
        <v>2209</v>
      </c>
      <c r="G534" s="525" t="s">
        <v>2654</v>
      </c>
      <c r="H534" s="524" t="s">
        <v>2751</v>
      </c>
      <c r="I534" s="525" t="s">
        <v>2752</v>
      </c>
      <c r="J534" s="524" t="s">
        <v>1924</v>
      </c>
      <c r="K534" s="527"/>
      <c r="L534" s="524" t="s">
        <v>1929</v>
      </c>
      <c r="M534" s="527" t="s">
        <v>2757</v>
      </c>
      <c r="N534" s="524" t="s">
        <v>2103</v>
      </c>
      <c r="O534" s="527" t="s">
        <v>2785</v>
      </c>
      <c r="P534" s="524" t="s">
        <v>1924</v>
      </c>
      <c r="Q534" s="527"/>
      <c r="R534" s="524" t="s">
        <v>1924</v>
      </c>
      <c r="S534" s="527"/>
      <c r="T534" s="524" t="s">
        <v>1924</v>
      </c>
      <c r="U534" s="527" t="s">
        <v>1924</v>
      </c>
      <c r="V534" s="524" t="s">
        <v>1924</v>
      </c>
      <c r="W534" s="527"/>
      <c r="X534" s="524" t="s">
        <v>1924</v>
      </c>
      <c r="Y534" s="527" t="s">
        <v>1924</v>
      </c>
      <c r="Z534" s="528"/>
      <c r="AA534" s="528" t="s">
        <v>1924</v>
      </c>
      <c r="AB534" s="528"/>
      <c r="AC534" s="528"/>
      <c r="AD534" s="528"/>
      <c r="AE534" s="528"/>
      <c r="AF534" s="528"/>
      <c r="AG534" s="528"/>
      <c r="AH534" s="528"/>
      <c r="AI534" s="529" t="s">
        <v>1926</v>
      </c>
      <c r="AJ534" s="529" t="s">
        <v>1926</v>
      </c>
      <c r="AK534" s="523" t="s">
        <v>2755</v>
      </c>
      <c r="AL534" s="523" t="s">
        <v>2786</v>
      </c>
    </row>
    <row r="535" spans="1:38" ht="17.25" customHeight="1">
      <c r="A535" s="518" t="str">
        <f t="shared" si="8"/>
        <v xml:space="preserve">A03AD032-00024 Concrete Work Substructure Work Structural Concrete  Cement Type-5 25MPa ≤ F'c (Cylinder Strength) &lt; 30MPa     </v>
      </c>
      <c r="B535" s="523" t="s">
        <v>2787</v>
      </c>
      <c r="C535" s="523"/>
      <c r="D535" s="524" t="s">
        <v>2652</v>
      </c>
      <c r="E535" s="525" t="s">
        <v>2653</v>
      </c>
      <c r="F535" s="524" t="s">
        <v>2209</v>
      </c>
      <c r="G535" s="525" t="s">
        <v>2654</v>
      </c>
      <c r="H535" s="524" t="s">
        <v>2751</v>
      </c>
      <c r="I535" s="525" t="s">
        <v>2752</v>
      </c>
      <c r="J535" s="524" t="s">
        <v>1924</v>
      </c>
      <c r="K535" s="527"/>
      <c r="L535" s="524" t="s">
        <v>1932</v>
      </c>
      <c r="M535" s="527" t="s">
        <v>2759</v>
      </c>
      <c r="N535" s="524" t="s">
        <v>2103</v>
      </c>
      <c r="O535" s="527" t="s">
        <v>2785</v>
      </c>
      <c r="P535" s="524" t="s">
        <v>1924</v>
      </c>
      <c r="Q535" s="527"/>
      <c r="R535" s="524" t="s">
        <v>1924</v>
      </c>
      <c r="S535" s="527"/>
      <c r="T535" s="524" t="s">
        <v>1924</v>
      </c>
      <c r="U535" s="527" t="s">
        <v>1924</v>
      </c>
      <c r="V535" s="524" t="s">
        <v>1924</v>
      </c>
      <c r="W535" s="527"/>
      <c r="X535" s="524" t="s">
        <v>1924</v>
      </c>
      <c r="Y535" s="527" t="s">
        <v>1924</v>
      </c>
      <c r="Z535" s="528"/>
      <c r="AA535" s="528" t="s">
        <v>1924</v>
      </c>
      <c r="AB535" s="528"/>
      <c r="AC535" s="528"/>
      <c r="AD535" s="528"/>
      <c r="AE535" s="528"/>
      <c r="AF535" s="528"/>
      <c r="AG535" s="528"/>
      <c r="AH535" s="528"/>
      <c r="AI535" s="529" t="s">
        <v>1926</v>
      </c>
      <c r="AJ535" s="529" t="s">
        <v>1926</v>
      </c>
      <c r="AK535" s="523" t="s">
        <v>2755</v>
      </c>
      <c r="AL535" s="523" t="s">
        <v>2787</v>
      </c>
    </row>
    <row r="536" spans="1:38" ht="17.25" customHeight="1">
      <c r="A536" s="518" t="str">
        <f t="shared" si="8"/>
        <v xml:space="preserve">A03AD032-00025 Concrete Work Substructure Work Structural Concrete  Cement Type-1 20MPa ≤ F'c (Cylinder Strength) &lt; 25MPa     </v>
      </c>
      <c r="B536" s="523" t="s">
        <v>2788</v>
      </c>
      <c r="C536" s="523"/>
      <c r="D536" s="524" t="s">
        <v>2652</v>
      </c>
      <c r="E536" s="525" t="s">
        <v>2653</v>
      </c>
      <c r="F536" s="524" t="s">
        <v>2209</v>
      </c>
      <c r="G536" s="525" t="s">
        <v>2654</v>
      </c>
      <c r="H536" s="524" t="s">
        <v>2751</v>
      </c>
      <c r="I536" s="525" t="s">
        <v>2752</v>
      </c>
      <c r="J536" s="524" t="s">
        <v>1924</v>
      </c>
      <c r="K536" s="527"/>
      <c r="L536" s="524" t="s">
        <v>1922</v>
      </c>
      <c r="M536" s="527" t="s">
        <v>2753</v>
      </c>
      <c r="N536" s="524" t="s">
        <v>2106</v>
      </c>
      <c r="O536" s="527" t="s">
        <v>2789</v>
      </c>
      <c r="P536" s="524" t="s">
        <v>1924</v>
      </c>
      <c r="Q536" s="527"/>
      <c r="R536" s="524" t="s">
        <v>1924</v>
      </c>
      <c r="S536" s="527"/>
      <c r="T536" s="524" t="s">
        <v>1924</v>
      </c>
      <c r="U536" s="527" t="s">
        <v>1924</v>
      </c>
      <c r="V536" s="524" t="s">
        <v>1924</v>
      </c>
      <c r="W536" s="527"/>
      <c r="X536" s="524" t="s">
        <v>1924</v>
      </c>
      <c r="Y536" s="527" t="s">
        <v>1924</v>
      </c>
      <c r="Z536" s="528"/>
      <c r="AA536" s="528" t="s">
        <v>1924</v>
      </c>
      <c r="AB536" s="528"/>
      <c r="AC536" s="528"/>
      <c r="AD536" s="528"/>
      <c r="AE536" s="528"/>
      <c r="AF536" s="528"/>
      <c r="AG536" s="528"/>
      <c r="AH536" s="528"/>
      <c r="AI536" s="529" t="s">
        <v>1926</v>
      </c>
      <c r="AJ536" s="529" t="s">
        <v>1926</v>
      </c>
      <c r="AK536" s="523" t="s">
        <v>2755</v>
      </c>
      <c r="AL536" s="523" t="s">
        <v>2788</v>
      </c>
    </row>
    <row r="537" spans="1:38" ht="17.25" customHeight="1">
      <c r="A537" s="518" t="str">
        <f t="shared" si="8"/>
        <v xml:space="preserve">A03AD032-00026 Concrete Work Substructure Work Structural Concrete  Cement Type-2 20MPa ≤ F'c (Cylinder Strength) &lt; 25MPa     </v>
      </c>
      <c r="B537" s="523" t="s">
        <v>2790</v>
      </c>
      <c r="C537" s="523"/>
      <c r="D537" s="524" t="s">
        <v>2652</v>
      </c>
      <c r="E537" s="525" t="s">
        <v>2653</v>
      </c>
      <c r="F537" s="524" t="s">
        <v>2209</v>
      </c>
      <c r="G537" s="525" t="s">
        <v>2654</v>
      </c>
      <c r="H537" s="524" t="s">
        <v>2751</v>
      </c>
      <c r="I537" s="525" t="s">
        <v>2752</v>
      </c>
      <c r="J537" s="524" t="s">
        <v>1924</v>
      </c>
      <c r="K537" s="527"/>
      <c r="L537" s="524" t="s">
        <v>1929</v>
      </c>
      <c r="M537" s="527" t="s">
        <v>2757</v>
      </c>
      <c r="N537" s="524" t="s">
        <v>2106</v>
      </c>
      <c r="O537" s="527" t="s">
        <v>2789</v>
      </c>
      <c r="P537" s="524" t="s">
        <v>1924</v>
      </c>
      <c r="Q537" s="527"/>
      <c r="R537" s="524" t="s">
        <v>1924</v>
      </c>
      <c r="S537" s="527"/>
      <c r="T537" s="524" t="s">
        <v>1924</v>
      </c>
      <c r="U537" s="527" t="s">
        <v>1924</v>
      </c>
      <c r="V537" s="524" t="s">
        <v>1924</v>
      </c>
      <c r="W537" s="527"/>
      <c r="X537" s="524" t="s">
        <v>1924</v>
      </c>
      <c r="Y537" s="527" t="s">
        <v>1924</v>
      </c>
      <c r="Z537" s="528"/>
      <c r="AA537" s="528" t="s">
        <v>1924</v>
      </c>
      <c r="AB537" s="528"/>
      <c r="AC537" s="528"/>
      <c r="AD537" s="528"/>
      <c r="AE537" s="528"/>
      <c r="AF537" s="528"/>
      <c r="AG537" s="528"/>
      <c r="AH537" s="528"/>
      <c r="AI537" s="529" t="s">
        <v>1926</v>
      </c>
      <c r="AJ537" s="529" t="s">
        <v>1926</v>
      </c>
      <c r="AK537" s="523" t="s">
        <v>2755</v>
      </c>
      <c r="AL537" s="523" t="s">
        <v>2790</v>
      </c>
    </row>
    <row r="538" spans="1:38" ht="17.25" customHeight="1">
      <c r="A538" s="518" t="str">
        <f t="shared" si="8"/>
        <v xml:space="preserve">A03AD032-00027 Concrete Work Substructure Work Structural Concrete  Cement Type-5 20MPa ≤ F'c (Cylinder Strength) &lt; 25MPa     </v>
      </c>
      <c r="B538" s="523" t="s">
        <v>2791</v>
      </c>
      <c r="C538" s="523"/>
      <c r="D538" s="524" t="s">
        <v>2652</v>
      </c>
      <c r="E538" s="525" t="s">
        <v>2653</v>
      </c>
      <c r="F538" s="524" t="s">
        <v>2209</v>
      </c>
      <c r="G538" s="525" t="s">
        <v>2654</v>
      </c>
      <c r="H538" s="524" t="s">
        <v>2751</v>
      </c>
      <c r="I538" s="525" t="s">
        <v>2752</v>
      </c>
      <c r="J538" s="524" t="s">
        <v>1924</v>
      </c>
      <c r="K538" s="527"/>
      <c r="L538" s="524" t="s">
        <v>1932</v>
      </c>
      <c r="M538" s="527" t="s">
        <v>2759</v>
      </c>
      <c r="N538" s="524" t="s">
        <v>2106</v>
      </c>
      <c r="O538" s="527" t="s">
        <v>2789</v>
      </c>
      <c r="P538" s="524" t="s">
        <v>1924</v>
      </c>
      <c r="Q538" s="527"/>
      <c r="R538" s="524" t="s">
        <v>1924</v>
      </c>
      <c r="S538" s="527"/>
      <c r="T538" s="524" t="s">
        <v>1924</v>
      </c>
      <c r="U538" s="527" t="s">
        <v>1924</v>
      </c>
      <c r="V538" s="524" t="s">
        <v>1924</v>
      </c>
      <c r="W538" s="527"/>
      <c r="X538" s="524" t="s">
        <v>1924</v>
      </c>
      <c r="Y538" s="527" t="s">
        <v>1924</v>
      </c>
      <c r="Z538" s="528"/>
      <c r="AA538" s="528" t="s">
        <v>1924</v>
      </c>
      <c r="AB538" s="528"/>
      <c r="AC538" s="528"/>
      <c r="AD538" s="528"/>
      <c r="AE538" s="528"/>
      <c r="AF538" s="528"/>
      <c r="AG538" s="528"/>
      <c r="AH538" s="528"/>
      <c r="AI538" s="529" t="s">
        <v>1926</v>
      </c>
      <c r="AJ538" s="529" t="s">
        <v>1926</v>
      </c>
      <c r="AK538" s="523" t="s">
        <v>2755</v>
      </c>
      <c r="AL538" s="523" t="s">
        <v>2791</v>
      </c>
    </row>
    <row r="539" spans="1:38" ht="17.25" customHeight="1">
      <c r="A539" s="518" t="str">
        <f t="shared" si="8"/>
        <v xml:space="preserve">A03AD032-00028 Concrete Work Substructure Work Structural Concrete  Cement Type-1 F'c (Cylinder Strength) &lt; 20MPa     </v>
      </c>
      <c r="B539" s="523" t="s">
        <v>2792</v>
      </c>
      <c r="C539" s="523"/>
      <c r="D539" s="524" t="s">
        <v>2652</v>
      </c>
      <c r="E539" s="525" t="s">
        <v>2653</v>
      </c>
      <c r="F539" s="524" t="s">
        <v>2209</v>
      </c>
      <c r="G539" s="525" t="s">
        <v>2654</v>
      </c>
      <c r="H539" s="524" t="s">
        <v>2751</v>
      </c>
      <c r="I539" s="525" t="s">
        <v>2752</v>
      </c>
      <c r="J539" s="524" t="s">
        <v>1924</v>
      </c>
      <c r="K539" s="527"/>
      <c r="L539" s="524" t="s">
        <v>1922</v>
      </c>
      <c r="M539" s="527" t="s">
        <v>2753</v>
      </c>
      <c r="N539" s="524" t="s">
        <v>2793</v>
      </c>
      <c r="O539" s="527" t="s">
        <v>2794</v>
      </c>
      <c r="P539" s="524" t="s">
        <v>1924</v>
      </c>
      <c r="Q539" s="527"/>
      <c r="R539" s="524" t="s">
        <v>1924</v>
      </c>
      <c r="S539" s="527"/>
      <c r="T539" s="524" t="s">
        <v>1924</v>
      </c>
      <c r="U539" s="527" t="s">
        <v>1924</v>
      </c>
      <c r="V539" s="524" t="s">
        <v>1924</v>
      </c>
      <c r="W539" s="527"/>
      <c r="X539" s="524" t="s">
        <v>1924</v>
      </c>
      <c r="Y539" s="527" t="s">
        <v>1924</v>
      </c>
      <c r="Z539" s="528"/>
      <c r="AA539" s="528" t="s">
        <v>1924</v>
      </c>
      <c r="AB539" s="528"/>
      <c r="AC539" s="528"/>
      <c r="AD539" s="528"/>
      <c r="AE539" s="528"/>
      <c r="AF539" s="528"/>
      <c r="AG539" s="528"/>
      <c r="AH539" s="528"/>
      <c r="AI539" s="529" t="s">
        <v>1926</v>
      </c>
      <c r="AJ539" s="529" t="s">
        <v>1926</v>
      </c>
      <c r="AK539" s="523" t="s">
        <v>2755</v>
      </c>
      <c r="AL539" s="523" t="s">
        <v>2792</v>
      </c>
    </row>
    <row r="540" spans="1:38" ht="17.25" customHeight="1">
      <c r="A540" s="518" t="str">
        <f t="shared" si="8"/>
        <v xml:space="preserve">A03AD032-00029 Concrete Work Substructure Work Structural Concrete  Cement Type-2 F'c (Cylinder Strength) &lt; 20MPa     </v>
      </c>
      <c r="B540" s="523" t="s">
        <v>2795</v>
      </c>
      <c r="C540" s="523"/>
      <c r="D540" s="524" t="s">
        <v>2652</v>
      </c>
      <c r="E540" s="525" t="s">
        <v>2653</v>
      </c>
      <c r="F540" s="524" t="s">
        <v>2209</v>
      </c>
      <c r="G540" s="525" t="s">
        <v>2654</v>
      </c>
      <c r="H540" s="524" t="s">
        <v>2751</v>
      </c>
      <c r="I540" s="525" t="s">
        <v>2752</v>
      </c>
      <c r="J540" s="524" t="s">
        <v>1924</v>
      </c>
      <c r="K540" s="527"/>
      <c r="L540" s="524" t="s">
        <v>1929</v>
      </c>
      <c r="M540" s="527" t="s">
        <v>2757</v>
      </c>
      <c r="N540" s="524" t="s">
        <v>2793</v>
      </c>
      <c r="O540" s="527" t="s">
        <v>2794</v>
      </c>
      <c r="P540" s="524" t="s">
        <v>1924</v>
      </c>
      <c r="Q540" s="527"/>
      <c r="R540" s="524" t="s">
        <v>1924</v>
      </c>
      <c r="S540" s="527"/>
      <c r="T540" s="524" t="s">
        <v>1924</v>
      </c>
      <c r="U540" s="527" t="s">
        <v>1924</v>
      </c>
      <c r="V540" s="524" t="s">
        <v>1924</v>
      </c>
      <c r="W540" s="527"/>
      <c r="X540" s="524" t="s">
        <v>1924</v>
      </c>
      <c r="Y540" s="527" t="s">
        <v>1924</v>
      </c>
      <c r="Z540" s="528"/>
      <c r="AA540" s="528" t="s">
        <v>1924</v>
      </c>
      <c r="AB540" s="528"/>
      <c r="AC540" s="528"/>
      <c r="AD540" s="528"/>
      <c r="AE540" s="528"/>
      <c r="AF540" s="528"/>
      <c r="AG540" s="528"/>
      <c r="AH540" s="528"/>
      <c r="AI540" s="529" t="s">
        <v>1926</v>
      </c>
      <c r="AJ540" s="529" t="s">
        <v>1926</v>
      </c>
      <c r="AK540" s="523" t="s">
        <v>2755</v>
      </c>
      <c r="AL540" s="523" t="s">
        <v>2795</v>
      </c>
    </row>
    <row r="541" spans="1:38" ht="17.25" customHeight="1">
      <c r="A541" s="518" t="str">
        <f t="shared" si="8"/>
        <v xml:space="preserve">A03AD032-00030 Concrete Work Substructure Work Structural Concrete  Cement Type-5 F'c (Cylinder Strength) &lt; 20MPa     </v>
      </c>
      <c r="B541" s="523" t="s">
        <v>2796</v>
      </c>
      <c r="C541" s="523"/>
      <c r="D541" s="524" t="s">
        <v>2652</v>
      </c>
      <c r="E541" s="525" t="s">
        <v>2653</v>
      </c>
      <c r="F541" s="524" t="s">
        <v>2209</v>
      </c>
      <c r="G541" s="525" t="s">
        <v>2654</v>
      </c>
      <c r="H541" s="524" t="s">
        <v>2751</v>
      </c>
      <c r="I541" s="525" t="s">
        <v>2752</v>
      </c>
      <c r="J541" s="524" t="s">
        <v>1924</v>
      </c>
      <c r="K541" s="527"/>
      <c r="L541" s="524" t="s">
        <v>1932</v>
      </c>
      <c r="M541" s="527" t="s">
        <v>2759</v>
      </c>
      <c r="N541" s="524" t="s">
        <v>2793</v>
      </c>
      <c r="O541" s="527" t="s">
        <v>2794</v>
      </c>
      <c r="P541" s="524" t="s">
        <v>1924</v>
      </c>
      <c r="Q541" s="527"/>
      <c r="R541" s="524" t="s">
        <v>1924</v>
      </c>
      <c r="S541" s="527"/>
      <c r="T541" s="524" t="s">
        <v>1924</v>
      </c>
      <c r="U541" s="527" t="s">
        <v>1924</v>
      </c>
      <c r="V541" s="524" t="s">
        <v>1924</v>
      </c>
      <c r="W541" s="527"/>
      <c r="X541" s="524" t="s">
        <v>1924</v>
      </c>
      <c r="Y541" s="527" t="s">
        <v>1924</v>
      </c>
      <c r="Z541" s="528"/>
      <c r="AA541" s="528" t="s">
        <v>1924</v>
      </c>
      <c r="AB541" s="528"/>
      <c r="AC541" s="528"/>
      <c r="AD541" s="528"/>
      <c r="AE541" s="528"/>
      <c r="AF541" s="528"/>
      <c r="AG541" s="528"/>
      <c r="AH541" s="528"/>
      <c r="AI541" s="529" t="s">
        <v>1926</v>
      </c>
      <c r="AJ541" s="529" t="s">
        <v>1926</v>
      </c>
      <c r="AK541" s="523" t="s">
        <v>2755</v>
      </c>
      <c r="AL541" s="523" t="s">
        <v>2796</v>
      </c>
    </row>
    <row r="542" spans="1:38" ht="17.25" customHeight="1">
      <c r="A542" s="518" t="str">
        <f t="shared" si="8"/>
        <v xml:space="preserve">A03AD033-00001 Concrete Work Substructure Work Colored Concrete  Cement Type-1 F'c (Cylinder Strength) &gt; 35MPa     </v>
      </c>
      <c r="B542" s="523" t="s">
        <v>2797</v>
      </c>
      <c r="C542" s="523"/>
      <c r="D542" s="524" t="s">
        <v>2652</v>
      </c>
      <c r="E542" s="525" t="s">
        <v>2653</v>
      </c>
      <c r="F542" s="524" t="s">
        <v>2209</v>
      </c>
      <c r="G542" s="525" t="s">
        <v>2654</v>
      </c>
      <c r="H542" s="524" t="s">
        <v>2798</v>
      </c>
      <c r="I542" s="525" t="s">
        <v>2799</v>
      </c>
      <c r="J542" s="524" t="s">
        <v>1924</v>
      </c>
      <c r="K542" s="527"/>
      <c r="L542" s="524" t="s">
        <v>1922</v>
      </c>
      <c r="M542" s="527" t="s">
        <v>2753</v>
      </c>
      <c r="N542" s="524" t="s">
        <v>1922</v>
      </c>
      <c r="O542" s="527" t="s">
        <v>2754</v>
      </c>
      <c r="P542" s="524" t="s">
        <v>1924</v>
      </c>
      <c r="Q542" s="527"/>
      <c r="R542" s="524" t="s">
        <v>1924</v>
      </c>
      <c r="S542" s="527"/>
      <c r="T542" s="524" t="s">
        <v>1924</v>
      </c>
      <c r="U542" s="527" t="s">
        <v>1924</v>
      </c>
      <c r="V542" s="524" t="s">
        <v>1924</v>
      </c>
      <c r="W542" s="527"/>
      <c r="X542" s="524" t="s">
        <v>1924</v>
      </c>
      <c r="Y542" s="527" t="s">
        <v>1924</v>
      </c>
      <c r="Z542" s="528"/>
      <c r="AA542" s="528" t="s">
        <v>1924</v>
      </c>
      <c r="AB542" s="528"/>
      <c r="AC542" s="528"/>
      <c r="AD542" s="528"/>
      <c r="AE542" s="528"/>
      <c r="AF542" s="528"/>
      <c r="AG542" s="528"/>
      <c r="AH542" s="528"/>
      <c r="AI542" s="529" t="s">
        <v>1926</v>
      </c>
      <c r="AJ542" s="529" t="s">
        <v>1926</v>
      </c>
      <c r="AK542" s="523" t="s">
        <v>2800</v>
      </c>
      <c r="AL542" s="523" t="s">
        <v>2797</v>
      </c>
    </row>
    <row r="543" spans="1:38" ht="17.25" customHeight="1">
      <c r="A543" s="518" t="str">
        <f t="shared" si="8"/>
        <v xml:space="preserve">A03AD033-00002 Concrete Work Substructure Work Colored Concrete  Cement Type-2 F'c (Cylinder Strength) &gt; 35MPa     </v>
      </c>
      <c r="B543" s="523" t="s">
        <v>2801</v>
      </c>
      <c r="C543" s="523"/>
      <c r="D543" s="524" t="s">
        <v>2652</v>
      </c>
      <c r="E543" s="525" t="s">
        <v>2653</v>
      </c>
      <c r="F543" s="524" t="s">
        <v>2209</v>
      </c>
      <c r="G543" s="525" t="s">
        <v>2654</v>
      </c>
      <c r="H543" s="524" t="s">
        <v>2798</v>
      </c>
      <c r="I543" s="525" t="s">
        <v>2799</v>
      </c>
      <c r="J543" s="524" t="s">
        <v>1924</v>
      </c>
      <c r="K543" s="527"/>
      <c r="L543" s="524" t="s">
        <v>1929</v>
      </c>
      <c r="M543" s="527" t="s">
        <v>2757</v>
      </c>
      <c r="N543" s="524" t="s">
        <v>1922</v>
      </c>
      <c r="O543" s="527" t="s">
        <v>2754</v>
      </c>
      <c r="P543" s="524" t="s">
        <v>1924</v>
      </c>
      <c r="Q543" s="527"/>
      <c r="R543" s="524" t="s">
        <v>1924</v>
      </c>
      <c r="S543" s="527"/>
      <c r="T543" s="524" t="s">
        <v>1924</v>
      </c>
      <c r="U543" s="527" t="s">
        <v>1924</v>
      </c>
      <c r="V543" s="524" t="s">
        <v>1924</v>
      </c>
      <c r="W543" s="527"/>
      <c r="X543" s="524" t="s">
        <v>1924</v>
      </c>
      <c r="Y543" s="527" t="s">
        <v>1924</v>
      </c>
      <c r="Z543" s="528"/>
      <c r="AA543" s="528" t="s">
        <v>1924</v>
      </c>
      <c r="AB543" s="528"/>
      <c r="AC543" s="528"/>
      <c r="AD543" s="528"/>
      <c r="AE543" s="528"/>
      <c r="AF543" s="528"/>
      <c r="AG543" s="528"/>
      <c r="AH543" s="528"/>
      <c r="AI543" s="529" t="s">
        <v>1926</v>
      </c>
      <c r="AJ543" s="529" t="s">
        <v>1926</v>
      </c>
      <c r="AK543" s="523" t="s">
        <v>2800</v>
      </c>
      <c r="AL543" s="523" t="s">
        <v>2801</v>
      </c>
    </row>
    <row r="544" spans="1:38" ht="17.25" customHeight="1">
      <c r="A544" s="518" t="str">
        <f t="shared" si="8"/>
        <v xml:space="preserve">A03AD033-00003 Concrete Work Substructure Work Colored Concrete  Cement Type-5 F'c (Cylinder Strength) &gt; 35MPa     </v>
      </c>
      <c r="B544" s="523" t="s">
        <v>2802</v>
      </c>
      <c r="C544" s="523"/>
      <c r="D544" s="524" t="s">
        <v>2652</v>
      </c>
      <c r="E544" s="525" t="s">
        <v>2653</v>
      </c>
      <c r="F544" s="524" t="s">
        <v>2209</v>
      </c>
      <c r="G544" s="525" t="s">
        <v>2654</v>
      </c>
      <c r="H544" s="524" t="s">
        <v>2798</v>
      </c>
      <c r="I544" s="525" t="s">
        <v>2799</v>
      </c>
      <c r="J544" s="524" t="s">
        <v>1924</v>
      </c>
      <c r="K544" s="527"/>
      <c r="L544" s="524" t="s">
        <v>1932</v>
      </c>
      <c r="M544" s="527" t="s">
        <v>2759</v>
      </c>
      <c r="N544" s="524" t="s">
        <v>1922</v>
      </c>
      <c r="O544" s="527" t="s">
        <v>2754</v>
      </c>
      <c r="P544" s="524" t="s">
        <v>1924</v>
      </c>
      <c r="Q544" s="527"/>
      <c r="R544" s="524" t="s">
        <v>1924</v>
      </c>
      <c r="S544" s="527"/>
      <c r="T544" s="524" t="s">
        <v>1924</v>
      </c>
      <c r="U544" s="527" t="s">
        <v>1924</v>
      </c>
      <c r="V544" s="524" t="s">
        <v>1924</v>
      </c>
      <c r="W544" s="527"/>
      <c r="X544" s="524" t="s">
        <v>1924</v>
      </c>
      <c r="Y544" s="527" t="s">
        <v>1924</v>
      </c>
      <c r="Z544" s="528"/>
      <c r="AA544" s="528" t="s">
        <v>1924</v>
      </c>
      <c r="AB544" s="528"/>
      <c r="AC544" s="528"/>
      <c r="AD544" s="528"/>
      <c r="AE544" s="528"/>
      <c r="AF544" s="528"/>
      <c r="AG544" s="528"/>
      <c r="AH544" s="528"/>
      <c r="AI544" s="529" t="s">
        <v>1926</v>
      </c>
      <c r="AJ544" s="529" t="s">
        <v>1926</v>
      </c>
      <c r="AK544" s="523" t="s">
        <v>2800</v>
      </c>
      <c r="AL544" s="523" t="s">
        <v>2802</v>
      </c>
    </row>
    <row r="545" spans="1:38" ht="17.25" customHeight="1">
      <c r="A545" s="518" t="str">
        <f t="shared" si="8"/>
        <v xml:space="preserve">A03AD033-00004 Concrete Work Substructure Work Colored Concrete  Cement Type-1 30MPa &lt; F'c (Cylinder Strength) ≤ 35MPa     </v>
      </c>
      <c r="B545" s="523" t="s">
        <v>2803</v>
      </c>
      <c r="C545" s="523"/>
      <c r="D545" s="524" t="s">
        <v>2652</v>
      </c>
      <c r="E545" s="525" t="s">
        <v>2653</v>
      </c>
      <c r="F545" s="524" t="s">
        <v>2209</v>
      </c>
      <c r="G545" s="525" t="s">
        <v>2654</v>
      </c>
      <c r="H545" s="524" t="s">
        <v>2798</v>
      </c>
      <c r="I545" s="525" t="s">
        <v>2799</v>
      </c>
      <c r="J545" s="524" t="s">
        <v>1924</v>
      </c>
      <c r="K545" s="527"/>
      <c r="L545" s="524" t="s">
        <v>1922</v>
      </c>
      <c r="M545" s="527" t="s">
        <v>2753</v>
      </c>
      <c r="N545" s="524" t="s">
        <v>1929</v>
      </c>
      <c r="O545" s="527" t="s">
        <v>2761</v>
      </c>
      <c r="P545" s="524" t="s">
        <v>1924</v>
      </c>
      <c r="Q545" s="527"/>
      <c r="R545" s="524" t="s">
        <v>1924</v>
      </c>
      <c r="S545" s="527"/>
      <c r="T545" s="524" t="s">
        <v>1924</v>
      </c>
      <c r="U545" s="527" t="s">
        <v>1924</v>
      </c>
      <c r="V545" s="524" t="s">
        <v>1924</v>
      </c>
      <c r="W545" s="527"/>
      <c r="X545" s="524" t="s">
        <v>1924</v>
      </c>
      <c r="Y545" s="527" t="s">
        <v>1924</v>
      </c>
      <c r="Z545" s="528"/>
      <c r="AA545" s="528" t="s">
        <v>1924</v>
      </c>
      <c r="AB545" s="528"/>
      <c r="AC545" s="528"/>
      <c r="AD545" s="528"/>
      <c r="AE545" s="528"/>
      <c r="AF545" s="528"/>
      <c r="AG545" s="528"/>
      <c r="AH545" s="528"/>
      <c r="AI545" s="529" t="s">
        <v>1926</v>
      </c>
      <c r="AJ545" s="529" t="s">
        <v>1926</v>
      </c>
      <c r="AK545" s="523" t="s">
        <v>2800</v>
      </c>
      <c r="AL545" s="523" t="s">
        <v>2803</v>
      </c>
    </row>
    <row r="546" spans="1:38" ht="17.25" customHeight="1">
      <c r="A546" s="518" t="str">
        <f t="shared" si="8"/>
        <v xml:space="preserve">A03AD033-00005 Concrete Work Substructure Work Colored Concrete  Cement Type-2 30MPa &lt; F'c (Cylinder Strength) ≤ 35MPa     </v>
      </c>
      <c r="B546" s="523" t="s">
        <v>2804</v>
      </c>
      <c r="C546" s="523"/>
      <c r="D546" s="524" t="s">
        <v>2652</v>
      </c>
      <c r="E546" s="525" t="s">
        <v>2653</v>
      </c>
      <c r="F546" s="524" t="s">
        <v>2209</v>
      </c>
      <c r="G546" s="525" t="s">
        <v>2654</v>
      </c>
      <c r="H546" s="524" t="s">
        <v>2798</v>
      </c>
      <c r="I546" s="525" t="s">
        <v>2799</v>
      </c>
      <c r="J546" s="524" t="s">
        <v>1924</v>
      </c>
      <c r="K546" s="527"/>
      <c r="L546" s="524" t="s">
        <v>1929</v>
      </c>
      <c r="M546" s="527" t="s">
        <v>2757</v>
      </c>
      <c r="N546" s="524" t="s">
        <v>1929</v>
      </c>
      <c r="O546" s="527" t="s">
        <v>2761</v>
      </c>
      <c r="P546" s="524" t="s">
        <v>1924</v>
      </c>
      <c r="Q546" s="527"/>
      <c r="R546" s="524" t="s">
        <v>1924</v>
      </c>
      <c r="S546" s="527"/>
      <c r="T546" s="524" t="s">
        <v>1924</v>
      </c>
      <c r="U546" s="527" t="s">
        <v>1924</v>
      </c>
      <c r="V546" s="524" t="s">
        <v>1924</v>
      </c>
      <c r="W546" s="527"/>
      <c r="X546" s="524" t="s">
        <v>1924</v>
      </c>
      <c r="Y546" s="527" t="s">
        <v>1924</v>
      </c>
      <c r="Z546" s="528"/>
      <c r="AA546" s="528" t="s">
        <v>1924</v>
      </c>
      <c r="AB546" s="528"/>
      <c r="AC546" s="528"/>
      <c r="AD546" s="528"/>
      <c r="AE546" s="528"/>
      <c r="AF546" s="528"/>
      <c r="AG546" s="528"/>
      <c r="AH546" s="528"/>
      <c r="AI546" s="529" t="s">
        <v>1926</v>
      </c>
      <c r="AJ546" s="529" t="s">
        <v>1926</v>
      </c>
      <c r="AK546" s="523" t="s">
        <v>2800</v>
      </c>
      <c r="AL546" s="523" t="s">
        <v>2804</v>
      </c>
    </row>
    <row r="547" spans="1:38" ht="17.25" customHeight="1">
      <c r="A547" s="518" t="str">
        <f t="shared" si="8"/>
        <v xml:space="preserve">A03AD033-00006 Concrete Work Substructure Work Colored Concrete  Cement Type-5 30MPa &lt; F'c (Cylinder Strength) ≤ 35MPa     </v>
      </c>
      <c r="B547" s="523" t="s">
        <v>2805</v>
      </c>
      <c r="C547" s="523"/>
      <c r="D547" s="524" t="s">
        <v>2652</v>
      </c>
      <c r="E547" s="525" t="s">
        <v>2653</v>
      </c>
      <c r="F547" s="524" t="s">
        <v>2209</v>
      </c>
      <c r="G547" s="525" t="s">
        <v>2654</v>
      </c>
      <c r="H547" s="524" t="s">
        <v>2798</v>
      </c>
      <c r="I547" s="525" t="s">
        <v>2799</v>
      </c>
      <c r="J547" s="524" t="s">
        <v>1924</v>
      </c>
      <c r="K547" s="527"/>
      <c r="L547" s="524" t="s">
        <v>1932</v>
      </c>
      <c r="M547" s="527" t="s">
        <v>2759</v>
      </c>
      <c r="N547" s="524" t="s">
        <v>1929</v>
      </c>
      <c r="O547" s="527" t="s">
        <v>2761</v>
      </c>
      <c r="P547" s="524" t="s">
        <v>1924</v>
      </c>
      <c r="Q547" s="527"/>
      <c r="R547" s="524" t="s">
        <v>1924</v>
      </c>
      <c r="S547" s="527"/>
      <c r="T547" s="524" t="s">
        <v>1924</v>
      </c>
      <c r="U547" s="527" t="s">
        <v>1924</v>
      </c>
      <c r="V547" s="524" t="s">
        <v>1924</v>
      </c>
      <c r="W547" s="527"/>
      <c r="X547" s="524" t="s">
        <v>1924</v>
      </c>
      <c r="Y547" s="527" t="s">
        <v>1924</v>
      </c>
      <c r="Z547" s="528"/>
      <c r="AA547" s="528" t="s">
        <v>1924</v>
      </c>
      <c r="AB547" s="528"/>
      <c r="AC547" s="528"/>
      <c r="AD547" s="528"/>
      <c r="AE547" s="528"/>
      <c r="AF547" s="528"/>
      <c r="AG547" s="528"/>
      <c r="AH547" s="528"/>
      <c r="AI547" s="529" t="s">
        <v>1926</v>
      </c>
      <c r="AJ547" s="529" t="s">
        <v>1926</v>
      </c>
      <c r="AK547" s="523" t="s">
        <v>2800</v>
      </c>
      <c r="AL547" s="523" t="s">
        <v>2805</v>
      </c>
    </row>
    <row r="548" spans="1:38" ht="17.25" customHeight="1">
      <c r="A548" s="518" t="str">
        <f t="shared" si="8"/>
        <v xml:space="preserve">A03AD033-00007 Concrete Work Substructure Work Colored Concrete  Cement Type-1 25MPa &lt; F'c (Cylinder Strength) ≤ 30MPa     </v>
      </c>
      <c r="B548" s="523" t="s">
        <v>2806</v>
      </c>
      <c r="C548" s="523"/>
      <c r="D548" s="524" t="s">
        <v>2652</v>
      </c>
      <c r="E548" s="525" t="s">
        <v>2653</v>
      </c>
      <c r="F548" s="524" t="s">
        <v>2209</v>
      </c>
      <c r="G548" s="525" t="s">
        <v>2654</v>
      </c>
      <c r="H548" s="524" t="s">
        <v>2798</v>
      </c>
      <c r="I548" s="525" t="s">
        <v>2799</v>
      </c>
      <c r="J548" s="524" t="s">
        <v>1924</v>
      </c>
      <c r="K548" s="527"/>
      <c r="L548" s="524" t="s">
        <v>1922</v>
      </c>
      <c r="M548" s="527" t="s">
        <v>2753</v>
      </c>
      <c r="N548" s="524" t="s">
        <v>1932</v>
      </c>
      <c r="O548" s="527" t="s">
        <v>2765</v>
      </c>
      <c r="P548" s="524" t="s">
        <v>1924</v>
      </c>
      <c r="Q548" s="527"/>
      <c r="R548" s="524" t="s">
        <v>1924</v>
      </c>
      <c r="S548" s="527"/>
      <c r="T548" s="524" t="s">
        <v>1924</v>
      </c>
      <c r="U548" s="527" t="s">
        <v>1924</v>
      </c>
      <c r="V548" s="524" t="s">
        <v>1924</v>
      </c>
      <c r="W548" s="527"/>
      <c r="X548" s="524" t="s">
        <v>1924</v>
      </c>
      <c r="Y548" s="527" t="s">
        <v>1924</v>
      </c>
      <c r="Z548" s="528"/>
      <c r="AA548" s="528" t="s">
        <v>1924</v>
      </c>
      <c r="AB548" s="528"/>
      <c r="AC548" s="528"/>
      <c r="AD548" s="528"/>
      <c r="AE548" s="528"/>
      <c r="AF548" s="528"/>
      <c r="AG548" s="528"/>
      <c r="AH548" s="528"/>
      <c r="AI548" s="529" t="s">
        <v>1926</v>
      </c>
      <c r="AJ548" s="529" t="s">
        <v>1926</v>
      </c>
      <c r="AK548" s="523" t="s">
        <v>2800</v>
      </c>
      <c r="AL548" s="523" t="s">
        <v>2806</v>
      </c>
    </row>
    <row r="549" spans="1:38" ht="17.25" customHeight="1">
      <c r="A549" s="518" t="str">
        <f t="shared" si="8"/>
        <v xml:space="preserve">A03AD033-00008 Concrete Work Substructure Work Colored Concrete  Cement Type-2 25MPa &lt; F'c (Cylinder Strength) ≤ 30MPa     </v>
      </c>
      <c r="B549" s="523" t="s">
        <v>2807</v>
      </c>
      <c r="C549" s="523"/>
      <c r="D549" s="524" t="s">
        <v>2652</v>
      </c>
      <c r="E549" s="525" t="s">
        <v>2653</v>
      </c>
      <c r="F549" s="524" t="s">
        <v>2209</v>
      </c>
      <c r="G549" s="525" t="s">
        <v>2654</v>
      </c>
      <c r="H549" s="524" t="s">
        <v>2798</v>
      </c>
      <c r="I549" s="525" t="s">
        <v>2799</v>
      </c>
      <c r="J549" s="524" t="s">
        <v>1924</v>
      </c>
      <c r="K549" s="527"/>
      <c r="L549" s="524" t="s">
        <v>1929</v>
      </c>
      <c r="M549" s="527" t="s">
        <v>2757</v>
      </c>
      <c r="N549" s="524" t="s">
        <v>1932</v>
      </c>
      <c r="O549" s="527" t="s">
        <v>2765</v>
      </c>
      <c r="P549" s="524" t="s">
        <v>1924</v>
      </c>
      <c r="Q549" s="527"/>
      <c r="R549" s="524" t="s">
        <v>1924</v>
      </c>
      <c r="S549" s="527"/>
      <c r="T549" s="524" t="s">
        <v>1924</v>
      </c>
      <c r="U549" s="527" t="s">
        <v>1924</v>
      </c>
      <c r="V549" s="524" t="s">
        <v>1924</v>
      </c>
      <c r="W549" s="527"/>
      <c r="X549" s="524" t="s">
        <v>1924</v>
      </c>
      <c r="Y549" s="527" t="s">
        <v>1924</v>
      </c>
      <c r="Z549" s="528"/>
      <c r="AA549" s="528" t="s">
        <v>1924</v>
      </c>
      <c r="AB549" s="528"/>
      <c r="AC549" s="528"/>
      <c r="AD549" s="528"/>
      <c r="AE549" s="528"/>
      <c r="AF549" s="528"/>
      <c r="AG549" s="528"/>
      <c r="AH549" s="528"/>
      <c r="AI549" s="529" t="s">
        <v>1926</v>
      </c>
      <c r="AJ549" s="529" t="s">
        <v>1926</v>
      </c>
      <c r="AK549" s="523" t="s">
        <v>2800</v>
      </c>
      <c r="AL549" s="523" t="s">
        <v>2807</v>
      </c>
    </row>
    <row r="550" spans="1:38" ht="17.25" customHeight="1">
      <c r="A550" s="518" t="str">
        <f t="shared" si="8"/>
        <v xml:space="preserve">A03AD033-00009 Concrete Work Substructure Work Colored Concrete  Cement Type-5 25MPa &lt; F'c (Cylinder Strength) ≤ 30MPa     </v>
      </c>
      <c r="B550" s="523" t="s">
        <v>2808</v>
      </c>
      <c r="C550" s="523"/>
      <c r="D550" s="524" t="s">
        <v>2652</v>
      </c>
      <c r="E550" s="525" t="s">
        <v>2653</v>
      </c>
      <c r="F550" s="524" t="s">
        <v>2209</v>
      </c>
      <c r="G550" s="525" t="s">
        <v>2654</v>
      </c>
      <c r="H550" s="524" t="s">
        <v>2798</v>
      </c>
      <c r="I550" s="525" t="s">
        <v>2799</v>
      </c>
      <c r="J550" s="524" t="s">
        <v>1924</v>
      </c>
      <c r="K550" s="527"/>
      <c r="L550" s="524" t="s">
        <v>1932</v>
      </c>
      <c r="M550" s="527" t="s">
        <v>2759</v>
      </c>
      <c r="N550" s="524" t="s">
        <v>1932</v>
      </c>
      <c r="O550" s="527" t="s">
        <v>2765</v>
      </c>
      <c r="P550" s="524" t="s">
        <v>1924</v>
      </c>
      <c r="Q550" s="527"/>
      <c r="R550" s="524" t="s">
        <v>1924</v>
      </c>
      <c r="S550" s="527"/>
      <c r="T550" s="524" t="s">
        <v>1924</v>
      </c>
      <c r="U550" s="527" t="s">
        <v>1924</v>
      </c>
      <c r="V550" s="524" t="s">
        <v>1924</v>
      </c>
      <c r="W550" s="527"/>
      <c r="X550" s="524" t="s">
        <v>1924</v>
      </c>
      <c r="Y550" s="527" t="s">
        <v>1924</v>
      </c>
      <c r="Z550" s="528"/>
      <c r="AA550" s="528" t="s">
        <v>1924</v>
      </c>
      <c r="AB550" s="528"/>
      <c r="AC550" s="528"/>
      <c r="AD550" s="528"/>
      <c r="AE550" s="528"/>
      <c r="AF550" s="528"/>
      <c r="AG550" s="528"/>
      <c r="AH550" s="528"/>
      <c r="AI550" s="529" t="s">
        <v>1926</v>
      </c>
      <c r="AJ550" s="529" t="s">
        <v>1926</v>
      </c>
      <c r="AK550" s="523" t="s">
        <v>2800</v>
      </c>
      <c r="AL550" s="523" t="s">
        <v>2808</v>
      </c>
    </row>
    <row r="551" spans="1:38" ht="17.25" customHeight="1">
      <c r="A551" s="518" t="str">
        <f t="shared" si="8"/>
        <v xml:space="preserve">A03AD033-00010 Concrete Work Substructure Work Colored Concrete  Cement Type-1 20MPa &lt; F'c (Cylinder Strength) ≤ 25MPa     </v>
      </c>
      <c r="B551" s="523" t="s">
        <v>2809</v>
      </c>
      <c r="C551" s="523"/>
      <c r="D551" s="524" t="s">
        <v>2652</v>
      </c>
      <c r="E551" s="525" t="s">
        <v>2653</v>
      </c>
      <c r="F551" s="524" t="s">
        <v>2209</v>
      </c>
      <c r="G551" s="525" t="s">
        <v>2654</v>
      </c>
      <c r="H551" s="524" t="s">
        <v>2798</v>
      </c>
      <c r="I551" s="525" t="s">
        <v>2799</v>
      </c>
      <c r="J551" s="524" t="s">
        <v>1924</v>
      </c>
      <c r="K551" s="527"/>
      <c r="L551" s="524" t="s">
        <v>1922</v>
      </c>
      <c r="M551" s="527" t="s">
        <v>2753</v>
      </c>
      <c r="N551" s="524" t="s">
        <v>1936</v>
      </c>
      <c r="O551" s="527" t="s">
        <v>2769</v>
      </c>
      <c r="P551" s="524" t="s">
        <v>1924</v>
      </c>
      <c r="Q551" s="527"/>
      <c r="R551" s="524" t="s">
        <v>1924</v>
      </c>
      <c r="S551" s="527"/>
      <c r="T551" s="524" t="s">
        <v>1924</v>
      </c>
      <c r="U551" s="527" t="s">
        <v>1924</v>
      </c>
      <c r="V551" s="524" t="s">
        <v>1924</v>
      </c>
      <c r="W551" s="527"/>
      <c r="X551" s="524" t="s">
        <v>1924</v>
      </c>
      <c r="Y551" s="527" t="s">
        <v>1924</v>
      </c>
      <c r="Z551" s="528"/>
      <c r="AA551" s="528" t="s">
        <v>1924</v>
      </c>
      <c r="AB551" s="528"/>
      <c r="AC551" s="528"/>
      <c r="AD551" s="528"/>
      <c r="AE551" s="528"/>
      <c r="AF551" s="528"/>
      <c r="AG551" s="528"/>
      <c r="AH551" s="528"/>
      <c r="AI551" s="529" t="s">
        <v>1926</v>
      </c>
      <c r="AJ551" s="529" t="s">
        <v>1926</v>
      </c>
      <c r="AK551" s="523" t="s">
        <v>2800</v>
      </c>
      <c r="AL551" s="523" t="s">
        <v>2809</v>
      </c>
    </row>
    <row r="552" spans="1:38" ht="17.25" customHeight="1">
      <c r="A552" s="518" t="str">
        <f t="shared" si="8"/>
        <v xml:space="preserve">A03AD033-00011 Concrete Work Substructure Work Colored Concrete  Cement Type-2 20MPa &lt; F'c (Cylinder Strength) ≤ 25MPa     </v>
      </c>
      <c r="B552" s="523" t="s">
        <v>2810</v>
      </c>
      <c r="C552" s="523"/>
      <c r="D552" s="524" t="s">
        <v>2652</v>
      </c>
      <c r="E552" s="525" t="s">
        <v>2653</v>
      </c>
      <c r="F552" s="524" t="s">
        <v>2209</v>
      </c>
      <c r="G552" s="525" t="s">
        <v>2654</v>
      </c>
      <c r="H552" s="524" t="s">
        <v>2798</v>
      </c>
      <c r="I552" s="525" t="s">
        <v>2799</v>
      </c>
      <c r="J552" s="524" t="s">
        <v>1924</v>
      </c>
      <c r="K552" s="527"/>
      <c r="L552" s="524" t="s">
        <v>1929</v>
      </c>
      <c r="M552" s="527" t="s">
        <v>2757</v>
      </c>
      <c r="N552" s="524" t="s">
        <v>1936</v>
      </c>
      <c r="O552" s="527" t="s">
        <v>2769</v>
      </c>
      <c r="P552" s="524" t="s">
        <v>1924</v>
      </c>
      <c r="Q552" s="527"/>
      <c r="R552" s="524" t="s">
        <v>1924</v>
      </c>
      <c r="S552" s="527"/>
      <c r="T552" s="524" t="s">
        <v>1924</v>
      </c>
      <c r="U552" s="527" t="s">
        <v>1924</v>
      </c>
      <c r="V552" s="524" t="s">
        <v>1924</v>
      </c>
      <c r="W552" s="527"/>
      <c r="X552" s="524" t="s">
        <v>1924</v>
      </c>
      <c r="Y552" s="527" t="s">
        <v>1924</v>
      </c>
      <c r="Z552" s="528"/>
      <c r="AA552" s="528" t="s">
        <v>1924</v>
      </c>
      <c r="AB552" s="528"/>
      <c r="AC552" s="528"/>
      <c r="AD552" s="528"/>
      <c r="AE552" s="528"/>
      <c r="AF552" s="528"/>
      <c r="AG552" s="528"/>
      <c r="AH552" s="528"/>
      <c r="AI552" s="529" t="s">
        <v>1926</v>
      </c>
      <c r="AJ552" s="529" t="s">
        <v>1926</v>
      </c>
      <c r="AK552" s="523" t="s">
        <v>2800</v>
      </c>
      <c r="AL552" s="523" t="s">
        <v>2810</v>
      </c>
    </row>
    <row r="553" spans="1:38" ht="17.25" customHeight="1">
      <c r="A553" s="518" t="str">
        <f t="shared" si="8"/>
        <v xml:space="preserve">A03AD033-00012 Concrete Work Substructure Work Colored Concrete  Cement Type-5 20MPa &lt; F'c (Cylinder Strength) ≤ 25MPa     </v>
      </c>
      <c r="B553" s="523" t="s">
        <v>2811</v>
      </c>
      <c r="C553" s="523"/>
      <c r="D553" s="524" t="s">
        <v>2652</v>
      </c>
      <c r="E553" s="525" t="s">
        <v>2653</v>
      </c>
      <c r="F553" s="524" t="s">
        <v>2209</v>
      </c>
      <c r="G553" s="525" t="s">
        <v>2654</v>
      </c>
      <c r="H553" s="524" t="s">
        <v>2798</v>
      </c>
      <c r="I553" s="525" t="s">
        <v>2799</v>
      </c>
      <c r="J553" s="524" t="s">
        <v>1924</v>
      </c>
      <c r="K553" s="527"/>
      <c r="L553" s="524" t="s">
        <v>1932</v>
      </c>
      <c r="M553" s="527" t="s">
        <v>2759</v>
      </c>
      <c r="N553" s="524" t="s">
        <v>1936</v>
      </c>
      <c r="O553" s="527" t="s">
        <v>2769</v>
      </c>
      <c r="P553" s="524" t="s">
        <v>1924</v>
      </c>
      <c r="Q553" s="527"/>
      <c r="R553" s="524" t="s">
        <v>1924</v>
      </c>
      <c r="S553" s="527"/>
      <c r="T553" s="524" t="s">
        <v>1924</v>
      </c>
      <c r="U553" s="527" t="s">
        <v>1924</v>
      </c>
      <c r="V553" s="524" t="s">
        <v>1924</v>
      </c>
      <c r="W553" s="527"/>
      <c r="X553" s="524" t="s">
        <v>1924</v>
      </c>
      <c r="Y553" s="527" t="s">
        <v>1924</v>
      </c>
      <c r="Z553" s="528"/>
      <c r="AA553" s="528" t="s">
        <v>1924</v>
      </c>
      <c r="AB553" s="528"/>
      <c r="AC553" s="528"/>
      <c r="AD553" s="528"/>
      <c r="AE553" s="528"/>
      <c r="AF553" s="528"/>
      <c r="AG553" s="528"/>
      <c r="AH553" s="528"/>
      <c r="AI553" s="529" t="s">
        <v>1926</v>
      </c>
      <c r="AJ553" s="529" t="s">
        <v>1926</v>
      </c>
      <c r="AK553" s="523" t="s">
        <v>2800</v>
      </c>
      <c r="AL553" s="523" t="s">
        <v>2811</v>
      </c>
    </row>
    <row r="554" spans="1:38" ht="17.25" customHeight="1">
      <c r="A554" s="518" t="str">
        <f t="shared" si="8"/>
        <v xml:space="preserve">A03AD033-00013 Concrete Work Substructure Work Colored Concrete  Cement Type-1 F'c (Cylinder Strength) ≤ 20MPa     </v>
      </c>
      <c r="B554" s="523" t="s">
        <v>2812</v>
      </c>
      <c r="C554" s="523"/>
      <c r="D554" s="524" t="s">
        <v>2652</v>
      </c>
      <c r="E554" s="525" t="s">
        <v>2653</v>
      </c>
      <c r="F554" s="524" t="s">
        <v>2209</v>
      </c>
      <c r="G554" s="525" t="s">
        <v>2654</v>
      </c>
      <c r="H554" s="524" t="s">
        <v>2798</v>
      </c>
      <c r="I554" s="525" t="s">
        <v>2799</v>
      </c>
      <c r="J554" s="524" t="s">
        <v>1924</v>
      </c>
      <c r="K554" s="527"/>
      <c r="L554" s="524" t="s">
        <v>1922</v>
      </c>
      <c r="M554" s="527" t="s">
        <v>2753</v>
      </c>
      <c r="N554" s="524" t="s">
        <v>1939</v>
      </c>
      <c r="O554" s="527" t="s">
        <v>2773</v>
      </c>
      <c r="P554" s="524" t="s">
        <v>1924</v>
      </c>
      <c r="Q554" s="527"/>
      <c r="R554" s="524" t="s">
        <v>1924</v>
      </c>
      <c r="S554" s="527"/>
      <c r="T554" s="524" t="s">
        <v>1924</v>
      </c>
      <c r="U554" s="527" t="s">
        <v>1924</v>
      </c>
      <c r="V554" s="524" t="s">
        <v>1924</v>
      </c>
      <c r="W554" s="527"/>
      <c r="X554" s="524" t="s">
        <v>1924</v>
      </c>
      <c r="Y554" s="527" t="s">
        <v>1924</v>
      </c>
      <c r="Z554" s="528"/>
      <c r="AA554" s="528" t="s">
        <v>1924</v>
      </c>
      <c r="AB554" s="528"/>
      <c r="AC554" s="528"/>
      <c r="AD554" s="528"/>
      <c r="AE554" s="528"/>
      <c r="AF554" s="528"/>
      <c r="AG554" s="528"/>
      <c r="AH554" s="528"/>
      <c r="AI554" s="529" t="s">
        <v>1926</v>
      </c>
      <c r="AJ554" s="529" t="s">
        <v>1926</v>
      </c>
      <c r="AK554" s="523" t="s">
        <v>2800</v>
      </c>
      <c r="AL554" s="523" t="s">
        <v>2812</v>
      </c>
    </row>
    <row r="555" spans="1:38" ht="17.25" customHeight="1">
      <c r="A555" s="518" t="str">
        <f t="shared" si="8"/>
        <v xml:space="preserve">A03AD033-00014 Concrete Work Substructure Work Colored Concrete  Cement Type-2 F'c (Cylinder Strength) ≤ 20MPa     </v>
      </c>
      <c r="B555" s="523" t="s">
        <v>2813</v>
      </c>
      <c r="C555" s="523"/>
      <c r="D555" s="524" t="s">
        <v>2652</v>
      </c>
      <c r="E555" s="525" t="s">
        <v>2653</v>
      </c>
      <c r="F555" s="524" t="s">
        <v>2209</v>
      </c>
      <c r="G555" s="525" t="s">
        <v>2654</v>
      </c>
      <c r="H555" s="524" t="s">
        <v>2798</v>
      </c>
      <c r="I555" s="525" t="s">
        <v>2799</v>
      </c>
      <c r="J555" s="524" t="s">
        <v>1924</v>
      </c>
      <c r="K555" s="527"/>
      <c r="L555" s="524" t="s">
        <v>1929</v>
      </c>
      <c r="M555" s="527" t="s">
        <v>2757</v>
      </c>
      <c r="N555" s="524" t="s">
        <v>1939</v>
      </c>
      <c r="O555" s="527" t="s">
        <v>2773</v>
      </c>
      <c r="P555" s="524" t="s">
        <v>1924</v>
      </c>
      <c r="Q555" s="527"/>
      <c r="R555" s="524" t="s">
        <v>1924</v>
      </c>
      <c r="S555" s="527"/>
      <c r="T555" s="524" t="s">
        <v>1924</v>
      </c>
      <c r="U555" s="527" t="s">
        <v>1924</v>
      </c>
      <c r="V555" s="524" t="s">
        <v>1924</v>
      </c>
      <c r="W555" s="527"/>
      <c r="X555" s="524" t="s">
        <v>1924</v>
      </c>
      <c r="Y555" s="527" t="s">
        <v>1924</v>
      </c>
      <c r="Z555" s="528"/>
      <c r="AA555" s="528" t="s">
        <v>1924</v>
      </c>
      <c r="AB555" s="528"/>
      <c r="AC555" s="528"/>
      <c r="AD555" s="528"/>
      <c r="AE555" s="528"/>
      <c r="AF555" s="528"/>
      <c r="AG555" s="528"/>
      <c r="AH555" s="528"/>
      <c r="AI555" s="529" t="s">
        <v>1926</v>
      </c>
      <c r="AJ555" s="529" t="s">
        <v>1926</v>
      </c>
      <c r="AK555" s="523" t="s">
        <v>2800</v>
      </c>
      <c r="AL555" s="523" t="s">
        <v>2813</v>
      </c>
    </row>
    <row r="556" spans="1:38" ht="17.25" customHeight="1">
      <c r="A556" s="518" t="str">
        <f t="shared" si="8"/>
        <v xml:space="preserve">A03AD033-00015 Concrete Work Substructure Work Colored Concrete  Cement Type-5 F'c (Cylinder Strength) ≤ 20MPa     </v>
      </c>
      <c r="B556" s="523" t="s">
        <v>2814</v>
      </c>
      <c r="C556" s="523"/>
      <c r="D556" s="524" t="s">
        <v>2652</v>
      </c>
      <c r="E556" s="525" t="s">
        <v>2653</v>
      </c>
      <c r="F556" s="524" t="s">
        <v>2209</v>
      </c>
      <c r="G556" s="525" t="s">
        <v>2654</v>
      </c>
      <c r="H556" s="524" t="s">
        <v>2798</v>
      </c>
      <c r="I556" s="525" t="s">
        <v>2799</v>
      </c>
      <c r="J556" s="524" t="s">
        <v>1924</v>
      </c>
      <c r="K556" s="527"/>
      <c r="L556" s="524" t="s">
        <v>1932</v>
      </c>
      <c r="M556" s="527" t="s">
        <v>2759</v>
      </c>
      <c r="N556" s="524" t="s">
        <v>1939</v>
      </c>
      <c r="O556" s="527" t="s">
        <v>2773</v>
      </c>
      <c r="P556" s="524" t="s">
        <v>1924</v>
      </c>
      <c r="Q556" s="527"/>
      <c r="R556" s="524" t="s">
        <v>1924</v>
      </c>
      <c r="S556" s="527"/>
      <c r="T556" s="524" t="s">
        <v>1924</v>
      </c>
      <c r="U556" s="527" t="s">
        <v>1924</v>
      </c>
      <c r="V556" s="524" t="s">
        <v>1924</v>
      </c>
      <c r="W556" s="527"/>
      <c r="X556" s="524" t="s">
        <v>1924</v>
      </c>
      <c r="Y556" s="527" t="s">
        <v>1924</v>
      </c>
      <c r="Z556" s="528"/>
      <c r="AA556" s="528" t="s">
        <v>1924</v>
      </c>
      <c r="AB556" s="528"/>
      <c r="AC556" s="528"/>
      <c r="AD556" s="528"/>
      <c r="AE556" s="528"/>
      <c r="AF556" s="528"/>
      <c r="AG556" s="528"/>
      <c r="AH556" s="528"/>
      <c r="AI556" s="529" t="s">
        <v>1926</v>
      </c>
      <c r="AJ556" s="529" t="s">
        <v>1926</v>
      </c>
      <c r="AK556" s="523" t="s">
        <v>2800</v>
      </c>
      <c r="AL556" s="523" t="s">
        <v>2814</v>
      </c>
    </row>
    <row r="557" spans="1:38" ht="17.25" customHeight="1">
      <c r="A557" s="518" t="str">
        <f t="shared" si="8"/>
        <v xml:space="preserve">A03AD033-00016 Concrete Work Substructure Work Colored Concrete  Cement Type-1 35MPa ≤ F'c (Cylinder Strength)      </v>
      </c>
      <c r="B557" s="523" t="s">
        <v>2815</v>
      </c>
      <c r="C557" s="523"/>
      <c r="D557" s="524" t="s">
        <v>2652</v>
      </c>
      <c r="E557" s="525" t="s">
        <v>2653</v>
      </c>
      <c r="F557" s="524" t="s">
        <v>2209</v>
      </c>
      <c r="G557" s="525" t="s">
        <v>2654</v>
      </c>
      <c r="H557" s="524" t="s">
        <v>2798</v>
      </c>
      <c r="I557" s="525" t="s">
        <v>2799</v>
      </c>
      <c r="J557" s="524" t="s">
        <v>1924</v>
      </c>
      <c r="K557" s="527"/>
      <c r="L557" s="524" t="s">
        <v>1922</v>
      </c>
      <c r="M557" s="527" t="s">
        <v>2753</v>
      </c>
      <c r="N557" s="524" t="s">
        <v>2097</v>
      </c>
      <c r="O557" s="527" t="s">
        <v>2777</v>
      </c>
      <c r="P557" s="524" t="s">
        <v>1924</v>
      </c>
      <c r="Q557" s="527"/>
      <c r="R557" s="524" t="s">
        <v>1924</v>
      </c>
      <c r="S557" s="527"/>
      <c r="T557" s="524" t="s">
        <v>1924</v>
      </c>
      <c r="U557" s="527" t="s">
        <v>1924</v>
      </c>
      <c r="V557" s="524" t="s">
        <v>1924</v>
      </c>
      <c r="W557" s="527"/>
      <c r="X557" s="524" t="s">
        <v>1924</v>
      </c>
      <c r="Y557" s="527" t="s">
        <v>1924</v>
      </c>
      <c r="Z557" s="528"/>
      <c r="AA557" s="528" t="s">
        <v>1924</v>
      </c>
      <c r="AB557" s="528"/>
      <c r="AC557" s="528"/>
      <c r="AD557" s="528"/>
      <c r="AE557" s="528"/>
      <c r="AF557" s="528"/>
      <c r="AG557" s="528"/>
      <c r="AH557" s="528"/>
      <c r="AI557" s="529" t="s">
        <v>1926</v>
      </c>
      <c r="AJ557" s="529" t="s">
        <v>1926</v>
      </c>
      <c r="AK557" s="523" t="s">
        <v>2800</v>
      </c>
      <c r="AL557" s="523" t="s">
        <v>2815</v>
      </c>
    </row>
    <row r="558" spans="1:38" ht="17.25" customHeight="1">
      <c r="A558" s="518" t="str">
        <f t="shared" si="8"/>
        <v xml:space="preserve">A03AD033-00017 Concrete Work Substructure Work Colored Concrete  Cement Type-2 35MPa ≤ F'c (Cylinder Strength)      </v>
      </c>
      <c r="B558" s="523" t="s">
        <v>2816</v>
      </c>
      <c r="C558" s="523"/>
      <c r="D558" s="524" t="s">
        <v>2652</v>
      </c>
      <c r="E558" s="525" t="s">
        <v>2653</v>
      </c>
      <c r="F558" s="524" t="s">
        <v>2209</v>
      </c>
      <c r="G558" s="525" t="s">
        <v>2654</v>
      </c>
      <c r="H558" s="524" t="s">
        <v>2798</v>
      </c>
      <c r="I558" s="525" t="s">
        <v>2799</v>
      </c>
      <c r="J558" s="524" t="s">
        <v>1924</v>
      </c>
      <c r="K558" s="527"/>
      <c r="L558" s="524" t="s">
        <v>1929</v>
      </c>
      <c r="M558" s="527" t="s">
        <v>2757</v>
      </c>
      <c r="N558" s="524" t="s">
        <v>2097</v>
      </c>
      <c r="O558" s="527" t="s">
        <v>2777</v>
      </c>
      <c r="P558" s="524" t="s">
        <v>1924</v>
      </c>
      <c r="Q558" s="527"/>
      <c r="R558" s="524" t="s">
        <v>1924</v>
      </c>
      <c r="S558" s="527"/>
      <c r="T558" s="524" t="s">
        <v>1924</v>
      </c>
      <c r="U558" s="527" t="s">
        <v>1924</v>
      </c>
      <c r="V558" s="524" t="s">
        <v>1924</v>
      </c>
      <c r="W558" s="527"/>
      <c r="X558" s="524" t="s">
        <v>1924</v>
      </c>
      <c r="Y558" s="527" t="s">
        <v>1924</v>
      </c>
      <c r="Z558" s="528"/>
      <c r="AA558" s="528" t="s">
        <v>1924</v>
      </c>
      <c r="AB558" s="528"/>
      <c r="AC558" s="528"/>
      <c r="AD558" s="528"/>
      <c r="AE558" s="528"/>
      <c r="AF558" s="528"/>
      <c r="AG558" s="528"/>
      <c r="AH558" s="528"/>
      <c r="AI558" s="529" t="s">
        <v>1926</v>
      </c>
      <c r="AJ558" s="529" t="s">
        <v>1926</v>
      </c>
      <c r="AK558" s="523" t="s">
        <v>2800</v>
      </c>
      <c r="AL558" s="523" t="s">
        <v>2816</v>
      </c>
    </row>
    <row r="559" spans="1:38" ht="17.25" customHeight="1">
      <c r="A559" s="518" t="str">
        <f t="shared" si="8"/>
        <v xml:space="preserve">A03AD033-00018 Concrete Work Substructure Work Colored Concrete  Cement Type-5 35MPa ≤ F'c (Cylinder Strength)      </v>
      </c>
      <c r="B559" s="523" t="s">
        <v>2817</v>
      </c>
      <c r="C559" s="523"/>
      <c r="D559" s="524" t="s">
        <v>2652</v>
      </c>
      <c r="E559" s="525" t="s">
        <v>2653</v>
      </c>
      <c r="F559" s="524" t="s">
        <v>2209</v>
      </c>
      <c r="G559" s="525" t="s">
        <v>2654</v>
      </c>
      <c r="H559" s="524" t="s">
        <v>2798</v>
      </c>
      <c r="I559" s="525" t="s">
        <v>2799</v>
      </c>
      <c r="J559" s="524" t="s">
        <v>1924</v>
      </c>
      <c r="K559" s="527"/>
      <c r="L559" s="524" t="s">
        <v>1932</v>
      </c>
      <c r="M559" s="527" t="s">
        <v>2759</v>
      </c>
      <c r="N559" s="524" t="s">
        <v>2097</v>
      </c>
      <c r="O559" s="527" t="s">
        <v>2777</v>
      </c>
      <c r="P559" s="524" t="s">
        <v>1924</v>
      </c>
      <c r="Q559" s="527"/>
      <c r="R559" s="524" t="s">
        <v>1924</v>
      </c>
      <c r="S559" s="527"/>
      <c r="T559" s="524" t="s">
        <v>1924</v>
      </c>
      <c r="U559" s="527" t="s">
        <v>1924</v>
      </c>
      <c r="V559" s="524" t="s">
        <v>1924</v>
      </c>
      <c r="W559" s="527"/>
      <c r="X559" s="524" t="s">
        <v>1924</v>
      </c>
      <c r="Y559" s="527" t="s">
        <v>1924</v>
      </c>
      <c r="Z559" s="528"/>
      <c r="AA559" s="528" t="s">
        <v>1924</v>
      </c>
      <c r="AB559" s="528"/>
      <c r="AC559" s="528"/>
      <c r="AD559" s="528"/>
      <c r="AE559" s="528"/>
      <c r="AF559" s="528"/>
      <c r="AG559" s="528"/>
      <c r="AH559" s="528"/>
      <c r="AI559" s="529" t="s">
        <v>1926</v>
      </c>
      <c r="AJ559" s="529" t="s">
        <v>1926</v>
      </c>
      <c r="AK559" s="523" t="s">
        <v>2800</v>
      </c>
      <c r="AL559" s="523" t="s">
        <v>2817</v>
      </c>
    </row>
    <row r="560" spans="1:38" ht="17.25" customHeight="1">
      <c r="A560" s="518" t="str">
        <f t="shared" si="8"/>
        <v xml:space="preserve">A03AD033-00019 Concrete Work Substructure Work Colored Concrete  Cement Type-1 30MPa ≤ F'c (Cylinder Strength) &lt; 35MPa     </v>
      </c>
      <c r="B560" s="523" t="s">
        <v>2818</v>
      </c>
      <c r="C560" s="523"/>
      <c r="D560" s="524" t="s">
        <v>2652</v>
      </c>
      <c r="E560" s="525" t="s">
        <v>2653</v>
      </c>
      <c r="F560" s="524" t="s">
        <v>2209</v>
      </c>
      <c r="G560" s="525" t="s">
        <v>2654</v>
      </c>
      <c r="H560" s="524" t="s">
        <v>2798</v>
      </c>
      <c r="I560" s="525" t="s">
        <v>2799</v>
      </c>
      <c r="J560" s="524" t="s">
        <v>1924</v>
      </c>
      <c r="K560" s="527"/>
      <c r="L560" s="524" t="s">
        <v>1922</v>
      </c>
      <c r="M560" s="527" t="s">
        <v>2753</v>
      </c>
      <c r="N560" s="524" t="s">
        <v>2100</v>
      </c>
      <c r="O560" s="527" t="s">
        <v>2781</v>
      </c>
      <c r="P560" s="524" t="s">
        <v>1924</v>
      </c>
      <c r="Q560" s="527"/>
      <c r="R560" s="524" t="s">
        <v>1924</v>
      </c>
      <c r="S560" s="527"/>
      <c r="T560" s="524" t="s">
        <v>1924</v>
      </c>
      <c r="U560" s="527" t="s">
        <v>1924</v>
      </c>
      <c r="V560" s="524" t="s">
        <v>1924</v>
      </c>
      <c r="W560" s="527"/>
      <c r="X560" s="524" t="s">
        <v>1924</v>
      </c>
      <c r="Y560" s="527" t="s">
        <v>1924</v>
      </c>
      <c r="Z560" s="528"/>
      <c r="AA560" s="528" t="s">
        <v>1924</v>
      </c>
      <c r="AB560" s="528"/>
      <c r="AC560" s="528"/>
      <c r="AD560" s="528"/>
      <c r="AE560" s="528"/>
      <c r="AF560" s="528"/>
      <c r="AG560" s="528"/>
      <c r="AH560" s="528"/>
      <c r="AI560" s="529" t="s">
        <v>1926</v>
      </c>
      <c r="AJ560" s="529" t="s">
        <v>1926</v>
      </c>
      <c r="AK560" s="523" t="s">
        <v>2800</v>
      </c>
      <c r="AL560" s="523" t="s">
        <v>2818</v>
      </c>
    </row>
    <row r="561" spans="1:38" ht="17.25" customHeight="1">
      <c r="A561" s="518" t="str">
        <f t="shared" si="8"/>
        <v xml:space="preserve">A03AD033-00020 Concrete Work Substructure Work Colored Concrete  Cement Type-2 30MPa ≤ F'c (Cylinder Strength) &lt; 35MPa     </v>
      </c>
      <c r="B561" s="523" t="s">
        <v>2819</v>
      </c>
      <c r="C561" s="523"/>
      <c r="D561" s="524" t="s">
        <v>2652</v>
      </c>
      <c r="E561" s="525" t="s">
        <v>2653</v>
      </c>
      <c r="F561" s="524" t="s">
        <v>2209</v>
      </c>
      <c r="G561" s="525" t="s">
        <v>2654</v>
      </c>
      <c r="H561" s="524" t="s">
        <v>2798</v>
      </c>
      <c r="I561" s="525" t="s">
        <v>2799</v>
      </c>
      <c r="J561" s="524" t="s">
        <v>1924</v>
      </c>
      <c r="K561" s="527"/>
      <c r="L561" s="524" t="s">
        <v>1929</v>
      </c>
      <c r="M561" s="527" t="s">
        <v>2757</v>
      </c>
      <c r="N561" s="524" t="s">
        <v>2100</v>
      </c>
      <c r="O561" s="527" t="s">
        <v>2781</v>
      </c>
      <c r="P561" s="524" t="s">
        <v>1924</v>
      </c>
      <c r="Q561" s="527"/>
      <c r="R561" s="524" t="s">
        <v>1924</v>
      </c>
      <c r="S561" s="527"/>
      <c r="T561" s="524" t="s">
        <v>1924</v>
      </c>
      <c r="U561" s="527" t="s">
        <v>1924</v>
      </c>
      <c r="V561" s="524" t="s">
        <v>1924</v>
      </c>
      <c r="W561" s="527"/>
      <c r="X561" s="524" t="s">
        <v>1924</v>
      </c>
      <c r="Y561" s="527" t="s">
        <v>1924</v>
      </c>
      <c r="Z561" s="528"/>
      <c r="AA561" s="528" t="s">
        <v>1924</v>
      </c>
      <c r="AB561" s="528"/>
      <c r="AC561" s="528"/>
      <c r="AD561" s="528"/>
      <c r="AE561" s="528"/>
      <c r="AF561" s="528"/>
      <c r="AG561" s="528"/>
      <c r="AH561" s="528"/>
      <c r="AI561" s="529" t="s">
        <v>1926</v>
      </c>
      <c r="AJ561" s="529" t="s">
        <v>1926</v>
      </c>
      <c r="AK561" s="523" t="s">
        <v>2800</v>
      </c>
      <c r="AL561" s="523" t="s">
        <v>2819</v>
      </c>
    </row>
    <row r="562" spans="1:38" ht="17.25" customHeight="1">
      <c r="A562" s="518" t="str">
        <f t="shared" si="8"/>
        <v xml:space="preserve">A03AD033-00021 Concrete Work Substructure Work Colored Concrete  Cement Type-5 30MPa ≤ F'c (Cylinder Strength) &lt; 35MPa     </v>
      </c>
      <c r="B562" s="523" t="s">
        <v>2820</v>
      </c>
      <c r="C562" s="523"/>
      <c r="D562" s="524" t="s">
        <v>2652</v>
      </c>
      <c r="E562" s="525" t="s">
        <v>2653</v>
      </c>
      <c r="F562" s="524" t="s">
        <v>2209</v>
      </c>
      <c r="G562" s="525" t="s">
        <v>2654</v>
      </c>
      <c r="H562" s="524" t="s">
        <v>2798</v>
      </c>
      <c r="I562" s="525" t="s">
        <v>2799</v>
      </c>
      <c r="J562" s="524" t="s">
        <v>1924</v>
      </c>
      <c r="K562" s="527"/>
      <c r="L562" s="524" t="s">
        <v>1932</v>
      </c>
      <c r="M562" s="527" t="s">
        <v>2759</v>
      </c>
      <c r="N562" s="524" t="s">
        <v>2100</v>
      </c>
      <c r="O562" s="527" t="s">
        <v>2781</v>
      </c>
      <c r="P562" s="524" t="s">
        <v>1924</v>
      </c>
      <c r="Q562" s="527"/>
      <c r="R562" s="524" t="s">
        <v>1924</v>
      </c>
      <c r="S562" s="527"/>
      <c r="T562" s="524" t="s">
        <v>1924</v>
      </c>
      <c r="U562" s="527" t="s">
        <v>1924</v>
      </c>
      <c r="V562" s="524" t="s">
        <v>1924</v>
      </c>
      <c r="W562" s="527"/>
      <c r="X562" s="524" t="s">
        <v>1924</v>
      </c>
      <c r="Y562" s="527" t="s">
        <v>1924</v>
      </c>
      <c r="Z562" s="528"/>
      <c r="AA562" s="528" t="s">
        <v>1924</v>
      </c>
      <c r="AB562" s="528"/>
      <c r="AC562" s="528"/>
      <c r="AD562" s="528"/>
      <c r="AE562" s="528"/>
      <c r="AF562" s="528"/>
      <c r="AG562" s="528"/>
      <c r="AH562" s="528"/>
      <c r="AI562" s="529" t="s">
        <v>1926</v>
      </c>
      <c r="AJ562" s="529" t="s">
        <v>1926</v>
      </c>
      <c r="AK562" s="523" t="s">
        <v>2800</v>
      </c>
      <c r="AL562" s="523" t="s">
        <v>2820</v>
      </c>
    </row>
    <row r="563" spans="1:38" ht="17.25" customHeight="1">
      <c r="A563" s="518" t="str">
        <f t="shared" si="8"/>
        <v xml:space="preserve">A03AD033-00022 Concrete Work Substructure Work Colored Concrete  Cement Type-1 25MPa ≤ F'c (Cylinder Strength) &lt; 30MPa     </v>
      </c>
      <c r="B563" s="523" t="s">
        <v>2821</v>
      </c>
      <c r="C563" s="523"/>
      <c r="D563" s="524" t="s">
        <v>2652</v>
      </c>
      <c r="E563" s="525" t="s">
        <v>2653</v>
      </c>
      <c r="F563" s="524" t="s">
        <v>2209</v>
      </c>
      <c r="G563" s="525" t="s">
        <v>2654</v>
      </c>
      <c r="H563" s="524" t="s">
        <v>2798</v>
      </c>
      <c r="I563" s="525" t="s">
        <v>2799</v>
      </c>
      <c r="J563" s="524" t="s">
        <v>1924</v>
      </c>
      <c r="K563" s="527"/>
      <c r="L563" s="524" t="s">
        <v>1922</v>
      </c>
      <c r="M563" s="527" t="s">
        <v>2753</v>
      </c>
      <c r="N563" s="524" t="s">
        <v>2103</v>
      </c>
      <c r="O563" s="527" t="s">
        <v>2785</v>
      </c>
      <c r="P563" s="524" t="s">
        <v>1924</v>
      </c>
      <c r="Q563" s="527"/>
      <c r="R563" s="524" t="s">
        <v>1924</v>
      </c>
      <c r="S563" s="527"/>
      <c r="T563" s="524" t="s">
        <v>1924</v>
      </c>
      <c r="U563" s="527" t="s">
        <v>1924</v>
      </c>
      <c r="V563" s="524" t="s">
        <v>1924</v>
      </c>
      <c r="W563" s="527"/>
      <c r="X563" s="524" t="s">
        <v>1924</v>
      </c>
      <c r="Y563" s="527" t="s">
        <v>1924</v>
      </c>
      <c r="Z563" s="528"/>
      <c r="AA563" s="528" t="s">
        <v>1924</v>
      </c>
      <c r="AB563" s="528"/>
      <c r="AC563" s="528"/>
      <c r="AD563" s="528"/>
      <c r="AE563" s="528"/>
      <c r="AF563" s="528"/>
      <c r="AG563" s="528"/>
      <c r="AH563" s="528"/>
      <c r="AI563" s="529" t="s">
        <v>1926</v>
      </c>
      <c r="AJ563" s="529" t="s">
        <v>1926</v>
      </c>
      <c r="AK563" s="523" t="s">
        <v>2800</v>
      </c>
      <c r="AL563" s="523" t="s">
        <v>2821</v>
      </c>
    </row>
    <row r="564" spans="1:38" ht="17.25" customHeight="1">
      <c r="A564" s="518" t="str">
        <f t="shared" si="8"/>
        <v xml:space="preserve">A03AD033-00023 Concrete Work Substructure Work Colored Concrete  Cement Type-2 25MPa ≤ F'c (Cylinder Strength) &lt; 30MPa     </v>
      </c>
      <c r="B564" s="523" t="s">
        <v>2822</v>
      </c>
      <c r="C564" s="523"/>
      <c r="D564" s="524" t="s">
        <v>2652</v>
      </c>
      <c r="E564" s="525" t="s">
        <v>2653</v>
      </c>
      <c r="F564" s="524" t="s">
        <v>2209</v>
      </c>
      <c r="G564" s="525" t="s">
        <v>2654</v>
      </c>
      <c r="H564" s="524" t="s">
        <v>2798</v>
      </c>
      <c r="I564" s="525" t="s">
        <v>2799</v>
      </c>
      <c r="J564" s="524" t="s">
        <v>1924</v>
      </c>
      <c r="K564" s="527"/>
      <c r="L564" s="524" t="s">
        <v>1929</v>
      </c>
      <c r="M564" s="527" t="s">
        <v>2757</v>
      </c>
      <c r="N564" s="524" t="s">
        <v>2103</v>
      </c>
      <c r="O564" s="527" t="s">
        <v>2785</v>
      </c>
      <c r="P564" s="524" t="s">
        <v>1924</v>
      </c>
      <c r="Q564" s="527"/>
      <c r="R564" s="524" t="s">
        <v>1924</v>
      </c>
      <c r="S564" s="527"/>
      <c r="T564" s="524" t="s">
        <v>1924</v>
      </c>
      <c r="U564" s="527" t="s">
        <v>1924</v>
      </c>
      <c r="V564" s="524" t="s">
        <v>1924</v>
      </c>
      <c r="W564" s="527"/>
      <c r="X564" s="524" t="s">
        <v>1924</v>
      </c>
      <c r="Y564" s="527" t="s">
        <v>1924</v>
      </c>
      <c r="Z564" s="528"/>
      <c r="AA564" s="528" t="s">
        <v>1924</v>
      </c>
      <c r="AB564" s="528"/>
      <c r="AC564" s="528"/>
      <c r="AD564" s="528"/>
      <c r="AE564" s="528"/>
      <c r="AF564" s="528"/>
      <c r="AG564" s="528"/>
      <c r="AH564" s="528"/>
      <c r="AI564" s="529" t="s">
        <v>1926</v>
      </c>
      <c r="AJ564" s="529" t="s">
        <v>1926</v>
      </c>
      <c r="AK564" s="523" t="s">
        <v>2800</v>
      </c>
      <c r="AL564" s="523" t="s">
        <v>2822</v>
      </c>
    </row>
    <row r="565" spans="1:38" ht="17.25" customHeight="1">
      <c r="A565" s="518" t="str">
        <f t="shared" si="8"/>
        <v xml:space="preserve">A03AD033-00024 Concrete Work Substructure Work Colored Concrete  Cement Type-5 25MPa ≤ F'c (Cylinder Strength) &lt; 30MPa     </v>
      </c>
      <c r="B565" s="523" t="s">
        <v>2823</v>
      </c>
      <c r="C565" s="523"/>
      <c r="D565" s="524" t="s">
        <v>2652</v>
      </c>
      <c r="E565" s="525" t="s">
        <v>2653</v>
      </c>
      <c r="F565" s="524" t="s">
        <v>2209</v>
      </c>
      <c r="G565" s="525" t="s">
        <v>2654</v>
      </c>
      <c r="H565" s="524" t="s">
        <v>2798</v>
      </c>
      <c r="I565" s="525" t="s">
        <v>2799</v>
      </c>
      <c r="J565" s="524" t="s">
        <v>1924</v>
      </c>
      <c r="K565" s="527"/>
      <c r="L565" s="524" t="s">
        <v>1932</v>
      </c>
      <c r="M565" s="527" t="s">
        <v>2759</v>
      </c>
      <c r="N565" s="524" t="s">
        <v>2103</v>
      </c>
      <c r="O565" s="527" t="s">
        <v>2785</v>
      </c>
      <c r="P565" s="524" t="s">
        <v>1924</v>
      </c>
      <c r="Q565" s="527"/>
      <c r="R565" s="524" t="s">
        <v>1924</v>
      </c>
      <c r="S565" s="527"/>
      <c r="T565" s="524" t="s">
        <v>1924</v>
      </c>
      <c r="U565" s="527" t="s">
        <v>1924</v>
      </c>
      <c r="V565" s="524" t="s">
        <v>1924</v>
      </c>
      <c r="W565" s="527"/>
      <c r="X565" s="524" t="s">
        <v>1924</v>
      </c>
      <c r="Y565" s="527" t="s">
        <v>1924</v>
      </c>
      <c r="Z565" s="528"/>
      <c r="AA565" s="528" t="s">
        <v>1924</v>
      </c>
      <c r="AB565" s="528"/>
      <c r="AC565" s="528"/>
      <c r="AD565" s="528"/>
      <c r="AE565" s="528"/>
      <c r="AF565" s="528"/>
      <c r="AG565" s="528"/>
      <c r="AH565" s="528"/>
      <c r="AI565" s="529" t="s">
        <v>1926</v>
      </c>
      <c r="AJ565" s="529" t="s">
        <v>1926</v>
      </c>
      <c r="AK565" s="523" t="s">
        <v>2800</v>
      </c>
      <c r="AL565" s="523" t="s">
        <v>2823</v>
      </c>
    </row>
    <row r="566" spans="1:38" ht="17.25" customHeight="1">
      <c r="A566" s="518" t="str">
        <f t="shared" si="8"/>
        <v xml:space="preserve">A03AD033-00025 Concrete Work Substructure Work Colored Concrete  Cement Type-1 20MPa ≤ F'c (Cylinder Strength) &lt; 25MPa     </v>
      </c>
      <c r="B566" s="523" t="s">
        <v>2824</v>
      </c>
      <c r="C566" s="523"/>
      <c r="D566" s="524" t="s">
        <v>2652</v>
      </c>
      <c r="E566" s="525" t="s">
        <v>2653</v>
      </c>
      <c r="F566" s="524" t="s">
        <v>2209</v>
      </c>
      <c r="G566" s="525" t="s">
        <v>2654</v>
      </c>
      <c r="H566" s="524" t="s">
        <v>2798</v>
      </c>
      <c r="I566" s="525" t="s">
        <v>2799</v>
      </c>
      <c r="J566" s="524" t="s">
        <v>1924</v>
      </c>
      <c r="K566" s="527"/>
      <c r="L566" s="524" t="s">
        <v>1922</v>
      </c>
      <c r="M566" s="527" t="s">
        <v>2753</v>
      </c>
      <c r="N566" s="524" t="s">
        <v>2106</v>
      </c>
      <c r="O566" s="527" t="s">
        <v>2789</v>
      </c>
      <c r="P566" s="524" t="s">
        <v>1924</v>
      </c>
      <c r="Q566" s="527"/>
      <c r="R566" s="524" t="s">
        <v>1924</v>
      </c>
      <c r="S566" s="527"/>
      <c r="T566" s="524" t="s">
        <v>1924</v>
      </c>
      <c r="U566" s="527" t="s">
        <v>1924</v>
      </c>
      <c r="V566" s="524" t="s">
        <v>1924</v>
      </c>
      <c r="W566" s="527"/>
      <c r="X566" s="524" t="s">
        <v>1924</v>
      </c>
      <c r="Y566" s="527" t="s">
        <v>1924</v>
      </c>
      <c r="Z566" s="528"/>
      <c r="AA566" s="528" t="s">
        <v>1924</v>
      </c>
      <c r="AB566" s="528"/>
      <c r="AC566" s="528"/>
      <c r="AD566" s="528"/>
      <c r="AE566" s="528"/>
      <c r="AF566" s="528"/>
      <c r="AG566" s="528"/>
      <c r="AH566" s="528"/>
      <c r="AI566" s="529" t="s">
        <v>1926</v>
      </c>
      <c r="AJ566" s="529" t="s">
        <v>1926</v>
      </c>
      <c r="AK566" s="523" t="s">
        <v>2800</v>
      </c>
      <c r="AL566" s="523" t="s">
        <v>2824</v>
      </c>
    </row>
    <row r="567" spans="1:38" ht="17.25" customHeight="1">
      <c r="A567" s="518" t="str">
        <f t="shared" si="8"/>
        <v xml:space="preserve">A03AD033-00026 Concrete Work Substructure Work Colored Concrete  Cement Type-2 20MPa ≤ F'c (Cylinder Strength) &lt; 25MPa     </v>
      </c>
      <c r="B567" s="523" t="s">
        <v>2825</v>
      </c>
      <c r="C567" s="523"/>
      <c r="D567" s="524" t="s">
        <v>2652</v>
      </c>
      <c r="E567" s="525" t="s">
        <v>2653</v>
      </c>
      <c r="F567" s="524" t="s">
        <v>2209</v>
      </c>
      <c r="G567" s="525" t="s">
        <v>2654</v>
      </c>
      <c r="H567" s="524" t="s">
        <v>2798</v>
      </c>
      <c r="I567" s="525" t="s">
        <v>2799</v>
      </c>
      <c r="J567" s="524" t="s">
        <v>1924</v>
      </c>
      <c r="K567" s="527"/>
      <c r="L567" s="524" t="s">
        <v>1929</v>
      </c>
      <c r="M567" s="527" t="s">
        <v>2757</v>
      </c>
      <c r="N567" s="524" t="s">
        <v>2106</v>
      </c>
      <c r="O567" s="527" t="s">
        <v>2789</v>
      </c>
      <c r="P567" s="524" t="s">
        <v>1924</v>
      </c>
      <c r="Q567" s="527"/>
      <c r="R567" s="524" t="s">
        <v>1924</v>
      </c>
      <c r="S567" s="527"/>
      <c r="T567" s="524" t="s">
        <v>1924</v>
      </c>
      <c r="U567" s="527" t="s">
        <v>1924</v>
      </c>
      <c r="V567" s="524" t="s">
        <v>1924</v>
      </c>
      <c r="W567" s="527"/>
      <c r="X567" s="524" t="s">
        <v>1924</v>
      </c>
      <c r="Y567" s="527" t="s">
        <v>1924</v>
      </c>
      <c r="Z567" s="528"/>
      <c r="AA567" s="528" t="s">
        <v>1924</v>
      </c>
      <c r="AB567" s="528"/>
      <c r="AC567" s="528"/>
      <c r="AD567" s="528"/>
      <c r="AE567" s="528"/>
      <c r="AF567" s="528"/>
      <c r="AG567" s="528"/>
      <c r="AH567" s="528"/>
      <c r="AI567" s="529" t="s">
        <v>1926</v>
      </c>
      <c r="AJ567" s="529" t="s">
        <v>1926</v>
      </c>
      <c r="AK567" s="523" t="s">
        <v>2800</v>
      </c>
      <c r="AL567" s="523" t="s">
        <v>2825</v>
      </c>
    </row>
    <row r="568" spans="1:38" ht="17.25" customHeight="1">
      <c r="A568" s="518" t="str">
        <f t="shared" si="8"/>
        <v xml:space="preserve">A03AD033-00027 Concrete Work Substructure Work Colored Concrete  Cement Type-5 20MPa ≤ F'c (Cylinder Strength) &lt; 25MPa     </v>
      </c>
      <c r="B568" s="523" t="s">
        <v>2826</v>
      </c>
      <c r="C568" s="523"/>
      <c r="D568" s="524" t="s">
        <v>2652</v>
      </c>
      <c r="E568" s="525" t="s">
        <v>2653</v>
      </c>
      <c r="F568" s="524" t="s">
        <v>2209</v>
      </c>
      <c r="G568" s="525" t="s">
        <v>2654</v>
      </c>
      <c r="H568" s="524" t="s">
        <v>2798</v>
      </c>
      <c r="I568" s="525" t="s">
        <v>2799</v>
      </c>
      <c r="J568" s="524" t="s">
        <v>1924</v>
      </c>
      <c r="K568" s="527"/>
      <c r="L568" s="524" t="s">
        <v>1932</v>
      </c>
      <c r="M568" s="527" t="s">
        <v>2759</v>
      </c>
      <c r="N568" s="524" t="s">
        <v>2106</v>
      </c>
      <c r="O568" s="527" t="s">
        <v>2789</v>
      </c>
      <c r="P568" s="524" t="s">
        <v>1924</v>
      </c>
      <c r="Q568" s="527"/>
      <c r="R568" s="524" t="s">
        <v>1924</v>
      </c>
      <c r="S568" s="527"/>
      <c r="T568" s="524" t="s">
        <v>1924</v>
      </c>
      <c r="U568" s="527" t="s">
        <v>1924</v>
      </c>
      <c r="V568" s="524" t="s">
        <v>1924</v>
      </c>
      <c r="W568" s="527"/>
      <c r="X568" s="524" t="s">
        <v>1924</v>
      </c>
      <c r="Y568" s="527" t="s">
        <v>1924</v>
      </c>
      <c r="Z568" s="528"/>
      <c r="AA568" s="528" t="s">
        <v>1924</v>
      </c>
      <c r="AB568" s="528"/>
      <c r="AC568" s="528"/>
      <c r="AD568" s="528"/>
      <c r="AE568" s="528"/>
      <c r="AF568" s="528"/>
      <c r="AG568" s="528"/>
      <c r="AH568" s="528"/>
      <c r="AI568" s="529" t="s">
        <v>1926</v>
      </c>
      <c r="AJ568" s="529" t="s">
        <v>1926</v>
      </c>
      <c r="AK568" s="523" t="s">
        <v>2800</v>
      </c>
      <c r="AL568" s="523" t="s">
        <v>2826</v>
      </c>
    </row>
    <row r="569" spans="1:38" ht="17.25" customHeight="1">
      <c r="A569" s="518" t="str">
        <f t="shared" si="8"/>
        <v xml:space="preserve">A03AD033-00028 Concrete Work Substructure Work Colored Concrete  Cement Type-1 F'c (Cylinder Strength) &lt; 20MPa     </v>
      </c>
      <c r="B569" s="523" t="s">
        <v>2827</v>
      </c>
      <c r="C569" s="523"/>
      <c r="D569" s="524" t="s">
        <v>2652</v>
      </c>
      <c r="E569" s="525" t="s">
        <v>2653</v>
      </c>
      <c r="F569" s="524" t="s">
        <v>2209</v>
      </c>
      <c r="G569" s="525" t="s">
        <v>2654</v>
      </c>
      <c r="H569" s="524" t="s">
        <v>2798</v>
      </c>
      <c r="I569" s="525" t="s">
        <v>2799</v>
      </c>
      <c r="J569" s="524" t="s">
        <v>1924</v>
      </c>
      <c r="K569" s="527"/>
      <c r="L569" s="524" t="s">
        <v>1922</v>
      </c>
      <c r="M569" s="527" t="s">
        <v>2753</v>
      </c>
      <c r="N569" s="524" t="s">
        <v>2793</v>
      </c>
      <c r="O569" s="527" t="s">
        <v>2794</v>
      </c>
      <c r="P569" s="524" t="s">
        <v>1924</v>
      </c>
      <c r="Q569" s="527"/>
      <c r="R569" s="524" t="s">
        <v>1924</v>
      </c>
      <c r="S569" s="527"/>
      <c r="T569" s="524" t="s">
        <v>1924</v>
      </c>
      <c r="U569" s="527" t="s">
        <v>1924</v>
      </c>
      <c r="V569" s="524" t="s">
        <v>1924</v>
      </c>
      <c r="W569" s="527"/>
      <c r="X569" s="524" t="s">
        <v>1924</v>
      </c>
      <c r="Y569" s="527" t="s">
        <v>1924</v>
      </c>
      <c r="Z569" s="528"/>
      <c r="AA569" s="528" t="s">
        <v>1924</v>
      </c>
      <c r="AB569" s="528"/>
      <c r="AC569" s="528"/>
      <c r="AD569" s="528"/>
      <c r="AE569" s="528"/>
      <c r="AF569" s="528"/>
      <c r="AG569" s="528"/>
      <c r="AH569" s="528"/>
      <c r="AI569" s="529" t="s">
        <v>1926</v>
      </c>
      <c r="AJ569" s="529" t="s">
        <v>1926</v>
      </c>
      <c r="AK569" s="523" t="s">
        <v>2800</v>
      </c>
      <c r="AL569" s="523" t="s">
        <v>2827</v>
      </c>
    </row>
    <row r="570" spans="1:38" ht="17.25" customHeight="1">
      <c r="A570" s="518" t="str">
        <f t="shared" si="8"/>
        <v xml:space="preserve">A03AD033-00029 Concrete Work Substructure Work Colored Concrete  Cement Type-2 F'c (Cylinder Strength) &lt; 20MPa     </v>
      </c>
      <c r="B570" s="523" t="s">
        <v>2828</v>
      </c>
      <c r="C570" s="523"/>
      <c r="D570" s="524" t="s">
        <v>2652</v>
      </c>
      <c r="E570" s="525" t="s">
        <v>2653</v>
      </c>
      <c r="F570" s="524" t="s">
        <v>2209</v>
      </c>
      <c r="G570" s="525" t="s">
        <v>2654</v>
      </c>
      <c r="H570" s="524" t="s">
        <v>2798</v>
      </c>
      <c r="I570" s="525" t="s">
        <v>2799</v>
      </c>
      <c r="J570" s="524" t="s">
        <v>1924</v>
      </c>
      <c r="K570" s="527"/>
      <c r="L570" s="524" t="s">
        <v>1929</v>
      </c>
      <c r="M570" s="527" t="s">
        <v>2757</v>
      </c>
      <c r="N570" s="524" t="s">
        <v>2793</v>
      </c>
      <c r="O570" s="527" t="s">
        <v>2794</v>
      </c>
      <c r="P570" s="524" t="s">
        <v>1924</v>
      </c>
      <c r="Q570" s="527"/>
      <c r="R570" s="524" t="s">
        <v>1924</v>
      </c>
      <c r="S570" s="527"/>
      <c r="T570" s="524" t="s">
        <v>1924</v>
      </c>
      <c r="U570" s="527" t="s">
        <v>1924</v>
      </c>
      <c r="V570" s="524" t="s">
        <v>1924</v>
      </c>
      <c r="W570" s="527"/>
      <c r="X570" s="524" t="s">
        <v>1924</v>
      </c>
      <c r="Y570" s="527" t="s">
        <v>1924</v>
      </c>
      <c r="Z570" s="528"/>
      <c r="AA570" s="528" t="s">
        <v>1924</v>
      </c>
      <c r="AB570" s="528"/>
      <c r="AC570" s="528"/>
      <c r="AD570" s="528"/>
      <c r="AE570" s="528"/>
      <c r="AF570" s="528"/>
      <c r="AG570" s="528"/>
      <c r="AH570" s="528"/>
      <c r="AI570" s="529" t="s">
        <v>1926</v>
      </c>
      <c r="AJ570" s="529" t="s">
        <v>1926</v>
      </c>
      <c r="AK570" s="523" t="s">
        <v>2800</v>
      </c>
      <c r="AL570" s="523" t="s">
        <v>2828</v>
      </c>
    </row>
    <row r="571" spans="1:38" ht="17.25" customHeight="1">
      <c r="A571" s="518" t="str">
        <f t="shared" si="8"/>
        <v xml:space="preserve">A03AD033-00030 Concrete Work Substructure Work Colored Concrete  Cement Type-5 F'c (Cylinder Strength) &lt; 20MPa     </v>
      </c>
      <c r="B571" s="523" t="s">
        <v>2829</v>
      </c>
      <c r="C571" s="523"/>
      <c r="D571" s="524" t="s">
        <v>2652</v>
      </c>
      <c r="E571" s="525" t="s">
        <v>2653</v>
      </c>
      <c r="F571" s="524" t="s">
        <v>2209</v>
      </c>
      <c r="G571" s="525" t="s">
        <v>2654</v>
      </c>
      <c r="H571" s="524" t="s">
        <v>2798</v>
      </c>
      <c r="I571" s="525" t="s">
        <v>2799</v>
      </c>
      <c r="J571" s="524" t="s">
        <v>1924</v>
      </c>
      <c r="K571" s="527"/>
      <c r="L571" s="524" t="s">
        <v>1932</v>
      </c>
      <c r="M571" s="527" t="s">
        <v>2759</v>
      </c>
      <c r="N571" s="524" t="s">
        <v>2793</v>
      </c>
      <c r="O571" s="527" t="s">
        <v>2794</v>
      </c>
      <c r="P571" s="524" t="s">
        <v>1924</v>
      </c>
      <c r="Q571" s="527"/>
      <c r="R571" s="524" t="s">
        <v>1924</v>
      </c>
      <c r="S571" s="527"/>
      <c r="T571" s="524" t="s">
        <v>1924</v>
      </c>
      <c r="U571" s="527" t="s">
        <v>1924</v>
      </c>
      <c r="V571" s="524" t="s">
        <v>1924</v>
      </c>
      <c r="W571" s="527"/>
      <c r="X571" s="524" t="s">
        <v>1924</v>
      </c>
      <c r="Y571" s="527" t="s">
        <v>1924</v>
      </c>
      <c r="Z571" s="528"/>
      <c r="AA571" s="528" t="s">
        <v>1924</v>
      </c>
      <c r="AB571" s="528"/>
      <c r="AC571" s="528"/>
      <c r="AD571" s="528"/>
      <c r="AE571" s="528"/>
      <c r="AF571" s="528"/>
      <c r="AG571" s="528"/>
      <c r="AH571" s="528"/>
      <c r="AI571" s="529" t="s">
        <v>1926</v>
      </c>
      <c r="AJ571" s="529" t="s">
        <v>1926</v>
      </c>
      <c r="AK571" s="523" t="s">
        <v>2800</v>
      </c>
      <c r="AL571" s="523" t="s">
        <v>2829</v>
      </c>
    </row>
    <row r="572" spans="1:38" ht="17.25" customHeight="1">
      <c r="A572" s="518" t="str">
        <f t="shared" si="8"/>
        <v xml:space="preserve">A03AD034-00001 Concrete Work Substructure Work Lean Concrete (including Form work)  Cement Type-1 F'c (Cylinder Strength) &gt; 20MPa     </v>
      </c>
      <c r="B572" s="523" t="s">
        <v>2830</v>
      </c>
      <c r="C572" s="523"/>
      <c r="D572" s="524" t="s">
        <v>2652</v>
      </c>
      <c r="E572" s="525" t="s">
        <v>2653</v>
      </c>
      <c r="F572" s="524" t="s">
        <v>2209</v>
      </c>
      <c r="G572" s="525" t="s">
        <v>2654</v>
      </c>
      <c r="H572" s="524" t="s">
        <v>2831</v>
      </c>
      <c r="I572" s="525" t="s">
        <v>2832</v>
      </c>
      <c r="J572" s="524" t="s">
        <v>1924</v>
      </c>
      <c r="K572" s="527"/>
      <c r="L572" s="524" t="s">
        <v>1922</v>
      </c>
      <c r="M572" s="527" t="s">
        <v>2753</v>
      </c>
      <c r="N572" s="524" t="s">
        <v>1941</v>
      </c>
      <c r="O572" s="527" t="s">
        <v>2833</v>
      </c>
      <c r="P572" s="524" t="s">
        <v>1924</v>
      </c>
      <c r="Q572" s="527"/>
      <c r="R572" s="524" t="s">
        <v>1924</v>
      </c>
      <c r="S572" s="527"/>
      <c r="T572" s="524" t="s">
        <v>1924</v>
      </c>
      <c r="U572" s="527" t="s">
        <v>1924</v>
      </c>
      <c r="V572" s="524" t="s">
        <v>1924</v>
      </c>
      <c r="W572" s="527"/>
      <c r="X572" s="524" t="s">
        <v>1924</v>
      </c>
      <c r="Y572" s="527" t="s">
        <v>1924</v>
      </c>
      <c r="Z572" s="528"/>
      <c r="AA572" s="528" t="s">
        <v>1924</v>
      </c>
      <c r="AB572" s="528"/>
      <c r="AC572" s="528"/>
      <c r="AD572" s="528"/>
      <c r="AE572" s="528"/>
      <c r="AF572" s="528"/>
      <c r="AG572" s="528"/>
      <c r="AH572" s="528"/>
      <c r="AI572" s="529" t="s">
        <v>1926</v>
      </c>
      <c r="AJ572" s="529" t="s">
        <v>1926</v>
      </c>
      <c r="AK572" s="523" t="s">
        <v>2834</v>
      </c>
      <c r="AL572" s="523" t="s">
        <v>2830</v>
      </c>
    </row>
    <row r="573" spans="1:38" ht="17.25" customHeight="1">
      <c r="A573" s="518" t="str">
        <f t="shared" si="8"/>
        <v xml:space="preserve">A03AD034-00002 Concrete Work Substructure Work Lean Concrete (including Form work)  Cement Type-2 F'c (Cylinder Strength) &gt; 20MPa     </v>
      </c>
      <c r="B573" s="523" t="s">
        <v>2835</v>
      </c>
      <c r="C573" s="523"/>
      <c r="D573" s="524" t="s">
        <v>2652</v>
      </c>
      <c r="E573" s="525" t="s">
        <v>2653</v>
      </c>
      <c r="F573" s="524" t="s">
        <v>2209</v>
      </c>
      <c r="G573" s="525" t="s">
        <v>2654</v>
      </c>
      <c r="H573" s="524" t="s">
        <v>2831</v>
      </c>
      <c r="I573" s="525" t="s">
        <v>2832</v>
      </c>
      <c r="J573" s="524" t="s">
        <v>1924</v>
      </c>
      <c r="K573" s="527"/>
      <c r="L573" s="524" t="s">
        <v>1929</v>
      </c>
      <c r="M573" s="527" t="s">
        <v>2757</v>
      </c>
      <c r="N573" s="524" t="s">
        <v>1941</v>
      </c>
      <c r="O573" s="527" t="s">
        <v>2833</v>
      </c>
      <c r="P573" s="524" t="s">
        <v>1924</v>
      </c>
      <c r="Q573" s="527"/>
      <c r="R573" s="524" t="s">
        <v>1924</v>
      </c>
      <c r="S573" s="527"/>
      <c r="T573" s="524" t="s">
        <v>1924</v>
      </c>
      <c r="U573" s="527" t="s">
        <v>1924</v>
      </c>
      <c r="V573" s="524" t="s">
        <v>1924</v>
      </c>
      <c r="W573" s="527"/>
      <c r="X573" s="524" t="s">
        <v>1924</v>
      </c>
      <c r="Y573" s="527" t="s">
        <v>1924</v>
      </c>
      <c r="Z573" s="528"/>
      <c r="AA573" s="528" t="s">
        <v>1924</v>
      </c>
      <c r="AB573" s="528"/>
      <c r="AC573" s="528"/>
      <c r="AD573" s="528"/>
      <c r="AE573" s="528"/>
      <c r="AF573" s="528"/>
      <c r="AG573" s="528"/>
      <c r="AH573" s="528"/>
      <c r="AI573" s="529" t="s">
        <v>1926</v>
      </c>
      <c r="AJ573" s="529" t="s">
        <v>1926</v>
      </c>
      <c r="AK573" s="523" t="s">
        <v>2834</v>
      </c>
      <c r="AL573" s="523" t="s">
        <v>2835</v>
      </c>
    </row>
    <row r="574" spans="1:38" ht="17.25" customHeight="1">
      <c r="A574" s="518" t="str">
        <f t="shared" si="8"/>
        <v xml:space="preserve">A03AD034-00003 Concrete Work Substructure Work Lean Concrete (including Form work)  Cement Type-5 F'c (Cylinder Strength) &gt; 20MPa     </v>
      </c>
      <c r="B574" s="523" t="s">
        <v>2836</v>
      </c>
      <c r="C574" s="523"/>
      <c r="D574" s="524" t="s">
        <v>2652</v>
      </c>
      <c r="E574" s="525" t="s">
        <v>2653</v>
      </c>
      <c r="F574" s="524" t="s">
        <v>2209</v>
      </c>
      <c r="G574" s="525" t="s">
        <v>2654</v>
      </c>
      <c r="H574" s="524" t="s">
        <v>2831</v>
      </c>
      <c r="I574" s="525" t="s">
        <v>2832</v>
      </c>
      <c r="J574" s="524" t="s">
        <v>1924</v>
      </c>
      <c r="K574" s="527"/>
      <c r="L574" s="524" t="s">
        <v>1932</v>
      </c>
      <c r="M574" s="527" t="s">
        <v>2759</v>
      </c>
      <c r="N574" s="524" t="s">
        <v>1941</v>
      </c>
      <c r="O574" s="527" t="s">
        <v>2833</v>
      </c>
      <c r="P574" s="524" t="s">
        <v>1924</v>
      </c>
      <c r="Q574" s="527"/>
      <c r="R574" s="524" t="s">
        <v>1924</v>
      </c>
      <c r="S574" s="527"/>
      <c r="T574" s="524" t="s">
        <v>1924</v>
      </c>
      <c r="U574" s="527"/>
      <c r="V574" s="524" t="s">
        <v>1924</v>
      </c>
      <c r="W574" s="527"/>
      <c r="X574" s="524" t="s">
        <v>1924</v>
      </c>
      <c r="Y574" s="527"/>
      <c r="Z574" s="528"/>
      <c r="AA574" s="528" t="s">
        <v>1924</v>
      </c>
      <c r="AB574" s="528"/>
      <c r="AC574" s="528"/>
      <c r="AD574" s="528"/>
      <c r="AE574" s="528"/>
      <c r="AF574" s="528"/>
      <c r="AG574" s="528"/>
      <c r="AH574" s="528"/>
      <c r="AI574" s="529" t="s">
        <v>2049</v>
      </c>
      <c r="AJ574" s="529" t="s">
        <v>2049</v>
      </c>
      <c r="AK574" s="523" t="s">
        <v>2834</v>
      </c>
      <c r="AL574" s="523" t="s">
        <v>2836</v>
      </c>
    </row>
    <row r="575" spans="1:38" ht="17.25" customHeight="1">
      <c r="A575" s="518" t="str">
        <f t="shared" si="8"/>
        <v xml:space="preserve">A03AD034-00004 Concrete Work Substructure Work Lean Concrete (including Form work)  Cement Type-1 10MPa &lt; F'c (Cylinder Strength) ≤ 20MPa     </v>
      </c>
      <c r="B575" s="523" t="s">
        <v>2837</v>
      </c>
      <c r="C575" s="523"/>
      <c r="D575" s="524" t="s">
        <v>2652</v>
      </c>
      <c r="E575" s="525" t="s">
        <v>2653</v>
      </c>
      <c r="F575" s="524" t="s">
        <v>2209</v>
      </c>
      <c r="G575" s="525" t="s">
        <v>2654</v>
      </c>
      <c r="H575" s="524" t="s">
        <v>2831</v>
      </c>
      <c r="I575" s="525" t="s">
        <v>2832</v>
      </c>
      <c r="J575" s="524" t="s">
        <v>1924</v>
      </c>
      <c r="K575" s="527"/>
      <c r="L575" s="524" t="s">
        <v>1922</v>
      </c>
      <c r="M575" s="527" t="s">
        <v>2753</v>
      </c>
      <c r="N575" s="524" t="s">
        <v>1951</v>
      </c>
      <c r="O575" s="527" t="s">
        <v>2838</v>
      </c>
      <c r="P575" s="524" t="s">
        <v>1924</v>
      </c>
      <c r="Q575" s="527"/>
      <c r="R575" s="524" t="s">
        <v>1924</v>
      </c>
      <c r="S575" s="527"/>
      <c r="T575" s="524" t="s">
        <v>1924</v>
      </c>
      <c r="U575" s="527"/>
      <c r="V575" s="524" t="s">
        <v>1924</v>
      </c>
      <c r="W575" s="527"/>
      <c r="X575" s="524" t="s">
        <v>1924</v>
      </c>
      <c r="Y575" s="527"/>
      <c r="Z575" s="528"/>
      <c r="AA575" s="528" t="s">
        <v>1924</v>
      </c>
      <c r="AB575" s="528"/>
      <c r="AC575" s="528"/>
      <c r="AD575" s="528"/>
      <c r="AE575" s="528"/>
      <c r="AF575" s="528"/>
      <c r="AG575" s="528"/>
      <c r="AH575" s="528"/>
      <c r="AI575" s="529" t="s">
        <v>2049</v>
      </c>
      <c r="AJ575" s="529" t="s">
        <v>2049</v>
      </c>
      <c r="AK575" s="523" t="s">
        <v>2834</v>
      </c>
      <c r="AL575" s="523" t="s">
        <v>2837</v>
      </c>
    </row>
    <row r="576" spans="1:38" ht="17.25" customHeight="1">
      <c r="A576" s="518" t="str">
        <f t="shared" si="8"/>
        <v xml:space="preserve">A03AD034-00005 Concrete Work Substructure Work Lean Concrete (including Form work)  Cement Type-2 10MPa &lt; F'c (Cylinder Strength) ≤ 20MPa     </v>
      </c>
      <c r="B576" s="523" t="s">
        <v>2839</v>
      </c>
      <c r="C576" s="523"/>
      <c r="D576" s="524" t="s">
        <v>2652</v>
      </c>
      <c r="E576" s="525" t="s">
        <v>2653</v>
      </c>
      <c r="F576" s="524" t="s">
        <v>2209</v>
      </c>
      <c r="G576" s="525" t="s">
        <v>2654</v>
      </c>
      <c r="H576" s="524" t="s">
        <v>2831</v>
      </c>
      <c r="I576" s="525" t="s">
        <v>2832</v>
      </c>
      <c r="J576" s="524" t="s">
        <v>1924</v>
      </c>
      <c r="K576" s="527"/>
      <c r="L576" s="524" t="s">
        <v>1929</v>
      </c>
      <c r="M576" s="527" t="s">
        <v>2757</v>
      </c>
      <c r="N576" s="524" t="s">
        <v>1951</v>
      </c>
      <c r="O576" s="527" t="s">
        <v>2838</v>
      </c>
      <c r="P576" s="524" t="s">
        <v>1924</v>
      </c>
      <c r="Q576" s="527"/>
      <c r="R576" s="524" t="s">
        <v>1924</v>
      </c>
      <c r="S576" s="527"/>
      <c r="T576" s="524" t="s">
        <v>1924</v>
      </c>
      <c r="U576" s="527"/>
      <c r="V576" s="524" t="s">
        <v>1924</v>
      </c>
      <c r="W576" s="527"/>
      <c r="X576" s="524" t="s">
        <v>1924</v>
      </c>
      <c r="Y576" s="527"/>
      <c r="Z576" s="528"/>
      <c r="AA576" s="528" t="s">
        <v>1924</v>
      </c>
      <c r="AB576" s="528"/>
      <c r="AC576" s="528"/>
      <c r="AD576" s="528"/>
      <c r="AE576" s="528"/>
      <c r="AF576" s="528"/>
      <c r="AG576" s="528"/>
      <c r="AH576" s="528"/>
      <c r="AI576" s="529" t="s">
        <v>2049</v>
      </c>
      <c r="AJ576" s="529" t="s">
        <v>2049</v>
      </c>
      <c r="AK576" s="523" t="s">
        <v>2834</v>
      </c>
      <c r="AL576" s="523" t="s">
        <v>2839</v>
      </c>
    </row>
    <row r="577" spans="1:38" ht="17.25" customHeight="1">
      <c r="A577" s="518" t="str">
        <f t="shared" si="8"/>
        <v xml:space="preserve">A03AD034-00006 Concrete Work Substructure Work Lean Concrete (including Form work)  Cement Type-5 10MPa &lt; F'c (Cylinder Strength) ≤ 20MPa     </v>
      </c>
      <c r="B577" s="523" t="s">
        <v>2840</v>
      </c>
      <c r="C577" s="523"/>
      <c r="D577" s="524" t="s">
        <v>2652</v>
      </c>
      <c r="E577" s="525" t="s">
        <v>2653</v>
      </c>
      <c r="F577" s="524" t="s">
        <v>2209</v>
      </c>
      <c r="G577" s="525" t="s">
        <v>2654</v>
      </c>
      <c r="H577" s="524" t="s">
        <v>2831</v>
      </c>
      <c r="I577" s="525" t="s">
        <v>2832</v>
      </c>
      <c r="J577" s="524" t="s">
        <v>1924</v>
      </c>
      <c r="K577" s="527"/>
      <c r="L577" s="524" t="s">
        <v>1932</v>
      </c>
      <c r="M577" s="527" t="s">
        <v>2759</v>
      </c>
      <c r="N577" s="524" t="s">
        <v>1951</v>
      </c>
      <c r="O577" s="527" t="s">
        <v>2838</v>
      </c>
      <c r="P577" s="524" t="s">
        <v>1924</v>
      </c>
      <c r="Q577" s="527"/>
      <c r="R577" s="524" t="s">
        <v>1924</v>
      </c>
      <c r="S577" s="527"/>
      <c r="T577" s="524" t="s">
        <v>1924</v>
      </c>
      <c r="U577" s="527"/>
      <c r="V577" s="524" t="s">
        <v>1924</v>
      </c>
      <c r="W577" s="527"/>
      <c r="X577" s="524" t="s">
        <v>1924</v>
      </c>
      <c r="Y577" s="527"/>
      <c r="Z577" s="528"/>
      <c r="AA577" s="528" t="s">
        <v>1924</v>
      </c>
      <c r="AB577" s="528"/>
      <c r="AC577" s="528"/>
      <c r="AD577" s="528"/>
      <c r="AE577" s="528"/>
      <c r="AF577" s="528"/>
      <c r="AG577" s="528"/>
      <c r="AH577" s="528"/>
      <c r="AI577" s="529" t="s">
        <v>2049</v>
      </c>
      <c r="AJ577" s="529" t="s">
        <v>2049</v>
      </c>
      <c r="AK577" s="523" t="s">
        <v>2834</v>
      </c>
      <c r="AL577" s="523" t="s">
        <v>2840</v>
      </c>
    </row>
    <row r="578" spans="1:38" ht="17.25" customHeight="1">
      <c r="A578" s="518" t="str">
        <f t="shared" si="8"/>
        <v xml:space="preserve">A03AD034-00007 Concrete Work Substructure Work Lean Concrete (including Form work)  Cement Type-1 F'c (Cylinder Strength) ≤ 10MPa     </v>
      </c>
      <c r="B578" s="523" t="s">
        <v>2841</v>
      </c>
      <c r="C578" s="523"/>
      <c r="D578" s="524" t="s">
        <v>2652</v>
      </c>
      <c r="E578" s="525" t="s">
        <v>2653</v>
      </c>
      <c r="F578" s="524" t="s">
        <v>2209</v>
      </c>
      <c r="G578" s="525" t="s">
        <v>2654</v>
      </c>
      <c r="H578" s="524" t="s">
        <v>2831</v>
      </c>
      <c r="I578" s="525" t="s">
        <v>2832</v>
      </c>
      <c r="J578" s="524" t="s">
        <v>1924</v>
      </c>
      <c r="K578" s="527"/>
      <c r="L578" s="524" t="s">
        <v>1922</v>
      </c>
      <c r="M578" s="527" t="s">
        <v>2753</v>
      </c>
      <c r="N578" s="524" t="s">
        <v>1954</v>
      </c>
      <c r="O578" s="527" t="s">
        <v>2842</v>
      </c>
      <c r="P578" s="524" t="s">
        <v>1924</v>
      </c>
      <c r="Q578" s="527"/>
      <c r="R578" s="524" t="s">
        <v>1924</v>
      </c>
      <c r="S578" s="527"/>
      <c r="T578" s="524" t="s">
        <v>1924</v>
      </c>
      <c r="U578" s="527"/>
      <c r="V578" s="524" t="s">
        <v>1924</v>
      </c>
      <c r="W578" s="527"/>
      <c r="X578" s="524" t="s">
        <v>1924</v>
      </c>
      <c r="Y578" s="527"/>
      <c r="Z578" s="528"/>
      <c r="AA578" s="528" t="s">
        <v>1924</v>
      </c>
      <c r="AB578" s="528"/>
      <c r="AC578" s="528"/>
      <c r="AD578" s="528"/>
      <c r="AE578" s="528"/>
      <c r="AF578" s="528"/>
      <c r="AG578" s="528"/>
      <c r="AH578" s="528"/>
      <c r="AI578" s="529" t="s">
        <v>2049</v>
      </c>
      <c r="AJ578" s="529" t="s">
        <v>2049</v>
      </c>
      <c r="AK578" s="523" t="s">
        <v>2834</v>
      </c>
      <c r="AL578" s="523" t="s">
        <v>2841</v>
      </c>
    </row>
    <row r="579" spans="1:38" ht="17.25" customHeight="1">
      <c r="A579" s="518" t="str">
        <f t="shared" si="8"/>
        <v xml:space="preserve">A03AD034-00008 Concrete Work Substructure Work Lean Concrete (including Form work)  Cement Type-2 F'c (Cylinder Strength) ≤ 10MPa     </v>
      </c>
      <c r="B579" s="523" t="s">
        <v>2843</v>
      </c>
      <c r="C579" s="523"/>
      <c r="D579" s="524" t="s">
        <v>2652</v>
      </c>
      <c r="E579" s="525" t="s">
        <v>2653</v>
      </c>
      <c r="F579" s="524" t="s">
        <v>2209</v>
      </c>
      <c r="G579" s="525" t="s">
        <v>2654</v>
      </c>
      <c r="H579" s="524" t="s">
        <v>2831</v>
      </c>
      <c r="I579" s="525" t="s">
        <v>2832</v>
      </c>
      <c r="J579" s="524" t="s">
        <v>1924</v>
      </c>
      <c r="K579" s="527"/>
      <c r="L579" s="524" t="s">
        <v>1929</v>
      </c>
      <c r="M579" s="527" t="s">
        <v>2757</v>
      </c>
      <c r="N579" s="524" t="s">
        <v>1954</v>
      </c>
      <c r="O579" s="527" t="s">
        <v>2842</v>
      </c>
      <c r="P579" s="524" t="s">
        <v>1924</v>
      </c>
      <c r="Q579" s="527"/>
      <c r="R579" s="524" t="s">
        <v>1924</v>
      </c>
      <c r="S579" s="527"/>
      <c r="T579" s="524" t="s">
        <v>1924</v>
      </c>
      <c r="U579" s="527"/>
      <c r="V579" s="524" t="s">
        <v>1924</v>
      </c>
      <c r="W579" s="527"/>
      <c r="X579" s="524" t="s">
        <v>1924</v>
      </c>
      <c r="Y579" s="527"/>
      <c r="Z579" s="528"/>
      <c r="AA579" s="528" t="s">
        <v>1924</v>
      </c>
      <c r="AB579" s="528"/>
      <c r="AC579" s="528"/>
      <c r="AD579" s="528"/>
      <c r="AE579" s="528"/>
      <c r="AF579" s="528"/>
      <c r="AG579" s="528"/>
      <c r="AH579" s="528"/>
      <c r="AI579" s="529" t="s">
        <v>2049</v>
      </c>
      <c r="AJ579" s="529" t="s">
        <v>2049</v>
      </c>
      <c r="AK579" s="523" t="s">
        <v>2834</v>
      </c>
      <c r="AL579" s="523" t="s">
        <v>2843</v>
      </c>
    </row>
    <row r="580" spans="1:38" ht="17.25" customHeight="1">
      <c r="A580" s="518" t="str">
        <f t="shared" si="8"/>
        <v xml:space="preserve">A03AD034-00009 Concrete Work Substructure Work Lean Concrete (including Form work)  Cement Type-5 F'c (Cylinder Strength) ≤ 10MPa     </v>
      </c>
      <c r="B580" s="523" t="s">
        <v>2844</v>
      </c>
      <c r="C580" s="523"/>
      <c r="D580" s="524" t="s">
        <v>2652</v>
      </c>
      <c r="E580" s="525" t="s">
        <v>2653</v>
      </c>
      <c r="F580" s="524" t="s">
        <v>2209</v>
      </c>
      <c r="G580" s="525" t="s">
        <v>2654</v>
      </c>
      <c r="H580" s="524" t="s">
        <v>2831</v>
      </c>
      <c r="I580" s="525" t="s">
        <v>2832</v>
      </c>
      <c r="J580" s="524" t="s">
        <v>1924</v>
      </c>
      <c r="K580" s="527"/>
      <c r="L580" s="524" t="s">
        <v>1932</v>
      </c>
      <c r="M580" s="527" t="s">
        <v>2759</v>
      </c>
      <c r="N580" s="524" t="s">
        <v>1954</v>
      </c>
      <c r="O580" s="527" t="s">
        <v>2842</v>
      </c>
      <c r="P580" s="524" t="s">
        <v>1924</v>
      </c>
      <c r="Q580" s="527"/>
      <c r="R580" s="524" t="s">
        <v>1924</v>
      </c>
      <c r="S580" s="527"/>
      <c r="T580" s="524" t="s">
        <v>1924</v>
      </c>
      <c r="U580" s="527"/>
      <c r="V580" s="524" t="s">
        <v>1924</v>
      </c>
      <c r="W580" s="527"/>
      <c r="X580" s="524" t="s">
        <v>1924</v>
      </c>
      <c r="Y580" s="527"/>
      <c r="Z580" s="528"/>
      <c r="AA580" s="528" t="s">
        <v>1924</v>
      </c>
      <c r="AB580" s="528"/>
      <c r="AC580" s="528"/>
      <c r="AD580" s="528"/>
      <c r="AE580" s="528"/>
      <c r="AF580" s="528"/>
      <c r="AG580" s="528"/>
      <c r="AH580" s="528"/>
      <c r="AI580" s="529" t="s">
        <v>2049</v>
      </c>
      <c r="AJ580" s="529" t="s">
        <v>2049</v>
      </c>
      <c r="AK580" s="523" t="s">
        <v>2834</v>
      </c>
      <c r="AL580" s="523" t="s">
        <v>2844</v>
      </c>
    </row>
    <row r="581" spans="1:38" ht="17.25" customHeight="1">
      <c r="A581" s="518" t="str">
        <f t="shared" si="8"/>
        <v xml:space="preserve">A03AD034-00010 Concrete Work Substructure Work Lean Concrete (including Form work)  Cement Type-1 15MPa ≤ F'c (Cylinder Strength) &lt; 20MPa     </v>
      </c>
      <c r="B581" s="523" t="s">
        <v>2845</v>
      </c>
      <c r="C581" s="523"/>
      <c r="D581" s="524" t="s">
        <v>2652</v>
      </c>
      <c r="E581" s="525" t="s">
        <v>2653</v>
      </c>
      <c r="F581" s="524" t="s">
        <v>2209</v>
      </c>
      <c r="G581" s="525" t="s">
        <v>2654</v>
      </c>
      <c r="H581" s="524" t="s">
        <v>2831</v>
      </c>
      <c r="I581" s="525" t="s">
        <v>2832</v>
      </c>
      <c r="J581" s="524" t="s">
        <v>1924</v>
      </c>
      <c r="K581" s="527"/>
      <c r="L581" s="524" t="s">
        <v>1922</v>
      </c>
      <c r="M581" s="527" t="s">
        <v>2753</v>
      </c>
      <c r="N581" s="524" t="s">
        <v>2461</v>
      </c>
      <c r="O581" s="527" t="s">
        <v>2846</v>
      </c>
      <c r="P581" s="524" t="s">
        <v>1924</v>
      </c>
      <c r="Q581" s="527"/>
      <c r="R581" s="524" t="s">
        <v>1924</v>
      </c>
      <c r="S581" s="527"/>
      <c r="T581" s="524" t="s">
        <v>1924</v>
      </c>
      <c r="U581" s="527" t="s">
        <v>1924</v>
      </c>
      <c r="V581" s="524" t="s">
        <v>1924</v>
      </c>
      <c r="W581" s="527"/>
      <c r="X581" s="524" t="s">
        <v>1924</v>
      </c>
      <c r="Y581" s="527" t="s">
        <v>1924</v>
      </c>
      <c r="Z581" s="528"/>
      <c r="AA581" s="528" t="s">
        <v>1924</v>
      </c>
      <c r="AB581" s="528"/>
      <c r="AC581" s="528"/>
      <c r="AD581" s="528"/>
      <c r="AE581" s="528"/>
      <c r="AF581" s="528"/>
      <c r="AG581" s="528"/>
      <c r="AH581" s="528"/>
      <c r="AI581" s="529" t="s">
        <v>1926</v>
      </c>
      <c r="AJ581" s="529" t="s">
        <v>1926</v>
      </c>
      <c r="AK581" s="523" t="s">
        <v>2834</v>
      </c>
      <c r="AL581" s="523" t="s">
        <v>2845</v>
      </c>
    </row>
    <row r="582" spans="1:38" ht="17.25" customHeight="1">
      <c r="A582" s="518" t="str">
        <f t="shared" si="8"/>
        <v xml:space="preserve">A03AD034-00011 Concrete Work Substructure Work Lean Concrete (including Form work)  Cement Type-2 15MPa ≤ F'c (Cylinder Strength) &lt; 20MPa     </v>
      </c>
      <c r="B582" s="523" t="s">
        <v>2847</v>
      </c>
      <c r="C582" s="523"/>
      <c r="D582" s="524" t="s">
        <v>2652</v>
      </c>
      <c r="E582" s="525" t="s">
        <v>2653</v>
      </c>
      <c r="F582" s="524" t="s">
        <v>2209</v>
      </c>
      <c r="G582" s="525" t="s">
        <v>2654</v>
      </c>
      <c r="H582" s="524" t="s">
        <v>2831</v>
      </c>
      <c r="I582" s="525" t="s">
        <v>2832</v>
      </c>
      <c r="J582" s="524" t="s">
        <v>1924</v>
      </c>
      <c r="K582" s="527"/>
      <c r="L582" s="524" t="s">
        <v>1929</v>
      </c>
      <c r="M582" s="527" t="s">
        <v>2757</v>
      </c>
      <c r="N582" s="524" t="s">
        <v>2461</v>
      </c>
      <c r="O582" s="527" t="s">
        <v>2846</v>
      </c>
      <c r="P582" s="524" t="s">
        <v>1924</v>
      </c>
      <c r="Q582" s="527"/>
      <c r="R582" s="524" t="s">
        <v>1924</v>
      </c>
      <c r="S582" s="527"/>
      <c r="T582" s="524" t="s">
        <v>1924</v>
      </c>
      <c r="U582" s="527" t="s">
        <v>1924</v>
      </c>
      <c r="V582" s="524" t="s">
        <v>1924</v>
      </c>
      <c r="W582" s="527"/>
      <c r="X582" s="524" t="s">
        <v>1924</v>
      </c>
      <c r="Y582" s="527" t="s">
        <v>1924</v>
      </c>
      <c r="Z582" s="528"/>
      <c r="AA582" s="528" t="s">
        <v>1924</v>
      </c>
      <c r="AB582" s="528"/>
      <c r="AC582" s="528"/>
      <c r="AD582" s="528"/>
      <c r="AE582" s="528"/>
      <c r="AF582" s="528"/>
      <c r="AG582" s="528"/>
      <c r="AH582" s="528"/>
      <c r="AI582" s="529" t="s">
        <v>1926</v>
      </c>
      <c r="AJ582" s="529" t="s">
        <v>1926</v>
      </c>
      <c r="AK582" s="523" t="s">
        <v>2834</v>
      </c>
      <c r="AL582" s="523" t="s">
        <v>2847</v>
      </c>
    </row>
    <row r="583" spans="1:38" ht="17.25" customHeight="1">
      <c r="A583" s="518" t="str">
        <f t="shared" si="8"/>
        <v xml:space="preserve">A03AD034-00012 Concrete Work Substructure Work Lean Concrete (including Form work)  Cement Type-5 15MPa ≤ F'c (Cylinder Strength) &lt; 20MPa     </v>
      </c>
      <c r="B583" s="523" t="s">
        <v>2848</v>
      </c>
      <c r="C583" s="523"/>
      <c r="D583" s="524" t="s">
        <v>2652</v>
      </c>
      <c r="E583" s="525" t="s">
        <v>2653</v>
      </c>
      <c r="F583" s="524" t="s">
        <v>2209</v>
      </c>
      <c r="G583" s="525" t="s">
        <v>2654</v>
      </c>
      <c r="H583" s="524" t="s">
        <v>2831</v>
      </c>
      <c r="I583" s="525" t="s">
        <v>2832</v>
      </c>
      <c r="J583" s="524" t="s">
        <v>1924</v>
      </c>
      <c r="K583" s="527"/>
      <c r="L583" s="524" t="s">
        <v>1932</v>
      </c>
      <c r="M583" s="527" t="s">
        <v>2759</v>
      </c>
      <c r="N583" s="524" t="s">
        <v>2461</v>
      </c>
      <c r="O583" s="527" t="s">
        <v>2846</v>
      </c>
      <c r="P583" s="524" t="s">
        <v>1924</v>
      </c>
      <c r="Q583" s="527"/>
      <c r="R583" s="524" t="s">
        <v>1924</v>
      </c>
      <c r="S583" s="527"/>
      <c r="T583" s="524" t="s">
        <v>1924</v>
      </c>
      <c r="U583" s="527"/>
      <c r="V583" s="524" t="s">
        <v>1924</v>
      </c>
      <c r="W583" s="527"/>
      <c r="X583" s="524" t="s">
        <v>1924</v>
      </c>
      <c r="Y583" s="527"/>
      <c r="Z583" s="528"/>
      <c r="AA583" s="528" t="s">
        <v>1924</v>
      </c>
      <c r="AB583" s="528"/>
      <c r="AC583" s="528"/>
      <c r="AD583" s="528"/>
      <c r="AE583" s="528"/>
      <c r="AF583" s="528"/>
      <c r="AG583" s="528"/>
      <c r="AH583" s="528"/>
      <c r="AI583" s="529" t="s">
        <v>2049</v>
      </c>
      <c r="AJ583" s="529" t="s">
        <v>2049</v>
      </c>
      <c r="AK583" s="523" t="s">
        <v>2834</v>
      </c>
      <c r="AL583" s="523" t="s">
        <v>2848</v>
      </c>
    </row>
    <row r="584" spans="1:38" ht="17.25" customHeight="1">
      <c r="A584" s="518" t="str">
        <f t="shared" ref="A584:A647" si="9">B584&amp;" "&amp;E584&amp;" "&amp;G584&amp;" "&amp;I584&amp;" "&amp;K584&amp;" "&amp;M584&amp;" "&amp;O584&amp;" "&amp;Q584&amp;" "&amp;S584&amp;" "&amp;U584&amp;" "&amp;W584&amp;" "&amp;Y584</f>
        <v xml:space="preserve">A03AD034-00013 Concrete Work Substructure Work Lean Concrete (including Form work)  Cement Type-1 10MPa ≤ F'c (Cylinder Strength) &lt; 15MPa     </v>
      </c>
      <c r="B584" s="523" t="s">
        <v>2849</v>
      </c>
      <c r="C584" s="523"/>
      <c r="D584" s="524" t="s">
        <v>2652</v>
      </c>
      <c r="E584" s="525" t="s">
        <v>2653</v>
      </c>
      <c r="F584" s="524" t="s">
        <v>2209</v>
      </c>
      <c r="G584" s="525" t="s">
        <v>2654</v>
      </c>
      <c r="H584" s="524" t="s">
        <v>2831</v>
      </c>
      <c r="I584" s="525" t="s">
        <v>2832</v>
      </c>
      <c r="J584" s="524" t="s">
        <v>1924</v>
      </c>
      <c r="K584" s="527"/>
      <c r="L584" s="524" t="s">
        <v>1922</v>
      </c>
      <c r="M584" s="527" t="s">
        <v>2753</v>
      </c>
      <c r="N584" s="524" t="s">
        <v>2465</v>
      </c>
      <c r="O584" s="527" t="s">
        <v>2850</v>
      </c>
      <c r="P584" s="524" t="s">
        <v>1924</v>
      </c>
      <c r="Q584" s="527"/>
      <c r="R584" s="524" t="s">
        <v>1924</v>
      </c>
      <c r="S584" s="527"/>
      <c r="T584" s="524" t="s">
        <v>1924</v>
      </c>
      <c r="U584" s="527"/>
      <c r="V584" s="524" t="s">
        <v>1924</v>
      </c>
      <c r="W584" s="527"/>
      <c r="X584" s="524" t="s">
        <v>1924</v>
      </c>
      <c r="Y584" s="527"/>
      <c r="Z584" s="528"/>
      <c r="AA584" s="528" t="s">
        <v>1924</v>
      </c>
      <c r="AB584" s="528"/>
      <c r="AC584" s="528"/>
      <c r="AD584" s="528"/>
      <c r="AE584" s="528"/>
      <c r="AF584" s="528"/>
      <c r="AG584" s="528"/>
      <c r="AH584" s="528"/>
      <c r="AI584" s="529" t="s">
        <v>2049</v>
      </c>
      <c r="AJ584" s="529" t="s">
        <v>2049</v>
      </c>
      <c r="AK584" s="523" t="s">
        <v>2834</v>
      </c>
      <c r="AL584" s="523" t="s">
        <v>2849</v>
      </c>
    </row>
    <row r="585" spans="1:38" ht="17.25" customHeight="1">
      <c r="A585" s="518" t="str">
        <f t="shared" si="9"/>
        <v xml:space="preserve">A03AD034-00014 Concrete Work Substructure Work Lean Concrete (including Form work)  Cement Type-2 10MPa ≤ F'c (Cylinder Strength) &lt; 15MPa     </v>
      </c>
      <c r="B585" s="523" t="s">
        <v>2851</v>
      </c>
      <c r="C585" s="523"/>
      <c r="D585" s="524" t="s">
        <v>2652</v>
      </c>
      <c r="E585" s="525" t="s">
        <v>2653</v>
      </c>
      <c r="F585" s="524" t="s">
        <v>2209</v>
      </c>
      <c r="G585" s="525" t="s">
        <v>2654</v>
      </c>
      <c r="H585" s="524" t="s">
        <v>2831</v>
      </c>
      <c r="I585" s="525" t="s">
        <v>2832</v>
      </c>
      <c r="J585" s="524" t="s">
        <v>1924</v>
      </c>
      <c r="K585" s="527"/>
      <c r="L585" s="524" t="s">
        <v>1929</v>
      </c>
      <c r="M585" s="527" t="s">
        <v>2757</v>
      </c>
      <c r="N585" s="524" t="s">
        <v>2465</v>
      </c>
      <c r="O585" s="527" t="s">
        <v>2850</v>
      </c>
      <c r="P585" s="524" t="s">
        <v>1924</v>
      </c>
      <c r="Q585" s="527"/>
      <c r="R585" s="524" t="s">
        <v>1924</v>
      </c>
      <c r="S585" s="527"/>
      <c r="T585" s="524" t="s">
        <v>1924</v>
      </c>
      <c r="U585" s="527"/>
      <c r="V585" s="524" t="s">
        <v>1924</v>
      </c>
      <c r="W585" s="527"/>
      <c r="X585" s="524" t="s">
        <v>1924</v>
      </c>
      <c r="Y585" s="527"/>
      <c r="Z585" s="528"/>
      <c r="AA585" s="528" t="s">
        <v>1924</v>
      </c>
      <c r="AB585" s="528"/>
      <c r="AC585" s="528"/>
      <c r="AD585" s="528"/>
      <c r="AE585" s="528"/>
      <c r="AF585" s="528"/>
      <c r="AG585" s="528"/>
      <c r="AH585" s="528"/>
      <c r="AI585" s="529" t="s">
        <v>2049</v>
      </c>
      <c r="AJ585" s="529" t="s">
        <v>2049</v>
      </c>
      <c r="AK585" s="523" t="s">
        <v>2834</v>
      </c>
      <c r="AL585" s="523" t="s">
        <v>2851</v>
      </c>
    </row>
    <row r="586" spans="1:38" ht="16.149999999999999" customHeight="1">
      <c r="A586" s="518" t="str">
        <f t="shared" si="9"/>
        <v xml:space="preserve">A03AD034-00015 Concrete Work Substructure Work Lean Concrete (including Form work)  Cement Type-5 10MPa ≤ F'c (Cylinder Strength) &lt; 15MPa     </v>
      </c>
      <c r="B586" s="523" t="s">
        <v>2852</v>
      </c>
      <c r="C586" s="523"/>
      <c r="D586" s="524" t="s">
        <v>2652</v>
      </c>
      <c r="E586" s="525" t="s">
        <v>2653</v>
      </c>
      <c r="F586" s="524" t="s">
        <v>2209</v>
      </c>
      <c r="G586" s="525" t="s">
        <v>2654</v>
      </c>
      <c r="H586" s="524" t="s">
        <v>2831</v>
      </c>
      <c r="I586" s="525" t="s">
        <v>2832</v>
      </c>
      <c r="J586" s="524" t="s">
        <v>1924</v>
      </c>
      <c r="K586" s="527"/>
      <c r="L586" s="524" t="s">
        <v>1932</v>
      </c>
      <c r="M586" s="527" t="s">
        <v>2759</v>
      </c>
      <c r="N586" s="524" t="s">
        <v>2465</v>
      </c>
      <c r="O586" s="527" t="s">
        <v>2850</v>
      </c>
      <c r="P586" s="524" t="s">
        <v>1924</v>
      </c>
      <c r="Q586" s="527"/>
      <c r="R586" s="524" t="s">
        <v>1924</v>
      </c>
      <c r="S586" s="527"/>
      <c r="T586" s="524" t="s">
        <v>1924</v>
      </c>
      <c r="U586" s="527"/>
      <c r="V586" s="524" t="s">
        <v>1924</v>
      </c>
      <c r="W586" s="527"/>
      <c r="X586" s="524" t="s">
        <v>1924</v>
      </c>
      <c r="Y586" s="527"/>
      <c r="Z586" s="528"/>
      <c r="AA586" s="528" t="s">
        <v>1924</v>
      </c>
      <c r="AB586" s="528"/>
      <c r="AC586" s="528"/>
      <c r="AD586" s="528"/>
      <c r="AE586" s="528"/>
      <c r="AF586" s="528"/>
      <c r="AG586" s="528"/>
      <c r="AH586" s="528"/>
      <c r="AI586" s="529" t="s">
        <v>2049</v>
      </c>
      <c r="AJ586" s="529" t="s">
        <v>2049</v>
      </c>
      <c r="AK586" s="523" t="s">
        <v>2834</v>
      </c>
      <c r="AL586" s="523" t="s">
        <v>2852</v>
      </c>
    </row>
    <row r="587" spans="1:38" ht="17.25" customHeight="1">
      <c r="A587" s="518" t="str">
        <f t="shared" si="9"/>
        <v xml:space="preserve">A03AD034-00016 Concrete Work Substructure Work Lean Concrete (including Form work)  Cement Type-1 F'c (Cylinder Strength) &lt; 10MPa     </v>
      </c>
      <c r="B587" s="523" t="s">
        <v>2853</v>
      </c>
      <c r="C587" s="523"/>
      <c r="D587" s="524" t="s">
        <v>2652</v>
      </c>
      <c r="E587" s="525" t="s">
        <v>2653</v>
      </c>
      <c r="F587" s="524" t="s">
        <v>2209</v>
      </c>
      <c r="G587" s="525" t="s">
        <v>2654</v>
      </c>
      <c r="H587" s="524" t="s">
        <v>2831</v>
      </c>
      <c r="I587" s="525" t="s">
        <v>2832</v>
      </c>
      <c r="J587" s="524" t="s">
        <v>1924</v>
      </c>
      <c r="K587" s="527"/>
      <c r="L587" s="524" t="s">
        <v>1922</v>
      </c>
      <c r="M587" s="527" t="s">
        <v>2753</v>
      </c>
      <c r="N587" s="524" t="s">
        <v>2468</v>
      </c>
      <c r="O587" s="527" t="s">
        <v>2854</v>
      </c>
      <c r="P587" s="524" t="s">
        <v>1924</v>
      </c>
      <c r="Q587" s="527"/>
      <c r="R587" s="524" t="s">
        <v>1924</v>
      </c>
      <c r="S587" s="527"/>
      <c r="T587" s="524" t="s">
        <v>1924</v>
      </c>
      <c r="U587" s="527"/>
      <c r="V587" s="524" t="s">
        <v>1924</v>
      </c>
      <c r="W587" s="527"/>
      <c r="X587" s="524" t="s">
        <v>1924</v>
      </c>
      <c r="Y587" s="527"/>
      <c r="Z587" s="528"/>
      <c r="AA587" s="528" t="s">
        <v>1924</v>
      </c>
      <c r="AB587" s="528"/>
      <c r="AC587" s="528"/>
      <c r="AD587" s="528"/>
      <c r="AE587" s="528"/>
      <c r="AF587" s="528"/>
      <c r="AG587" s="528"/>
      <c r="AH587" s="528"/>
      <c r="AI587" s="529" t="s">
        <v>2049</v>
      </c>
      <c r="AJ587" s="529" t="s">
        <v>2049</v>
      </c>
      <c r="AK587" s="523" t="s">
        <v>2834</v>
      </c>
      <c r="AL587" s="523" t="s">
        <v>2853</v>
      </c>
    </row>
    <row r="588" spans="1:38" ht="17.25" customHeight="1">
      <c r="A588" s="518" t="str">
        <f t="shared" si="9"/>
        <v xml:space="preserve">A03AD034-00017 Concrete Work Substructure Work Lean Concrete (including Form work)  Cement Type-2 F'c (Cylinder Strength) &lt; 10MPa     </v>
      </c>
      <c r="B588" s="523" t="s">
        <v>2855</v>
      </c>
      <c r="C588" s="523"/>
      <c r="D588" s="524" t="s">
        <v>2652</v>
      </c>
      <c r="E588" s="525" t="s">
        <v>2653</v>
      </c>
      <c r="F588" s="524" t="s">
        <v>2209</v>
      </c>
      <c r="G588" s="525" t="s">
        <v>2654</v>
      </c>
      <c r="H588" s="524" t="s">
        <v>2831</v>
      </c>
      <c r="I588" s="525" t="s">
        <v>2832</v>
      </c>
      <c r="J588" s="524" t="s">
        <v>1924</v>
      </c>
      <c r="K588" s="527"/>
      <c r="L588" s="524" t="s">
        <v>1929</v>
      </c>
      <c r="M588" s="527" t="s">
        <v>2757</v>
      </c>
      <c r="N588" s="524" t="s">
        <v>2468</v>
      </c>
      <c r="O588" s="527" t="s">
        <v>2854</v>
      </c>
      <c r="P588" s="524" t="s">
        <v>1924</v>
      </c>
      <c r="Q588" s="527"/>
      <c r="R588" s="524" t="s">
        <v>1924</v>
      </c>
      <c r="S588" s="527"/>
      <c r="T588" s="524" t="s">
        <v>1924</v>
      </c>
      <c r="U588" s="527"/>
      <c r="V588" s="524" t="s">
        <v>1924</v>
      </c>
      <c r="W588" s="527"/>
      <c r="X588" s="524" t="s">
        <v>1924</v>
      </c>
      <c r="Y588" s="527"/>
      <c r="Z588" s="528"/>
      <c r="AA588" s="528" t="s">
        <v>1924</v>
      </c>
      <c r="AB588" s="528"/>
      <c r="AC588" s="528"/>
      <c r="AD588" s="528"/>
      <c r="AE588" s="528"/>
      <c r="AF588" s="528"/>
      <c r="AG588" s="528"/>
      <c r="AH588" s="528"/>
      <c r="AI588" s="529" t="s">
        <v>2049</v>
      </c>
      <c r="AJ588" s="529" t="s">
        <v>2049</v>
      </c>
      <c r="AK588" s="523" t="s">
        <v>2834</v>
      </c>
      <c r="AL588" s="523" t="s">
        <v>2855</v>
      </c>
    </row>
    <row r="589" spans="1:38" ht="17.25" customHeight="1">
      <c r="A589" s="518" t="str">
        <f t="shared" si="9"/>
        <v xml:space="preserve">A03AD034-00018 Concrete Work Substructure Work Lean Concrete (including Form work)  Cement Type-5 F'c (Cylinder Strength) &lt; 10MPa     </v>
      </c>
      <c r="B589" s="523" t="s">
        <v>2856</v>
      </c>
      <c r="C589" s="523"/>
      <c r="D589" s="524" t="s">
        <v>2652</v>
      </c>
      <c r="E589" s="525" t="s">
        <v>2653</v>
      </c>
      <c r="F589" s="524" t="s">
        <v>2209</v>
      </c>
      <c r="G589" s="525" t="s">
        <v>2654</v>
      </c>
      <c r="H589" s="524" t="s">
        <v>2831</v>
      </c>
      <c r="I589" s="525" t="s">
        <v>2832</v>
      </c>
      <c r="J589" s="524" t="s">
        <v>1924</v>
      </c>
      <c r="K589" s="527"/>
      <c r="L589" s="524" t="s">
        <v>1932</v>
      </c>
      <c r="M589" s="527" t="s">
        <v>2759</v>
      </c>
      <c r="N589" s="524" t="s">
        <v>2468</v>
      </c>
      <c r="O589" s="527" t="s">
        <v>2854</v>
      </c>
      <c r="P589" s="524" t="s">
        <v>1924</v>
      </c>
      <c r="Q589" s="527"/>
      <c r="R589" s="524" t="s">
        <v>1924</v>
      </c>
      <c r="S589" s="527"/>
      <c r="T589" s="524" t="s">
        <v>1924</v>
      </c>
      <c r="U589" s="527"/>
      <c r="V589" s="524" t="s">
        <v>1924</v>
      </c>
      <c r="W589" s="527"/>
      <c r="X589" s="524" t="s">
        <v>1924</v>
      </c>
      <c r="Y589" s="527"/>
      <c r="Z589" s="528"/>
      <c r="AA589" s="528" t="s">
        <v>1924</v>
      </c>
      <c r="AB589" s="528"/>
      <c r="AC589" s="528"/>
      <c r="AD589" s="528"/>
      <c r="AE589" s="528"/>
      <c r="AF589" s="528"/>
      <c r="AG589" s="528"/>
      <c r="AH589" s="528"/>
      <c r="AI589" s="529" t="s">
        <v>2049</v>
      </c>
      <c r="AJ589" s="529" t="s">
        <v>2049</v>
      </c>
      <c r="AK589" s="523" t="s">
        <v>2834</v>
      </c>
      <c r="AL589" s="523" t="s">
        <v>2856</v>
      </c>
    </row>
    <row r="590" spans="1:38" s="546" customFormat="1" ht="17.25" customHeight="1">
      <c r="A590" s="518" t="str">
        <f t="shared" si="9"/>
        <v xml:space="preserve">A03AD035-00001 Concrete Work Substructure Work Form Work (3 times in use) Flat Form     Dressed Lumber, Plywood or Steel Form(Wood Planks are not Allowed) incl. Chamfer  </v>
      </c>
      <c r="B590" s="523" t="s">
        <v>2857</v>
      </c>
      <c r="C590" s="523"/>
      <c r="D590" s="524" t="s">
        <v>2652</v>
      </c>
      <c r="E590" s="525" t="s">
        <v>2653</v>
      </c>
      <c r="F590" s="524" t="s">
        <v>2209</v>
      </c>
      <c r="G590" s="525" t="s">
        <v>2654</v>
      </c>
      <c r="H590" s="524" t="s">
        <v>2858</v>
      </c>
      <c r="I590" s="525" t="s">
        <v>2859</v>
      </c>
      <c r="J590" s="524" t="s">
        <v>2860</v>
      </c>
      <c r="K590" s="527" t="s">
        <v>2861</v>
      </c>
      <c r="L590" s="524" t="s">
        <v>1924</v>
      </c>
      <c r="M590" s="527"/>
      <c r="N590" s="524" t="s">
        <v>1924</v>
      </c>
      <c r="O590" s="527"/>
      <c r="P590" s="524" t="s">
        <v>1924</v>
      </c>
      <c r="Q590" s="527"/>
      <c r="R590" s="524" t="s">
        <v>1924</v>
      </c>
      <c r="S590" s="527"/>
      <c r="T590" s="524" t="s">
        <v>1939</v>
      </c>
      <c r="U590" s="527" t="s">
        <v>1516</v>
      </c>
      <c r="V590" s="524" t="s">
        <v>1924</v>
      </c>
      <c r="W590" s="527"/>
      <c r="X590" s="524" t="s">
        <v>1924</v>
      </c>
      <c r="Y590" s="527" t="s">
        <v>1924</v>
      </c>
      <c r="Z590" s="528"/>
      <c r="AA590" s="528" t="s">
        <v>1924</v>
      </c>
      <c r="AB590" s="528"/>
      <c r="AC590" s="528"/>
      <c r="AD590" s="528"/>
      <c r="AE590" s="528"/>
      <c r="AF590" s="528"/>
      <c r="AG590" s="528"/>
      <c r="AH590" s="528"/>
      <c r="AI590" s="529" t="s">
        <v>2054</v>
      </c>
      <c r="AJ590" s="529" t="s">
        <v>2054</v>
      </c>
      <c r="AK590" s="523" t="s">
        <v>2862</v>
      </c>
      <c r="AL590" s="523" t="s">
        <v>2857</v>
      </c>
    </row>
    <row r="591" spans="1:38" s="546" customFormat="1" ht="17.25" customHeight="1">
      <c r="A591" s="518" t="str">
        <f t="shared" si="9"/>
        <v xml:space="preserve">A03AD035-00002 Concrete Work Substructure Work Form Work (3 times in use) Circular Form     Dressed Lumber, Plywood or Steel Form(Wood Planks are not Allowed) incl. Chamfer  </v>
      </c>
      <c r="B591" s="523" t="s">
        <v>2863</v>
      </c>
      <c r="C591" s="523"/>
      <c r="D591" s="524" t="s">
        <v>2652</v>
      </c>
      <c r="E591" s="525" t="s">
        <v>2653</v>
      </c>
      <c r="F591" s="524" t="s">
        <v>2209</v>
      </c>
      <c r="G591" s="525" t="s">
        <v>2654</v>
      </c>
      <c r="H591" s="524" t="s">
        <v>2858</v>
      </c>
      <c r="I591" s="525" t="s">
        <v>2859</v>
      </c>
      <c r="J591" s="524" t="s">
        <v>2864</v>
      </c>
      <c r="K591" s="527" t="s">
        <v>2865</v>
      </c>
      <c r="L591" s="524" t="s">
        <v>1924</v>
      </c>
      <c r="M591" s="527"/>
      <c r="N591" s="524" t="s">
        <v>1924</v>
      </c>
      <c r="O591" s="527"/>
      <c r="P591" s="524" t="s">
        <v>1924</v>
      </c>
      <c r="Q591" s="527"/>
      <c r="R591" s="524" t="s">
        <v>1924</v>
      </c>
      <c r="S591" s="527"/>
      <c r="T591" s="524" t="s">
        <v>1939</v>
      </c>
      <c r="U591" s="527" t="s">
        <v>1516</v>
      </c>
      <c r="V591" s="524" t="s">
        <v>1924</v>
      </c>
      <c r="W591" s="527"/>
      <c r="X591" s="524" t="s">
        <v>1924</v>
      </c>
      <c r="Y591" s="527" t="s">
        <v>1924</v>
      </c>
      <c r="Z591" s="528"/>
      <c r="AA591" s="528" t="s">
        <v>1924</v>
      </c>
      <c r="AB591" s="528"/>
      <c r="AC591" s="528"/>
      <c r="AD591" s="528"/>
      <c r="AE591" s="528"/>
      <c r="AF591" s="528"/>
      <c r="AG591" s="528"/>
      <c r="AH591" s="528"/>
      <c r="AI591" s="529" t="s">
        <v>2054</v>
      </c>
      <c r="AJ591" s="529" t="s">
        <v>2054</v>
      </c>
      <c r="AK591" s="523" t="s">
        <v>2862</v>
      </c>
      <c r="AL591" s="523" t="s">
        <v>2863</v>
      </c>
    </row>
    <row r="592" spans="1:38" s="546" customFormat="1" ht="17.25" customHeight="1">
      <c r="A592" s="518" t="str">
        <f t="shared" si="9"/>
        <v xml:space="preserve">A03AD036-00001 Concrete Work Substructure Work Form Work (1 time in use) Flat Form     Dressed Lumber, Plywood or Steel Form(Wood Planks are not Allowed) incl. Chamfer  </v>
      </c>
      <c r="B592" s="523" t="s">
        <v>2866</v>
      </c>
      <c r="C592" s="523"/>
      <c r="D592" s="524" t="s">
        <v>2652</v>
      </c>
      <c r="E592" s="525" t="s">
        <v>2653</v>
      </c>
      <c r="F592" s="524" t="s">
        <v>2209</v>
      </c>
      <c r="G592" s="525" t="s">
        <v>2654</v>
      </c>
      <c r="H592" s="524" t="s">
        <v>2867</v>
      </c>
      <c r="I592" s="525" t="s">
        <v>2868</v>
      </c>
      <c r="J592" s="524" t="s">
        <v>2860</v>
      </c>
      <c r="K592" s="527" t="s">
        <v>2861</v>
      </c>
      <c r="L592" s="524" t="s">
        <v>1924</v>
      </c>
      <c r="M592" s="527"/>
      <c r="N592" s="524" t="s">
        <v>1924</v>
      </c>
      <c r="O592" s="527"/>
      <c r="P592" s="524" t="s">
        <v>1924</v>
      </c>
      <c r="Q592" s="527"/>
      <c r="R592" s="524" t="s">
        <v>1924</v>
      </c>
      <c r="S592" s="527"/>
      <c r="T592" s="524" t="s">
        <v>1939</v>
      </c>
      <c r="U592" s="527" t="s">
        <v>1516</v>
      </c>
      <c r="V592" s="524" t="s">
        <v>1924</v>
      </c>
      <c r="W592" s="527"/>
      <c r="X592" s="524" t="s">
        <v>1924</v>
      </c>
      <c r="Y592" s="527" t="s">
        <v>1924</v>
      </c>
      <c r="Z592" s="528"/>
      <c r="AA592" s="528" t="s">
        <v>1924</v>
      </c>
      <c r="AB592" s="528"/>
      <c r="AC592" s="528"/>
      <c r="AD592" s="528"/>
      <c r="AE592" s="528"/>
      <c r="AF592" s="528"/>
      <c r="AG592" s="528"/>
      <c r="AH592" s="528"/>
      <c r="AI592" s="529" t="s">
        <v>2054</v>
      </c>
      <c r="AJ592" s="529" t="s">
        <v>2054</v>
      </c>
      <c r="AK592" s="523" t="s">
        <v>2869</v>
      </c>
      <c r="AL592" s="523" t="s">
        <v>2866</v>
      </c>
    </row>
    <row r="593" spans="1:38" s="546" customFormat="1" ht="17.25" customHeight="1">
      <c r="A593" s="518" t="str">
        <f t="shared" si="9"/>
        <v xml:space="preserve">A03AD036-00002 Concrete Work Substructure Work Form Work (1 time in use) Circular Form     Dressed Lumber, Plywood or Steel Form(Wood Planks are not Allowed) incl. Chamfer  </v>
      </c>
      <c r="B593" s="523" t="s">
        <v>2870</v>
      </c>
      <c r="C593" s="523"/>
      <c r="D593" s="524" t="s">
        <v>2652</v>
      </c>
      <c r="E593" s="525" t="s">
        <v>2653</v>
      </c>
      <c r="F593" s="524" t="s">
        <v>2209</v>
      </c>
      <c r="G593" s="525" t="s">
        <v>2654</v>
      </c>
      <c r="H593" s="524" t="s">
        <v>2867</v>
      </c>
      <c r="I593" s="525" t="s">
        <v>2868</v>
      </c>
      <c r="J593" s="524" t="s">
        <v>2864</v>
      </c>
      <c r="K593" s="527" t="s">
        <v>2865</v>
      </c>
      <c r="L593" s="524" t="s">
        <v>1924</v>
      </c>
      <c r="M593" s="527"/>
      <c r="N593" s="524" t="s">
        <v>1924</v>
      </c>
      <c r="O593" s="527"/>
      <c r="P593" s="524" t="s">
        <v>1924</v>
      </c>
      <c r="Q593" s="527"/>
      <c r="R593" s="524" t="s">
        <v>1924</v>
      </c>
      <c r="S593" s="527"/>
      <c r="T593" s="524" t="s">
        <v>1939</v>
      </c>
      <c r="U593" s="527" t="s">
        <v>1516</v>
      </c>
      <c r="V593" s="524" t="s">
        <v>1924</v>
      </c>
      <c r="W593" s="527"/>
      <c r="X593" s="524" t="s">
        <v>1924</v>
      </c>
      <c r="Y593" s="527" t="s">
        <v>1924</v>
      </c>
      <c r="Z593" s="528"/>
      <c r="AA593" s="528" t="s">
        <v>1924</v>
      </c>
      <c r="AB593" s="528"/>
      <c r="AC593" s="528"/>
      <c r="AD593" s="528"/>
      <c r="AE593" s="528"/>
      <c r="AF593" s="528"/>
      <c r="AG593" s="528"/>
      <c r="AH593" s="528"/>
      <c r="AI593" s="529" t="s">
        <v>2054</v>
      </c>
      <c r="AJ593" s="529" t="s">
        <v>2054</v>
      </c>
      <c r="AK593" s="523" t="s">
        <v>2869</v>
      </c>
      <c r="AL593" s="523" t="s">
        <v>2870</v>
      </c>
    </row>
    <row r="594" spans="1:38" s="546" customFormat="1" ht="17.25" customHeight="1">
      <c r="A594" s="518" t="str">
        <f t="shared" si="9"/>
        <v xml:space="preserve">A03AD037-00001 Concrete Work Substructure Work Rebar Work Deformed Bar (Non-Coat.)  Fy&gt;470MPa     </v>
      </c>
      <c r="B594" s="523" t="s">
        <v>2871</v>
      </c>
      <c r="C594" s="523"/>
      <c r="D594" s="524" t="s">
        <v>2652</v>
      </c>
      <c r="E594" s="525" t="s">
        <v>2653</v>
      </c>
      <c r="F594" s="524" t="s">
        <v>2209</v>
      </c>
      <c r="G594" s="525" t="s">
        <v>2654</v>
      </c>
      <c r="H594" s="524" t="s">
        <v>2872</v>
      </c>
      <c r="I594" s="525" t="s">
        <v>2873</v>
      </c>
      <c r="J594" s="524" t="s">
        <v>2874</v>
      </c>
      <c r="K594" s="527" t="s">
        <v>2875</v>
      </c>
      <c r="L594" s="524" t="s">
        <v>1924</v>
      </c>
      <c r="M594" s="527"/>
      <c r="N594" s="524" t="s">
        <v>1992</v>
      </c>
      <c r="O594" s="527" t="s">
        <v>2876</v>
      </c>
      <c r="P594" s="524" t="s">
        <v>1924</v>
      </c>
      <c r="Q594" s="527"/>
      <c r="R594" s="524" t="s">
        <v>1924</v>
      </c>
      <c r="S594" s="527"/>
      <c r="T594" s="524" t="s">
        <v>1924</v>
      </c>
      <c r="U594" s="527" t="s">
        <v>1924</v>
      </c>
      <c r="V594" s="524" t="s">
        <v>1924</v>
      </c>
      <c r="W594" s="527"/>
      <c r="X594" s="524" t="s">
        <v>1924</v>
      </c>
      <c r="Y594" s="527" t="s">
        <v>1924</v>
      </c>
      <c r="Z594" s="528"/>
      <c r="AA594" s="528" t="s">
        <v>1924</v>
      </c>
      <c r="AB594" s="528"/>
      <c r="AC594" s="528"/>
      <c r="AD594" s="528"/>
      <c r="AE594" s="528"/>
      <c r="AF594" s="528"/>
      <c r="AG594" s="528"/>
      <c r="AH594" s="528"/>
      <c r="AI594" s="529" t="s">
        <v>2877</v>
      </c>
      <c r="AJ594" s="529" t="s">
        <v>2877</v>
      </c>
      <c r="AK594" s="523" t="s">
        <v>2878</v>
      </c>
      <c r="AL594" s="523" t="s">
        <v>2871</v>
      </c>
    </row>
    <row r="595" spans="1:38" s="546" customFormat="1" ht="16.899999999999999" customHeight="1">
      <c r="A595" s="518" t="str">
        <f t="shared" si="9"/>
        <v xml:space="preserve">A03AD037-00002 Concrete Work Substructure Work Rebar Work Deformed Bar (Non-Coat.)  400MPa&lt;Fy≤470MPa     </v>
      </c>
      <c r="B595" s="523" t="s">
        <v>2879</v>
      </c>
      <c r="C595" s="523"/>
      <c r="D595" s="524" t="s">
        <v>2652</v>
      </c>
      <c r="E595" s="525" t="s">
        <v>2653</v>
      </c>
      <c r="F595" s="524" t="s">
        <v>2209</v>
      </c>
      <c r="G595" s="525" t="s">
        <v>2654</v>
      </c>
      <c r="H595" s="524" t="s">
        <v>2872</v>
      </c>
      <c r="I595" s="525" t="s">
        <v>2873</v>
      </c>
      <c r="J595" s="524" t="s">
        <v>2874</v>
      </c>
      <c r="K595" s="527" t="s">
        <v>2875</v>
      </c>
      <c r="L595" s="524" t="s">
        <v>1924</v>
      </c>
      <c r="M595" s="527"/>
      <c r="N595" s="524" t="s">
        <v>2000</v>
      </c>
      <c r="O595" s="527" t="s">
        <v>2880</v>
      </c>
      <c r="P595" s="524" t="s">
        <v>1924</v>
      </c>
      <c r="Q595" s="527"/>
      <c r="R595" s="524" t="s">
        <v>1924</v>
      </c>
      <c r="S595" s="527"/>
      <c r="T595" s="524" t="s">
        <v>1924</v>
      </c>
      <c r="U595" s="527" t="s">
        <v>1924</v>
      </c>
      <c r="V595" s="524" t="s">
        <v>1924</v>
      </c>
      <c r="W595" s="527"/>
      <c r="X595" s="524" t="s">
        <v>1924</v>
      </c>
      <c r="Y595" s="527" t="s">
        <v>1924</v>
      </c>
      <c r="Z595" s="528"/>
      <c r="AA595" s="528" t="s">
        <v>1924</v>
      </c>
      <c r="AB595" s="528"/>
      <c r="AC595" s="528"/>
      <c r="AD595" s="528"/>
      <c r="AE595" s="528"/>
      <c r="AF595" s="528"/>
      <c r="AG595" s="528"/>
      <c r="AH595" s="528"/>
      <c r="AI595" s="529" t="s">
        <v>2877</v>
      </c>
      <c r="AJ595" s="529" t="s">
        <v>2877</v>
      </c>
      <c r="AK595" s="523" t="s">
        <v>2878</v>
      </c>
      <c r="AL595" s="523" t="s">
        <v>2879</v>
      </c>
    </row>
    <row r="596" spans="1:38" s="546" customFormat="1" ht="16.899999999999999" customHeight="1">
      <c r="A596" s="518" t="str">
        <f t="shared" si="9"/>
        <v xml:space="preserve">A03AD037-00003 Concrete Work Substructure Work Rebar Work Deformed Bar (Non-Coat.)  300MPa&lt;Fy≤400MPa     </v>
      </c>
      <c r="B596" s="523" t="s">
        <v>2881</v>
      </c>
      <c r="C596" s="523"/>
      <c r="D596" s="524" t="s">
        <v>2652</v>
      </c>
      <c r="E596" s="525" t="s">
        <v>2653</v>
      </c>
      <c r="F596" s="524" t="s">
        <v>2209</v>
      </c>
      <c r="G596" s="525" t="s">
        <v>2654</v>
      </c>
      <c r="H596" s="524" t="s">
        <v>2872</v>
      </c>
      <c r="I596" s="525" t="s">
        <v>2873</v>
      </c>
      <c r="J596" s="524" t="s">
        <v>2874</v>
      </c>
      <c r="K596" s="527" t="s">
        <v>2875</v>
      </c>
      <c r="L596" s="524" t="s">
        <v>1924</v>
      </c>
      <c r="M596" s="527"/>
      <c r="N596" s="524" t="s">
        <v>2086</v>
      </c>
      <c r="O596" s="527" t="s">
        <v>2882</v>
      </c>
      <c r="P596" s="524" t="s">
        <v>1924</v>
      </c>
      <c r="Q596" s="527"/>
      <c r="R596" s="524" t="s">
        <v>1924</v>
      </c>
      <c r="S596" s="527"/>
      <c r="T596" s="524" t="s">
        <v>1924</v>
      </c>
      <c r="U596" s="527" t="s">
        <v>1924</v>
      </c>
      <c r="V596" s="524" t="s">
        <v>1924</v>
      </c>
      <c r="W596" s="527"/>
      <c r="X596" s="524" t="s">
        <v>1924</v>
      </c>
      <c r="Y596" s="527" t="s">
        <v>1924</v>
      </c>
      <c r="Z596" s="528"/>
      <c r="AA596" s="528" t="s">
        <v>1924</v>
      </c>
      <c r="AB596" s="528"/>
      <c r="AC596" s="528"/>
      <c r="AD596" s="528"/>
      <c r="AE596" s="528"/>
      <c r="AF596" s="528"/>
      <c r="AG596" s="528"/>
      <c r="AH596" s="528"/>
      <c r="AI596" s="529" t="s">
        <v>2877</v>
      </c>
      <c r="AJ596" s="529" t="s">
        <v>2877</v>
      </c>
      <c r="AK596" s="523" t="s">
        <v>2878</v>
      </c>
      <c r="AL596" s="523" t="s">
        <v>2881</v>
      </c>
    </row>
    <row r="597" spans="1:38" s="546" customFormat="1" ht="17.25" customHeight="1">
      <c r="A597" s="518" t="str">
        <f t="shared" si="9"/>
        <v xml:space="preserve">A03AD037-00004 Concrete Work Substructure Work Rebar Work Deformed Bar (Non-Coat.)  Fy≤300MPa     </v>
      </c>
      <c r="B597" s="523" t="s">
        <v>2883</v>
      </c>
      <c r="C597" s="523"/>
      <c r="D597" s="524" t="s">
        <v>2652</v>
      </c>
      <c r="E597" s="525" t="s">
        <v>2653</v>
      </c>
      <c r="F597" s="524" t="s">
        <v>2209</v>
      </c>
      <c r="G597" s="525" t="s">
        <v>2654</v>
      </c>
      <c r="H597" s="524" t="s">
        <v>2872</v>
      </c>
      <c r="I597" s="525" t="s">
        <v>2873</v>
      </c>
      <c r="J597" s="524" t="s">
        <v>2874</v>
      </c>
      <c r="K597" s="527" t="s">
        <v>2875</v>
      </c>
      <c r="L597" s="524" t="s">
        <v>1924</v>
      </c>
      <c r="M597" s="527"/>
      <c r="N597" s="524" t="s">
        <v>2094</v>
      </c>
      <c r="O597" s="527" t="s">
        <v>2884</v>
      </c>
      <c r="P597" s="524" t="s">
        <v>1924</v>
      </c>
      <c r="Q597" s="527"/>
      <c r="R597" s="524" t="s">
        <v>1924</v>
      </c>
      <c r="S597" s="527"/>
      <c r="T597" s="524" t="s">
        <v>1924</v>
      </c>
      <c r="U597" s="527" t="s">
        <v>1924</v>
      </c>
      <c r="V597" s="524" t="s">
        <v>1924</v>
      </c>
      <c r="W597" s="527"/>
      <c r="X597" s="524" t="s">
        <v>1924</v>
      </c>
      <c r="Y597" s="527" t="s">
        <v>1924</v>
      </c>
      <c r="Z597" s="528"/>
      <c r="AA597" s="528" t="s">
        <v>1924</v>
      </c>
      <c r="AB597" s="528"/>
      <c r="AC597" s="528"/>
      <c r="AD597" s="528"/>
      <c r="AE597" s="528"/>
      <c r="AF597" s="528"/>
      <c r="AG597" s="528"/>
      <c r="AH597" s="528"/>
      <c r="AI597" s="529" t="s">
        <v>2877</v>
      </c>
      <c r="AJ597" s="529" t="s">
        <v>2877</v>
      </c>
      <c r="AK597" s="523" t="s">
        <v>2878</v>
      </c>
      <c r="AL597" s="523" t="s">
        <v>2883</v>
      </c>
    </row>
    <row r="598" spans="1:38" s="546" customFormat="1" ht="16.899999999999999" customHeight="1">
      <c r="A598" s="518" t="str">
        <f t="shared" si="9"/>
        <v xml:space="preserve">A03AD037-00005 Concrete Work Substructure Work Rebar Work Deformed Bar (Epoxy Coat.)  Fy&gt;470MPa     </v>
      </c>
      <c r="B598" s="523" t="s">
        <v>2885</v>
      </c>
      <c r="C598" s="523"/>
      <c r="D598" s="524" t="s">
        <v>2652</v>
      </c>
      <c r="E598" s="525" t="s">
        <v>2653</v>
      </c>
      <c r="F598" s="524" t="s">
        <v>2209</v>
      </c>
      <c r="G598" s="525" t="s">
        <v>2654</v>
      </c>
      <c r="H598" s="524" t="s">
        <v>2872</v>
      </c>
      <c r="I598" s="525" t="s">
        <v>2873</v>
      </c>
      <c r="J598" s="524" t="s">
        <v>2886</v>
      </c>
      <c r="K598" s="527" t="s">
        <v>2887</v>
      </c>
      <c r="L598" s="524" t="s">
        <v>1924</v>
      </c>
      <c r="M598" s="527"/>
      <c r="N598" s="524" t="s">
        <v>1992</v>
      </c>
      <c r="O598" s="527" t="s">
        <v>2876</v>
      </c>
      <c r="P598" s="524" t="s">
        <v>1924</v>
      </c>
      <c r="Q598" s="527"/>
      <c r="R598" s="524" t="s">
        <v>1924</v>
      </c>
      <c r="S598" s="527"/>
      <c r="T598" s="524" t="s">
        <v>1924</v>
      </c>
      <c r="U598" s="527" t="s">
        <v>1924</v>
      </c>
      <c r="V598" s="524" t="s">
        <v>1924</v>
      </c>
      <c r="W598" s="527"/>
      <c r="X598" s="524" t="s">
        <v>1924</v>
      </c>
      <c r="Y598" s="527" t="s">
        <v>1924</v>
      </c>
      <c r="Z598" s="528"/>
      <c r="AA598" s="528" t="s">
        <v>1924</v>
      </c>
      <c r="AB598" s="528"/>
      <c r="AC598" s="528"/>
      <c r="AD598" s="528"/>
      <c r="AE598" s="528"/>
      <c r="AF598" s="528"/>
      <c r="AG598" s="528"/>
      <c r="AH598" s="528"/>
      <c r="AI598" s="529" t="s">
        <v>2877</v>
      </c>
      <c r="AJ598" s="529" t="s">
        <v>2877</v>
      </c>
      <c r="AK598" s="523" t="s">
        <v>2878</v>
      </c>
      <c r="AL598" s="523" t="s">
        <v>2885</v>
      </c>
    </row>
    <row r="599" spans="1:38" s="546" customFormat="1" ht="17.25" customHeight="1">
      <c r="A599" s="518" t="str">
        <f t="shared" si="9"/>
        <v xml:space="preserve">A03AD037-00006 Concrete Work Substructure Work Rebar Work Deformed Bar (Epoxy Coat.)  400MPa&lt;Fy≤470MPa     </v>
      </c>
      <c r="B599" s="523" t="s">
        <v>2888</v>
      </c>
      <c r="C599" s="523"/>
      <c r="D599" s="524" t="s">
        <v>2652</v>
      </c>
      <c r="E599" s="525" t="s">
        <v>2653</v>
      </c>
      <c r="F599" s="524" t="s">
        <v>2209</v>
      </c>
      <c r="G599" s="525" t="s">
        <v>2654</v>
      </c>
      <c r="H599" s="524" t="s">
        <v>2872</v>
      </c>
      <c r="I599" s="525" t="s">
        <v>2873</v>
      </c>
      <c r="J599" s="524" t="s">
        <v>2886</v>
      </c>
      <c r="K599" s="527" t="s">
        <v>2887</v>
      </c>
      <c r="L599" s="524" t="s">
        <v>1924</v>
      </c>
      <c r="M599" s="527"/>
      <c r="N599" s="524" t="s">
        <v>2000</v>
      </c>
      <c r="O599" s="527" t="s">
        <v>2880</v>
      </c>
      <c r="P599" s="524" t="s">
        <v>1924</v>
      </c>
      <c r="Q599" s="527"/>
      <c r="R599" s="524" t="s">
        <v>1924</v>
      </c>
      <c r="S599" s="527"/>
      <c r="T599" s="524" t="s">
        <v>1924</v>
      </c>
      <c r="U599" s="527" t="s">
        <v>1924</v>
      </c>
      <c r="V599" s="524" t="s">
        <v>1924</v>
      </c>
      <c r="W599" s="527"/>
      <c r="X599" s="524" t="s">
        <v>1924</v>
      </c>
      <c r="Y599" s="527" t="s">
        <v>1924</v>
      </c>
      <c r="Z599" s="528"/>
      <c r="AA599" s="528" t="s">
        <v>1924</v>
      </c>
      <c r="AB599" s="528"/>
      <c r="AC599" s="528"/>
      <c r="AD599" s="528"/>
      <c r="AE599" s="528"/>
      <c r="AF599" s="528"/>
      <c r="AG599" s="528"/>
      <c r="AH599" s="528"/>
      <c r="AI599" s="529" t="s">
        <v>2877</v>
      </c>
      <c r="AJ599" s="529" t="s">
        <v>2877</v>
      </c>
      <c r="AK599" s="523" t="s">
        <v>2878</v>
      </c>
      <c r="AL599" s="523" t="s">
        <v>2888</v>
      </c>
    </row>
    <row r="600" spans="1:38" s="546" customFormat="1" ht="17.25" customHeight="1">
      <c r="A600" s="518" t="str">
        <f t="shared" si="9"/>
        <v xml:space="preserve">A03AD037-00007 Concrete Work Substructure Work Rebar Work Deformed Bar (Epoxy Coat.)  300MPa&lt;Fy≤400MPa     </v>
      </c>
      <c r="B600" s="523" t="s">
        <v>2889</v>
      </c>
      <c r="C600" s="523"/>
      <c r="D600" s="524" t="s">
        <v>2652</v>
      </c>
      <c r="E600" s="525" t="s">
        <v>2653</v>
      </c>
      <c r="F600" s="524" t="s">
        <v>2209</v>
      </c>
      <c r="G600" s="525" t="s">
        <v>2654</v>
      </c>
      <c r="H600" s="524" t="s">
        <v>2872</v>
      </c>
      <c r="I600" s="525" t="s">
        <v>2873</v>
      </c>
      <c r="J600" s="524" t="s">
        <v>2886</v>
      </c>
      <c r="K600" s="527" t="s">
        <v>2887</v>
      </c>
      <c r="L600" s="524" t="s">
        <v>1924</v>
      </c>
      <c r="M600" s="527"/>
      <c r="N600" s="524" t="s">
        <v>2086</v>
      </c>
      <c r="O600" s="527" t="s">
        <v>2882</v>
      </c>
      <c r="P600" s="524" t="s">
        <v>1924</v>
      </c>
      <c r="Q600" s="527"/>
      <c r="R600" s="524" t="s">
        <v>1924</v>
      </c>
      <c r="S600" s="527"/>
      <c r="T600" s="524" t="s">
        <v>1924</v>
      </c>
      <c r="U600" s="527" t="s">
        <v>1924</v>
      </c>
      <c r="V600" s="524" t="s">
        <v>1924</v>
      </c>
      <c r="W600" s="527"/>
      <c r="X600" s="524" t="s">
        <v>1924</v>
      </c>
      <c r="Y600" s="527" t="s">
        <v>1924</v>
      </c>
      <c r="Z600" s="528"/>
      <c r="AA600" s="528" t="s">
        <v>1924</v>
      </c>
      <c r="AB600" s="528"/>
      <c r="AC600" s="528"/>
      <c r="AD600" s="528"/>
      <c r="AE600" s="528"/>
      <c r="AF600" s="528"/>
      <c r="AG600" s="528"/>
      <c r="AH600" s="528"/>
      <c r="AI600" s="529" t="s">
        <v>2877</v>
      </c>
      <c r="AJ600" s="529" t="s">
        <v>2877</v>
      </c>
      <c r="AK600" s="523" t="s">
        <v>2878</v>
      </c>
      <c r="AL600" s="523" t="s">
        <v>2889</v>
      </c>
    </row>
    <row r="601" spans="1:38" s="546" customFormat="1" ht="17.25" customHeight="1">
      <c r="A601" s="518" t="str">
        <f t="shared" si="9"/>
        <v xml:space="preserve">A03AD037-00008 Concrete Work Substructure Work Rebar Work Deformed Bar (Epoxy Coat.)  Fy≤300MPa     </v>
      </c>
      <c r="B601" s="523" t="s">
        <v>2890</v>
      </c>
      <c r="C601" s="523"/>
      <c r="D601" s="524" t="s">
        <v>2652</v>
      </c>
      <c r="E601" s="525" t="s">
        <v>2653</v>
      </c>
      <c r="F601" s="524" t="s">
        <v>2209</v>
      </c>
      <c r="G601" s="525" t="s">
        <v>2654</v>
      </c>
      <c r="H601" s="524" t="s">
        <v>2872</v>
      </c>
      <c r="I601" s="525" t="s">
        <v>2873</v>
      </c>
      <c r="J601" s="524" t="s">
        <v>2886</v>
      </c>
      <c r="K601" s="527" t="s">
        <v>2887</v>
      </c>
      <c r="L601" s="524" t="s">
        <v>1924</v>
      </c>
      <c r="M601" s="527"/>
      <c r="N601" s="524" t="s">
        <v>2094</v>
      </c>
      <c r="O601" s="527" t="s">
        <v>2884</v>
      </c>
      <c r="P601" s="524" t="s">
        <v>1924</v>
      </c>
      <c r="Q601" s="527"/>
      <c r="R601" s="524" t="s">
        <v>1924</v>
      </c>
      <c r="S601" s="527"/>
      <c r="T601" s="524" t="s">
        <v>1924</v>
      </c>
      <c r="U601" s="527" t="s">
        <v>1924</v>
      </c>
      <c r="V601" s="524" t="s">
        <v>1924</v>
      </c>
      <c r="W601" s="527"/>
      <c r="X601" s="524" t="s">
        <v>1924</v>
      </c>
      <c r="Y601" s="527" t="s">
        <v>1924</v>
      </c>
      <c r="Z601" s="528"/>
      <c r="AA601" s="528" t="s">
        <v>1924</v>
      </c>
      <c r="AB601" s="528"/>
      <c r="AC601" s="528"/>
      <c r="AD601" s="528"/>
      <c r="AE601" s="528"/>
      <c r="AF601" s="528"/>
      <c r="AG601" s="528"/>
      <c r="AH601" s="528"/>
      <c r="AI601" s="529" t="s">
        <v>2877</v>
      </c>
      <c r="AJ601" s="529" t="s">
        <v>2877</v>
      </c>
      <c r="AK601" s="523" t="s">
        <v>2878</v>
      </c>
      <c r="AL601" s="523" t="s">
        <v>2890</v>
      </c>
    </row>
    <row r="602" spans="1:38" s="546" customFormat="1" ht="17.25" customHeight="1">
      <c r="A602" s="518" t="str">
        <f t="shared" si="9"/>
        <v>A03AD038-00001 Concrete Work Substructure Work Welded Wire Fabric        DIA≤6mm</v>
      </c>
      <c r="B602" s="523" t="s">
        <v>2891</v>
      </c>
      <c r="C602" s="523"/>
      <c r="D602" s="524" t="s">
        <v>2652</v>
      </c>
      <c r="E602" s="525" t="s">
        <v>2653</v>
      </c>
      <c r="F602" s="524" t="s">
        <v>2209</v>
      </c>
      <c r="G602" s="525" t="s">
        <v>2654</v>
      </c>
      <c r="H602" s="524" t="s">
        <v>2892</v>
      </c>
      <c r="I602" s="525" t="s">
        <v>2893</v>
      </c>
      <c r="J602" s="524" t="s">
        <v>1924</v>
      </c>
      <c r="K602" s="527"/>
      <c r="L602" s="524" t="s">
        <v>1924</v>
      </c>
      <c r="M602" s="527"/>
      <c r="N602" s="524" t="s">
        <v>1924</v>
      </c>
      <c r="O602" s="527"/>
      <c r="P602" s="524" t="s">
        <v>1924</v>
      </c>
      <c r="Q602" s="527"/>
      <c r="R602" s="524" t="s">
        <v>1924</v>
      </c>
      <c r="S602" s="527"/>
      <c r="T602" s="524" t="s">
        <v>1924</v>
      </c>
      <c r="U602" s="527" t="s">
        <v>1924</v>
      </c>
      <c r="V602" s="524" t="s">
        <v>1924</v>
      </c>
      <c r="W602" s="527"/>
      <c r="X602" s="524" t="s">
        <v>2894</v>
      </c>
      <c r="Y602" s="527" t="s">
        <v>2895</v>
      </c>
      <c r="Z602" s="528"/>
      <c r="AA602" s="528" t="s">
        <v>2896</v>
      </c>
      <c r="AB602" s="528"/>
      <c r="AC602" s="528"/>
      <c r="AD602" s="528"/>
      <c r="AE602" s="528"/>
      <c r="AF602" s="528"/>
      <c r="AG602" s="528"/>
      <c r="AH602" s="528"/>
      <c r="AI602" s="529" t="s">
        <v>2054</v>
      </c>
      <c r="AJ602" s="529" t="s">
        <v>2054</v>
      </c>
      <c r="AK602" s="523" t="s">
        <v>2897</v>
      </c>
      <c r="AL602" s="523" t="s">
        <v>2891</v>
      </c>
    </row>
    <row r="603" spans="1:38" s="546" customFormat="1" ht="17.25" customHeight="1">
      <c r="A603" s="518" t="str">
        <f t="shared" si="9"/>
        <v>A03AD038-00002 Concrete Work Substructure Work Welded Wire Fabric        DIA&gt;6mm</v>
      </c>
      <c r="B603" s="523" t="s">
        <v>2898</v>
      </c>
      <c r="C603" s="523"/>
      <c r="D603" s="524" t="s">
        <v>2652</v>
      </c>
      <c r="E603" s="525" t="s">
        <v>2653</v>
      </c>
      <c r="F603" s="524" t="s">
        <v>2209</v>
      </c>
      <c r="G603" s="525" t="s">
        <v>2654</v>
      </c>
      <c r="H603" s="524" t="s">
        <v>2892</v>
      </c>
      <c r="I603" s="525" t="s">
        <v>2893</v>
      </c>
      <c r="J603" s="524" t="s">
        <v>1924</v>
      </c>
      <c r="K603" s="527"/>
      <c r="L603" s="524" t="s">
        <v>1924</v>
      </c>
      <c r="M603" s="527"/>
      <c r="N603" s="524" t="s">
        <v>1924</v>
      </c>
      <c r="O603" s="527"/>
      <c r="P603" s="524" t="s">
        <v>1924</v>
      </c>
      <c r="Q603" s="527"/>
      <c r="R603" s="524" t="s">
        <v>1924</v>
      </c>
      <c r="S603" s="527"/>
      <c r="T603" s="524" t="s">
        <v>1924</v>
      </c>
      <c r="U603" s="527" t="s">
        <v>1924</v>
      </c>
      <c r="V603" s="524" t="s">
        <v>1924</v>
      </c>
      <c r="W603" s="527"/>
      <c r="X603" s="524" t="s">
        <v>2899</v>
      </c>
      <c r="Y603" s="527" t="s">
        <v>2900</v>
      </c>
      <c r="Z603" s="528"/>
      <c r="AA603" s="528" t="s">
        <v>2896</v>
      </c>
      <c r="AB603" s="528"/>
      <c r="AC603" s="528"/>
      <c r="AD603" s="528"/>
      <c r="AE603" s="528"/>
      <c r="AF603" s="528"/>
      <c r="AG603" s="528"/>
      <c r="AH603" s="528"/>
      <c r="AI603" s="529" t="s">
        <v>2054</v>
      </c>
      <c r="AJ603" s="529" t="s">
        <v>2054</v>
      </c>
      <c r="AK603" s="523" t="s">
        <v>2897</v>
      </c>
      <c r="AL603" s="523" t="s">
        <v>2898</v>
      </c>
    </row>
    <row r="604" spans="1:38" s="546" customFormat="1" ht="17.25" customHeight="1">
      <c r="A604" s="518" t="str">
        <f t="shared" si="9"/>
        <v xml:space="preserve">A03AD039-00001 Concrete Work Substructure Work Expansion Joint (Exposed Type)      w/ Flexible Joint Filler, Sealant, Dowel Bar w/ PVC Sleeve  </v>
      </c>
      <c r="B604" s="523" t="s">
        <v>2901</v>
      </c>
      <c r="C604" s="523"/>
      <c r="D604" s="524" t="s">
        <v>2652</v>
      </c>
      <c r="E604" s="525" t="s">
        <v>2653</v>
      </c>
      <c r="F604" s="524" t="s">
        <v>2209</v>
      </c>
      <c r="G604" s="525" t="s">
        <v>2654</v>
      </c>
      <c r="H604" s="524" t="s">
        <v>2902</v>
      </c>
      <c r="I604" s="525" t="s">
        <v>2903</v>
      </c>
      <c r="J604" s="524" t="s">
        <v>1924</v>
      </c>
      <c r="K604" s="527"/>
      <c r="L604" s="524" t="s">
        <v>1924</v>
      </c>
      <c r="M604" s="527"/>
      <c r="N604" s="524" t="s">
        <v>1924</v>
      </c>
      <c r="O604" s="527"/>
      <c r="P604" s="524" t="s">
        <v>1924</v>
      </c>
      <c r="Q604" s="527"/>
      <c r="R604" s="524" t="s">
        <v>1924</v>
      </c>
      <c r="S604" s="527"/>
      <c r="T604" s="524" t="s">
        <v>1941</v>
      </c>
      <c r="U604" s="527" t="s">
        <v>2904</v>
      </c>
      <c r="V604" s="524" t="s">
        <v>1924</v>
      </c>
      <c r="W604" s="527"/>
      <c r="X604" s="524" t="s">
        <v>1924</v>
      </c>
      <c r="Y604" s="527"/>
      <c r="Z604" s="528"/>
      <c r="AA604" s="528" t="s">
        <v>1029</v>
      </c>
      <c r="AB604" s="528"/>
      <c r="AC604" s="528"/>
      <c r="AD604" s="528"/>
      <c r="AE604" s="528"/>
      <c r="AF604" s="528"/>
      <c r="AG604" s="528"/>
      <c r="AH604" s="528"/>
      <c r="AI604" s="529" t="s">
        <v>2091</v>
      </c>
      <c r="AJ604" s="529" t="s">
        <v>2091</v>
      </c>
      <c r="AK604" s="523" t="s">
        <v>2905</v>
      </c>
      <c r="AL604" s="523" t="s">
        <v>2901</v>
      </c>
    </row>
    <row r="605" spans="1:38" s="546" customFormat="1" ht="17.25" customHeight="1">
      <c r="A605" s="518" t="str">
        <f t="shared" si="9"/>
        <v xml:space="preserve">A03AD040-00001 Concrete Work Substructure Work Expansion Joint (w/ Aluminum Cover)      w/ Flexible Joint Filler, Sealant, Aluminum Flashing Cover w/ Fixing Accessories  </v>
      </c>
      <c r="B605" s="523" t="s">
        <v>2906</v>
      </c>
      <c r="C605" s="523"/>
      <c r="D605" s="524" t="s">
        <v>2652</v>
      </c>
      <c r="E605" s="525" t="s">
        <v>2653</v>
      </c>
      <c r="F605" s="524" t="s">
        <v>2209</v>
      </c>
      <c r="G605" s="525" t="s">
        <v>2654</v>
      </c>
      <c r="H605" s="524" t="s">
        <v>2907</v>
      </c>
      <c r="I605" s="525" t="s">
        <v>2908</v>
      </c>
      <c r="J605" s="524" t="s">
        <v>1924</v>
      </c>
      <c r="K605" s="527"/>
      <c r="L605" s="524" t="s">
        <v>1924</v>
      </c>
      <c r="M605" s="527"/>
      <c r="N605" s="524" t="s">
        <v>1924</v>
      </c>
      <c r="O605" s="527"/>
      <c r="P605" s="524" t="s">
        <v>1924</v>
      </c>
      <c r="Q605" s="527"/>
      <c r="R605" s="524" t="s">
        <v>1924</v>
      </c>
      <c r="S605" s="527"/>
      <c r="T605" s="524" t="s">
        <v>1951</v>
      </c>
      <c r="U605" s="527" t="s">
        <v>2909</v>
      </c>
      <c r="V605" s="524" t="s">
        <v>1924</v>
      </c>
      <c r="W605" s="527"/>
      <c r="X605" s="524" t="s">
        <v>1924</v>
      </c>
      <c r="Y605" s="527"/>
      <c r="Z605" s="528"/>
      <c r="AA605" s="528" t="s">
        <v>1029</v>
      </c>
      <c r="AB605" s="528"/>
      <c r="AC605" s="528"/>
      <c r="AD605" s="528"/>
      <c r="AE605" s="528"/>
      <c r="AF605" s="528"/>
      <c r="AG605" s="528"/>
      <c r="AH605" s="528"/>
      <c r="AI605" s="529" t="s">
        <v>2091</v>
      </c>
      <c r="AJ605" s="529" t="s">
        <v>2091</v>
      </c>
      <c r="AK605" s="523" t="s">
        <v>2910</v>
      </c>
      <c r="AL605" s="523" t="s">
        <v>2906</v>
      </c>
    </row>
    <row r="606" spans="1:38" s="546" customFormat="1" ht="17.25" customHeight="1">
      <c r="A606" s="518" t="str">
        <f t="shared" si="9"/>
        <v xml:space="preserve">A03AD041-00001 Concrete Work Substructure Work Expansion Joint (w/ Galvanized Steel Cover)      w/ Flexible Joint Filler, Sealant, Galv. Steel Cover w/ Galv. Steel Angle, Fixing Accessories  </v>
      </c>
      <c r="B606" s="523" t="s">
        <v>2911</v>
      </c>
      <c r="C606" s="523"/>
      <c r="D606" s="524" t="s">
        <v>2652</v>
      </c>
      <c r="E606" s="525" t="s">
        <v>2653</v>
      </c>
      <c r="F606" s="524" t="s">
        <v>2209</v>
      </c>
      <c r="G606" s="525" t="s">
        <v>2654</v>
      </c>
      <c r="H606" s="524" t="s">
        <v>2912</v>
      </c>
      <c r="I606" s="525" t="s">
        <v>2913</v>
      </c>
      <c r="J606" s="524" t="s">
        <v>1924</v>
      </c>
      <c r="K606" s="527"/>
      <c r="L606" s="524" t="s">
        <v>1924</v>
      </c>
      <c r="M606" s="527"/>
      <c r="N606" s="524" t="s">
        <v>1924</v>
      </c>
      <c r="O606" s="527"/>
      <c r="P606" s="524" t="s">
        <v>1924</v>
      </c>
      <c r="Q606" s="527"/>
      <c r="R606" s="524" t="s">
        <v>1924</v>
      </c>
      <c r="S606" s="527"/>
      <c r="T606" s="524" t="s">
        <v>1954</v>
      </c>
      <c r="U606" s="527" t="s">
        <v>2914</v>
      </c>
      <c r="V606" s="524" t="s">
        <v>1924</v>
      </c>
      <c r="W606" s="527"/>
      <c r="X606" s="524" t="s">
        <v>1924</v>
      </c>
      <c r="Y606" s="527"/>
      <c r="Z606" s="528"/>
      <c r="AA606" s="528" t="s">
        <v>1029</v>
      </c>
      <c r="AB606" s="528"/>
      <c r="AC606" s="528"/>
      <c r="AD606" s="528"/>
      <c r="AE606" s="528"/>
      <c r="AF606" s="528"/>
      <c r="AG606" s="528"/>
      <c r="AH606" s="528"/>
      <c r="AI606" s="529" t="s">
        <v>2091</v>
      </c>
      <c r="AJ606" s="529" t="s">
        <v>2091</v>
      </c>
      <c r="AK606" s="523" t="s">
        <v>2915</v>
      </c>
      <c r="AL606" s="523" t="s">
        <v>2911</v>
      </c>
    </row>
    <row r="607" spans="1:38" s="546" customFormat="1" ht="17.25" customHeight="1">
      <c r="A607" s="518" t="str">
        <f t="shared" si="9"/>
        <v xml:space="preserve">A03AD042-00001 Concrete Work Substructure Work Expansion Joint (w/ Stainless Steel Cover)      w/ Flexible Joint Filler, Sealant, SST Flashing Cover w/ Fixing Accessories  </v>
      </c>
      <c r="B607" s="523" t="s">
        <v>2916</v>
      </c>
      <c r="C607" s="523"/>
      <c r="D607" s="524" t="s">
        <v>2652</v>
      </c>
      <c r="E607" s="525" t="s">
        <v>2653</v>
      </c>
      <c r="F607" s="524" t="s">
        <v>2209</v>
      </c>
      <c r="G607" s="525" t="s">
        <v>2654</v>
      </c>
      <c r="H607" s="524" t="s">
        <v>2917</v>
      </c>
      <c r="I607" s="525" t="s">
        <v>2918</v>
      </c>
      <c r="J607" s="524" t="s">
        <v>1924</v>
      </c>
      <c r="K607" s="527"/>
      <c r="L607" s="524" t="s">
        <v>1924</v>
      </c>
      <c r="M607" s="527"/>
      <c r="N607" s="524" t="s">
        <v>1924</v>
      </c>
      <c r="O607" s="527"/>
      <c r="P607" s="524" t="s">
        <v>1924</v>
      </c>
      <c r="Q607" s="527"/>
      <c r="R607" s="524" t="s">
        <v>1924</v>
      </c>
      <c r="S607" s="527"/>
      <c r="T607" s="524" t="s">
        <v>1992</v>
      </c>
      <c r="U607" s="527" t="s">
        <v>2919</v>
      </c>
      <c r="V607" s="524" t="s">
        <v>1924</v>
      </c>
      <c r="W607" s="527"/>
      <c r="X607" s="524" t="s">
        <v>1924</v>
      </c>
      <c r="Y607" s="527"/>
      <c r="Z607" s="528"/>
      <c r="AA607" s="528" t="s">
        <v>1029</v>
      </c>
      <c r="AB607" s="528"/>
      <c r="AC607" s="528"/>
      <c r="AD607" s="528"/>
      <c r="AE607" s="528"/>
      <c r="AF607" s="528"/>
      <c r="AG607" s="528"/>
      <c r="AH607" s="528"/>
      <c r="AI607" s="529" t="s">
        <v>2091</v>
      </c>
      <c r="AJ607" s="529" t="s">
        <v>2091</v>
      </c>
      <c r="AK607" s="523" t="s">
        <v>2920</v>
      </c>
      <c r="AL607" s="523" t="s">
        <v>2916</v>
      </c>
    </row>
    <row r="608" spans="1:38" s="546" customFormat="1" ht="17.25" customHeight="1">
      <c r="A608" s="518" t="str">
        <f t="shared" si="9"/>
        <v xml:space="preserve">A03AD043-00001 Concrete Work Substructure Work Expansion Joint (w/ Ready-Made Cover)      w/ Flexible Joint Filler, Sealant, Ready-Made Cover Profile w/ Fixing Accessories  </v>
      </c>
      <c r="B608" s="523" t="s">
        <v>2921</v>
      </c>
      <c r="C608" s="523"/>
      <c r="D608" s="524" t="s">
        <v>2652</v>
      </c>
      <c r="E608" s="525" t="s">
        <v>2653</v>
      </c>
      <c r="F608" s="524" t="s">
        <v>2209</v>
      </c>
      <c r="G608" s="525" t="s">
        <v>2654</v>
      </c>
      <c r="H608" s="524" t="s">
        <v>2922</v>
      </c>
      <c r="I608" s="525" t="s">
        <v>2923</v>
      </c>
      <c r="J608" s="524" t="s">
        <v>1924</v>
      </c>
      <c r="K608" s="527"/>
      <c r="L608" s="524" t="s">
        <v>1924</v>
      </c>
      <c r="M608" s="527"/>
      <c r="N608" s="524" t="s">
        <v>1924</v>
      </c>
      <c r="O608" s="527"/>
      <c r="P608" s="524" t="s">
        <v>1924</v>
      </c>
      <c r="Q608" s="527"/>
      <c r="R608" s="524" t="s">
        <v>1924</v>
      </c>
      <c r="S608" s="527"/>
      <c r="T608" s="524" t="s">
        <v>2000</v>
      </c>
      <c r="U608" s="527" t="s">
        <v>2924</v>
      </c>
      <c r="V608" s="524" t="s">
        <v>1924</v>
      </c>
      <c r="W608" s="527"/>
      <c r="X608" s="524" t="s">
        <v>1924</v>
      </c>
      <c r="Y608" s="527"/>
      <c r="Z608" s="528"/>
      <c r="AA608" s="528" t="s">
        <v>1029</v>
      </c>
      <c r="AB608" s="528"/>
      <c r="AC608" s="528"/>
      <c r="AD608" s="528"/>
      <c r="AE608" s="528"/>
      <c r="AF608" s="528"/>
      <c r="AG608" s="528"/>
      <c r="AH608" s="528"/>
      <c r="AI608" s="529" t="s">
        <v>2091</v>
      </c>
      <c r="AJ608" s="529" t="s">
        <v>2091</v>
      </c>
      <c r="AK608" s="523" t="s">
        <v>2925</v>
      </c>
      <c r="AL608" s="523" t="s">
        <v>2921</v>
      </c>
    </row>
    <row r="609" spans="1:38" s="546" customFormat="1" ht="17.25" customHeight="1">
      <c r="A609" s="518" t="str">
        <f t="shared" si="9"/>
        <v xml:space="preserve">A03AD044-00001 Concrete Work Substructure Work Isolation Joint (Separation Joint)      w/ Flexible Joint Filler, Sealant  </v>
      </c>
      <c r="B609" s="523" t="s">
        <v>2926</v>
      </c>
      <c r="C609" s="523"/>
      <c r="D609" s="524" t="s">
        <v>2652</v>
      </c>
      <c r="E609" s="525" t="s">
        <v>2653</v>
      </c>
      <c r="F609" s="524" t="s">
        <v>2209</v>
      </c>
      <c r="G609" s="525" t="s">
        <v>2654</v>
      </c>
      <c r="H609" s="524" t="s">
        <v>2927</v>
      </c>
      <c r="I609" s="525" t="s">
        <v>2928</v>
      </c>
      <c r="J609" s="524" t="s">
        <v>1924</v>
      </c>
      <c r="K609" s="527"/>
      <c r="L609" s="524" t="s">
        <v>1924</v>
      </c>
      <c r="M609" s="527"/>
      <c r="N609" s="524" t="s">
        <v>1924</v>
      </c>
      <c r="O609" s="527"/>
      <c r="P609" s="524" t="s">
        <v>1924</v>
      </c>
      <c r="Q609" s="527"/>
      <c r="R609" s="524" t="s">
        <v>1924</v>
      </c>
      <c r="S609" s="527"/>
      <c r="T609" s="524" t="s">
        <v>2086</v>
      </c>
      <c r="U609" s="527" t="s">
        <v>2929</v>
      </c>
      <c r="V609" s="524" t="s">
        <v>1924</v>
      </c>
      <c r="W609" s="527"/>
      <c r="X609" s="524" t="s">
        <v>1924</v>
      </c>
      <c r="Y609" s="527"/>
      <c r="Z609" s="528"/>
      <c r="AA609" s="528" t="s">
        <v>1029</v>
      </c>
      <c r="AB609" s="528"/>
      <c r="AC609" s="528"/>
      <c r="AD609" s="528"/>
      <c r="AE609" s="528"/>
      <c r="AF609" s="528"/>
      <c r="AG609" s="528"/>
      <c r="AH609" s="528"/>
      <c r="AI609" s="529" t="s">
        <v>2091</v>
      </c>
      <c r="AJ609" s="529" t="s">
        <v>2091</v>
      </c>
      <c r="AK609" s="523" t="s">
        <v>2930</v>
      </c>
      <c r="AL609" s="523" t="s">
        <v>2926</v>
      </c>
    </row>
    <row r="610" spans="1:38" s="546" customFormat="1" ht="17.25" customHeight="1">
      <c r="A610" s="518" t="str">
        <f t="shared" si="9"/>
        <v xml:space="preserve">A03AD045-00001 Concrete Work Substructure Work Control Joint      w/ Joint Sealant, Backstop  </v>
      </c>
      <c r="B610" s="523" t="s">
        <v>2931</v>
      </c>
      <c r="C610" s="523"/>
      <c r="D610" s="524" t="s">
        <v>2652</v>
      </c>
      <c r="E610" s="525" t="s">
        <v>2653</v>
      </c>
      <c r="F610" s="524" t="s">
        <v>2209</v>
      </c>
      <c r="G610" s="525" t="s">
        <v>2654</v>
      </c>
      <c r="H610" s="524" t="s">
        <v>2932</v>
      </c>
      <c r="I610" s="525" t="s">
        <v>2933</v>
      </c>
      <c r="J610" s="524" t="s">
        <v>1924</v>
      </c>
      <c r="K610" s="527"/>
      <c r="L610" s="524" t="s">
        <v>1924</v>
      </c>
      <c r="M610" s="527"/>
      <c r="N610" s="524" t="s">
        <v>1924</v>
      </c>
      <c r="O610" s="527"/>
      <c r="P610" s="524" t="s">
        <v>1924</v>
      </c>
      <c r="Q610" s="527"/>
      <c r="R610" s="524" t="s">
        <v>1924</v>
      </c>
      <c r="S610" s="527"/>
      <c r="T610" s="524" t="s">
        <v>2094</v>
      </c>
      <c r="U610" s="527" t="s">
        <v>2934</v>
      </c>
      <c r="V610" s="524" t="s">
        <v>1924</v>
      </c>
      <c r="W610" s="527"/>
      <c r="X610" s="524" t="s">
        <v>1924</v>
      </c>
      <c r="Y610" s="527"/>
      <c r="Z610" s="528"/>
      <c r="AA610" s="528" t="s">
        <v>2935</v>
      </c>
      <c r="AB610" s="528"/>
      <c r="AC610" s="528"/>
      <c r="AD610" s="528"/>
      <c r="AE610" s="528"/>
      <c r="AF610" s="528"/>
      <c r="AG610" s="528"/>
      <c r="AH610" s="528"/>
      <c r="AI610" s="529" t="s">
        <v>2091</v>
      </c>
      <c r="AJ610" s="529" t="s">
        <v>2091</v>
      </c>
      <c r="AK610" s="523" t="s">
        <v>2936</v>
      </c>
      <c r="AL610" s="523" t="s">
        <v>2931</v>
      </c>
    </row>
    <row r="611" spans="1:38" s="546" customFormat="1" ht="17.25" customHeight="1">
      <c r="A611" s="518" t="str">
        <f t="shared" si="9"/>
        <v xml:space="preserve">A03AD045-00002 Concrete Work Substructure Work Control Joint      w/ Joint Sealant, Backstop, Bottom Crack Inducer  </v>
      </c>
      <c r="B611" s="523" t="s">
        <v>2937</v>
      </c>
      <c r="C611" s="523"/>
      <c r="D611" s="524" t="s">
        <v>2652</v>
      </c>
      <c r="E611" s="525" t="s">
        <v>2653</v>
      </c>
      <c r="F611" s="524" t="s">
        <v>2209</v>
      </c>
      <c r="G611" s="525" t="s">
        <v>2654</v>
      </c>
      <c r="H611" s="524" t="s">
        <v>2932</v>
      </c>
      <c r="I611" s="525" t="s">
        <v>2933</v>
      </c>
      <c r="J611" s="524" t="s">
        <v>1924</v>
      </c>
      <c r="K611" s="527"/>
      <c r="L611" s="524" t="s">
        <v>1924</v>
      </c>
      <c r="M611" s="527"/>
      <c r="N611" s="524" t="s">
        <v>1924</v>
      </c>
      <c r="O611" s="527"/>
      <c r="P611" s="524" t="s">
        <v>1924</v>
      </c>
      <c r="Q611" s="527"/>
      <c r="R611" s="524" t="s">
        <v>1924</v>
      </c>
      <c r="S611" s="527"/>
      <c r="T611" s="524" t="s">
        <v>2097</v>
      </c>
      <c r="U611" s="527" t="s">
        <v>2938</v>
      </c>
      <c r="V611" s="524" t="s">
        <v>1924</v>
      </c>
      <c r="W611" s="527"/>
      <c r="X611" s="524" t="s">
        <v>1924</v>
      </c>
      <c r="Y611" s="527"/>
      <c r="Z611" s="528"/>
      <c r="AA611" s="528" t="s">
        <v>2935</v>
      </c>
      <c r="AB611" s="528"/>
      <c r="AC611" s="528"/>
      <c r="AD611" s="528"/>
      <c r="AE611" s="528"/>
      <c r="AF611" s="528"/>
      <c r="AG611" s="528"/>
      <c r="AH611" s="528"/>
      <c r="AI611" s="529" t="s">
        <v>2091</v>
      </c>
      <c r="AJ611" s="529" t="s">
        <v>2091</v>
      </c>
      <c r="AK611" s="523" t="s">
        <v>2936</v>
      </c>
      <c r="AL611" s="523" t="s">
        <v>2937</v>
      </c>
    </row>
    <row r="612" spans="1:38" s="546" customFormat="1" ht="17.25" customHeight="1">
      <c r="A612" s="518" t="str">
        <f t="shared" si="9"/>
        <v xml:space="preserve">A03AD046-00001 Concrete Work Substructure Work Water Stop PVC Type       </v>
      </c>
      <c r="B612" s="523" t="s">
        <v>2939</v>
      </c>
      <c r="C612" s="523"/>
      <c r="D612" s="524" t="s">
        <v>2652</v>
      </c>
      <c r="E612" s="525" t="s">
        <v>2653</v>
      </c>
      <c r="F612" s="524" t="s">
        <v>2209</v>
      </c>
      <c r="G612" s="525" t="s">
        <v>2654</v>
      </c>
      <c r="H612" s="524" t="s">
        <v>2940</v>
      </c>
      <c r="I612" s="525" t="s">
        <v>2941</v>
      </c>
      <c r="J612" s="524" t="s">
        <v>2942</v>
      </c>
      <c r="K612" s="527" t="s">
        <v>2943</v>
      </c>
      <c r="L612" s="524" t="s">
        <v>1924</v>
      </c>
      <c r="M612" s="527"/>
      <c r="N612" s="524" t="s">
        <v>1924</v>
      </c>
      <c r="O612" s="527"/>
      <c r="P612" s="524" t="s">
        <v>1924</v>
      </c>
      <c r="Q612" s="527"/>
      <c r="R612" s="524" t="s">
        <v>1924</v>
      </c>
      <c r="S612" s="527"/>
      <c r="T612" s="524" t="s">
        <v>1924</v>
      </c>
      <c r="U612" s="527" t="s">
        <v>1924</v>
      </c>
      <c r="V612" s="524" t="s">
        <v>1924</v>
      </c>
      <c r="W612" s="527"/>
      <c r="X612" s="524" t="s">
        <v>1924</v>
      </c>
      <c r="Y612" s="527"/>
      <c r="Z612" s="528"/>
      <c r="AA612" s="528" t="s">
        <v>2944</v>
      </c>
      <c r="AB612" s="528"/>
      <c r="AC612" s="528"/>
      <c r="AD612" s="528"/>
      <c r="AE612" s="528"/>
      <c r="AF612" s="528"/>
      <c r="AG612" s="528"/>
      <c r="AH612" s="528"/>
      <c r="AI612" s="529" t="s">
        <v>2091</v>
      </c>
      <c r="AJ612" s="529" t="s">
        <v>2091</v>
      </c>
      <c r="AK612" s="523" t="s">
        <v>2945</v>
      </c>
      <c r="AL612" s="523" t="s">
        <v>2939</v>
      </c>
    </row>
    <row r="613" spans="1:38" s="546" customFormat="1" ht="17.25" customHeight="1">
      <c r="A613" s="518" t="str">
        <f t="shared" si="9"/>
        <v xml:space="preserve">A03AD046-00002 Concrete Work Substructure Work Water Stop Stainless Steel Type       </v>
      </c>
      <c r="B613" s="523" t="s">
        <v>2946</v>
      </c>
      <c r="C613" s="523"/>
      <c r="D613" s="524" t="s">
        <v>2652</v>
      </c>
      <c r="E613" s="525" t="s">
        <v>2653</v>
      </c>
      <c r="F613" s="524" t="s">
        <v>2209</v>
      </c>
      <c r="G613" s="525" t="s">
        <v>2654</v>
      </c>
      <c r="H613" s="524" t="s">
        <v>2940</v>
      </c>
      <c r="I613" s="525" t="s">
        <v>2941</v>
      </c>
      <c r="J613" s="524" t="s">
        <v>2947</v>
      </c>
      <c r="K613" s="527" t="s">
        <v>2948</v>
      </c>
      <c r="L613" s="524" t="s">
        <v>1924</v>
      </c>
      <c r="M613" s="527"/>
      <c r="N613" s="524" t="s">
        <v>1924</v>
      </c>
      <c r="O613" s="527"/>
      <c r="P613" s="524" t="s">
        <v>1924</v>
      </c>
      <c r="Q613" s="527"/>
      <c r="R613" s="524" t="s">
        <v>1924</v>
      </c>
      <c r="S613" s="527"/>
      <c r="T613" s="524" t="s">
        <v>1924</v>
      </c>
      <c r="U613" s="527" t="s">
        <v>1924</v>
      </c>
      <c r="V613" s="524" t="s">
        <v>1924</v>
      </c>
      <c r="W613" s="527"/>
      <c r="X613" s="524" t="s">
        <v>1924</v>
      </c>
      <c r="Y613" s="527"/>
      <c r="Z613" s="528"/>
      <c r="AA613" s="528" t="s">
        <v>2944</v>
      </c>
      <c r="AB613" s="528"/>
      <c r="AC613" s="528"/>
      <c r="AD613" s="528"/>
      <c r="AE613" s="528"/>
      <c r="AF613" s="528"/>
      <c r="AG613" s="528"/>
      <c r="AH613" s="528"/>
      <c r="AI613" s="529" t="s">
        <v>2091</v>
      </c>
      <c r="AJ613" s="529" t="s">
        <v>2091</v>
      </c>
      <c r="AK613" s="523" t="s">
        <v>2945</v>
      </c>
      <c r="AL613" s="523" t="s">
        <v>2946</v>
      </c>
    </row>
    <row r="614" spans="1:38" s="546" customFormat="1" ht="17.25" customHeight="1">
      <c r="A614" s="518" t="str">
        <f t="shared" si="9"/>
        <v xml:space="preserve">A03AD046-00003 Concrete Work Substructure Work Water Stop Expandable Rubber Type       </v>
      </c>
      <c r="B614" s="523" t="s">
        <v>2949</v>
      </c>
      <c r="C614" s="523"/>
      <c r="D614" s="524" t="s">
        <v>2652</v>
      </c>
      <c r="E614" s="525" t="s">
        <v>2653</v>
      </c>
      <c r="F614" s="524" t="s">
        <v>2209</v>
      </c>
      <c r="G614" s="525" t="s">
        <v>2654</v>
      </c>
      <c r="H614" s="524" t="s">
        <v>2940</v>
      </c>
      <c r="I614" s="525" t="s">
        <v>2941</v>
      </c>
      <c r="J614" s="524" t="s">
        <v>2950</v>
      </c>
      <c r="K614" s="527" t="s">
        <v>2951</v>
      </c>
      <c r="L614" s="524" t="s">
        <v>1924</v>
      </c>
      <c r="M614" s="527"/>
      <c r="N614" s="524" t="s">
        <v>1924</v>
      </c>
      <c r="O614" s="527"/>
      <c r="P614" s="524" t="s">
        <v>1924</v>
      </c>
      <c r="Q614" s="527"/>
      <c r="R614" s="524" t="s">
        <v>1924</v>
      </c>
      <c r="S614" s="527"/>
      <c r="T614" s="524" t="s">
        <v>1924</v>
      </c>
      <c r="U614" s="527" t="s">
        <v>1924</v>
      </c>
      <c r="V614" s="524" t="s">
        <v>1924</v>
      </c>
      <c r="W614" s="527"/>
      <c r="X614" s="524" t="s">
        <v>1924</v>
      </c>
      <c r="Y614" s="527"/>
      <c r="Z614" s="528"/>
      <c r="AA614" s="528" t="s">
        <v>2944</v>
      </c>
      <c r="AB614" s="528"/>
      <c r="AC614" s="528"/>
      <c r="AD614" s="528"/>
      <c r="AE614" s="528"/>
      <c r="AF614" s="528"/>
      <c r="AG614" s="528"/>
      <c r="AH614" s="528"/>
      <c r="AI614" s="529" t="s">
        <v>2091</v>
      </c>
      <c r="AJ614" s="529" t="s">
        <v>2091</v>
      </c>
      <c r="AK614" s="523" t="s">
        <v>2945</v>
      </c>
      <c r="AL614" s="523" t="s">
        <v>2949</v>
      </c>
    </row>
    <row r="615" spans="1:38" s="546" customFormat="1" ht="17.25" customHeight="1">
      <c r="A615" s="518" t="str">
        <f t="shared" si="9"/>
        <v xml:space="preserve">A03AD046-00004 Concrete Work Substructure Work Water Stop Copper       </v>
      </c>
      <c r="B615" s="523" t="s">
        <v>2952</v>
      </c>
      <c r="C615" s="523"/>
      <c r="D615" s="524" t="s">
        <v>2652</v>
      </c>
      <c r="E615" s="525" t="s">
        <v>2653</v>
      </c>
      <c r="F615" s="524" t="s">
        <v>2209</v>
      </c>
      <c r="G615" s="525" t="s">
        <v>2654</v>
      </c>
      <c r="H615" s="524" t="s">
        <v>2940</v>
      </c>
      <c r="I615" s="525" t="s">
        <v>2941</v>
      </c>
      <c r="J615" s="524" t="s">
        <v>2953</v>
      </c>
      <c r="K615" s="527" t="s">
        <v>2954</v>
      </c>
      <c r="L615" s="524" t="s">
        <v>1924</v>
      </c>
      <c r="M615" s="527"/>
      <c r="N615" s="524" t="s">
        <v>1924</v>
      </c>
      <c r="O615" s="527"/>
      <c r="P615" s="524" t="s">
        <v>1924</v>
      </c>
      <c r="Q615" s="527"/>
      <c r="R615" s="524" t="s">
        <v>1924</v>
      </c>
      <c r="S615" s="527"/>
      <c r="T615" s="524" t="s">
        <v>1924</v>
      </c>
      <c r="U615" s="527" t="s">
        <v>1924</v>
      </c>
      <c r="V615" s="524" t="s">
        <v>1924</v>
      </c>
      <c r="W615" s="527"/>
      <c r="X615" s="524" t="s">
        <v>1924</v>
      </c>
      <c r="Y615" s="527"/>
      <c r="Z615" s="528"/>
      <c r="AA615" s="528" t="s">
        <v>2944</v>
      </c>
      <c r="AB615" s="528"/>
      <c r="AC615" s="528"/>
      <c r="AD615" s="528"/>
      <c r="AE615" s="528"/>
      <c r="AF615" s="528"/>
      <c r="AG615" s="528"/>
      <c r="AH615" s="528"/>
      <c r="AI615" s="529" t="s">
        <v>2091</v>
      </c>
      <c r="AJ615" s="529" t="s">
        <v>2091</v>
      </c>
      <c r="AK615" s="523" t="s">
        <v>2945</v>
      </c>
      <c r="AL615" s="523" t="s">
        <v>2952</v>
      </c>
    </row>
    <row r="616" spans="1:38" s="546" customFormat="1" ht="17.25" customHeight="1">
      <c r="A616" s="518" t="str">
        <f t="shared" si="9"/>
        <v>A03AD047-00001 Concrete Work Substructure Work Insulation under Ground Floor Extruded Polystyrene Insulation Board       THK&lt;50mm</v>
      </c>
      <c r="B616" s="523" t="s">
        <v>2955</v>
      </c>
      <c r="C616" s="523"/>
      <c r="D616" s="524" t="s">
        <v>2652</v>
      </c>
      <c r="E616" s="525" t="s">
        <v>2653</v>
      </c>
      <c r="F616" s="524" t="s">
        <v>2209</v>
      </c>
      <c r="G616" s="525" t="s">
        <v>2654</v>
      </c>
      <c r="H616" s="524" t="s">
        <v>2956</v>
      </c>
      <c r="I616" s="525" t="s">
        <v>2957</v>
      </c>
      <c r="J616" s="524" t="s">
        <v>2958</v>
      </c>
      <c r="K616" s="527" t="s">
        <v>2959</v>
      </c>
      <c r="L616" s="524" t="s">
        <v>1924</v>
      </c>
      <c r="M616" s="527"/>
      <c r="N616" s="524" t="s">
        <v>1924</v>
      </c>
      <c r="O616" s="527"/>
      <c r="P616" s="524" t="s">
        <v>1924</v>
      </c>
      <c r="Q616" s="527"/>
      <c r="R616" s="524" t="s">
        <v>1924</v>
      </c>
      <c r="S616" s="527"/>
      <c r="T616" s="524" t="s">
        <v>1924</v>
      </c>
      <c r="U616" s="527" t="s">
        <v>1924</v>
      </c>
      <c r="V616" s="524" t="s">
        <v>1924</v>
      </c>
      <c r="W616" s="527"/>
      <c r="X616" s="524" t="s">
        <v>2950</v>
      </c>
      <c r="Y616" s="527" t="s">
        <v>2960</v>
      </c>
      <c r="Z616" s="528"/>
      <c r="AA616" s="528" t="s">
        <v>1029</v>
      </c>
      <c r="AB616" s="528"/>
      <c r="AC616" s="528"/>
      <c r="AD616" s="528"/>
      <c r="AE616" s="528"/>
      <c r="AF616" s="528"/>
      <c r="AG616" s="528"/>
      <c r="AH616" s="528"/>
      <c r="AI616" s="529" t="s">
        <v>2054</v>
      </c>
      <c r="AJ616" s="529" t="s">
        <v>2054</v>
      </c>
      <c r="AK616" s="523" t="s">
        <v>2961</v>
      </c>
      <c r="AL616" s="523" t="s">
        <v>2955</v>
      </c>
    </row>
    <row r="617" spans="1:38" s="546" customFormat="1" ht="17.25" customHeight="1">
      <c r="A617" s="518" t="str">
        <f t="shared" si="9"/>
        <v>A03AD047-00002 Concrete Work Substructure Work Insulation under Ground Floor Extruded Polystyrene Insulation Board       50mm≤THK&lt;75mm</v>
      </c>
      <c r="B617" s="523" t="s">
        <v>2962</v>
      </c>
      <c r="C617" s="523"/>
      <c r="D617" s="524" t="s">
        <v>2652</v>
      </c>
      <c r="E617" s="525" t="s">
        <v>2653</v>
      </c>
      <c r="F617" s="524" t="s">
        <v>2209</v>
      </c>
      <c r="G617" s="525" t="s">
        <v>2654</v>
      </c>
      <c r="H617" s="524" t="s">
        <v>2956</v>
      </c>
      <c r="I617" s="525" t="s">
        <v>2957</v>
      </c>
      <c r="J617" s="524" t="s">
        <v>2958</v>
      </c>
      <c r="K617" s="527" t="s">
        <v>2959</v>
      </c>
      <c r="L617" s="524" t="s">
        <v>1924</v>
      </c>
      <c r="M617" s="527"/>
      <c r="N617" s="524" t="s">
        <v>1924</v>
      </c>
      <c r="O617" s="527"/>
      <c r="P617" s="524" t="s">
        <v>1924</v>
      </c>
      <c r="Q617" s="527"/>
      <c r="R617" s="524" t="s">
        <v>1924</v>
      </c>
      <c r="S617" s="527"/>
      <c r="T617" s="524" t="s">
        <v>1924</v>
      </c>
      <c r="U617" s="527" t="s">
        <v>1924</v>
      </c>
      <c r="V617" s="524" t="s">
        <v>1924</v>
      </c>
      <c r="W617" s="527"/>
      <c r="X617" s="524" t="s">
        <v>1992</v>
      </c>
      <c r="Y617" s="527" t="s">
        <v>2963</v>
      </c>
      <c r="Z617" s="528"/>
      <c r="AA617" s="528" t="s">
        <v>1029</v>
      </c>
      <c r="AB617" s="528"/>
      <c r="AC617" s="528"/>
      <c r="AD617" s="528"/>
      <c r="AE617" s="528"/>
      <c r="AF617" s="528"/>
      <c r="AG617" s="528"/>
      <c r="AH617" s="528"/>
      <c r="AI617" s="529" t="s">
        <v>2054</v>
      </c>
      <c r="AJ617" s="529" t="s">
        <v>2054</v>
      </c>
      <c r="AK617" s="523" t="s">
        <v>2961</v>
      </c>
      <c r="AL617" s="523" t="s">
        <v>2962</v>
      </c>
    </row>
    <row r="618" spans="1:38" s="546" customFormat="1" ht="17.25" customHeight="1">
      <c r="A618" s="518" t="str">
        <f t="shared" si="9"/>
        <v>A03AD047-00003 Concrete Work Substructure Work Insulation under Ground Floor Extruded Polystyrene Insulation Board       75mm≤THK&lt;100mm</v>
      </c>
      <c r="B618" s="523" t="s">
        <v>2964</v>
      </c>
      <c r="C618" s="523"/>
      <c r="D618" s="524" t="s">
        <v>2652</v>
      </c>
      <c r="E618" s="525" t="s">
        <v>2653</v>
      </c>
      <c r="F618" s="524" t="s">
        <v>2209</v>
      </c>
      <c r="G618" s="525" t="s">
        <v>2654</v>
      </c>
      <c r="H618" s="524" t="s">
        <v>2956</v>
      </c>
      <c r="I618" s="525" t="s">
        <v>2957</v>
      </c>
      <c r="J618" s="524" t="s">
        <v>2958</v>
      </c>
      <c r="K618" s="527" t="s">
        <v>2959</v>
      </c>
      <c r="L618" s="524" t="s">
        <v>1924</v>
      </c>
      <c r="M618" s="527"/>
      <c r="N618" s="524" t="s">
        <v>1924</v>
      </c>
      <c r="O618" s="527"/>
      <c r="P618" s="524" t="s">
        <v>1924</v>
      </c>
      <c r="Q618" s="527"/>
      <c r="R618" s="524" t="s">
        <v>1924</v>
      </c>
      <c r="S618" s="527"/>
      <c r="T618" s="524" t="s">
        <v>1924</v>
      </c>
      <c r="U618" s="527" t="s">
        <v>1924</v>
      </c>
      <c r="V618" s="524" t="s">
        <v>1924</v>
      </c>
      <c r="W618" s="527"/>
      <c r="X618" s="524" t="s">
        <v>2000</v>
      </c>
      <c r="Y618" s="527" t="s">
        <v>2965</v>
      </c>
      <c r="Z618" s="528"/>
      <c r="AA618" s="528" t="s">
        <v>1029</v>
      </c>
      <c r="AB618" s="528"/>
      <c r="AC618" s="528"/>
      <c r="AD618" s="528"/>
      <c r="AE618" s="528"/>
      <c r="AF618" s="528"/>
      <c r="AG618" s="528"/>
      <c r="AH618" s="528"/>
      <c r="AI618" s="529" t="s">
        <v>2054</v>
      </c>
      <c r="AJ618" s="529" t="s">
        <v>2054</v>
      </c>
      <c r="AK618" s="523" t="s">
        <v>2961</v>
      </c>
      <c r="AL618" s="523" t="s">
        <v>2964</v>
      </c>
    </row>
    <row r="619" spans="1:38" s="546" customFormat="1" ht="17.25" customHeight="1">
      <c r="A619" s="518" t="str">
        <f t="shared" si="9"/>
        <v>A03AD047-00004 Concrete Work Substructure Work Insulation under Ground Floor Extruded Polystyrene Insulation Board       100mm≤THK</v>
      </c>
      <c r="B619" s="523" t="s">
        <v>2966</v>
      </c>
      <c r="C619" s="523"/>
      <c r="D619" s="524" t="s">
        <v>2652</v>
      </c>
      <c r="E619" s="525" t="s">
        <v>2653</v>
      </c>
      <c r="F619" s="524" t="s">
        <v>2209</v>
      </c>
      <c r="G619" s="525" t="s">
        <v>2654</v>
      </c>
      <c r="H619" s="524" t="s">
        <v>2956</v>
      </c>
      <c r="I619" s="525" t="s">
        <v>2957</v>
      </c>
      <c r="J619" s="524" t="s">
        <v>2958</v>
      </c>
      <c r="K619" s="527" t="s">
        <v>2959</v>
      </c>
      <c r="L619" s="524" t="s">
        <v>1924</v>
      </c>
      <c r="M619" s="527"/>
      <c r="N619" s="524" t="s">
        <v>1924</v>
      </c>
      <c r="O619" s="527"/>
      <c r="P619" s="524" t="s">
        <v>1924</v>
      </c>
      <c r="Q619" s="527"/>
      <c r="R619" s="524" t="s">
        <v>1924</v>
      </c>
      <c r="S619" s="527"/>
      <c r="T619" s="524" t="s">
        <v>1924</v>
      </c>
      <c r="U619" s="527" t="s">
        <v>1924</v>
      </c>
      <c r="V619" s="524" t="s">
        <v>1924</v>
      </c>
      <c r="W619" s="527"/>
      <c r="X619" s="524" t="s">
        <v>2086</v>
      </c>
      <c r="Y619" s="527" t="s">
        <v>2967</v>
      </c>
      <c r="Z619" s="528"/>
      <c r="AA619" s="528" t="s">
        <v>1029</v>
      </c>
      <c r="AB619" s="528"/>
      <c r="AC619" s="528"/>
      <c r="AD619" s="528"/>
      <c r="AE619" s="528"/>
      <c r="AF619" s="528"/>
      <c r="AG619" s="528"/>
      <c r="AH619" s="528"/>
      <c r="AI619" s="529" t="s">
        <v>2054</v>
      </c>
      <c r="AJ619" s="529" t="s">
        <v>2054</v>
      </c>
      <c r="AK619" s="523" t="s">
        <v>2961</v>
      </c>
      <c r="AL619" s="523" t="s">
        <v>2966</v>
      </c>
    </row>
    <row r="620" spans="1:38" s="546" customFormat="1" ht="17.25" customHeight="1">
      <c r="A620" s="518" t="str">
        <f t="shared" si="9"/>
        <v>A03AD048-00001 Concrete Work Substructure Work Ladder Rung Hot-Dip Galvanized Steel     Galv.: ASTM A123  DIA=20mm</v>
      </c>
      <c r="B620" s="523" t="s">
        <v>2968</v>
      </c>
      <c r="C620" s="523"/>
      <c r="D620" s="524" t="s">
        <v>2652</v>
      </c>
      <c r="E620" s="525" t="s">
        <v>2653</v>
      </c>
      <c r="F620" s="524" t="s">
        <v>2209</v>
      </c>
      <c r="G620" s="525" t="s">
        <v>2654</v>
      </c>
      <c r="H620" s="524" t="s">
        <v>2969</v>
      </c>
      <c r="I620" s="525" t="s">
        <v>2970</v>
      </c>
      <c r="J620" s="524" t="s">
        <v>2971</v>
      </c>
      <c r="K620" s="527" t="s">
        <v>2972</v>
      </c>
      <c r="L620" s="524" t="s">
        <v>1924</v>
      </c>
      <c r="M620" s="527"/>
      <c r="N620" s="524" t="s">
        <v>1924</v>
      </c>
      <c r="O620" s="527"/>
      <c r="P620" s="524" t="s">
        <v>1924</v>
      </c>
      <c r="Q620" s="527"/>
      <c r="R620" s="524" t="s">
        <v>1924</v>
      </c>
      <c r="S620" s="527"/>
      <c r="T620" s="524" t="s">
        <v>2100</v>
      </c>
      <c r="U620" s="527" t="s">
        <v>2973</v>
      </c>
      <c r="V620" s="524" t="s">
        <v>1924</v>
      </c>
      <c r="W620" s="527"/>
      <c r="X620" s="524" t="s">
        <v>2974</v>
      </c>
      <c r="Y620" s="527" t="s">
        <v>2975</v>
      </c>
      <c r="Z620" s="528"/>
      <c r="AA620" s="528" t="s">
        <v>2976</v>
      </c>
      <c r="AB620" s="528"/>
      <c r="AC620" s="528"/>
      <c r="AD620" s="528"/>
      <c r="AE620" s="528"/>
      <c r="AF620" s="528"/>
      <c r="AG620" s="528"/>
      <c r="AH620" s="528"/>
      <c r="AI620" s="529" t="s">
        <v>1446</v>
      </c>
      <c r="AJ620" s="529" t="s">
        <v>1446</v>
      </c>
      <c r="AK620" s="523" t="s">
        <v>2977</v>
      </c>
      <c r="AL620" s="523" t="s">
        <v>2968</v>
      </c>
    </row>
    <row r="621" spans="1:38" s="546" customFormat="1" ht="17.25" customHeight="1">
      <c r="A621" s="518" t="str">
        <f t="shared" si="9"/>
        <v>A03AD048-00002 Concrete Work Substructure Work Ladder Rung SUS       DIA=20mm</v>
      </c>
      <c r="B621" s="523" t="s">
        <v>2978</v>
      </c>
      <c r="C621" s="523"/>
      <c r="D621" s="524" t="s">
        <v>2652</v>
      </c>
      <c r="E621" s="525" t="s">
        <v>2653</v>
      </c>
      <c r="F621" s="524" t="s">
        <v>2209</v>
      </c>
      <c r="G621" s="525" t="s">
        <v>2654</v>
      </c>
      <c r="H621" s="524" t="s">
        <v>2969</v>
      </c>
      <c r="I621" s="525" t="s">
        <v>2970</v>
      </c>
      <c r="J621" s="524" t="s">
        <v>2076</v>
      </c>
      <c r="K621" s="527" t="s">
        <v>2979</v>
      </c>
      <c r="L621" s="524" t="s">
        <v>1924</v>
      </c>
      <c r="M621" s="527"/>
      <c r="N621" s="524" t="s">
        <v>1924</v>
      </c>
      <c r="O621" s="527"/>
      <c r="P621" s="524" t="s">
        <v>1924</v>
      </c>
      <c r="Q621" s="527"/>
      <c r="R621" s="524" t="s">
        <v>1924</v>
      </c>
      <c r="S621" s="527"/>
      <c r="T621" s="524" t="s">
        <v>1924</v>
      </c>
      <c r="U621" s="527" t="s">
        <v>1924</v>
      </c>
      <c r="V621" s="524" t="s">
        <v>1924</v>
      </c>
      <c r="W621" s="527"/>
      <c r="X621" s="524" t="s">
        <v>2974</v>
      </c>
      <c r="Y621" s="527" t="s">
        <v>2975</v>
      </c>
      <c r="Z621" s="528"/>
      <c r="AA621" s="528" t="s">
        <v>2976</v>
      </c>
      <c r="AB621" s="528"/>
      <c r="AC621" s="528"/>
      <c r="AD621" s="528"/>
      <c r="AE621" s="528"/>
      <c r="AF621" s="528"/>
      <c r="AG621" s="528"/>
      <c r="AH621" s="528"/>
      <c r="AI621" s="529" t="s">
        <v>1446</v>
      </c>
      <c r="AJ621" s="529" t="s">
        <v>1446</v>
      </c>
      <c r="AK621" s="523" t="s">
        <v>2977</v>
      </c>
      <c r="AL621" s="523" t="s">
        <v>2978</v>
      </c>
    </row>
    <row r="622" spans="1:38" ht="17.25" customHeight="1">
      <c r="A622" s="518" t="str">
        <f t="shared" si="9"/>
        <v>A03AD048-00003 Concrete Work Substructure Work Ladder Rung FRP       DIA=20mm</v>
      </c>
      <c r="B622" s="523" t="s">
        <v>2980</v>
      </c>
      <c r="C622" s="523"/>
      <c r="D622" s="524" t="s">
        <v>2652</v>
      </c>
      <c r="E622" s="525" t="s">
        <v>2653</v>
      </c>
      <c r="F622" s="524" t="s">
        <v>2209</v>
      </c>
      <c r="G622" s="525" t="s">
        <v>2654</v>
      </c>
      <c r="H622" s="524" t="s">
        <v>2969</v>
      </c>
      <c r="I622" s="525" t="s">
        <v>2970</v>
      </c>
      <c r="J622" s="524" t="s">
        <v>2981</v>
      </c>
      <c r="K622" s="527" t="s">
        <v>2982</v>
      </c>
      <c r="L622" s="524" t="s">
        <v>1924</v>
      </c>
      <c r="M622" s="527"/>
      <c r="N622" s="524" t="s">
        <v>1924</v>
      </c>
      <c r="O622" s="527"/>
      <c r="P622" s="524" t="s">
        <v>1924</v>
      </c>
      <c r="Q622" s="527"/>
      <c r="R622" s="524" t="s">
        <v>1924</v>
      </c>
      <c r="S622" s="527"/>
      <c r="T622" s="524" t="s">
        <v>1924</v>
      </c>
      <c r="U622" s="527" t="s">
        <v>1924</v>
      </c>
      <c r="V622" s="524" t="s">
        <v>1924</v>
      </c>
      <c r="W622" s="527"/>
      <c r="X622" s="524" t="s">
        <v>2974</v>
      </c>
      <c r="Y622" s="527" t="s">
        <v>2975</v>
      </c>
      <c r="Z622" s="528"/>
      <c r="AA622" s="528" t="s">
        <v>2976</v>
      </c>
      <c r="AB622" s="528"/>
      <c r="AC622" s="528"/>
      <c r="AD622" s="528"/>
      <c r="AE622" s="528"/>
      <c r="AF622" s="528"/>
      <c r="AG622" s="528"/>
      <c r="AH622" s="528"/>
      <c r="AI622" s="529" t="s">
        <v>1446</v>
      </c>
      <c r="AJ622" s="529" t="s">
        <v>1446</v>
      </c>
      <c r="AK622" s="523" t="s">
        <v>2977</v>
      </c>
      <c r="AL622" s="523" t="s">
        <v>2980</v>
      </c>
    </row>
    <row r="623" spans="1:38" ht="17.25" customHeight="1">
      <c r="A623" s="518" t="str">
        <f t="shared" si="9"/>
        <v xml:space="preserve">A03AD048-00004 Concrete Work Substructure Work Ladder Rung Hot-Dip Galvanized Steel     Galv.: ASTM A123  </v>
      </c>
      <c r="B623" s="523" t="s">
        <v>2983</v>
      </c>
      <c r="C623" s="523"/>
      <c r="D623" s="524" t="s">
        <v>2652</v>
      </c>
      <c r="E623" s="525" t="s">
        <v>2653</v>
      </c>
      <c r="F623" s="524" t="s">
        <v>2209</v>
      </c>
      <c r="G623" s="525" t="s">
        <v>2654</v>
      </c>
      <c r="H623" s="524" t="s">
        <v>2969</v>
      </c>
      <c r="I623" s="525" t="s">
        <v>2970</v>
      </c>
      <c r="J623" s="524" t="s">
        <v>2971</v>
      </c>
      <c r="K623" s="527" t="s">
        <v>2972</v>
      </c>
      <c r="L623" s="524" t="s">
        <v>1924</v>
      </c>
      <c r="M623" s="527"/>
      <c r="N623" s="524" t="s">
        <v>1924</v>
      </c>
      <c r="O623" s="527"/>
      <c r="P623" s="524" t="s">
        <v>1924</v>
      </c>
      <c r="Q623" s="527"/>
      <c r="R623" s="524" t="s">
        <v>1924</v>
      </c>
      <c r="S623" s="527"/>
      <c r="T623" s="524" t="s">
        <v>2100</v>
      </c>
      <c r="U623" s="527" t="s">
        <v>2973</v>
      </c>
      <c r="V623" s="524" t="s">
        <v>1924</v>
      </c>
      <c r="W623" s="527"/>
      <c r="X623" s="524" t="s">
        <v>1924</v>
      </c>
      <c r="Y623" s="527"/>
      <c r="Z623" s="528"/>
      <c r="AA623" s="528" t="s">
        <v>2976</v>
      </c>
      <c r="AB623" s="528"/>
      <c r="AC623" s="528"/>
      <c r="AD623" s="528"/>
      <c r="AE623" s="528"/>
      <c r="AF623" s="528"/>
      <c r="AG623" s="528"/>
      <c r="AH623" s="528"/>
      <c r="AI623" s="529" t="s">
        <v>1446</v>
      </c>
      <c r="AJ623" s="529" t="s">
        <v>1446</v>
      </c>
      <c r="AK623" s="523" t="s">
        <v>2977</v>
      </c>
      <c r="AL623" s="523" t="s">
        <v>2983</v>
      </c>
    </row>
    <row r="624" spans="1:38" ht="17.25" customHeight="1">
      <c r="A624" s="518" t="str">
        <f t="shared" si="9"/>
        <v xml:space="preserve">A03AD048-00005 Concrete Work Substructure Work Ladder Rung SUS     SUS 304  </v>
      </c>
      <c r="B624" s="523" t="s">
        <v>2984</v>
      </c>
      <c r="C624" s="523"/>
      <c r="D624" s="524" t="s">
        <v>2652</v>
      </c>
      <c r="E624" s="525" t="s">
        <v>2653</v>
      </c>
      <c r="F624" s="524" t="s">
        <v>2209</v>
      </c>
      <c r="G624" s="525" t="s">
        <v>2654</v>
      </c>
      <c r="H624" s="524" t="s">
        <v>2969</v>
      </c>
      <c r="I624" s="525" t="s">
        <v>2970</v>
      </c>
      <c r="J624" s="524" t="s">
        <v>2076</v>
      </c>
      <c r="K624" s="527" t="s">
        <v>2979</v>
      </c>
      <c r="L624" s="524" t="s">
        <v>1924</v>
      </c>
      <c r="M624" s="527"/>
      <c r="N624" s="524" t="s">
        <v>1924</v>
      </c>
      <c r="O624" s="527"/>
      <c r="P624" s="524" t="s">
        <v>1924</v>
      </c>
      <c r="Q624" s="527"/>
      <c r="R624" s="524" t="s">
        <v>1924</v>
      </c>
      <c r="S624" s="527"/>
      <c r="T624" s="524" t="s">
        <v>2985</v>
      </c>
      <c r="U624" s="527" t="s">
        <v>2986</v>
      </c>
      <c r="V624" s="524" t="s">
        <v>1924</v>
      </c>
      <c r="W624" s="527"/>
      <c r="X624" s="524" t="s">
        <v>1924</v>
      </c>
      <c r="Y624" s="527"/>
      <c r="Z624" s="528"/>
      <c r="AA624" s="528" t="s">
        <v>2976</v>
      </c>
      <c r="AB624" s="528"/>
      <c r="AC624" s="528"/>
      <c r="AD624" s="528"/>
      <c r="AE624" s="528"/>
      <c r="AF624" s="528"/>
      <c r="AG624" s="528"/>
      <c r="AH624" s="528"/>
      <c r="AI624" s="529" t="s">
        <v>1446</v>
      </c>
      <c r="AJ624" s="529" t="s">
        <v>1446</v>
      </c>
      <c r="AK624" s="523" t="s">
        <v>2977</v>
      </c>
      <c r="AL624" s="523" t="s">
        <v>2984</v>
      </c>
    </row>
    <row r="625" spans="1:38" ht="17.25" customHeight="1">
      <c r="A625" s="518" t="str">
        <f t="shared" si="9"/>
        <v xml:space="preserve">A03AD048-00006 Concrete Work Substructure Work Ladder Rung SUS     SUS 316L  </v>
      </c>
      <c r="B625" s="523" t="s">
        <v>2987</v>
      </c>
      <c r="C625" s="523"/>
      <c r="D625" s="524" t="s">
        <v>2652</v>
      </c>
      <c r="E625" s="525" t="s">
        <v>2653</v>
      </c>
      <c r="F625" s="524" t="s">
        <v>2209</v>
      </c>
      <c r="G625" s="525" t="s">
        <v>2654</v>
      </c>
      <c r="H625" s="524" t="s">
        <v>2969</v>
      </c>
      <c r="I625" s="525" t="s">
        <v>2970</v>
      </c>
      <c r="J625" s="524" t="s">
        <v>2076</v>
      </c>
      <c r="K625" s="527" t="s">
        <v>2979</v>
      </c>
      <c r="L625" s="524" t="s">
        <v>1924</v>
      </c>
      <c r="M625" s="527"/>
      <c r="N625" s="524" t="s">
        <v>1924</v>
      </c>
      <c r="O625" s="527"/>
      <c r="P625" s="524" t="s">
        <v>1924</v>
      </c>
      <c r="Q625" s="527"/>
      <c r="R625" s="524" t="s">
        <v>1924</v>
      </c>
      <c r="S625" s="527"/>
      <c r="T625" s="524" t="s">
        <v>2988</v>
      </c>
      <c r="U625" s="527" t="s">
        <v>2989</v>
      </c>
      <c r="V625" s="524" t="s">
        <v>1924</v>
      </c>
      <c r="W625" s="527"/>
      <c r="X625" s="524" t="s">
        <v>1924</v>
      </c>
      <c r="Y625" s="527"/>
      <c r="Z625" s="528"/>
      <c r="AA625" s="528" t="s">
        <v>2976</v>
      </c>
      <c r="AB625" s="528"/>
      <c r="AC625" s="528"/>
      <c r="AD625" s="528"/>
      <c r="AE625" s="528"/>
      <c r="AF625" s="528"/>
      <c r="AG625" s="528"/>
      <c r="AH625" s="528"/>
      <c r="AI625" s="529" t="s">
        <v>1446</v>
      </c>
      <c r="AJ625" s="529" t="s">
        <v>1446</v>
      </c>
      <c r="AK625" s="523" t="s">
        <v>2977</v>
      </c>
      <c r="AL625" s="523" t="s">
        <v>2987</v>
      </c>
    </row>
    <row r="626" spans="1:38" ht="17.25" customHeight="1">
      <c r="A626" s="518" t="str">
        <f t="shared" si="9"/>
        <v xml:space="preserve">A03AD048-00007 Concrete Work Substructure Work Ladder Rung SUS     SUS Duplex  </v>
      </c>
      <c r="B626" s="523" t="s">
        <v>2990</v>
      </c>
      <c r="C626" s="523"/>
      <c r="D626" s="524" t="s">
        <v>2652</v>
      </c>
      <c r="E626" s="525" t="s">
        <v>2653</v>
      </c>
      <c r="F626" s="524" t="s">
        <v>2209</v>
      </c>
      <c r="G626" s="525" t="s">
        <v>2654</v>
      </c>
      <c r="H626" s="524" t="s">
        <v>2969</v>
      </c>
      <c r="I626" s="525" t="s">
        <v>2970</v>
      </c>
      <c r="J626" s="524" t="s">
        <v>2076</v>
      </c>
      <c r="K626" s="527" t="s">
        <v>2979</v>
      </c>
      <c r="L626" s="524" t="s">
        <v>1924</v>
      </c>
      <c r="M626" s="527"/>
      <c r="N626" s="524" t="s">
        <v>1924</v>
      </c>
      <c r="O626" s="527"/>
      <c r="P626" s="524" t="s">
        <v>1924</v>
      </c>
      <c r="Q626" s="527"/>
      <c r="R626" s="524" t="s">
        <v>1924</v>
      </c>
      <c r="S626" s="527"/>
      <c r="T626" s="524" t="s">
        <v>2991</v>
      </c>
      <c r="U626" s="527" t="s">
        <v>2992</v>
      </c>
      <c r="V626" s="524" t="s">
        <v>1924</v>
      </c>
      <c r="W626" s="527"/>
      <c r="X626" s="524" t="s">
        <v>1924</v>
      </c>
      <c r="Y626" s="527"/>
      <c r="Z626" s="528"/>
      <c r="AA626" s="528" t="s">
        <v>2976</v>
      </c>
      <c r="AB626" s="528"/>
      <c r="AC626" s="528"/>
      <c r="AD626" s="528"/>
      <c r="AE626" s="528"/>
      <c r="AF626" s="528"/>
      <c r="AG626" s="528"/>
      <c r="AH626" s="528"/>
      <c r="AI626" s="529" t="s">
        <v>1446</v>
      </c>
      <c r="AJ626" s="529" t="s">
        <v>1446</v>
      </c>
      <c r="AK626" s="523" t="s">
        <v>2977</v>
      </c>
      <c r="AL626" s="523" t="s">
        <v>2990</v>
      </c>
    </row>
    <row r="627" spans="1:38" s="519" customFormat="1" ht="17.25" customHeight="1">
      <c r="A627" s="518" t="str">
        <f t="shared" si="9"/>
        <v xml:space="preserve">A03AD048-00008 Concrete Work Substructure Work Ladder Rung FRP       </v>
      </c>
      <c r="B627" s="523" t="s">
        <v>2993</v>
      </c>
      <c r="C627" s="523"/>
      <c r="D627" s="524" t="s">
        <v>2652</v>
      </c>
      <c r="E627" s="525" t="s">
        <v>2653</v>
      </c>
      <c r="F627" s="524" t="s">
        <v>2209</v>
      </c>
      <c r="G627" s="525" t="s">
        <v>2654</v>
      </c>
      <c r="H627" s="524" t="s">
        <v>2969</v>
      </c>
      <c r="I627" s="525" t="s">
        <v>2970</v>
      </c>
      <c r="J627" s="524" t="s">
        <v>2981</v>
      </c>
      <c r="K627" s="527" t="s">
        <v>2982</v>
      </c>
      <c r="L627" s="524" t="s">
        <v>1924</v>
      </c>
      <c r="M627" s="527"/>
      <c r="N627" s="524" t="s">
        <v>1924</v>
      </c>
      <c r="O627" s="527"/>
      <c r="P627" s="524" t="s">
        <v>1924</v>
      </c>
      <c r="Q627" s="527"/>
      <c r="R627" s="524" t="s">
        <v>1924</v>
      </c>
      <c r="S627" s="527"/>
      <c r="T627" s="524" t="s">
        <v>1924</v>
      </c>
      <c r="U627" s="527" t="s">
        <v>1924</v>
      </c>
      <c r="V627" s="524" t="s">
        <v>1924</v>
      </c>
      <c r="W627" s="527"/>
      <c r="X627" s="524" t="s">
        <v>1924</v>
      </c>
      <c r="Y627" s="527"/>
      <c r="Z627" s="528"/>
      <c r="AA627" s="528" t="s">
        <v>2976</v>
      </c>
      <c r="AB627" s="528"/>
      <c r="AC627" s="528"/>
      <c r="AD627" s="528"/>
      <c r="AE627" s="528"/>
      <c r="AF627" s="528"/>
      <c r="AG627" s="528"/>
      <c r="AH627" s="528"/>
      <c r="AI627" s="529" t="s">
        <v>1446</v>
      </c>
      <c r="AJ627" s="529" t="s">
        <v>1446</v>
      </c>
      <c r="AK627" s="523" t="s">
        <v>2977</v>
      </c>
      <c r="AL627" s="523" t="s">
        <v>2993</v>
      </c>
    </row>
    <row r="628" spans="1:38" s="519" customFormat="1" ht="17.25" customHeight="1">
      <c r="A628" s="518" t="str">
        <f t="shared" si="9"/>
        <v xml:space="preserve">A03AD049-00001 Concrete Work Substructure Work Embedded Steel(Steel Plate, Corner Angle and etc.) w/ Anchor Bar (Purchase &amp; Installation) Hot-Dip Galvanized Steel     Galv.: ASTM A123  </v>
      </c>
      <c r="B628" s="523" t="s">
        <v>2994</v>
      </c>
      <c r="C628" s="523"/>
      <c r="D628" s="524" t="s">
        <v>2652</v>
      </c>
      <c r="E628" s="525" t="s">
        <v>2653</v>
      </c>
      <c r="F628" s="524" t="s">
        <v>2209</v>
      </c>
      <c r="G628" s="525" t="s">
        <v>2654</v>
      </c>
      <c r="H628" s="524" t="s">
        <v>2995</v>
      </c>
      <c r="I628" s="525" t="s">
        <v>2996</v>
      </c>
      <c r="J628" s="524" t="s">
        <v>2971</v>
      </c>
      <c r="K628" s="527" t="s">
        <v>2972</v>
      </c>
      <c r="L628" s="524" t="s">
        <v>1924</v>
      </c>
      <c r="M628" s="527"/>
      <c r="N628" s="524" t="s">
        <v>1924</v>
      </c>
      <c r="O628" s="527"/>
      <c r="P628" s="524" t="s">
        <v>1924</v>
      </c>
      <c r="Q628" s="527"/>
      <c r="R628" s="524" t="s">
        <v>1924</v>
      </c>
      <c r="S628" s="527"/>
      <c r="T628" s="524" t="s">
        <v>2100</v>
      </c>
      <c r="U628" s="527" t="s">
        <v>2973</v>
      </c>
      <c r="V628" s="524" t="s">
        <v>1924</v>
      </c>
      <c r="W628" s="527"/>
      <c r="X628" s="524" t="s">
        <v>1924</v>
      </c>
      <c r="Y628" s="527" t="s">
        <v>1924</v>
      </c>
      <c r="Z628" s="528"/>
      <c r="AA628" s="528" t="s">
        <v>1924</v>
      </c>
      <c r="AB628" s="528"/>
      <c r="AC628" s="528"/>
      <c r="AD628" s="528"/>
      <c r="AE628" s="528"/>
      <c r="AF628" s="528"/>
      <c r="AG628" s="528"/>
      <c r="AH628" s="528"/>
      <c r="AI628" s="529" t="s">
        <v>2877</v>
      </c>
      <c r="AJ628" s="529" t="s">
        <v>2877</v>
      </c>
      <c r="AK628" s="523" t="s">
        <v>2997</v>
      </c>
      <c r="AL628" s="523" t="s">
        <v>2994</v>
      </c>
    </row>
    <row r="629" spans="1:38" s="519" customFormat="1" ht="17.25" customHeight="1">
      <c r="A629" s="518" t="str">
        <f t="shared" si="9"/>
        <v xml:space="preserve">A03AD049-00002 Concrete Work Substructure Work Embedded Steel(Steel Plate, Corner Angle and etc.) w/ Anchor Bar (Purchase &amp; Installation) SUS       </v>
      </c>
      <c r="B629" s="523" t="s">
        <v>2998</v>
      </c>
      <c r="C629" s="523"/>
      <c r="D629" s="524" t="s">
        <v>2652</v>
      </c>
      <c r="E629" s="525" t="s">
        <v>2653</v>
      </c>
      <c r="F629" s="524" t="s">
        <v>2209</v>
      </c>
      <c r="G629" s="525" t="s">
        <v>2654</v>
      </c>
      <c r="H629" s="524" t="s">
        <v>2995</v>
      </c>
      <c r="I629" s="525" t="s">
        <v>2996</v>
      </c>
      <c r="J629" s="524" t="s">
        <v>2076</v>
      </c>
      <c r="K629" s="527" t="s">
        <v>2979</v>
      </c>
      <c r="L629" s="524" t="s">
        <v>1924</v>
      </c>
      <c r="M629" s="527"/>
      <c r="N629" s="524" t="s">
        <v>1924</v>
      </c>
      <c r="O629" s="527"/>
      <c r="P629" s="524" t="s">
        <v>1924</v>
      </c>
      <c r="Q629" s="527"/>
      <c r="R629" s="524" t="s">
        <v>1924</v>
      </c>
      <c r="S629" s="527"/>
      <c r="T629" s="524" t="s">
        <v>1924</v>
      </c>
      <c r="U629" s="527" t="s">
        <v>1924</v>
      </c>
      <c r="V629" s="524" t="s">
        <v>1924</v>
      </c>
      <c r="W629" s="527"/>
      <c r="X629" s="524" t="s">
        <v>1924</v>
      </c>
      <c r="Y629" s="527" t="s">
        <v>1924</v>
      </c>
      <c r="Z629" s="528"/>
      <c r="AA629" s="528" t="s">
        <v>1924</v>
      </c>
      <c r="AB629" s="528"/>
      <c r="AC629" s="528"/>
      <c r="AD629" s="528"/>
      <c r="AE629" s="528"/>
      <c r="AF629" s="528"/>
      <c r="AG629" s="528"/>
      <c r="AH629" s="528"/>
      <c r="AI629" s="529" t="s">
        <v>2877</v>
      </c>
      <c r="AJ629" s="529" t="s">
        <v>2877</v>
      </c>
      <c r="AK629" s="523" t="s">
        <v>2997</v>
      </c>
      <c r="AL629" s="523" t="s">
        <v>2998</v>
      </c>
    </row>
    <row r="630" spans="1:38" s="519" customFormat="1" ht="17.25" customHeight="1">
      <c r="A630" s="518" t="str">
        <f t="shared" si="9"/>
        <v xml:space="preserve">A03AD049-00003 Concrete Work Substructure Work Embedded Steel(Steel Plate, Corner Angle and etc.) w/ Anchor Bar (Purchase &amp; Installation) SUS     SUS 304  </v>
      </c>
      <c r="B630" s="523" t="s">
        <v>2999</v>
      </c>
      <c r="C630" s="523"/>
      <c r="D630" s="524" t="s">
        <v>2652</v>
      </c>
      <c r="E630" s="525" t="s">
        <v>2653</v>
      </c>
      <c r="F630" s="524" t="s">
        <v>2209</v>
      </c>
      <c r="G630" s="525" t="s">
        <v>2654</v>
      </c>
      <c r="H630" s="524" t="s">
        <v>2995</v>
      </c>
      <c r="I630" s="525" t="s">
        <v>2996</v>
      </c>
      <c r="J630" s="524" t="s">
        <v>2076</v>
      </c>
      <c r="K630" s="527" t="s">
        <v>2979</v>
      </c>
      <c r="L630" s="524" t="s">
        <v>1924</v>
      </c>
      <c r="M630" s="527"/>
      <c r="N630" s="524" t="s">
        <v>1924</v>
      </c>
      <c r="O630" s="527"/>
      <c r="P630" s="524" t="s">
        <v>1924</v>
      </c>
      <c r="Q630" s="527"/>
      <c r="R630" s="524" t="s">
        <v>1924</v>
      </c>
      <c r="S630" s="527"/>
      <c r="T630" s="524" t="s">
        <v>2985</v>
      </c>
      <c r="U630" s="527" t="s">
        <v>2986</v>
      </c>
      <c r="V630" s="524" t="s">
        <v>1924</v>
      </c>
      <c r="W630" s="527"/>
      <c r="X630" s="524" t="s">
        <v>1924</v>
      </c>
      <c r="Y630" s="527" t="s">
        <v>1924</v>
      </c>
      <c r="Z630" s="528"/>
      <c r="AA630" s="528" t="s">
        <v>1924</v>
      </c>
      <c r="AB630" s="528"/>
      <c r="AC630" s="528"/>
      <c r="AD630" s="528"/>
      <c r="AE630" s="528"/>
      <c r="AF630" s="528"/>
      <c r="AG630" s="528"/>
      <c r="AH630" s="528"/>
      <c r="AI630" s="529" t="s">
        <v>2877</v>
      </c>
      <c r="AJ630" s="529" t="s">
        <v>2877</v>
      </c>
      <c r="AK630" s="523" t="s">
        <v>2997</v>
      </c>
      <c r="AL630" s="523" t="s">
        <v>2999</v>
      </c>
    </row>
    <row r="631" spans="1:38" s="519" customFormat="1" ht="17.25" customHeight="1">
      <c r="A631" s="518" t="str">
        <f t="shared" si="9"/>
        <v xml:space="preserve">A03AD049-00004 Concrete Work Substructure Work Embedded Steel(Steel Plate, Corner Angle and etc.) w/ Anchor Bar (Purchase &amp; Installation) SUS     SUS 316L  </v>
      </c>
      <c r="B631" s="523" t="s">
        <v>3000</v>
      </c>
      <c r="C631" s="523"/>
      <c r="D631" s="524" t="s">
        <v>2652</v>
      </c>
      <c r="E631" s="525" t="s">
        <v>2653</v>
      </c>
      <c r="F631" s="524" t="s">
        <v>2209</v>
      </c>
      <c r="G631" s="525" t="s">
        <v>2654</v>
      </c>
      <c r="H631" s="524" t="s">
        <v>2995</v>
      </c>
      <c r="I631" s="525" t="s">
        <v>2996</v>
      </c>
      <c r="J631" s="524" t="s">
        <v>2076</v>
      </c>
      <c r="K631" s="527" t="s">
        <v>2979</v>
      </c>
      <c r="L631" s="524" t="s">
        <v>1924</v>
      </c>
      <c r="M631" s="527"/>
      <c r="N631" s="524" t="s">
        <v>1924</v>
      </c>
      <c r="O631" s="527"/>
      <c r="P631" s="524" t="s">
        <v>1924</v>
      </c>
      <c r="Q631" s="527"/>
      <c r="R631" s="524" t="s">
        <v>1924</v>
      </c>
      <c r="S631" s="527"/>
      <c r="T631" s="524" t="s">
        <v>2988</v>
      </c>
      <c r="U631" s="527" t="s">
        <v>2989</v>
      </c>
      <c r="V631" s="524" t="s">
        <v>1924</v>
      </c>
      <c r="W631" s="527"/>
      <c r="X631" s="524" t="s">
        <v>1924</v>
      </c>
      <c r="Y631" s="527" t="s">
        <v>1924</v>
      </c>
      <c r="Z631" s="528"/>
      <c r="AA631" s="528" t="s">
        <v>1924</v>
      </c>
      <c r="AB631" s="528"/>
      <c r="AC631" s="528"/>
      <c r="AD631" s="528"/>
      <c r="AE631" s="528"/>
      <c r="AF631" s="528"/>
      <c r="AG631" s="528"/>
      <c r="AH631" s="528"/>
      <c r="AI631" s="529" t="s">
        <v>2877</v>
      </c>
      <c r="AJ631" s="529" t="s">
        <v>2877</v>
      </c>
      <c r="AK631" s="523" t="s">
        <v>2997</v>
      </c>
      <c r="AL631" s="523" t="s">
        <v>3000</v>
      </c>
    </row>
    <row r="632" spans="1:38" s="519" customFormat="1" ht="17.25" customHeight="1">
      <c r="A632" s="518" t="str">
        <f t="shared" si="9"/>
        <v xml:space="preserve">A03AD049-00005 Concrete Work Substructure Work Embedded Steel(Steel Plate, Corner Angle and etc.) w/ Anchor Bar (Purchase &amp; Installation) SUS     SUS Duplex  </v>
      </c>
      <c r="B632" s="523" t="s">
        <v>3001</v>
      </c>
      <c r="C632" s="523"/>
      <c r="D632" s="524" t="s">
        <v>2652</v>
      </c>
      <c r="E632" s="525" t="s">
        <v>2653</v>
      </c>
      <c r="F632" s="524" t="s">
        <v>2209</v>
      </c>
      <c r="G632" s="525" t="s">
        <v>2654</v>
      </c>
      <c r="H632" s="524" t="s">
        <v>2995</v>
      </c>
      <c r="I632" s="525" t="s">
        <v>2996</v>
      </c>
      <c r="J632" s="524" t="s">
        <v>2076</v>
      </c>
      <c r="K632" s="527" t="s">
        <v>2979</v>
      </c>
      <c r="L632" s="524" t="s">
        <v>1924</v>
      </c>
      <c r="M632" s="527"/>
      <c r="N632" s="524" t="s">
        <v>1924</v>
      </c>
      <c r="O632" s="527"/>
      <c r="P632" s="524" t="s">
        <v>1924</v>
      </c>
      <c r="Q632" s="527"/>
      <c r="R632" s="524" t="s">
        <v>1924</v>
      </c>
      <c r="S632" s="527"/>
      <c r="T632" s="524" t="s">
        <v>2991</v>
      </c>
      <c r="U632" s="527" t="s">
        <v>2992</v>
      </c>
      <c r="V632" s="524" t="s">
        <v>1924</v>
      </c>
      <c r="W632" s="527"/>
      <c r="X632" s="524" t="s">
        <v>1924</v>
      </c>
      <c r="Y632" s="527" t="s">
        <v>1924</v>
      </c>
      <c r="Z632" s="528"/>
      <c r="AA632" s="528" t="s">
        <v>1924</v>
      </c>
      <c r="AB632" s="528"/>
      <c r="AC632" s="528"/>
      <c r="AD632" s="528"/>
      <c r="AE632" s="528"/>
      <c r="AF632" s="528"/>
      <c r="AG632" s="528"/>
      <c r="AH632" s="528"/>
      <c r="AI632" s="529" t="s">
        <v>2877</v>
      </c>
      <c r="AJ632" s="529" t="s">
        <v>2877</v>
      </c>
      <c r="AK632" s="523" t="s">
        <v>2997</v>
      </c>
      <c r="AL632" s="523" t="s">
        <v>3001</v>
      </c>
    </row>
    <row r="633" spans="1:38" s="519" customFormat="1" ht="17.25" customHeight="1">
      <c r="A633" s="518" t="str">
        <f t="shared" si="9"/>
        <v xml:space="preserve">A03AD050-00001 Concrete Work Substructure Work Embedded Steel(Steel Plate, Corner Angle and etc.) w/ Anchor Bar (Installation Only) Hot-Dip Galvanized Steel     Galv.: ASTM A123  </v>
      </c>
      <c r="B633" s="523" t="s">
        <v>3002</v>
      </c>
      <c r="C633" s="523"/>
      <c r="D633" s="524" t="s">
        <v>2652</v>
      </c>
      <c r="E633" s="525" t="s">
        <v>2653</v>
      </c>
      <c r="F633" s="524" t="s">
        <v>2209</v>
      </c>
      <c r="G633" s="525" t="s">
        <v>2654</v>
      </c>
      <c r="H633" s="524" t="s">
        <v>3003</v>
      </c>
      <c r="I633" s="525" t="s">
        <v>3004</v>
      </c>
      <c r="J633" s="524" t="s">
        <v>2971</v>
      </c>
      <c r="K633" s="527" t="s">
        <v>2972</v>
      </c>
      <c r="L633" s="524" t="s">
        <v>1924</v>
      </c>
      <c r="M633" s="527"/>
      <c r="N633" s="524" t="s">
        <v>1924</v>
      </c>
      <c r="O633" s="527"/>
      <c r="P633" s="524" t="s">
        <v>1924</v>
      </c>
      <c r="Q633" s="527"/>
      <c r="R633" s="524" t="s">
        <v>1924</v>
      </c>
      <c r="S633" s="527"/>
      <c r="T633" s="524" t="s">
        <v>2100</v>
      </c>
      <c r="U633" s="527" t="s">
        <v>2973</v>
      </c>
      <c r="V633" s="524" t="s">
        <v>1924</v>
      </c>
      <c r="W633" s="527"/>
      <c r="X633" s="524" t="s">
        <v>1924</v>
      </c>
      <c r="Y633" s="527" t="s">
        <v>1924</v>
      </c>
      <c r="Z633" s="528"/>
      <c r="AA633" s="528" t="s">
        <v>1924</v>
      </c>
      <c r="AB633" s="528"/>
      <c r="AC633" s="528"/>
      <c r="AD633" s="528"/>
      <c r="AE633" s="528"/>
      <c r="AF633" s="528"/>
      <c r="AG633" s="528"/>
      <c r="AH633" s="528"/>
      <c r="AI633" s="529" t="s">
        <v>2877</v>
      </c>
      <c r="AJ633" s="529" t="s">
        <v>2877</v>
      </c>
      <c r="AK633" s="523" t="s">
        <v>3005</v>
      </c>
      <c r="AL633" s="523" t="s">
        <v>3002</v>
      </c>
    </row>
    <row r="634" spans="1:38" s="519" customFormat="1" ht="17.25" customHeight="1">
      <c r="A634" s="518" t="str">
        <f t="shared" si="9"/>
        <v xml:space="preserve">A03AD050-00002 Concrete Work Substructure Work Embedded Steel(Steel Plate, Corner Angle and etc.) w/ Anchor Bar (Installation Only) SUS       </v>
      </c>
      <c r="B634" s="523" t="s">
        <v>3006</v>
      </c>
      <c r="C634" s="523"/>
      <c r="D634" s="524" t="s">
        <v>2652</v>
      </c>
      <c r="E634" s="525" t="s">
        <v>2653</v>
      </c>
      <c r="F634" s="524" t="s">
        <v>2209</v>
      </c>
      <c r="G634" s="525" t="s">
        <v>2654</v>
      </c>
      <c r="H634" s="524" t="s">
        <v>3003</v>
      </c>
      <c r="I634" s="525" t="s">
        <v>3004</v>
      </c>
      <c r="J634" s="524" t="s">
        <v>2076</v>
      </c>
      <c r="K634" s="527" t="s">
        <v>2979</v>
      </c>
      <c r="L634" s="524" t="s">
        <v>1924</v>
      </c>
      <c r="M634" s="527"/>
      <c r="N634" s="524" t="s">
        <v>1924</v>
      </c>
      <c r="O634" s="527"/>
      <c r="P634" s="524" t="s">
        <v>1924</v>
      </c>
      <c r="Q634" s="527"/>
      <c r="R634" s="524" t="s">
        <v>1924</v>
      </c>
      <c r="S634" s="527"/>
      <c r="T634" s="524" t="s">
        <v>1924</v>
      </c>
      <c r="U634" s="527" t="s">
        <v>1924</v>
      </c>
      <c r="V634" s="524" t="s">
        <v>1924</v>
      </c>
      <c r="W634" s="527"/>
      <c r="X634" s="524" t="s">
        <v>1924</v>
      </c>
      <c r="Y634" s="527" t="s">
        <v>1924</v>
      </c>
      <c r="Z634" s="528"/>
      <c r="AA634" s="528" t="s">
        <v>1924</v>
      </c>
      <c r="AB634" s="528"/>
      <c r="AC634" s="528"/>
      <c r="AD634" s="528"/>
      <c r="AE634" s="528"/>
      <c r="AF634" s="528"/>
      <c r="AG634" s="528"/>
      <c r="AH634" s="528"/>
      <c r="AI634" s="529" t="s">
        <v>2877</v>
      </c>
      <c r="AJ634" s="529" t="s">
        <v>2877</v>
      </c>
      <c r="AK634" s="523" t="s">
        <v>3005</v>
      </c>
      <c r="AL634" s="523" t="s">
        <v>3006</v>
      </c>
    </row>
    <row r="635" spans="1:38" s="519" customFormat="1" ht="17.25" customHeight="1">
      <c r="A635" s="518" t="str">
        <f t="shared" si="9"/>
        <v xml:space="preserve">A03AD050-00003 Concrete Work Substructure Work Embedded Steel(Steel Plate, Corner Angle and etc.) w/ Anchor Bar (Installation Only) SUS     SUS 304  </v>
      </c>
      <c r="B635" s="523" t="s">
        <v>3007</v>
      </c>
      <c r="C635" s="523"/>
      <c r="D635" s="524" t="s">
        <v>2652</v>
      </c>
      <c r="E635" s="525" t="s">
        <v>2653</v>
      </c>
      <c r="F635" s="524" t="s">
        <v>2209</v>
      </c>
      <c r="G635" s="525" t="s">
        <v>2654</v>
      </c>
      <c r="H635" s="524" t="s">
        <v>3003</v>
      </c>
      <c r="I635" s="525" t="s">
        <v>3004</v>
      </c>
      <c r="J635" s="524" t="s">
        <v>2076</v>
      </c>
      <c r="K635" s="527" t="s">
        <v>2979</v>
      </c>
      <c r="L635" s="524" t="s">
        <v>1924</v>
      </c>
      <c r="M635" s="527"/>
      <c r="N635" s="524" t="s">
        <v>1924</v>
      </c>
      <c r="O635" s="527"/>
      <c r="P635" s="524" t="s">
        <v>1924</v>
      </c>
      <c r="Q635" s="527"/>
      <c r="R635" s="524" t="s">
        <v>1924</v>
      </c>
      <c r="S635" s="527"/>
      <c r="T635" s="524" t="s">
        <v>2985</v>
      </c>
      <c r="U635" s="527" t="s">
        <v>2986</v>
      </c>
      <c r="V635" s="524" t="s">
        <v>1924</v>
      </c>
      <c r="W635" s="527"/>
      <c r="X635" s="524" t="s">
        <v>1924</v>
      </c>
      <c r="Y635" s="527" t="s">
        <v>1924</v>
      </c>
      <c r="Z635" s="528"/>
      <c r="AA635" s="528" t="s">
        <v>1924</v>
      </c>
      <c r="AB635" s="528"/>
      <c r="AC635" s="528"/>
      <c r="AD635" s="528"/>
      <c r="AE635" s="528"/>
      <c r="AF635" s="528"/>
      <c r="AG635" s="528"/>
      <c r="AH635" s="528"/>
      <c r="AI635" s="529" t="s">
        <v>2877</v>
      </c>
      <c r="AJ635" s="529" t="s">
        <v>2877</v>
      </c>
      <c r="AK635" s="523" t="s">
        <v>3005</v>
      </c>
      <c r="AL635" s="523" t="s">
        <v>3007</v>
      </c>
    </row>
    <row r="636" spans="1:38" s="519" customFormat="1" ht="17.25" customHeight="1">
      <c r="A636" s="518" t="str">
        <f t="shared" si="9"/>
        <v xml:space="preserve">A03AD050-00004 Concrete Work Substructure Work Embedded Steel(Steel Plate, Corner Angle and etc.) w/ Anchor Bar (Installation Only) SUS     SUS 316L  </v>
      </c>
      <c r="B636" s="523" t="s">
        <v>3008</v>
      </c>
      <c r="C636" s="523"/>
      <c r="D636" s="524" t="s">
        <v>2652</v>
      </c>
      <c r="E636" s="525" t="s">
        <v>2653</v>
      </c>
      <c r="F636" s="524" t="s">
        <v>2209</v>
      </c>
      <c r="G636" s="525" t="s">
        <v>2654</v>
      </c>
      <c r="H636" s="524" t="s">
        <v>3003</v>
      </c>
      <c r="I636" s="525" t="s">
        <v>3004</v>
      </c>
      <c r="J636" s="524" t="s">
        <v>2076</v>
      </c>
      <c r="K636" s="527" t="s">
        <v>2979</v>
      </c>
      <c r="L636" s="524" t="s">
        <v>1924</v>
      </c>
      <c r="M636" s="527"/>
      <c r="N636" s="524" t="s">
        <v>1924</v>
      </c>
      <c r="O636" s="527"/>
      <c r="P636" s="524" t="s">
        <v>1924</v>
      </c>
      <c r="Q636" s="527"/>
      <c r="R636" s="524" t="s">
        <v>1924</v>
      </c>
      <c r="S636" s="527"/>
      <c r="T636" s="524" t="s">
        <v>2988</v>
      </c>
      <c r="U636" s="527" t="s">
        <v>2989</v>
      </c>
      <c r="V636" s="524" t="s">
        <v>1924</v>
      </c>
      <c r="W636" s="527"/>
      <c r="X636" s="524" t="s">
        <v>1924</v>
      </c>
      <c r="Y636" s="527" t="s">
        <v>1924</v>
      </c>
      <c r="Z636" s="528"/>
      <c r="AA636" s="528" t="s">
        <v>1924</v>
      </c>
      <c r="AB636" s="528"/>
      <c r="AC636" s="528"/>
      <c r="AD636" s="528"/>
      <c r="AE636" s="528"/>
      <c r="AF636" s="528"/>
      <c r="AG636" s="528"/>
      <c r="AH636" s="528"/>
      <c r="AI636" s="529" t="s">
        <v>2877</v>
      </c>
      <c r="AJ636" s="529" t="s">
        <v>2877</v>
      </c>
      <c r="AK636" s="523" t="s">
        <v>3005</v>
      </c>
      <c r="AL636" s="523" t="s">
        <v>3008</v>
      </c>
    </row>
    <row r="637" spans="1:38" ht="17.25" customHeight="1">
      <c r="A637" s="518" t="str">
        <f t="shared" si="9"/>
        <v xml:space="preserve">A03AD050-00005 Concrete Work Substructure Work Embedded Steel(Steel Plate, Corner Angle and etc.) w/ Anchor Bar (Installation Only) SUS     SUS Duplex  </v>
      </c>
      <c r="B637" s="523" t="s">
        <v>3009</v>
      </c>
      <c r="C637" s="523"/>
      <c r="D637" s="524" t="s">
        <v>2652</v>
      </c>
      <c r="E637" s="525" t="s">
        <v>2653</v>
      </c>
      <c r="F637" s="524" t="s">
        <v>2209</v>
      </c>
      <c r="G637" s="525" t="s">
        <v>2654</v>
      </c>
      <c r="H637" s="524" t="s">
        <v>3003</v>
      </c>
      <c r="I637" s="525" t="s">
        <v>3004</v>
      </c>
      <c r="J637" s="524" t="s">
        <v>2076</v>
      </c>
      <c r="K637" s="527" t="s">
        <v>2979</v>
      </c>
      <c r="L637" s="524" t="s">
        <v>1924</v>
      </c>
      <c r="M637" s="527"/>
      <c r="N637" s="524" t="s">
        <v>1924</v>
      </c>
      <c r="O637" s="527"/>
      <c r="P637" s="524" t="s">
        <v>1924</v>
      </c>
      <c r="Q637" s="527"/>
      <c r="R637" s="524" t="s">
        <v>1924</v>
      </c>
      <c r="S637" s="527"/>
      <c r="T637" s="524" t="s">
        <v>2991</v>
      </c>
      <c r="U637" s="527" t="s">
        <v>2992</v>
      </c>
      <c r="V637" s="524" t="s">
        <v>1924</v>
      </c>
      <c r="W637" s="527"/>
      <c r="X637" s="524" t="s">
        <v>1924</v>
      </c>
      <c r="Y637" s="527" t="s">
        <v>1924</v>
      </c>
      <c r="Z637" s="528"/>
      <c r="AA637" s="528" t="s">
        <v>1924</v>
      </c>
      <c r="AB637" s="528"/>
      <c r="AC637" s="528"/>
      <c r="AD637" s="528"/>
      <c r="AE637" s="528"/>
      <c r="AF637" s="528"/>
      <c r="AG637" s="528"/>
      <c r="AH637" s="528"/>
      <c r="AI637" s="529" t="s">
        <v>2877</v>
      </c>
      <c r="AJ637" s="529" t="s">
        <v>2877</v>
      </c>
      <c r="AK637" s="523" t="s">
        <v>3005</v>
      </c>
      <c r="AL637" s="523" t="s">
        <v>3009</v>
      </c>
    </row>
    <row r="638" spans="1:38" ht="17.25" customHeight="1">
      <c r="A638" s="518" t="str">
        <f t="shared" si="9"/>
        <v>A03AE029-00001 Concrete Work Mass Concrete Work Anchor Bolt (Installation only)        M12</v>
      </c>
      <c r="B638" s="523" t="s">
        <v>3010</v>
      </c>
      <c r="C638" s="523"/>
      <c r="D638" s="524" t="s">
        <v>2652</v>
      </c>
      <c r="E638" s="525" t="s">
        <v>2653</v>
      </c>
      <c r="F638" s="524" t="s">
        <v>2212</v>
      </c>
      <c r="G638" s="525" t="s">
        <v>3011</v>
      </c>
      <c r="H638" s="524" t="s">
        <v>2655</v>
      </c>
      <c r="I638" s="525" t="s">
        <v>2656</v>
      </c>
      <c r="J638" s="524" t="s">
        <v>1924</v>
      </c>
      <c r="K638" s="527"/>
      <c r="L638" s="524" t="s">
        <v>1924</v>
      </c>
      <c r="M638" s="527"/>
      <c r="N638" s="524" t="s">
        <v>1924</v>
      </c>
      <c r="O638" s="527"/>
      <c r="P638" s="524" t="s">
        <v>1924</v>
      </c>
      <c r="Q638" s="527"/>
      <c r="R638" s="524" t="s">
        <v>1924</v>
      </c>
      <c r="S638" s="527"/>
      <c r="T638" s="524" t="s">
        <v>1924</v>
      </c>
      <c r="U638" s="527"/>
      <c r="V638" s="524" t="s">
        <v>1924</v>
      </c>
      <c r="W638" s="527"/>
      <c r="X638" s="524" t="s">
        <v>2657</v>
      </c>
      <c r="Y638" s="527" t="s">
        <v>3012</v>
      </c>
      <c r="Z638" s="528"/>
      <c r="AA638" s="528"/>
      <c r="AB638" s="528"/>
      <c r="AC638" s="528"/>
      <c r="AD638" s="528"/>
      <c r="AE638" s="528"/>
      <c r="AF638" s="528"/>
      <c r="AG638" s="528"/>
      <c r="AH638" s="528"/>
      <c r="AI638" s="529" t="s">
        <v>1446</v>
      </c>
      <c r="AJ638" s="529" t="s">
        <v>1446</v>
      </c>
      <c r="AK638" s="523" t="s">
        <v>3013</v>
      </c>
      <c r="AL638" s="523" t="s">
        <v>3010</v>
      </c>
    </row>
    <row r="639" spans="1:38" ht="17.25" customHeight="1">
      <c r="A639" s="518" t="str">
        <f t="shared" si="9"/>
        <v>A03AE029-00002 Concrete Work Mass Concrete Work Anchor Bolt (Installation only)        M16</v>
      </c>
      <c r="B639" s="523" t="s">
        <v>3014</v>
      </c>
      <c r="C639" s="523"/>
      <c r="D639" s="524" t="s">
        <v>2652</v>
      </c>
      <c r="E639" s="525" t="s">
        <v>2653</v>
      </c>
      <c r="F639" s="524" t="s">
        <v>2212</v>
      </c>
      <c r="G639" s="525" t="s">
        <v>3011</v>
      </c>
      <c r="H639" s="524" t="s">
        <v>2655</v>
      </c>
      <c r="I639" s="525" t="s">
        <v>2656</v>
      </c>
      <c r="J639" s="524" t="s">
        <v>1924</v>
      </c>
      <c r="K639" s="527"/>
      <c r="L639" s="524" t="s">
        <v>1924</v>
      </c>
      <c r="M639" s="527"/>
      <c r="N639" s="524" t="s">
        <v>1924</v>
      </c>
      <c r="O639" s="527"/>
      <c r="P639" s="524" t="s">
        <v>1924</v>
      </c>
      <c r="Q639" s="527"/>
      <c r="R639" s="524" t="s">
        <v>1924</v>
      </c>
      <c r="S639" s="527"/>
      <c r="T639" s="524" t="s">
        <v>1924</v>
      </c>
      <c r="U639" s="527"/>
      <c r="V639" s="524" t="s">
        <v>1924</v>
      </c>
      <c r="W639" s="527"/>
      <c r="X639" s="524" t="s">
        <v>2661</v>
      </c>
      <c r="Y639" s="527" t="s">
        <v>3015</v>
      </c>
      <c r="Z639" s="528"/>
      <c r="AA639" s="528"/>
      <c r="AB639" s="528"/>
      <c r="AC639" s="528"/>
      <c r="AD639" s="528"/>
      <c r="AE639" s="528"/>
      <c r="AF639" s="528"/>
      <c r="AG639" s="528"/>
      <c r="AH639" s="528"/>
      <c r="AI639" s="529" t="s">
        <v>1446</v>
      </c>
      <c r="AJ639" s="529" t="s">
        <v>1446</v>
      </c>
      <c r="AK639" s="523" t="s">
        <v>3013</v>
      </c>
      <c r="AL639" s="523" t="s">
        <v>3014</v>
      </c>
    </row>
    <row r="640" spans="1:38" ht="17.25" customHeight="1">
      <c r="A640" s="518" t="str">
        <f t="shared" si="9"/>
        <v>A03AE029-00003 Concrete Work Mass Concrete Work Anchor Bolt (Installation only)        M20</v>
      </c>
      <c r="B640" s="523" t="s">
        <v>3016</v>
      </c>
      <c r="C640" s="523"/>
      <c r="D640" s="524" t="s">
        <v>2652</v>
      </c>
      <c r="E640" s="525" t="s">
        <v>2653</v>
      </c>
      <c r="F640" s="524" t="s">
        <v>2212</v>
      </c>
      <c r="G640" s="525" t="s">
        <v>3011</v>
      </c>
      <c r="H640" s="524" t="s">
        <v>2655</v>
      </c>
      <c r="I640" s="525" t="s">
        <v>2656</v>
      </c>
      <c r="J640" s="524" t="s">
        <v>1924</v>
      </c>
      <c r="K640" s="527"/>
      <c r="L640" s="524" t="s">
        <v>1924</v>
      </c>
      <c r="M640" s="527"/>
      <c r="N640" s="524" t="s">
        <v>1924</v>
      </c>
      <c r="O640" s="527"/>
      <c r="P640" s="524" t="s">
        <v>1924</v>
      </c>
      <c r="Q640" s="527"/>
      <c r="R640" s="524" t="s">
        <v>1924</v>
      </c>
      <c r="S640" s="527"/>
      <c r="T640" s="524" t="s">
        <v>1924</v>
      </c>
      <c r="U640" s="527"/>
      <c r="V640" s="524" t="s">
        <v>1924</v>
      </c>
      <c r="W640" s="527"/>
      <c r="X640" s="524" t="s">
        <v>2664</v>
      </c>
      <c r="Y640" s="527" t="s">
        <v>3017</v>
      </c>
      <c r="Z640" s="528"/>
      <c r="AA640" s="528"/>
      <c r="AB640" s="528"/>
      <c r="AC640" s="528"/>
      <c r="AD640" s="528"/>
      <c r="AE640" s="528"/>
      <c r="AF640" s="528"/>
      <c r="AG640" s="528"/>
      <c r="AH640" s="528"/>
      <c r="AI640" s="529" t="s">
        <v>1446</v>
      </c>
      <c r="AJ640" s="529" t="s">
        <v>1446</v>
      </c>
      <c r="AK640" s="523" t="s">
        <v>3013</v>
      </c>
      <c r="AL640" s="523" t="s">
        <v>3016</v>
      </c>
    </row>
    <row r="641" spans="1:38" ht="17.25" customHeight="1">
      <c r="A641" s="518" t="str">
        <f t="shared" si="9"/>
        <v>A03AE029-00004 Concrete Work Mass Concrete Work Anchor Bolt (Installation only)        M22</v>
      </c>
      <c r="B641" s="523" t="s">
        <v>3018</v>
      </c>
      <c r="C641" s="523"/>
      <c r="D641" s="524" t="s">
        <v>2652</v>
      </c>
      <c r="E641" s="525" t="s">
        <v>2653</v>
      </c>
      <c r="F641" s="524" t="s">
        <v>2212</v>
      </c>
      <c r="G641" s="525" t="s">
        <v>3011</v>
      </c>
      <c r="H641" s="524" t="s">
        <v>2655</v>
      </c>
      <c r="I641" s="525" t="s">
        <v>2656</v>
      </c>
      <c r="J641" s="524" t="s">
        <v>1924</v>
      </c>
      <c r="K641" s="527"/>
      <c r="L641" s="524" t="s">
        <v>1924</v>
      </c>
      <c r="M641" s="527"/>
      <c r="N641" s="524" t="s">
        <v>1924</v>
      </c>
      <c r="O641" s="527"/>
      <c r="P641" s="524" t="s">
        <v>1924</v>
      </c>
      <c r="Q641" s="527"/>
      <c r="R641" s="524" t="s">
        <v>1924</v>
      </c>
      <c r="S641" s="527"/>
      <c r="T641" s="524" t="s">
        <v>1924</v>
      </c>
      <c r="U641" s="527"/>
      <c r="V641" s="524" t="s">
        <v>1924</v>
      </c>
      <c r="W641" s="527"/>
      <c r="X641" s="524" t="s">
        <v>2667</v>
      </c>
      <c r="Y641" s="527" t="s">
        <v>3019</v>
      </c>
      <c r="Z641" s="528"/>
      <c r="AA641" s="528"/>
      <c r="AB641" s="528"/>
      <c r="AC641" s="528"/>
      <c r="AD641" s="528"/>
      <c r="AE641" s="528"/>
      <c r="AF641" s="528"/>
      <c r="AG641" s="528"/>
      <c r="AH641" s="528"/>
      <c r="AI641" s="529" t="s">
        <v>1446</v>
      </c>
      <c r="AJ641" s="529" t="s">
        <v>1446</v>
      </c>
      <c r="AK641" s="523" t="s">
        <v>3013</v>
      </c>
      <c r="AL641" s="523" t="s">
        <v>3018</v>
      </c>
    </row>
    <row r="642" spans="1:38" s="534" customFormat="1" ht="17.25" customHeight="1">
      <c r="A642" s="518" t="str">
        <f t="shared" si="9"/>
        <v>A03AE029-00005 Concrete Work Mass Concrete Work Anchor Bolt (Installation only)        M24</v>
      </c>
      <c r="B642" s="523" t="s">
        <v>3020</v>
      </c>
      <c r="C642" s="523"/>
      <c r="D642" s="524" t="s">
        <v>2652</v>
      </c>
      <c r="E642" s="525" t="s">
        <v>2653</v>
      </c>
      <c r="F642" s="524" t="s">
        <v>2212</v>
      </c>
      <c r="G642" s="525" t="s">
        <v>3011</v>
      </c>
      <c r="H642" s="524" t="s">
        <v>2655</v>
      </c>
      <c r="I642" s="525" t="s">
        <v>2656</v>
      </c>
      <c r="J642" s="524" t="s">
        <v>1924</v>
      </c>
      <c r="K642" s="527"/>
      <c r="L642" s="524" t="s">
        <v>1924</v>
      </c>
      <c r="M642" s="527"/>
      <c r="N642" s="524" t="s">
        <v>1924</v>
      </c>
      <c r="O642" s="527"/>
      <c r="P642" s="524" t="s">
        <v>1924</v>
      </c>
      <c r="Q642" s="527"/>
      <c r="R642" s="524" t="s">
        <v>1924</v>
      </c>
      <c r="S642" s="527"/>
      <c r="T642" s="524" t="s">
        <v>1924</v>
      </c>
      <c r="U642" s="527"/>
      <c r="V642" s="524" t="s">
        <v>1924</v>
      </c>
      <c r="W642" s="527"/>
      <c r="X642" s="524" t="s">
        <v>2670</v>
      </c>
      <c r="Y642" s="527" t="s">
        <v>3021</v>
      </c>
      <c r="Z642" s="528"/>
      <c r="AA642" s="528"/>
      <c r="AB642" s="528"/>
      <c r="AC642" s="528"/>
      <c r="AD642" s="528"/>
      <c r="AE642" s="528"/>
      <c r="AF642" s="528"/>
      <c r="AG642" s="528"/>
      <c r="AH642" s="528"/>
      <c r="AI642" s="529" t="s">
        <v>1446</v>
      </c>
      <c r="AJ642" s="529" t="s">
        <v>1446</v>
      </c>
      <c r="AK642" s="523" t="s">
        <v>3013</v>
      </c>
      <c r="AL642" s="523" t="s">
        <v>3020</v>
      </c>
    </row>
    <row r="643" spans="1:38" s="534" customFormat="1" ht="17.25" customHeight="1">
      <c r="A643" s="518" t="str">
        <f t="shared" si="9"/>
        <v>A03AE029-00006 Concrete Work Mass Concrete Work Anchor Bolt (Installation only)        M30</v>
      </c>
      <c r="B643" s="523" t="s">
        <v>3022</v>
      </c>
      <c r="C643" s="523"/>
      <c r="D643" s="524" t="s">
        <v>2652</v>
      </c>
      <c r="E643" s="525" t="s">
        <v>2653</v>
      </c>
      <c r="F643" s="524" t="s">
        <v>2212</v>
      </c>
      <c r="G643" s="525" t="s">
        <v>3011</v>
      </c>
      <c r="H643" s="524" t="s">
        <v>2655</v>
      </c>
      <c r="I643" s="525" t="s">
        <v>2656</v>
      </c>
      <c r="J643" s="524" t="s">
        <v>1924</v>
      </c>
      <c r="K643" s="527"/>
      <c r="L643" s="524" t="s">
        <v>1924</v>
      </c>
      <c r="M643" s="527"/>
      <c r="N643" s="524" t="s">
        <v>1924</v>
      </c>
      <c r="O643" s="527"/>
      <c r="P643" s="524" t="s">
        <v>1924</v>
      </c>
      <c r="Q643" s="527"/>
      <c r="R643" s="524" t="s">
        <v>1924</v>
      </c>
      <c r="S643" s="527"/>
      <c r="T643" s="524" t="s">
        <v>1924</v>
      </c>
      <c r="U643" s="527"/>
      <c r="V643" s="524" t="s">
        <v>1924</v>
      </c>
      <c r="W643" s="527"/>
      <c r="X643" s="524" t="s">
        <v>2673</v>
      </c>
      <c r="Y643" s="527" t="s">
        <v>3023</v>
      </c>
      <c r="Z643" s="528"/>
      <c r="AA643" s="528"/>
      <c r="AB643" s="528"/>
      <c r="AC643" s="528"/>
      <c r="AD643" s="528"/>
      <c r="AE643" s="528"/>
      <c r="AF643" s="528"/>
      <c r="AG643" s="528"/>
      <c r="AH643" s="528"/>
      <c r="AI643" s="529" t="s">
        <v>1446</v>
      </c>
      <c r="AJ643" s="529" t="s">
        <v>1446</v>
      </c>
      <c r="AK643" s="523" t="s">
        <v>3013</v>
      </c>
      <c r="AL643" s="523" t="s">
        <v>3022</v>
      </c>
    </row>
    <row r="644" spans="1:38" s="534" customFormat="1" ht="17.25" customHeight="1">
      <c r="A644" s="518" t="str">
        <f t="shared" si="9"/>
        <v>A03AE029-00007 Concrete Work Mass Concrete Work Anchor Bolt (Installation only)        M33</v>
      </c>
      <c r="B644" s="523" t="s">
        <v>3024</v>
      </c>
      <c r="C644" s="523"/>
      <c r="D644" s="524" t="s">
        <v>2652</v>
      </c>
      <c r="E644" s="525" t="s">
        <v>2653</v>
      </c>
      <c r="F644" s="524" t="s">
        <v>2212</v>
      </c>
      <c r="G644" s="525" t="s">
        <v>3011</v>
      </c>
      <c r="H644" s="524" t="s">
        <v>2655</v>
      </c>
      <c r="I644" s="525" t="s">
        <v>2656</v>
      </c>
      <c r="J644" s="524" t="s">
        <v>1924</v>
      </c>
      <c r="K644" s="527"/>
      <c r="L644" s="524" t="s">
        <v>1924</v>
      </c>
      <c r="M644" s="527"/>
      <c r="N644" s="524" t="s">
        <v>1924</v>
      </c>
      <c r="O644" s="527"/>
      <c r="P644" s="524" t="s">
        <v>1924</v>
      </c>
      <c r="Q644" s="527"/>
      <c r="R644" s="524" t="s">
        <v>1924</v>
      </c>
      <c r="S644" s="527"/>
      <c r="T644" s="524" t="s">
        <v>1924</v>
      </c>
      <c r="U644" s="527"/>
      <c r="V644" s="524" t="s">
        <v>1924</v>
      </c>
      <c r="W644" s="527"/>
      <c r="X644" s="524" t="s">
        <v>2676</v>
      </c>
      <c r="Y644" s="527" t="s">
        <v>3025</v>
      </c>
      <c r="Z644" s="528"/>
      <c r="AA644" s="528"/>
      <c r="AB644" s="528"/>
      <c r="AC644" s="528"/>
      <c r="AD644" s="528"/>
      <c r="AE644" s="528"/>
      <c r="AF644" s="528"/>
      <c r="AG644" s="528"/>
      <c r="AH644" s="528"/>
      <c r="AI644" s="529" t="s">
        <v>1446</v>
      </c>
      <c r="AJ644" s="529" t="s">
        <v>1446</v>
      </c>
      <c r="AK644" s="523" t="s">
        <v>3013</v>
      </c>
      <c r="AL644" s="523" t="s">
        <v>3024</v>
      </c>
    </row>
    <row r="645" spans="1:38" s="534" customFormat="1" ht="17.25" customHeight="1">
      <c r="A645" s="518" t="str">
        <f t="shared" si="9"/>
        <v>A03AE029-00008 Concrete Work Mass Concrete Work Anchor Bolt (Installation only)        M36</v>
      </c>
      <c r="B645" s="523" t="s">
        <v>3026</v>
      </c>
      <c r="C645" s="523"/>
      <c r="D645" s="524" t="s">
        <v>2652</v>
      </c>
      <c r="E645" s="525" t="s">
        <v>2653</v>
      </c>
      <c r="F645" s="524" t="s">
        <v>2212</v>
      </c>
      <c r="G645" s="525" t="s">
        <v>3011</v>
      </c>
      <c r="H645" s="524" t="s">
        <v>2655</v>
      </c>
      <c r="I645" s="525" t="s">
        <v>2656</v>
      </c>
      <c r="J645" s="524" t="s">
        <v>1924</v>
      </c>
      <c r="K645" s="527"/>
      <c r="L645" s="524" t="s">
        <v>1924</v>
      </c>
      <c r="M645" s="527"/>
      <c r="N645" s="524" t="s">
        <v>1924</v>
      </c>
      <c r="O645" s="527"/>
      <c r="P645" s="524" t="s">
        <v>1924</v>
      </c>
      <c r="Q645" s="527"/>
      <c r="R645" s="524" t="s">
        <v>1924</v>
      </c>
      <c r="S645" s="527"/>
      <c r="T645" s="524" t="s">
        <v>1924</v>
      </c>
      <c r="U645" s="527"/>
      <c r="V645" s="524" t="s">
        <v>1924</v>
      </c>
      <c r="W645" s="527"/>
      <c r="X645" s="524" t="s">
        <v>2679</v>
      </c>
      <c r="Y645" s="527" t="s">
        <v>3027</v>
      </c>
      <c r="Z645" s="528"/>
      <c r="AA645" s="528"/>
      <c r="AB645" s="528"/>
      <c r="AC645" s="528"/>
      <c r="AD645" s="528"/>
      <c r="AE645" s="528"/>
      <c r="AF645" s="528"/>
      <c r="AG645" s="528"/>
      <c r="AH645" s="528"/>
      <c r="AI645" s="529" t="s">
        <v>1446</v>
      </c>
      <c r="AJ645" s="529" t="s">
        <v>1446</v>
      </c>
      <c r="AK645" s="523" t="s">
        <v>3013</v>
      </c>
      <c r="AL645" s="523" t="s">
        <v>3026</v>
      </c>
    </row>
    <row r="646" spans="1:38" s="534" customFormat="1" ht="17.25" customHeight="1">
      <c r="A646" s="518" t="str">
        <f t="shared" si="9"/>
        <v>A03AE029-00009 Concrete Work Mass Concrete Work Anchor Bolt (Installation only)        M42</v>
      </c>
      <c r="B646" s="523" t="s">
        <v>3028</v>
      </c>
      <c r="C646" s="523"/>
      <c r="D646" s="524" t="s">
        <v>2652</v>
      </c>
      <c r="E646" s="525" t="s">
        <v>2653</v>
      </c>
      <c r="F646" s="524" t="s">
        <v>2212</v>
      </c>
      <c r="G646" s="525" t="s">
        <v>3011</v>
      </c>
      <c r="H646" s="524" t="s">
        <v>2655</v>
      </c>
      <c r="I646" s="525" t="s">
        <v>2656</v>
      </c>
      <c r="J646" s="524" t="s">
        <v>1924</v>
      </c>
      <c r="K646" s="527"/>
      <c r="L646" s="524" t="s">
        <v>1924</v>
      </c>
      <c r="M646" s="527"/>
      <c r="N646" s="524" t="s">
        <v>1924</v>
      </c>
      <c r="O646" s="527"/>
      <c r="P646" s="524" t="s">
        <v>1924</v>
      </c>
      <c r="Q646" s="527"/>
      <c r="R646" s="524" t="s">
        <v>1924</v>
      </c>
      <c r="S646" s="527"/>
      <c r="T646" s="524" t="s">
        <v>1924</v>
      </c>
      <c r="U646" s="527"/>
      <c r="V646" s="524" t="s">
        <v>1924</v>
      </c>
      <c r="W646" s="527"/>
      <c r="X646" s="524" t="s">
        <v>2682</v>
      </c>
      <c r="Y646" s="527" t="s">
        <v>3029</v>
      </c>
      <c r="Z646" s="528"/>
      <c r="AA646" s="528"/>
      <c r="AB646" s="528"/>
      <c r="AC646" s="528"/>
      <c r="AD646" s="528"/>
      <c r="AE646" s="528"/>
      <c r="AF646" s="528"/>
      <c r="AG646" s="528"/>
      <c r="AH646" s="528"/>
      <c r="AI646" s="529" t="s">
        <v>1446</v>
      </c>
      <c r="AJ646" s="529" t="s">
        <v>1446</v>
      </c>
      <c r="AK646" s="523" t="s">
        <v>3013</v>
      </c>
      <c r="AL646" s="523" t="s">
        <v>3028</v>
      </c>
    </row>
    <row r="647" spans="1:38" s="534" customFormat="1" ht="17.25" customHeight="1">
      <c r="A647" s="518" t="str">
        <f t="shared" si="9"/>
        <v>A03AE029-00010 Concrete Work Mass Concrete Work Anchor Bolt (Installation only)        M48</v>
      </c>
      <c r="B647" s="523" t="s">
        <v>3030</v>
      </c>
      <c r="C647" s="523"/>
      <c r="D647" s="524" t="s">
        <v>2652</v>
      </c>
      <c r="E647" s="525" t="s">
        <v>2653</v>
      </c>
      <c r="F647" s="524" t="s">
        <v>2212</v>
      </c>
      <c r="G647" s="525" t="s">
        <v>3011</v>
      </c>
      <c r="H647" s="524" t="s">
        <v>2655</v>
      </c>
      <c r="I647" s="525" t="s">
        <v>2656</v>
      </c>
      <c r="J647" s="524" t="s">
        <v>1924</v>
      </c>
      <c r="K647" s="527"/>
      <c r="L647" s="524" t="s">
        <v>1924</v>
      </c>
      <c r="M647" s="527"/>
      <c r="N647" s="524" t="s">
        <v>1924</v>
      </c>
      <c r="O647" s="527"/>
      <c r="P647" s="524" t="s">
        <v>1924</v>
      </c>
      <c r="Q647" s="527"/>
      <c r="R647" s="524" t="s">
        <v>1924</v>
      </c>
      <c r="S647" s="527"/>
      <c r="T647" s="524" t="s">
        <v>1924</v>
      </c>
      <c r="U647" s="527"/>
      <c r="V647" s="524" t="s">
        <v>1924</v>
      </c>
      <c r="W647" s="527"/>
      <c r="X647" s="524" t="s">
        <v>2685</v>
      </c>
      <c r="Y647" s="527" t="s">
        <v>3031</v>
      </c>
      <c r="Z647" s="528"/>
      <c r="AA647" s="528"/>
      <c r="AB647" s="528"/>
      <c r="AC647" s="528"/>
      <c r="AD647" s="528"/>
      <c r="AE647" s="528"/>
      <c r="AF647" s="528"/>
      <c r="AG647" s="528"/>
      <c r="AH647" s="528"/>
      <c r="AI647" s="529" t="s">
        <v>1446</v>
      </c>
      <c r="AJ647" s="529" t="s">
        <v>1446</v>
      </c>
      <c r="AK647" s="523" t="s">
        <v>3013</v>
      </c>
      <c r="AL647" s="523" t="s">
        <v>3030</v>
      </c>
    </row>
    <row r="648" spans="1:38" s="534" customFormat="1" ht="17.25" customHeight="1">
      <c r="A648" s="518" t="str">
        <f t="shared" ref="A648:A711" si="10">B648&amp;" "&amp;E648&amp;" "&amp;G648&amp;" "&amp;I648&amp;" "&amp;K648&amp;" "&amp;M648&amp;" "&amp;O648&amp;" "&amp;Q648&amp;" "&amp;S648&amp;" "&amp;U648&amp;" "&amp;W648&amp;" "&amp;Y648</f>
        <v>A03AE029-00011 Concrete Work Mass Concrete Work Anchor Bolt (Installation only)        M52</v>
      </c>
      <c r="B648" s="523" t="s">
        <v>3032</v>
      </c>
      <c r="C648" s="523"/>
      <c r="D648" s="524" t="s">
        <v>2652</v>
      </c>
      <c r="E648" s="525" t="s">
        <v>2653</v>
      </c>
      <c r="F648" s="524" t="s">
        <v>2212</v>
      </c>
      <c r="G648" s="525" t="s">
        <v>3011</v>
      </c>
      <c r="H648" s="524" t="s">
        <v>2655</v>
      </c>
      <c r="I648" s="525" t="s">
        <v>2656</v>
      </c>
      <c r="J648" s="524" t="s">
        <v>1924</v>
      </c>
      <c r="K648" s="527"/>
      <c r="L648" s="524" t="s">
        <v>1924</v>
      </c>
      <c r="M648" s="527"/>
      <c r="N648" s="524" t="s">
        <v>1924</v>
      </c>
      <c r="O648" s="527"/>
      <c r="P648" s="524" t="s">
        <v>1924</v>
      </c>
      <c r="Q648" s="527"/>
      <c r="R648" s="524" t="s">
        <v>1924</v>
      </c>
      <c r="S648" s="527"/>
      <c r="T648" s="524" t="s">
        <v>1924</v>
      </c>
      <c r="U648" s="527"/>
      <c r="V648" s="524" t="s">
        <v>1924</v>
      </c>
      <c r="W648" s="527"/>
      <c r="X648" s="524" t="s">
        <v>2688</v>
      </c>
      <c r="Y648" s="527" t="s">
        <v>3033</v>
      </c>
      <c r="Z648" s="528"/>
      <c r="AA648" s="528"/>
      <c r="AB648" s="528"/>
      <c r="AC648" s="528"/>
      <c r="AD648" s="528"/>
      <c r="AE648" s="528"/>
      <c r="AF648" s="528"/>
      <c r="AG648" s="528"/>
      <c r="AH648" s="528"/>
      <c r="AI648" s="529" t="s">
        <v>1446</v>
      </c>
      <c r="AJ648" s="529" t="s">
        <v>1446</v>
      </c>
      <c r="AK648" s="523" t="s">
        <v>3013</v>
      </c>
      <c r="AL648" s="523" t="s">
        <v>3032</v>
      </c>
    </row>
    <row r="649" spans="1:38" s="534" customFormat="1" ht="17.25" customHeight="1">
      <c r="A649" s="518" t="str">
        <f t="shared" si="10"/>
        <v>A03AE029-00012 Concrete Work Mass Concrete Work Anchor Bolt (Installation only)        M56</v>
      </c>
      <c r="B649" s="523" t="s">
        <v>3034</v>
      </c>
      <c r="C649" s="523"/>
      <c r="D649" s="524" t="s">
        <v>2652</v>
      </c>
      <c r="E649" s="525" t="s">
        <v>2653</v>
      </c>
      <c r="F649" s="524" t="s">
        <v>2212</v>
      </c>
      <c r="G649" s="525" t="s">
        <v>3011</v>
      </c>
      <c r="H649" s="524" t="s">
        <v>2655</v>
      </c>
      <c r="I649" s="525" t="s">
        <v>2656</v>
      </c>
      <c r="J649" s="524" t="s">
        <v>1924</v>
      </c>
      <c r="K649" s="527"/>
      <c r="L649" s="524" t="s">
        <v>1924</v>
      </c>
      <c r="M649" s="527"/>
      <c r="N649" s="524" t="s">
        <v>1924</v>
      </c>
      <c r="O649" s="527"/>
      <c r="P649" s="524" t="s">
        <v>1924</v>
      </c>
      <c r="Q649" s="527"/>
      <c r="R649" s="524" t="s">
        <v>1924</v>
      </c>
      <c r="S649" s="527"/>
      <c r="T649" s="524" t="s">
        <v>1924</v>
      </c>
      <c r="U649" s="527"/>
      <c r="V649" s="524" t="s">
        <v>1924</v>
      </c>
      <c r="W649" s="527"/>
      <c r="X649" s="524" t="s">
        <v>2691</v>
      </c>
      <c r="Y649" s="527" t="s">
        <v>3035</v>
      </c>
      <c r="Z649" s="528"/>
      <c r="AA649" s="528"/>
      <c r="AB649" s="528"/>
      <c r="AC649" s="528"/>
      <c r="AD649" s="528"/>
      <c r="AE649" s="528"/>
      <c r="AF649" s="528"/>
      <c r="AG649" s="528"/>
      <c r="AH649" s="528"/>
      <c r="AI649" s="529" t="s">
        <v>1446</v>
      </c>
      <c r="AJ649" s="529" t="s">
        <v>1446</v>
      </c>
      <c r="AK649" s="523" t="s">
        <v>3013</v>
      </c>
      <c r="AL649" s="523" t="s">
        <v>3034</v>
      </c>
    </row>
    <row r="650" spans="1:38" s="534" customFormat="1" ht="17.25" customHeight="1">
      <c r="A650" s="518" t="str">
        <f t="shared" si="10"/>
        <v>A03AE029-00013 Concrete Work Mass Concrete Work Anchor Bolt (Installation only)        M64</v>
      </c>
      <c r="B650" s="523" t="s">
        <v>3036</v>
      </c>
      <c r="C650" s="523"/>
      <c r="D650" s="524" t="s">
        <v>2652</v>
      </c>
      <c r="E650" s="525" t="s">
        <v>2653</v>
      </c>
      <c r="F650" s="524" t="s">
        <v>2212</v>
      </c>
      <c r="G650" s="525" t="s">
        <v>3011</v>
      </c>
      <c r="H650" s="524" t="s">
        <v>2655</v>
      </c>
      <c r="I650" s="525" t="s">
        <v>2656</v>
      </c>
      <c r="J650" s="524" t="s">
        <v>1924</v>
      </c>
      <c r="K650" s="527"/>
      <c r="L650" s="524" t="s">
        <v>1924</v>
      </c>
      <c r="M650" s="527"/>
      <c r="N650" s="524" t="s">
        <v>1924</v>
      </c>
      <c r="O650" s="527"/>
      <c r="P650" s="524" t="s">
        <v>1924</v>
      </c>
      <c r="Q650" s="527"/>
      <c r="R650" s="524" t="s">
        <v>1924</v>
      </c>
      <c r="S650" s="527"/>
      <c r="T650" s="524" t="s">
        <v>1924</v>
      </c>
      <c r="U650" s="527"/>
      <c r="V650" s="524" t="s">
        <v>1924</v>
      </c>
      <c r="W650" s="527"/>
      <c r="X650" s="524" t="s">
        <v>2694</v>
      </c>
      <c r="Y650" s="527" t="s">
        <v>3037</v>
      </c>
      <c r="Z650" s="528"/>
      <c r="AA650" s="528"/>
      <c r="AB650" s="528"/>
      <c r="AC650" s="528"/>
      <c r="AD650" s="528"/>
      <c r="AE650" s="528"/>
      <c r="AF650" s="528"/>
      <c r="AG650" s="528"/>
      <c r="AH650" s="528"/>
      <c r="AI650" s="529" t="s">
        <v>1446</v>
      </c>
      <c r="AJ650" s="529" t="s">
        <v>1446</v>
      </c>
      <c r="AK650" s="523" t="s">
        <v>3013</v>
      </c>
      <c r="AL650" s="523" t="s">
        <v>3036</v>
      </c>
    </row>
    <row r="651" spans="1:38" s="534" customFormat="1" ht="17.25" customHeight="1">
      <c r="A651" s="518" t="str">
        <f t="shared" si="10"/>
        <v>A03AE029-00014 Concrete Work Mass Concrete Work Anchor Bolt (Installation only)        M72</v>
      </c>
      <c r="B651" s="523" t="s">
        <v>3038</v>
      </c>
      <c r="C651" s="523"/>
      <c r="D651" s="524" t="s">
        <v>2652</v>
      </c>
      <c r="E651" s="525" t="s">
        <v>2653</v>
      </c>
      <c r="F651" s="524" t="s">
        <v>2212</v>
      </c>
      <c r="G651" s="525" t="s">
        <v>3011</v>
      </c>
      <c r="H651" s="524" t="s">
        <v>2655</v>
      </c>
      <c r="I651" s="525" t="s">
        <v>2656</v>
      </c>
      <c r="J651" s="524" t="s">
        <v>1924</v>
      </c>
      <c r="K651" s="527"/>
      <c r="L651" s="524" t="s">
        <v>1924</v>
      </c>
      <c r="M651" s="527"/>
      <c r="N651" s="524" t="s">
        <v>1924</v>
      </c>
      <c r="O651" s="527"/>
      <c r="P651" s="524" t="s">
        <v>1924</v>
      </c>
      <c r="Q651" s="527"/>
      <c r="R651" s="524" t="s">
        <v>1924</v>
      </c>
      <c r="S651" s="527"/>
      <c r="T651" s="524" t="s">
        <v>1924</v>
      </c>
      <c r="U651" s="527"/>
      <c r="V651" s="524" t="s">
        <v>1924</v>
      </c>
      <c r="W651" s="527"/>
      <c r="X651" s="524" t="s">
        <v>2697</v>
      </c>
      <c r="Y651" s="527" t="s">
        <v>3039</v>
      </c>
      <c r="Z651" s="528"/>
      <c r="AA651" s="528"/>
      <c r="AB651" s="528"/>
      <c r="AC651" s="528"/>
      <c r="AD651" s="528"/>
      <c r="AE651" s="528"/>
      <c r="AF651" s="528"/>
      <c r="AG651" s="528"/>
      <c r="AH651" s="528"/>
      <c r="AI651" s="529" t="s">
        <v>1446</v>
      </c>
      <c r="AJ651" s="529" t="s">
        <v>1446</v>
      </c>
      <c r="AK651" s="523" t="s">
        <v>3013</v>
      </c>
      <c r="AL651" s="523" t="s">
        <v>3038</v>
      </c>
    </row>
    <row r="652" spans="1:38" ht="17.25" customHeight="1">
      <c r="A652" s="518" t="str">
        <f t="shared" si="10"/>
        <v>A03AE029-00015 Concrete Work Mass Concrete Work Anchor Bolt (Installation only)        M76</v>
      </c>
      <c r="B652" s="523" t="s">
        <v>3040</v>
      </c>
      <c r="C652" s="523"/>
      <c r="D652" s="524" t="s">
        <v>2652</v>
      </c>
      <c r="E652" s="525" t="s">
        <v>2653</v>
      </c>
      <c r="F652" s="524" t="s">
        <v>2212</v>
      </c>
      <c r="G652" s="525" t="s">
        <v>3011</v>
      </c>
      <c r="H652" s="524" t="s">
        <v>2655</v>
      </c>
      <c r="I652" s="525" t="s">
        <v>2656</v>
      </c>
      <c r="J652" s="524" t="s">
        <v>1924</v>
      </c>
      <c r="K652" s="527"/>
      <c r="L652" s="524" t="s">
        <v>1924</v>
      </c>
      <c r="M652" s="527"/>
      <c r="N652" s="524" t="s">
        <v>1924</v>
      </c>
      <c r="O652" s="527"/>
      <c r="P652" s="524" t="s">
        <v>1924</v>
      </c>
      <c r="Q652" s="527"/>
      <c r="R652" s="524" t="s">
        <v>1924</v>
      </c>
      <c r="S652" s="527"/>
      <c r="T652" s="524" t="s">
        <v>1924</v>
      </c>
      <c r="U652" s="527"/>
      <c r="V652" s="524" t="s">
        <v>1924</v>
      </c>
      <c r="W652" s="527"/>
      <c r="X652" s="524" t="s">
        <v>2701</v>
      </c>
      <c r="Y652" s="527" t="s">
        <v>3041</v>
      </c>
      <c r="Z652" s="528"/>
      <c r="AA652" s="528"/>
      <c r="AB652" s="528"/>
      <c r="AC652" s="528"/>
      <c r="AD652" s="528"/>
      <c r="AE652" s="528"/>
      <c r="AF652" s="528"/>
      <c r="AG652" s="528"/>
      <c r="AH652" s="528"/>
      <c r="AI652" s="529" t="s">
        <v>1446</v>
      </c>
      <c r="AJ652" s="529" t="s">
        <v>1446</v>
      </c>
      <c r="AK652" s="523" t="s">
        <v>3013</v>
      </c>
      <c r="AL652" s="523" t="s">
        <v>3040</v>
      </c>
    </row>
    <row r="653" spans="1:38" ht="17.25" customHeight="1">
      <c r="A653" s="518" t="str">
        <f t="shared" si="10"/>
        <v>A03AE029-00016 Concrete Work Mass Concrete Work Anchor Bolt (Installation only)        Over M76</v>
      </c>
      <c r="B653" s="523" t="s">
        <v>3042</v>
      </c>
      <c r="C653" s="523"/>
      <c r="D653" s="524" t="s">
        <v>2652</v>
      </c>
      <c r="E653" s="525" t="s">
        <v>2653</v>
      </c>
      <c r="F653" s="524" t="s">
        <v>2212</v>
      </c>
      <c r="G653" s="525" t="s">
        <v>3011</v>
      </c>
      <c r="H653" s="524" t="s">
        <v>2655</v>
      </c>
      <c r="I653" s="525" t="s">
        <v>2656</v>
      </c>
      <c r="J653" s="524" t="s">
        <v>1924</v>
      </c>
      <c r="K653" s="527"/>
      <c r="L653" s="524" t="s">
        <v>1924</v>
      </c>
      <c r="M653" s="527"/>
      <c r="N653" s="524" t="s">
        <v>1924</v>
      </c>
      <c r="O653" s="527"/>
      <c r="P653" s="524" t="s">
        <v>1924</v>
      </c>
      <c r="Q653" s="527"/>
      <c r="R653" s="524" t="s">
        <v>1924</v>
      </c>
      <c r="S653" s="527"/>
      <c r="T653" s="524" t="s">
        <v>1924</v>
      </c>
      <c r="U653" s="527"/>
      <c r="V653" s="524" t="s">
        <v>1924</v>
      </c>
      <c r="W653" s="527"/>
      <c r="X653" s="524" t="s">
        <v>2704</v>
      </c>
      <c r="Y653" s="527" t="s">
        <v>3043</v>
      </c>
      <c r="Z653" s="528"/>
      <c r="AA653" s="528"/>
      <c r="AB653" s="528"/>
      <c r="AC653" s="528"/>
      <c r="AD653" s="528"/>
      <c r="AE653" s="528"/>
      <c r="AF653" s="528"/>
      <c r="AG653" s="528"/>
      <c r="AH653" s="528"/>
      <c r="AI653" s="529" t="s">
        <v>1446</v>
      </c>
      <c r="AJ653" s="529" t="s">
        <v>1446</v>
      </c>
      <c r="AK653" s="523" t="s">
        <v>3013</v>
      </c>
      <c r="AL653" s="523" t="s">
        <v>3042</v>
      </c>
    </row>
    <row r="654" spans="1:38" ht="17.25" customHeight="1">
      <c r="A654" s="518" t="str">
        <f t="shared" si="10"/>
        <v>A03AE029-00017 Concrete Work Mass Concrete Work Anchor Bolt (Installation only)        M27</v>
      </c>
      <c r="B654" s="523" t="s">
        <v>3044</v>
      </c>
      <c r="C654" s="523"/>
      <c r="D654" s="524" t="s">
        <v>2652</v>
      </c>
      <c r="E654" s="525" t="s">
        <v>2653</v>
      </c>
      <c r="F654" s="524" t="s">
        <v>2212</v>
      </c>
      <c r="G654" s="525" t="s">
        <v>3011</v>
      </c>
      <c r="H654" s="524" t="s">
        <v>2655</v>
      </c>
      <c r="I654" s="525" t="s">
        <v>2656</v>
      </c>
      <c r="J654" s="524" t="s">
        <v>1924</v>
      </c>
      <c r="K654" s="527"/>
      <c r="L654" s="524" t="s">
        <v>1924</v>
      </c>
      <c r="M654" s="527"/>
      <c r="N654" s="524" t="s">
        <v>1924</v>
      </c>
      <c r="O654" s="527"/>
      <c r="P654" s="524" t="s">
        <v>1924</v>
      </c>
      <c r="Q654" s="527"/>
      <c r="R654" s="524" t="s">
        <v>1924</v>
      </c>
      <c r="S654" s="527"/>
      <c r="T654" s="524" t="s">
        <v>1924</v>
      </c>
      <c r="U654" s="527"/>
      <c r="V654" s="524" t="s">
        <v>1924</v>
      </c>
      <c r="W654" s="527"/>
      <c r="X654" s="524" t="s">
        <v>2707</v>
      </c>
      <c r="Y654" s="527" t="s">
        <v>2708</v>
      </c>
      <c r="Z654" s="528"/>
      <c r="AA654" s="528"/>
      <c r="AB654" s="528"/>
      <c r="AC654" s="528"/>
      <c r="AD654" s="528"/>
      <c r="AE654" s="528"/>
      <c r="AF654" s="528"/>
      <c r="AG654" s="528"/>
      <c r="AH654" s="528"/>
      <c r="AI654" s="529" t="s">
        <v>1446</v>
      </c>
      <c r="AJ654" s="529" t="s">
        <v>1446</v>
      </c>
      <c r="AK654" s="523" t="s">
        <v>3013</v>
      </c>
      <c r="AL654" s="523" t="s">
        <v>3044</v>
      </c>
    </row>
    <row r="655" spans="1:38" ht="17.25" customHeight="1">
      <c r="A655" s="518" t="str">
        <f t="shared" si="10"/>
        <v>A03AE329-00001 Concrete Work Mass Concrete Work Anchor Bolt (Purchase &amp; Installation)        M12</v>
      </c>
      <c r="B655" s="539" t="s">
        <v>3045</v>
      </c>
      <c r="C655" s="539"/>
      <c r="D655" s="540" t="s">
        <v>2652</v>
      </c>
      <c r="E655" s="541" t="s">
        <v>2653</v>
      </c>
      <c r="F655" s="540" t="s">
        <v>2212</v>
      </c>
      <c r="G655" s="541" t="s">
        <v>3011</v>
      </c>
      <c r="H655" s="540" t="s">
        <v>2710</v>
      </c>
      <c r="I655" s="541" t="s">
        <v>2711</v>
      </c>
      <c r="J655" s="540" t="s">
        <v>1924</v>
      </c>
      <c r="K655" s="542"/>
      <c r="L655" s="540" t="s">
        <v>1924</v>
      </c>
      <c r="M655" s="542"/>
      <c r="N655" s="540" t="s">
        <v>1924</v>
      </c>
      <c r="O655" s="542"/>
      <c r="P655" s="540" t="s">
        <v>1924</v>
      </c>
      <c r="Q655" s="542"/>
      <c r="R655" s="540" t="s">
        <v>1924</v>
      </c>
      <c r="S655" s="542"/>
      <c r="T655" s="540" t="s">
        <v>1924</v>
      </c>
      <c r="U655" s="542"/>
      <c r="V655" s="540" t="s">
        <v>1924</v>
      </c>
      <c r="W655" s="542"/>
      <c r="X655" s="540" t="s">
        <v>2657</v>
      </c>
      <c r="Y655" s="542" t="s">
        <v>3012</v>
      </c>
      <c r="Z655" s="543"/>
      <c r="AA655" s="543"/>
      <c r="AB655" s="543"/>
      <c r="AC655" s="543"/>
      <c r="AD655" s="543"/>
      <c r="AE655" s="543"/>
      <c r="AF655" s="543"/>
      <c r="AG655" s="543"/>
      <c r="AH655" s="543"/>
      <c r="AI655" s="544" t="s">
        <v>1446</v>
      </c>
      <c r="AJ655" s="544" t="s">
        <v>1446</v>
      </c>
      <c r="AK655" s="539" t="s">
        <v>3046</v>
      </c>
      <c r="AL655" s="539" t="s">
        <v>3045</v>
      </c>
    </row>
    <row r="656" spans="1:38" ht="17.25" customHeight="1">
      <c r="A656" s="518" t="str">
        <f t="shared" si="10"/>
        <v>A03AE329-00002 Concrete Work Mass Concrete Work Anchor Bolt (Purchase &amp; Installation)        M16</v>
      </c>
      <c r="B656" s="539" t="s">
        <v>3047</v>
      </c>
      <c r="C656" s="539"/>
      <c r="D656" s="540" t="s">
        <v>2652</v>
      </c>
      <c r="E656" s="541" t="s">
        <v>2653</v>
      </c>
      <c r="F656" s="540" t="s">
        <v>2212</v>
      </c>
      <c r="G656" s="541" t="s">
        <v>3011</v>
      </c>
      <c r="H656" s="540" t="s">
        <v>2710</v>
      </c>
      <c r="I656" s="541" t="s">
        <v>2711</v>
      </c>
      <c r="J656" s="540" t="s">
        <v>1924</v>
      </c>
      <c r="K656" s="542"/>
      <c r="L656" s="540" t="s">
        <v>1924</v>
      </c>
      <c r="M656" s="542"/>
      <c r="N656" s="540" t="s">
        <v>1924</v>
      </c>
      <c r="O656" s="542"/>
      <c r="P656" s="540" t="s">
        <v>1924</v>
      </c>
      <c r="Q656" s="542"/>
      <c r="R656" s="540" t="s">
        <v>1924</v>
      </c>
      <c r="S656" s="542"/>
      <c r="T656" s="540" t="s">
        <v>1924</v>
      </c>
      <c r="U656" s="542"/>
      <c r="V656" s="540" t="s">
        <v>1924</v>
      </c>
      <c r="W656" s="542"/>
      <c r="X656" s="540" t="s">
        <v>2661</v>
      </c>
      <c r="Y656" s="542" t="s">
        <v>3015</v>
      </c>
      <c r="Z656" s="543"/>
      <c r="AA656" s="543"/>
      <c r="AB656" s="543"/>
      <c r="AC656" s="543"/>
      <c r="AD656" s="543"/>
      <c r="AE656" s="543"/>
      <c r="AF656" s="543"/>
      <c r="AG656" s="543"/>
      <c r="AH656" s="543"/>
      <c r="AI656" s="544" t="s">
        <v>1446</v>
      </c>
      <c r="AJ656" s="544" t="s">
        <v>1446</v>
      </c>
      <c r="AK656" s="539" t="s">
        <v>3046</v>
      </c>
      <c r="AL656" s="539" t="s">
        <v>3047</v>
      </c>
    </row>
    <row r="657" spans="1:38" s="534" customFormat="1" ht="17.25" customHeight="1">
      <c r="A657" s="518" t="str">
        <f t="shared" si="10"/>
        <v>A03AE329-00003 Concrete Work Mass Concrete Work Anchor Bolt (Purchase &amp; Installation)        M20</v>
      </c>
      <c r="B657" s="539" t="s">
        <v>3048</v>
      </c>
      <c r="C657" s="539"/>
      <c r="D657" s="540" t="s">
        <v>2652</v>
      </c>
      <c r="E657" s="541" t="s">
        <v>2653</v>
      </c>
      <c r="F657" s="540" t="s">
        <v>2212</v>
      </c>
      <c r="G657" s="541" t="s">
        <v>3011</v>
      </c>
      <c r="H657" s="540" t="s">
        <v>2710</v>
      </c>
      <c r="I657" s="541" t="s">
        <v>2711</v>
      </c>
      <c r="J657" s="540" t="s">
        <v>1924</v>
      </c>
      <c r="K657" s="542"/>
      <c r="L657" s="540" t="s">
        <v>1924</v>
      </c>
      <c r="M657" s="542"/>
      <c r="N657" s="540" t="s">
        <v>1924</v>
      </c>
      <c r="O657" s="542"/>
      <c r="P657" s="540" t="s">
        <v>1924</v>
      </c>
      <c r="Q657" s="542"/>
      <c r="R657" s="540" t="s">
        <v>1924</v>
      </c>
      <c r="S657" s="542"/>
      <c r="T657" s="540" t="s">
        <v>1924</v>
      </c>
      <c r="U657" s="542"/>
      <c r="V657" s="540" t="s">
        <v>1924</v>
      </c>
      <c r="W657" s="542"/>
      <c r="X657" s="540" t="s">
        <v>2664</v>
      </c>
      <c r="Y657" s="542" t="s">
        <v>3017</v>
      </c>
      <c r="Z657" s="543"/>
      <c r="AA657" s="543"/>
      <c r="AB657" s="543"/>
      <c r="AC657" s="543"/>
      <c r="AD657" s="543"/>
      <c r="AE657" s="543"/>
      <c r="AF657" s="543"/>
      <c r="AG657" s="543"/>
      <c r="AH657" s="543"/>
      <c r="AI657" s="544" t="s">
        <v>1446</v>
      </c>
      <c r="AJ657" s="544" t="s">
        <v>1446</v>
      </c>
      <c r="AK657" s="539" t="s">
        <v>3046</v>
      </c>
      <c r="AL657" s="539" t="s">
        <v>3048</v>
      </c>
    </row>
    <row r="658" spans="1:38" s="534" customFormat="1" ht="17.25" customHeight="1">
      <c r="A658" s="518" t="str">
        <f t="shared" si="10"/>
        <v>A03AE329-00004 Concrete Work Mass Concrete Work Anchor Bolt (Purchase &amp; Installation)        M22</v>
      </c>
      <c r="B658" s="539" t="s">
        <v>3049</v>
      </c>
      <c r="C658" s="539"/>
      <c r="D658" s="540" t="s">
        <v>2652</v>
      </c>
      <c r="E658" s="541" t="s">
        <v>2653</v>
      </c>
      <c r="F658" s="540" t="s">
        <v>2212</v>
      </c>
      <c r="G658" s="541" t="s">
        <v>3011</v>
      </c>
      <c r="H658" s="540" t="s">
        <v>2710</v>
      </c>
      <c r="I658" s="541" t="s">
        <v>2711</v>
      </c>
      <c r="J658" s="540" t="s">
        <v>1924</v>
      </c>
      <c r="K658" s="542"/>
      <c r="L658" s="540" t="s">
        <v>1924</v>
      </c>
      <c r="M658" s="542"/>
      <c r="N658" s="540" t="s">
        <v>1924</v>
      </c>
      <c r="O658" s="542"/>
      <c r="P658" s="540" t="s">
        <v>1924</v>
      </c>
      <c r="Q658" s="542"/>
      <c r="R658" s="540" t="s">
        <v>1924</v>
      </c>
      <c r="S658" s="542"/>
      <c r="T658" s="540" t="s">
        <v>1924</v>
      </c>
      <c r="U658" s="542"/>
      <c r="V658" s="540" t="s">
        <v>1924</v>
      </c>
      <c r="W658" s="542"/>
      <c r="X658" s="540" t="s">
        <v>2667</v>
      </c>
      <c r="Y658" s="542" t="s">
        <v>3019</v>
      </c>
      <c r="Z658" s="543"/>
      <c r="AA658" s="543"/>
      <c r="AB658" s="543"/>
      <c r="AC658" s="543"/>
      <c r="AD658" s="543"/>
      <c r="AE658" s="543"/>
      <c r="AF658" s="543"/>
      <c r="AG658" s="543"/>
      <c r="AH658" s="543"/>
      <c r="AI658" s="544" t="s">
        <v>1446</v>
      </c>
      <c r="AJ658" s="544" t="s">
        <v>1446</v>
      </c>
      <c r="AK658" s="539" t="s">
        <v>3046</v>
      </c>
      <c r="AL658" s="539" t="s">
        <v>3049</v>
      </c>
    </row>
    <row r="659" spans="1:38" s="534" customFormat="1" ht="17.25" customHeight="1">
      <c r="A659" s="518" t="str">
        <f t="shared" si="10"/>
        <v>A03AE329-00005 Concrete Work Mass Concrete Work Anchor Bolt (Purchase &amp; Installation)        M24</v>
      </c>
      <c r="B659" s="539" t="s">
        <v>3050</v>
      </c>
      <c r="C659" s="539"/>
      <c r="D659" s="540" t="s">
        <v>2652</v>
      </c>
      <c r="E659" s="541" t="s">
        <v>2653</v>
      </c>
      <c r="F659" s="540" t="s">
        <v>2212</v>
      </c>
      <c r="G659" s="541" t="s">
        <v>3011</v>
      </c>
      <c r="H659" s="540" t="s">
        <v>2710</v>
      </c>
      <c r="I659" s="541" t="s">
        <v>2711</v>
      </c>
      <c r="J659" s="540" t="s">
        <v>1924</v>
      </c>
      <c r="K659" s="542"/>
      <c r="L659" s="540" t="s">
        <v>1924</v>
      </c>
      <c r="M659" s="542"/>
      <c r="N659" s="540" t="s">
        <v>1924</v>
      </c>
      <c r="O659" s="542"/>
      <c r="P659" s="540" t="s">
        <v>1924</v>
      </c>
      <c r="Q659" s="542"/>
      <c r="R659" s="540" t="s">
        <v>1924</v>
      </c>
      <c r="S659" s="542"/>
      <c r="T659" s="540" t="s">
        <v>1924</v>
      </c>
      <c r="U659" s="542"/>
      <c r="V659" s="540" t="s">
        <v>1924</v>
      </c>
      <c r="W659" s="542"/>
      <c r="X659" s="540" t="s">
        <v>2670</v>
      </c>
      <c r="Y659" s="542" t="s">
        <v>3021</v>
      </c>
      <c r="Z659" s="543"/>
      <c r="AA659" s="543"/>
      <c r="AB659" s="543"/>
      <c r="AC659" s="543"/>
      <c r="AD659" s="543"/>
      <c r="AE659" s="543"/>
      <c r="AF659" s="543"/>
      <c r="AG659" s="543"/>
      <c r="AH659" s="543"/>
      <c r="AI659" s="544" t="s">
        <v>1446</v>
      </c>
      <c r="AJ659" s="544" t="s">
        <v>1446</v>
      </c>
      <c r="AK659" s="539" t="s">
        <v>3046</v>
      </c>
      <c r="AL659" s="539" t="s">
        <v>3050</v>
      </c>
    </row>
    <row r="660" spans="1:38" s="534" customFormat="1" ht="17.25" customHeight="1">
      <c r="A660" s="518" t="str">
        <f t="shared" si="10"/>
        <v>A03AE329-00006 Concrete Work Mass Concrete Work Anchor Bolt (Purchase &amp; Installation)        M27</v>
      </c>
      <c r="B660" s="539" t="s">
        <v>3051</v>
      </c>
      <c r="C660" s="539"/>
      <c r="D660" s="540" t="s">
        <v>2652</v>
      </c>
      <c r="E660" s="541" t="s">
        <v>2653</v>
      </c>
      <c r="F660" s="540" t="s">
        <v>2212</v>
      </c>
      <c r="G660" s="541" t="s">
        <v>3011</v>
      </c>
      <c r="H660" s="540" t="s">
        <v>2710</v>
      </c>
      <c r="I660" s="541" t="s">
        <v>2711</v>
      </c>
      <c r="J660" s="540" t="s">
        <v>1924</v>
      </c>
      <c r="K660" s="542"/>
      <c r="L660" s="540" t="s">
        <v>1924</v>
      </c>
      <c r="M660" s="542"/>
      <c r="N660" s="540" t="s">
        <v>1924</v>
      </c>
      <c r="O660" s="542"/>
      <c r="P660" s="540" t="s">
        <v>1924</v>
      </c>
      <c r="Q660" s="542"/>
      <c r="R660" s="540" t="s">
        <v>1924</v>
      </c>
      <c r="S660" s="542"/>
      <c r="T660" s="540" t="s">
        <v>1924</v>
      </c>
      <c r="U660" s="542"/>
      <c r="V660" s="540" t="s">
        <v>1924</v>
      </c>
      <c r="W660" s="542"/>
      <c r="X660" s="540" t="s">
        <v>2707</v>
      </c>
      <c r="Y660" s="542" t="s">
        <v>2708</v>
      </c>
      <c r="Z660" s="543"/>
      <c r="AA660" s="543"/>
      <c r="AB660" s="543"/>
      <c r="AC660" s="543"/>
      <c r="AD660" s="543"/>
      <c r="AE660" s="543"/>
      <c r="AF660" s="543"/>
      <c r="AG660" s="543"/>
      <c r="AH660" s="543"/>
      <c r="AI660" s="544" t="s">
        <v>1446</v>
      </c>
      <c r="AJ660" s="544" t="s">
        <v>1446</v>
      </c>
      <c r="AK660" s="539" t="s">
        <v>3046</v>
      </c>
      <c r="AL660" s="539" t="s">
        <v>3051</v>
      </c>
    </row>
    <row r="661" spans="1:38" s="534" customFormat="1" ht="17.25" customHeight="1">
      <c r="A661" s="518" t="str">
        <f t="shared" si="10"/>
        <v>A03AE329-00007 Concrete Work Mass Concrete Work Anchor Bolt (Purchase &amp; Installation)        M30</v>
      </c>
      <c r="B661" s="539" t="s">
        <v>3052</v>
      </c>
      <c r="C661" s="539"/>
      <c r="D661" s="540" t="s">
        <v>2652</v>
      </c>
      <c r="E661" s="541" t="s">
        <v>2653</v>
      </c>
      <c r="F661" s="540" t="s">
        <v>2212</v>
      </c>
      <c r="G661" s="541" t="s">
        <v>3011</v>
      </c>
      <c r="H661" s="540" t="s">
        <v>2710</v>
      </c>
      <c r="I661" s="541" t="s">
        <v>2711</v>
      </c>
      <c r="J661" s="540" t="s">
        <v>1924</v>
      </c>
      <c r="K661" s="542"/>
      <c r="L661" s="540" t="s">
        <v>1924</v>
      </c>
      <c r="M661" s="542"/>
      <c r="N661" s="540" t="s">
        <v>1924</v>
      </c>
      <c r="O661" s="542"/>
      <c r="P661" s="540" t="s">
        <v>1924</v>
      </c>
      <c r="Q661" s="542"/>
      <c r="R661" s="540" t="s">
        <v>1924</v>
      </c>
      <c r="S661" s="542"/>
      <c r="T661" s="540" t="s">
        <v>1924</v>
      </c>
      <c r="U661" s="542"/>
      <c r="V661" s="540" t="s">
        <v>1924</v>
      </c>
      <c r="W661" s="542"/>
      <c r="X661" s="540" t="s">
        <v>2673</v>
      </c>
      <c r="Y661" s="542" t="s">
        <v>3023</v>
      </c>
      <c r="Z661" s="543"/>
      <c r="AA661" s="543"/>
      <c r="AB661" s="543"/>
      <c r="AC661" s="543"/>
      <c r="AD661" s="543"/>
      <c r="AE661" s="543"/>
      <c r="AF661" s="543"/>
      <c r="AG661" s="543"/>
      <c r="AH661" s="543"/>
      <c r="AI661" s="544" t="s">
        <v>1446</v>
      </c>
      <c r="AJ661" s="544" t="s">
        <v>1446</v>
      </c>
      <c r="AK661" s="539" t="s">
        <v>3046</v>
      </c>
      <c r="AL661" s="539" t="s">
        <v>3052</v>
      </c>
    </row>
    <row r="662" spans="1:38" s="534" customFormat="1" ht="17.25" customHeight="1">
      <c r="A662" s="518" t="str">
        <f t="shared" si="10"/>
        <v>A03AE329-00008 Concrete Work Mass Concrete Work Anchor Bolt (Purchase &amp; Installation)        M33</v>
      </c>
      <c r="B662" s="539" t="s">
        <v>3053</v>
      </c>
      <c r="C662" s="539"/>
      <c r="D662" s="540" t="s">
        <v>2652</v>
      </c>
      <c r="E662" s="541" t="s">
        <v>2653</v>
      </c>
      <c r="F662" s="540" t="s">
        <v>2212</v>
      </c>
      <c r="G662" s="541" t="s">
        <v>3011</v>
      </c>
      <c r="H662" s="540" t="s">
        <v>2710</v>
      </c>
      <c r="I662" s="541" t="s">
        <v>2711</v>
      </c>
      <c r="J662" s="540" t="s">
        <v>1924</v>
      </c>
      <c r="K662" s="542"/>
      <c r="L662" s="540" t="s">
        <v>1924</v>
      </c>
      <c r="M662" s="542"/>
      <c r="N662" s="540" t="s">
        <v>1924</v>
      </c>
      <c r="O662" s="542"/>
      <c r="P662" s="540" t="s">
        <v>1924</v>
      </c>
      <c r="Q662" s="542"/>
      <c r="R662" s="540" t="s">
        <v>1924</v>
      </c>
      <c r="S662" s="542"/>
      <c r="T662" s="540" t="s">
        <v>1924</v>
      </c>
      <c r="U662" s="542"/>
      <c r="V662" s="540" t="s">
        <v>1924</v>
      </c>
      <c r="W662" s="542"/>
      <c r="X662" s="540" t="s">
        <v>2676</v>
      </c>
      <c r="Y662" s="542" t="s">
        <v>3025</v>
      </c>
      <c r="Z662" s="543"/>
      <c r="AA662" s="543"/>
      <c r="AB662" s="543"/>
      <c r="AC662" s="543"/>
      <c r="AD662" s="543"/>
      <c r="AE662" s="543"/>
      <c r="AF662" s="543"/>
      <c r="AG662" s="543"/>
      <c r="AH662" s="543"/>
      <c r="AI662" s="544" t="s">
        <v>1446</v>
      </c>
      <c r="AJ662" s="544" t="s">
        <v>1446</v>
      </c>
      <c r="AK662" s="539" t="s">
        <v>3046</v>
      </c>
      <c r="AL662" s="539" t="s">
        <v>3053</v>
      </c>
    </row>
    <row r="663" spans="1:38" s="534" customFormat="1" ht="17.25" customHeight="1">
      <c r="A663" s="518" t="str">
        <f t="shared" si="10"/>
        <v>A03AE329-00009 Concrete Work Mass Concrete Work Anchor Bolt (Purchase &amp; Installation)        M36</v>
      </c>
      <c r="B663" s="539" t="s">
        <v>3054</v>
      </c>
      <c r="C663" s="539"/>
      <c r="D663" s="540" t="s">
        <v>2652</v>
      </c>
      <c r="E663" s="541" t="s">
        <v>2653</v>
      </c>
      <c r="F663" s="540" t="s">
        <v>2212</v>
      </c>
      <c r="G663" s="541" t="s">
        <v>3011</v>
      </c>
      <c r="H663" s="540" t="s">
        <v>2710</v>
      </c>
      <c r="I663" s="541" t="s">
        <v>2711</v>
      </c>
      <c r="J663" s="540" t="s">
        <v>1924</v>
      </c>
      <c r="K663" s="542"/>
      <c r="L663" s="540" t="s">
        <v>1924</v>
      </c>
      <c r="M663" s="542"/>
      <c r="N663" s="540" t="s">
        <v>1924</v>
      </c>
      <c r="O663" s="542"/>
      <c r="P663" s="540" t="s">
        <v>1924</v>
      </c>
      <c r="Q663" s="542"/>
      <c r="R663" s="540" t="s">
        <v>1924</v>
      </c>
      <c r="S663" s="542"/>
      <c r="T663" s="540" t="s">
        <v>1924</v>
      </c>
      <c r="U663" s="542"/>
      <c r="V663" s="540" t="s">
        <v>1924</v>
      </c>
      <c r="W663" s="542"/>
      <c r="X663" s="540" t="s">
        <v>2679</v>
      </c>
      <c r="Y663" s="542" t="s">
        <v>3027</v>
      </c>
      <c r="Z663" s="543"/>
      <c r="AA663" s="543"/>
      <c r="AB663" s="543"/>
      <c r="AC663" s="543"/>
      <c r="AD663" s="543"/>
      <c r="AE663" s="543"/>
      <c r="AF663" s="543"/>
      <c r="AG663" s="543"/>
      <c r="AH663" s="543"/>
      <c r="AI663" s="544" t="s">
        <v>1446</v>
      </c>
      <c r="AJ663" s="544" t="s">
        <v>1446</v>
      </c>
      <c r="AK663" s="539" t="s">
        <v>3046</v>
      </c>
      <c r="AL663" s="539" t="s">
        <v>3054</v>
      </c>
    </row>
    <row r="664" spans="1:38" s="534" customFormat="1" ht="17.25" customHeight="1">
      <c r="A664" s="518" t="str">
        <f t="shared" si="10"/>
        <v>A03AE329-00010 Concrete Work Mass Concrete Work Anchor Bolt (Purchase &amp; Installation)        M42</v>
      </c>
      <c r="B664" s="539" t="s">
        <v>3055</v>
      </c>
      <c r="C664" s="539"/>
      <c r="D664" s="540" t="s">
        <v>2652</v>
      </c>
      <c r="E664" s="541" t="s">
        <v>2653</v>
      </c>
      <c r="F664" s="540" t="s">
        <v>2212</v>
      </c>
      <c r="G664" s="541" t="s">
        <v>3011</v>
      </c>
      <c r="H664" s="540" t="s">
        <v>2710</v>
      </c>
      <c r="I664" s="541" t="s">
        <v>2711</v>
      </c>
      <c r="J664" s="540" t="s">
        <v>1924</v>
      </c>
      <c r="K664" s="542"/>
      <c r="L664" s="540" t="s">
        <v>1924</v>
      </c>
      <c r="M664" s="542"/>
      <c r="N664" s="540" t="s">
        <v>1924</v>
      </c>
      <c r="O664" s="542"/>
      <c r="P664" s="540" t="s">
        <v>1924</v>
      </c>
      <c r="Q664" s="542"/>
      <c r="R664" s="540" t="s">
        <v>1924</v>
      </c>
      <c r="S664" s="542"/>
      <c r="T664" s="540" t="s">
        <v>1924</v>
      </c>
      <c r="U664" s="542"/>
      <c r="V664" s="540" t="s">
        <v>1924</v>
      </c>
      <c r="W664" s="542"/>
      <c r="X664" s="540" t="s">
        <v>2682</v>
      </c>
      <c r="Y664" s="542" t="s">
        <v>3029</v>
      </c>
      <c r="Z664" s="543"/>
      <c r="AA664" s="543"/>
      <c r="AB664" s="543"/>
      <c r="AC664" s="543"/>
      <c r="AD664" s="543"/>
      <c r="AE664" s="543"/>
      <c r="AF664" s="543"/>
      <c r="AG664" s="543"/>
      <c r="AH664" s="543"/>
      <c r="AI664" s="544" t="s">
        <v>1446</v>
      </c>
      <c r="AJ664" s="544" t="s">
        <v>1446</v>
      </c>
      <c r="AK664" s="539" t="s">
        <v>3046</v>
      </c>
      <c r="AL664" s="539" t="s">
        <v>3055</v>
      </c>
    </row>
    <row r="665" spans="1:38" s="534" customFormat="1" ht="17.25" customHeight="1">
      <c r="A665" s="518" t="str">
        <f t="shared" si="10"/>
        <v>A03AE329-00011 Concrete Work Mass Concrete Work Anchor Bolt (Purchase &amp; Installation)        M48</v>
      </c>
      <c r="B665" s="539" t="s">
        <v>3056</v>
      </c>
      <c r="C665" s="539"/>
      <c r="D665" s="540" t="s">
        <v>2652</v>
      </c>
      <c r="E665" s="541" t="s">
        <v>2653</v>
      </c>
      <c r="F665" s="540" t="s">
        <v>2212</v>
      </c>
      <c r="G665" s="541" t="s">
        <v>3011</v>
      </c>
      <c r="H665" s="540" t="s">
        <v>2710</v>
      </c>
      <c r="I665" s="541" t="s">
        <v>2711</v>
      </c>
      <c r="J665" s="540" t="s">
        <v>1924</v>
      </c>
      <c r="K665" s="542"/>
      <c r="L665" s="540" t="s">
        <v>1924</v>
      </c>
      <c r="M665" s="542"/>
      <c r="N665" s="540" t="s">
        <v>1924</v>
      </c>
      <c r="O665" s="542"/>
      <c r="P665" s="540" t="s">
        <v>1924</v>
      </c>
      <c r="Q665" s="542"/>
      <c r="R665" s="540" t="s">
        <v>1924</v>
      </c>
      <c r="S665" s="542"/>
      <c r="T665" s="540" t="s">
        <v>1924</v>
      </c>
      <c r="U665" s="542"/>
      <c r="V665" s="540" t="s">
        <v>1924</v>
      </c>
      <c r="W665" s="542"/>
      <c r="X665" s="540" t="s">
        <v>2685</v>
      </c>
      <c r="Y665" s="542" t="s">
        <v>3031</v>
      </c>
      <c r="Z665" s="543"/>
      <c r="AA665" s="543"/>
      <c r="AB665" s="543"/>
      <c r="AC665" s="543"/>
      <c r="AD665" s="543"/>
      <c r="AE665" s="543"/>
      <c r="AF665" s="543"/>
      <c r="AG665" s="543"/>
      <c r="AH665" s="543"/>
      <c r="AI665" s="544" t="s">
        <v>1446</v>
      </c>
      <c r="AJ665" s="544" t="s">
        <v>1446</v>
      </c>
      <c r="AK665" s="539" t="s">
        <v>3046</v>
      </c>
      <c r="AL665" s="539" t="s">
        <v>3056</v>
      </c>
    </row>
    <row r="666" spans="1:38" s="534" customFormat="1" ht="17.25" customHeight="1">
      <c r="A666" s="518" t="str">
        <f t="shared" si="10"/>
        <v>A03AE329-00012 Concrete Work Mass Concrete Work Anchor Bolt (Purchase &amp; Installation)        M52</v>
      </c>
      <c r="B666" s="539" t="s">
        <v>3057</v>
      </c>
      <c r="C666" s="539"/>
      <c r="D666" s="540" t="s">
        <v>2652</v>
      </c>
      <c r="E666" s="541" t="s">
        <v>2653</v>
      </c>
      <c r="F666" s="540" t="s">
        <v>2212</v>
      </c>
      <c r="G666" s="541" t="s">
        <v>3011</v>
      </c>
      <c r="H666" s="540" t="s">
        <v>2710</v>
      </c>
      <c r="I666" s="541" t="s">
        <v>2711</v>
      </c>
      <c r="J666" s="540" t="s">
        <v>1924</v>
      </c>
      <c r="K666" s="542"/>
      <c r="L666" s="540" t="s">
        <v>1924</v>
      </c>
      <c r="M666" s="542"/>
      <c r="N666" s="540" t="s">
        <v>1924</v>
      </c>
      <c r="O666" s="542"/>
      <c r="P666" s="540" t="s">
        <v>1924</v>
      </c>
      <c r="Q666" s="542"/>
      <c r="R666" s="540" t="s">
        <v>1924</v>
      </c>
      <c r="S666" s="542"/>
      <c r="T666" s="540" t="s">
        <v>1924</v>
      </c>
      <c r="U666" s="542"/>
      <c r="V666" s="540" t="s">
        <v>1924</v>
      </c>
      <c r="W666" s="542"/>
      <c r="X666" s="540" t="s">
        <v>2688</v>
      </c>
      <c r="Y666" s="542" t="s">
        <v>3033</v>
      </c>
      <c r="Z666" s="543"/>
      <c r="AA666" s="543"/>
      <c r="AB666" s="543"/>
      <c r="AC666" s="543"/>
      <c r="AD666" s="543"/>
      <c r="AE666" s="543"/>
      <c r="AF666" s="543"/>
      <c r="AG666" s="543"/>
      <c r="AH666" s="543"/>
      <c r="AI666" s="544" t="s">
        <v>1446</v>
      </c>
      <c r="AJ666" s="544" t="s">
        <v>1446</v>
      </c>
      <c r="AK666" s="539" t="s">
        <v>3046</v>
      </c>
      <c r="AL666" s="539" t="s">
        <v>3057</v>
      </c>
    </row>
    <row r="667" spans="1:38" ht="17.25" customHeight="1">
      <c r="A667" s="518" t="str">
        <f t="shared" si="10"/>
        <v>A03AE329-00013 Concrete Work Mass Concrete Work Anchor Bolt (Purchase &amp; Installation)        M56</v>
      </c>
      <c r="B667" s="539" t="s">
        <v>3058</v>
      </c>
      <c r="C667" s="539"/>
      <c r="D667" s="540" t="s">
        <v>2652</v>
      </c>
      <c r="E667" s="541" t="s">
        <v>2653</v>
      </c>
      <c r="F667" s="540" t="s">
        <v>2212</v>
      </c>
      <c r="G667" s="541" t="s">
        <v>3011</v>
      </c>
      <c r="H667" s="540" t="s">
        <v>2710</v>
      </c>
      <c r="I667" s="541" t="s">
        <v>2711</v>
      </c>
      <c r="J667" s="540" t="s">
        <v>1924</v>
      </c>
      <c r="K667" s="542"/>
      <c r="L667" s="540" t="s">
        <v>1924</v>
      </c>
      <c r="M667" s="542"/>
      <c r="N667" s="540" t="s">
        <v>1924</v>
      </c>
      <c r="O667" s="542"/>
      <c r="P667" s="540" t="s">
        <v>1924</v>
      </c>
      <c r="Q667" s="542"/>
      <c r="R667" s="540" t="s">
        <v>1924</v>
      </c>
      <c r="S667" s="542"/>
      <c r="T667" s="540" t="s">
        <v>1924</v>
      </c>
      <c r="U667" s="542"/>
      <c r="V667" s="540" t="s">
        <v>1924</v>
      </c>
      <c r="W667" s="542"/>
      <c r="X667" s="540" t="s">
        <v>2691</v>
      </c>
      <c r="Y667" s="542" t="s">
        <v>3035</v>
      </c>
      <c r="Z667" s="543"/>
      <c r="AA667" s="543"/>
      <c r="AB667" s="543"/>
      <c r="AC667" s="543"/>
      <c r="AD667" s="543"/>
      <c r="AE667" s="543"/>
      <c r="AF667" s="543"/>
      <c r="AG667" s="543"/>
      <c r="AH667" s="543"/>
      <c r="AI667" s="544" t="s">
        <v>1446</v>
      </c>
      <c r="AJ667" s="544" t="s">
        <v>1446</v>
      </c>
      <c r="AK667" s="539" t="s">
        <v>3046</v>
      </c>
      <c r="AL667" s="539" t="s">
        <v>3058</v>
      </c>
    </row>
    <row r="668" spans="1:38" ht="17.25" customHeight="1">
      <c r="A668" s="518" t="str">
        <f t="shared" si="10"/>
        <v>A03AE329-00014 Concrete Work Mass Concrete Work Anchor Bolt (Purchase &amp; Installation)        M64</v>
      </c>
      <c r="B668" s="539" t="s">
        <v>3059</v>
      </c>
      <c r="C668" s="539"/>
      <c r="D668" s="540" t="s">
        <v>2652</v>
      </c>
      <c r="E668" s="541" t="s">
        <v>2653</v>
      </c>
      <c r="F668" s="540" t="s">
        <v>2212</v>
      </c>
      <c r="G668" s="541" t="s">
        <v>3011</v>
      </c>
      <c r="H668" s="540" t="s">
        <v>2710</v>
      </c>
      <c r="I668" s="541" t="s">
        <v>2711</v>
      </c>
      <c r="J668" s="540" t="s">
        <v>1924</v>
      </c>
      <c r="K668" s="542"/>
      <c r="L668" s="540" t="s">
        <v>1924</v>
      </c>
      <c r="M668" s="542"/>
      <c r="N668" s="540" t="s">
        <v>1924</v>
      </c>
      <c r="O668" s="542"/>
      <c r="P668" s="540" t="s">
        <v>1924</v>
      </c>
      <c r="Q668" s="542"/>
      <c r="R668" s="540" t="s">
        <v>1924</v>
      </c>
      <c r="S668" s="542"/>
      <c r="T668" s="540" t="s">
        <v>1924</v>
      </c>
      <c r="U668" s="542"/>
      <c r="V668" s="540" t="s">
        <v>1924</v>
      </c>
      <c r="W668" s="542"/>
      <c r="X668" s="540" t="s">
        <v>2694</v>
      </c>
      <c r="Y668" s="542" t="s">
        <v>3037</v>
      </c>
      <c r="Z668" s="543"/>
      <c r="AA668" s="543"/>
      <c r="AB668" s="543"/>
      <c r="AC668" s="543"/>
      <c r="AD668" s="543"/>
      <c r="AE668" s="543"/>
      <c r="AF668" s="543"/>
      <c r="AG668" s="543"/>
      <c r="AH668" s="543"/>
      <c r="AI668" s="544" t="s">
        <v>1446</v>
      </c>
      <c r="AJ668" s="544" t="s">
        <v>1446</v>
      </c>
      <c r="AK668" s="539" t="s">
        <v>3046</v>
      </c>
      <c r="AL668" s="539" t="s">
        <v>3059</v>
      </c>
    </row>
    <row r="669" spans="1:38" ht="17.25" customHeight="1">
      <c r="A669" s="518" t="str">
        <f t="shared" si="10"/>
        <v>A03AE329-00015 Concrete Work Mass Concrete Work Anchor Bolt (Purchase &amp; Installation)        M72</v>
      </c>
      <c r="B669" s="539" t="s">
        <v>3060</v>
      </c>
      <c r="C669" s="539"/>
      <c r="D669" s="540" t="s">
        <v>2652</v>
      </c>
      <c r="E669" s="541" t="s">
        <v>2653</v>
      </c>
      <c r="F669" s="540" t="s">
        <v>2212</v>
      </c>
      <c r="G669" s="541" t="s">
        <v>3011</v>
      </c>
      <c r="H669" s="540" t="s">
        <v>2710</v>
      </c>
      <c r="I669" s="541" t="s">
        <v>2711</v>
      </c>
      <c r="J669" s="540" t="s">
        <v>1924</v>
      </c>
      <c r="K669" s="542"/>
      <c r="L669" s="540" t="s">
        <v>1924</v>
      </c>
      <c r="M669" s="542"/>
      <c r="N669" s="540" t="s">
        <v>1924</v>
      </c>
      <c r="O669" s="542"/>
      <c r="P669" s="540" t="s">
        <v>1924</v>
      </c>
      <c r="Q669" s="542"/>
      <c r="R669" s="540" t="s">
        <v>1924</v>
      </c>
      <c r="S669" s="542"/>
      <c r="T669" s="540" t="s">
        <v>1924</v>
      </c>
      <c r="U669" s="542"/>
      <c r="V669" s="540" t="s">
        <v>1924</v>
      </c>
      <c r="W669" s="542"/>
      <c r="X669" s="540" t="s">
        <v>2697</v>
      </c>
      <c r="Y669" s="542" t="s">
        <v>3039</v>
      </c>
      <c r="Z669" s="543"/>
      <c r="AA669" s="543"/>
      <c r="AB669" s="543"/>
      <c r="AC669" s="543"/>
      <c r="AD669" s="543"/>
      <c r="AE669" s="543"/>
      <c r="AF669" s="543"/>
      <c r="AG669" s="543"/>
      <c r="AH669" s="543"/>
      <c r="AI669" s="544" t="s">
        <v>1446</v>
      </c>
      <c r="AJ669" s="544" t="s">
        <v>1446</v>
      </c>
      <c r="AK669" s="539" t="s">
        <v>3046</v>
      </c>
      <c r="AL669" s="539" t="s">
        <v>3060</v>
      </c>
    </row>
    <row r="670" spans="1:38" ht="17.25" customHeight="1">
      <c r="A670" s="518" t="str">
        <f t="shared" si="10"/>
        <v>A03AE329-00016 Concrete Work Mass Concrete Work Anchor Bolt (Purchase &amp; Installation)        M76</v>
      </c>
      <c r="B670" s="539" t="s">
        <v>3061</v>
      </c>
      <c r="C670" s="539"/>
      <c r="D670" s="540" t="s">
        <v>2652</v>
      </c>
      <c r="E670" s="541" t="s">
        <v>2653</v>
      </c>
      <c r="F670" s="540" t="s">
        <v>2212</v>
      </c>
      <c r="G670" s="541" t="s">
        <v>3011</v>
      </c>
      <c r="H670" s="540" t="s">
        <v>2710</v>
      </c>
      <c r="I670" s="541" t="s">
        <v>2711</v>
      </c>
      <c r="J670" s="540" t="s">
        <v>1924</v>
      </c>
      <c r="K670" s="542"/>
      <c r="L670" s="540" t="s">
        <v>1924</v>
      </c>
      <c r="M670" s="542"/>
      <c r="N670" s="540" t="s">
        <v>1924</v>
      </c>
      <c r="O670" s="542"/>
      <c r="P670" s="540" t="s">
        <v>1924</v>
      </c>
      <c r="Q670" s="542"/>
      <c r="R670" s="540" t="s">
        <v>1924</v>
      </c>
      <c r="S670" s="542"/>
      <c r="T670" s="540" t="s">
        <v>1924</v>
      </c>
      <c r="U670" s="542"/>
      <c r="V670" s="540" t="s">
        <v>1924</v>
      </c>
      <c r="W670" s="542"/>
      <c r="X670" s="540" t="s">
        <v>2701</v>
      </c>
      <c r="Y670" s="542" t="s">
        <v>3041</v>
      </c>
      <c r="Z670" s="543"/>
      <c r="AA670" s="543"/>
      <c r="AB670" s="543"/>
      <c r="AC670" s="543"/>
      <c r="AD670" s="543"/>
      <c r="AE670" s="543"/>
      <c r="AF670" s="543"/>
      <c r="AG670" s="543"/>
      <c r="AH670" s="543"/>
      <c r="AI670" s="544" t="s">
        <v>1446</v>
      </c>
      <c r="AJ670" s="544" t="s">
        <v>1446</v>
      </c>
      <c r="AK670" s="539" t="s">
        <v>3046</v>
      </c>
      <c r="AL670" s="539" t="s">
        <v>3061</v>
      </c>
    </row>
    <row r="671" spans="1:38" ht="17.25" customHeight="1">
      <c r="A671" s="518" t="str">
        <f t="shared" si="10"/>
        <v>A03AE329-00017 Concrete Work Mass Concrete Work Anchor Bolt (Purchase &amp; Installation)        Over M76</v>
      </c>
      <c r="B671" s="539" t="s">
        <v>3062</v>
      </c>
      <c r="C671" s="539"/>
      <c r="D671" s="540" t="s">
        <v>2652</v>
      </c>
      <c r="E671" s="541" t="s">
        <v>2653</v>
      </c>
      <c r="F671" s="540" t="s">
        <v>2212</v>
      </c>
      <c r="G671" s="541" t="s">
        <v>3011</v>
      </c>
      <c r="H671" s="540" t="s">
        <v>2710</v>
      </c>
      <c r="I671" s="541" t="s">
        <v>2711</v>
      </c>
      <c r="J671" s="540" t="s">
        <v>1924</v>
      </c>
      <c r="K671" s="542"/>
      <c r="L671" s="540" t="s">
        <v>1924</v>
      </c>
      <c r="M671" s="542"/>
      <c r="N671" s="540" t="s">
        <v>1924</v>
      </c>
      <c r="O671" s="542"/>
      <c r="P671" s="540" t="s">
        <v>1924</v>
      </c>
      <c r="Q671" s="542"/>
      <c r="R671" s="540" t="s">
        <v>1924</v>
      </c>
      <c r="S671" s="542"/>
      <c r="T671" s="540" t="s">
        <v>1924</v>
      </c>
      <c r="U671" s="542"/>
      <c r="V671" s="540" t="s">
        <v>1924</v>
      </c>
      <c r="W671" s="542"/>
      <c r="X671" s="540" t="s">
        <v>2704</v>
      </c>
      <c r="Y671" s="542" t="s">
        <v>3043</v>
      </c>
      <c r="Z671" s="543"/>
      <c r="AA671" s="543"/>
      <c r="AB671" s="543"/>
      <c r="AC671" s="543"/>
      <c r="AD671" s="543"/>
      <c r="AE671" s="543"/>
      <c r="AF671" s="543"/>
      <c r="AG671" s="543"/>
      <c r="AH671" s="543"/>
      <c r="AI671" s="544" t="s">
        <v>1446</v>
      </c>
      <c r="AJ671" s="544" t="s">
        <v>1446</v>
      </c>
      <c r="AK671" s="539" t="s">
        <v>3046</v>
      </c>
      <c r="AL671" s="539" t="s">
        <v>3062</v>
      </c>
    </row>
    <row r="672" spans="1:38" s="534" customFormat="1" ht="17.25" customHeight="1">
      <c r="A672" s="518" t="str">
        <f t="shared" si="10"/>
        <v>A03AE030-00001 Concrete Work Mass Concrete Work Chemical Anchor Bolt      Including injected Chemical material  M10</v>
      </c>
      <c r="B672" s="523" t="s">
        <v>3063</v>
      </c>
      <c r="C672" s="523"/>
      <c r="D672" s="524" t="s">
        <v>2652</v>
      </c>
      <c r="E672" s="525" t="s">
        <v>2653</v>
      </c>
      <c r="F672" s="524" t="s">
        <v>2212</v>
      </c>
      <c r="G672" s="525" t="s">
        <v>3011</v>
      </c>
      <c r="H672" s="524" t="s">
        <v>2730</v>
      </c>
      <c r="I672" s="525" t="s">
        <v>2731</v>
      </c>
      <c r="J672" s="524" t="s">
        <v>1924</v>
      </c>
      <c r="K672" s="527"/>
      <c r="L672" s="524" t="s">
        <v>1924</v>
      </c>
      <c r="M672" s="527"/>
      <c r="N672" s="524" t="s">
        <v>1924</v>
      </c>
      <c r="O672" s="527"/>
      <c r="P672" s="524" t="s">
        <v>1924</v>
      </c>
      <c r="Q672" s="527"/>
      <c r="R672" s="524" t="s">
        <v>1924</v>
      </c>
      <c r="S672" s="527"/>
      <c r="T672" s="524" t="s">
        <v>1936</v>
      </c>
      <c r="U672" s="527" t="s">
        <v>2732</v>
      </c>
      <c r="V672" s="524" t="s">
        <v>1924</v>
      </c>
      <c r="W672" s="527"/>
      <c r="X672" s="524" t="s">
        <v>2733</v>
      </c>
      <c r="Y672" s="527" t="s">
        <v>3064</v>
      </c>
      <c r="Z672" s="528"/>
      <c r="AA672" s="528" t="s">
        <v>1924</v>
      </c>
      <c r="AB672" s="528"/>
      <c r="AC672" s="528"/>
      <c r="AD672" s="528"/>
      <c r="AE672" s="528"/>
      <c r="AF672" s="528"/>
      <c r="AG672" s="528"/>
      <c r="AH672" s="528"/>
      <c r="AI672" s="529" t="s">
        <v>1446</v>
      </c>
      <c r="AJ672" s="529" t="s">
        <v>1446</v>
      </c>
      <c r="AK672" s="523" t="s">
        <v>3065</v>
      </c>
      <c r="AL672" s="523" t="s">
        <v>3063</v>
      </c>
    </row>
    <row r="673" spans="1:38" s="534" customFormat="1" ht="17.25" customHeight="1">
      <c r="A673" s="518" t="str">
        <f t="shared" si="10"/>
        <v>A03AE030-00002 Concrete Work Mass Concrete Work Chemical Anchor Bolt      Including injected Chemical material  M12</v>
      </c>
      <c r="B673" s="523" t="s">
        <v>3066</v>
      </c>
      <c r="C673" s="523"/>
      <c r="D673" s="524" t="s">
        <v>2652</v>
      </c>
      <c r="E673" s="525" t="s">
        <v>2653</v>
      </c>
      <c r="F673" s="524" t="s">
        <v>2212</v>
      </c>
      <c r="G673" s="525" t="s">
        <v>3011</v>
      </c>
      <c r="H673" s="524" t="s">
        <v>2730</v>
      </c>
      <c r="I673" s="525" t="s">
        <v>2731</v>
      </c>
      <c r="J673" s="524" t="s">
        <v>1924</v>
      </c>
      <c r="K673" s="527"/>
      <c r="L673" s="524" t="s">
        <v>1924</v>
      </c>
      <c r="M673" s="527"/>
      <c r="N673" s="524" t="s">
        <v>1924</v>
      </c>
      <c r="O673" s="527"/>
      <c r="P673" s="524" t="s">
        <v>1924</v>
      </c>
      <c r="Q673" s="527"/>
      <c r="R673" s="524" t="s">
        <v>1924</v>
      </c>
      <c r="S673" s="527"/>
      <c r="T673" s="524" t="s">
        <v>1936</v>
      </c>
      <c r="U673" s="527" t="s">
        <v>2732</v>
      </c>
      <c r="V673" s="524" t="s">
        <v>1924</v>
      </c>
      <c r="W673" s="527"/>
      <c r="X673" s="524" t="s">
        <v>2657</v>
      </c>
      <c r="Y673" s="527" t="s">
        <v>3012</v>
      </c>
      <c r="Z673" s="528"/>
      <c r="AA673" s="528" t="s">
        <v>1924</v>
      </c>
      <c r="AB673" s="528"/>
      <c r="AC673" s="528"/>
      <c r="AD673" s="528"/>
      <c r="AE673" s="528"/>
      <c r="AF673" s="528"/>
      <c r="AG673" s="528"/>
      <c r="AH673" s="528"/>
      <c r="AI673" s="529" t="s">
        <v>1446</v>
      </c>
      <c r="AJ673" s="529" t="s">
        <v>1446</v>
      </c>
      <c r="AK673" s="523" t="s">
        <v>3065</v>
      </c>
      <c r="AL673" s="523" t="s">
        <v>3066</v>
      </c>
    </row>
    <row r="674" spans="1:38" s="534" customFormat="1" ht="17.25" customHeight="1">
      <c r="A674" s="518" t="str">
        <f t="shared" si="10"/>
        <v>A03AE030-00003 Concrete Work Mass Concrete Work Chemical Anchor Bolt      Including injected Chemical material  M16</v>
      </c>
      <c r="B674" s="523" t="s">
        <v>3067</v>
      </c>
      <c r="C674" s="523"/>
      <c r="D674" s="524" t="s">
        <v>2652</v>
      </c>
      <c r="E674" s="525" t="s">
        <v>2653</v>
      </c>
      <c r="F674" s="524" t="s">
        <v>2212</v>
      </c>
      <c r="G674" s="525" t="s">
        <v>3011</v>
      </c>
      <c r="H674" s="524" t="s">
        <v>2730</v>
      </c>
      <c r="I674" s="525" t="s">
        <v>2731</v>
      </c>
      <c r="J674" s="524" t="s">
        <v>1924</v>
      </c>
      <c r="K674" s="527"/>
      <c r="L674" s="524" t="s">
        <v>1924</v>
      </c>
      <c r="M674" s="527"/>
      <c r="N674" s="524" t="s">
        <v>1924</v>
      </c>
      <c r="O674" s="527"/>
      <c r="P674" s="524" t="s">
        <v>1924</v>
      </c>
      <c r="Q674" s="527"/>
      <c r="R674" s="524" t="s">
        <v>1924</v>
      </c>
      <c r="S674" s="527"/>
      <c r="T674" s="524" t="s">
        <v>1936</v>
      </c>
      <c r="U674" s="527" t="s">
        <v>2732</v>
      </c>
      <c r="V674" s="524" t="s">
        <v>1924</v>
      </c>
      <c r="W674" s="527"/>
      <c r="X674" s="524" t="s">
        <v>2661</v>
      </c>
      <c r="Y674" s="527" t="s">
        <v>3015</v>
      </c>
      <c r="Z674" s="528"/>
      <c r="AA674" s="528" t="s">
        <v>1924</v>
      </c>
      <c r="AB674" s="528"/>
      <c r="AC674" s="528"/>
      <c r="AD674" s="528"/>
      <c r="AE674" s="528"/>
      <c r="AF674" s="528"/>
      <c r="AG674" s="528"/>
      <c r="AH674" s="528"/>
      <c r="AI674" s="529" t="s">
        <v>1446</v>
      </c>
      <c r="AJ674" s="529" t="s">
        <v>1446</v>
      </c>
      <c r="AK674" s="523" t="s">
        <v>3065</v>
      </c>
      <c r="AL674" s="523" t="s">
        <v>3067</v>
      </c>
    </row>
    <row r="675" spans="1:38" s="534" customFormat="1" ht="17.25" customHeight="1">
      <c r="A675" s="518" t="str">
        <f t="shared" si="10"/>
        <v>A03AE030-00004 Concrete Work Mass Concrete Work Chemical Anchor Bolt      Including injected Chemical material  M20</v>
      </c>
      <c r="B675" s="523" t="s">
        <v>3068</v>
      </c>
      <c r="C675" s="523"/>
      <c r="D675" s="524" t="s">
        <v>2652</v>
      </c>
      <c r="E675" s="525" t="s">
        <v>2653</v>
      </c>
      <c r="F675" s="524" t="s">
        <v>2212</v>
      </c>
      <c r="G675" s="525" t="s">
        <v>3011</v>
      </c>
      <c r="H675" s="524" t="s">
        <v>2730</v>
      </c>
      <c r="I675" s="525" t="s">
        <v>2731</v>
      </c>
      <c r="J675" s="524" t="s">
        <v>1924</v>
      </c>
      <c r="K675" s="527"/>
      <c r="L675" s="524" t="s">
        <v>1924</v>
      </c>
      <c r="M675" s="527"/>
      <c r="N675" s="524" t="s">
        <v>1924</v>
      </c>
      <c r="O675" s="527"/>
      <c r="P675" s="524" t="s">
        <v>1924</v>
      </c>
      <c r="Q675" s="527"/>
      <c r="R675" s="524" t="s">
        <v>1924</v>
      </c>
      <c r="S675" s="527"/>
      <c r="T675" s="524" t="s">
        <v>1936</v>
      </c>
      <c r="U675" s="527" t="s">
        <v>2732</v>
      </c>
      <c r="V675" s="524" t="s">
        <v>1924</v>
      </c>
      <c r="W675" s="527"/>
      <c r="X675" s="524" t="s">
        <v>2664</v>
      </c>
      <c r="Y675" s="527" t="s">
        <v>3017</v>
      </c>
      <c r="Z675" s="528"/>
      <c r="AA675" s="528" t="s">
        <v>1924</v>
      </c>
      <c r="AB675" s="528"/>
      <c r="AC675" s="528"/>
      <c r="AD675" s="528"/>
      <c r="AE675" s="528"/>
      <c r="AF675" s="528"/>
      <c r="AG675" s="528"/>
      <c r="AH675" s="528"/>
      <c r="AI675" s="529" t="s">
        <v>1446</v>
      </c>
      <c r="AJ675" s="529" t="s">
        <v>1446</v>
      </c>
      <c r="AK675" s="523" t="s">
        <v>3065</v>
      </c>
      <c r="AL675" s="523" t="s">
        <v>3068</v>
      </c>
    </row>
    <row r="676" spans="1:38" s="534" customFormat="1" ht="17.25" customHeight="1">
      <c r="A676" s="518" t="str">
        <f t="shared" si="10"/>
        <v>A03AE030-00005 Concrete Work Mass Concrete Work Chemical Anchor Bolt      Including injected Chemical material  M22</v>
      </c>
      <c r="B676" s="523" t="s">
        <v>3069</v>
      </c>
      <c r="C676" s="523"/>
      <c r="D676" s="524" t="s">
        <v>2652</v>
      </c>
      <c r="E676" s="525" t="s">
        <v>2653</v>
      </c>
      <c r="F676" s="524" t="s">
        <v>2212</v>
      </c>
      <c r="G676" s="525" t="s">
        <v>3011</v>
      </c>
      <c r="H676" s="524" t="s">
        <v>2730</v>
      </c>
      <c r="I676" s="525" t="s">
        <v>2731</v>
      </c>
      <c r="J676" s="524" t="s">
        <v>1924</v>
      </c>
      <c r="K676" s="527"/>
      <c r="L676" s="524" t="s">
        <v>1924</v>
      </c>
      <c r="M676" s="527"/>
      <c r="N676" s="524" t="s">
        <v>1924</v>
      </c>
      <c r="O676" s="527"/>
      <c r="P676" s="524" t="s">
        <v>1924</v>
      </c>
      <c r="Q676" s="527"/>
      <c r="R676" s="524" t="s">
        <v>1924</v>
      </c>
      <c r="S676" s="527"/>
      <c r="T676" s="524" t="s">
        <v>1936</v>
      </c>
      <c r="U676" s="527" t="s">
        <v>2732</v>
      </c>
      <c r="V676" s="524" t="s">
        <v>1924</v>
      </c>
      <c r="W676" s="527"/>
      <c r="X676" s="524" t="s">
        <v>2667</v>
      </c>
      <c r="Y676" s="527" t="s">
        <v>3019</v>
      </c>
      <c r="Z676" s="528"/>
      <c r="AA676" s="528" t="s">
        <v>1924</v>
      </c>
      <c r="AB676" s="528"/>
      <c r="AC676" s="528"/>
      <c r="AD676" s="528"/>
      <c r="AE676" s="528"/>
      <c r="AF676" s="528"/>
      <c r="AG676" s="528"/>
      <c r="AH676" s="528"/>
      <c r="AI676" s="529" t="s">
        <v>1446</v>
      </c>
      <c r="AJ676" s="529" t="s">
        <v>1446</v>
      </c>
      <c r="AK676" s="523" t="s">
        <v>3065</v>
      </c>
      <c r="AL676" s="523" t="s">
        <v>3069</v>
      </c>
    </row>
    <row r="677" spans="1:38" s="534" customFormat="1" ht="17.25" customHeight="1">
      <c r="A677" s="518" t="str">
        <f t="shared" si="10"/>
        <v>A03AE030-00006 Concrete Work Mass Concrete Work Chemical Anchor Bolt      Including injected Chemical material  M24</v>
      </c>
      <c r="B677" s="523" t="s">
        <v>3070</v>
      </c>
      <c r="C677" s="523"/>
      <c r="D677" s="524" t="s">
        <v>2652</v>
      </c>
      <c r="E677" s="525" t="s">
        <v>2653</v>
      </c>
      <c r="F677" s="524" t="s">
        <v>2212</v>
      </c>
      <c r="G677" s="525" t="s">
        <v>3011</v>
      </c>
      <c r="H677" s="524" t="s">
        <v>2730</v>
      </c>
      <c r="I677" s="525" t="s">
        <v>2731</v>
      </c>
      <c r="J677" s="524" t="s">
        <v>1924</v>
      </c>
      <c r="K677" s="527"/>
      <c r="L677" s="524" t="s">
        <v>1924</v>
      </c>
      <c r="M677" s="527"/>
      <c r="N677" s="524" t="s">
        <v>1924</v>
      </c>
      <c r="O677" s="527"/>
      <c r="P677" s="524" t="s">
        <v>1924</v>
      </c>
      <c r="Q677" s="527"/>
      <c r="R677" s="524" t="s">
        <v>1924</v>
      </c>
      <c r="S677" s="527"/>
      <c r="T677" s="524" t="s">
        <v>1936</v>
      </c>
      <c r="U677" s="527" t="s">
        <v>2732</v>
      </c>
      <c r="V677" s="524" t="s">
        <v>1924</v>
      </c>
      <c r="W677" s="527"/>
      <c r="X677" s="524" t="s">
        <v>2670</v>
      </c>
      <c r="Y677" s="527" t="s">
        <v>3021</v>
      </c>
      <c r="Z677" s="528"/>
      <c r="AA677" s="528" t="s">
        <v>1924</v>
      </c>
      <c r="AB677" s="528"/>
      <c r="AC677" s="528"/>
      <c r="AD677" s="528"/>
      <c r="AE677" s="528"/>
      <c r="AF677" s="528"/>
      <c r="AG677" s="528"/>
      <c r="AH677" s="528"/>
      <c r="AI677" s="529" t="s">
        <v>1446</v>
      </c>
      <c r="AJ677" s="529" t="s">
        <v>1446</v>
      </c>
      <c r="AK677" s="523" t="s">
        <v>3065</v>
      </c>
      <c r="AL677" s="523" t="s">
        <v>3070</v>
      </c>
    </row>
    <row r="678" spans="1:38" s="534" customFormat="1" ht="17.25" customHeight="1">
      <c r="A678" s="518" t="str">
        <f t="shared" si="10"/>
        <v>A03AE031-00001 Concrete Work Mass Concrete Work Expansion Anchor Bolt        M10</v>
      </c>
      <c r="B678" s="523" t="s">
        <v>3071</v>
      </c>
      <c r="C678" s="523"/>
      <c r="D678" s="524" t="s">
        <v>2652</v>
      </c>
      <c r="E678" s="525" t="s">
        <v>2653</v>
      </c>
      <c r="F678" s="524" t="s">
        <v>2212</v>
      </c>
      <c r="G678" s="525" t="s">
        <v>3011</v>
      </c>
      <c r="H678" s="524" t="s">
        <v>2742</v>
      </c>
      <c r="I678" s="525" t="s">
        <v>2743</v>
      </c>
      <c r="J678" s="524" t="s">
        <v>1924</v>
      </c>
      <c r="K678" s="527"/>
      <c r="L678" s="524" t="s">
        <v>1924</v>
      </c>
      <c r="M678" s="527"/>
      <c r="N678" s="524" t="s">
        <v>1924</v>
      </c>
      <c r="O678" s="527"/>
      <c r="P678" s="524" t="s">
        <v>1924</v>
      </c>
      <c r="Q678" s="527"/>
      <c r="R678" s="524" t="s">
        <v>1924</v>
      </c>
      <c r="S678" s="527"/>
      <c r="T678" s="524" t="s">
        <v>1924</v>
      </c>
      <c r="U678" s="527"/>
      <c r="V678" s="524" t="s">
        <v>1924</v>
      </c>
      <c r="W678" s="527"/>
      <c r="X678" s="524" t="s">
        <v>2733</v>
      </c>
      <c r="Y678" s="527" t="s">
        <v>3064</v>
      </c>
      <c r="Z678" s="528"/>
      <c r="AA678" s="528" t="s">
        <v>1924</v>
      </c>
      <c r="AB678" s="528"/>
      <c r="AC678" s="528"/>
      <c r="AD678" s="528"/>
      <c r="AE678" s="528"/>
      <c r="AF678" s="528"/>
      <c r="AG678" s="528"/>
      <c r="AH678" s="528"/>
      <c r="AI678" s="529" t="s">
        <v>1446</v>
      </c>
      <c r="AJ678" s="529" t="s">
        <v>1446</v>
      </c>
      <c r="AK678" s="523" t="s">
        <v>3072</v>
      </c>
      <c r="AL678" s="523" t="s">
        <v>3071</v>
      </c>
    </row>
    <row r="679" spans="1:38" s="534" customFormat="1" ht="17.25" customHeight="1">
      <c r="A679" s="518" t="str">
        <f t="shared" si="10"/>
        <v>A03AE031-00002 Concrete Work Mass Concrete Work Expansion Anchor Bolt        M12</v>
      </c>
      <c r="B679" s="523" t="s">
        <v>3073</v>
      </c>
      <c r="C679" s="523"/>
      <c r="D679" s="524" t="s">
        <v>2652</v>
      </c>
      <c r="E679" s="525" t="s">
        <v>2653</v>
      </c>
      <c r="F679" s="524" t="s">
        <v>2212</v>
      </c>
      <c r="G679" s="525" t="s">
        <v>3011</v>
      </c>
      <c r="H679" s="524" t="s">
        <v>2742</v>
      </c>
      <c r="I679" s="525" t="s">
        <v>2743</v>
      </c>
      <c r="J679" s="524" t="s">
        <v>1924</v>
      </c>
      <c r="K679" s="527"/>
      <c r="L679" s="524" t="s">
        <v>1924</v>
      </c>
      <c r="M679" s="527"/>
      <c r="N679" s="524" t="s">
        <v>1924</v>
      </c>
      <c r="O679" s="527"/>
      <c r="P679" s="524" t="s">
        <v>1924</v>
      </c>
      <c r="Q679" s="527"/>
      <c r="R679" s="524" t="s">
        <v>1924</v>
      </c>
      <c r="S679" s="527"/>
      <c r="T679" s="524" t="s">
        <v>1924</v>
      </c>
      <c r="U679" s="527"/>
      <c r="V679" s="524" t="s">
        <v>1924</v>
      </c>
      <c r="W679" s="527"/>
      <c r="X679" s="524" t="s">
        <v>2657</v>
      </c>
      <c r="Y679" s="527" t="s">
        <v>3012</v>
      </c>
      <c r="Z679" s="528"/>
      <c r="AA679" s="528" t="s">
        <v>1924</v>
      </c>
      <c r="AB679" s="528"/>
      <c r="AC679" s="528"/>
      <c r="AD679" s="528"/>
      <c r="AE679" s="528"/>
      <c r="AF679" s="528"/>
      <c r="AG679" s="528"/>
      <c r="AH679" s="528"/>
      <c r="AI679" s="529" t="s">
        <v>1446</v>
      </c>
      <c r="AJ679" s="529" t="s">
        <v>1446</v>
      </c>
      <c r="AK679" s="523" t="s">
        <v>3072</v>
      </c>
      <c r="AL679" s="523" t="s">
        <v>3073</v>
      </c>
    </row>
    <row r="680" spans="1:38" s="534" customFormat="1" ht="17.25" customHeight="1">
      <c r="A680" s="518" t="str">
        <f t="shared" si="10"/>
        <v>A03AE031-00003 Concrete Work Mass Concrete Work Expansion Anchor Bolt        M16</v>
      </c>
      <c r="B680" s="523" t="s">
        <v>3074</v>
      </c>
      <c r="C680" s="523"/>
      <c r="D680" s="524" t="s">
        <v>2652</v>
      </c>
      <c r="E680" s="525" t="s">
        <v>2653</v>
      </c>
      <c r="F680" s="524" t="s">
        <v>2212</v>
      </c>
      <c r="G680" s="525" t="s">
        <v>3011</v>
      </c>
      <c r="H680" s="524" t="s">
        <v>2742</v>
      </c>
      <c r="I680" s="525" t="s">
        <v>2743</v>
      </c>
      <c r="J680" s="524" t="s">
        <v>1924</v>
      </c>
      <c r="K680" s="527"/>
      <c r="L680" s="524" t="s">
        <v>1924</v>
      </c>
      <c r="M680" s="527"/>
      <c r="N680" s="524" t="s">
        <v>1924</v>
      </c>
      <c r="O680" s="527"/>
      <c r="P680" s="524" t="s">
        <v>1924</v>
      </c>
      <c r="Q680" s="527"/>
      <c r="R680" s="524" t="s">
        <v>1924</v>
      </c>
      <c r="S680" s="527"/>
      <c r="T680" s="524" t="s">
        <v>1924</v>
      </c>
      <c r="U680" s="527"/>
      <c r="V680" s="524" t="s">
        <v>1924</v>
      </c>
      <c r="W680" s="527"/>
      <c r="X680" s="524" t="s">
        <v>2661</v>
      </c>
      <c r="Y680" s="527" t="s">
        <v>3015</v>
      </c>
      <c r="Z680" s="528"/>
      <c r="AA680" s="528" t="s">
        <v>1924</v>
      </c>
      <c r="AB680" s="528"/>
      <c r="AC680" s="528"/>
      <c r="AD680" s="528"/>
      <c r="AE680" s="528"/>
      <c r="AF680" s="528"/>
      <c r="AG680" s="528"/>
      <c r="AH680" s="528"/>
      <c r="AI680" s="529" t="s">
        <v>1446</v>
      </c>
      <c r="AJ680" s="529" t="s">
        <v>1446</v>
      </c>
      <c r="AK680" s="523" t="s">
        <v>3072</v>
      </c>
      <c r="AL680" s="523" t="s">
        <v>3074</v>
      </c>
    </row>
    <row r="681" spans="1:38" s="534" customFormat="1" ht="17.25" customHeight="1">
      <c r="A681" s="518" t="str">
        <f t="shared" si="10"/>
        <v>A03AE031-00004 Concrete Work Mass Concrete Work Expansion Anchor Bolt        M20</v>
      </c>
      <c r="B681" s="523" t="s">
        <v>3075</v>
      </c>
      <c r="C681" s="523"/>
      <c r="D681" s="524" t="s">
        <v>2652</v>
      </c>
      <c r="E681" s="525" t="s">
        <v>2653</v>
      </c>
      <c r="F681" s="524" t="s">
        <v>2212</v>
      </c>
      <c r="G681" s="525" t="s">
        <v>3011</v>
      </c>
      <c r="H681" s="524" t="s">
        <v>2742</v>
      </c>
      <c r="I681" s="525" t="s">
        <v>2743</v>
      </c>
      <c r="J681" s="524" t="s">
        <v>1924</v>
      </c>
      <c r="K681" s="527"/>
      <c r="L681" s="524" t="s">
        <v>1924</v>
      </c>
      <c r="M681" s="527"/>
      <c r="N681" s="524" t="s">
        <v>1924</v>
      </c>
      <c r="O681" s="527"/>
      <c r="P681" s="524" t="s">
        <v>1924</v>
      </c>
      <c r="Q681" s="527"/>
      <c r="R681" s="524" t="s">
        <v>1924</v>
      </c>
      <c r="S681" s="527"/>
      <c r="T681" s="524" t="s">
        <v>1924</v>
      </c>
      <c r="U681" s="527"/>
      <c r="V681" s="524" t="s">
        <v>1924</v>
      </c>
      <c r="W681" s="527"/>
      <c r="X681" s="524" t="s">
        <v>2664</v>
      </c>
      <c r="Y681" s="527" t="s">
        <v>3017</v>
      </c>
      <c r="Z681" s="528"/>
      <c r="AA681" s="528" t="s">
        <v>1924</v>
      </c>
      <c r="AB681" s="528"/>
      <c r="AC681" s="528"/>
      <c r="AD681" s="528"/>
      <c r="AE681" s="528"/>
      <c r="AF681" s="528"/>
      <c r="AG681" s="528"/>
      <c r="AH681" s="528"/>
      <c r="AI681" s="529" t="s">
        <v>1446</v>
      </c>
      <c r="AJ681" s="529" t="s">
        <v>1446</v>
      </c>
      <c r="AK681" s="523" t="s">
        <v>3072</v>
      </c>
      <c r="AL681" s="523" t="s">
        <v>3075</v>
      </c>
    </row>
    <row r="682" spans="1:38" ht="17.25" customHeight="1">
      <c r="A682" s="518" t="str">
        <f t="shared" si="10"/>
        <v>A03AE031-00005 Concrete Work Mass Concrete Work Expansion Anchor Bolt        M22</v>
      </c>
      <c r="B682" s="523" t="s">
        <v>3076</v>
      </c>
      <c r="C682" s="523"/>
      <c r="D682" s="524" t="s">
        <v>2652</v>
      </c>
      <c r="E682" s="525" t="s">
        <v>2653</v>
      </c>
      <c r="F682" s="524" t="s">
        <v>2212</v>
      </c>
      <c r="G682" s="525" t="s">
        <v>3011</v>
      </c>
      <c r="H682" s="524" t="s">
        <v>2742</v>
      </c>
      <c r="I682" s="525" t="s">
        <v>2743</v>
      </c>
      <c r="J682" s="524" t="s">
        <v>1924</v>
      </c>
      <c r="K682" s="527"/>
      <c r="L682" s="524" t="s">
        <v>1924</v>
      </c>
      <c r="M682" s="527"/>
      <c r="N682" s="524" t="s">
        <v>1924</v>
      </c>
      <c r="O682" s="527"/>
      <c r="P682" s="524" t="s">
        <v>1924</v>
      </c>
      <c r="Q682" s="527"/>
      <c r="R682" s="524" t="s">
        <v>1924</v>
      </c>
      <c r="S682" s="527"/>
      <c r="T682" s="524" t="s">
        <v>1924</v>
      </c>
      <c r="U682" s="527"/>
      <c r="V682" s="524" t="s">
        <v>1924</v>
      </c>
      <c r="W682" s="527"/>
      <c r="X682" s="524" t="s">
        <v>2667</v>
      </c>
      <c r="Y682" s="527" t="s">
        <v>3019</v>
      </c>
      <c r="Z682" s="528"/>
      <c r="AA682" s="528" t="s">
        <v>1924</v>
      </c>
      <c r="AB682" s="528"/>
      <c r="AC682" s="528"/>
      <c r="AD682" s="528"/>
      <c r="AE682" s="528"/>
      <c r="AF682" s="528"/>
      <c r="AG682" s="528"/>
      <c r="AH682" s="528"/>
      <c r="AI682" s="529" t="s">
        <v>1446</v>
      </c>
      <c r="AJ682" s="529" t="s">
        <v>1446</v>
      </c>
      <c r="AK682" s="523" t="s">
        <v>3072</v>
      </c>
      <c r="AL682" s="523" t="s">
        <v>3076</v>
      </c>
    </row>
    <row r="683" spans="1:38" ht="17.25" customHeight="1">
      <c r="A683" s="518" t="str">
        <f t="shared" si="10"/>
        <v>A03AE031-00006 Concrete Work Mass Concrete Work Expansion Anchor Bolt        M24</v>
      </c>
      <c r="B683" s="523" t="s">
        <v>3077</v>
      </c>
      <c r="C683" s="523"/>
      <c r="D683" s="524" t="s">
        <v>2652</v>
      </c>
      <c r="E683" s="525" t="s">
        <v>2653</v>
      </c>
      <c r="F683" s="524" t="s">
        <v>2212</v>
      </c>
      <c r="G683" s="525" t="s">
        <v>3011</v>
      </c>
      <c r="H683" s="524" t="s">
        <v>2742</v>
      </c>
      <c r="I683" s="525" t="s">
        <v>2743</v>
      </c>
      <c r="J683" s="524" t="s">
        <v>1924</v>
      </c>
      <c r="K683" s="527"/>
      <c r="L683" s="524" t="s">
        <v>1924</v>
      </c>
      <c r="M683" s="527"/>
      <c r="N683" s="524" t="s">
        <v>1924</v>
      </c>
      <c r="O683" s="527"/>
      <c r="P683" s="524" t="s">
        <v>1924</v>
      </c>
      <c r="Q683" s="527"/>
      <c r="R683" s="524" t="s">
        <v>1924</v>
      </c>
      <c r="S683" s="527"/>
      <c r="T683" s="524" t="s">
        <v>1924</v>
      </c>
      <c r="U683" s="527"/>
      <c r="V683" s="524" t="s">
        <v>1924</v>
      </c>
      <c r="W683" s="527"/>
      <c r="X683" s="524" t="s">
        <v>2670</v>
      </c>
      <c r="Y683" s="527" t="s">
        <v>3021</v>
      </c>
      <c r="Z683" s="528"/>
      <c r="AA683" s="528" t="s">
        <v>1924</v>
      </c>
      <c r="AB683" s="528"/>
      <c r="AC683" s="528"/>
      <c r="AD683" s="528"/>
      <c r="AE683" s="528"/>
      <c r="AF683" s="528"/>
      <c r="AG683" s="528"/>
      <c r="AH683" s="528"/>
      <c r="AI683" s="529" t="s">
        <v>1446</v>
      </c>
      <c r="AJ683" s="529" t="s">
        <v>1446</v>
      </c>
      <c r="AK683" s="523" t="s">
        <v>3072</v>
      </c>
      <c r="AL683" s="523" t="s">
        <v>3077</v>
      </c>
    </row>
    <row r="684" spans="1:38" ht="17.25" customHeight="1">
      <c r="A684" s="518" t="str">
        <f t="shared" si="10"/>
        <v xml:space="preserve">A03AE032-00001 Concrete Work Mass Concrete Work Structural Concrete  Cement Type-1 F'c (Cylinder Strength) &gt; 35MPa   Including Concrete Temperature Control (Pile Cooling &amp; Curing), Max Temperature of Concrete : 30℃  </v>
      </c>
      <c r="B684" s="523" t="s">
        <v>3078</v>
      </c>
      <c r="C684" s="523"/>
      <c r="D684" s="524" t="s">
        <v>2652</v>
      </c>
      <c r="E684" s="525" t="s">
        <v>2653</v>
      </c>
      <c r="F684" s="524" t="s">
        <v>2212</v>
      </c>
      <c r="G684" s="525" t="s">
        <v>3011</v>
      </c>
      <c r="H684" s="524" t="s">
        <v>2751</v>
      </c>
      <c r="I684" s="525" t="s">
        <v>2752</v>
      </c>
      <c r="J684" s="524" t="s">
        <v>1924</v>
      </c>
      <c r="K684" s="527"/>
      <c r="L684" s="524" t="s">
        <v>1922</v>
      </c>
      <c r="M684" s="527" t="s">
        <v>2753</v>
      </c>
      <c r="N684" s="524" t="s">
        <v>1922</v>
      </c>
      <c r="O684" s="527" t="s">
        <v>2754</v>
      </c>
      <c r="P684" s="524" t="s">
        <v>1924</v>
      </c>
      <c r="Q684" s="527"/>
      <c r="R684" s="524" t="s">
        <v>1924</v>
      </c>
      <c r="S684" s="527"/>
      <c r="T684" s="524" t="s">
        <v>2103</v>
      </c>
      <c r="U684" s="527" t="s">
        <v>3079</v>
      </c>
      <c r="V684" s="524" t="s">
        <v>1924</v>
      </c>
      <c r="W684" s="527"/>
      <c r="X684" s="524" t="s">
        <v>1924</v>
      </c>
      <c r="Y684" s="527" t="s">
        <v>1924</v>
      </c>
      <c r="Z684" s="528"/>
      <c r="AA684" s="528" t="s">
        <v>1924</v>
      </c>
      <c r="AB684" s="528"/>
      <c r="AC684" s="528"/>
      <c r="AD684" s="528"/>
      <c r="AE684" s="528"/>
      <c r="AF684" s="528"/>
      <c r="AG684" s="528"/>
      <c r="AH684" s="528"/>
      <c r="AI684" s="529" t="s">
        <v>1926</v>
      </c>
      <c r="AJ684" s="529" t="s">
        <v>1926</v>
      </c>
      <c r="AK684" s="523" t="s">
        <v>3080</v>
      </c>
      <c r="AL684" s="523" t="s">
        <v>3078</v>
      </c>
    </row>
    <row r="685" spans="1:38" ht="17.25" customHeight="1">
      <c r="A685" s="518" t="str">
        <f t="shared" si="10"/>
        <v xml:space="preserve">A03AE032-00002 Concrete Work Mass Concrete Work Structural Concrete  Cement Type-2 F'c (Cylinder Strength) &gt; 35MPa   Including Concrete Temperature Control (Pile Cooling &amp; Curing), Max Temperature of Concrete : 30℃  </v>
      </c>
      <c r="B685" s="523" t="s">
        <v>3081</v>
      </c>
      <c r="C685" s="523"/>
      <c r="D685" s="524" t="s">
        <v>2652</v>
      </c>
      <c r="E685" s="525" t="s">
        <v>2653</v>
      </c>
      <c r="F685" s="524" t="s">
        <v>2212</v>
      </c>
      <c r="G685" s="525" t="s">
        <v>3011</v>
      </c>
      <c r="H685" s="524" t="s">
        <v>2751</v>
      </c>
      <c r="I685" s="525" t="s">
        <v>2752</v>
      </c>
      <c r="J685" s="524" t="s">
        <v>1924</v>
      </c>
      <c r="K685" s="527"/>
      <c r="L685" s="524" t="s">
        <v>1929</v>
      </c>
      <c r="M685" s="527" t="s">
        <v>2757</v>
      </c>
      <c r="N685" s="524" t="s">
        <v>1922</v>
      </c>
      <c r="O685" s="527" t="s">
        <v>2754</v>
      </c>
      <c r="P685" s="524" t="s">
        <v>1924</v>
      </c>
      <c r="Q685" s="527"/>
      <c r="R685" s="524" t="s">
        <v>1924</v>
      </c>
      <c r="S685" s="527"/>
      <c r="T685" s="524" t="s">
        <v>2103</v>
      </c>
      <c r="U685" s="527" t="s">
        <v>3079</v>
      </c>
      <c r="V685" s="524" t="s">
        <v>1924</v>
      </c>
      <c r="W685" s="527"/>
      <c r="X685" s="524" t="s">
        <v>1924</v>
      </c>
      <c r="Y685" s="527" t="s">
        <v>1924</v>
      </c>
      <c r="Z685" s="528"/>
      <c r="AA685" s="528" t="s">
        <v>1924</v>
      </c>
      <c r="AB685" s="528"/>
      <c r="AC685" s="528"/>
      <c r="AD685" s="528"/>
      <c r="AE685" s="528"/>
      <c r="AF685" s="528"/>
      <c r="AG685" s="528"/>
      <c r="AH685" s="528"/>
      <c r="AI685" s="529" t="s">
        <v>1926</v>
      </c>
      <c r="AJ685" s="529" t="s">
        <v>1926</v>
      </c>
      <c r="AK685" s="523" t="s">
        <v>3080</v>
      </c>
      <c r="AL685" s="523" t="s">
        <v>3081</v>
      </c>
    </row>
    <row r="686" spans="1:38" ht="17.25" customHeight="1">
      <c r="A686" s="518" t="str">
        <f t="shared" si="10"/>
        <v xml:space="preserve">A03AE032-00003 Concrete Work Mass Concrete Work Structural Concrete  Cement Type-5 F'c (Cylinder Strength) &gt; 35MPa   Including Concrete Temperature Control (Pile Cooling &amp; Curing), Max Temperature of Concrete : 30℃  </v>
      </c>
      <c r="B686" s="523" t="s">
        <v>3082</v>
      </c>
      <c r="C686" s="523"/>
      <c r="D686" s="524" t="s">
        <v>2652</v>
      </c>
      <c r="E686" s="525" t="s">
        <v>2653</v>
      </c>
      <c r="F686" s="524" t="s">
        <v>2212</v>
      </c>
      <c r="G686" s="525" t="s">
        <v>3011</v>
      </c>
      <c r="H686" s="524" t="s">
        <v>2751</v>
      </c>
      <c r="I686" s="525" t="s">
        <v>2752</v>
      </c>
      <c r="J686" s="524" t="s">
        <v>1924</v>
      </c>
      <c r="K686" s="527"/>
      <c r="L686" s="524" t="s">
        <v>1932</v>
      </c>
      <c r="M686" s="527" t="s">
        <v>2759</v>
      </c>
      <c r="N686" s="524" t="s">
        <v>1922</v>
      </c>
      <c r="O686" s="527" t="s">
        <v>2754</v>
      </c>
      <c r="P686" s="524" t="s">
        <v>1924</v>
      </c>
      <c r="Q686" s="527"/>
      <c r="R686" s="524" t="s">
        <v>1924</v>
      </c>
      <c r="S686" s="527"/>
      <c r="T686" s="524" t="s">
        <v>2103</v>
      </c>
      <c r="U686" s="527" t="s">
        <v>3079</v>
      </c>
      <c r="V686" s="524" t="s">
        <v>1924</v>
      </c>
      <c r="W686" s="527"/>
      <c r="X686" s="524" t="s">
        <v>1924</v>
      </c>
      <c r="Y686" s="527" t="s">
        <v>1924</v>
      </c>
      <c r="Z686" s="528"/>
      <c r="AA686" s="528" t="s">
        <v>1924</v>
      </c>
      <c r="AB686" s="528"/>
      <c r="AC686" s="528"/>
      <c r="AD686" s="528"/>
      <c r="AE686" s="528"/>
      <c r="AF686" s="528"/>
      <c r="AG686" s="528"/>
      <c r="AH686" s="528"/>
      <c r="AI686" s="529" t="s">
        <v>1926</v>
      </c>
      <c r="AJ686" s="529" t="s">
        <v>1926</v>
      </c>
      <c r="AK686" s="523" t="s">
        <v>3080</v>
      </c>
      <c r="AL686" s="523" t="s">
        <v>3082</v>
      </c>
    </row>
    <row r="687" spans="1:38" ht="17.25" customHeight="1">
      <c r="A687" s="518" t="str">
        <f t="shared" si="10"/>
        <v xml:space="preserve">A03AE032-00004 Concrete Work Mass Concrete Work Structural Concrete  Cement Type-1 30MPa &lt; F'c (Cylinder Strength) ≤ 35MPa   Including Concrete Temperature Control (Pile Cooling &amp; Curing), Max Temperature of Concrete : 30℃  </v>
      </c>
      <c r="B687" s="523" t="s">
        <v>3083</v>
      </c>
      <c r="C687" s="523"/>
      <c r="D687" s="524" t="s">
        <v>2652</v>
      </c>
      <c r="E687" s="525" t="s">
        <v>2653</v>
      </c>
      <c r="F687" s="524" t="s">
        <v>2212</v>
      </c>
      <c r="G687" s="525" t="s">
        <v>3011</v>
      </c>
      <c r="H687" s="524" t="s">
        <v>2751</v>
      </c>
      <c r="I687" s="525" t="s">
        <v>2752</v>
      </c>
      <c r="J687" s="524" t="s">
        <v>1924</v>
      </c>
      <c r="K687" s="527"/>
      <c r="L687" s="524" t="s">
        <v>1922</v>
      </c>
      <c r="M687" s="527" t="s">
        <v>2753</v>
      </c>
      <c r="N687" s="524" t="s">
        <v>1929</v>
      </c>
      <c r="O687" s="527" t="s">
        <v>2761</v>
      </c>
      <c r="P687" s="524" t="s">
        <v>1924</v>
      </c>
      <c r="Q687" s="527"/>
      <c r="R687" s="524" t="s">
        <v>1924</v>
      </c>
      <c r="S687" s="527"/>
      <c r="T687" s="524" t="s">
        <v>2103</v>
      </c>
      <c r="U687" s="527" t="s">
        <v>3079</v>
      </c>
      <c r="V687" s="524" t="s">
        <v>1924</v>
      </c>
      <c r="W687" s="527"/>
      <c r="X687" s="524" t="s">
        <v>1924</v>
      </c>
      <c r="Y687" s="527" t="s">
        <v>1924</v>
      </c>
      <c r="Z687" s="528"/>
      <c r="AA687" s="528" t="s">
        <v>1924</v>
      </c>
      <c r="AB687" s="528"/>
      <c r="AC687" s="528"/>
      <c r="AD687" s="528"/>
      <c r="AE687" s="528"/>
      <c r="AF687" s="528"/>
      <c r="AG687" s="528"/>
      <c r="AH687" s="528"/>
      <c r="AI687" s="529" t="s">
        <v>1926</v>
      </c>
      <c r="AJ687" s="529" t="s">
        <v>1926</v>
      </c>
      <c r="AK687" s="523" t="s">
        <v>3080</v>
      </c>
      <c r="AL687" s="523" t="s">
        <v>3083</v>
      </c>
    </row>
    <row r="688" spans="1:38" ht="17.25" customHeight="1">
      <c r="A688" s="518" t="str">
        <f t="shared" si="10"/>
        <v xml:space="preserve">A03AE032-00005 Concrete Work Mass Concrete Work Structural Concrete  Cement Type-2 30MPa &lt; F'c (Cylinder Strength) ≤ 35MPa   Including Concrete Temperature Control (Pile Cooling &amp; Curing), Max Temperature of Concrete : 30℃  </v>
      </c>
      <c r="B688" s="523" t="s">
        <v>3084</v>
      </c>
      <c r="C688" s="523"/>
      <c r="D688" s="524" t="s">
        <v>2652</v>
      </c>
      <c r="E688" s="525" t="s">
        <v>2653</v>
      </c>
      <c r="F688" s="524" t="s">
        <v>2212</v>
      </c>
      <c r="G688" s="525" t="s">
        <v>3011</v>
      </c>
      <c r="H688" s="524" t="s">
        <v>2751</v>
      </c>
      <c r="I688" s="525" t="s">
        <v>2752</v>
      </c>
      <c r="J688" s="524" t="s">
        <v>1924</v>
      </c>
      <c r="K688" s="527"/>
      <c r="L688" s="524" t="s">
        <v>1929</v>
      </c>
      <c r="M688" s="527" t="s">
        <v>2757</v>
      </c>
      <c r="N688" s="524" t="s">
        <v>1929</v>
      </c>
      <c r="O688" s="527" t="s">
        <v>2761</v>
      </c>
      <c r="P688" s="524" t="s">
        <v>1924</v>
      </c>
      <c r="Q688" s="527"/>
      <c r="R688" s="524" t="s">
        <v>1924</v>
      </c>
      <c r="S688" s="527"/>
      <c r="T688" s="524" t="s">
        <v>2103</v>
      </c>
      <c r="U688" s="527" t="s">
        <v>3079</v>
      </c>
      <c r="V688" s="524" t="s">
        <v>1924</v>
      </c>
      <c r="W688" s="527"/>
      <c r="X688" s="524" t="s">
        <v>1924</v>
      </c>
      <c r="Y688" s="527" t="s">
        <v>1924</v>
      </c>
      <c r="Z688" s="528"/>
      <c r="AA688" s="528" t="s">
        <v>1924</v>
      </c>
      <c r="AB688" s="528"/>
      <c r="AC688" s="528"/>
      <c r="AD688" s="528"/>
      <c r="AE688" s="528"/>
      <c r="AF688" s="528"/>
      <c r="AG688" s="528"/>
      <c r="AH688" s="528"/>
      <c r="AI688" s="529" t="s">
        <v>1926</v>
      </c>
      <c r="AJ688" s="529" t="s">
        <v>1926</v>
      </c>
      <c r="AK688" s="523" t="s">
        <v>3080</v>
      </c>
      <c r="AL688" s="523" t="s">
        <v>3084</v>
      </c>
    </row>
    <row r="689" spans="1:38" ht="17.25" customHeight="1">
      <c r="A689" s="518" t="str">
        <f t="shared" si="10"/>
        <v xml:space="preserve">A03AE032-00006 Concrete Work Mass Concrete Work Structural Concrete  Cement Type-5 30MPa &lt; F'c (Cylinder Strength) ≤ 35MPa   Including Concrete Temperature Control (Pile Cooling &amp; Curing), Max Temperature of Concrete : 30℃  </v>
      </c>
      <c r="B689" s="523" t="s">
        <v>3085</v>
      </c>
      <c r="C689" s="523"/>
      <c r="D689" s="524" t="s">
        <v>2652</v>
      </c>
      <c r="E689" s="525" t="s">
        <v>2653</v>
      </c>
      <c r="F689" s="524" t="s">
        <v>2212</v>
      </c>
      <c r="G689" s="525" t="s">
        <v>3011</v>
      </c>
      <c r="H689" s="524" t="s">
        <v>2751</v>
      </c>
      <c r="I689" s="525" t="s">
        <v>2752</v>
      </c>
      <c r="J689" s="524" t="s">
        <v>1924</v>
      </c>
      <c r="K689" s="527"/>
      <c r="L689" s="524" t="s">
        <v>1932</v>
      </c>
      <c r="M689" s="527" t="s">
        <v>2759</v>
      </c>
      <c r="N689" s="524" t="s">
        <v>1929</v>
      </c>
      <c r="O689" s="527" t="s">
        <v>2761</v>
      </c>
      <c r="P689" s="524" t="s">
        <v>1924</v>
      </c>
      <c r="Q689" s="527"/>
      <c r="R689" s="524" t="s">
        <v>1924</v>
      </c>
      <c r="S689" s="527"/>
      <c r="T689" s="524" t="s">
        <v>2103</v>
      </c>
      <c r="U689" s="527" t="s">
        <v>3079</v>
      </c>
      <c r="V689" s="524" t="s">
        <v>1924</v>
      </c>
      <c r="W689" s="527"/>
      <c r="X689" s="524" t="s">
        <v>1924</v>
      </c>
      <c r="Y689" s="527" t="s">
        <v>1924</v>
      </c>
      <c r="Z689" s="528"/>
      <c r="AA689" s="528" t="s">
        <v>1924</v>
      </c>
      <c r="AB689" s="528"/>
      <c r="AC689" s="528"/>
      <c r="AD689" s="528"/>
      <c r="AE689" s="528"/>
      <c r="AF689" s="528"/>
      <c r="AG689" s="528"/>
      <c r="AH689" s="528"/>
      <c r="AI689" s="529" t="s">
        <v>1926</v>
      </c>
      <c r="AJ689" s="529" t="s">
        <v>1926</v>
      </c>
      <c r="AK689" s="523" t="s">
        <v>3080</v>
      </c>
      <c r="AL689" s="523" t="s">
        <v>3085</v>
      </c>
    </row>
    <row r="690" spans="1:38" ht="17.25" customHeight="1">
      <c r="A690" s="518" t="str">
        <f t="shared" si="10"/>
        <v xml:space="preserve">A03AE032-00007 Concrete Work Mass Concrete Work Structural Concrete  Cement Type-1 25MPa &lt; F'c (Cylinder Strength) ≤ 30MPa   Including Concrete Temperature Control (Pile Cooling &amp; Curing), Max Temperature of Concrete : 30℃  </v>
      </c>
      <c r="B690" s="523" t="s">
        <v>3086</v>
      </c>
      <c r="C690" s="523"/>
      <c r="D690" s="524" t="s">
        <v>2652</v>
      </c>
      <c r="E690" s="525" t="s">
        <v>2653</v>
      </c>
      <c r="F690" s="524" t="s">
        <v>2212</v>
      </c>
      <c r="G690" s="525" t="s">
        <v>3011</v>
      </c>
      <c r="H690" s="524" t="s">
        <v>2751</v>
      </c>
      <c r="I690" s="525" t="s">
        <v>2752</v>
      </c>
      <c r="J690" s="524" t="s">
        <v>1924</v>
      </c>
      <c r="K690" s="527"/>
      <c r="L690" s="524" t="s">
        <v>1922</v>
      </c>
      <c r="M690" s="527" t="s">
        <v>2753</v>
      </c>
      <c r="N690" s="524" t="s">
        <v>1932</v>
      </c>
      <c r="O690" s="527" t="s">
        <v>2765</v>
      </c>
      <c r="P690" s="524" t="s">
        <v>1924</v>
      </c>
      <c r="Q690" s="527"/>
      <c r="R690" s="524" t="s">
        <v>1924</v>
      </c>
      <c r="S690" s="527"/>
      <c r="T690" s="524" t="s">
        <v>2103</v>
      </c>
      <c r="U690" s="527" t="s">
        <v>3079</v>
      </c>
      <c r="V690" s="524" t="s">
        <v>1924</v>
      </c>
      <c r="W690" s="527"/>
      <c r="X690" s="524" t="s">
        <v>1924</v>
      </c>
      <c r="Y690" s="527" t="s">
        <v>1924</v>
      </c>
      <c r="Z690" s="528"/>
      <c r="AA690" s="528" t="s">
        <v>1924</v>
      </c>
      <c r="AB690" s="528"/>
      <c r="AC690" s="528"/>
      <c r="AD690" s="528"/>
      <c r="AE690" s="528"/>
      <c r="AF690" s="528"/>
      <c r="AG690" s="528"/>
      <c r="AH690" s="528"/>
      <c r="AI690" s="529" t="s">
        <v>1926</v>
      </c>
      <c r="AJ690" s="529" t="s">
        <v>1926</v>
      </c>
      <c r="AK690" s="523" t="s">
        <v>3080</v>
      </c>
      <c r="AL690" s="523" t="s">
        <v>3086</v>
      </c>
    </row>
    <row r="691" spans="1:38" ht="17.25" customHeight="1">
      <c r="A691" s="518" t="str">
        <f t="shared" si="10"/>
        <v xml:space="preserve">A03AE032-00008 Concrete Work Mass Concrete Work Structural Concrete  Cement Type-2 25MPa &lt; F'c (Cylinder Strength) ≤ 30MPa   Including Concrete Temperature Control (Pile Cooling &amp; Curing), Max Temperature of Concrete : 30℃  </v>
      </c>
      <c r="B691" s="523" t="s">
        <v>3087</v>
      </c>
      <c r="C691" s="523"/>
      <c r="D691" s="524" t="s">
        <v>2652</v>
      </c>
      <c r="E691" s="525" t="s">
        <v>2653</v>
      </c>
      <c r="F691" s="524" t="s">
        <v>2212</v>
      </c>
      <c r="G691" s="525" t="s">
        <v>3011</v>
      </c>
      <c r="H691" s="524" t="s">
        <v>2751</v>
      </c>
      <c r="I691" s="525" t="s">
        <v>2752</v>
      </c>
      <c r="J691" s="524" t="s">
        <v>1924</v>
      </c>
      <c r="K691" s="527"/>
      <c r="L691" s="524" t="s">
        <v>1929</v>
      </c>
      <c r="M691" s="527" t="s">
        <v>2757</v>
      </c>
      <c r="N691" s="524" t="s">
        <v>1932</v>
      </c>
      <c r="O691" s="527" t="s">
        <v>2765</v>
      </c>
      <c r="P691" s="524" t="s">
        <v>1924</v>
      </c>
      <c r="Q691" s="527"/>
      <c r="R691" s="524" t="s">
        <v>1924</v>
      </c>
      <c r="S691" s="527"/>
      <c r="T691" s="524" t="s">
        <v>2103</v>
      </c>
      <c r="U691" s="527" t="s">
        <v>3079</v>
      </c>
      <c r="V691" s="524" t="s">
        <v>1924</v>
      </c>
      <c r="W691" s="527"/>
      <c r="X691" s="524" t="s">
        <v>1924</v>
      </c>
      <c r="Y691" s="527" t="s">
        <v>1924</v>
      </c>
      <c r="Z691" s="528"/>
      <c r="AA691" s="528" t="s">
        <v>1924</v>
      </c>
      <c r="AB691" s="528"/>
      <c r="AC691" s="528"/>
      <c r="AD691" s="528"/>
      <c r="AE691" s="528"/>
      <c r="AF691" s="528"/>
      <c r="AG691" s="528"/>
      <c r="AH691" s="528"/>
      <c r="AI691" s="529" t="s">
        <v>1926</v>
      </c>
      <c r="AJ691" s="529" t="s">
        <v>1926</v>
      </c>
      <c r="AK691" s="523" t="s">
        <v>3080</v>
      </c>
      <c r="AL691" s="523" t="s">
        <v>3087</v>
      </c>
    </row>
    <row r="692" spans="1:38" ht="17.25" customHeight="1">
      <c r="A692" s="518" t="str">
        <f t="shared" si="10"/>
        <v xml:space="preserve">A03AE032-00009 Concrete Work Mass Concrete Work Structural Concrete  Cement Type-5 25MPa &lt; F'c (Cylinder Strength) ≤ 30MPa   Including Concrete Temperature Control (Pile Cooling &amp; Curing), Max Temperature of Concrete : 30℃  </v>
      </c>
      <c r="B692" s="523" t="s">
        <v>3088</v>
      </c>
      <c r="C692" s="523"/>
      <c r="D692" s="524" t="s">
        <v>2652</v>
      </c>
      <c r="E692" s="525" t="s">
        <v>2653</v>
      </c>
      <c r="F692" s="524" t="s">
        <v>2212</v>
      </c>
      <c r="G692" s="525" t="s">
        <v>3011</v>
      </c>
      <c r="H692" s="524" t="s">
        <v>2751</v>
      </c>
      <c r="I692" s="525" t="s">
        <v>2752</v>
      </c>
      <c r="J692" s="524" t="s">
        <v>1924</v>
      </c>
      <c r="K692" s="527"/>
      <c r="L692" s="524" t="s">
        <v>1932</v>
      </c>
      <c r="M692" s="527" t="s">
        <v>2759</v>
      </c>
      <c r="N692" s="524" t="s">
        <v>1932</v>
      </c>
      <c r="O692" s="527" t="s">
        <v>2765</v>
      </c>
      <c r="P692" s="524" t="s">
        <v>1924</v>
      </c>
      <c r="Q692" s="527"/>
      <c r="R692" s="524" t="s">
        <v>1924</v>
      </c>
      <c r="S692" s="527"/>
      <c r="T692" s="524" t="s">
        <v>2103</v>
      </c>
      <c r="U692" s="527" t="s">
        <v>3079</v>
      </c>
      <c r="V692" s="524" t="s">
        <v>1924</v>
      </c>
      <c r="W692" s="527"/>
      <c r="X692" s="524" t="s">
        <v>1924</v>
      </c>
      <c r="Y692" s="527" t="s">
        <v>1924</v>
      </c>
      <c r="Z692" s="528"/>
      <c r="AA692" s="528" t="s">
        <v>1924</v>
      </c>
      <c r="AB692" s="528"/>
      <c r="AC692" s="528"/>
      <c r="AD692" s="528"/>
      <c r="AE692" s="528"/>
      <c r="AF692" s="528"/>
      <c r="AG692" s="528"/>
      <c r="AH692" s="528"/>
      <c r="AI692" s="529" t="s">
        <v>1926</v>
      </c>
      <c r="AJ692" s="529" t="s">
        <v>1926</v>
      </c>
      <c r="AK692" s="523" t="s">
        <v>3080</v>
      </c>
      <c r="AL692" s="523" t="s">
        <v>3088</v>
      </c>
    </row>
    <row r="693" spans="1:38" ht="17.25" customHeight="1">
      <c r="A693" s="518" t="str">
        <f t="shared" si="10"/>
        <v xml:space="preserve">A03AE032-00010 Concrete Work Mass Concrete Work Structural Concrete  Cement Type-1 20MPa &lt; F'c (Cylinder Strength) ≤ 25MPa   Including Concrete Temperature Control (Pile Cooling &amp; Curing), Max Temperature of Concrete : 30℃  </v>
      </c>
      <c r="B693" s="523" t="s">
        <v>3089</v>
      </c>
      <c r="C693" s="523"/>
      <c r="D693" s="524" t="s">
        <v>2652</v>
      </c>
      <c r="E693" s="525" t="s">
        <v>2653</v>
      </c>
      <c r="F693" s="524" t="s">
        <v>2212</v>
      </c>
      <c r="G693" s="525" t="s">
        <v>3011</v>
      </c>
      <c r="H693" s="524" t="s">
        <v>2751</v>
      </c>
      <c r="I693" s="525" t="s">
        <v>2752</v>
      </c>
      <c r="J693" s="524" t="s">
        <v>1924</v>
      </c>
      <c r="K693" s="527"/>
      <c r="L693" s="524" t="s">
        <v>1922</v>
      </c>
      <c r="M693" s="527" t="s">
        <v>2753</v>
      </c>
      <c r="N693" s="524" t="s">
        <v>1936</v>
      </c>
      <c r="O693" s="527" t="s">
        <v>2769</v>
      </c>
      <c r="P693" s="524" t="s">
        <v>1924</v>
      </c>
      <c r="Q693" s="527"/>
      <c r="R693" s="524" t="s">
        <v>1924</v>
      </c>
      <c r="S693" s="527"/>
      <c r="T693" s="524" t="s">
        <v>2103</v>
      </c>
      <c r="U693" s="527" t="s">
        <v>3079</v>
      </c>
      <c r="V693" s="524" t="s">
        <v>1924</v>
      </c>
      <c r="W693" s="527"/>
      <c r="X693" s="524" t="s">
        <v>1924</v>
      </c>
      <c r="Y693" s="527" t="s">
        <v>1924</v>
      </c>
      <c r="Z693" s="528"/>
      <c r="AA693" s="528" t="s">
        <v>1924</v>
      </c>
      <c r="AB693" s="528"/>
      <c r="AC693" s="528"/>
      <c r="AD693" s="528"/>
      <c r="AE693" s="528"/>
      <c r="AF693" s="528"/>
      <c r="AG693" s="528"/>
      <c r="AH693" s="528"/>
      <c r="AI693" s="529" t="s">
        <v>1926</v>
      </c>
      <c r="AJ693" s="529" t="s">
        <v>1926</v>
      </c>
      <c r="AK693" s="523" t="s">
        <v>3080</v>
      </c>
      <c r="AL693" s="523" t="s">
        <v>3089</v>
      </c>
    </row>
    <row r="694" spans="1:38" ht="17.25" customHeight="1">
      <c r="A694" s="518" t="str">
        <f t="shared" si="10"/>
        <v xml:space="preserve">A03AE032-00011 Concrete Work Mass Concrete Work Structural Concrete  Cement Type-2 20MPa &lt; F'c (Cylinder Strength) ≤ 25MPa   Including Concrete Temperature Control (Pile Cooling &amp; Curing), Max Temperature of Concrete : 30℃  </v>
      </c>
      <c r="B694" s="523" t="s">
        <v>3090</v>
      </c>
      <c r="C694" s="523"/>
      <c r="D694" s="524" t="s">
        <v>2652</v>
      </c>
      <c r="E694" s="525" t="s">
        <v>2653</v>
      </c>
      <c r="F694" s="524" t="s">
        <v>2212</v>
      </c>
      <c r="G694" s="525" t="s">
        <v>3011</v>
      </c>
      <c r="H694" s="524" t="s">
        <v>2751</v>
      </c>
      <c r="I694" s="525" t="s">
        <v>2752</v>
      </c>
      <c r="J694" s="524" t="s">
        <v>1924</v>
      </c>
      <c r="K694" s="527"/>
      <c r="L694" s="524" t="s">
        <v>1929</v>
      </c>
      <c r="M694" s="527" t="s">
        <v>2757</v>
      </c>
      <c r="N694" s="524" t="s">
        <v>1936</v>
      </c>
      <c r="O694" s="527" t="s">
        <v>2769</v>
      </c>
      <c r="P694" s="524" t="s">
        <v>1924</v>
      </c>
      <c r="Q694" s="527"/>
      <c r="R694" s="524" t="s">
        <v>1924</v>
      </c>
      <c r="S694" s="527"/>
      <c r="T694" s="524" t="s">
        <v>2103</v>
      </c>
      <c r="U694" s="527" t="s">
        <v>3079</v>
      </c>
      <c r="V694" s="524" t="s">
        <v>1924</v>
      </c>
      <c r="W694" s="527"/>
      <c r="X694" s="524" t="s">
        <v>1924</v>
      </c>
      <c r="Y694" s="527" t="s">
        <v>1924</v>
      </c>
      <c r="Z694" s="528"/>
      <c r="AA694" s="528" t="s">
        <v>1924</v>
      </c>
      <c r="AB694" s="528"/>
      <c r="AC694" s="528"/>
      <c r="AD694" s="528"/>
      <c r="AE694" s="528"/>
      <c r="AF694" s="528"/>
      <c r="AG694" s="528"/>
      <c r="AH694" s="528"/>
      <c r="AI694" s="529" t="s">
        <v>1926</v>
      </c>
      <c r="AJ694" s="529" t="s">
        <v>1926</v>
      </c>
      <c r="AK694" s="523" t="s">
        <v>3080</v>
      </c>
      <c r="AL694" s="523" t="s">
        <v>3090</v>
      </c>
    </row>
    <row r="695" spans="1:38" ht="17.25" customHeight="1">
      <c r="A695" s="518" t="str">
        <f t="shared" si="10"/>
        <v xml:space="preserve">A03AE032-00012 Concrete Work Mass Concrete Work Structural Concrete  Cement Type-5 20MPa &lt; F'c (Cylinder Strength) ≤ 25MPa   Including Concrete Temperature Control (Pile Cooling &amp; Curing), Max Temperature of Concrete : 30℃  </v>
      </c>
      <c r="B695" s="523" t="s">
        <v>3091</v>
      </c>
      <c r="C695" s="523"/>
      <c r="D695" s="524" t="s">
        <v>2652</v>
      </c>
      <c r="E695" s="525" t="s">
        <v>2653</v>
      </c>
      <c r="F695" s="524" t="s">
        <v>2212</v>
      </c>
      <c r="G695" s="525" t="s">
        <v>3011</v>
      </c>
      <c r="H695" s="524" t="s">
        <v>2751</v>
      </c>
      <c r="I695" s="525" t="s">
        <v>2752</v>
      </c>
      <c r="J695" s="524" t="s">
        <v>1924</v>
      </c>
      <c r="K695" s="527"/>
      <c r="L695" s="524" t="s">
        <v>1932</v>
      </c>
      <c r="M695" s="527" t="s">
        <v>2759</v>
      </c>
      <c r="N695" s="524" t="s">
        <v>1936</v>
      </c>
      <c r="O695" s="527" t="s">
        <v>2769</v>
      </c>
      <c r="P695" s="524" t="s">
        <v>1924</v>
      </c>
      <c r="Q695" s="527"/>
      <c r="R695" s="524" t="s">
        <v>1924</v>
      </c>
      <c r="S695" s="527"/>
      <c r="T695" s="524" t="s">
        <v>2103</v>
      </c>
      <c r="U695" s="527" t="s">
        <v>3079</v>
      </c>
      <c r="V695" s="524" t="s">
        <v>1924</v>
      </c>
      <c r="W695" s="527"/>
      <c r="X695" s="524" t="s">
        <v>1924</v>
      </c>
      <c r="Y695" s="527" t="s">
        <v>1924</v>
      </c>
      <c r="Z695" s="528"/>
      <c r="AA695" s="528" t="s">
        <v>1924</v>
      </c>
      <c r="AB695" s="528"/>
      <c r="AC695" s="528"/>
      <c r="AD695" s="528"/>
      <c r="AE695" s="528"/>
      <c r="AF695" s="528"/>
      <c r="AG695" s="528"/>
      <c r="AH695" s="528"/>
      <c r="AI695" s="529" t="s">
        <v>1926</v>
      </c>
      <c r="AJ695" s="529" t="s">
        <v>1926</v>
      </c>
      <c r="AK695" s="523" t="s">
        <v>3080</v>
      </c>
      <c r="AL695" s="523" t="s">
        <v>3091</v>
      </c>
    </row>
    <row r="696" spans="1:38" ht="17.25" customHeight="1">
      <c r="A696" s="518" t="str">
        <f t="shared" si="10"/>
        <v xml:space="preserve">A03AE032-00013 Concrete Work Mass Concrete Work Structural Concrete  Cement Type-1 F'c (Cylinder Strength) ≤ 20MPa   Including Concrete Temperature Control (Pile Cooling &amp; Curing), Max Temperature of Concrete : 30℃  </v>
      </c>
      <c r="B696" s="523" t="s">
        <v>3092</v>
      </c>
      <c r="C696" s="523"/>
      <c r="D696" s="524" t="s">
        <v>2652</v>
      </c>
      <c r="E696" s="525" t="s">
        <v>2653</v>
      </c>
      <c r="F696" s="524" t="s">
        <v>2212</v>
      </c>
      <c r="G696" s="525" t="s">
        <v>3011</v>
      </c>
      <c r="H696" s="524" t="s">
        <v>2751</v>
      </c>
      <c r="I696" s="525" t="s">
        <v>2752</v>
      </c>
      <c r="J696" s="524" t="s">
        <v>1924</v>
      </c>
      <c r="K696" s="527"/>
      <c r="L696" s="524" t="s">
        <v>1922</v>
      </c>
      <c r="M696" s="527" t="s">
        <v>2753</v>
      </c>
      <c r="N696" s="524" t="s">
        <v>1939</v>
      </c>
      <c r="O696" s="527" t="s">
        <v>2773</v>
      </c>
      <c r="P696" s="524" t="s">
        <v>1924</v>
      </c>
      <c r="Q696" s="527"/>
      <c r="R696" s="524" t="s">
        <v>1924</v>
      </c>
      <c r="S696" s="527"/>
      <c r="T696" s="524" t="s">
        <v>2103</v>
      </c>
      <c r="U696" s="527" t="s">
        <v>3079</v>
      </c>
      <c r="V696" s="524" t="s">
        <v>1924</v>
      </c>
      <c r="W696" s="527"/>
      <c r="X696" s="524" t="s">
        <v>1924</v>
      </c>
      <c r="Y696" s="527" t="s">
        <v>1924</v>
      </c>
      <c r="Z696" s="528"/>
      <c r="AA696" s="528" t="s">
        <v>1924</v>
      </c>
      <c r="AB696" s="528"/>
      <c r="AC696" s="528"/>
      <c r="AD696" s="528"/>
      <c r="AE696" s="528"/>
      <c r="AF696" s="528"/>
      <c r="AG696" s="528"/>
      <c r="AH696" s="528"/>
      <c r="AI696" s="529" t="s">
        <v>1926</v>
      </c>
      <c r="AJ696" s="529" t="s">
        <v>1926</v>
      </c>
      <c r="AK696" s="523" t="s">
        <v>3080</v>
      </c>
      <c r="AL696" s="523" t="s">
        <v>3092</v>
      </c>
    </row>
    <row r="697" spans="1:38" ht="17.25" customHeight="1">
      <c r="A697" s="518" t="str">
        <f t="shared" si="10"/>
        <v xml:space="preserve">A03AE032-00014 Concrete Work Mass Concrete Work Structural Concrete  Cement Type-2 F'c (Cylinder Strength) ≤ 20MPa   Including Concrete Temperature Control (Pile Cooling &amp; Curing), Max Temperature of Concrete : 30℃  </v>
      </c>
      <c r="B697" s="523" t="s">
        <v>3093</v>
      </c>
      <c r="C697" s="523"/>
      <c r="D697" s="524" t="s">
        <v>2652</v>
      </c>
      <c r="E697" s="525" t="s">
        <v>2653</v>
      </c>
      <c r="F697" s="524" t="s">
        <v>2212</v>
      </c>
      <c r="G697" s="525" t="s">
        <v>3011</v>
      </c>
      <c r="H697" s="524" t="s">
        <v>2751</v>
      </c>
      <c r="I697" s="525" t="s">
        <v>2752</v>
      </c>
      <c r="J697" s="524" t="s">
        <v>1924</v>
      </c>
      <c r="K697" s="527"/>
      <c r="L697" s="524" t="s">
        <v>1929</v>
      </c>
      <c r="M697" s="527" t="s">
        <v>2757</v>
      </c>
      <c r="N697" s="524" t="s">
        <v>1939</v>
      </c>
      <c r="O697" s="527" t="s">
        <v>2773</v>
      </c>
      <c r="P697" s="524" t="s">
        <v>1924</v>
      </c>
      <c r="Q697" s="527"/>
      <c r="R697" s="524" t="s">
        <v>1924</v>
      </c>
      <c r="S697" s="527"/>
      <c r="T697" s="524" t="s">
        <v>2103</v>
      </c>
      <c r="U697" s="527" t="s">
        <v>3079</v>
      </c>
      <c r="V697" s="524" t="s">
        <v>1924</v>
      </c>
      <c r="W697" s="527"/>
      <c r="X697" s="524" t="s">
        <v>1924</v>
      </c>
      <c r="Y697" s="527" t="s">
        <v>1924</v>
      </c>
      <c r="Z697" s="528"/>
      <c r="AA697" s="528" t="s">
        <v>1924</v>
      </c>
      <c r="AB697" s="528"/>
      <c r="AC697" s="528"/>
      <c r="AD697" s="528"/>
      <c r="AE697" s="528"/>
      <c r="AF697" s="528"/>
      <c r="AG697" s="528"/>
      <c r="AH697" s="528"/>
      <c r="AI697" s="529" t="s">
        <v>1926</v>
      </c>
      <c r="AJ697" s="529" t="s">
        <v>1926</v>
      </c>
      <c r="AK697" s="523" t="s">
        <v>3080</v>
      </c>
      <c r="AL697" s="523" t="s">
        <v>3093</v>
      </c>
    </row>
    <row r="698" spans="1:38" ht="17.25" customHeight="1">
      <c r="A698" s="518" t="str">
        <f t="shared" si="10"/>
        <v xml:space="preserve">A03AE032-00015 Concrete Work Mass Concrete Work Structural Concrete  Cement Type-5 F'c (Cylinder Strength) ≤ 20MPa   Including Concrete Temperature Control (Pile Cooling &amp; Curing), Max Temperature of Concrete : 30℃  </v>
      </c>
      <c r="B698" s="523" t="s">
        <v>3094</v>
      </c>
      <c r="C698" s="523"/>
      <c r="D698" s="524" t="s">
        <v>2652</v>
      </c>
      <c r="E698" s="525" t="s">
        <v>2653</v>
      </c>
      <c r="F698" s="524" t="s">
        <v>2212</v>
      </c>
      <c r="G698" s="525" t="s">
        <v>3011</v>
      </c>
      <c r="H698" s="524" t="s">
        <v>2751</v>
      </c>
      <c r="I698" s="525" t="s">
        <v>2752</v>
      </c>
      <c r="J698" s="524" t="s">
        <v>1924</v>
      </c>
      <c r="K698" s="527"/>
      <c r="L698" s="524" t="s">
        <v>1932</v>
      </c>
      <c r="M698" s="527" t="s">
        <v>2759</v>
      </c>
      <c r="N698" s="524" t="s">
        <v>1939</v>
      </c>
      <c r="O698" s="527" t="s">
        <v>2773</v>
      </c>
      <c r="P698" s="524" t="s">
        <v>1924</v>
      </c>
      <c r="Q698" s="527"/>
      <c r="R698" s="524" t="s">
        <v>1924</v>
      </c>
      <c r="S698" s="527"/>
      <c r="T698" s="524" t="s">
        <v>2103</v>
      </c>
      <c r="U698" s="527" t="s">
        <v>3079</v>
      </c>
      <c r="V698" s="524" t="s">
        <v>1924</v>
      </c>
      <c r="W698" s="527"/>
      <c r="X698" s="524" t="s">
        <v>1924</v>
      </c>
      <c r="Y698" s="527" t="s">
        <v>1924</v>
      </c>
      <c r="Z698" s="528"/>
      <c r="AA698" s="528" t="s">
        <v>1924</v>
      </c>
      <c r="AB698" s="528"/>
      <c r="AC698" s="528"/>
      <c r="AD698" s="528"/>
      <c r="AE698" s="528"/>
      <c r="AF698" s="528"/>
      <c r="AG698" s="528"/>
      <c r="AH698" s="528"/>
      <c r="AI698" s="529" t="s">
        <v>1926</v>
      </c>
      <c r="AJ698" s="529" t="s">
        <v>1926</v>
      </c>
      <c r="AK698" s="523" t="s">
        <v>3080</v>
      </c>
      <c r="AL698" s="523" t="s">
        <v>3094</v>
      </c>
    </row>
    <row r="699" spans="1:38" ht="17.25" customHeight="1">
      <c r="A699" s="518" t="str">
        <f t="shared" si="10"/>
        <v xml:space="preserve">A03AE032-00016 Concrete Work Mass Concrete Work Structural Concrete  Cement Type-1 35MPa ≤ F'c (Cylinder Strength)    Including Concrete Temperature Control (Pile Cooling &amp; Curing), Max Temperature of Concrete : 30℃  </v>
      </c>
      <c r="B699" s="523" t="s">
        <v>3095</v>
      </c>
      <c r="C699" s="523"/>
      <c r="D699" s="524" t="s">
        <v>2652</v>
      </c>
      <c r="E699" s="525" t="s">
        <v>2653</v>
      </c>
      <c r="F699" s="524" t="s">
        <v>2212</v>
      </c>
      <c r="G699" s="525" t="s">
        <v>3011</v>
      </c>
      <c r="H699" s="524" t="s">
        <v>2751</v>
      </c>
      <c r="I699" s="525" t="s">
        <v>2752</v>
      </c>
      <c r="J699" s="524" t="s">
        <v>1924</v>
      </c>
      <c r="K699" s="527"/>
      <c r="L699" s="524" t="s">
        <v>1922</v>
      </c>
      <c r="M699" s="527" t="s">
        <v>2753</v>
      </c>
      <c r="N699" s="524" t="s">
        <v>2097</v>
      </c>
      <c r="O699" s="527" t="s">
        <v>2777</v>
      </c>
      <c r="P699" s="524" t="s">
        <v>1924</v>
      </c>
      <c r="Q699" s="527"/>
      <c r="R699" s="524" t="s">
        <v>1924</v>
      </c>
      <c r="S699" s="527"/>
      <c r="T699" s="524" t="s">
        <v>2103</v>
      </c>
      <c r="U699" s="527" t="s">
        <v>3079</v>
      </c>
      <c r="V699" s="524" t="s">
        <v>1924</v>
      </c>
      <c r="W699" s="527"/>
      <c r="X699" s="524" t="s">
        <v>1924</v>
      </c>
      <c r="Y699" s="527" t="s">
        <v>1924</v>
      </c>
      <c r="Z699" s="528"/>
      <c r="AA699" s="528" t="s">
        <v>1924</v>
      </c>
      <c r="AB699" s="528"/>
      <c r="AC699" s="528"/>
      <c r="AD699" s="528"/>
      <c r="AE699" s="528"/>
      <c r="AF699" s="528"/>
      <c r="AG699" s="528"/>
      <c r="AH699" s="528"/>
      <c r="AI699" s="529" t="s">
        <v>1926</v>
      </c>
      <c r="AJ699" s="529" t="s">
        <v>1926</v>
      </c>
      <c r="AK699" s="523" t="s">
        <v>3080</v>
      </c>
      <c r="AL699" s="523" t="s">
        <v>3095</v>
      </c>
    </row>
    <row r="700" spans="1:38" ht="17.25" customHeight="1">
      <c r="A700" s="518" t="str">
        <f t="shared" si="10"/>
        <v xml:space="preserve">A03AE032-00017 Concrete Work Mass Concrete Work Structural Concrete  Cement Type-2 35MPa ≤ F'c (Cylinder Strength)    Including Concrete Temperature Control (Pile Cooling &amp; Curing), Max Temperature of Concrete : 30℃  </v>
      </c>
      <c r="B700" s="523" t="s">
        <v>3096</v>
      </c>
      <c r="C700" s="523"/>
      <c r="D700" s="524" t="s">
        <v>2652</v>
      </c>
      <c r="E700" s="525" t="s">
        <v>2653</v>
      </c>
      <c r="F700" s="524" t="s">
        <v>2212</v>
      </c>
      <c r="G700" s="525" t="s">
        <v>3011</v>
      </c>
      <c r="H700" s="524" t="s">
        <v>2751</v>
      </c>
      <c r="I700" s="525" t="s">
        <v>2752</v>
      </c>
      <c r="J700" s="524" t="s">
        <v>1924</v>
      </c>
      <c r="K700" s="527"/>
      <c r="L700" s="524" t="s">
        <v>1929</v>
      </c>
      <c r="M700" s="527" t="s">
        <v>2757</v>
      </c>
      <c r="N700" s="524" t="s">
        <v>2097</v>
      </c>
      <c r="O700" s="527" t="s">
        <v>2777</v>
      </c>
      <c r="P700" s="524" t="s">
        <v>1924</v>
      </c>
      <c r="Q700" s="527"/>
      <c r="R700" s="524" t="s">
        <v>1924</v>
      </c>
      <c r="S700" s="527"/>
      <c r="T700" s="524" t="s">
        <v>2103</v>
      </c>
      <c r="U700" s="527" t="s">
        <v>3079</v>
      </c>
      <c r="V700" s="524" t="s">
        <v>1924</v>
      </c>
      <c r="W700" s="527"/>
      <c r="X700" s="524" t="s">
        <v>1924</v>
      </c>
      <c r="Y700" s="527" t="s">
        <v>1924</v>
      </c>
      <c r="Z700" s="528"/>
      <c r="AA700" s="528" t="s">
        <v>1924</v>
      </c>
      <c r="AB700" s="528"/>
      <c r="AC700" s="528"/>
      <c r="AD700" s="528"/>
      <c r="AE700" s="528"/>
      <c r="AF700" s="528"/>
      <c r="AG700" s="528"/>
      <c r="AH700" s="528"/>
      <c r="AI700" s="529" t="s">
        <v>1926</v>
      </c>
      <c r="AJ700" s="529" t="s">
        <v>1926</v>
      </c>
      <c r="AK700" s="523" t="s">
        <v>3080</v>
      </c>
      <c r="AL700" s="523" t="s">
        <v>3096</v>
      </c>
    </row>
    <row r="701" spans="1:38" ht="17.25" customHeight="1">
      <c r="A701" s="518" t="str">
        <f t="shared" si="10"/>
        <v xml:space="preserve">A03AE032-00018 Concrete Work Mass Concrete Work Structural Concrete  Cement Type-5 35MPa ≤ F'c (Cylinder Strength)    Including Concrete Temperature Control (Pile Cooling &amp; Curing), Max Temperature of Concrete : 30℃  </v>
      </c>
      <c r="B701" s="523" t="s">
        <v>3097</v>
      </c>
      <c r="C701" s="523"/>
      <c r="D701" s="524" t="s">
        <v>2652</v>
      </c>
      <c r="E701" s="525" t="s">
        <v>2653</v>
      </c>
      <c r="F701" s="524" t="s">
        <v>2212</v>
      </c>
      <c r="G701" s="525" t="s">
        <v>3011</v>
      </c>
      <c r="H701" s="524" t="s">
        <v>2751</v>
      </c>
      <c r="I701" s="525" t="s">
        <v>2752</v>
      </c>
      <c r="J701" s="524" t="s">
        <v>1924</v>
      </c>
      <c r="K701" s="527"/>
      <c r="L701" s="524" t="s">
        <v>1932</v>
      </c>
      <c r="M701" s="527" t="s">
        <v>2759</v>
      </c>
      <c r="N701" s="524" t="s">
        <v>2097</v>
      </c>
      <c r="O701" s="527" t="s">
        <v>2777</v>
      </c>
      <c r="P701" s="524" t="s">
        <v>1924</v>
      </c>
      <c r="Q701" s="527"/>
      <c r="R701" s="524" t="s">
        <v>1924</v>
      </c>
      <c r="S701" s="527"/>
      <c r="T701" s="524" t="s">
        <v>2103</v>
      </c>
      <c r="U701" s="527" t="s">
        <v>3079</v>
      </c>
      <c r="V701" s="524" t="s">
        <v>1924</v>
      </c>
      <c r="W701" s="527"/>
      <c r="X701" s="524" t="s">
        <v>1924</v>
      </c>
      <c r="Y701" s="527" t="s">
        <v>1924</v>
      </c>
      <c r="Z701" s="528"/>
      <c r="AA701" s="528" t="s">
        <v>1924</v>
      </c>
      <c r="AB701" s="528"/>
      <c r="AC701" s="528"/>
      <c r="AD701" s="528"/>
      <c r="AE701" s="528"/>
      <c r="AF701" s="528"/>
      <c r="AG701" s="528"/>
      <c r="AH701" s="528"/>
      <c r="AI701" s="529" t="s">
        <v>1926</v>
      </c>
      <c r="AJ701" s="529" t="s">
        <v>1926</v>
      </c>
      <c r="AK701" s="523" t="s">
        <v>3080</v>
      </c>
      <c r="AL701" s="523" t="s">
        <v>3097</v>
      </c>
    </row>
    <row r="702" spans="1:38" ht="17.25" customHeight="1">
      <c r="A702" s="518" t="str">
        <f t="shared" si="10"/>
        <v xml:space="preserve">A03AE032-00019 Concrete Work Mass Concrete Work Structural Concrete  Cement Type-1 30MPa ≤ F'c (Cylinder Strength) &lt; 35MPa   Including Concrete Temperature Control (Pile Cooling &amp; Curing), Max Temperature of Concrete : 30℃  </v>
      </c>
      <c r="B702" s="523" t="s">
        <v>3098</v>
      </c>
      <c r="C702" s="523"/>
      <c r="D702" s="524" t="s">
        <v>2652</v>
      </c>
      <c r="E702" s="525" t="s">
        <v>2653</v>
      </c>
      <c r="F702" s="524" t="s">
        <v>2212</v>
      </c>
      <c r="G702" s="525" t="s">
        <v>3011</v>
      </c>
      <c r="H702" s="524" t="s">
        <v>2751</v>
      </c>
      <c r="I702" s="525" t="s">
        <v>2752</v>
      </c>
      <c r="J702" s="524" t="s">
        <v>1924</v>
      </c>
      <c r="K702" s="527"/>
      <c r="L702" s="524" t="s">
        <v>1922</v>
      </c>
      <c r="M702" s="527" t="s">
        <v>2753</v>
      </c>
      <c r="N702" s="524" t="s">
        <v>2100</v>
      </c>
      <c r="O702" s="527" t="s">
        <v>2781</v>
      </c>
      <c r="P702" s="524" t="s">
        <v>1924</v>
      </c>
      <c r="Q702" s="527"/>
      <c r="R702" s="524" t="s">
        <v>1924</v>
      </c>
      <c r="S702" s="527"/>
      <c r="T702" s="524" t="s">
        <v>2103</v>
      </c>
      <c r="U702" s="527" t="s">
        <v>3079</v>
      </c>
      <c r="V702" s="524" t="s">
        <v>1924</v>
      </c>
      <c r="W702" s="527"/>
      <c r="X702" s="524" t="s">
        <v>1924</v>
      </c>
      <c r="Y702" s="527" t="s">
        <v>1924</v>
      </c>
      <c r="Z702" s="528"/>
      <c r="AA702" s="528" t="s">
        <v>1924</v>
      </c>
      <c r="AB702" s="528"/>
      <c r="AC702" s="528"/>
      <c r="AD702" s="528"/>
      <c r="AE702" s="528"/>
      <c r="AF702" s="528"/>
      <c r="AG702" s="528"/>
      <c r="AH702" s="528"/>
      <c r="AI702" s="529" t="s">
        <v>1926</v>
      </c>
      <c r="AJ702" s="529" t="s">
        <v>1926</v>
      </c>
      <c r="AK702" s="523" t="s">
        <v>3080</v>
      </c>
      <c r="AL702" s="523" t="s">
        <v>3098</v>
      </c>
    </row>
    <row r="703" spans="1:38" ht="17.25" customHeight="1">
      <c r="A703" s="518" t="str">
        <f t="shared" si="10"/>
        <v xml:space="preserve">A03AE032-00020 Concrete Work Mass Concrete Work Structural Concrete  Cement Type-2 30MPa ≤ F'c (Cylinder Strength) &lt; 35MPa   Including Concrete Temperature Control (Pile Cooling &amp; Curing), Max Temperature of Concrete : 30℃  </v>
      </c>
      <c r="B703" s="523" t="s">
        <v>3099</v>
      </c>
      <c r="C703" s="523"/>
      <c r="D703" s="524" t="s">
        <v>2652</v>
      </c>
      <c r="E703" s="525" t="s">
        <v>2653</v>
      </c>
      <c r="F703" s="524" t="s">
        <v>2212</v>
      </c>
      <c r="G703" s="525" t="s">
        <v>3011</v>
      </c>
      <c r="H703" s="524" t="s">
        <v>2751</v>
      </c>
      <c r="I703" s="525" t="s">
        <v>2752</v>
      </c>
      <c r="J703" s="524" t="s">
        <v>1924</v>
      </c>
      <c r="K703" s="527"/>
      <c r="L703" s="524" t="s">
        <v>1929</v>
      </c>
      <c r="M703" s="527" t="s">
        <v>2757</v>
      </c>
      <c r="N703" s="524" t="s">
        <v>2100</v>
      </c>
      <c r="O703" s="527" t="s">
        <v>2781</v>
      </c>
      <c r="P703" s="524" t="s">
        <v>1924</v>
      </c>
      <c r="Q703" s="527"/>
      <c r="R703" s="524" t="s">
        <v>1924</v>
      </c>
      <c r="S703" s="527"/>
      <c r="T703" s="524" t="s">
        <v>2103</v>
      </c>
      <c r="U703" s="527" t="s">
        <v>3079</v>
      </c>
      <c r="V703" s="524" t="s">
        <v>1924</v>
      </c>
      <c r="W703" s="527"/>
      <c r="X703" s="524" t="s">
        <v>1924</v>
      </c>
      <c r="Y703" s="527" t="s">
        <v>1924</v>
      </c>
      <c r="Z703" s="528"/>
      <c r="AA703" s="528" t="s">
        <v>1924</v>
      </c>
      <c r="AB703" s="528"/>
      <c r="AC703" s="528"/>
      <c r="AD703" s="528"/>
      <c r="AE703" s="528"/>
      <c r="AF703" s="528"/>
      <c r="AG703" s="528"/>
      <c r="AH703" s="528"/>
      <c r="AI703" s="529" t="s">
        <v>1926</v>
      </c>
      <c r="AJ703" s="529" t="s">
        <v>1926</v>
      </c>
      <c r="AK703" s="523" t="s">
        <v>3080</v>
      </c>
      <c r="AL703" s="523" t="s">
        <v>3099</v>
      </c>
    </row>
    <row r="704" spans="1:38" ht="17.25" customHeight="1">
      <c r="A704" s="518" t="str">
        <f t="shared" si="10"/>
        <v xml:space="preserve">A03AE032-00021 Concrete Work Mass Concrete Work Structural Concrete  Cement Type-5 30MPa ≤ F'c (Cylinder Strength) &lt; 35MPa   Including Concrete Temperature Control (Pile Cooling &amp; Curing), Max Temperature of Concrete : 30℃  </v>
      </c>
      <c r="B704" s="523" t="s">
        <v>3100</v>
      </c>
      <c r="C704" s="523"/>
      <c r="D704" s="524" t="s">
        <v>2652</v>
      </c>
      <c r="E704" s="525" t="s">
        <v>2653</v>
      </c>
      <c r="F704" s="524" t="s">
        <v>2212</v>
      </c>
      <c r="G704" s="525" t="s">
        <v>3011</v>
      </c>
      <c r="H704" s="524" t="s">
        <v>2751</v>
      </c>
      <c r="I704" s="525" t="s">
        <v>2752</v>
      </c>
      <c r="J704" s="524" t="s">
        <v>1924</v>
      </c>
      <c r="K704" s="527"/>
      <c r="L704" s="524" t="s">
        <v>1932</v>
      </c>
      <c r="M704" s="527" t="s">
        <v>2759</v>
      </c>
      <c r="N704" s="524" t="s">
        <v>2100</v>
      </c>
      <c r="O704" s="527" t="s">
        <v>2781</v>
      </c>
      <c r="P704" s="524" t="s">
        <v>1924</v>
      </c>
      <c r="Q704" s="527"/>
      <c r="R704" s="524" t="s">
        <v>1924</v>
      </c>
      <c r="S704" s="527"/>
      <c r="T704" s="524" t="s">
        <v>2103</v>
      </c>
      <c r="U704" s="527" t="s">
        <v>3079</v>
      </c>
      <c r="V704" s="524" t="s">
        <v>1924</v>
      </c>
      <c r="W704" s="527"/>
      <c r="X704" s="524" t="s">
        <v>1924</v>
      </c>
      <c r="Y704" s="527" t="s">
        <v>1924</v>
      </c>
      <c r="Z704" s="528"/>
      <c r="AA704" s="528" t="s">
        <v>1924</v>
      </c>
      <c r="AB704" s="528"/>
      <c r="AC704" s="528"/>
      <c r="AD704" s="528"/>
      <c r="AE704" s="528"/>
      <c r="AF704" s="528"/>
      <c r="AG704" s="528"/>
      <c r="AH704" s="528"/>
      <c r="AI704" s="529" t="s">
        <v>1926</v>
      </c>
      <c r="AJ704" s="529" t="s">
        <v>1926</v>
      </c>
      <c r="AK704" s="523" t="s">
        <v>3080</v>
      </c>
      <c r="AL704" s="523" t="s">
        <v>3100</v>
      </c>
    </row>
    <row r="705" spans="1:38" ht="17.25" customHeight="1">
      <c r="A705" s="518" t="str">
        <f t="shared" si="10"/>
        <v xml:space="preserve">A03AE032-00022 Concrete Work Mass Concrete Work Structural Concrete  Cement Type-1 25MPa ≤ F'c (Cylinder Strength) &lt; 30MPa   Including Concrete Temperature Control (Pile Cooling &amp; Curing), Max Temperature of Concrete : 30℃  </v>
      </c>
      <c r="B705" s="523" t="s">
        <v>3101</v>
      </c>
      <c r="C705" s="523"/>
      <c r="D705" s="524" t="s">
        <v>2652</v>
      </c>
      <c r="E705" s="525" t="s">
        <v>2653</v>
      </c>
      <c r="F705" s="524" t="s">
        <v>2212</v>
      </c>
      <c r="G705" s="525" t="s">
        <v>3011</v>
      </c>
      <c r="H705" s="524" t="s">
        <v>2751</v>
      </c>
      <c r="I705" s="525" t="s">
        <v>2752</v>
      </c>
      <c r="J705" s="524" t="s">
        <v>1924</v>
      </c>
      <c r="K705" s="527"/>
      <c r="L705" s="524" t="s">
        <v>1922</v>
      </c>
      <c r="M705" s="527" t="s">
        <v>2753</v>
      </c>
      <c r="N705" s="524" t="s">
        <v>2103</v>
      </c>
      <c r="O705" s="527" t="s">
        <v>2785</v>
      </c>
      <c r="P705" s="524" t="s">
        <v>1924</v>
      </c>
      <c r="Q705" s="527"/>
      <c r="R705" s="524" t="s">
        <v>1924</v>
      </c>
      <c r="S705" s="527"/>
      <c r="T705" s="524" t="s">
        <v>2103</v>
      </c>
      <c r="U705" s="527" t="s">
        <v>3079</v>
      </c>
      <c r="V705" s="524" t="s">
        <v>1924</v>
      </c>
      <c r="W705" s="527"/>
      <c r="X705" s="524" t="s">
        <v>1924</v>
      </c>
      <c r="Y705" s="527" t="s">
        <v>1924</v>
      </c>
      <c r="Z705" s="528"/>
      <c r="AA705" s="528" t="s">
        <v>1924</v>
      </c>
      <c r="AB705" s="528"/>
      <c r="AC705" s="528"/>
      <c r="AD705" s="528"/>
      <c r="AE705" s="528"/>
      <c r="AF705" s="528"/>
      <c r="AG705" s="528"/>
      <c r="AH705" s="528"/>
      <c r="AI705" s="529" t="s">
        <v>1926</v>
      </c>
      <c r="AJ705" s="529" t="s">
        <v>1926</v>
      </c>
      <c r="AK705" s="523" t="s">
        <v>3080</v>
      </c>
      <c r="AL705" s="523" t="s">
        <v>3101</v>
      </c>
    </row>
    <row r="706" spans="1:38" ht="17.25" customHeight="1">
      <c r="A706" s="518" t="str">
        <f t="shared" si="10"/>
        <v xml:space="preserve">A03AE032-00023 Concrete Work Mass Concrete Work Structural Concrete  Cement Type-2 25MPa ≤ F'c (Cylinder Strength) &lt; 30MPa   Including Concrete Temperature Control (Pile Cooling &amp; Curing), Max Temperature of Concrete : 30℃  </v>
      </c>
      <c r="B706" s="523" t="s">
        <v>3102</v>
      </c>
      <c r="C706" s="523"/>
      <c r="D706" s="524" t="s">
        <v>2652</v>
      </c>
      <c r="E706" s="525" t="s">
        <v>2653</v>
      </c>
      <c r="F706" s="524" t="s">
        <v>2212</v>
      </c>
      <c r="G706" s="525" t="s">
        <v>3011</v>
      </c>
      <c r="H706" s="524" t="s">
        <v>2751</v>
      </c>
      <c r="I706" s="525" t="s">
        <v>2752</v>
      </c>
      <c r="J706" s="524" t="s">
        <v>1924</v>
      </c>
      <c r="K706" s="527"/>
      <c r="L706" s="524" t="s">
        <v>1929</v>
      </c>
      <c r="M706" s="527" t="s">
        <v>2757</v>
      </c>
      <c r="N706" s="524" t="s">
        <v>2103</v>
      </c>
      <c r="O706" s="527" t="s">
        <v>2785</v>
      </c>
      <c r="P706" s="524" t="s">
        <v>1924</v>
      </c>
      <c r="Q706" s="527"/>
      <c r="R706" s="524" t="s">
        <v>1924</v>
      </c>
      <c r="S706" s="527"/>
      <c r="T706" s="524" t="s">
        <v>2103</v>
      </c>
      <c r="U706" s="527" t="s">
        <v>3079</v>
      </c>
      <c r="V706" s="524" t="s">
        <v>1924</v>
      </c>
      <c r="W706" s="527"/>
      <c r="X706" s="524" t="s">
        <v>1924</v>
      </c>
      <c r="Y706" s="527" t="s">
        <v>1924</v>
      </c>
      <c r="Z706" s="528"/>
      <c r="AA706" s="528" t="s">
        <v>1924</v>
      </c>
      <c r="AB706" s="528"/>
      <c r="AC706" s="528"/>
      <c r="AD706" s="528"/>
      <c r="AE706" s="528"/>
      <c r="AF706" s="528"/>
      <c r="AG706" s="528"/>
      <c r="AH706" s="528"/>
      <c r="AI706" s="529" t="s">
        <v>1926</v>
      </c>
      <c r="AJ706" s="529" t="s">
        <v>1926</v>
      </c>
      <c r="AK706" s="523" t="s">
        <v>3080</v>
      </c>
      <c r="AL706" s="523" t="s">
        <v>3102</v>
      </c>
    </row>
    <row r="707" spans="1:38" ht="17.25" customHeight="1">
      <c r="A707" s="518" t="str">
        <f t="shared" si="10"/>
        <v xml:space="preserve">A03AE032-00024 Concrete Work Mass Concrete Work Structural Concrete  Cement Type-5 25MPa ≤ F'c (Cylinder Strength) &lt; 30MPa   Including Concrete Temperature Control (Pile Cooling &amp; Curing), Max Temperature of Concrete : 30℃  </v>
      </c>
      <c r="B707" s="523" t="s">
        <v>3103</v>
      </c>
      <c r="C707" s="523"/>
      <c r="D707" s="524" t="s">
        <v>2652</v>
      </c>
      <c r="E707" s="525" t="s">
        <v>2653</v>
      </c>
      <c r="F707" s="524" t="s">
        <v>2212</v>
      </c>
      <c r="G707" s="525" t="s">
        <v>3011</v>
      </c>
      <c r="H707" s="524" t="s">
        <v>2751</v>
      </c>
      <c r="I707" s="525" t="s">
        <v>2752</v>
      </c>
      <c r="J707" s="524" t="s">
        <v>1924</v>
      </c>
      <c r="K707" s="527"/>
      <c r="L707" s="524" t="s">
        <v>1932</v>
      </c>
      <c r="M707" s="527" t="s">
        <v>2759</v>
      </c>
      <c r="N707" s="524" t="s">
        <v>2103</v>
      </c>
      <c r="O707" s="527" t="s">
        <v>2785</v>
      </c>
      <c r="P707" s="524" t="s">
        <v>1924</v>
      </c>
      <c r="Q707" s="527"/>
      <c r="R707" s="524" t="s">
        <v>1924</v>
      </c>
      <c r="S707" s="527"/>
      <c r="T707" s="524" t="s">
        <v>2103</v>
      </c>
      <c r="U707" s="527" t="s">
        <v>3079</v>
      </c>
      <c r="V707" s="524" t="s">
        <v>1924</v>
      </c>
      <c r="W707" s="527"/>
      <c r="X707" s="524" t="s">
        <v>1924</v>
      </c>
      <c r="Y707" s="527" t="s">
        <v>1924</v>
      </c>
      <c r="Z707" s="528"/>
      <c r="AA707" s="528" t="s">
        <v>1924</v>
      </c>
      <c r="AB707" s="528"/>
      <c r="AC707" s="528"/>
      <c r="AD707" s="528"/>
      <c r="AE707" s="528"/>
      <c r="AF707" s="528"/>
      <c r="AG707" s="528"/>
      <c r="AH707" s="528"/>
      <c r="AI707" s="529" t="s">
        <v>1926</v>
      </c>
      <c r="AJ707" s="529" t="s">
        <v>1926</v>
      </c>
      <c r="AK707" s="523" t="s">
        <v>3080</v>
      </c>
      <c r="AL707" s="523" t="s">
        <v>3103</v>
      </c>
    </row>
    <row r="708" spans="1:38" ht="17.25" customHeight="1">
      <c r="A708" s="518" t="str">
        <f t="shared" si="10"/>
        <v xml:space="preserve">A03AE032-00025 Concrete Work Mass Concrete Work Structural Concrete  Cement Type-1 20MPa ≤ F'c (Cylinder Strength) &lt; 25MPa   Including Concrete Temperature Control (Pile Cooling &amp; Curing), Max Temperature of Concrete : 30℃  </v>
      </c>
      <c r="B708" s="523" t="s">
        <v>3104</v>
      </c>
      <c r="C708" s="523"/>
      <c r="D708" s="524" t="s">
        <v>2652</v>
      </c>
      <c r="E708" s="525" t="s">
        <v>2653</v>
      </c>
      <c r="F708" s="524" t="s">
        <v>2212</v>
      </c>
      <c r="G708" s="525" t="s">
        <v>3011</v>
      </c>
      <c r="H708" s="524" t="s">
        <v>2751</v>
      </c>
      <c r="I708" s="525" t="s">
        <v>2752</v>
      </c>
      <c r="J708" s="524" t="s">
        <v>1924</v>
      </c>
      <c r="K708" s="527"/>
      <c r="L708" s="524" t="s">
        <v>1922</v>
      </c>
      <c r="M708" s="527" t="s">
        <v>2753</v>
      </c>
      <c r="N708" s="524" t="s">
        <v>2106</v>
      </c>
      <c r="O708" s="527" t="s">
        <v>2789</v>
      </c>
      <c r="P708" s="524" t="s">
        <v>1924</v>
      </c>
      <c r="Q708" s="527"/>
      <c r="R708" s="524" t="s">
        <v>1924</v>
      </c>
      <c r="S708" s="527"/>
      <c r="T708" s="524" t="s">
        <v>2103</v>
      </c>
      <c r="U708" s="527" t="s">
        <v>3079</v>
      </c>
      <c r="V708" s="524" t="s">
        <v>1924</v>
      </c>
      <c r="W708" s="527"/>
      <c r="X708" s="524" t="s">
        <v>1924</v>
      </c>
      <c r="Y708" s="527" t="s">
        <v>1924</v>
      </c>
      <c r="Z708" s="528"/>
      <c r="AA708" s="528" t="s">
        <v>1924</v>
      </c>
      <c r="AB708" s="528"/>
      <c r="AC708" s="528"/>
      <c r="AD708" s="528"/>
      <c r="AE708" s="528"/>
      <c r="AF708" s="528"/>
      <c r="AG708" s="528"/>
      <c r="AH708" s="528"/>
      <c r="AI708" s="529" t="s">
        <v>1926</v>
      </c>
      <c r="AJ708" s="529" t="s">
        <v>1926</v>
      </c>
      <c r="AK708" s="523" t="s">
        <v>3080</v>
      </c>
      <c r="AL708" s="523" t="s">
        <v>3104</v>
      </c>
    </row>
    <row r="709" spans="1:38" ht="17.25" customHeight="1">
      <c r="A709" s="518" t="str">
        <f t="shared" si="10"/>
        <v xml:space="preserve">A03AE032-00026 Concrete Work Mass Concrete Work Structural Concrete  Cement Type-2 20MPa ≤ F'c (Cylinder Strength) &lt; 25MPa   Including Concrete Temperature Control (Pile Cooling &amp; Curing), Max Temperature of Concrete : 30℃  </v>
      </c>
      <c r="B709" s="523" t="s">
        <v>3105</v>
      </c>
      <c r="C709" s="523"/>
      <c r="D709" s="524" t="s">
        <v>2652</v>
      </c>
      <c r="E709" s="525" t="s">
        <v>2653</v>
      </c>
      <c r="F709" s="524" t="s">
        <v>2212</v>
      </c>
      <c r="G709" s="525" t="s">
        <v>3011</v>
      </c>
      <c r="H709" s="524" t="s">
        <v>2751</v>
      </c>
      <c r="I709" s="525" t="s">
        <v>2752</v>
      </c>
      <c r="J709" s="524" t="s">
        <v>1924</v>
      </c>
      <c r="K709" s="527"/>
      <c r="L709" s="524" t="s">
        <v>1929</v>
      </c>
      <c r="M709" s="527" t="s">
        <v>2757</v>
      </c>
      <c r="N709" s="524" t="s">
        <v>2106</v>
      </c>
      <c r="O709" s="527" t="s">
        <v>2789</v>
      </c>
      <c r="P709" s="524" t="s">
        <v>1924</v>
      </c>
      <c r="Q709" s="527"/>
      <c r="R709" s="524" t="s">
        <v>1924</v>
      </c>
      <c r="S709" s="527"/>
      <c r="T709" s="524" t="s">
        <v>2103</v>
      </c>
      <c r="U709" s="527" t="s">
        <v>3079</v>
      </c>
      <c r="V709" s="524" t="s">
        <v>1924</v>
      </c>
      <c r="W709" s="527"/>
      <c r="X709" s="524" t="s">
        <v>1924</v>
      </c>
      <c r="Y709" s="527" t="s">
        <v>1924</v>
      </c>
      <c r="Z709" s="528"/>
      <c r="AA709" s="528" t="s">
        <v>1924</v>
      </c>
      <c r="AB709" s="528"/>
      <c r="AC709" s="528"/>
      <c r="AD709" s="528"/>
      <c r="AE709" s="528"/>
      <c r="AF709" s="528"/>
      <c r="AG709" s="528"/>
      <c r="AH709" s="528"/>
      <c r="AI709" s="529" t="s">
        <v>1926</v>
      </c>
      <c r="AJ709" s="529" t="s">
        <v>1926</v>
      </c>
      <c r="AK709" s="523" t="s">
        <v>3080</v>
      </c>
      <c r="AL709" s="523" t="s">
        <v>3105</v>
      </c>
    </row>
    <row r="710" spans="1:38" ht="17.25" customHeight="1">
      <c r="A710" s="518" t="str">
        <f t="shared" si="10"/>
        <v xml:space="preserve">A03AE032-00027 Concrete Work Mass Concrete Work Structural Concrete  Cement Type-5 20MPa ≤ F'c (Cylinder Strength) &lt; 25MPa   Including Concrete Temperature Control (Pile Cooling &amp; Curing), Max Temperature of Concrete : 30℃  </v>
      </c>
      <c r="B710" s="523" t="s">
        <v>3106</v>
      </c>
      <c r="C710" s="523"/>
      <c r="D710" s="524" t="s">
        <v>2652</v>
      </c>
      <c r="E710" s="525" t="s">
        <v>2653</v>
      </c>
      <c r="F710" s="524" t="s">
        <v>2212</v>
      </c>
      <c r="G710" s="525" t="s">
        <v>3011</v>
      </c>
      <c r="H710" s="524" t="s">
        <v>2751</v>
      </c>
      <c r="I710" s="525" t="s">
        <v>2752</v>
      </c>
      <c r="J710" s="524" t="s">
        <v>1924</v>
      </c>
      <c r="K710" s="527"/>
      <c r="L710" s="524" t="s">
        <v>1932</v>
      </c>
      <c r="M710" s="527" t="s">
        <v>2759</v>
      </c>
      <c r="N710" s="524" t="s">
        <v>2106</v>
      </c>
      <c r="O710" s="527" t="s">
        <v>2789</v>
      </c>
      <c r="P710" s="524" t="s">
        <v>1924</v>
      </c>
      <c r="Q710" s="527"/>
      <c r="R710" s="524" t="s">
        <v>1924</v>
      </c>
      <c r="S710" s="527"/>
      <c r="T710" s="524" t="s">
        <v>2103</v>
      </c>
      <c r="U710" s="527" t="s">
        <v>3079</v>
      </c>
      <c r="V710" s="524" t="s">
        <v>1924</v>
      </c>
      <c r="W710" s="527"/>
      <c r="X710" s="524" t="s">
        <v>1924</v>
      </c>
      <c r="Y710" s="527" t="s">
        <v>1924</v>
      </c>
      <c r="Z710" s="528"/>
      <c r="AA710" s="528" t="s">
        <v>1924</v>
      </c>
      <c r="AB710" s="528"/>
      <c r="AC710" s="528"/>
      <c r="AD710" s="528"/>
      <c r="AE710" s="528"/>
      <c r="AF710" s="528"/>
      <c r="AG710" s="528"/>
      <c r="AH710" s="528"/>
      <c r="AI710" s="529" t="s">
        <v>1926</v>
      </c>
      <c r="AJ710" s="529" t="s">
        <v>1926</v>
      </c>
      <c r="AK710" s="523" t="s">
        <v>3080</v>
      </c>
      <c r="AL710" s="523" t="s">
        <v>3106</v>
      </c>
    </row>
    <row r="711" spans="1:38" ht="17.25" customHeight="1">
      <c r="A711" s="518" t="str">
        <f t="shared" si="10"/>
        <v xml:space="preserve">A03AE032-00028 Concrete Work Mass Concrete Work Structural Concrete  Cement Type-1 F'c (Cylinder Strength) &lt; 20MPa   Including Concrete Temperature Control (Pile Cooling &amp; Curing), Max Temperature of Concrete : 30℃  </v>
      </c>
      <c r="B711" s="523" t="s">
        <v>3107</v>
      </c>
      <c r="C711" s="523"/>
      <c r="D711" s="524" t="s">
        <v>2652</v>
      </c>
      <c r="E711" s="525" t="s">
        <v>2653</v>
      </c>
      <c r="F711" s="524" t="s">
        <v>2212</v>
      </c>
      <c r="G711" s="525" t="s">
        <v>3011</v>
      </c>
      <c r="H711" s="524" t="s">
        <v>2751</v>
      </c>
      <c r="I711" s="525" t="s">
        <v>2752</v>
      </c>
      <c r="J711" s="524" t="s">
        <v>1924</v>
      </c>
      <c r="K711" s="527"/>
      <c r="L711" s="524" t="s">
        <v>1922</v>
      </c>
      <c r="M711" s="527" t="s">
        <v>2753</v>
      </c>
      <c r="N711" s="524" t="s">
        <v>2793</v>
      </c>
      <c r="O711" s="527" t="s">
        <v>2794</v>
      </c>
      <c r="P711" s="524" t="s">
        <v>1924</v>
      </c>
      <c r="Q711" s="527"/>
      <c r="R711" s="524" t="s">
        <v>1924</v>
      </c>
      <c r="S711" s="527"/>
      <c r="T711" s="524" t="s">
        <v>2103</v>
      </c>
      <c r="U711" s="527" t="s">
        <v>3079</v>
      </c>
      <c r="V711" s="524" t="s">
        <v>1924</v>
      </c>
      <c r="W711" s="527"/>
      <c r="X711" s="524" t="s">
        <v>1924</v>
      </c>
      <c r="Y711" s="527" t="s">
        <v>1924</v>
      </c>
      <c r="Z711" s="528"/>
      <c r="AA711" s="528" t="s">
        <v>1924</v>
      </c>
      <c r="AB711" s="528"/>
      <c r="AC711" s="528"/>
      <c r="AD711" s="528"/>
      <c r="AE711" s="528"/>
      <c r="AF711" s="528"/>
      <c r="AG711" s="528"/>
      <c r="AH711" s="528"/>
      <c r="AI711" s="529" t="s">
        <v>1926</v>
      </c>
      <c r="AJ711" s="529" t="s">
        <v>1926</v>
      </c>
      <c r="AK711" s="523" t="s">
        <v>3080</v>
      </c>
      <c r="AL711" s="523" t="s">
        <v>3107</v>
      </c>
    </row>
    <row r="712" spans="1:38" ht="17.25" customHeight="1">
      <c r="A712" s="518" t="str">
        <f t="shared" ref="A712:A775" si="11">B712&amp;" "&amp;E712&amp;" "&amp;G712&amp;" "&amp;I712&amp;" "&amp;K712&amp;" "&amp;M712&amp;" "&amp;O712&amp;" "&amp;Q712&amp;" "&amp;S712&amp;" "&amp;U712&amp;" "&amp;W712&amp;" "&amp;Y712</f>
        <v xml:space="preserve">A03AE032-00029 Concrete Work Mass Concrete Work Structural Concrete  Cement Type-2 F'c (Cylinder Strength) &lt; 20MPa   Including Concrete Temperature Control (Pile Cooling &amp; Curing), Max Temperature of Concrete : 30℃  </v>
      </c>
      <c r="B712" s="523" t="s">
        <v>3108</v>
      </c>
      <c r="C712" s="523"/>
      <c r="D712" s="524" t="s">
        <v>2652</v>
      </c>
      <c r="E712" s="525" t="s">
        <v>2653</v>
      </c>
      <c r="F712" s="524" t="s">
        <v>2212</v>
      </c>
      <c r="G712" s="525" t="s">
        <v>3011</v>
      </c>
      <c r="H712" s="524" t="s">
        <v>2751</v>
      </c>
      <c r="I712" s="525" t="s">
        <v>2752</v>
      </c>
      <c r="J712" s="524" t="s">
        <v>1924</v>
      </c>
      <c r="K712" s="527"/>
      <c r="L712" s="524" t="s">
        <v>1929</v>
      </c>
      <c r="M712" s="527" t="s">
        <v>2757</v>
      </c>
      <c r="N712" s="524" t="s">
        <v>2793</v>
      </c>
      <c r="O712" s="527" t="s">
        <v>2794</v>
      </c>
      <c r="P712" s="524" t="s">
        <v>1924</v>
      </c>
      <c r="Q712" s="527"/>
      <c r="R712" s="524" t="s">
        <v>1924</v>
      </c>
      <c r="S712" s="527"/>
      <c r="T712" s="524" t="s">
        <v>2103</v>
      </c>
      <c r="U712" s="527" t="s">
        <v>3079</v>
      </c>
      <c r="V712" s="524" t="s">
        <v>1924</v>
      </c>
      <c r="W712" s="527"/>
      <c r="X712" s="524" t="s">
        <v>1924</v>
      </c>
      <c r="Y712" s="527" t="s">
        <v>1924</v>
      </c>
      <c r="Z712" s="528"/>
      <c r="AA712" s="528" t="s">
        <v>1924</v>
      </c>
      <c r="AB712" s="528"/>
      <c r="AC712" s="528"/>
      <c r="AD712" s="528"/>
      <c r="AE712" s="528"/>
      <c r="AF712" s="528"/>
      <c r="AG712" s="528"/>
      <c r="AH712" s="528"/>
      <c r="AI712" s="529" t="s">
        <v>1926</v>
      </c>
      <c r="AJ712" s="529" t="s">
        <v>1926</v>
      </c>
      <c r="AK712" s="523" t="s">
        <v>3080</v>
      </c>
      <c r="AL712" s="523" t="s">
        <v>3108</v>
      </c>
    </row>
    <row r="713" spans="1:38" ht="17.25" customHeight="1">
      <c r="A713" s="518" t="str">
        <f t="shared" si="11"/>
        <v xml:space="preserve">A03AE032-00030 Concrete Work Mass Concrete Work Structural Concrete  Cement Type-5 F'c (Cylinder Strength) &lt; 20MPa   Including Concrete Temperature Control (Pile Cooling &amp; Curing), Max Temperature of Concrete : 30℃  </v>
      </c>
      <c r="B713" s="523" t="s">
        <v>3109</v>
      </c>
      <c r="C713" s="523"/>
      <c r="D713" s="524" t="s">
        <v>2652</v>
      </c>
      <c r="E713" s="525" t="s">
        <v>2653</v>
      </c>
      <c r="F713" s="524" t="s">
        <v>2212</v>
      </c>
      <c r="G713" s="525" t="s">
        <v>3011</v>
      </c>
      <c r="H713" s="524" t="s">
        <v>2751</v>
      </c>
      <c r="I713" s="525" t="s">
        <v>2752</v>
      </c>
      <c r="J713" s="524" t="s">
        <v>1924</v>
      </c>
      <c r="K713" s="527"/>
      <c r="L713" s="524" t="s">
        <v>1932</v>
      </c>
      <c r="M713" s="527" t="s">
        <v>2759</v>
      </c>
      <c r="N713" s="524" t="s">
        <v>2793</v>
      </c>
      <c r="O713" s="527" t="s">
        <v>2794</v>
      </c>
      <c r="P713" s="524" t="s">
        <v>1924</v>
      </c>
      <c r="Q713" s="527"/>
      <c r="R713" s="524" t="s">
        <v>1924</v>
      </c>
      <c r="S713" s="527"/>
      <c r="T713" s="524" t="s">
        <v>2103</v>
      </c>
      <c r="U713" s="527" t="s">
        <v>3079</v>
      </c>
      <c r="V713" s="524" t="s">
        <v>1924</v>
      </c>
      <c r="W713" s="527"/>
      <c r="X713" s="524" t="s">
        <v>1924</v>
      </c>
      <c r="Y713" s="527" t="s">
        <v>1924</v>
      </c>
      <c r="Z713" s="528"/>
      <c r="AA713" s="528" t="s">
        <v>1924</v>
      </c>
      <c r="AB713" s="528"/>
      <c r="AC713" s="528"/>
      <c r="AD713" s="528"/>
      <c r="AE713" s="528"/>
      <c r="AF713" s="528"/>
      <c r="AG713" s="528"/>
      <c r="AH713" s="528"/>
      <c r="AI713" s="529" t="s">
        <v>1926</v>
      </c>
      <c r="AJ713" s="529" t="s">
        <v>1926</v>
      </c>
      <c r="AK713" s="523" t="s">
        <v>3080</v>
      </c>
      <c r="AL713" s="523" t="s">
        <v>3109</v>
      </c>
    </row>
    <row r="714" spans="1:38" ht="17.25" customHeight="1">
      <c r="A714" s="518" t="str">
        <f t="shared" si="11"/>
        <v xml:space="preserve">A03AE034-00001 Concrete Work Mass Concrete Work Lean Concrete (including Form work)  Cement Type-1 F'c (Cylinder Strength) &gt; 20MPa     </v>
      </c>
      <c r="B714" s="523" t="s">
        <v>3110</v>
      </c>
      <c r="C714" s="523"/>
      <c r="D714" s="524" t="s">
        <v>2652</v>
      </c>
      <c r="E714" s="525" t="s">
        <v>2653</v>
      </c>
      <c r="F714" s="524" t="s">
        <v>2212</v>
      </c>
      <c r="G714" s="525" t="s">
        <v>3011</v>
      </c>
      <c r="H714" s="524" t="s">
        <v>2831</v>
      </c>
      <c r="I714" s="525" t="s">
        <v>2832</v>
      </c>
      <c r="J714" s="524" t="s">
        <v>1924</v>
      </c>
      <c r="K714" s="527"/>
      <c r="L714" s="524" t="s">
        <v>1922</v>
      </c>
      <c r="M714" s="527" t="s">
        <v>2753</v>
      </c>
      <c r="N714" s="524" t="s">
        <v>1941</v>
      </c>
      <c r="O714" s="527" t="s">
        <v>2833</v>
      </c>
      <c r="P714" s="524" t="s">
        <v>1924</v>
      </c>
      <c r="Q714" s="527"/>
      <c r="R714" s="524" t="s">
        <v>1924</v>
      </c>
      <c r="S714" s="527"/>
      <c r="T714" s="524" t="s">
        <v>1924</v>
      </c>
      <c r="U714" s="527" t="s">
        <v>1924</v>
      </c>
      <c r="V714" s="524" t="s">
        <v>1924</v>
      </c>
      <c r="W714" s="527"/>
      <c r="X714" s="524" t="s">
        <v>1924</v>
      </c>
      <c r="Y714" s="527" t="s">
        <v>1924</v>
      </c>
      <c r="Z714" s="528"/>
      <c r="AA714" s="528" t="s">
        <v>1924</v>
      </c>
      <c r="AB714" s="528"/>
      <c r="AC714" s="528"/>
      <c r="AD714" s="528"/>
      <c r="AE714" s="528"/>
      <c r="AF714" s="528"/>
      <c r="AG714" s="528"/>
      <c r="AH714" s="528"/>
      <c r="AI714" s="529" t="s">
        <v>1926</v>
      </c>
      <c r="AJ714" s="529" t="s">
        <v>1926</v>
      </c>
      <c r="AK714" s="523" t="s">
        <v>3111</v>
      </c>
      <c r="AL714" s="523" t="s">
        <v>3110</v>
      </c>
    </row>
    <row r="715" spans="1:38" ht="17.25" customHeight="1">
      <c r="A715" s="518" t="str">
        <f t="shared" si="11"/>
        <v xml:space="preserve">A03AE034-00002 Concrete Work Mass Concrete Work Lean Concrete (including Form work)  Cement Type-2 F'c (Cylinder Strength) &gt; 20MPa     </v>
      </c>
      <c r="B715" s="523" t="s">
        <v>3112</v>
      </c>
      <c r="C715" s="523"/>
      <c r="D715" s="524" t="s">
        <v>2652</v>
      </c>
      <c r="E715" s="525" t="s">
        <v>2653</v>
      </c>
      <c r="F715" s="524" t="s">
        <v>2212</v>
      </c>
      <c r="G715" s="525" t="s">
        <v>3011</v>
      </c>
      <c r="H715" s="524" t="s">
        <v>2831</v>
      </c>
      <c r="I715" s="525" t="s">
        <v>2832</v>
      </c>
      <c r="J715" s="524" t="s">
        <v>1924</v>
      </c>
      <c r="K715" s="527"/>
      <c r="L715" s="524" t="s">
        <v>1929</v>
      </c>
      <c r="M715" s="527" t="s">
        <v>2757</v>
      </c>
      <c r="N715" s="524" t="s">
        <v>1941</v>
      </c>
      <c r="O715" s="527" t="s">
        <v>2833</v>
      </c>
      <c r="P715" s="524" t="s">
        <v>1924</v>
      </c>
      <c r="Q715" s="527"/>
      <c r="R715" s="524" t="s">
        <v>1924</v>
      </c>
      <c r="S715" s="527"/>
      <c r="T715" s="524" t="s">
        <v>1924</v>
      </c>
      <c r="U715" s="527" t="s">
        <v>1924</v>
      </c>
      <c r="V715" s="524" t="s">
        <v>1924</v>
      </c>
      <c r="W715" s="527"/>
      <c r="X715" s="524" t="s">
        <v>1924</v>
      </c>
      <c r="Y715" s="527" t="s">
        <v>1924</v>
      </c>
      <c r="Z715" s="528"/>
      <c r="AA715" s="528" t="s">
        <v>1924</v>
      </c>
      <c r="AB715" s="528"/>
      <c r="AC715" s="528"/>
      <c r="AD715" s="528"/>
      <c r="AE715" s="528"/>
      <c r="AF715" s="528"/>
      <c r="AG715" s="528"/>
      <c r="AH715" s="528"/>
      <c r="AI715" s="529" t="s">
        <v>1926</v>
      </c>
      <c r="AJ715" s="529" t="s">
        <v>1926</v>
      </c>
      <c r="AK715" s="523" t="s">
        <v>3111</v>
      </c>
      <c r="AL715" s="523" t="s">
        <v>3112</v>
      </c>
    </row>
    <row r="716" spans="1:38" ht="17.25" customHeight="1">
      <c r="A716" s="518" t="str">
        <f t="shared" si="11"/>
        <v xml:space="preserve">A03AE034-00003 Concrete Work Mass Concrete Work Lean Concrete (including Form work)  Cement Type-5 F'c (Cylinder Strength) &gt; 20MPa     </v>
      </c>
      <c r="B716" s="523" t="s">
        <v>3113</v>
      </c>
      <c r="C716" s="523"/>
      <c r="D716" s="524" t="s">
        <v>2652</v>
      </c>
      <c r="E716" s="525" t="s">
        <v>2653</v>
      </c>
      <c r="F716" s="524" t="s">
        <v>2212</v>
      </c>
      <c r="G716" s="525" t="s">
        <v>3011</v>
      </c>
      <c r="H716" s="524" t="s">
        <v>2831</v>
      </c>
      <c r="I716" s="525" t="s">
        <v>2832</v>
      </c>
      <c r="J716" s="524" t="s">
        <v>1924</v>
      </c>
      <c r="K716" s="527"/>
      <c r="L716" s="524" t="s">
        <v>1932</v>
      </c>
      <c r="M716" s="527" t="s">
        <v>2759</v>
      </c>
      <c r="N716" s="524" t="s">
        <v>1941</v>
      </c>
      <c r="O716" s="527" t="s">
        <v>2833</v>
      </c>
      <c r="P716" s="524" t="s">
        <v>1924</v>
      </c>
      <c r="Q716" s="527"/>
      <c r="R716" s="524" t="s">
        <v>1924</v>
      </c>
      <c r="S716" s="527"/>
      <c r="T716" s="524" t="s">
        <v>1924</v>
      </c>
      <c r="U716" s="527"/>
      <c r="V716" s="524" t="s">
        <v>1924</v>
      </c>
      <c r="W716" s="527"/>
      <c r="X716" s="524" t="s">
        <v>1924</v>
      </c>
      <c r="Y716" s="527"/>
      <c r="Z716" s="528"/>
      <c r="AA716" s="528" t="s">
        <v>1924</v>
      </c>
      <c r="AB716" s="528"/>
      <c r="AC716" s="528"/>
      <c r="AD716" s="528"/>
      <c r="AE716" s="528"/>
      <c r="AF716" s="528"/>
      <c r="AG716" s="528"/>
      <c r="AH716" s="528"/>
      <c r="AI716" s="529" t="s">
        <v>2049</v>
      </c>
      <c r="AJ716" s="529" t="s">
        <v>2049</v>
      </c>
      <c r="AK716" s="523" t="s">
        <v>3111</v>
      </c>
      <c r="AL716" s="523" t="s">
        <v>3113</v>
      </c>
    </row>
    <row r="717" spans="1:38" ht="17.25" customHeight="1">
      <c r="A717" s="518" t="str">
        <f t="shared" si="11"/>
        <v xml:space="preserve">A03AE034-00004 Concrete Work Mass Concrete Work Lean Concrete (including Form work)  Cement Type-1 10MPa &lt; F'c (Cylinder Strength) ≤ 20MPa     </v>
      </c>
      <c r="B717" s="523" t="s">
        <v>3114</v>
      </c>
      <c r="C717" s="523"/>
      <c r="D717" s="524" t="s">
        <v>2652</v>
      </c>
      <c r="E717" s="525" t="s">
        <v>2653</v>
      </c>
      <c r="F717" s="524" t="s">
        <v>2212</v>
      </c>
      <c r="G717" s="525" t="s">
        <v>3011</v>
      </c>
      <c r="H717" s="524" t="s">
        <v>2831</v>
      </c>
      <c r="I717" s="525" t="s">
        <v>2832</v>
      </c>
      <c r="J717" s="524" t="s">
        <v>1924</v>
      </c>
      <c r="K717" s="527"/>
      <c r="L717" s="524" t="s">
        <v>1922</v>
      </c>
      <c r="M717" s="527" t="s">
        <v>2753</v>
      </c>
      <c r="N717" s="524" t="s">
        <v>1951</v>
      </c>
      <c r="O717" s="527" t="s">
        <v>2838</v>
      </c>
      <c r="P717" s="524" t="s">
        <v>1924</v>
      </c>
      <c r="Q717" s="527"/>
      <c r="R717" s="524" t="s">
        <v>1924</v>
      </c>
      <c r="S717" s="527"/>
      <c r="T717" s="524" t="s">
        <v>1924</v>
      </c>
      <c r="U717" s="527"/>
      <c r="V717" s="524" t="s">
        <v>1924</v>
      </c>
      <c r="W717" s="527"/>
      <c r="X717" s="524" t="s">
        <v>1924</v>
      </c>
      <c r="Y717" s="527"/>
      <c r="Z717" s="528"/>
      <c r="AA717" s="528" t="s">
        <v>1924</v>
      </c>
      <c r="AB717" s="528"/>
      <c r="AC717" s="528"/>
      <c r="AD717" s="528"/>
      <c r="AE717" s="528"/>
      <c r="AF717" s="528"/>
      <c r="AG717" s="528"/>
      <c r="AH717" s="528"/>
      <c r="AI717" s="529" t="s">
        <v>2049</v>
      </c>
      <c r="AJ717" s="529" t="s">
        <v>2049</v>
      </c>
      <c r="AK717" s="523" t="s">
        <v>3111</v>
      </c>
      <c r="AL717" s="523" t="s">
        <v>3114</v>
      </c>
    </row>
    <row r="718" spans="1:38" ht="17.25" customHeight="1">
      <c r="A718" s="518" t="str">
        <f t="shared" si="11"/>
        <v xml:space="preserve">A03AE034-00005 Concrete Work Mass Concrete Work Lean Concrete (including Form work)  Cement Type-2 10MPa &lt; F'c (Cylinder Strength) ≤ 20MPa     </v>
      </c>
      <c r="B718" s="523" t="s">
        <v>3115</v>
      </c>
      <c r="C718" s="523"/>
      <c r="D718" s="524" t="s">
        <v>2652</v>
      </c>
      <c r="E718" s="525" t="s">
        <v>2653</v>
      </c>
      <c r="F718" s="524" t="s">
        <v>2212</v>
      </c>
      <c r="G718" s="525" t="s">
        <v>3011</v>
      </c>
      <c r="H718" s="524" t="s">
        <v>2831</v>
      </c>
      <c r="I718" s="525" t="s">
        <v>2832</v>
      </c>
      <c r="J718" s="524" t="s">
        <v>1924</v>
      </c>
      <c r="K718" s="527"/>
      <c r="L718" s="524" t="s">
        <v>1929</v>
      </c>
      <c r="M718" s="527" t="s">
        <v>2757</v>
      </c>
      <c r="N718" s="524" t="s">
        <v>1951</v>
      </c>
      <c r="O718" s="527" t="s">
        <v>2838</v>
      </c>
      <c r="P718" s="524" t="s">
        <v>1924</v>
      </c>
      <c r="Q718" s="527"/>
      <c r="R718" s="524" t="s">
        <v>1924</v>
      </c>
      <c r="S718" s="527"/>
      <c r="T718" s="524" t="s">
        <v>1924</v>
      </c>
      <c r="U718" s="527"/>
      <c r="V718" s="524" t="s">
        <v>1924</v>
      </c>
      <c r="W718" s="527"/>
      <c r="X718" s="524" t="s">
        <v>1924</v>
      </c>
      <c r="Y718" s="527"/>
      <c r="Z718" s="528"/>
      <c r="AA718" s="528" t="s">
        <v>1924</v>
      </c>
      <c r="AB718" s="528"/>
      <c r="AC718" s="528"/>
      <c r="AD718" s="528"/>
      <c r="AE718" s="528"/>
      <c r="AF718" s="528"/>
      <c r="AG718" s="528"/>
      <c r="AH718" s="528"/>
      <c r="AI718" s="529" t="s">
        <v>2049</v>
      </c>
      <c r="AJ718" s="529" t="s">
        <v>2049</v>
      </c>
      <c r="AK718" s="523" t="s">
        <v>3111</v>
      </c>
      <c r="AL718" s="523" t="s">
        <v>3115</v>
      </c>
    </row>
    <row r="719" spans="1:38" ht="17.25" customHeight="1">
      <c r="A719" s="518" t="str">
        <f t="shared" si="11"/>
        <v xml:space="preserve">A03AE034-00006 Concrete Work Mass Concrete Work Lean Concrete (including Form work)  Cement Type-5 10MPa &lt; F'c (Cylinder Strength) ≤ 20MPa     </v>
      </c>
      <c r="B719" s="523" t="s">
        <v>3116</v>
      </c>
      <c r="C719" s="523"/>
      <c r="D719" s="524" t="s">
        <v>2652</v>
      </c>
      <c r="E719" s="525" t="s">
        <v>2653</v>
      </c>
      <c r="F719" s="524" t="s">
        <v>2212</v>
      </c>
      <c r="G719" s="525" t="s">
        <v>3011</v>
      </c>
      <c r="H719" s="524" t="s">
        <v>2831</v>
      </c>
      <c r="I719" s="525" t="s">
        <v>2832</v>
      </c>
      <c r="J719" s="524" t="s">
        <v>1924</v>
      </c>
      <c r="K719" s="527"/>
      <c r="L719" s="524" t="s">
        <v>1932</v>
      </c>
      <c r="M719" s="527" t="s">
        <v>2759</v>
      </c>
      <c r="N719" s="524" t="s">
        <v>1951</v>
      </c>
      <c r="O719" s="527" t="s">
        <v>2838</v>
      </c>
      <c r="P719" s="524" t="s">
        <v>1924</v>
      </c>
      <c r="Q719" s="527"/>
      <c r="R719" s="524" t="s">
        <v>1924</v>
      </c>
      <c r="S719" s="527"/>
      <c r="T719" s="524" t="s">
        <v>1924</v>
      </c>
      <c r="U719" s="527"/>
      <c r="V719" s="524" t="s">
        <v>1924</v>
      </c>
      <c r="W719" s="527"/>
      <c r="X719" s="524" t="s">
        <v>1924</v>
      </c>
      <c r="Y719" s="527"/>
      <c r="Z719" s="528"/>
      <c r="AA719" s="528" t="s">
        <v>1924</v>
      </c>
      <c r="AB719" s="528"/>
      <c r="AC719" s="528"/>
      <c r="AD719" s="528"/>
      <c r="AE719" s="528"/>
      <c r="AF719" s="528"/>
      <c r="AG719" s="528"/>
      <c r="AH719" s="528"/>
      <c r="AI719" s="529" t="s">
        <v>2049</v>
      </c>
      <c r="AJ719" s="529" t="s">
        <v>2049</v>
      </c>
      <c r="AK719" s="523" t="s">
        <v>3111</v>
      </c>
      <c r="AL719" s="523" t="s">
        <v>3116</v>
      </c>
    </row>
    <row r="720" spans="1:38" ht="17.25" customHeight="1">
      <c r="A720" s="518" t="str">
        <f t="shared" si="11"/>
        <v xml:space="preserve">A03AE034-00007 Concrete Work Mass Concrete Work Lean Concrete (including Form work)  Cement Type-1 F'c (Cylinder Strength) ≤ 10MPa     </v>
      </c>
      <c r="B720" s="523" t="s">
        <v>3117</v>
      </c>
      <c r="C720" s="523"/>
      <c r="D720" s="524" t="s">
        <v>2652</v>
      </c>
      <c r="E720" s="525" t="s">
        <v>2653</v>
      </c>
      <c r="F720" s="524" t="s">
        <v>2212</v>
      </c>
      <c r="G720" s="525" t="s">
        <v>3011</v>
      </c>
      <c r="H720" s="524" t="s">
        <v>2831</v>
      </c>
      <c r="I720" s="525" t="s">
        <v>2832</v>
      </c>
      <c r="J720" s="524" t="s">
        <v>1924</v>
      </c>
      <c r="K720" s="527"/>
      <c r="L720" s="524" t="s">
        <v>1922</v>
      </c>
      <c r="M720" s="527" t="s">
        <v>2753</v>
      </c>
      <c r="N720" s="524" t="s">
        <v>1954</v>
      </c>
      <c r="O720" s="527" t="s">
        <v>2842</v>
      </c>
      <c r="P720" s="524" t="s">
        <v>1924</v>
      </c>
      <c r="Q720" s="527"/>
      <c r="R720" s="524" t="s">
        <v>1924</v>
      </c>
      <c r="S720" s="527"/>
      <c r="T720" s="524" t="s">
        <v>1924</v>
      </c>
      <c r="U720" s="527"/>
      <c r="V720" s="524" t="s">
        <v>1924</v>
      </c>
      <c r="W720" s="527"/>
      <c r="X720" s="524" t="s">
        <v>1924</v>
      </c>
      <c r="Y720" s="527"/>
      <c r="Z720" s="528"/>
      <c r="AA720" s="528" t="s">
        <v>1924</v>
      </c>
      <c r="AB720" s="528"/>
      <c r="AC720" s="528"/>
      <c r="AD720" s="528"/>
      <c r="AE720" s="528"/>
      <c r="AF720" s="528"/>
      <c r="AG720" s="528"/>
      <c r="AH720" s="528"/>
      <c r="AI720" s="529" t="s">
        <v>2049</v>
      </c>
      <c r="AJ720" s="529" t="s">
        <v>2049</v>
      </c>
      <c r="AK720" s="523" t="s">
        <v>3111</v>
      </c>
      <c r="AL720" s="523" t="s">
        <v>3117</v>
      </c>
    </row>
    <row r="721" spans="1:38" ht="17.25" customHeight="1">
      <c r="A721" s="518" t="str">
        <f t="shared" si="11"/>
        <v xml:space="preserve">A03AE034-00008 Concrete Work Mass Concrete Work Lean Concrete (including Form work)  Cement Type-2 F'c (Cylinder Strength) ≤ 10MPa     </v>
      </c>
      <c r="B721" s="523" t="s">
        <v>3118</v>
      </c>
      <c r="C721" s="523"/>
      <c r="D721" s="524" t="s">
        <v>2652</v>
      </c>
      <c r="E721" s="525" t="s">
        <v>2653</v>
      </c>
      <c r="F721" s="524" t="s">
        <v>2212</v>
      </c>
      <c r="G721" s="525" t="s">
        <v>3011</v>
      </c>
      <c r="H721" s="524" t="s">
        <v>2831</v>
      </c>
      <c r="I721" s="525" t="s">
        <v>2832</v>
      </c>
      <c r="J721" s="524" t="s">
        <v>1924</v>
      </c>
      <c r="K721" s="527"/>
      <c r="L721" s="524" t="s">
        <v>1929</v>
      </c>
      <c r="M721" s="527" t="s">
        <v>2757</v>
      </c>
      <c r="N721" s="524" t="s">
        <v>1954</v>
      </c>
      <c r="O721" s="527" t="s">
        <v>2842</v>
      </c>
      <c r="P721" s="524" t="s">
        <v>1924</v>
      </c>
      <c r="Q721" s="527"/>
      <c r="R721" s="524" t="s">
        <v>1924</v>
      </c>
      <c r="S721" s="527"/>
      <c r="T721" s="524" t="s">
        <v>1924</v>
      </c>
      <c r="U721" s="527"/>
      <c r="V721" s="524" t="s">
        <v>1924</v>
      </c>
      <c r="W721" s="527"/>
      <c r="X721" s="524" t="s">
        <v>1924</v>
      </c>
      <c r="Y721" s="527"/>
      <c r="Z721" s="528"/>
      <c r="AA721" s="528" t="s">
        <v>1924</v>
      </c>
      <c r="AB721" s="528"/>
      <c r="AC721" s="528"/>
      <c r="AD721" s="528"/>
      <c r="AE721" s="528"/>
      <c r="AF721" s="528"/>
      <c r="AG721" s="528"/>
      <c r="AH721" s="528"/>
      <c r="AI721" s="529" t="s">
        <v>2049</v>
      </c>
      <c r="AJ721" s="529" t="s">
        <v>2049</v>
      </c>
      <c r="AK721" s="523" t="s">
        <v>3111</v>
      </c>
      <c r="AL721" s="523" t="s">
        <v>3118</v>
      </c>
    </row>
    <row r="722" spans="1:38" ht="17.25" customHeight="1">
      <c r="A722" s="518" t="str">
        <f t="shared" si="11"/>
        <v xml:space="preserve">A03AE034-00009 Concrete Work Mass Concrete Work Lean Concrete (including Form work)  Cement Type-5 F'c (Cylinder Strength) ≤ 10MPa     </v>
      </c>
      <c r="B722" s="523" t="s">
        <v>3119</v>
      </c>
      <c r="C722" s="523"/>
      <c r="D722" s="524" t="s">
        <v>2652</v>
      </c>
      <c r="E722" s="525" t="s">
        <v>2653</v>
      </c>
      <c r="F722" s="524" t="s">
        <v>2212</v>
      </c>
      <c r="G722" s="525" t="s">
        <v>3011</v>
      </c>
      <c r="H722" s="524" t="s">
        <v>2831</v>
      </c>
      <c r="I722" s="525" t="s">
        <v>2832</v>
      </c>
      <c r="J722" s="524" t="s">
        <v>1924</v>
      </c>
      <c r="K722" s="527"/>
      <c r="L722" s="524" t="s">
        <v>1932</v>
      </c>
      <c r="M722" s="527" t="s">
        <v>2759</v>
      </c>
      <c r="N722" s="524" t="s">
        <v>1954</v>
      </c>
      <c r="O722" s="527" t="s">
        <v>2842</v>
      </c>
      <c r="P722" s="524" t="s">
        <v>1924</v>
      </c>
      <c r="Q722" s="527"/>
      <c r="R722" s="524" t="s">
        <v>1924</v>
      </c>
      <c r="S722" s="527"/>
      <c r="T722" s="524" t="s">
        <v>1924</v>
      </c>
      <c r="U722" s="527"/>
      <c r="V722" s="524" t="s">
        <v>1924</v>
      </c>
      <c r="W722" s="527"/>
      <c r="X722" s="524" t="s">
        <v>1924</v>
      </c>
      <c r="Y722" s="527"/>
      <c r="Z722" s="528"/>
      <c r="AA722" s="528" t="s">
        <v>1924</v>
      </c>
      <c r="AB722" s="528"/>
      <c r="AC722" s="528"/>
      <c r="AD722" s="528"/>
      <c r="AE722" s="528"/>
      <c r="AF722" s="528"/>
      <c r="AG722" s="528"/>
      <c r="AH722" s="528"/>
      <c r="AI722" s="529" t="s">
        <v>2049</v>
      </c>
      <c r="AJ722" s="529" t="s">
        <v>2049</v>
      </c>
      <c r="AK722" s="523" t="s">
        <v>3111</v>
      </c>
      <c r="AL722" s="523" t="s">
        <v>3119</v>
      </c>
    </row>
    <row r="723" spans="1:38" ht="17.25" customHeight="1">
      <c r="A723" s="518" t="str">
        <f t="shared" si="11"/>
        <v xml:space="preserve">A03AE034-00010 Concrete Work Mass Concrete Work Lean Concrete (including Form work)  Cement Type-1 15MPa ≤ F'c (Cylinder Strength) &lt; 20MPa     </v>
      </c>
      <c r="B723" s="523" t="s">
        <v>3120</v>
      </c>
      <c r="C723" s="523"/>
      <c r="D723" s="524" t="s">
        <v>2652</v>
      </c>
      <c r="E723" s="525" t="s">
        <v>2653</v>
      </c>
      <c r="F723" s="524" t="s">
        <v>2212</v>
      </c>
      <c r="G723" s="525" t="s">
        <v>3011</v>
      </c>
      <c r="H723" s="524" t="s">
        <v>2831</v>
      </c>
      <c r="I723" s="525" t="s">
        <v>2832</v>
      </c>
      <c r="J723" s="524" t="s">
        <v>1924</v>
      </c>
      <c r="K723" s="527"/>
      <c r="L723" s="524" t="s">
        <v>1922</v>
      </c>
      <c r="M723" s="527" t="s">
        <v>2753</v>
      </c>
      <c r="N723" s="524" t="s">
        <v>2461</v>
      </c>
      <c r="O723" s="527" t="s">
        <v>2846</v>
      </c>
      <c r="P723" s="524" t="s">
        <v>1924</v>
      </c>
      <c r="Q723" s="527"/>
      <c r="R723" s="524" t="s">
        <v>1924</v>
      </c>
      <c r="S723" s="527"/>
      <c r="T723" s="524" t="s">
        <v>1924</v>
      </c>
      <c r="U723" s="527" t="s">
        <v>1924</v>
      </c>
      <c r="V723" s="524" t="s">
        <v>1924</v>
      </c>
      <c r="W723" s="527"/>
      <c r="X723" s="524" t="s">
        <v>1924</v>
      </c>
      <c r="Y723" s="527" t="s">
        <v>1924</v>
      </c>
      <c r="Z723" s="528"/>
      <c r="AA723" s="528" t="s">
        <v>1924</v>
      </c>
      <c r="AB723" s="528"/>
      <c r="AC723" s="528"/>
      <c r="AD723" s="528"/>
      <c r="AE723" s="528"/>
      <c r="AF723" s="528"/>
      <c r="AG723" s="528"/>
      <c r="AH723" s="528"/>
      <c r="AI723" s="529" t="s">
        <v>1926</v>
      </c>
      <c r="AJ723" s="529" t="s">
        <v>1926</v>
      </c>
      <c r="AK723" s="523" t="s">
        <v>3111</v>
      </c>
      <c r="AL723" s="523" t="s">
        <v>3120</v>
      </c>
    </row>
    <row r="724" spans="1:38" ht="17.25" customHeight="1">
      <c r="A724" s="518" t="str">
        <f t="shared" si="11"/>
        <v xml:space="preserve">A03AE034-00011 Concrete Work Mass Concrete Work Lean Concrete (including Form work)  Cement Type-2 15MPa ≤ F'c (Cylinder Strength) &lt; 20MPa     </v>
      </c>
      <c r="B724" s="523" t="s">
        <v>3121</v>
      </c>
      <c r="C724" s="523"/>
      <c r="D724" s="524" t="s">
        <v>2652</v>
      </c>
      <c r="E724" s="525" t="s">
        <v>2653</v>
      </c>
      <c r="F724" s="524" t="s">
        <v>2212</v>
      </c>
      <c r="G724" s="525" t="s">
        <v>3011</v>
      </c>
      <c r="H724" s="524" t="s">
        <v>2831</v>
      </c>
      <c r="I724" s="525" t="s">
        <v>2832</v>
      </c>
      <c r="J724" s="524" t="s">
        <v>1924</v>
      </c>
      <c r="K724" s="527"/>
      <c r="L724" s="524" t="s">
        <v>1929</v>
      </c>
      <c r="M724" s="527" t="s">
        <v>2757</v>
      </c>
      <c r="N724" s="524" t="s">
        <v>2461</v>
      </c>
      <c r="O724" s="527" t="s">
        <v>2846</v>
      </c>
      <c r="P724" s="524" t="s">
        <v>1924</v>
      </c>
      <c r="Q724" s="527"/>
      <c r="R724" s="524" t="s">
        <v>1924</v>
      </c>
      <c r="S724" s="527"/>
      <c r="T724" s="524" t="s">
        <v>1924</v>
      </c>
      <c r="U724" s="527" t="s">
        <v>1924</v>
      </c>
      <c r="V724" s="524" t="s">
        <v>1924</v>
      </c>
      <c r="W724" s="527"/>
      <c r="X724" s="524" t="s">
        <v>1924</v>
      </c>
      <c r="Y724" s="527" t="s">
        <v>1924</v>
      </c>
      <c r="Z724" s="528"/>
      <c r="AA724" s="528" t="s">
        <v>1924</v>
      </c>
      <c r="AB724" s="528"/>
      <c r="AC724" s="528"/>
      <c r="AD724" s="528"/>
      <c r="AE724" s="528"/>
      <c r="AF724" s="528"/>
      <c r="AG724" s="528"/>
      <c r="AH724" s="528"/>
      <c r="AI724" s="529" t="s">
        <v>1926</v>
      </c>
      <c r="AJ724" s="529" t="s">
        <v>1926</v>
      </c>
      <c r="AK724" s="523" t="s">
        <v>3111</v>
      </c>
      <c r="AL724" s="523" t="s">
        <v>3121</v>
      </c>
    </row>
    <row r="725" spans="1:38" ht="17.25" customHeight="1">
      <c r="A725" s="518" t="str">
        <f t="shared" si="11"/>
        <v xml:space="preserve">A03AE034-00012 Concrete Work Mass Concrete Work Lean Concrete (including Form work)  Cement Type-5 15MPa ≤ F'c (Cylinder Strength) &lt; 20MPa     </v>
      </c>
      <c r="B725" s="523" t="s">
        <v>3122</v>
      </c>
      <c r="C725" s="523"/>
      <c r="D725" s="524" t="s">
        <v>2652</v>
      </c>
      <c r="E725" s="525" t="s">
        <v>2653</v>
      </c>
      <c r="F725" s="524" t="s">
        <v>2212</v>
      </c>
      <c r="G725" s="525" t="s">
        <v>3011</v>
      </c>
      <c r="H725" s="524" t="s">
        <v>2831</v>
      </c>
      <c r="I725" s="525" t="s">
        <v>2832</v>
      </c>
      <c r="J725" s="524" t="s">
        <v>1924</v>
      </c>
      <c r="K725" s="527"/>
      <c r="L725" s="524" t="s">
        <v>1932</v>
      </c>
      <c r="M725" s="527" t="s">
        <v>2759</v>
      </c>
      <c r="N725" s="524" t="s">
        <v>2461</v>
      </c>
      <c r="O725" s="527" t="s">
        <v>2846</v>
      </c>
      <c r="P725" s="524" t="s">
        <v>1924</v>
      </c>
      <c r="Q725" s="527"/>
      <c r="R725" s="524" t="s">
        <v>1924</v>
      </c>
      <c r="S725" s="527"/>
      <c r="T725" s="524" t="s">
        <v>1924</v>
      </c>
      <c r="U725" s="527"/>
      <c r="V725" s="524" t="s">
        <v>1924</v>
      </c>
      <c r="W725" s="527"/>
      <c r="X725" s="524" t="s">
        <v>1924</v>
      </c>
      <c r="Y725" s="527"/>
      <c r="Z725" s="528"/>
      <c r="AA725" s="528" t="s">
        <v>1924</v>
      </c>
      <c r="AB725" s="528"/>
      <c r="AC725" s="528"/>
      <c r="AD725" s="528"/>
      <c r="AE725" s="528"/>
      <c r="AF725" s="528"/>
      <c r="AG725" s="528"/>
      <c r="AH725" s="528"/>
      <c r="AI725" s="529" t="s">
        <v>2049</v>
      </c>
      <c r="AJ725" s="529" t="s">
        <v>2049</v>
      </c>
      <c r="AK725" s="523" t="s">
        <v>3111</v>
      </c>
      <c r="AL725" s="523" t="s">
        <v>3122</v>
      </c>
    </row>
    <row r="726" spans="1:38" ht="17.25" customHeight="1">
      <c r="A726" s="518" t="str">
        <f t="shared" si="11"/>
        <v xml:space="preserve">A03AE034-00013 Concrete Work Mass Concrete Work Lean Concrete (including Form work)  Cement Type-1 10MPa ≤ F'c (Cylinder Strength) &lt; 15MPa     </v>
      </c>
      <c r="B726" s="523" t="s">
        <v>3123</v>
      </c>
      <c r="C726" s="523"/>
      <c r="D726" s="524" t="s">
        <v>2652</v>
      </c>
      <c r="E726" s="525" t="s">
        <v>2653</v>
      </c>
      <c r="F726" s="524" t="s">
        <v>2212</v>
      </c>
      <c r="G726" s="525" t="s">
        <v>3011</v>
      </c>
      <c r="H726" s="524" t="s">
        <v>2831</v>
      </c>
      <c r="I726" s="525" t="s">
        <v>2832</v>
      </c>
      <c r="J726" s="524" t="s">
        <v>1924</v>
      </c>
      <c r="K726" s="527"/>
      <c r="L726" s="524" t="s">
        <v>1922</v>
      </c>
      <c r="M726" s="527" t="s">
        <v>2753</v>
      </c>
      <c r="N726" s="524" t="s">
        <v>2465</v>
      </c>
      <c r="O726" s="527" t="s">
        <v>2850</v>
      </c>
      <c r="P726" s="524" t="s">
        <v>1924</v>
      </c>
      <c r="Q726" s="527"/>
      <c r="R726" s="524" t="s">
        <v>1924</v>
      </c>
      <c r="S726" s="527"/>
      <c r="T726" s="524" t="s">
        <v>1924</v>
      </c>
      <c r="U726" s="527"/>
      <c r="V726" s="524" t="s">
        <v>1924</v>
      </c>
      <c r="W726" s="527"/>
      <c r="X726" s="524" t="s">
        <v>1924</v>
      </c>
      <c r="Y726" s="527"/>
      <c r="Z726" s="528"/>
      <c r="AA726" s="528" t="s">
        <v>1924</v>
      </c>
      <c r="AB726" s="528"/>
      <c r="AC726" s="528"/>
      <c r="AD726" s="528"/>
      <c r="AE726" s="528"/>
      <c r="AF726" s="528"/>
      <c r="AG726" s="528"/>
      <c r="AH726" s="528"/>
      <c r="AI726" s="529" t="s">
        <v>2049</v>
      </c>
      <c r="AJ726" s="529" t="s">
        <v>2049</v>
      </c>
      <c r="AK726" s="523" t="s">
        <v>3111</v>
      </c>
      <c r="AL726" s="523" t="s">
        <v>3123</v>
      </c>
    </row>
    <row r="727" spans="1:38" ht="17.25" customHeight="1">
      <c r="A727" s="518" t="str">
        <f t="shared" si="11"/>
        <v xml:space="preserve">A03AE034-00014 Concrete Work Mass Concrete Work Lean Concrete (including Form work)  Cement Type-2 10MPa ≤ F'c (Cylinder Strength) &lt; 15MPa     </v>
      </c>
      <c r="B727" s="523" t="s">
        <v>3124</v>
      </c>
      <c r="C727" s="523"/>
      <c r="D727" s="524" t="s">
        <v>2652</v>
      </c>
      <c r="E727" s="525" t="s">
        <v>2653</v>
      </c>
      <c r="F727" s="524" t="s">
        <v>2212</v>
      </c>
      <c r="G727" s="525" t="s">
        <v>3011</v>
      </c>
      <c r="H727" s="524" t="s">
        <v>2831</v>
      </c>
      <c r="I727" s="525" t="s">
        <v>2832</v>
      </c>
      <c r="J727" s="524" t="s">
        <v>1924</v>
      </c>
      <c r="K727" s="527"/>
      <c r="L727" s="524" t="s">
        <v>1929</v>
      </c>
      <c r="M727" s="527" t="s">
        <v>2757</v>
      </c>
      <c r="N727" s="524" t="s">
        <v>2465</v>
      </c>
      <c r="O727" s="527" t="s">
        <v>2850</v>
      </c>
      <c r="P727" s="524" t="s">
        <v>1924</v>
      </c>
      <c r="Q727" s="527"/>
      <c r="R727" s="524" t="s">
        <v>1924</v>
      </c>
      <c r="S727" s="527"/>
      <c r="T727" s="524" t="s">
        <v>1924</v>
      </c>
      <c r="U727" s="527"/>
      <c r="V727" s="524" t="s">
        <v>1924</v>
      </c>
      <c r="W727" s="527"/>
      <c r="X727" s="524" t="s">
        <v>1924</v>
      </c>
      <c r="Y727" s="527"/>
      <c r="Z727" s="528"/>
      <c r="AA727" s="528" t="s">
        <v>1924</v>
      </c>
      <c r="AB727" s="528"/>
      <c r="AC727" s="528"/>
      <c r="AD727" s="528"/>
      <c r="AE727" s="528"/>
      <c r="AF727" s="528"/>
      <c r="AG727" s="528"/>
      <c r="AH727" s="528"/>
      <c r="AI727" s="529" t="s">
        <v>2049</v>
      </c>
      <c r="AJ727" s="529" t="s">
        <v>2049</v>
      </c>
      <c r="AK727" s="523" t="s">
        <v>3111</v>
      </c>
      <c r="AL727" s="523" t="s">
        <v>3124</v>
      </c>
    </row>
    <row r="728" spans="1:38" ht="17.25" customHeight="1">
      <c r="A728" s="518" t="str">
        <f t="shared" si="11"/>
        <v xml:space="preserve">A03AE034-00015 Concrete Work Mass Concrete Work Lean Concrete (including Form work)  Cement Type-5 10MPa ≤ F'c (Cylinder Strength) &lt; 15MPa     </v>
      </c>
      <c r="B728" s="523" t="s">
        <v>3125</v>
      </c>
      <c r="C728" s="523"/>
      <c r="D728" s="524" t="s">
        <v>2652</v>
      </c>
      <c r="E728" s="525" t="s">
        <v>2653</v>
      </c>
      <c r="F728" s="524" t="s">
        <v>2212</v>
      </c>
      <c r="G728" s="525" t="s">
        <v>3011</v>
      </c>
      <c r="H728" s="524" t="s">
        <v>2831</v>
      </c>
      <c r="I728" s="525" t="s">
        <v>2832</v>
      </c>
      <c r="J728" s="524" t="s">
        <v>1924</v>
      </c>
      <c r="K728" s="527"/>
      <c r="L728" s="524" t="s">
        <v>1932</v>
      </c>
      <c r="M728" s="527" t="s">
        <v>2759</v>
      </c>
      <c r="N728" s="524" t="s">
        <v>2465</v>
      </c>
      <c r="O728" s="527" t="s">
        <v>2850</v>
      </c>
      <c r="P728" s="524" t="s">
        <v>1924</v>
      </c>
      <c r="Q728" s="527"/>
      <c r="R728" s="524" t="s">
        <v>1924</v>
      </c>
      <c r="S728" s="527"/>
      <c r="T728" s="524" t="s">
        <v>1924</v>
      </c>
      <c r="U728" s="527"/>
      <c r="V728" s="524" t="s">
        <v>1924</v>
      </c>
      <c r="W728" s="527"/>
      <c r="X728" s="524" t="s">
        <v>1924</v>
      </c>
      <c r="Y728" s="527"/>
      <c r="Z728" s="528"/>
      <c r="AA728" s="528" t="s">
        <v>1924</v>
      </c>
      <c r="AB728" s="528"/>
      <c r="AC728" s="528"/>
      <c r="AD728" s="528"/>
      <c r="AE728" s="528"/>
      <c r="AF728" s="528"/>
      <c r="AG728" s="528"/>
      <c r="AH728" s="528"/>
      <c r="AI728" s="529" t="s">
        <v>2049</v>
      </c>
      <c r="AJ728" s="529" t="s">
        <v>2049</v>
      </c>
      <c r="AK728" s="523" t="s">
        <v>3111</v>
      </c>
      <c r="AL728" s="523" t="s">
        <v>3125</v>
      </c>
    </row>
    <row r="729" spans="1:38" ht="17.25" customHeight="1">
      <c r="A729" s="518" t="str">
        <f t="shared" si="11"/>
        <v xml:space="preserve">A03AE034-00016 Concrete Work Mass Concrete Work Lean Concrete (including Form work)  Cement Type-1 F'c (Cylinder Strength) &lt; 10MPa     </v>
      </c>
      <c r="B729" s="523" t="s">
        <v>3126</v>
      </c>
      <c r="C729" s="523"/>
      <c r="D729" s="524" t="s">
        <v>2652</v>
      </c>
      <c r="E729" s="525" t="s">
        <v>2653</v>
      </c>
      <c r="F729" s="524" t="s">
        <v>2212</v>
      </c>
      <c r="G729" s="525" t="s">
        <v>3011</v>
      </c>
      <c r="H729" s="524" t="s">
        <v>2831</v>
      </c>
      <c r="I729" s="525" t="s">
        <v>2832</v>
      </c>
      <c r="J729" s="524" t="s">
        <v>1924</v>
      </c>
      <c r="K729" s="527"/>
      <c r="L729" s="524" t="s">
        <v>1922</v>
      </c>
      <c r="M729" s="527" t="s">
        <v>2753</v>
      </c>
      <c r="N729" s="524" t="s">
        <v>2468</v>
      </c>
      <c r="O729" s="527" t="s">
        <v>2854</v>
      </c>
      <c r="P729" s="524" t="s">
        <v>1924</v>
      </c>
      <c r="Q729" s="527"/>
      <c r="R729" s="524" t="s">
        <v>1924</v>
      </c>
      <c r="S729" s="527"/>
      <c r="T729" s="524" t="s">
        <v>1924</v>
      </c>
      <c r="U729" s="527"/>
      <c r="V729" s="524" t="s">
        <v>1924</v>
      </c>
      <c r="W729" s="527"/>
      <c r="X729" s="524" t="s">
        <v>1924</v>
      </c>
      <c r="Y729" s="527"/>
      <c r="Z729" s="528"/>
      <c r="AA729" s="528" t="s">
        <v>1924</v>
      </c>
      <c r="AB729" s="528"/>
      <c r="AC729" s="528"/>
      <c r="AD729" s="528"/>
      <c r="AE729" s="528"/>
      <c r="AF729" s="528"/>
      <c r="AG729" s="528"/>
      <c r="AH729" s="528"/>
      <c r="AI729" s="529" t="s">
        <v>2049</v>
      </c>
      <c r="AJ729" s="529" t="s">
        <v>2049</v>
      </c>
      <c r="AK729" s="523" t="s">
        <v>3111</v>
      </c>
      <c r="AL729" s="523" t="s">
        <v>3126</v>
      </c>
    </row>
    <row r="730" spans="1:38" ht="17.25" customHeight="1">
      <c r="A730" s="518" t="str">
        <f t="shared" si="11"/>
        <v xml:space="preserve">A03AE034-00017 Concrete Work Mass Concrete Work Lean Concrete (including Form work)  Cement Type-2 F'c (Cylinder Strength) &lt; 10MPa     </v>
      </c>
      <c r="B730" s="523" t="s">
        <v>3127</v>
      </c>
      <c r="C730" s="523"/>
      <c r="D730" s="524" t="s">
        <v>2652</v>
      </c>
      <c r="E730" s="525" t="s">
        <v>2653</v>
      </c>
      <c r="F730" s="524" t="s">
        <v>2212</v>
      </c>
      <c r="G730" s="525" t="s">
        <v>3011</v>
      </c>
      <c r="H730" s="524" t="s">
        <v>2831</v>
      </c>
      <c r="I730" s="525" t="s">
        <v>2832</v>
      </c>
      <c r="J730" s="524" t="s">
        <v>1924</v>
      </c>
      <c r="K730" s="527"/>
      <c r="L730" s="524" t="s">
        <v>1929</v>
      </c>
      <c r="M730" s="527" t="s">
        <v>2757</v>
      </c>
      <c r="N730" s="524" t="s">
        <v>2468</v>
      </c>
      <c r="O730" s="527" t="s">
        <v>2854</v>
      </c>
      <c r="P730" s="524" t="s">
        <v>1924</v>
      </c>
      <c r="Q730" s="527"/>
      <c r="R730" s="524" t="s">
        <v>1924</v>
      </c>
      <c r="S730" s="527"/>
      <c r="T730" s="524" t="s">
        <v>1924</v>
      </c>
      <c r="U730" s="527"/>
      <c r="V730" s="524" t="s">
        <v>1924</v>
      </c>
      <c r="W730" s="527"/>
      <c r="X730" s="524" t="s">
        <v>1924</v>
      </c>
      <c r="Y730" s="527"/>
      <c r="Z730" s="528"/>
      <c r="AA730" s="528" t="s">
        <v>1924</v>
      </c>
      <c r="AB730" s="528"/>
      <c r="AC730" s="528"/>
      <c r="AD730" s="528"/>
      <c r="AE730" s="528"/>
      <c r="AF730" s="528"/>
      <c r="AG730" s="528"/>
      <c r="AH730" s="528"/>
      <c r="AI730" s="529" t="s">
        <v>2049</v>
      </c>
      <c r="AJ730" s="529" t="s">
        <v>2049</v>
      </c>
      <c r="AK730" s="523" t="s">
        <v>3111</v>
      </c>
      <c r="AL730" s="523" t="s">
        <v>3127</v>
      </c>
    </row>
    <row r="731" spans="1:38" ht="17.25" customHeight="1">
      <c r="A731" s="518" t="str">
        <f t="shared" si="11"/>
        <v xml:space="preserve">A03AE034-00018 Concrete Work Mass Concrete Work Lean Concrete (including Form work)  Cement Type-5 F'c (Cylinder Strength) &lt; 10MPa     </v>
      </c>
      <c r="B731" s="523" t="s">
        <v>3128</v>
      </c>
      <c r="C731" s="523"/>
      <c r="D731" s="524" t="s">
        <v>2652</v>
      </c>
      <c r="E731" s="525" t="s">
        <v>2653</v>
      </c>
      <c r="F731" s="524" t="s">
        <v>2212</v>
      </c>
      <c r="G731" s="525" t="s">
        <v>3011</v>
      </c>
      <c r="H731" s="524" t="s">
        <v>2831</v>
      </c>
      <c r="I731" s="525" t="s">
        <v>2832</v>
      </c>
      <c r="J731" s="524" t="s">
        <v>1924</v>
      </c>
      <c r="K731" s="527"/>
      <c r="L731" s="524" t="s">
        <v>1932</v>
      </c>
      <c r="M731" s="527" t="s">
        <v>2759</v>
      </c>
      <c r="N731" s="524" t="s">
        <v>2468</v>
      </c>
      <c r="O731" s="527" t="s">
        <v>2854</v>
      </c>
      <c r="P731" s="524" t="s">
        <v>1924</v>
      </c>
      <c r="Q731" s="527"/>
      <c r="R731" s="524" t="s">
        <v>1924</v>
      </c>
      <c r="S731" s="527"/>
      <c r="T731" s="524" t="s">
        <v>1924</v>
      </c>
      <c r="U731" s="527"/>
      <c r="V731" s="524" t="s">
        <v>1924</v>
      </c>
      <c r="W731" s="527"/>
      <c r="X731" s="524" t="s">
        <v>1924</v>
      </c>
      <c r="Y731" s="527"/>
      <c r="Z731" s="528"/>
      <c r="AA731" s="528" t="s">
        <v>1924</v>
      </c>
      <c r="AB731" s="528"/>
      <c r="AC731" s="528"/>
      <c r="AD731" s="528"/>
      <c r="AE731" s="528"/>
      <c r="AF731" s="528"/>
      <c r="AG731" s="528"/>
      <c r="AH731" s="528"/>
      <c r="AI731" s="529" t="s">
        <v>2049</v>
      </c>
      <c r="AJ731" s="529" t="s">
        <v>2049</v>
      </c>
      <c r="AK731" s="523" t="s">
        <v>3111</v>
      </c>
      <c r="AL731" s="523" t="s">
        <v>3128</v>
      </c>
    </row>
    <row r="732" spans="1:38" ht="17.25" customHeight="1">
      <c r="A732" s="518" t="str">
        <f t="shared" si="11"/>
        <v xml:space="preserve">A03AE035-00001 Concrete Work Mass Concrete Work Form Work (3 times in use) Flat Form     Dressed Lumber, Plywood or Steel Form(Wood Planks are not Allowed) incl. Chamfer  </v>
      </c>
      <c r="B732" s="523" t="s">
        <v>3129</v>
      </c>
      <c r="C732" s="523"/>
      <c r="D732" s="524" t="s">
        <v>2652</v>
      </c>
      <c r="E732" s="525" t="s">
        <v>2653</v>
      </c>
      <c r="F732" s="524" t="s">
        <v>2212</v>
      </c>
      <c r="G732" s="525" t="s">
        <v>3011</v>
      </c>
      <c r="H732" s="524" t="s">
        <v>2858</v>
      </c>
      <c r="I732" s="525" t="s">
        <v>2859</v>
      </c>
      <c r="J732" s="524" t="s">
        <v>2860</v>
      </c>
      <c r="K732" s="527" t="s">
        <v>2861</v>
      </c>
      <c r="L732" s="524" t="s">
        <v>1924</v>
      </c>
      <c r="M732" s="527"/>
      <c r="N732" s="524" t="s">
        <v>1924</v>
      </c>
      <c r="O732" s="527"/>
      <c r="P732" s="524" t="s">
        <v>1924</v>
      </c>
      <c r="Q732" s="527"/>
      <c r="R732" s="524" t="s">
        <v>1924</v>
      </c>
      <c r="S732" s="527"/>
      <c r="T732" s="524" t="s">
        <v>1939</v>
      </c>
      <c r="U732" s="527" t="s">
        <v>3130</v>
      </c>
      <c r="V732" s="524" t="s">
        <v>1924</v>
      </c>
      <c r="W732" s="527"/>
      <c r="X732" s="524" t="s">
        <v>1924</v>
      </c>
      <c r="Y732" s="527" t="s">
        <v>1924</v>
      </c>
      <c r="Z732" s="528"/>
      <c r="AA732" s="528" t="s">
        <v>1924</v>
      </c>
      <c r="AB732" s="528"/>
      <c r="AC732" s="528"/>
      <c r="AD732" s="528"/>
      <c r="AE732" s="528"/>
      <c r="AF732" s="528"/>
      <c r="AG732" s="528"/>
      <c r="AH732" s="528"/>
      <c r="AI732" s="529" t="s">
        <v>2054</v>
      </c>
      <c r="AJ732" s="529" t="s">
        <v>2054</v>
      </c>
      <c r="AK732" s="523" t="s">
        <v>3131</v>
      </c>
      <c r="AL732" s="523" t="s">
        <v>3129</v>
      </c>
    </row>
    <row r="733" spans="1:38" ht="17.25" customHeight="1">
      <c r="A733" s="518" t="str">
        <f t="shared" si="11"/>
        <v xml:space="preserve">A03AE035-00002 Concrete Work Mass Concrete Work Form Work (3 times in use) Circular Form     Dressed Lumber, Plywood or Steel Form(Wood Planks are not Allowed) incl. Chamfer  </v>
      </c>
      <c r="B733" s="523" t="s">
        <v>3132</v>
      </c>
      <c r="C733" s="523"/>
      <c r="D733" s="524" t="s">
        <v>2652</v>
      </c>
      <c r="E733" s="525" t="s">
        <v>2653</v>
      </c>
      <c r="F733" s="524" t="s">
        <v>2212</v>
      </c>
      <c r="G733" s="525" t="s">
        <v>3011</v>
      </c>
      <c r="H733" s="524" t="s">
        <v>2858</v>
      </c>
      <c r="I733" s="525" t="s">
        <v>2859</v>
      </c>
      <c r="J733" s="524" t="s">
        <v>2864</v>
      </c>
      <c r="K733" s="527" t="s">
        <v>2865</v>
      </c>
      <c r="L733" s="524" t="s">
        <v>1924</v>
      </c>
      <c r="M733" s="527"/>
      <c r="N733" s="524" t="s">
        <v>1924</v>
      </c>
      <c r="O733" s="527"/>
      <c r="P733" s="524" t="s">
        <v>1924</v>
      </c>
      <c r="Q733" s="527"/>
      <c r="R733" s="524" t="s">
        <v>1924</v>
      </c>
      <c r="S733" s="527"/>
      <c r="T733" s="524" t="s">
        <v>1939</v>
      </c>
      <c r="U733" s="527" t="s">
        <v>3130</v>
      </c>
      <c r="V733" s="524" t="s">
        <v>1924</v>
      </c>
      <c r="W733" s="527"/>
      <c r="X733" s="524" t="s">
        <v>1924</v>
      </c>
      <c r="Y733" s="527" t="s">
        <v>1924</v>
      </c>
      <c r="Z733" s="528"/>
      <c r="AA733" s="528" t="s">
        <v>1924</v>
      </c>
      <c r="AB733" s="528"/>
      <c r="AC733" s="528"/>
      <c r="AD733" s="528"/>
      <c r="AE733" s="528"/>
      <c r="AF733" s="528"/>
      <c r="AG733" s="528"/>
      <c r="AH733" s="528"/>
      <c r="AI733" s="529" t="s">
        <v>2054</v>
      </c>
      <c r="AJ733" s="529" t="s">
        <v>2054</v>
      </c>
      <c r="AK733" s="523" t="s">
        <v>3131</v>
      </c>
      <c r="AL733" s="523" t="s">
        <v>3132</v>
      </c>
    </row>
    <row r="734" spans="1:38" ht="17.25" customHeight="1">
      <c r="A734" s="518" t="str">
        <f t="shared" si="11"/>
        <v xml:space="preserve">A03AE036-00001 Concrete Work Mass Concrete Work Form Work (1 time in use) Flat Form     Dressed Lumber, Plywood or Steel Form(Wood Planks are not Allowed) incl. Chamfer  </v>
      </c>
      <c r="B734" s="523" t="s">
        <v>3133</v>
      </c>
      <c r="C734" s="523"/>
      <c r="D734" s="524" t="s">
        <v>2652</v>
      </c>
      <c r="E734" s="525" t="s">
        <v>2653</v>
      </c>
      <c r="F734" s="524" t="s">
        <v>2212</v>
      </c>
      <c r="G734" s="525" t="s">
        <v>3011</v>
      </c>
      <c r="H734" s="524" t="s">
        <v>2867</v>
      </c>
      <c r="I734" s="525" t="s">
        <v>2868</v>
      </c>
      <c r="J734" s="524" t="s">
        <v>2860</v>
      </c>
      <c r="K734" s="527" t="s">
        <v>2861</v>
      </c>
      <c r="L734" s="524" t="s">
        <v>1924</v>
      </c>
      <c r="M734" s="527"/>
      <c r="N734" s="524" t="s">
        <v>1924</v>
      </c>
      <c r="O734" s="527"/>
      <c r="P734" s="524" t="s">
        <v>1924</v>
      </c>
      <c r="Q734" s="527"/>
      <c r="R734" s="524" t="s">
        <v>1924</v>
      </c>
      <c r="S734" s="527"/>
      <c r="T734" s="524" t="s">
        <v>1939</v>
      </c>
      <c r="U734" s="527" t="s">
        <v>3130</v>
      </c>
      <c r="V734" s="524" t="s">
        <v>1924</v>
      </c>
      <c r="W734" s="527"/>
      <c r="X734" s="524" t="s">
        <v>1924</v>
      </c>
      <c r="Y734" s="527" t="s">
        <v>1924</v>
      </c>
      <c r="Z734" s="528"/>
      <c r="AA734" s="528" t="s">
        <v>1924</v>
      </c>
      <c r="AB734" s="528"/>
      <c r="AC734" s="528"/>
      <c r="AD734" s="528"/>
      <c r="AE734" s="528"/>
      <c r="AF734" s="528"/>
      <c r="AG734" s="528"/>
      <c r="AH734" s="528"/>
      <c r="AI734" s="529" t="s">
        <v>2054</v>
      </c>
      <c r="AJ734" s="529" t="s">
        <v>2054</v>
      </c>
      <c r="AK734" s="523" t="s">
        <v>3134</v>
      </c>
      <c r="AL734" s="523" t="s">
        <v>3133</v>
      </c>
    </row>
    <row r="735" spans="1:38" ht="17.25" customHeight="1">
      <c r="A735" s="518" t="str">
        <f t="shared" si="11"/>
        <v xml:space="preserve">A03AE036-00002 Concrete Work Mass Concrete Work Form Work (1 time in use) Circular Form     Dressed Lumber, Plywood or Steel Form(Wood Planks are not Allowed) incl. Chamfer  </v>
      </c>
      <c r="B735" s="523" t="s">
        <v>3135</v>
      </c>
      <c r="C735" s="523"/>
      <c r="D735" s="524" t="s">
        <v>2652</v>
      </c>
      <c r="E735" s="525" t="s">
        <v>2653</v>
      </c>
      <c r="F735" s="524" t="s">
        <v>2212</v>
      </c>
      <c r="G735" s="525" t="s">
        <v>3011</v>
      </c>
      <c r="H735" s="524" t="s">
        <v>2867</v>
      </c>
      <c r="I735" s="525" t="s">
        <v>2868</v>
      </c>
      <c r="J735" s="524" t="s">
        <v>2864</v>
      </c>
      <c r="K735" s="527" t="s">
        <v>2865</v>
      </c>
      <c r="L735" s="524" t="s">
        <v>1924</v>
      </c>
      <c r="M735" s="527"/>
      <c r="N735" s="524" t="s">
        <v>1924</v>
      </c>
      <c r="O735" s="527"/>
      <c r="P735" s="524" t="s">
        <v>1924</v>
      </c>
      <c r="Q735" s="527"/>
      <c r="R735" s="524" t="s">
        <v>1924</v>
      </c>
      <c r="S735" s="527"/>
      <c r="T735" s="524" t="s">
        <v>1939</v>
      </c>
      <c r="U735" s="527" t="s">
        <v>3130</v>
      </c>
      <c r="V735" s="524" t="s">
        <v>1924</v>
      </c>
      <c r="W735" s="527"/>
      <c r="X735" s="524" t="s">
        <v>1924</v>
      </c>
      <c r="Y735" s="527" t="s">
        <v>1924</v>
      </c>
      <c r="Z735" s="528"/>
      <c r="AA735" s="528" t="s">
        <v>1924</v>
      </c>
      <c r="AB735" s="528"/>
      <c r="AC735" s="528"/>
      <c r="AD735" s="528"/>
      <c r="AE735" s="528"/>
      <c r="AF735" s="528"/>
      <c r="AG735" s="528"/>
      <c r="AH735" s="528"/>
      <c r="AI735" s="529" t="s">
        <v>2054</v>
      </c>
      <c r="AJ735" s="529" t="s">
        <v>2054</v>
      </c>
      <c r="AK735" s="523" t="s">
        <v>3134</v>
      </c>
      <c r="AL735" s="523" t="s">
        <v>3135</v>
      </c>
    </row>
    <row r="736" spans="1:38" ht="17.25" customHeight="1">
      <c r="A736" s="518" t="str">
        <f t="shared" si="11"/>
        <v xml:space="preserve">A03AE037-00001 Concrete Work Mass Concrete Work Rebar Work Deformed Bar (Non-Coat.)  Fy&gt;470MPa     </v>
      </c>
      <c r="B736" s="523" t="s">
        <v>3136</v>
      </c>
      <c r="C736" s="523"/>
      <c r="D736" s="524" t="s">
        <v>2652</v>
      </c>
      <c r="E736" s="525" t="s">
        <v>2653</v>
      </c>
      <c r="F736" s="524" t="s">
        <v>2212</v>
      </c>
      <c r="G736" s="525" t="s">
        <v>3011</v>
      </c>
      <c r="H736" s="524" t="s">
        <v>2872</v>
      </c>
      <c r="I736" s="525" t="s">
        <v>2873</v>
      </c>
      <c r="J736" s="524" t="s">
        <v>2874</v>
      </c>
      <c r="K736" s="527" t="s">
        <v>2875</v>
      </c>
      <c r="L736" s="524" t="s">
        <v>1924</v>
      </c>
      <c r="M736" s="527"/>
      <c r="N736" s="524" t="s">
        <v>1992</v>
      </c>
      <c r="O736" s="527" t="s">
        <v>2876</v>
      </c>
      <c r="P736" s="524" t="s">
        <v>1924</v>
      </c>
      <c r="Q736" s="527"/>
      <c r="R736" s="524" t="s">
        <v>1924</v>
      </c>
      <c r="S736" s="527"/>
      <c r="T736" s="524" t="s">
        <v>1924</v>
      </c>
      <c r="U736" s="527" t="s">
        <v>1924</v>
      </c>
      <c r="V736" s="524" t="s">
        <v>1924</v>
      </c>
      <c r="W736" s="527"/>
      <c r="X736" s="524" t="s">
        <v>1924</v>
      </c>
      <c r="Y736" s="527" t="s">
        <v>1924</v>
      </c>
      <c r="Z736" s="528"/>
      <c r="AA736" s="528" t="s">
        <v>1924</v>
      </c>
      <c r="AB736" s="528"/>
      <c r="AC736" s="528"/>
      <c r="AD736" s="528"/>
      <c r="AE736" s="528"/>
      <c r="AF736" s="528"/>
      <c r="AG736" s="528"/>
      <c r="AH736" s="528"/>
      <c r="AI736" s="529" t="s">
        <v>2877</v>
      </c>
      <c r="AJ736" s="529" t="s">
        <v>2877</v>
      </c>
      <c r="AK736" s="523" t="s">
        <v>3137</v>
      </c>
      <c r="AL736" s="523" t="s">
        <v>3136</v>
      </c>
    </row>
    <row r="737" spans="1:38" ht="17.25" customHeight="1">
      <c r="A737" s="518" t="str">
        <f t="shared" si="11"/>
        <v xml:space="preserve">A03AE037-00002 Concrete Work Mass Concrete Work Rebar Work Deformed Bar (Non-Coat.)  400MPa&lt;Fy≤470MPa     </v>
      </c>
      <c r="B737" s="523" t="s">
        <v>3138</v>
      </c>
      <c r="C737" s="523"/>
      <c r="D737" s="524" t="s">
        <v>2652</v>
      </c>
      <c r="E737" s="525" t="s">
        <v>2653</v>
      </c>
      <c r="F737" s="524" t="s">
        <v>2212</v>
      </c>
      <c r="G737" s="525" t="s">
        <v>3011</v>
      </c>
      <c r="H737" s="524" t="s">
        <v>2872</v>
      </c>
      <c r="I737" s="525" t="s">
        <v>2873</v>
      </c>
      <c r="J737" s="524" t="s">
        <v>2874</v>
      </c>
      <c r="K737" s="527" t="s">
        <v>2875</v>
      </c>
      <c r="L737" s="524" t="s">
        <v>1924</v>
      </c>
      <c r="M737" s="527"/>
      <c r="N737" s="524" t="s">
        <v>2000</v>
      </c>
      <c r="O737" s="527" t="s">
        <v>2880</v>
      </c>
      <c r="P737" s="524" t="s">
        <v>1924</v>
      </c>
      <c r="Q737" s="527"/>
      <c r="R737" s="524" t="s">
        <v>1924</v>
      </c>
      <c r="S737" s="527"/>
      <c r="T737" s="524" t="s">
        <v>1924</v>
      </c>
      <c r="U737" s="527" t="s">
        <v>1924</v>
      </c>
      <c r="V737" s="524" t="s">
        <v>1924</v>
      </c>
      <c r="W737" s="527"/>
      <c r="X737" s="524" t="s">
        <v>1924</v>
      </c>
      <c r="Y737" s="527" t="s">
        <v>1924</v>
      </c>
      <c r="Z737" s="528"/>
      <c r="AA737" s="528" t="s">
        <v>1924</v>
      </c>
      <c r="AB737" s="528"/>
      <c r="AC737" s="528"/>
      <c r="AD737" s="528"/>
      <c r="AE737" s="528"/>
      <c r="AF737" s="528"/>
      <c r="AG737" s="528"/>
      <c r="AH737" s="528"/>
      <c r="AI737" s="529" t="s">
        <v>2877</v>
      </c>
      <c r="AJ737" s="529" t="s">
        <v>2877</v>
      </c>
      <c r="AK737" s="523" t="s">
        <v>3137</v>
      </c>
      <c r="AL737" s="523" t="s">
        <v>3138</v>
      </c>
    </row>
    <row r="738" spans="1:38" ht="17.25" customHeight="1">
      <c r="A738" s="518" t="str">
        <f t="shared" si="11"/>
        <v xml:space="preserve">A03AE037-00003 Concrete Work Mass Concrete Work Rebar Work Deformed Bar (Non-Coat.)  300MPa&lt;Fy≤400MPa     </v>
      </c>
      <c r="B738" s="523" t="s">
        <v>3139</v>
      </c>
      <c r="C738" s="523"/>
      <c r="D738" s="524" t="s">
        <v>2652</v>
      </c>
      <c r="E738" s="525" t="s">
        <v>2653</v>
      </c>
      <c r="F738" s="524" t="s">
        <v>2212</v>
      </c>
      <c r="G738" s="525" t="s">
        <v>3011</v>
      </c>
      <c r="H738" s="524" t="s">
        <v>2872</v>
      </c>
      <c r="I738" s="525" t="s">
        <v>2873</v>
      </c>
      <c r="J738" s="524" t="s">
        <v>2874</v>
      </c>
      <c r="K738" s="527" t="s">
        <v>2875</v>
      </c>
      <c r="L738" s="524" t="s">
        <v>1924</v>
      </c>
      <c r="M738" s="527"/>
      <c r="N738" s="524" t="s">
        <v>2086</v>
      </c>
      <c r="O738" s="527" t="s">
        <v>2882</v>
      </c>
      <c r="P738" s="524" t="s">
        <v>1924</v>
      </c>
      <c r="Q738" s="527"/>
      <c r="R738" s="524" t="s">
        <v>1924</v>
      </c>
      <c r="S738" s="527"/>
      <c r="T738" s="524" t="s">
        <v>1924</v>
      </c>
      <c r="U738" s="527" t="s">
        <v>1924</v>
      </c>
      <c r="V738" s="524" t="s">
        <v>1924</v>
      </c>
      <c r="W738" s="527"/>
      <c r="X738" s="524" t="s">
        <v>1924</v>
      </c>
      <c r="Y738" s="527" t="s">
        <v>1924</v>
      </c>
      <c r="Z738" s="528"/>
      <c r="AA738" s="528" t="s">
        <v>1924</v>
      </c>
      <c r="AB738" s="528"/>
      <c r="AC738" s="528"/>
      <c r="AD738" s="528"/>
      <c r="AE738" s="528"/>
      <c r="AF738" s="528"/>
      <c r="AG738" s="528"/>
      <c r="AH738" s="528"/>
      <c r="AI738" s="529" t="s">
        <v>2877</v>
      </c>
      <c r="AJ738" s="529" t="s">
        <v>2877</v>
      </c>
      <c r="AK738" s="523" t="s">
        <v>3137</v>
      </c>
      <c r="AL738" s="523" t="s">
        <v>3139</v>
      </c>
    </row>
    <row r="739" spans="1:38" ht="17.25" customHeight="1">
      <c r="A739" s="518" t="str">
        <f t="shared" si="11"/>
        <v xml:space="preserve">A03AE037-00004 Concrete Work Mass Concrete Work Rebar Work Deformed Bar (Non-Coat.)  Fy≤300MPa     </v>
      </c>
      <c r="B739" s="523" t="s">
        <v>3140</v>
      </c>
      <c r="C739" s="523"/>
      <c r="D739" s="524" t="s">
        <v>2652</v>
      </c>
      <c r="E739" s="525" t="s">
        <v>2653</v>
      </c>
      <c r="F739" s="524" t="s">
        <v>2212</v>
      </c>
      <c r="G739" s="525" t="s">
        <v>3011</v>
      </c>
      <c r="H739" s="524" t="s">
        <v>2872</v>
      </c>
      <c r="I739" s="525" t="s">
        <v>2873</v>
      </c>
      <c r="J739" s="524" t="s">
        <v>2874</v>
      </c>
      <c r="K739" s="527" t="s">
        <v>2875</v>
      </c>
      <c r="L739" s="524" t="s">
        <v>1924</v>
      </c>
      <c r="M739" s="527"/>
      <c r="N739" s="524" t="s">
        <v>2094</v>
      </c>
      <c r="O739" s="527" t="s">
        <v>2884</v>
      </c>
      <c r="P739" s="524" t="s">
        <v>1924</v>
      </c>
      <c r="Q739" s="527"/>
      <c r="R739" s="524" t="s">
        <v>1924</v>
      </c>
      <c r="S739" s="527"/>
      <c r="T739" s="524" t="s">
        <v>1924</v>
      </c>
      <c r="U739" s="527" t="s">
        <v>1924</v>
      </c>
      <c r="V739" s="524" t="s">
        <v>1924</v>
      </c>
      <c r="W739" s="527"/>
      <c r="X739" s="524" t="s">
        <v>1924</v>
      </c>
      <c r="Y739" s="527" t="s">
        <v>1924</v>
      </c>
      <c r="Z739" s="528"/>
      <c r="AA739" s="528" t="s">
        <v>1924</v>
      </c>
      <c r="AB739" s="528"/>
      <c r="AC739" s="528"/>
      <c r="AD739" s="528"/>
      <c r="AE739" s="528"/>
      <c r="AF739" s="528"/>
      <c r="AG739" s="528"/>
      <c r="AH739" s="528"/>
      <c r="AI739" s="529" t="s">
        <v>2877</v>
      </c>
      <c r="AJ739" s="529" t="s">
        <v>2877</v>
      </c>
      <c r="AK739" s="523" t="s">
        <v>3137</v>
      </c>
      <c r="AL739" s="523" t="s">
        <v>3140</v>
      </c>
    </row>
    <row r="740" spans="1:38" ht="17.25" customHeight="1">
      <c r="A740" s="518" t="str">
        <f t="shared" si="11"/>
        <v xml:space="preserve">A03AE037-00005 Concrete Work Mass Concrete Work Rebar Work Deformed Bar (Epoxy Coat.)  Fy&gt;470MPa     </v>
      </c>
      <c r="B740" s="523" t="s">
        <v>3141</v>
      </c>
      <c r="C740" s="523"/>
      <c r="D740" s="524" t="s">
        <v>2652</v>
      </c>
      <c r="E740" s="525" t="s">
        <v>2653</v>
      </c>
      <c r="F740" s="524" t="s">
        <v>2212</v>
      </c>
      <c r="G740" s="525" t="s">
        <v>3011</v>
      </c>
      <c r="H740" s="524" t="s">
        <v>2872</v>
      </c>
      <c r="I740" s="525" t="s">
        <v>2873</v>
      </c>
      <c r="J740" s="524" t="s">
        <v>2886</v>
      </c>
      <c r="K740" s="527" t="s">
        <v>2887</v>
      </c>
      <c r="L740" s="524" t="s">
        <v>1924</v>
      </c>
      <c r="M740" s="527"/>
      <c r="N740" s="524" t="s">
        <v>1992</v>
      </c>
      <c r="O740" s="527" t="s">
        <v>2876</v>
      </c>
      <c r="P740" s="524" t="s">
        <v>1924</v>
      </c>
      <c r="Q740" s="527"/>
      <c r="R740" s="524" t="s">
        <v>1924</v>
      </c>
      <c r="S740" s="527"/>
      <c r="T740" s="524" t="s">
        <v>1924</v>
      </c>
      <c r="U740" s="527" t="s">
        <v>1924</v>
      </c>
      <c r="V740" s="524" t="s">
        <v>1924</v>
      </c>
      <c r="W740" s="527"/>
      <c r="X740" s="524" t="s">
        <v>1924</v>
      </c>
      <c r="Y740" s="527" t="s">
        <v>1924</v>
      </c>
      <c r="Z740" s="528"/>
      <c r="AA740" s="528" t="s">
        <v>1924</v>
      </c>
      <c r="AB740" s="528"/>
      <c r="AC740" s="528"/>
      <c r="AD740" s="528"/>
      <c r="AE740" s="528"/>
      <c r="AF740" s="528"/>
      <c r="AG740" s="528"/>
      <c r="AH740" s="528"/>
      <c r="AI740" s="529" t="s">
        <v>2877</v>
      </c>
      <c r="AJ740" s="529" t="s">
        <v>2877</v>
      </c>
      <c r="AK740" s="523" t="s">
        <v>3137</v>
      </c>
      <c r="AL740" s="523" t="s">
        <v>3141</v>
      </c>
    </row>
    <row r="741" spans="1:38" ht="17.25" customHeight="1">
      <c r="A741" s="518" t="str">
        <f t="shared" si="11"/>
        <v xml:space="preserve">A03AE037-00006 Concrete Work Mass Concrete Work Rebar Work Deformed Bar (Epoxy Coat.)  400MPa&lt;Fy≤470MPa     </v>
      </c>
      <c r="B741" s="523" t="s">
        <v>3142</v>
      </c>
      <c r="C741" s="523"/>
      <c r="D741" s="524" t="s">
        <v>2652</v>
      </c>
      <c r="E741" s="525" t="s">
        <v>2653</v>
      </c>
      <c r="F741" s="524" t="s">
        <v>2212</v>
      </c>
      <c r="G741" s="525" t="s">
        <v>3011</v>
      </c>
      <c r="H741" s="524" t="s">
        <v>2872</v>
      </c>
      <c r="I741" s="525" t="s">
        <v>2873</v>
      </c>
      <c r="J741" s="524" t="s">
        <v>2886</v>
      </c>
      <c r="K741" s="527" t="s">
        <v>2887</v>
      </c>
      <c r="L741" s="524" t="s">
        <v>1924</v>
      </c>
      <c r="M741" s="527"/>
      <c r="N741" s="524" t="s">
        <v>2000</v>
      </c>
      <c r="O741" s="527" t="s">
        <v>2880</v>
      </c>
      <c r="P741" s="524" t="s">
        <v>1924</v>
      </c>
      <c r="Q741" s="527"/>
      <c r="R741" s="524" t="s">
        <v>1924</v>
      </c>
      <c r="S741" s="527"/>
      <c r="T741" s="524" t="s">
        <v>1924</v>
      </c>
      <c r="U741" s="527" t="s">
        <v>1924</v>
      </c>
      <c r="V741" s="524" t="s">
        <v>1924</v>
      </c>
      <c r="W741" s="527"/>
      <c r="X741" s="524" t="s">
        <v>1924</v>
      </c>
      <c r="Y741" s="527" t="s">
        <v>1924</v>
      </c>
      <c r="Z741" s="528"/>
      <c r="AA741" s="528" t="s">
        <v>1924</v>
      </c>
      <c r="AB741" s="528"/>
      <c r="AC741" s="528"/>
      <c r="AD741" s="528"/>
      <c r="AE741" s="528"/>
      <c r="AF741" s="528"/>
      <c r="AG741" s="528"/>
      <c r="AH741" s="528"/>
      <c r="AI741" s="529" t="s">
        <v>2877</v>
      </c>
      <c r="AJ741" s="529" t="s">
        <v>2877</v>
      </c>
      <c r="AK741" s="523" t="s">
        <v>3137</v>
      </c>
      <c r="AL741" s="523" t="s">
        <v>3142</v>
      </c>
    </row>
    <row r="742" spans="1:38" ht="17.25" customHeight="1">
      <c r="A742" s="518" t="str">
        <f t="shared" si="11"/>
        <v xml:space="preserve">A03AE037-00007 Concrete Work Mass Concrete Work Rebar Work Deformed Bar (Epoxy Coat.)  300MPa&lt;Fy≤400MPa     </v>
      </c>
      <c r="B742" s="523" t="s">
        <v>3143</v>
      </c>
      <c r="C742" s="523"/>
      <c r="D742" s="524" t="s">
        <v>2652</v>
      </c>
      <c r="E742" s="525" t="s">
        <v>2653</v>
      </c>
      <c r="F742" s="524" t="s">
        <v>2212</v>
      </c>
      <c r="G742" s="525" t="s">
        <v>3011</v>
      </c>
      <c r="H742" s="524" t="s">
        <v>2872</v>
      </c>
      <c r="I742" s="525" t="s">
        <v>2873</v>
      </c>
      <c r="J742" s="524" t="s">
        <v>2886</v>
      </c>
      <c r="K742" s="527" t="s">
        <v>2887</v>
      </c>
      <c r="L742" s="524" t="s">
        <v>1924</v>
      </c>
      <c r="M742" s="527"/>
      <c r="N742" s="524" t="s">
        <v>2086</v>
      </c>
      <c r="O742" s="527" t="s">
        <v>2882</v>
      </c>
      <c r="P742" s="524" t="s">
        <v>1924</v>
      </c>
      <c r="Q742" s="527"/>
      <c r="R742" s="524" t="s">
        <v>1924</v>
      </c>
      <c r="S742" s="527"/>
      <c r="T742" s="524" t="s">
        <v>1924</v>
      </c>
      <c r="U742" s="527" t="s">
        <v>1924</v>
      </c>
      <c r="V742" s="524" t="s">
        <v>1924</v>
      </c>
      <c r="W742" s="527"/>
      <c r="X742" s="524" t="s">
        <v>1924</v>
      </c>
      <c r="Y742" s="527" t="s">
        <v>1924</v>
      </c>
      <c r="Z742" s="528"/>
      <c r="AA742" s="528" t="s">
        <v>1924</v>
      </c>
      <c r="AB742" s="528"/>
      <c r="AC742" s="528"/>
      <c r="AD742" s="528"/>
      <c r="AE742" s="528"/>
      <c r="AF742" s="528"/>
      <c r="AG742" s="528"/>
      <c r="AH742" s="528"/>
      <c r="AI742" s="529" t="s">
        <v>2877</v>
      </c>
      <c r="AJ742" s="529" t="s">
        <v>2877</v>
      </c>
      <c r="AK742" s="523" t="s">
        <v>3137</v>
      </c>
      <c r="AL742" s="523" t="s">
        <v>3143</v>
      </c>
    </row>
    <row r="743" spans="1:38" ht="17.25" customHeight="1">
      <c r="A743" s="518" t="str">
        <f t="shared" si="11"/>
        <v xml:space="preserve">A03AE037-00008 Concrete Work Mass Concrete Work Rebar Work Deformed Bar (Epoxy Coat.)  Fy≤300MPa     </v>
      </c>
      <c r="B743" s="523" t="s">
        <v>3144</v>
      </c>
      <c r="C743" s="523"/>
      <c r="D743" s="524" t="s">
        <v>2652</v>
      </c>
      <c r="E743" s="525" t="s">
        <v>2653</v>
      </c>
      <c r="F743" s="524" t="s">
        <v>2212</v>
      </c>
      <c r="G743" s="525" t="s">
        <v>3011</v>
      </c>
      <c r="H743" s="524" t="s">
        <v>2872</v>
      </c>
      <c r="I743" s="525" t="s">
        <v>2873</v>
      </c>
      <c r="J743" s="524" t="s">
        <v>2886</v>
      </c>
      <c r="K743" s="527" t="s">
        <v>2887</v>
      </c>
      <c r="L743" s="524" t="s">
        <v>1924</v>
      </c>
      <c r="M743" s="527"/>
      <c r="N743" s="524" t="s">
        <v>2094</v>
      </c>
      <c r="O743" s="527" t="s">
        <v>2884</v>
      </c>
      <c r="P743" s="524" t="s">
        <v>1924</v>
      </c>
      <c r="Q743" s="527"/>
      <c r="R743" s="524" t="s">
        <v>1924</v>
      </c>
      <c r="S743" s="527"/>
      <c r="T743" s="524" t="s">
        <v>1924</v>
      </c>
      <c r="U743" s="527" t="s">
        <v>1924</v>
      </c>
      <c r="V743" s="524" t="s">
        <v>1924</v>
      </c>
      <c r="W743" s="527"/>
      <c r="X743" s="524" t="s">
        <v>1924</v>
      </c>
      <c r="Y743" s="527" t="s">
        <v>1924</v>
      </c>
      <c r="Z743" s="528"/>
      <c r="AA743" s="528" t="s">
        <v>1924</v>
      </c>
      <c r="AB743" s="528"/>
      <c r="AC743" s="528"/>
      <c r="AD743" s="528"/>
      <c r="AE743" s="528"/>
      <c r="AF743" s="528"/>
      <c r="AG743" s="528"/>
      <c r="AH743" s="528"/>
      <c r="AI743" s="529" t="s">
        <v>2877</v>
      </c>
      <c r="AJ743" s="529" t="s">
        <v>2877</v>
      </c>
      <c r="AK743" s="523" t="s">
        <v>3137</v>
      </c>
      <c r="AL743" s="523" t="s">
        <v>3144</v>
      </c>
    </row>
    <row r="744" spans="1:38" ht="17.25" customHeight="1">
      <c r="A744" s="518" t="str">
        <f t="shared" si="11"/>
        <v xml:space="preserve">A03AE046-00001 Concrete Work Mass Concrete Work Water Stop PVC Type       </v>
      </c>
      <c r="B744" s="523" t="s">
        <v>3145</v>
      </c>
      <c r="C744" s="523"/>
      <c r="D744" s="524" t="s">
        <v>2652</v>
      </c>
      <c r="E744" s="525" t="s">
        <v>2653</v>
      </c>
      <c r="F744" s="524" t="s">
        <v>2212</v>
      </c>
      <c r="G744" s="525" t="s">
        <v>3011</v>
      </c>
      <c r="H744" s="524" t="s">
        <v>2940</v>
      </c>
      <c r="I744" s="525" t="s">
        <v>2941</v>
      </c>
      <c r="J744" s="524" t="s">
        <v>2942</v>
      </c>
      <c r="K744" s="527" t="s">
        <v>2943</v>
      </c>
      <c r="L744" s="524" t="s">
        <v>1924</v>
      </c>
      <c r="M744" s="527"/>
      <c r="N744" s="524" t="s">
        <v>1924</v>
      </c>
      <c r="O744" s="527"/>
      <c r="P744" s="524" t="s">
        <v>1924</v>
      </c>
      <c r="Q744" s="527"/>
      <c r="R744" s="524" t="s">
        <v>1924</v>
      </c>
      <c r="S744" s="527"/>
      <c r="T744" s="524" t="s">
        <v>1924</v>
      </c>
      <c r="U744" s="527" t="s">
        <v>1924</v>
      </c>
      <c r="V744" s="524" t="s">
        <v>1924</v>
      </c>
      <c r="W744" s="527"/>
      <c r="X744" s="524" t="s">
        <v>1924</v>
      </c>
      <c r="Y744" s="527"/>
      <c r="Z744" s="528"/>
      <c r="AA744" s="528" t="s">
        <v>2944</v>
      </c>
      <c r="AB744" s="528"/>
      <c r="AC744" s="528"/>
      <c r="AD744" s="528"/>
      <c r="AE744" s="528"/>
      <c r="AF744" s="528"/>
      <c r="AG744" s="528"/>
      <c r="AH744" s="528"/>
      <c r="AI744" s="529" t="s">
        <v>2091</v>
      </c>
      <c r="AJ744" s="529" t="s">
        <v>2091</v>
      </c>
      <c r="AK744" s="523" t="s">
        <v>3146</v>
      </c>
      <c r="AL744" s="523" t="s">
        <v>3145</v>
      </c>
    </row>
    <row r="745" spans="1:38" ht="17.25" customHeight="1">
      <c r="A745" s="518" t="str">
        <f t="shared" si="11"/>
        <v xml:space="preserve">A03AE046-00002 Concrete Work Mass Concrete Work Water Stop Stainless Steel Type       </v>
      </c>
      <c r="B745" s="523" t="s">
        <v>3147</v>
      </c>
      <c r="C745" s="523"/>
      <c r="D745" s="524" t="s">
        <v>2652</v>
      </c>
      <c r="E745" s="525" t="s">
        <v>2653</v>
      </c>
      <c r="F745" s="524" t="s">
        <v>2212</v>
      </c>
      <c r="G745" s="525" t="s">
        <v>3011</v>
      </c>
      <c r="H745" s="524" t="s">
        <v>2940</v>
      </c>
      <c r="I745" s="525" t="s">
        <v>2941</v>
      </c>
      <c r="J745" s="524" t="s">
        <v>2947</v>
      </c>
      <c r="K745" s="527" t="s">
        <v>2948</v>
      </c>
      <c r="L745" s="524" t="s">
        <v>1924</v>
      </c>
      <c r="M745" s="527"/>
      <c r="N745" s="524" t="s">
        <v>1924</v>
      </c>
      <c r="O745" s="527"/>
      <c r="P745" s="524" t="s">
        <v>1924</v>
      </c>
      <c r="Q745" s="527"/>
      <c r="R745" s="524" t="s">
        <v>1924</v>
      </c>
      <c r="S745" s="527"/>
      <c r="T745" s="524" t="s">
        <v>1924</v>
      </c>
      <c r="U745" s="527" t="s">
        <v>1924</v>
      </c>
      <c r="V745" s="524" t="s">
        <v>1924</v>
      </c>
      <c r="W745" s="527"/>
      <c r="X745" s="524" t="s">
        <v>1924</v>
      </c>
      <c r="Y745" s="527"/>
      <c r="Z745" s="528"/>
      <c r="AA745" s="528" t="s">
        <v>2944</v>
      </c>
      <c r="AB745" s="528"/>
      <c r="AC745" s="528"/>
      <c r="AD745" s="528"/>
      <c r="AE745" s="528"/>
      <c r="AF745" s="528"/>
      <c r="AG745" s="528"/>
      <c r="AH745" s="528"/>
      <c r="AI745" s="529" t="s">
        <v>2091</v>
      </c>
      <c r="AJ745" s="529" t="s">
        <v>2091</v>
      </c>
      <c r="AK745" s="523" t="s">
        <v>3146</v>
      </c>
      <c r="AL745" s="523" t="s">
        <v>3147</v>
      </c>
    </row>
    <row r="746" spans="1:38" ht="17.25" customHeight="1">
      <c r="A746" s="518" t="str">
        <f t="shared" si="11"/>
        <v xml:space="preserve">A03AE046-00003 Concrete Work Mass Concrete Work Water Stop Expandable Rubber Type       </v>
      </c>
      <c r="B746" s="523" t="s">
        <v>3148</v>
      </c>
      <c r="C746" s="523"/>
      <c r="D746" s="524" t="s">
        <v>2652</v>
      </c>
      <c r="E746" s="525" t="s">
        <v>2653</v>
      </c>
      <c r="F746" s="524" t="s">
        <v>2212</v>
      </c>
      <c r="G746" s="525" t="s">
        <v>3011</v>
      </c>
      <c r="H746" s="524" t="s">
        <v>2940</v>
      </c>
      <c r="I746" s="525" t="s">
        <v>2941</v>
      </c>
      <c r="J746" s="524" t="s">
        <v>2950</v>
      </c>
      <c r="K746" s="527" t="s">
        <v>2951</v>
      </c>
      <c r="L746" s="524" t="s">
        <v>1924</v>
      </c>
      <c r="M746" s="527"/>
      <c r="N746" s="524" t="s">
        <v>1924</v>
      </c>
      <c r="O746" s="527"/>
      <c r="P746" s="524" t="s">
        <v>1924</v>
      </c>
      <c r="Q746" s="527"/>
      <c r="R746" s="524" t="s">
        <v>1924</v>
      </c>
      <c r="S746" s="527"/>
      <c r="T746" s="524" t="s">
        <v>1924</v>
      </c>
      <c r="U746" s="527" t="s">
        <v>1924</v>
      </c>
      <c r="V746" s="524" t="s">
        <v>1924</v>
      </c>
      <c r="W746" s="527"/>
      <c r="X746" s="524" t="s">
        <v>1924</v>
      </c>
      <c r="Y746" s="527"/>
      <c r="Z746" s="528"/>
      <c r="AA746" s="528" t="s">
        <v>2944</v>
      </c>
      <c r="AB746" s="528"/>
      <c r="AC746" s="528"/>
      <c r="AD746" s="528"/>
      <c r="AE746" s="528"/>
      <c r="AF746" s="528"/>
      <c r="AG746" s="528"/>
      <c r="AH746" s="528"/>
      <c r="AI746" s="529" t="s">
        <v>2091</v>
      </c>
      <c r="AJ746" s="529" t="s">
        <v>2091</v>
      </c>
      <c r="AK746" s="523" t="s">
        <v>3146</v>
      </c>
      <c r="AL746" s="523" t="s">
        <v>3148</v>
      </c>
    </row>
    <row r="747" spans="1:38" ht="17.25" customHeight="1">
      <c r="A747" s="518" t="str">
        <f t="shared" si="11"/>
        <v xml:space="preserve">A03AE046-00004 Concrete Work Mass Concrete Work Water Stop Copper       </v>
      </c>
      <c r="B747" s="523" t="s">
        <v>3149</v>
      </c>
      <c r="C747" s="523"/>
      <c r="D747" s="524" t="s">
        <v>2652</v>
      </c>
      <c r="E747" s="525" t="s">
        <v>2653</v>
      </c>
      <c r="F747" s="524" t="s">
        <v>2212</v>
      </c>
      <c r="G747" s="525" t="s">
        <v>3011</v>
      </c>
      <c r="H747" s="524" t="s">
        <v>2940</v>
      </c>
      <c r="I747" s="525" t="s">
        <v>2941</v>
      </c>
      <c r="J747" s="524" t="s">
        <v>2953</v>
      </c>
      <c r="K747" s="527" t="s">
        <v>2954</v>
      </c>
      <c r="L747" s="524" t="s">
        <v>1924</v>
      </c>
      <c r="M747" s="527"/>
      <c r="N747" s="524" t="s">
        <v>1924</v>
      </c>
      <c r="O747" s="527"/>
      <c r="P747" s="524" t="s">
        <v>1924</v>
      </c>
      <c r="Q747" s="527"/>
      <c r="R747" s="524" t="s">
        <v>1924</v>
      </c>
      <c r="S747" s="527"/>
      <c r="T747" s="524" t="s">
        <v>1924</v>
      </c>
      <c r="U747" s="527" t="s">
        <v>1924</v>
      </c>
      <c r="V747" s="524" t="s">
        <v>1924</v>
      </c>
      <c r="W747" s="527"/>
      <c r="X747" s="524" t="s">
        <v>1924</v>
      </c>
      <c r="Y747" s="527"/>
      <c r="Z747" s="528"/>
      <c r="AA747" s="528" t="s">
        <v>2944</v>
      </c>
      <c r="AB747" s="528"/>
      <c r="AC747" s="528"/>
      <c r="AD747" s="528"/>
      <c r="AE747" s="528"/>
      <c r="AF747" s="528"/>
      <c r="AG747" s="528"/>
      <c r="AH747" s="528"/>
      <c r="AI747" s="529" t="s">
        <v>2091</v>
      </c>
      <c r="AJ747" s="529" t="s">
        <v>2091</v>
      </c>
      <c r="AK747" s="523" t="s">
        <v>3146</v>
      </c>
      <c r="AL747" s="523" t="s">
        <v>3149</v>
      </c>
    </row>
    <row r="748" spans="1:38" s="535" customFormat="1" ht="17.25" customHeight="1">
      <c r="A748" s="518" t="str">
        <f t="shared" si="11"/>
        <v xml:space="preserve">A03AE049-00001 Concrete Work Mass Concrete Work Embedded Steel(Steel Plate, Corner Angle and etc.) w/ Anchor Bar (Purchase &amp; Installation) Hot-Dip Galvanized Steel     Galv.: ASTM A123  </v>
      </c>
      <c r="B748" s="523" t="s">
        <v>3150</v>
      </c>
      <c r="C748" s="523"/>
      <c r="D748" s="524" t="s">
        <v>2652</v>
      </c>
      <c r="E748" s="525" t="s">
        <v>2653</v>
      </c>
      <c r="F748" s="524" t="s">
        <v>2212</v>
      </c>
      <c r="G748" s="525" t="s">
        <v>3011</v>
      </c>
      <c r="H748" s="524" t="s">
        <v>2995</v>
      </c>
      <c r="I748" s="525" t="s">
        <v>2996</v>
      </c>
      <c r="J748" s="524" t="s">
        <v>2971</v>
      </c>
      <c r="K748" s="527" t="s">
        <v>2972</v>
      </c>
      <c r="L748" s="524" t="s">
        <v>1924</v>
      </c>
      <c r="M748" s="527"/>
      <c r="N748" s="524" t="s">
        <v>1924</v>
      </c>
      <c r="O748" s="527"/>
      <c r="P748" s="524" t="s">
        <v>1924</v>
      </c>
      <c r="Q748" s="527"/>
      <c r="R748" s="524" t="s">
        <v>1924</v>
      </c>
      <c r="S748" s="527"/>
      <c r="T748" s="524" t="s">
        <v>2100</v>
      </c>
      <c r="U748" s="527" t="s">
        <v>2973</v>
      </c>
      <c r="V748" s="524" t="s">
        <v>1924</v>
      </c>
      <c r="W748" s="527"/>
      <c r="X748" s="524" t="s">
        <v>1924</v>
      </c>
      <c r="Y748" s="527"/>
      <c r="Z748" s="528"/>
      <c r="AA748" s="528" t="s">
        <v>1924</v>
      </c>
      <c r="AB748" s="528"/>
      <c r="AC748" s="528"/>
      <c r="AD748" s="528"/>
      <c r="AE748" s="528"/>
      <c r="AF748" s="528"/>
      <c r="AG748" s="528"/>
      <c r="AH748" s="528"/>
      <c r="AI748" s="529" t="s">
        <v>2877</v>
      </c>
      <c r="AJ748" s="529" t="s">
        <v>2877</v>
      </c>
      <c r="AK748" s="523" t="s">
        <v>3151</v>
      </c>
      <c r="AL748" s="523" t="s">
        <v>3150</v>
      </c>
    </row>
    <row r="749" spans="1:38" ht="17.25" customHeight="1">
      <c r="A749" s="518" t="str">
        <f t="shared" si="11"/>
        <v xml:space="preserve">A03AE049-00002 Concrete Work Mass Concrete Work Embedded Steel(Steel Plate, Corner Angle and etc.) w/ Anchor Bar (Purchase &amp; Installation) SUS       </v>
      </c>
      <c r="B749" s="523" t="s">
        <v>3152</v>
      </c>
      <c r="C749" s="523"/>
      <c r="D749" s="524" t="s">
        <v>2652</v>
      </c>
      <c r="E749" s="525" t="s">
        <v>2653</v>
      </c>
      <c r="F749" s="524" t="s">
        <v>2212</v>
      </c>
      <c r="G749" s="525" t="s">
        <v>3011</v>
      </c>
      <c r="H749" s="524" t="s">
        <v>2995</v>
      </c>
      <c r="I749" s="525" t="s">
        <v>2996</v>
      </c>
      <c r="J749" s="524" t="s">
        <v>2076</v>
      </c>
      <c r="K749" s="527" t="s">
        <v>2979</v>
      </c>
      <c r="L749" s="524" t="s">
        <v>1924</v>
      </c>
      <c r="M749" s="527"/>
      <c r="N749" s="524" t="s">
        <v>1924</v>
      </c>
      <c r="O749" s="527"/>
      <c r="P749" s="524" t="s">
        <v>1924</v>
      </c>
      <c r="Q749" s="527"/>
      <c r="R749" s="524" t="s">
        <v>1924</v>
      </c>
      <c r="S749" s="527"/>
      <c r="T749" s="524" t="s">
        <v>1924</v>
      </c>
      <c r="U749" s="527" t="s">
        <v>1924</v>
      </c>
      <c r="V749" s="524" t="s">
        <v>1924</v>
      </c>
      <c r="W749" s="527"/>
      <c r="X749" s="524" t="s">
        <v>1924</v>
      </c>
      <c r="Y749" s="527" t="s">
        <v>1924</v>
      </c>
      <c r="Z749" s="528"/>
      <c r="AA749" s="528" t="s">
        <v>1924</v>
      </c>
      <c r="AB749" s="528"/>
      <c r="AC749" s="528"/>
      <c r="AD749" s="528"/>
      <c r="AE749" s="528"/>
      <c r="AF749" s="528"/>
      <c r="AG749" s="528"/>
      <c r="AH749" s="528"/>
      <c r="AI749" s="529" t="s">
        <v>2877</v>
      </c>
      <c r="AJ749" s="529" t="s">
        <v>2877</v>
      </c>
      <c r="AK749" s="523" t="s">
        <v>3151</v>
      </c>
      <c r="AL749" s="523" t="s">
        <v>3152</v>
      </c>
    </row>
    <row r="750" spans="1:38" ht="17.25" customHeight="1">
      <c r="A750" s="518" t="str">
        <f t="shared" si="11"/>
        <v xml:space="preserve">A03AE049-00003 Concrete Work Mass Concrete Work Embedded Steel(Steel Plate, Corner Angle and etc.) w/ Anchor Bar (Purchase &amp; Installation) SUS     SUS 304  </v>
      </c>
      <c r="B750" s="523" t="s">
        <v>3153</v>
      </c>
      <c r="C750" s="523"/>
      <c r="D750" s="524" t="s">
        <v>2652</v>
      </c>
      <c r="E750" s="525" t="s">
        <v>2653</v>
      </c>
      <c r="F750" s="524" t="s">
        <v>2212</v>
      </c>
      <c r="G750" s="525" t="s">
        <v>3011</v>
      </c>
      <c r="H750" s="524" t="s">
        <v>2995</v>
      </c>
      <c r="I750" s="525" t="s">
        <v>2996</v>
      </c>
      <c r="J750" s="524" t="s">
        <v>2076</v>
      </c>
      <c r="K750" s="527" t="s">
        <v>2979</v>
      </c>
      <c r="L750" s="524" t="s">
        <v>1924</v>
      </c>
      <c r="M750" s="527"/>
      <c r="N750" s="524" t="s">
        <v>1924</v>
      </c>
      <c r="O750" s="527"/>
      <c r="P750" s="524" t="s">
        <v>1924</v>
      </c>
      <c r="Q750" s="527"/>
      <c r="R750" s="524" t="s">
        <v>1924</v>
      </c>
      <c r="S750" s="527"/>
      <c r="T750" s="524" t="s">
        <v>2985</v>
      </c>
      <c r="U750" s="527" t="s">
        <v>2986</v>
      </c>
      <c r="V750" s="524" t="s">
        <v>1924</v>
      </c>
      <c r="W750" s="527"/>
      <c r="X750" s="524" t="s">
        <v>1924</v>
      </c>
      <c r="Y750" s="527" t="s">
        <v>1924</v>
      </c>
      <c r="Z750" s="528"/>
      <c r="AA750" s="528" t="s">
        <v>1924</v>
      </c>
      <c r="AB750" s="528"/>
      <c r="AC750" s="528"/>
      <c r="AD750" s="528"/>
      <c r="AE750" s="528"/>
      <c r="AF750" s="528"/>
      <c r="AG750" s="528"/>
      <c r="AH750" s="528"/>
      <c r="AI750" s="529" t="s">
        <v>2877</v>
      </c>
      <c r="AJ750" s="529" t="s">
        <v>2877</v>
      </c>
      <c r="AK750" s="523" t="s">
        <v>3151</v>
      </c>
      <c r="AL750" s="523" t="s">
        <v>3153</v>
      </c>
    </row>
    <row r="751" spans="1:38" ht="17.25" customHeight="1">
      <c r="A751" s="518" t="str">
        <f t="shared" si="11"/>
        <v xml:space="preserve">A03AE049-00004 Concrete Work Mass Concrete Work Embedded Steel(Steel Plate, Corner Angle and etc.) w/ Anchor Bar (Purchase &amp; Installation) SUS     SUS 316L  </v>
      </c>
      <c r="B751" s="523" t="s">
        <v>3154</v>
      </c>
      <c r="C751" s="523"/>
      <c r="D751" s="524" t="s">
        <v>2652</v>
      </c>
      <c r="E751" s="525" t="s">
        <v>2653</v>
      </c>
      <c r="F751" s="524" t="s">
        <v>2212</v>
      </c>
      <c r="G751" s="525" t="s">
        <v>3011</v>
      </c>
      <c r="H751" s="524" t="s">
        <v>2995</v>
      </c>
      <c r="I751" s="525" t="s">
        <v>2996</v>
      </c>
      <c r="J751" s="524" t="s">
        <v>2076</v>
      </c>
      <c r="K751" s="527" t="s">
        <v>2979</v>
      </c>
      <c r="L751" s="524" t="s">
        <v>1924</v>
      </c>
      <c r="M751" s="527"/>
      <c r="N751" s="524" t="s">
        <v>1924</v>
      </c>
      <c r="O751" s="527"/>
      <c r="P751" s="524" t="s">
        <v>1924</v>
      </c>
      <c r="Q751" s="527"/>
      <c r="R751" s="524" t="s">
        <v>1924</v>
      </c>
      <c r="S751" s="527"/>
      <c r="T751" s="524" t="s">
        <v>2988</v>
      </c>
      <c r="U751" s="527" t="s">
        <v>2989</v>
      </c>
      <c r="V751" s="524" t="s">
        <v>1924</v>
      </c>
      <c r="W751" s="527"/>
      <c r="X751" s="524" t="s">
        <v>1924</v>
      </c>
      <c r="Y751" s="527" t="s">
        <v>1924</v>
      </c>
      <c r="Z751" s="528"/>
      <c r="AA751" s="528" t="s">
        <v>1924</v>
      </c>
      <c r="AB751" s="528"/>
      <c r="AC751" s="528"/>
      <c r="AD751" s="528"/>
      <c r="AE751" s="528"/>
      <c r="AF751" s="528"/>
      <c r="AG751" s="528"/>
      <c r="AH751" s="528"/>
      <c r="AI751" s="529" t="s">
        <v>2877</v>
      </c>
      <c r="AJ751" s="529" t="s">
        <v>2877</v>
      </c>
      <c r="AK751" s="523" t="s">
        <v>3151</v>
      </c>
      <c r="AL751" s="523" t="s">
        <v>3154</v>
      </c>
    </row>
    <row r="752" spans="1:38" ht="17.25" customHeight="1">
      <c r="A752" s="518" t="str">
        <f t="shared" si="11"/>
        <v xml:space="preserve">A03AE049-00005 Concrete Work Mass Concrete Work Embedded Steel(Steel Plate, Corner Angle and etc.) w/ Anchor Bar (Purchase &amp; Installation) SUS     SUS Duplex  </v>
      </c>
      <c r="B752" s="523" t="s">
        <v>3155</v>
      </c>
      <c r="C752" s="523"/>
      <c r="D752" s="524" t="s">
        <v>2652</v>
      </c>
      <c r="E752" s="525" t="s">
        <v>2653</v>
      </c>
      <c r="F752" s="524" t="s">
        <v>2212</v>
      </c>
      <c r="G752" s="525" t="s">
        <v>3011</v>
      </c>
      <c r="H752" s="524" t="s">
        <v>2995</v>
      </c>
      <c r="I752" s="525" t="s">
        <v>2996</v>
      </c>
      <c r="J752" s="524" t="s">
        <v>2076</v>
      </c>
      <c r="K752" s="527" t="s">
        <v>2979</v>
      </c>
      <c r="L752" s="524" t="s">
        <v>1924</v>
      </c>
      <c r="M752" s="527"/>
      <c r="N752" s="524" t="s">
        <v>1924</v>
      </c>
      <c r="O752" s="527"/>
      <c r="P752" s="524" t="s">
        <v>1924</v>
      </c>
      <c r="Q752" s="527"/>
      <c r="R752" s="524" t="s">
        <v>1924</v>
      </c>
      <c r="S752" s="527"/>
      <c r="T752" s="524" t="s">
        <v>2991</v>
      </c>
      <c r="U752" s="527" t="s">
        <v>2992</v>
      </c>
      <c r="V752" s="524" t="s">
        <v>1924</v>
      </c>
      <c r="W752" s="527"/>
      <c r="X752" s="524" t="s">
        <v>1924</v>
      </c>
      <c r="Y752" s="527" t="s">
        <v>1924</v>
      </c>
      <c r="Z752" s="528"/>
      <c r="AA752" s="528" t="s">
        <v>1924</v>
      </c>
      <c r="AB752" s="528"/>
      <c r="AC752" s="528"/>
      <c r="AD752" s="528"/>
      <c r="AE752" s="528"/>
      <c r="AF752" s="528"/>
      <c r="AG752" s="528"/>
      <c r="AH752" s="528"/>
      <c r="AI752" s="529" t="s">
        <v>2877</v>
      </c>
      <c r="AJ752" s="529" t="s">
        <v>2877</v>
      </c>
      <c r="AK752" s="523" t="s">
        <v>3151</v>
      </c>
      <c r="AL752" s="523" t="s">
        <v>3155</v>
      </c>
    </row>
    <row r="753" spans="1:38" ht="17.25" customHeight="1">
      <c r="A753" s="518" t="str">
        <f t="shared" si="11"/>
        <v xml:space="preserve">A03AE050-00001 Concrete Work Mass Concrete Work Embedded Steel(Steel Plate, Corner Angle and etc.) w/ Anchor Bar (Installation Only) Hot-Dip Galvanized Steel     Galv.: ASTM A123  </v>
      </c>
      <c r="B753" s="523" t="s">
        <v>3156</v>
      </c>
      <c r="C753" s="523"/>
      <c r="D753" s="524" t="s">
        <v>2652</v>
      </c>
      <c r="E753" s="525" t="s">
        <v>2653</v>
      </c>
      <c r="F753" s="524" t="s">
        <v>2212</v>
      </c>
      <c r="G753" s="525" t="s">
        <v>3011</v>
      </c>
      <c r="H753" s="524" t="s">
        <v>3003</v>
      </c>
      <c r="I753" s="525" t="s">
        <v>3004</v>
      </c>
      <c r="J753" s="524" t="s">
        <v>2971</v>
      </c>
      <c r="K753" s="527" t="s">
        <v>2972</v>
      </c>
      <c r="L753" s="524" t="s">
        <v>1924</v>
      </c>
      <c r="M753" s="527"/>
      <c r="N753" s="524" t="s">
        <v>1924</v>
      </c>
      <c r="O753" s="527"/>
      <c r="P753" s="524" t="s">
        <v>1924</v>
      </c>
      <c r="Q753" s="527"/>
      <c r="R753" s="524" t="s">
        <v>1924</v>
      </c>
      <c r="S753" s="527"/>
      <c r="T753" s="524" t="s">
        <v>2100</v>
      </c>
      <c r="U753" s="527" t="s">
        <v>2973</v>
      </c>
      <c r="V753" s="524" t="s">
        <v>1924</v>
      </c>
      <c r="W753" s="527"/>
      <c r="X753" s="524" t="s">
        <v>1924</v>
      </c>
      <c r="Y753" s="527" t="s">
        <v>1924</v>
      </c>
      <c r="Z753" s="528"/>
      <c r="AA753" s="528" t="s">
        <v>1924</v>
      </c>
      <c r="AB753" s="528"/>
      <c r="AC753" s="528"/>
      <c r="AD753" s="528"/>
      <c r="AE753" s="528"/>
      <c r="AF753" s="528"/>
      <c r="AG753" s="528"/>
      <c r="AH753" s="528"/>
      <c r="AI753" s="529" t="s">
        <v>2877</v>
      </c>
      <c r="AJ753" s="529" t="s">
        <v>2877</v>
      </c>
      <c r="AK753" s="523" t="s">
        <v>3157</v>
      </c>
      <c r="AL753" s="523" t="s">
        <v>3156</v>
      </c>
    </row>
    <row r="754" spans="1:38" ht="17.25" customHeight="1">
      <c r="A754" s="518" t="str">
        <f t="shared" si="11"/>
        <v xml:space="preserve">A03AE050-00002 Concrete Work Mass Concrete Work Embedded Steel(Steel Plate, Corner Angle and etc.) w/ Anchor Bar (Installation Only) SUS       </v>
      </c>
      <c r="B754" s="523" t="s">
        <v>3158</v>
      </c>
      <c r="C754" s="523"/>
      <c r="D754" s="524" t="s">
        <v>2652</v>
      </c>
      <c r="E754" s="525" t="s">
        <v>2653</v>
      </c>
      <c r="F754" s="524" t="s">
        <v>2212</v>
      </c>
      <c r="G754" s="525" t="s">
        <v>3011</v>
      </c>
      <c r="H754" s="524" t="s">
        <v>3003</v>
      </c>
      <c r="I754" s="525" t="s">
        <v>3004</v>
      </c>
      <c r="J754" s="524" t="s">
        <v>2076</v>
      </c>
      <c r="K754" s="527" t="s">
        <v>2979</v>
      </c>
      <c r="L754" s="524" t="s">
        <v>1924</v>
      </c>
      <c r="M754" s="527"/>
      <c r="N754" s="524" t="s">
        <v>1924</v>
      </c>
      <c r="O754" s="527"/>
      <c r="P754" s="524" t="s">
        <v>1924</v>
      </c>
      <c r="Q754" s="527"/>
      <c r="R754" s="524" t="s">
        <v>1924</v>
      </c>
      <c r="S754" s="527"/>
      <c r="T754" s="524" t="s">
        <v>1924</v>
      </c>
      <c r="U754" s="527" t="s">
        <v>1924</v>
      </c>
      <c r="V754" s="524" t="s">
        <v>1924</v>
      </c>
      <c r="W754" s="527"/>
      <c r="X754" s="524" t="s">
        <v>1924</v>
      </c>
      <c r="Y754" s="527" t="s">
        <v>1924</v>
      </c>
      <c r="Z754" s="528"/>
      <c r="AA754" s="528" t="s">
        <v>1924</v>
      </c>
      <c r="AB754" s="528"/>
      <c r="AC754" s="528"/>
      <c r="AD754" s="528"/>
      <c r="AE754" s="528"/>
      <c r="AF754" s="528"/>
      <c r="AG754" s="528"/>
      <c r="AH754" s="528"/>
      <c r="AI754" s="529" t="s">
        <v>2877</v>
      </c>
      <c r="AJ754" s="529" t="s">
        <v>2877</v>
      </c>
      <c r="AK754" s="523" t="s">
        <v>3157</v>
      </c>
      <c r="AL754" s="523" t="s">
        <v>3158</v>
      </c>
    </row>
    <row r="755" spans="1:38" ht="17.25" customHeight="1">
      <c r="A755" s="518" t="str">
        <f t="shared" si="11"/>
        <v xml:space="preserve">A03AE050-00003 Concrete Work Mass Concrete Work Embedded Steel(Steel Plate, Corner Angle and etc.) w/ Anchor Bar (Installation Only) SUS     SUS 304  </v>
      </c>
      <c r="B755" s="523" t="s">
        <v>3159</v>
      </c>
      <c r="C755" s="523"/>
      <c r="D755" s="524" t="s">
        <v>2652</v>
      </c>
      <c r="E755" s="525" t="s">
        <v>2653</v>
      </c>
      <c r="F755" s="524" t="s">
        <v>2212</v>
      </c>
      <c r="G755" s="525" t="s">
        <v>3011</v>
      </c>
      <c r="H755" s="524" t="s">
        <v>3003</v>
      </c>
      <c r="I755" s="525" t="s">
        <v>3004</v>
      </c>
      <c r="J755" s="524" t="s">
        <v>2076</v>
      </c>
      <c r="K755" s="527" t="s">
        <v>2979</v>
      </c>
      <c r="L755" s="524" t="s">
        <v>1924</v>
      </c>
      <c r="M755" s="527"/>
      <c r="N755" s="524" t="s">
        <v>1924</v>
      </c>
      <c r="O755" s="527"/>
      <c r="P755" s="524" t="s">
        <v>1924</v>
      </c>
      <c r="Q755" s="527"/>
      <c r="R755" s="524" t="s">
        <v>1924</v>
      </c>
      <c r="S755" s="527"/>
      <c r="T755" s="524" t="s">
        <v>2985</v>
      </c>
      <c r="U755" s="527" t="s">
        <v>2986</v>
      </c>
      <c r="V755" s="524" t="s">
        <v>1924</v>
      </c>
      <c r="W755" s="527"/>
      <c r="X755" s="524" t="s">
        <v>1924</v>
      </c>
      <c r="Y755" s="527" t="s">
        <v>1924</v>
      </c>
      <c r="Z755" s="528"/>
      <c r="AA755" s="528" t="s">
        <v>1924</v>
      </c>
      <c r="AB755" s="528"/>
      <c r="AC755" s="528"/>
      <c r="AD755" s="528"/>
      <c r="AE755" s="528"/>
      <c r="AF755" s="528"/>
      <c r="AG755" s="528"/>
      <c r="AH755" s="528"/>
      <c r="AI755" s="529" t="s">
        <v>2877</v>
      </c>
      <c r="AJ755" s="529" t="s">
        <v>2877</v>
      </c>
      <c r="AK755" s="523" t="s">
        <v>3157</v>
      </c>
      <c r="AL755" s="523" t="s">
        <v>3159</v>
      </c>
    </row>
    <row r="756" spans="1:38" ht="17.25" customHeight="1">
      <c r="A756" s="518" t="str">
        <f t="shared" si="11"/>
        <v xml:space="preserve">A03AE050-00004 Concrete Work Mass Concrete Work Embedded Steel(Steel Plate, Corner Angle and etc.) w/ Anchor Bar (Installation Only) SUS     SUS 316L  </v>
      </c>
      <c r="B756" s="523" t="s">
        <v>3160</v>
      </c>
      <c r="C756" s="523"/>
      <c r="D756" s="524" t="s">
        <v>2652</v>
      </c>
      <c r="E756" s="525" t="s">
        <v>2653</v>
      </c>
      <c r="F756" s="524" t="s">
        <v>2212</v>
      </c>
      <c r="G756" s="525" t="s">
        <v>3011</v>
      </c>
      <c r="H756" s="524" t="s">
        <v>3003</v>
      </c>
      <c r="I756" s="525" t="s">
        <v>3004</v>
      </c>
      <c r="J756" s="524" t="s">
        <v>2076</v>
      </c>
      <c r="K756" s="527" t="s">
        <v>2979</v>
      </c>
      <c r="L756" s="524" t="s">
        <v>1924</v>
      </c>
      <c r="M756" s="527"/>
      <c r="N756" s="524" t="s">
        <v>1924</v>
      </c>
      <c r="O756" s="527"/>
      <c r="P756" s="524" t="s">
        <v>1924</v>
      </c>
      <c r="Q756" s="527"/>
      <c r="R756" s="524" t="s">
        <v>1924</v>
      </c>
      <c r="S756" s="527"/>
      <c r="T756" s="524" t="s">
        <v>2988</v>
      </c>
      <c r="U756" s="527" t="s">
        <v>2989</v>
      </c>
      <c r="V756" s="524" t="s">
        <v>1924</v>
      </c>
      <c r="W756" s="527"/>
      <c r="X756" s="524" t="s">
        <v>1924</v>
      </c>
      <c r="Y756" s="527" t="s">
        <v>1924</v>
      </c>
      <c r="Z756" s="528"/>
      <c r="AA756" s="528" t="s">
        <v>1924</v>
      </c>
      <c r="AB756" s="528"/>
      <c r="AC756" s="528"/>
      <c r="AD756" s="528"/>
      <c r="AE756" s="528"/>
      <c r="AF756" s="528"/>
      <c r="AG756" s="528"/>
      <c r="AH756" s="528"/>
      <c r="AI756" s="529" t="s">
        <v>2877</v>
      </c>
      <c r="AJ756" s="529" t="s">
        <v>2877</v>
      </c>
      <c r="AK756" s="523" t="s">
        <v>3157</v>
      </c>
      <c r="AL756" s="523" t="s">
        <v>3160</v>
      </c>
    </row>
    <row r="757" spans="1:38" ht="17.25" customHeight="1">
      <c r="A757" s="518" t="str">
        <f t="shared" si="11"/>
        <v xml:space="preserve">A03AE050-00005 Concrete Work Mass Concrete Work Embedded Steel(Steel Plate, Corner Angle and etc.) w/ Anchor Bar (Installation Only) SUS     SUS Duplex  </v>
      </c>
      <c r="B757" s="523" t="s">
        <v>3161</v>
      </c>
      <c r="C757" s="523"/>
      <c r="D757" s="524" t="s">
        <v>2652</v>
      </c>
      <c r="E757" s="525" t="s">
        <v>2653</v>
      </c>
      <c r="F757" s="524" t="s">
        <v>2212</v>
      </c>
      <c r="G757" s="525" t="s">
        <v>3011</v>
      </c>
      <c r="H757" s="524" t="s">
        <v>3003</v>
      </c>
      <c r="I757" s="525" t="s">
        <v>3004</v>
      </c>
      <c r="J757" s="524" t="s">
        <v>2076</v>
      </c>
      <c r="K757" s="527" t="s">
        <v>2979</v>
      </c>
      <c r="L757" s="524" t="s">
        <v>1924</v>
      </c>
      <c r="M757" s="527"/>
      <c r="N757" s="524" t="s">
        <v>1924</v>
      </c>
      <c r="O757" s="527"/>
      <c r="P757" s="524" t="s">
        <v>1924</v>
      </c>
      <c r="Q757" s="527"/>
      <c r="R757" s="524" t="s">
        <v>1924</v>
      </c>
      <c r="S757" s="527"/>
      <c r="T757" s="524" t="s">
        <v>2991</v>
      </c>
      <c r="U757" s="527" t="s">
        <v>2992</v>
      </c>
      <c r="V757" s="524" t="s">
        <v>1924</v>
      </c>
      <c r="W757" s="527"/>
      <c r="X757" s="524" t="s">
        <v>1924</v>
      </c>
      <c r="Y757" s="527" t="s">
        <v>1924</v>
      </c>
      <c r="Z757" s="528"/>
      <c r="AA757" s="528" t="s">
        <v>1924</v>
      </c>
      <c r="AB757" s="528"/>
      <c r="AC757" s="528"/>
      <c r="AD757" s="528"/>
      <c r="AE757" s="528"/>
      <c r="AF757" s="528"/>
      <c r="AG757" s="528"/>
      <c r="AH757" s="528"/>
      <c r="AI757" s="529" t="s">
        <v>2877</v>
      </c>
      <c r="AJ757" s="529" t="s">
        <v>2877</v>
      </c>
      <c r="AK757" s="523" t="s">
        <v>3157</v>
      </c>
      <c r="AL757" s="523" t="s">
        <v>3161</v>
      </c>
    </row>
    <row r="758" spans="1:38" ht="17.25" customHeight="1">
      <c r="A758" s="518" t="str">
        <f t="shared" si="11"/>
        <v xml:space="preserve">A03AE052-00001 Concrete Work Mass Concrete Work Concrete Temperature Monitoring      Including Themo Coupler, Monitoring &amp; Record Acc. To Approved MS  </v>
      </c>
      <c r="B758" s="523" t="s">
        <v>3162</v>
      </c>
      <c r="C758" s="523"/>
      <c r="D758" s="524" t="s">
        <v>2652</v>
      </c>
      <c r="E758" s="525" t="s">
        <v>2653</v>
      </c>
      <c r="F758" s="524" t="s">
        <v>2212</v>
      </c>
      <c r="G758" s="525" t="s">
        <v>3011</v>
      </c>
      <c r="H758" s="524" t="s">
        <v>3163</v>
      </c>
      <c r="I758" s="525" t="s">
        <v>3164</v>
      </c>
      <c r="J758" s="524" t="s">
        <v>1924</v>
      </c>
      <c r="K758" s="527"/>
      <c r="L758" s="524" t="s">
        <v>1924</v>
      </c>
      <c r="M758" s="527"/>
      <c r="N758" s="524" t="s">
        <v>1924</v>
      </c>
      <c r="O758" s="527"/>
      <c r="P758" s="524" t="s">
        <v>1924</v>
      </c>
      <c r="Q758" s="527"/>
      <c r="R758" s="524" t="s">
        <v>1924</v>
      </c>
      <c r="S758" s="527"/>
      <c r="T758" s="524" t="s">
        <v>2106</v>
      </c>
      <c r="U758" s="527" t="s">
        <v>3165</v>
      </c>
      <c r="V758" s="524" t="s">
        <v>1924</v>
      </c>
      <c r="W758" s="527"/>
      <c r="X758" s="524" t="s">
        <v>1924</v>
      </c>
      <c r="Y758" s="527"/>
      <c r="Z758" s="528"/>
      <c r="AA758" s="528" t="s">
        <v>1924</v>
      </c>
      <c r="AB758" s="528"/>
      <c r="AC758" s="528"/>
      <c r="AD758" s="528"/>
      <c r="AE758" s="528"/>
      <c r="AF758" s="528"/>
      <c r="AG758" s="528"/>
      <c r="AH758" s="528"/>
      <c r="AI758" s="529" t="s">
        <v>3166</v>
      </c>
      <c r="AJ758" s="529" t="s">
        <v>3166</v>
      </c>
      <c r="AK758" s="523" t="s">
        <v>3167</v>
      </c>
      <c r="AL758" s="523" t="s">
        <v>3162</v>
      </c>
    </row>
    <row r="759" spans="1:38" ht="17.25" customHeight="1">
      <c r="A759" s="518" t="str">
        <f t="shared" si="11"/>
        <v xml:space="preserve">A03AE053-00001 Concrete Work Mass Concrete Work Steel Casing for CEP      Including Anchoring, Tar Epoxy Coating, Frame &amp; Accessories, Weldings  </v>
      </c>
      <c r="B759" s="523" t="s">
        <v>3168</v>
      </c>
      <c r="C759" s="523"/>
      <c r="D759" s="524" t="s">
        <v>2652</v>
      </c>
      <c r="E759" s="525" t="s">
        <v>2653</v>
      </c>
      <c r="F759" s="524" t="s">
        <v>2212</v>
      </c>
      <c r="G759" s="525" t="s">
        <v>3011</v>
      </c>
      <c r="H759" s="524" t="s">
        <v>3169</v>
      </c>
      <c r="I759" s="525" t="s">
        <v>3170</v>
      </c>
      <c r="J759" s="524" t="s">
        <v>1924</v>
      </c>
      <c r="K759" s="527"/>
      <c r="L759" s="524" t="s">
        <v>1924</v>
      </c>
      <c r="M759" s="527"/>
      <c r="N759" s="524" t="s">
        <v>1924</v>
      </c>
      <c r="O759" s="527"/>
      <c r="P759" s="524" t="s">
        <v>1924</v>
      </c>
      <c r="Q759" s="527"/>
      <c r="R759" s="524" t="s">
        <v>1924</v>
      </c>
      <c r="S759" s="527"/>
      <c r="T759" s="524" t="s">
        <v>2793</v>
      </c>
      <c r="U759" s="527" t="s">
        <v>3171</v>
      </c>
      <c r="V759" s="524" t="s">
        <v>1924</v>
      </c>
      <c r="W759" s="527"/>
      <c r="X759" s="524" t="s">
        <v>1924</v>
      </c>
      <c r="Y759" s="527"/>
      <c r="Z759" s="528"/>
      <c r="AA759" s="528" t="s">
        <v>3172</v>
      </c>
      <c r="AB759" s="528"/>
      <c r="AC759" s="528"/>
      <c r="AD759" s="528"/>
      <c r="AE759" s="528"/>
      <c r="AF759" s="528"/>
      <c r="AG759" s="528"/>
      <c r="AH759" s="528"/>
      <c r="AI759" s="529" t="s">
        <v>1446</v>
      </c>
      <c r="AJ759" s="529" t="s">
        <v>1446</v>
      </c>
      <c r="AK759" s="523" t="s">
        <v>3173</v>
      </c>
      <c r="AL759" s="523" t="s">
        <v>3168</v>
      </c>
    </row>
    <row r="760" spans="1:38" s="535" customFormat="1" ht="17.25" customHeight="1">
      <c r="A760" s="518" t="str">
        <f t="shared" si="11"/>
        <v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v>
      </c>
      <c r="B760" s="523" t="s">
        <v>3174</v>
      </c>
      <c r="C760" s="523"/>
      <c r="D760" s="524" t="s">
        <v>2652</v>
      </c>
      <c r="E760" s="525" t="s">
        <v>2653</v>
      </c>
      <c r="F760" s="524" t="s">
        <v>2212</v>
      </c>
      <c r="G760" s="525" t="s">
        <v>3011</v>
      </c>
      <c r="H760" s="524" t="s">
        <v>3175</v>
      </c>
      <c r="I760" s="525" t="s">
        <v>3176</v>
      </c>
      <c r="J760" s="524" t="s">
        <v>2733</v>
      </c>
      <c r="K760" s="527" t="s">
        <v>3177</v>
      </c>
      <c r="L760" s="524" t="s">
        <v>1924</v>
      </c>
      <c r="M760" s="527"/>
      <c r="N760" s="524" t="s">
        <v>1924</v>
      </c>
      <c r="O760" s="527"/>
      <c r="P760" s="524" t="s">
        <v>1924</v>
      </c>
      <c r="Q760" s="527"/>
      <c r="R760" s="524" t="s">
        <v>1924</v>
      </c>
      <c r="S760" s="527"/>
      <c r="T760" s="524" t="s">
        <v>2461</v>
      </c>
      <c r="U760" s="527" t="s">
        <v>3178</v>
      </c>
      <c r="V760" s="524" t="s">
        <v>1924</v>
      </c>
      <c r="W760" s="527"/>
      <c r="X760" s="524" t="s">
        <v>1924</v>
      </c>
      <c r="Y760" s="527"/>
      <c r="Z760" s="528"/>
      <c r="AA760" s="528" t="s">
        <v>1924</v>
      </c>
      <c r="AB760" s="528"/>
      <c r="AC760" s="528"/>
      <c r="AD760" s="528"/>
      <c r="AE760" s="528"/>
      <c r="AF760" s="528"/>
      <c r="AG760" s="528"/>
      <c r="AH760" s="528"/>
      <c r="AI760" s="529" t="s">
        <v>2049</v>
      </c>
      <c r="AJ760" s="529" t="s">
        <v>2049</v>
      </c>
      <c r="AK760" s="523" t="s">
        <v>3179</v>
      </c>
      <c r="AL760" s="523" t="s">
        <v>3174</v>
      </c>
    </row>
    <row r="761" spans="1:38" s="535" customFormat="1" ht="17.25" customHeight="1">
      <c r="A761" s="518" t="str">
        <f t="shared" si="11"/>
        <v xml:space="preserve">A03AE055-00001 Concrete Work Mass Concrete Work System Support        </v>
      </c>
      <c r="B761" s="523" t="s">
        <v>3180</v>
      </c>
      <c r="C761" s="523"/>
      <c r="D761" s="524" t="s">
        <v>2652</v>
      </c>
      <c r="E761" s="525" t="s">
        <v>2653</v>
      </c>
      <c r="F761" s="524" t="s">
        <v>2212</v>
      </c>
      <c r="G761" s="525" t="s">
        <v>3011</v>
      </c>
      <c r="H761" s="524" t="s">
        <v>3181</v>
      </c>
      <c r="I761" s="525" t="s">
        <v>3182</v>
      </c>
      <c r="J761" s="524" t="s">
        <v>1924</v>
      </c>
      <c r="K761" s="527"/>
      <c r="L761" s="524" t="s">
        <v>1924</v>
      </c>
      <c r="M761" s="527"/>
      <c r="N761" s="524" t="s">
        <v>1924</v>
      </c>
      <c r="O761" s="527"/>
      <c r="P761" s="524" t="s">
        <v>1924</v>
      </c>
      <c r="Q761" s="527"/>
      <c r="R761" s="524" t="s">
        <v>1924</v>
      </c>
      <c r="S761" s="527"/>
      <c r="T761" s="524" t="s">
        <v>1924</v>
      </c>
      <c r="U761" s="527"/>
      <c r="V761" s="524" t="s">
        <v>1924</v>
      </c>
      <c r="W761" s="527"/>
      <c r="X761" s="524" t="s">
        <v>1924</v>
      </c>
      <c r="Y761" s="527"/>
      <c r="Z761" s="528"/>
      <c r="AA761" s="528" t="s">
        <v>1924</v>
      </c>
      <c r="AB761" s="528"/>
      <c r="AC761" s="528"/>
      <c r="AD761" s="528"/>
      <c r="AE761" s="528"/>
      <c r="AF761" s="528"/>
      <c r="AG761" s="528"/>
      <c r="AH761" s="528"/>
      <c r="AI761" s="529" t="s">
        <v>2049</v>
      </c>
      <c r="AJ761" s="529" t="s">
        <v>2049</v>
      </c>
      <c r="AK761" s="523" t="s">
        <v>3183</v>
      </c>
      <c r="AL761" s="523" t="s">
        <v>3180</v>
      </c>
    </row>
    <row r="762" spans="1:38" s="535" customFormat="1" ht="17.25" customHeight="1">
      <c r="A762" s="518" t="str">
        <f t="shared" si="11"/>
        <v>A03AF029-00001 Concrete Work Superstructure Work Anchor Bolt (Installation only)        M12</v>
      </c>
      <c r="B762" s="523" t="s">
        <v>3184</v>
      </c>
      <c r="C762" s="523"/>
      <c r="D762" s="524" t="s">
        <v>2652</v>
      </c>
      <c r="E762" s="525" t="s">
        <v>2653</v>
      </c>
      <c r="F762" s="524" t="s">
        <v>2215</v>
      </c>
      <c r="G762" s="525" t="s">
        <v>3185</v>
      </c>
      <c r="H762" s="524" t="s">
        <v>2655</v>
      </c>
      <c r="I762" s="525" t="s">
        <v>2656</v>
      </c>
      <c r="J762" s="524" t="s">
        <v>1924</v>
      </c>
      <c r="K762" s="527"/>
      <c r="L762" s="524" t="s">
        <v>1924</v>
      </c>
      <c r="M762" s="527"/>
      <c r="N762" s="524" t="s">
        <v>1924</v>
      </c>
      <c r="O762" s="527"/>
      <c r="P762" s="524" t="s">
        <v>1924</v>
      </c>
      <c r="Q762" s="527"/>
      <c r="R762" s="524" t="s">
        <v>1924</v>
      </c>
      <c r="S762" s="527"/>
      <c r="T762" s="524" t="s">
        <v>1924</v>
      </c>
      <c r="U762" s="527"/>
      <c r="V762" s="524" t="s">
        <v>1924</v>
      </c>
      <c r="W762" s="527"/>
      <c r="X762" s="524" t="s">
        <v>2657</v>
      </c>
      <c r="Y762" s="527" t="s">
        <v>2658</v>
      </c>
      <c r="Z762" s="528"/>
      <c r="AA762" s="528"/>
      <c r="AB762" s="528"/>
      <c r="AC762" s="528"/>
      <c r="AD762" s="528"/>
      <c r="AE762" s="528"/>
      <c r="AF762" s="528"/>
      <c r="AG762" s="528"/>
      <c r="AH762" s="528"/>
      <c r="AI762" s="529" t="s">
        <v>1446</v>
      </c>
      <c r="AJ762" s="529" t="s">
        <v>1446</v>
      </c>
      <c r="AK762" s="523" t="s">
        <v>3186</v>
      </c>
      <c r="AL762" s="523" t="s">
        <v>3184</v>
      </c>
    </row>
    <row r="763" spans="1:38" s="547" customFormat="1" ht="17.25" customHeight="1">
      <c r="A763" s="518" t="str">
        <f t="shared" si="11"/>
        <v>A03AF029-00002 Concrete Work Superstructure Work Anchor Bolt (Installation only)        M16</v>
      </c>
      <c r="B763" s="523" t="s">
        <v>3187</v>
      </c>
      <c r="C763" s="523"/>
      <c r="D763" s="524" t="s">
        <v>2652</v>
      </c>
      <c r="E763" s="525" t="s">
        <v>2653</v>
      </c>
      <c r="F763" s="524" t="s">
        <v>2215</v>
      </c>
      <c r="G763" s="525" t="s">
        <v>3185</v>
      </c>
      <c r="H763" s="524" t="s">
        <v>2655</v>
      </c>
      <c r="I763" s="525" t="s">
        <v>2656</v>
      </c>
      <c r="J763" s="524" t="s">
        <v>1924</v>
      </c>
      <c r="K763" s="527"/>
      <c r="L763" s="524" t="s">
        <v>1924</v>
      </c>
      <c r="M763" s="527"/>
      <c r="N763" s="524" t="s">
        <v>1924</v>
      </c>
      <c r="O763" s="527"/>
      <c r="P763" s="524" t="s">
        <v>1924</v>
      </c>
      <c r="Q763" s="527"/>
      <c r="R763" s="524" t="s">
        <v>1924</v>
      </c>
      <c r="S763" s="527"/>
      <c r="T763" s="524" t="s">
        <v>1924</v>
      </c>
      <c r="U763" s="527"/>
      <c r="V763" s="524" t="s">
        <v>1924</v>
      </c>
      <c r="W763" s="527"/>
      <c r="X763" s="524" t="s">
        <v>2661</v>
      </c>
      <c r="Y763" s="527" t="s">
        <v>2662</v>
      </c>
      <c r="Z763" s="528"/>
      <c r="AA763" s="528"/>
      <c r="AB763" s="528"/>
      <c r="AC763" s="528"/>
      <c r="AD763" s="528"/>
      <c r="AE763" s="528"/>
      <c r="AF763" s="528"/>
      <c r="AG763" s="528"/>
      <c r="AH763" s="528"/>
      <c r="AI763" s="529" t="s">
        <v>1446</v>
      </c>
      <c r="AJ763" s="529" t="s">
        <v>1446</v>
      </c>
      <c r="AK763" s="523" t="s">
        <v>3186</v>
      </c>
      <c r="AL763" s="523" t="s">
        <v>3187</v>
      </c>
    </row>
    <row r="764" spans="1:38" s="547" customFormat="1" ht="17.25" customHeight="1">
      <c r="A764" s="518" t="str">
        <f t="shared" si="11"/>
        <v>A03AF029-00003 Concrete Work Superstructure Work Anchor Bolt (Installation only)        M20</v>
      </c>
      <c r="B764" s="523" t="s">
        <v>3188</v>
      </c>
      <c r="C764" s="523"/>
      <c r="D764" s="524" t="s">
        <v>2652</v>
      </c>
      <c r="E764" s="525" t="s">
        <v>2653</v>
      </c>
      <c r="F764" s="524" t="s">
        <v>2215</v>
      </c>
      <c r="G764" s="525" t="s">
        <v>3185</v>
      </c>
      <c r="H764" s="524" t="s">
        <v>2655</v>
      </c>
      <c r="I764" s="525" t="s">
        <v>2656</v>
      </c>
      <c r="J764" s="524" t="s">
        <v>1924</v>
      </c>
      <c r="K764" s="527"/>
      <c r="L764" s="524" t="s">
        <v>1924</v>
      </c>
      <c r="M764" s="527"/>
      <c r="N764" s="524" t="s">
        <v>1924</v>
      </c>
      <c r="O764" s="527"/>
      <c r="P764" s="524" t="s">
        <v>1924</v>
      </c>
      <c r="Q764" s="527"/>
      <c r="R764" s="524" t="s">
        <v>1924</v>
      </c>
      <c r="S764" s="527"/>
      <c r="T764" s="524" t="s">
        <v>1924</v>
      </c>
      <c r="U764" s="527"/>
      <c r="V764" s="524" t="s">
        <v>1924</v>
      </c>
      <c r="W764" s="527"/>
      <c r="X764" s="524" t="s">
        <v>2664</v>
      </c>
      <c r="Y764" s="527" t="s">
        <v>2665</v>
      </c>
      <c r="Z764" s="528"/>
      <c r="AA764" s="528"/>
      <c r="AB764" s="528"/>
      <c r="AC764" s="528"/>
      <c r="AD764" s="528"/>
      <c r="AE764" s="528"/>
      <c r="AF764" s="528"/>
      <c r="AG764" s="528"/>
      <c r="AH764" s="528"/>
      <c r="AI764" s="529" t="s">
        <v>1446</v>
      </c>
      <c r="AJ764" s="529" t="s">
        <v>1446</v>
      </c>
      <c r="AK764" s="523" t="s">
        <v>3186</v>
      </c>
      <c r="AL764" s="523" t="s">
        <v>3188</v>
      </c>
    </row>
    <row r="765" spans="1:38" s="547" customFormat="1" ht="17.25" customHeight="1">
      <c r="A765" s="518" t="str">
        <f t="shared" si="11"/>
        <v>A03AF029-00004 Concrete Work Superstructure Work Anchor Bolt (Installation only)        M22</v>
      </c>
      <c r="B765" s="523" t="s">
        <v>3189</v>
      </c>
      <c r="C765" s="523"/>
      <c r="D765" s="524" t="s">
        <v>2652</v>
      </c>
      <c r="E765" s="525" t="s">
        <v>2653</v>
      </c>
      <c r="F765" s="524" t="s">
        <v>2215</v>
      </c>
      <c r="G765" s="525" t="s">
        <v>3185</v>
      </c>
      <c r="H765" s="524" t="s">
        <v>2655</v>
      </c>
      <c r="I765" s="525" t="s">
        <v>2656</v>
      </c>
      <c r="J765" s="524" t="s">
        <v>1924</v>
      </c>
      <c r="K765" s="527"/>
      <c r="L765" s="524" t="s">
        <v>1924</v>
      </c>
      <c r="M765" s="527"/>
      <c r="N765" s="524" t="s">
        <v>1924</v>
      </c>
      <c r="O765" s="527"/>
      <c r="P765" s="524" t="s">
        <v>1924</v>
      </c>
      <c r="Q765" s="527"/>
      <c r="R765" s="524" t="s">
        <v>1924</v>
      </c>
      <c r="S765" s="527"/>
      <c r="T765" s="524" t="s">
        <v>1924</v>
      </c>
      <c r="U765" s="527"/>
      <c r="V765" s="524" t="s">
        <v>1924</v>
      </c>
      <c r="W765" s="527"/>
      <c r="X765" s="524" t="s">
        <v>2667</v>
      </c>
      <c r="Y765" s="527" t="s">
        <v>2668</v>
      </c>
      <c r="Z765" s="528"/>
      <c r="AA765" s="528"/>
      <c r="AB765" s="528"/>
      <c r="AC765" s="528"/>
      <c r="AD765" s="528"/>
      <c r="AE765" s="528"/>
      <c r="AF765" s="528"/>
      <c r="AG765" s="528"/>
      <c r="AH765" s="528"/>
      <c r="AI765" s="529" t="s">
        <v>1446</v>
      </c>
      <c r="AJ765" s="529" t="s">
        <v>1446</v>
      </c>
      <c r="AK765" s="523" t="s">
        <v>3186</v>
      </c>
      <c r="AL765" s="523" t="s">
        <v>3189</v>
      </c>
    </row>
    <row r="766" spans="1:38" ht="17.25" customHeight="1">
      <c r="A766" s="518" t="str">
        <f t="shared" si="11"/>
        <v>A03AF029-00005 Concrete Work Superstructure Work Anchor Bolt (Installation only)        M24</v>
      </c>
      <c r="B766" s="523" t="s">
        <v>3190</v>
      </c>
      <c r="C766" s="523"/>
      <c r="D766" s="524" t="s">
        <v>2652</v>
      </c>
      <c r="E766" s="525" t="s">
        <v>2653</v>
      </c>
      <c r="F766" s="524" t="s">
        <v>2215</v>
      </c>
      <c r="G766" s="525" t="s">
        <v>3185</v>
      </c>
      <c r="H766" s="524" t="s">
        <v>2655</v>
      </c>
      <c r="I766" s="525" t="s">
        <v>2656</v>
      </c>
      <c r="J766" s="524" t="s">
        <v>1924</v>
      </c>
      <c r="K766" s="527"/>
      <c r="L766" s="524" t="s">
        <v>1924</v>
      </c>
      <c r="M766" s="527"/>
      <c r="N766" s="524" t="s">
        <v>1924</v>
      </c>
      <c r="O766" s="527"/>
      <c r="P766" s="524" t="s">
        <v>1924</v>
      </c>
      <c r="Q766" s="527"/>
      <c r="R766" s="524" t="s">
        <v>1924</v>
      </c>
      <c r="S766" s="527"/>
      <c r="T766" s="524" t="s">
        <v>1924</v>
      </c>
      <c r="U766" s="527"/>
      <c r="V766" s="524" t="s">
        <v>1924</v>
      </c>
      <c r="W766" s="527"/>
      <c r="X766" s="524" t="s">
        <v>2670</v>
      </c>
      <c r="Y766" s="527" t="s">
        <v>2671</v>
      </c>
      <c r="Z766" s="528"/>
      <c r="AA766" s="528"/>
      <c r="AB766" s="528"/>
      <c r="AC766" s="528"/>
      <c r="AD766" s="528"/>
      <c r="AE766" s="528"/>
      <c r="AF766" s="528"/>
      <c r="AG766" s="528"/>
      <c r="AH766" s="528"/>
      <c r="AI766" s="529" t="s">
        <v>1446</v>
      </c>
      <c r="AJ766" s="529" t="s">
        <v>1446</v>
      </c>
      <c r="AK766" s="523" t="s">
        <v>3186</v>
      </c>
      <c r="AL766" s="523" t="s">
        <v>3190</v>
      </c>
    </row>
    <row r="767" spans="1:38" ht="17.25" customHeight="1">
      <c r="A767" s="518" t="str">
        <f t="shared" si="11"/>
        <v>A03AF029-00006 Concrete Work Superstructure Work Anchor Bolt (Installation only)        M30</v>
      </c>
      <c r="B767" s="523" t="s">
        <v>3191</v>
      </c>
      <c r="C767" s="523"/>
      <c r="D767" s="524" t="s">
        <v>2652</v>
      </c>
      <c r="E767" s="525" t="s">
        <v>2653</v>
      </c>
      <c r="F767" s="524" t="s">
        <v>2215</v>
      </c>
      <c r="G767" s="525" t="s">
        <v>3185</v>
      </c>
      <c r="H767" s="524" t="s">
        <v>2655</v>
      </c>
      <c r="I767" s="525" t="s">
        <v>2656</v>
      </c>
      <c r="J767" s="524" t="s">
        <v>1924</v>
      </c>
      <c r="K767" s="527"/>
      <c r="L767" s="524" t="s">
        <v>1924</v>
      </c>
      <c r="M767" s="527"/>
      <c r="N767" s="524" t="s">
        <v>1924</v>
      </c>
      <c r="O767" s="527"/>
      <c r="P767" s="524" t="s">
        <v>1924</v>
      </c>
      <c r="Q767" s="527"/>
      <c r="R767" s="524" t="s">
        <v>1924</v>
      </c>
      <c r="S767" s="527"/>
      <c r="T767" s="524" t="s">
        <v>1924</v>
      </c>
      <c r="U767" s="527"/>
      <c r="V767" s="524" t="s">
        <v>1924</v>
      </c>
      <c r="W767" s="527"/>
      <c r="X767" s="524" t="s">
        <v>2673</v>
      </c>
      <c r="Y767" s="527" t="s">
        <v>2674</v>
      </c>
      <c r="Z767" s="528"/>
      <c r="AA767" s="528"/>
      <c r="AB767" s="528"/>
      <c r="AC767" s="528"/>
      <c r="AD767" s="528"/>
      <c r="AE767" s="528"/>
      <c r="AF767" s="528"/>
      <c r="AG767" s="528"/>
      <c r="AH767" s="528"/>
      <c r="AI767" s="529" t="s">
        <v>1446</v>
      </c>
      <c r="AJ767" s="529" t="s">
        <v>1446</v>
      </c>
      <c r="AK767" s="523" t="s">
        <v>3186</v>
      </c>
      <c r="AL767" s="523" t="s">
        <v>3191</v>
      </c>
    </row>
    <row r="768" spans="1:38" ht="17.25" customHeight="1">
      <c r="A768" s="518" t="str">
        <f t="shared" si="11"/>
        <v>A03AF029-00007 Concrete Work Superstructure Work Anchor Bolt (Installation only)        M33</v>
      </c>
      <c r="B768" s="523" t="s">
        <v>3192</v>
      </c>
      <c r="C768" s="523"/>
      <c r="D768" s="524" t="s">
        <v>2652</v>
      </c>
      <c r="E768" s="525" t="s">
        <v>2653</v>
      </c>
      <c r="F768" s="524" t="s">
        <v>2215</v>
      </c>
      <c r="G768" s="525" t="s">
        <v>3185</v>
      </c>
      <c r="H768" s="524" t="s">
        <v>2655</v>
      </c>
      <c r="I768" s="525" t="s">
        <v>2656</v>
      </c>
      <c r="J768" s="524" t="s">
        <v>1924</v>
      </c>
      <c r="K768" s="527"/>
      <c r="L768" s="524" t="s">
        <v>1924</v>
      </c>
      <c r="M768" s="527"/>
      <c r="N768" s="524" t="s">
        <v>1924</v>
      </c>
      <c r="O768" s="527"/>
      <c r="P768" s="524" t="s">
        <v>1924</v>
      </c>
      <c r="Q768" s="527"/>
      <c r="R768" s="524" t="s">
        <v>1924</v>
      </c>
      <c r="S768" s="527"/>
      <c r="T768" s="524" t="s">
        <v>1924</v>
      </c>
      <c r="U768" s="527"/>
      <c r="V768" s="524" t="s">
        <v>1924</v>
      </c>
      <c r="W768" s="527"/>
      <c r="X768" s="524" t="s">
        <v>2676</v>
      </c>
      <c r="Y768" s="527" t="s">
        <v>2677</v>
      </c>
      <c r="Z768" s="528"/>
      <c r="AA768" s="528"/>
      <c r="AB768" s="528"/>
      <c r="AC768" s="528"/>
      <c r="AD768" s="528"/>
      <c r="AE768" s="528"/>
      <c r="AF768" s="528"/>
      <c r="AG768" s="528"/>
      <c r="AH768" s="528"/>
      <c r="AI768" s="529" t="s">
        <v>1446</v>
      </c>
      <c r="AJ768" s="529" t="s">
        <v>1446</v>
      </c>
      <c r="AK768" s="523" t="s">
        <v>3186</v>
      </c>
      <c r="AL768" s="523" t="s">
        <v>3192</v>
      </c>
    </row>
    <row r="769" spans="1:38" ht="17.25" customHeight="1">
      <c r="A769" s="518" t="str">
        <f t="shared" si="11"/>
        <v>A03AF029-00008 Concrete Work Superstructure Work Anchor Bolt (Installation only)        M36</v>
      </c>
      <c r="B769" s="523" t="s">
        <v>3193</v>
      </c>
      <c r="C769" s="523"/>
      <c r="D769" s="524" t="s">
        <v>2652</v>
      </c>
      <c r="E769" s="525" t="s">
        <v>2653</v>
      </c>
      <c r="F769" s="524" t="s">
        <v>2215</v>
      </c>
      <c r="G769" s="525" t="s">
        <v>3185</v>
      </c>
      <c r="H769" s="524" t="s">
        <v>2655</v>
      </c>
      <c r="I769" s="525" t="s">
        <v>2656</v>
      </c>
      <c r="J769" s="524" t="s">
        <v>1924</v>
      </c>
      <c r="K769" s="527"/>
      <c r="L769" s="524" t="s">
        <v>1924</v>
      </c>
      <c r="M769" s="527"/>
      <c r="N769" s="524" t="s">
        <v>1924</v>
      </c>
      <c r="O769" s="527"/>
      <c r="P769" s="524" t="s">
        <v>1924</v>
      </c>
      <c r="Q769" s="527"/>
      <c r="R769" s="524" t="s">
        <v>1924</v>
      </c>
      <c r="S769" s="527"/>
      <c r="T769" s="524" t="s">
        <v>1924</v>
      </c>
      <c r="U769" s="527"/>
      <c r="V769" s="524" t="s">
        <v>1924</v>
      </c>
      <c r="W769" s="527"/>
      <c r="X769" s="524" t="s">
        <v>2679</v>
      </c>
      <c r="Y769" s="527" t="s">
        <v>2680</v>
      </c>
      <c r="Z769" s="528"/>
      <c r="AA769" s="528"/>
      <c r="AB769" s="528"/>
      <c r="AC769" s="528"/>
      <c r="AD769" s="528"/>
      <c r="AE769" s="528"/>
      <c r="AF769" s="528"/>
      <c r="AG769" s="528"/>
      <c r="AH769" s="528"/>
      <c r="AI769" s="529" t="s">
        <v>1446</v>
      </c>
      <c r="AJ769" s="529" t="s">
        <v>1446</v>
      </c>
      <c r="AK769" s="523" t="s">
        <v>3186</v>
      </c>
      <c r="AL769" s="523" t="s">
        <v>3193</v>
      </c>
    </row>
    <row r="770" spans="1:38" ht="17.25" customHeight="1">
      <c r="A770" s="518" t="str">
        <f t="shared" si="11"/>
        <v>A03AF029-00009 Concrete Work Superstructure Work Anchor Bolt (Installation only)        M42</v>
      </c>
      <c r="B770" s="523" t="s">
        <v>3194</v>
      </c>
      <c r="C770" s="523"/>
      <c r="D770" s="524" t="s">
        <v>2652</v>
      </c>
      <c r="E770" s="525" t="s">
        <v>2653</v>
      </c>
      <c r="F770" s="524" t="s">
        <v>2215</v>
      </c>
      <c r="G770" s="525" t="s">
        <v>3185</v>
      </c>
      <c r="H770" s="524" t="s">
        <v>2655</v>
      </c>
      <c r="I770" s="525" t="s">
        <v>2656</v>
      </c>
      <c r="J770" s="524" t="s">
        <v>1924</v>
      </c>
      <c r="K770" s="527"/>
      <c r="L770" s="524" t="s">
        <v>1924</v>
      </c>
      <c r="M770" s="527"/>
      <c r="N770" s="524" t="s">
        <v>1924</v>
      </c>
      <c r="O770" s="527"/>
      <c r="P770" s="524" t="s">
        <v>1924</v>
      </c>
      <c r="Q770" s="527"/>
      <c r="R770" s="524" t="s">
        <v>1924</v>
      </c>
      <c r="S770" s="527"/>
      <c r="T770" s="524" t="s">
        <v>1924</v>
      </c>
      <c r="U770" s="527"/>
      <c r="V770" s="524" t="s">
        <v>1924</v>
      </c>
      <c r="W770" s="527"/>
      <c r="X770" s="524" t="s">
        <v>2682</v>
      </c>
      <c r="Y770" s="527" t="s">
        <v>2683</v>
      </c>
      <c r="Z770" s="528"/>
      <c r="AA770" s="528"/>
      <c r="AB770" s="528"/>
      <c r="AC770" s="528"/>
      <c r="AD770" s="528"/>
      <c r="AE770" s="528"/>
      <c r="AF770" s="528"/>
      <c r="AG770" s="528"/>
      <c r="AH770" s="528"/>
      <c r="AI770" s="529" t="s">
        <v>1446</v>
      </c>
      <c r="AJ770" s="529" t="s">
        <v>1446</v>
      </c>
      <c r="AK770" s="523" t="s">
        <v>3186</v>
      </c>
      <c r="AL770" s="523" t="s">
        <v>3194</v>
      </c>
    </row>
    <row r="771" spans="1:38" ht="17.25" customHeight="1">
      <c r="A771" s="518" t="str">
        <f t="shared" si="11"/>
        <v>A03AF029-00010 Concrete Work Superstructure Work Anchor Bolt (Installation only)        M48</v>
      </c>
      <c r="B771" s="523" t="s">
        <v>3195</v>
      </c>
      <c r="C771" s="523"/>
      <c r="D771" s="524" t="s">
        <v>2652</v>
      </c>
      <c r="E771" s="525" t="s">
        <v>2653</v>
      </c>
      <c r="F771" s="524" t="s">
        <v>2215</v>
      </c>
      <c r="G771" s="525" t="s">
        <v>3185</v>
      </c>
      <c r="H771" s="524" t="s">
        <v>2655</v>
      </c>
      <c r="I771" s="525" t="s">
        <v>2656</v>
      </c>
      <c r="J771" s="524" t="s">
        <v>1924</v>
      </c>
      <c r="K771" s="527"/>
      <c r="L771" s="524" t="s">
        <v>1924</v>
      </c>
      <c r="M771" s="527"/>
      <c r="N771" s="524" t="s">
        <v>1924</v>
      </c>
      <c r="O771" s="527"/>
      <c r="P771" s="524" t="s">
        <v>1924</v>
      </c>
      <c r="Q771" s="527"/>
      <c r="R771" s="524" t="s">
        <v>1924</v>
      </c>
      <c r="S771" s="527"/>
      <c r="T771" s="524" t="s">
        <v>1924</v>
      </c>
      <c r="U771" s="527"/>
      <c r="V771" s="524" t="s">
        <v>1924</v>
      </c>
      <c r="W771" s="527"/>
      <c r="X771" s="524" t="s">
        <v>2685</v>
      </c>
      <c r="Y771" s="527" t="s">
        <v>2686</v>
      </c>
      <c r="Z771" s="528"/>
      <c r="AA771" s="528"/>
      <c r="AB771" s="528"/>
      <c r="AC771" s="528"/>
      <c r="AD771" s="528"/>
      <c r="AE771" s="528"/>
      <c r="AF771" s="528"/>
      <c r="AG771" s="528"/>
      <c r="AH771" s="528"/>
      <c r="AI771" s="529" t="s">
        <v>1446</v>
      </c>
      <c r="AJ771" s="529" t="s">
        <v>1446</v>
      </c>
      <c r="AK771" s="523" t="s">
        <v>3186</v>
      </c>
      <c r="AL771" s="523" t="s">
        <v>3195</v>
      </c>
    </row>
    <row r="772" spans="1:38" ht="17.25" customHeight="1">
      <c r="A772" s="518" t="str">
        <f t="shared" si="11"/>
        <v>A03AF029-00011 Concrete Work Superstructure Work Anchor Bolt (Installation only)        M52</v>
      </c>
      <c r="B772" s="523" t="s">
        <v>3196</v>
      </c>
      <c r="C772" s="523"/>
      <c r="D772" s="524" t="s">
        <v>2652</v>
      </c>
      <c r="E772" s="525" t="s">
        <v>2653</v>
      </c>
      <c r="F772" s="524" t="s">
        <v>2215</v>
      </c>
      <c r="G772" s="525" t="s">
        <v>3185</v>
      </c>
      <c r="H772" s="524" t="s">
        <v>2655</v>
      </c>
      <c r="I772" s="525" t="s">
        <v>2656</v>
      </c>
      <c r="J772" s="524" t="s">
        <v>1924</v>
      </c>
      <c r="K772" s="527"/>
      <c r="L772" s="524" t="s">
        <v>1924</v>
      </c>
      <c r="M772" s="527"/>
      <c r="N772" s="524" t="s">
        <v>1924</v>
      </c>
      <c r="O772" s="527"/>
      <c r="P772" s="524" t="s">
        <v>1924</v>
      </c>
      <c r="Q772" s="527"/>
      <c r="R772" s="524" t="s">
        <v>1924</v>
      </c>
      <c r="S772" s="527"/>
      <c r="T772" s="524" t="s">
        <v>1924</v>
      </c>
      <c r="U772" s="527"/>
      <c r="V772" s="524" t="s">
        <v>1924</v>
      </c>
      <c r="W772" s="527"/>
      <c r="X772" s="524" t="s">
        <v>2688</v>
      </c>
      <c r="Y772" s="527" t="s">
        <v>2689</v>
      </c>
      <c r="Z772" s="528"/>
      <c r="AA772" s="528"/>
      <c r="AB772" s="528"/>
      <c r="AC772" s="528"/>
      <c r="AD772" s="528"/>
      <c r="AE772" s="528"/>
      <c r="AF772" s="528"/>
      <c r="AG772" s="528"/>
      <c r="AH772" s="528"/>
      <c r="AI772" s="529" t="s">
        <v>1446</v>
      </c>
      <c r="AJ772" s="529" t="s">
        <v>1446</v>
      </c>
      <c r="AK772" s="523" t="s">
        <v>3186</v>
      </c>
      <c r="AL772" s="523" t="s">
        <v>3196</v>
      </c>
    </row>
    <row r="773" spans="1:38" ht="17.25" customHeight="1">
      <c r="A773" s="518" t="str">
        <f t="shared" si="11"/>
        <v>A03AF029-00012 Concrete Work Superstructure Work Anchor Bolt (Installation only)        M56</v>
      </c>
      <c r="B773" s="523" t="s">
        <v>3197</v>
      </c>
      <c r="C773" s="523"/>
      <c r="D773" s="524" t="s">
        <v>2652</v>
      </c>
      <c r="E773" s="525" t="s">
        <v>2653</v>
      </c>
      <c r="F773" s="524" t="s">
        <v>2215</v>
      </c>
      <c r="G773" s="525" t="s">
        <v>3185</v>
      </c>
      <c r="H773" s="524" t="s">
        <v>2655</v>
      </c>
      <c r="I773" s="525" t="s">
        <v>2656</v>
      </c>
      <c r="J773" s="524" t="s">
        <v>1924</v>
      </c>
      <c r="K773" s="527"/>
      <c r="L773" s="524" t="s">
        <v>1924</v>
      </c>
      <c r="M773" s="527"/>
      <c r="N773" s="524" t="s">
        <v>1924</v>
      </c>
      <c r="O773" s="527"/>
      <c r="P773" s="524" t="s">
        <v>1924</v>
      </c>
      <c r="Q773" s="527"/>
      <c r="R773" s="524" t="s">
        <v>1924</v>
      </c>
      <c r="S773" s="527"/>
      <c r="T773" s="524" t="s">
        <v>1924</v>
      </c>
      <c r="U773" s="527"/>
      <c r="V773" s="524" t="s">
        <v>1924</v>
      </c>
      <c r="W773" s="527"/>
      <c r="X773" s="524" t="s">
        <v>2691</v>
      </c>
      <c r="Y773" s="527" t="s">
        <v>2692</v>
      </c>
      <c r="Z773" s="528"/>
      <c r="AA773" s="528"/>
      <c r="AB773" s="528"/>
      <c r="AC773" s="528"/>
      <c r="AD773" s="528"/>
      <c r="AE773" s="528"/>
      <c r="AF773" s="528"/>
      <c r="AG773" s="528"/>
      <c r="AH773" s="528"/>
      <c r="AI773" s="529" t="s">
        <v>1446</v>
      </c>
      <c r="AJ773" s="529" t="s">
        <v>1446</v>
      </c>
      <c r="AK773" s="523" t="s">
        <v>3186</v>
      </c>
      <c r="AL773" s="523" t="s">
        <v>3197</v>
      </c>
    </row>
    <row r="774" spans="1:38" ht="17.25" customHeight="1">
      <c r="A774" s="518" t="str">
        <f t="shared" si="11"/>
        <v>A03AF029-00013 Concrete Work Superstructure Work Anchor Bolt (Installation only)        M64</v>
      </c>
      <c r="B774" s="523" t="s">
        <v>3198</v>
      </c>
      <c r="C774" s="523"/>
      <c r="D774" s="524" t="s">
        <v>2652</v>
      </c>
      <c r="E774" s="525" t="s">
        <v>2653</v>
      </c>
      <c r="F774" s="524" t="s">
        <v>2215</v>
      </c>
      <c r="G774" s="525" t="s">
        <v>3185</v>
      </c>
      <c r="H774" s="524" t="s">
        <v>2655</v>
      </c>
      <c r="I774" s="525" t="s">
        <v>2656</v>
      </c>
      <c r="J774" s="524" t="s">
        <v>1924</v>
      </c>
      <c r="K774" s="527"/>
      <c r="L774" s="524" t="s">
        <v>1924</v>
      </c>
      <c r="M774" s="527"/>
      <c r="N774" s="524" t="s">
        <v>1924</v>
      </c>
      <c r="O774" s="527"/>
      <c r="P774" s="524" t="s">
        <v>1924</v>
      </c>
      <c r="Q774" s="527"/>
      <c r="R774" s="524" t="s">
        <v>1924</v>
      </c>
      <c r="S774" s="527"/>
      <c r="T774" s="524" t="s">
        <v>1924</v>
      </c>
      <c r="U774" s="527"/>
      <c r="V774" s="524" t="s">
        <v>1924</v>
      </c>
      <c r="W774" s="527"/>
      <c r="X774" s="524" t="s">
        <v>2694</v>
      </c>
      <c r="Y774" s="527" t="s">
        <v>2695</v>
      </c>
      <c r="Z774" s="528"/>
      <c r="AA774" s="528"/>
      <c r="AB774" s="528"/>
      <c r="AC774" s="528"/>
      <c r="AD774" s="528"/>
      <c r="AE774" s="528"/>
      <c r="AF774" s="528"/>
      <c r="AG774" s="528"/>
      <c r="AH774" s="528"/>
      <c r="AI774" s="529" t="s">
        <v>1446</v>
      </c>
      <c r="AJ774" s="529" t="s">
        <v>1446</v>
      </c>
      <c r="AK774" s="523" t="s">
        <v>3186</v>
      </c>
      <c r="AL774" s="523" t="s">
        <v>3198</v>
      </c>
    </row>
    <row r="775" spans="1:38" ht="17.25" customHeight="1">
      <c r="A775" s="518" t="str">
        <f t="shared" si="11"/>
        <v>A03AF029-00014 Concrete Work Superstructure Work Anchor Bolt (Installation only)        M72</v>
      </c>
      <c r="B775" s="523" t="s">
        <v>3199</v>
      </c>
      <c r="C775" s="523"/>
      <c r="D775" s="524" t="s">
        <v>2652</v>
      </c>
      <c r="E775" s="525" t="s">
        <v>2653</v>
      </c>
      <c r="F775" s="524" t="s">
        <v>2215</v>
      </c>
      <c r="G775" s="525" t="s">
        <v>3185</v>
      </c>
      <c r="H775" s="524" t="s">
        <v>2655</v>
      </c>
      <c r="I775" s="525" t="s">
        <v>2656</v>
      </c>
      <c r="J775" s="524" t="s">
        <v>1924</v>
      </c>
      <c r="K775" s="527"/>
      <c r="L775" s="524" t="s">
        <v>1924</v>
      </c>
      <c r="M775" s="527"/>
      <c r="N775" s="524" t="s">
        <v>1924</v>
      </c>
      <c r="O775" s="527"/>
      <c r="P775" s="524" t="s">
        <v>1924</v>
      </c>
      <c r="Q775" s="527"/>
      <c r="R775" s="524" t="s">
        <v>1924</v>
      </c>
      <c r="S775" s="527"/>
      <c r="T775" s="524" t="s">
        <v>1924</v>
      </c>
      <c r="U775" s="527"/>
      <c r="V775" s="524" t="s">
        <v>1924</v>
      </c>
      <c r="W775" s="527"/>
      <c r="X775" s="524" t="s">
        <v>2697</v>
      </c>
      <c r="Y775" s="527" t="s">
        <v>2698</v>
      </c>
      <c r="Z775" s="528"/>
      <c r="AA775" s="528"/>
      <c r="AB775" s="528"/>
      <c r="AC775" s="528"/>
      <c r="AD775" s="528"/>
      <c r="AE775" s="528"/>
      <c r="AF775" s="528"/>
      <c r="AG775" s="528"/>
      <c r="AH775" s="528"/>
      <c r="AI775" s="529" t="s">
        <v>1446</v>
      </c>
      <c r="AJ775" s="529" t="s">
        <v>1446</v>
      </c>
      <c r="AK775" s="523" t="s">
        <v>3186</v>
      </c>
      <c r="AL775" s="523" t="s">
        <v>3199</v>
      </c>
    </row>
    <row r="776" spans="1:38" ht="17.25" customHeight="1">
      <c r="A776" s="518" t="str">
        <f t="shared" ref="A776:A839" si="12">B776&amp;" "&amp;E776&amp;" "&amp;G776&amp;" "&amp;I776&amp;" "&amp;K776&amp;" "&amp;M776&amp;" "&amp;O776&amp;" "&amp;Q776&amp;" "&amp;S776&amp;" "&amp;U776&amp;" "&amp;W776&amp;" "&amp;Y776</f>
        <v>A03AF029-00015 Concrete Work Superstructure Work Anchor Bolt (Installation only)        M76</v>
      </c>
      <c r="B776" s="523" t="s">
        <v>3200</v>
      </c>
      <c r="C776" s="523"/>
      <c r="D776" s="524" t="s">
        <v>2652</v>
      </c>
      <c r="E776" s="525" t="s">
        <v>2653</v>
      </c>
      <c r="F776" s="524" t="s">
        <v>2215</v>
      </c>
      <c r="G776" s="525" t="s">
        <v>3185</v>
      </c>
      <c r="H776" s="524" t="s">
        <v>2655</v>
      </c>
      <c r="I776" s="525" t="s">
        <v>2656</v>
      </c>
      <c r="J776" s="524" t="s">
        <v>1924</v>
      </c>
      <c r="K776" s="527"/>
      <c r="L776" s="524" t="s">
        <v>1924</v>
      </c>
      <c r="M776" s="527"/>
      <c r="N776" s="524" t="s">
        <v>1924</v>
      </c>
      <c r="O776" s="527"/>
      <c r="P776" s="524" t="s">
        <v>1924</v>
      </c>
      <c r="Q776" s="527"/>
      <c r="R776" s="524" t="s">
        <v>1924</v>
      </c>
      <c r="S776" s="527"/>
      <c r="T776" s="524" t="s">
        <v>1924</v>
      </c>
      <c r="U776" s="527"/>
      <c r="V776" s="524" t="s">
        <v>1924</v>
      </c>
      <c r="W776" s="527"/>
      <c r="X776" s="524" t="s">
        <v>2701</v>
      </c>
      <c r="Y776" s="527" t="s">
        <v>2702</v>
      </c>
      <c r="Z776" s="528"/>
      <c r="AA776" s="528"/>
      <c r="AB776" s="528"/>
      <c r="AC776" s="528"/>
      <c r="AD776" s="528"/>
      <c r="AE776" s="528"/>
      <c r="AF776" s="528"/>
      <c r="AG776" s="528"/>
      <c r="AH776" s="528"/>
      <c r="AI776" s="529" t="s">
        <v>1446</v>
      </c>
      <c r="AJ776" s="529" t="s">
        <v>1446</v>
      </c>
      <c r="AK776" s="523" t="s">
        <v>3186</v>
      </c>
      <c r="AL776" s="523" t="s">
        <v>3200</v>
      </c>
    </row>
    <row r="777" spans="1:38" ht="17.25" customHeight="1">
      <c r="A777" s="518" t="str">
        <f t="shared" si="12"/>
        <v>A03AF029-00016 Concrete Work Superstructure Work Anchor Bolt (Installation only)        Over M76</v>
      </c>
      <c r="B777" s="523" t="s">
        <v>3201</v>
      </c>
      <c r="C777" s="523"/>
      <c r="D777" s="524" t="s">
        <v>2652</v>
      </c>
      <c r="E777" s="525" t="s">
        <v>2653</v>
      </c>
      <c r="F777" s="524" t="s">
        <v>2215</v>
      </c>
      <c r="G777" s="525" t="s">
        <v>3185</v>
      </c>
      <c r="H777" s="524" t="s">
        <v>2655</v>
      </c>
      <c r="I777" s="525" t="s">
        <v>2656</v>
      </c>
      <c r="J777" s="524" t="s">
        <v>1924</v>
      </c>
      <c r="K777" s="527"/>
      <c r="L777" s="524" t="s">
        <v>1924</v>
      </c>
      <c r="M777" s="527"/>
      <c r="N777" s="524" t="s">
        <v>1924</v>
      </c>
      <c r="O777" s="527"/>
      <c r="P777" s="524" t="s">
        <v>1924</v>
      </c>
      <c r="Q777" s="527"/>
      <c r="R777" s="524" t="s">
        <v>1924</v>
      </c>
      <c r="S777" s="527"/>
      <c r="T777" s="524" t="s">
        <v>1924</v>
      </c>
      <c r="U777" s="527"/>
      <c r="V777" s="524" t="s">
        <v>1924</v>
      </c>
      <c r="W777" s="527"/>
      <c r="X777" s="524" t="s">
        <v>2704</v>
      </c>
      <c r="Y777" s="527" t="s">
        <v>2705</v>
      </c>
      <c r="Z777" s="528"/>
      <c r="AA777" s="528"/>
      <c r="AB777" s="528"/>
      <c r="AC777" s="528"/>
      <c r="AD777" s="528"/>
      <c r="AE777" s="528"/>
      <c r="AF777" s="528"/>
      <c r="AG777" s="528"/>
      <c r="AH777" s="528"/>
      <c r="AI777" s="529" t="s">
        <v>1446</v>
      </c>
      <c r="AJ777" s="529" t="s">
        <v>1446</v>
      </c>
      <c r="AK777" s="523" t="s">
        <v>3186</v>
      </c>
      <c r="AL777" s="523" t="s">
        <v>3201</v>
      </c>
    </row>
    <row r="778" spans="1:38" ht="17.25" customHeight="1">
      <c r="A778" s="518" t="str">
        <f t="shared" si="12"/>
        <v>A03AF029-00017 Concrete Work Superstructure Work Anchor Bolt (Installation only)        M27</v>
      </c>
      <c r="B778" s="523" t="s">
        <v>3202</v>
      </c>
      <c r="C778" s="523"/>
      <c r="D778" s="524" t="s">
        <v>2652</v>
      </c>
      <c r="E778" s="525" t="s">
        <v>2653</v>
      </c>
      <c r="F778" s="524" t="s">
        <v>2215</v>
      </c>
      <c r="G778" s="525" t="s">
        <v>3185</v>
      </c>
      <c r="H778" s="524" t="s">
        <v>2655</v>
      </c>
      <c r="I778" s="525" t="s">
        <v>2656</v>
      </c>
      <c r="J778" s="524" t="s">
        <v>1924</v>
      </c>
      <c r="K778" s="527"/>
      <c r="L778" s="524" t="s">
        <v>1924</v>
      </c>
      <c r="M778" s="527"/>
      <c r="N778" s="524" t="s">
        <v>1924</v>
      </c>
      <c r="O778" s="527"/>
      <c r="P778" s="524" t="s">
        <v>1924</v>
      </c>
      <c r="Q778" s="527"/>
      <c r="R778" s="524" t="s">
        <v>1924</v>
      </c>
      <c r="S778" s="527"/>
      <c r="T778" s="524" t="s">
        <v>1924</v>
      </c>
      <c r="U778" s="527"/>
      <c r="V778" s="524" t="s">
        <v>1924</v>
      </c>
      <c r="W778" s="527"/>
      <c r="X778" s="524" t="s">
        <v>2707</v>
      </c>
      <c r="Y778" s="527" t="s">
        <v>2708</v>
      </c>
      <c r="Z778" s="528"/>
      <c r="AA778" s="528"/>
      <c r="AB778" s="528"/>
      <c r="AC778" s="528"/>
      <c r="AD778" s="528"/>
      <c r="AE778" s="528"/>
      <c r="AF778" s="528"/>
      <c r="AG778" s="528"/>
      <c r="AH778" s="528"/>
      <c r="AI778" s="529" t="s">
        <v>1446</v>
      </c>
      <c r="AJ778" s="529" t="s">
        <v>1446</v>
      </c>
      <c r="AK778" s="523" t="s">
        <v>3186</v>
      </c>
      <c r="AL778" s="523" t="s">
        <v>3202</v>
      </c>
    </row>
    <row r="779" spans="1:38" ht="17.25" customHeight="1">
      <c r="A779" s="518" t="str">
        <f t="shared" si="12"/>
        <v>A03AF329-00001 Concrete Work Superstructure Work Anchor Bolt (Purchase &amp; Installation)        M12</v>
      </c>
      <c r="B779" s="539" t="s">
        <v>3203</v>
      </c>
      <c r="C779" s="539"/>
      <c r="D779" s="540" t="s">
        <v>2652</v>
      </c>
      <c r="E779" s="541" t="s">
        <v>2653</v>
      </c>
      <c r="F779" s="540" t="s">
        <v>2215</v>
      </c>
      <c r="G779" s="541" t="s">
        <v>3185</v>
      </c>
      <c r="H779" s="540" t="s">
        <v>2710</v>
      </c>
      <c r="I779" s="541" t="s">
        <v>2711</v>
      </c>
      <c r="J779" s="540" t="s">
        <v>1924</v>
      </c>
      <c r="K779" s="542"/>
      <c r="L779" s="540" t="s">
        <v>1924</v>
      </c>
      <c r="M779" s="542"/>
      <c r="N779" s="540" t="s">
        <v>1924</v>
      </c>
      <c r="O779" s="542"/>
      <c r="P779" s="540" t="s">
        <v>1924</v>
      </c>
      <c r="Q779" s="542"/>
      <c r="R779" s="540" t="s">
        <v>1924</v>
      </c>
      <c r="S779" s="542"/>
      <c r="T779" s="540" t="s">
        <v>1924</v>
      </c>
      <c r="U779" s="542"/>
      <c r="V779" s="540" t="s">
        <v>1924</v>
      </c>
      <c r="W779" s="542"/>
      <c r="X779" s="540" t="s">
        <v>2657</v>
      </c>
      <c r="Y779" s="542" t="s">
        <v>2658</v>
      </c>
      <c r="Z779" s="543"/>
      <c r="AA779" s="543"/>
      <c r="AB779" s="543"/>
      <c r="AC779" s="543"/>
      <c r="AD779" s="543"/>
      <c r="AE779" s="543"/>
      <c r="AF779" s="543"/>
      <c r="AG779" s="543"/>
      <c r="AH779" s="543"/>
      <c r="AI779" s="544" t="s">
        <v>1446</v>
      </c>
      <c r="AJ779" s="544" t="s">
        <v>1446</v>
      </c>
      <c r="AK779" s="539" t="s">
        <v>3204</v>
      </c>
      <c r="AL779" s="539" t="s">
        <v>3203</v>
      </c>
    </row>
    <row r="780" spans="1:38" ht="17.25" customHeight="1">
      <c r="A780" s="518" t="str">
        <f t="shared" si="12"/>
        <v>A03AF329-00002 Concrete Work Superstructure Work Anchor Bolt (Purchase &amp; Installation)        M16</v>
      </c>
      <c r="B780" s="539" t="s">
        <v>3205</v>
      </c>
      <c r="C780" s="539"/>
      <c r="D780" s="540" t="s">
        <v>2652</v>
      </c>
      <c r="E780" s="541" t="s">
        <v>2653</v>
      </c>
      <c r="F780" s="540" t="s">
        <v>2215</v>
      </c>
      <c r="G780" s="541" t="s">
        <v>3185</v>
      </c>
      <c r="H780" s="540" t="s">
        <v>2710</v>
      </c>
      <c r="I780" s="541" t="s">
        <v>2711</v>
      </c>
      <c r="J780" s="540" t="s">
        <v>1924</v>
      </c>
      <c r="K780" s="542"/>
      <c r="L780" s="540" t="s">
        <v>1924</v>
      </c>
      <c r="M780" s="542"/>
      <c r="N780" s="540" t="s">
        <v>1924</v>
      </c>
      <c r="O780" s="542"/>
      <c r="P780" s="540" t="s">
        <v>1924</v>
      </c>
      <c r="Q780" s="542"/>
      <c r="R780" s="540" t="s">
        <v>1924</v>
      </c>
      <c r="S780" s="542"/>
      <c r="T780" s="540" t="s">
        <v>1924</v>
      </c>
      <c r="U780" s="542"/>
      <c r="V780" s="540" t="s">
        <v>1924</v>
      </c>
      <c r="W780" s="542"/>
      <c r="X780" s="540" t="s">
        <v>2661</v>
      </c>
      <c r="Y780" s="542" t="s">
        <v>2662</v>
      </c>
      <c r="Z780" s="543"/>
      <c r="AA780" s="543"/>
      <c r="AB780" s="543"/>
      <c r="AC780" s="543"/>
      <c r="AD780" s="543"/>
      <c r="AE780" s="543"/>
      <c r="AF780" s="543"/>
      <c r="AG780" s="543"/>
      <c r="AH780" s="543"/>
      <c r="AI780" s="544" t="s">
        <v>1446</v>
      </c>
      <c r="AJ780" s="544" t="s">
        <v>1446</v>
      </c>
      <c r="AK780" s="539" t="s">
        <v>3204</v>
      </c>
      <c r="AL780" s="539" t="s">
        <v>3205</v>
      </c>
    </row>
    <row r="781" spans="1:38" ht="17.25" customHeight="1">
      <c r="A781" s="518" t="str">
        <f t="shared" si="12"/>
        <v>A03AF329-00003 Concrete Work Superstructure Work Anchor Bolt (Purchase &amp; Installation)        M20</v>
      </c>
      <c r="B781" s="539" t="s">
        <v>3206</v>
      </c>
      <c r="C781" s="539"/>
      <c r="D781" s="540" t="s">
        <v>2652</v>
      </c>
      <c r="E781" s="541" t="s">
        <v>2653</v>
      </c>
      <c r="F781" s="540" t="s">
        <v>2215</v>
      </c>
      <c r="G781" s="541" t="s">
        <v>3185</v>
      </c>
      <c r="H781" s="540" t="s">
        <v>2710</v>
      </c>
      <c r="I781" s="541" t="s">
        <v>2711</v>
      </c>
      <c r="J781" s="540" t="s">
        <v>1924</v>
      </c>
      <c r="K781" s="542"/>
      <c r="L781" s="540" t="s">
        <v>1924</v>
      </c>
      <c r="M781" s="542"/>
      <c r="N781" s="540" t="s">
        <v>1924</v>
      </c>
      <c r="O781" s="542"/>
      <c r="P781" s="540" t="s">
        <v>1924</v>
      </c>
      <c r="Q781" s="542"/>
      <c r="R781" s="540" t="s">
        <v>1924</v>
      </c>
      <c r="S781" s="542"/>
      <c r="T781" s="540" t="s">
        <v>1924</v>
      </c>
      <c r="U781" s="542"/>
      <c r="V781" s="540" t="s">
        <v>1924</v>
      </c>
      <c r="W781" s="542"/>
      <c r="X781" s="540" t="s">
        <v>2664</v>
      </c>
      <c r="Y781" s="542" t="s">
        <v>2665</v>
      </c>
      <c r="Z781" s="543"/>
      <c r="AA781" s="543"/>
      <c r="AB781" s="543"/>
      <c r="AC781" s="543"/>
      <c r="AD781" s="543"/>
      <c r="AE781" s="543"/>
      <c r="AF781" s="543"/>
      <c r="AG781" s="543"/>
      <c r="AH781" s="543"/>
      <c r="AI781" s="544" t="s">
        <v>1446</v>
      </c>
      <c r="AJ781" s="544" t="s">
        <v>1446</v>
      </c>
      <c r="AK781" s="539" t="s">
        <v>3204</v>
      </c>
      <c r="AL781" s="539" t="s">
        <v>3206</v>
      </c>
    </row>
    <row r="782" spans="1:38" s="519" customFormat="1" ht="17.25" customHeight="1">
      <c r="A782" s="518" t="str">
        <f t="shared" si="12"/>
        <v>A03AF329-00004 Concrete Work Superstructure Work Anchor Bolt (Purchase &amp; Installation)        M22</v>
      </c>
      <c r="B782" s="539" t="s">
        <v>3207</v>
      </c>
      <c r="C782" s="539"/>
      <c r="D782" s="540" t="s">
        <v>2652</v>
      </c>
      <c r="E782" s="541" t="s">
        <v>2653</v>
      </c>
      <c r="F782" s="540" t="s">
        <v>2215</v>
      </c>
      <c r="G782" s="541" t="s">
        <v>3185</v>
      </c>
      <c r="H782" s="540" t="s">
        <v>2710</v>
      </c>
      <c r="I782" s="541" t="s">
        <v>2711</v>
      </c>
      <c r="J782" s="540" t="s">
        <v>1924</v>
      </c>
      <c r="K782" s="542"/>
      <c r="L782" s="540" t="s">
        <v>1924</v>
      </c>
      <c r="M782" s="542"/>
      <c r="N782" s="540" t="s">
        <v>1924</v>
      </c>
      <c r="O782" s="542"/>
      <c r="P782" s="540" t="s">
        <v>1924</v>
      </c>
      <c r="Q782" s="542"/>
      <c r="R782" s="540" t="s">
        <v>1924</v>
      </c>
      <c r="S782" s="542"/>
      <c r="T782" s="540" t="s">
        <v>1924</v>
      </c>
      <c r="U782" s="542"/>
      <c r="V782" s="540" t="s">
        <v>1924</v>
      </c>
      <c r="W782" s="542"/>
      <c r="X782" s="540" t="s">
        <v>2667</v>
      </c>
      <c r="Y782" s="542" t="s">
        <v>2668</v>
      </c>
      <c r="Z782" s="543"/>
      <c r="AA782" s="543"/>
      <c r="AB782" s="543"/>
      <c r="AC782" s="543"/>
      <c r="AD782" s="543"/>
      <c r="AE782" s="543"/>
      <c r="AF782" s="543"/>
      <c r="AG782" s="543"/>
      <c r="AH782" s="543"/>
      <c r="AI782" s="544" t="s">
        <v>1446</v>
      </c>
      <c r="AJ782" s="544" t="s">
        <v>1446</v>
      </c>
      <c r="AK782" s="539" t="s">
        <v>3204</v>
      </c>
      <c r="AL782" s="539" t="s">
        <v>3207</v>
      </c>
    </row>
    <row r="783" spans="1:38" ht="17.25" customHeight="1">
      <c r="A783" s="518" t="str">
        <f t="shared" si="12"/>
        <v>A03AF329-00005 Concrete Work Superstructure Work Anchor Bolt (Purchase &amp; Installation)        M24</v>
      </c>
      <c r="B783" s="539" t="s">
        <v>3208</v>
      </c>
      <c r="C783" s="539"/>
      <c r="D783" s="540" t="s">
        <v>2652</v>
      </c>
      <c r="E783" s="541" t="s">
        <v>2653</v>
      </c>
      <c r="F783" s="540" t="s">
        <v>2215</v>
      </c>
      <c r="G783" s="541" t="s">
        <v>3185</v>
      </c>
      <c r="H783" s="540" t="s">
        <v>2710</v>
      </c>
      <c r="I783" s="541" t="s">
        <v>2711</v>
      </c>
      <c r="J783" s="540" t="s">
        <v>1924</v>
      </c>
      <c r="K783" s="542"/>
      <c r="L783" s="540" t="s">
        <v>1924</v>
      </c>
      <c r="M783" s="542"/>
      <c r="N783" s="540" t="s">
        <v>1924</v>
      </c>
      <c r="O783" s="542"/>
      <c r="P783" s="540" t="s">
        <v>1924</v>
      </c>
      <c r="Q783" s="542"/>
      <c r="R783" s="540" t="s">
        <v>1924</v>
      </c>
      <c r="S783" s="542"/>
      <c r="T783" s="540" t="s">
        <v>1924</v>
      </c>
      <c r="U783" s="542"/>
      <c r="V783" s="540" t="s">
        <v>1924</v>
      </c>
      <c r="W783" s="542"/>
      <c r="X783" s="540" t="s">
        <v>2670</v>
      </c>
      <c r="Y783" s="542" t="s">
        <v>2671</v>
      </c>
      <c r="Z783" s="543"/>
      <c r="AA783" s="543"/>
      <c r="AB783" s="543"/>
      <c r="AC783" s="543"/>
      <c r="AD783" s="543"/>
      <c r="AE783" s="543"/>
      <c r="AF783" s="543"/>
      <c r="AG783" s="543"/>
      <c r="AH783" s="543"/>
      <c r="AI783" s="544" t="s">
        <v>1446</v>
      </c>
      <c r="AJ783" s="544" t="s">
        <v>1446</v>
      </c>
      <c r="AK783" s="539" t="s">
        <v>3204</v>
      </c>
      <c r="AL783" s="539" t="s">
        <v>3208</v>
      </c>
    </row>
    <row r="784" spans="1:38" ht="17.25" customHeight="1">
      <c r="A784" s="518" t="str">
        <f t="shared" si="12"/>
        <v>A03AF329-00006 Concrete Work Superstructure Work Anchor Bolt (Purchase &amp; Installation)        M27</v>
      </c>
      <c r="B784" s="539" t="s">
        <v>3209</v>
      </c>
      <c r="C784" s="539"/>
      <c r="D784" s="540" t="s">
        <v>2652</v>
      </c>
      <c r="E784" s="541" t="s">
        <v>2653</v>
      </c>
      <c r="F784" s="540" t="s">
        <v>2215</v>
      </c>
      <c r="G784" s="541" t="s">
        <v>3185</v>
      </c>
      <c r="H784" s="540" t="s">
        <v>2710</v>
      </c>
      <c r="I784" s="541" t="s">
        <v>2711</v>
      </c>
      <c r="J784" s="540" t="s">
        <v>1924</v>
      </c>
      <c r="K784" s="542"/>
      <c r="L784" s="540" t="s">
        <v>1924</v>
      </c>
      <c r="M784" s="542"/>
      <c r="N784" s="540" t="s">
        <v>1924</v>
      </c>
      <c r="O784" s="542"/>
      <c r="P784" s="540" t="s">
        <v>1924</v>
      </c>
      <c r="Q784" s="542"/>
      <c r="R784" s="540" t="s">
        <v>1924</v>
      </c>
      <c r="S784" s="542"/>
      <c r="T784" s="540" t="s">
        <v>1924</v>
      </c>
      <c r="U784" s="542"/>
      <c r="V784" s="540" t="s">
        <v>1924</v>
      </c>
      <c r="W784" s="542"/>
      <c r="X784" s="540" t="s">
        <v>2707</v>
      </c>
      <c r="Y784" s="542" t="s">
        <v>2708</v>
      </c>
      <c r="Z784" s="543"/>
      <c r="AA784" s="543"/>
      <c r="AB784" s="543"/>
      <c r="AC784" s="543"/>
      <c r="AD784" s="543"/>
      <c r="AE784" s="543"/>
      <c r="AF784" s="543"/>
      <c r="AG784" s="543"/>
      <c r="AH784" s="543"/>
      <c r="AI784" s="544" t="s">
        <v>1446</v>
      </c>
      <c r="AJ784" s="544" t="s">
        <v>1446</v>
      </c>
      <c r="AK784" s="539" t="s">
        <v>3204</v>
      </c>
      <c r="AL784" s="539" t="s">
        <v>3209</v>
      </c>
    </row>
    <row r="785" spans="1:38" ht="17.25" customHeight="1">
      <c r="A785" s="518" t="str">
        <f t="shared" si="12"/>
        <v>A03AF329-00007 Concrete Work Superstructure Work Anchor Bolt (Purchase &amp; Installation)        M30</v>
      </c>
      <c r="B785" s="539" t="s">
        <v>3210</v>
      </c>
      <c r="C785" s="539"/>
      <c r="D785" s="540" t="s">
        <v>2652</v>
      </c>
      <c r="E785" s="541" t="s">
        <v>2653</v>
      </c>
      <c r="F785" s="540" t="s">
        <v>2215</v>
      </c>
      <c r="G785" s="541" t="s">
        <v>3185</v>
      </c>
      <c r="H785" s="540" t="s">
        <v>2710</v>
      </c>
      <c r="I785" s="541" t="s">
        <v>2711</v>
      </c>
      <c r="J785" s="540" t="s">
        <v>1924</v>
      </c>
      <c r="K785" s="542"/>
      <c r="L785" s="540" t="s">
        <v>1924</v>
      </c>
      <c r="M785" s="542"/>
      <c r="N785" s="540" t="s">
        <v>1924</v>
      </c>
      <c r="O785" s="542"/>
      <c r="P785" s="540" t="s">
        <v>1924</v>
      </c>
      <c r="Q785" s="542"/>
      <c r="R785" s="540" t="s">
        <v>1924</v>
      </c>
      <c r="S785" s="542"/>
      <c r="T785" s="540" t="s">
        <v>1924</v>
      </c>
      <c r="U785" s="542"/>
      <c r="V785" s="540" t="s">
        <v>1924</v>
      </c>
      <c r="W785" s="542"/>
      <c r="X785" s="540" t="s">
        <v>2673</v>
      </c>
      <c r="Y785" s="542" t="s">
        <v>2674</v>
      </c>
      <c r="Z785" s="543"/>
      <c r="AA785" s="543"/>
      <c r="AB785" s="543"/>
      <c r="AC785" s="543"/>
      <c r="AD785" s="543"/>
      <c r="AE785" s="543"/>
      <c r="AF785" s="543"/>
      <c r="AG785" s="543"/>
      <c r="AH785" s="543"/>
      <c r="AI785" s="544" t="s">
        <v>1446</v>
      </c>
      <c r="AJ785" s="544" t="s">
        <v>1446</v>
      </c>
      <c r="AK785" s="539" t="s">
        <v>3204</v>
      </c>
      <c r="AL785" s="539" t="s">
        <v>3210</v>
      </c>
    </row>
    <row r="786" spans="1:38" ht="17.25" customHeight="1">
      <c r="A786" s="518" t="str">
        <f t="shared" si="12"/>
        <v>A03AF329-00008 Concrete Work Superstructure Work Anchor Bolt (Purchase &amp; Installation)        M33</v>
      </c>
      <c r="B786" s="539" t="s">
        <v>3211</v>
      </c>
      <c r="C786" s="539"/>
      <c r="D786" s="540" t="s">
        <v>2652</v>
      </c>
      <c r="E786" s="541" t="s">
        <v>2653</v>
      </c>
      <c r="F786" s="540" t="s">
        <v>2215</v>
      </c>
      <c r="G786" s="541" t="s">
        <v>3185</v>
      </c>
      <c r="H786" s="540" t="s">
        <v>2710</v>
      </c>
      <c r="I786" s="541" t="s">
        <v>2711</v>
      </c>
      <c r="J786" s="540" t="s">
        <v>1924</v>
      </c>
      <c r="K786" s="542"/>
      <c r="L786" s="540" t="s">
        <v>1924</v>
      </c>
      <c r="M786" s="542"/>
      <c r="N786" s="540" t="s">
        <v>1924</v>
      </c>
      <c r="O786" s="542"/>
      <c r="P786" s="540" t="s">
        <v>1924</v>
      </c>
      <c r="Q786" s="542"/>
      <c r="R786" s="540" t="s">
        <v>1924</v>
      </c>
      <c r="S786" s="542"/>
      <c r="T786" s="540" t="s">
        <v>1924</v>
      </c>
      <c r="U786" s="542"/>
      <c r="V786" s="540" t="s">
        <v>1924</v>
      </c>
      <c r="W786" s="542"/>
      <c r="X786" s="540" t="s">
        <v>2676</v>
      </c>
      <c r="Y786" s="542" t="s">
        <v>2677</v>
      </c>
      <c r="Z786" s="543"/>
      <c r="AA786" s="543"/>
      <c r="AB786" s="543"/>
      <c r="AC786" s="543"/>
      <c r="AD786" s="543"/>
      <c r="AE786" s="543"/>
      <c r="AF786" s="543"/>
      <c r="AG786" s="543"/>
      <c r="AH786" s="543"/>
      <c r="AI786" s="544" t="s">
        <v>1446</v>
      </c>
      <c r="AJ786" s="544" t="s">
        <v>1446</v>
      </c>
      <c r="AK786" s="539" t="s">
        <v>3204</v>
      </c>
      <c r="AL786" s="539" t="s">
        <v>3211</v>
      </c>
    </row>
    <row r="787" spans="1:38" ht="17.25" customHeight="1">
      <c r="A787" s="518" t="str">
        <f t="shared" si="12"/>
        <v>A03AF329-00009 Concrete Work Superstructure Work Anchor Bolt (Purchase &amp; Installation)        M36</v>
      </c>
      <c r="B787" s="539" t="s">
        <v>3212</v>
      </c>
      <c r="C787" s="539"/>
      <c r="D787" s="540" t="s">
        <v>2652</v>
      </c>
      <c r="E787" s="541" t="s">
        <v>2653</v>
      </c>
      <c r="F787" s="540" t="s">
        <v>2215</v>
      </c>
      <c r="G787" s="541" t="s">
        <v>3185</v>
      </c>
      <c r="H787" s="540" t="s">
        <v>2710</v>
      </c>
      <c r="I787" s="541" t="s">
        <v>2711</v>
      </c>
      <c r="J787" s="540" t="s">
        <v>1924</v>
      </c>
      <c r="K787" s="542"/>
      <c r="L787" s="540" t="s">
        <v>1924</v>
      </c>
      <c r="M787" s="542"/>
      <c r="N787" s="540" t="s">
        <v>1924</v>
      </c>
      <c r="O787" s="542"/>
      <c r="P787" s="540" t="s">
        <v>1924</v>
      </c>
      <c r="Q787" s="542"/>
      <c r="R787" s="540" t="s">
        <v>1924</v>
      </c>
      <c r="S787" s="542"/>
      <c r="T787" s="540" t="s">
        <v>1924</v>
      </c>
      <c r="U787" s="542"/>
      <c r="V787" s="540" t="s">
        <v>1924</v>
      </c>
      <c r="W787" s="542"/>
      <c r="X787" s="540" t="s">
        <v>2679</v>
      </c>
      <c r="Y787" s="542" t="s">
        <v>2680</v>
      </c>
      <c r="Z787" s="543"/>
      <c r="AA787" s="543"/>
      <c r="AB787" s="543"/>
      <c r="AC787" s="543"/>
      <c r="AD787" s="543"/>
      <c r="AE787" s="543"/>
      <c r="AF787" s="543"/>
      <c r="AG787" s="543"/>
      <c r="AH787" s="543"/>
      <c r="AI787" s="544" t="s">
        <v>1446</v>
      </c>
      <c r="AJ787" s="544" t="s">
        <v>1446</v>
      </c>
      <c r="AK787" s="539" t="s">
        <v>3204</v>
      </c>
      <c r="AL787" s="539" t="s">
        <v>3212</v>
      </c>
    </row>
    <row r="788" spans="1:38" ht="17.25" customHeight="1">
      <c r="A788" s="518" t="str">
        <f t="shared" si="12"/>
        <v>A03AF329-00010 Concrete Work Superstructure Work Anchor Bolt (Purchase &amp; Installation)        M42</v>
      </c>
      <c r="B788" s="539" t="s">
        <v>3213</v>
      </c>
      <c r="C788" s="539"/>
      <c r="D788" s="540" t="s">
        <v>2652</v>
      </c>
      <c r="E788" s="541" t="s">
        <v>2653</v>
      </c>
      <c r="F788" s="540" t="s">
        <v>2215</v>
      </c>
      <c r="G788" s="541" t="s">
        <v>3185</v>
      </c>
      <c r="H788" s="540" t="s">
        <v>2710</v>
      </c>
      <c r="I788" s="541" t="s">
        <v>2711</v>
      </c>
      <c r="J788" s="540" t="s">
        <v>1924</v>
      </c>
      <c r="K788" s="542"/>
      <c r="L788" s="540" t="s">
        <v>1924</v>
      </c>
      <c r="M788" s="542"/>
      <c r="N788" s="540" t="s">
        <v>1924</v>
      </c>
      <c r="O788" s="542"/>
      <c r="P788" s="540" t="s">
        <v>1924</v>
      </c>
      <c r="Q788" s="542"/>
      <c r="R788" s="540" t="s">
        <v>1924</v>
      </c>
      <c r="S788" s="542"/>
      <c r="T788" s="540" t="s">
        <v>1924</v>
      </c>
      <c r="U788" s="542"/>
      <c r="V788" s="540" t="s">
        <v>1924</v>
      </c>
      <c r="W788" s="542"/>
      <c r="X788" s="540" t="s">
        <v>2682</v>
      </c>
      <c r="Y788" s="542" t="s">
        <v>2683</v>
      </c>
      <c r="Z788" s="543"/>
      <c r="AA788" s="543"/>
      <c r="AB788" s="543"/>
      <c r="AC788" s="543"/>
      <c r="AD788" s="543"/>
      <c r="AE788" s="543"/>
      <c r="AF788" s="543"/>
      <c r="AG788" s="543"/>
      <c r="AH788" s="543"/>
      <c r="AI788" s="544" t="s">
        <v>1446</v>
      </c>
      <c r="AJ788" s="544" t="s">
        <v>1446</v>
      </c>
      <c r="AK788" s="539" t="s">
        <v>3204</v>
      </c>
      <c r="AL788" s="539" t="s">
        <v>3213</v>
      </c>
    </row>
    <row r="789" spans="1:38" ht="17.25" customHeight="1">
      <c r="A789" s="518" t="str">
        <f t="shared" si="12"/>
        <v>A03AF329-00011 Concrete Work Superstructure Work Anchor Bolt (Purchase &amp; Installation)        M48</v>
      </c>
      <c r="B789" s="539" t="s">
        <v>3214</v>
      </c>
      <c r="C789" s="539"/>
      <c r="D789" s="540" t="s">
        <v>2652</v>
      </c>
      <c r="E789" s="541" t="s">
        <v>2653</v>
      </c>
      <c r="F789" s="540" t="s">
        <v>2215</v>
      </c>
      <c r="G789" s="541" t="s">
        <v>3185</v>
      </c>
      <c r="H789" s="540" t="s">
        <v>2710</v>
      </c>
      <c r="I789" s="541" t="s">
        <v>2711</v>
      </c>
      <c r="J789" s="540" t="s">
        <v>1924</v>
      </c>
      <c r="K789" s="542"/>
      <c r="L789" s="540" t="s">
        <v>1924</v>
      </c>
      <c r="M789" s="542"/>
      <c r="N789" s="540" t="s">
        <v>1924</v>
      </c>
      <c r="O789" s="542"/>
      <c r="P789" s="540" t="s">
        <v>1924</v>
      </c>
      <c r="Q789" s="542"/>
      <c r="R789" s="540" t="s">
        <v>1924</v>
      </c>
      <c r="S789" s="542"/>
      <c r="T789" s="540" t="s">
        <v>1924</v>
      </c>
      <c r="U789" s="542"/>
      <c r="V789" s="540" t="s">
        <v>1924</v>
      </c>
      <c r="W789" s="542"/>
      <c r="X789" s="540" t="s">
        <v>2685</v>
      </c>
      <c r="Y789" s="542" t="s">
        <v>2686</v>
      </c>
      <c r="Z789" s="543"/>
      <c r="AA789" s="543"/>
      <c r="AB789" s="543"/>
      <c r="AC789" s="543"/>
      <c r="AD789" s="543"/>
      <c r="AE789" s="543"/>
      <c r="AF789" s="543"/>
      <c r="AG789" s="543"/>
      <c r="AH789" s="543"/>
      <c r="AI789" s="544" t="s">
        <v>1446</v>
      </c>
      <c r="AJ789" s="544" t="s">
        <v>1446</v>
      </c>
      <c r="AK789" s="539" t="s">
        <v>3204</v>
      </c>
      <c r="AL789" s="539" t="s">
        <v>3214</v>
      </c>
    </row>
    <row r="790" spans="1:38" ht="17.25" customHeight="1">
      <c r="A790" s="518" t="str">
        <f t="shared" si="12"/>
        <v>A03AF329-00012 Concrete Work Superstructure Work Anchor Bolt (Purchase &amp; Installation)        M52</v>
      </c>
      <c r="B790" s="539" t="s">
        <v>3215</v>
      </c>
      <c r="C790" s="539"/>
      <c r="D790" s="540" t="s">
        <v>2652</v>
      </c>
      <c r="E790" s="541" t="s">
        <v>2653</v>
      </c>
      <c r="F790" s="540" t="s">
        <v>2215</v>
      </c>
      <c r="G790" s="541" t="s">
        <v>3185</v>
      </c>
      <c r="H790" s="540" t="s">
        <v>2710</v>
      </c>
      <c r="I790" s="541" t="s">
        <v>2711</v>
      </c>
      <c r="J790" s="540" t="s">
        <v>1924</v>
      </c>
      <c r="K790" s="542"/>
      <c r="L790" s="540" t="s">
        <v>1924</v>
      </c>
      <c r="M790" s="542"/>
      <c r="N790" s="540" t="s">
        <v>1924</v>
      </c>
      <c r="O790" s="542"/>
      <c r="P790" s="540" t="s">
        <v>1924</v>
      </c>
      <c r="Q790" s="542"/>
      <c r="R790" s="540" t="s">
        <v>1924</v>
      </c>
      <c r="S790" s="542"/>
      <c r="T790" s="540" t="s">
        <v>1924</v>
      </c>
      <c r="U790" s="542"/>
      <c r="V790" s="540" t="s">
        <v>1924</v>
      </c>
      <c r="W790" s="542"/>
      <c r="X790" s="540" t="s">
        <v>2688</v>
      </c>
      <c r="Y790" s="542" t="s">
        <v>2689</v>
      </c>
      <c r="Z790" s="543"/>
      <c r="AA790" s="543"/>
      <c r="AB790" s="543"/>
      <c r="AC790" s="543"/>
      <c r="AD790" s="543"/>
      <c r="AE790" s="543"/>
      <c r="AF790" s="543"/>
      <c r="AG790" s="543"/>
      <c r="AH790" s="543"/>
      <c r="AI790" s="544" t="s">
        <v>1446</v>
      </c>
      <c r="AJ790" s="544" t="s">
        <v>1446</v>
      </c>
      <c r="AK790" s="539" t="s">
        <v>3204</v>
      </c>
      <c r="AL790" s="539" t="s">
        <v>3215</v>
      </c>
    </row>
    <row r="791" spans="1:38" ht="17.25" customHeight="1">
      <c r="A791" s="518" t="str">
        <f t="shared" si="12"/>
        <v>A03AF329-00013 Concrete Work Superstructure Work Anchor Bolt (Purchase &amp; Installation)        M56</v>
      </c>
      <c r="B791" s="539" t="s">
        <v>3216</v>
      </c>
      <c r="C791" s="539"/>
      <c r="D791" s="540" t="s">
        <v>2652</v>
      </c>
      <c r="E791" s="541" t="s">
        <v>2653</v>
      </c>
      <c r="F791" s="540" t="s">
        <v>2215</v>
      </c>
      <c r="G791" s="541" t="s">
        <v>3185</v>
      </c>
      <c r="H791" s="540" t="s">
        <v>2710</v>
      </c>
      <c r="I791" s="541" t="s">
        <v>2711</v>
      </c>
      <c r="J791" s="540" t="s">
        <v>1924</v>
      </c>
      <c r="K791" s="542"/>
      <c r="L791" s="540" t="s">
        <v>1924</v>
      </c>
      <c r="M791" s="542"/>
      <c r="N791" s="540" t="s">
        <v>1924</v>
      </c>
      <c r="O791" s="542"/>
      <c r="P791" s="540" t="s">
        <v>1924</v>
      </c>
      <c r="Q791" s="542"/>
      <c r="R791" s="540" t="s">
        <v>1924</v>
      </c>
      <c r="S791" s="542"/>
      <c r="T791" s="540" t="s">
        <v>1924</v>
      </c>
      <c r="U791" s="542"/>
      <c r="V791" s="540" t="s">
        <v>1924</v>
      </c>
      <c r="W791" s="542"/>
      <c r="X791" s="540" t="s">
        <v>2691</v>
      </c>
      <c r="Y791" s="542" t="s">
        <v>2692</v>
      </c>
      <c r="Z791" s="543"/>
      <c r="AA791" s="543"/>
      <c r="AB791" s="543"/>
      <c r="AC791" s="543"/>
      <c r="AD791" s="543"/>
      <c r="AE791" s="543"/>
      <c r="AF791" s="543"/>
      <c r="AG791" s="543"/>
      <c r="AH791" s="543"/>
      <c r="AI791" s="544" t="s">
        <v>1446</v>
      </c>
      <c r="AJ791" s="544" t="s">
        <v>1446</v>
      </c>
      <c r="AK791" s="539" t="s">
        <v>3204</v>
      </c>
      <c r="AL791" s="539" t="s">
        <v>3216</v>
      </c>
    </row>
    <row r="792" spans="1:38" ht="17.25" customHeight="1">
      <c r="A792" s="518" t="str">
        <f t="shared" si="12"/>
        <v>A03AF329-00014 Concrete Work Superstructure Work Anchor Bolt (Purchase &amp; Installation)        M64</v>
      </c>
      <c r="B792" s="539" t="s">
        <v>3217</v>
      </c>
      <c r="C792" s="539"/>
      <c r="D792" s="540" t="s">
        <v>2652</v>
      </c>
      <c r="E792" s="541" t="s">
        <v>2653</v>
      </c>
      <c r="F792" s="540" t="s">
        <v>2215</v>
      </c>
      <c r="G792" s="541" t="s">
        <v>3185</v>
      </c>
      <c r="H792" s="540" t="s">
        <v>2710</v>
      </c>
      <c r="I792" s="541" t="s">
        <v>2711</v>
      </c>
      <c r="J792" s="540" t="s">
        <v>1924</v>
      </c>
      <c r="K792" s="542"/>
      <c r="L792" s="540" t="s">
        <v>1924</v>
      </c>
      <c r="M792" s="542"/>
      <c r="N792" s="540" t="s">
        <v>1924</v>
      </c>
      <c r="O792" s="542"/>
      <c r="P792" s="540" t="s">
        <v>1924</v>
      </c>
      <c r="Q792" s="542"/>
      <c r="R792" s="540" t="s">
        <v>1924</v>
      </c>
      <c r="S792" s="542"/>
      <c r="T792" s="540" t="s">
        <v>1924</v>
      </c>
      <c r="U792" s="542"/>
      <c r="V792" s="540" t="s">
        <v>1924</v>
      </c>
      <c r="W792" s="542"/>
      <c r="X792" s="540" t="s">
        <v>2694</v>
      </c>
      <c r="Y792" s="542" t="s">
        <v>2695</v>
      </c>
      <c r="Z792" s="543"/>
      <c r="AA792" s="543"/>
      <c r="AB792" s="543"/>
      <c r="AC792" s="543"/>
      <c r="AD792" s="543"/>
      <c r="AE792" s="543"/>
      <c r="AF792" s="543"/>
      <c r="AG792" s="543"/>
      <c r="AH792" s="543"/>
      <c r="AI792" s="544" t="s">
        <v>1446</v>
      </c>
      <c r="AJ792" s="544" t="s">
        <v>1446</v>
      </c>
      <c r="AK792" s="539" t="s">
        <v>3204</v>
      </c>
      <c r="AL792" s="539" t="s">
        <v>3217</v>
      </c>
    </row>
    <row r="793" spans="1:38" ht="17.25" customHeight="1">
      <c r="A793" s="518" t="str">
        <f t="shared" si="12"/>
        <v>A03AF329-00015 Concrete Work Superstructure Work Anchor Bolt (Purchase &amp; Installation)        M72</v>
      </c>
      <c r="B793" s="539" t="s">
        <v>3218</v>
      </c>
      <c r="C793" s="539"/>
      <c r="D793" s="540" t="s">
        <v>2652</v>
      </c>
      <c r="E793" s="541" t="s">
        <v>2653</v>
      </c>
      <c r="F793" s="540" t="s">
        <v>2215</v>
      </c>
      <c r="G793" s="541" t="s">
        <v>3185</v>
      </c>
      <c r="H793" s="540" t="s">
        <v>2710</v>
      </c>
      <c r="I793" s="541" t="s">
        <v>2711</v>
      </c>
      <c r="J793" s="540" t="s">
        <v>1924</v>
      </c>
      <c r="K793" s="542"/>
      <c r="L793" s="540" t="s">
        <v>1924</v>
      </c>
      <c r="M793" s="542"/>
      <c r="N793" s="540" t="s">
        <v>1924</v>
      </c>
      <c r="O793" s="542"/>
      <c r="P793" s="540" t="s">
        <v>1924</v>
      </c>
      <c r="Q793" s="542"/>
      <c r="R793" s="540" t="s">
        <v>1924</v>
      </c>
      <c r="S793" s="542"/>
      <c r="T793" s="540" t="s">
        <v>1924</v>
      </c>
      <c r="U793" s="542"/>
      <c r="V793" s="540" t="s">
        <v>1924</v>
      </c>
      <c r="W793" s="542"/>
      <c r="X793" s="540" t="s">
        <v>2697</v>
      </c>
      <c r="Y793" s="542" t="s">
        <v>2698</v>
      </c>
      <c r="Z793" s="543"/>
      <c r="AA793" s="543"/>
      <c r="AB793" s="543"/>
      <c r="AC793" s="543"/>
      <c r="AD793" s="543"/>
      <c r="AE793" s="543"/>
      <c r="AF793" s="543"/>
      <c r="AG793" s="543"/>
      <c r="AH793" s="543"/>
      <c r="AI793" s="544" t="s">
        <v>1446</v>
      </c>
      <c r="AJ793" s="544" t="s">
        <v>1446</v>
      </c>
      <c r="AK793" s="539" t="s">
        <v>3204</v>
      </c>
      <c r="AL793" s="539" t="s">
        <v>3218</v>
      </c>
    </row>
    <row r="794" spans="1:38" ht="17.25" customHeight="1">
      <c r="A794" s="518" t="str">
        <f t="shared" si="12"/>
        <v>A03AF329-00016 Concrete Work Superstructure Work Anchor Bolt (Purchase &amp; Installation)        M76</v>
      </c>
      <c r="B794" s="539" t="s">
        <v>3219</v>
      </c>
      <c r="C794" s="539"/>
      <c r="D794" s="540" t="s">
        <v>2652</v>
      </c>
      <c r="E794" s="541" t="s">
        <v>2653</v>
      </c>
      <c r="F794" s="540" t="s">
        <v>2215</v>
      </c>
      <c r="G794" s="541" t="s">
        <v>3185</v>
      </c>
      <c r="H794" s="540" t="s">
        <v>2710</v>
      </c>
      <c r="I794" s="541" t="s">
        <v>2711</v>
      </c>
      <c r="J794" s="540" t="s">
        <v>1924</v>
      </c>
      <c r="K794" s="542"/>
      <c r="L794" s="540" t="s">
        <v>1924</v>
      </c>
      <c r="M794" s="542"/>
      <c r="N794" s="540" t="s">
        <v>1924</v>
      </c>
      <c r="O794" s="542"/>
      <c r="P794" s="540" t="s">
        <v>1924</v>
      </c>
      <c r="Q794" s="542"/>
      <c r="R794" s="540" t="s">
        <v>1924</v>
      </c>
      <c r="S794" s="542"/>
      <c r="T794" s="540" t="s">
        <v>1924</v>
      </c>
      <c r="U794" s="542"/>
      <c r="V794" s="540" t="s">
        <v>1924</v>
      </c>
      <c r="W794" s="542"/>
      <c r="X794" s="540" t="s">
        <v>2701</v>
      </c>
      <c r="Y794" s="542" t="s">
        <v>2702</v>
      </c>
      <c r="Z794" s="543"/>
      <c r="AA794" s="543"/>
      <c r="AB794" s="543"/>
      <c r="AC794" s="543"/>
      <c r="AD794" s="543"/>
      <c r="AE794" s="543"/>
      <c r="AF794" s="543"/>
      <c r="AG794" s="543"/>
      <c r="AH794" s="543"/>
      <c r="AI794" s="544" t="s">
        <v>1446</v>
      </c>
      <c r="AJ794" s="544" t="s">
        <v>1446</v>
      </c>
      <c r="AK794" s="539" t="s">
        <v>3204</v>
      </c>
      <c r="AL794" s="539" t="s">
        <v>3219</v>
      </c>
    </row>
    <row r="795" spans="1:38" ht="17.25" customHeight="1">
      <c r="A795" s="518" t="str">
        <f t="shared" si="12"/>
        <v>A03AF329-00017 Concrete Work Superstructure Work Anchor Bolt (Purchase &amp; Installation)        Over M76</v>
      </c>
      <c r="B795" s="539" t="s">
        <v>3220</v>
      </c>
      <c r="C795" s="539"/>
      <c r="D795" s="540" t="s">
        <v>2652</v>
      </c>
      <c r="E795" s="541" t="s">
        <v>2653</v>
      </c>
      <c r="F795" s="540" t="s">
        <v>2215</v>
      </c>
      <c r="G795" s="541" t="s">
        <v>3185</v>
      </c>
      <c r="H795" s="540" t="s">
        <v>2710</v>
      </c>
      <c r="I795" s="541" t="s">
        <v>2711</v>
      </c>
      <c r="J795" s="540" t="s">
        <v>1924</v>
      </c>
      <c r="K795" s="542"/>
      <c r="L795" s="540" t="s">
        <v>1924</v>
      </c>
      <c r="M795" s="542"/>
      <c r="N795" s="540" t="s">
        <v>1924</v>
      </c>
      <c r="O795" s="542"/>
      <c r="P795" s="540" t="s">
        <v>1924</v>
      </c>
      <c r="Q795" s="542"/>
      <c r="R795" s="540" t="s">
        <v>1924</v>
      </c>
      <c r="S795" s="542"/>
      <c r="T795" s="540" t="s">
        <v>1924</v>
      </c>
      <c r="U795" s="542"/>
      <c r="V795" s="540" t="s">
        <v>1924</v>
      </c>
      <c r="W795" s="542"/>
      <c r="X795" s="540" t="s">
        <v>2704</v>
      </c>
      <c r="Y795" s="542" t="s">
        <v>2705</v>
      </c>
      <c r="Z795" s="543"/>
      <c r="AA795" s="543"/>
      <c r="AB795" s="543"/>
      <c r="AC795" s="543"/>
      <c r="AD795" s="543"/>
      <c r="AE795" s="543"/>
      <c r="AF795" s="543"/>
      <c r="AG795" s="543"/>
      <c r="AH795" s="543"/>
      <c r="AI795" s="544" t="s">
        <v>1446</v>
      </c>
      <c r="AJ795" s="544" t="s">
        <v>1446</v>
      </c>
      <c r="AK795" s="539" t="s">
        <v>3204</v>
      </c>
      <c r="AL795" s="539" t="s">
        <v>3220</v>
      </c>
    </row>
    <row r="796" spans="1:38" ht="17.25" customHeight="1">
      <c r="A796" s="518" t="str">
        <f t="shared" si="12"/>
        <v>A03AF030-00001 Concrete Work Superstructure Work Chemical Anchor Bolt      Including injected Chemical material  M10</v>
      </c>
      <c r="B796" s="523" t="s">
        <v>3221</v>
      </c>
      <c r="C796" s="523"/>
      <c r="D796" s="524" t="s">
        <v>2652</v>
      </c>
      <c r="E796" s="525" t="s">
        <v>2653</v>
      </c>
      <c r="F796" s="524" t="s">
        <v>2215</v>
      </c>
      <c r="G796" s="525" t="s">
        <v>3185</v>
      </c>
      <c r="H796" s="524" t="s">
        <v>2730</v>
      </c>
      <c r="I796" s="525" t="s">
        <v>2731</v>
      </c>
      <c r="J796" s="524" t="s">
        <v>1924</v>
      </c>
      <c r="K796" s="527"/>
      <c r="L796" s="524" t="s">
        <v>1924</v>
      </c>
      <c r="M796" s="527"/>
      <c r="N796" s="524" t="s">
        <v>1924</v>
      </c>
      <c r="O796" s="527"/>
      <c r="P796" s="524" t="s">
        <v>1924</v>
      </c>
      <c r="Q796" s="527"/>
      <c r="R796" s="524" t="s">
        <v>1924</v>
      </c>
      <c r="S796" s="527"/>
      <c r="T796" s="524" t="s">
        <v>1936</v>
      </c>
      <c r="U796" s="527" t="s">
        <v>2732</v>
      </c>
      <c r="V796" s="524" t="s">
        <v>1924</v>
      </c>
      <c r="W796" s="527"/>
      <c r="X796" s="524" t="s">
        <v>2733</v>
      </c>
      <c r="Y796" s="527" t="s">
        <v>3064</v>
      </c>
      <c r="Z796" s="528"/>
      <c r="AA796" s="528" t="s">
        <v>1924</v>
      </c>
      <c r="AB796" s="528"/>
      <c r="AC796" s="528"/>
      <c r="AD796" s="528"/>
      <c r="AE796" s="528"/>
      <c r="AF796" s="528"/>
      <c r="AG796" s="528"/>
      <c r="AH796" s="528"/>
      <c r="AI796" s="529" t="s">
        <v>1446</v>
      </c>
      <c r="AJ796" s="529" t="s">
        <v>1446</v>
      </c>
      <c r="AK796" s="523" t="s">
        <v>3222</v>
      </c>
      <c r="AL796" s="523" t="s">
        <v>3221</v>
      </c>
    </row>
    <row r="797" spans="1:38" ht="17.25" customHeight="1">
      <c r="A797" s="518" t="str">
        <f t="shared" si="12"/>
        <v>A03AF030-00002 Concrete Work Superstructure Work Chemical Anchor Bolt      Including injected Chemical material  M12</v>
      </c>
      <c r="B797" s="523" t="s">
        <v>3223</v>
      </c>
      <c r="C797" s="523"/>
      <c r="D797" s="524" t="s">
        <v>2652</v>
      </c>
      <c r="E797" s="525" t="s">
        <v>2653</v>
      </c>
      <c r="F797" s="524" t="s">
        <v>2215</v>
      </c>
      <c r="G797" s="525" t="s">
        <v>3185</v>
      </c>
      <c r="H797" s="524" t="s">
        <v>2730</v>
      </c>
      <c r="I797" s="525" t="s">
        <v>2731</v>
      </c>
      <c r="J797" s="524" t="s">
        <v>1924</v>
      </c>
      <c r="K797" s="527"/>
      <c r="L797" s="524" t="s">
        <v>1924</v>
      </c>
      <c r="M797" s="527"/>
      <c r="N797" s="524" t="s">
        <v>1924</v>
      </c>
      <c r="O797" s="527"/>
      <c r="P797" s="524" t="s">
        <v>1924</v>
      </c>
      <c r="Q797" s="527"/>
      <c r="R797" s="524" t="s">
        <v>1924</v>
      </c>
      <c r="S797" s="527"/>
      <c r="T797" s="524" t="s">
        <v>1936</v>
      </c>
      <c r="U797" s="527" t="s">
        <v>2732</v>
      </c>
      <c r="V797" s="524" t="s">
        <v>1924</v>
      </c>
      <c r="W797" s="527"/>
      <c r="X797" s="524" t="s">
        <v>2657</v>
      </c>
      <c r="Y797" s="527" t="s">
        <v>3012</v>
      </c>
      <c r="Z797" s="528"/>
      <c r="AA797" s="528" t="s">
        <v>1924</v>
      </c>
      <c r="AB797" s="528"/>
      <c r="AC797" s="528"/>
      <c r="AD797" s="528"/>
      <c r="AE797" s="528"/>
      <c r="AF797" s="528"/>
      <c r="AG797" s="528"/>
      <c r="AH797" s="528"/>
      <c r="AI797" s="529" t="s">
        <v>1446</v>
      </c>
      <c r="AJ797" s="529" t="s">
        <v>1446</v>
      </c>
      <c r="AK797" s="523" t="s">
        <v>3222</v>
      </c>
      <c r="AL797" s="523" t="s">
        <v>3223</v>
      </c>
    </row>
    <row r="798" spans="1:38" ht="17.25" customHeight="1">
      <c r="A798" s="518" t="str">
        <f t="shared" si="12"/>
        <v>A03AF030-00003 Concrete Work Superstructure Work Chemical Anchor Bolt      Including injected Chemical material  M16</v>
      </c>
      <c r="B798" s="523" t="s">
        <v>3224</v>
      </c>
      <c r="C798" s="523"/>
      <c r="D798" s="524" t="s">
        <v>2652</v>
      </c>
      <c r="E798" s="525" t="s">
        <v>2653</v>
      </c>
      <c r="F798" s="524" t="s">
        <v>2215</v>
      </c>
      <c r="G798" s="525" t="s">
        <v>3185</v>
      </c>
      <c r="H798" s="524" t="s">
        <v>2730</v>
      </c>
      <c r="I798" s="525" t="s">
        <v>2731</v>
      </c>
      <c r="J798" s="524" t="s">
        <v>1924</v>
      </c>
      <c r="K798" s="527"/>
      <c r="L798" s="524" t="s">
        <v>1924</v>
      </c>
      <c r="M798" s="527"/>
      <c r="N798" s="524" t="s">
        <v>1924</v>
      </c>
      <c r="O798" s="527"/>
      <c r="P798" s="524" t="s">
        <v>1924</v>
      </c>
      <c r="Q798" s="527"/>
      <c r="R798" s="524" t="s">
        <v>1924</v>
      </c>
      <c r="S798" s="527"/>
      <c r="T798" s="524" t="s">
        <v>1936</v>
      </c>
      <c r="U798" s="527" t="s">
        <v>2732</v>
      </c>
      <c r="V798" s="524" t="s">
        <v>1924</v>
      </c>
      <c r="W798" s="527"/>
      <c r="X798" s="524" t="s">
        <v>2661</v>
      </c>
      <c r="Y798" s="527" t="s">
        <v>3015</v>
      </c>
      <c r="Z798" s="528"/>
      <c r="AA798" s="528" t="s">
        <v>1924</v>
      </c>
      <c r="AB798" s="528"/>
      <c r="AC798" s="528"/>
      <c r="AD798" s="528"/>
      <c r="AE798" s="528"/>
      <c r="AF798" s="528"/>
      <c r="AG798" s="528"/>
      <c r="AH798" s="528"/>
      <c r="AI798" s="529" t="s">
        <v>1446</v>
      </c>
      <c r="AJ798" s="529" t="s">
        <v>1446</v>
      </c>
      <c r="AK798" s="523" t="s">
        <v>3222</v>
      </c>
      <c r="AL798" s="523" t="s">
        <v>3224</v>
      </c>
    </row>
    <row r="799" spans="1:38" ht="17.25" customHeight="1">
      <c r="A799" s="518" t="str">
        <f t="shared" si="12"/>
        <v>A03AF030-00004 Concrete Work Superstructure Work Chemical Anchor Bolt      Including injected Chemical material  M20</v>
      </c>
      <c r="B799" s="523" t="s">
        <v>3225</v>
      </c>
      <c r="C799" s="523"/>
      <c r="D799" s="524" t="s">
        <v>2652</v>
      </c>
      <c r="E799" s="525" t="s">
        <v>2653</v>
      </c>
      <c r="F799" s="524" t="s">
        <v>2215</v>
      </c>
      <c r="G799" s="525" t="s">
        <v>3185</v>
      </c>
      <c r="H799" s="524" t="s">
        <v>2730</v>
      </c>
      <c r="I799" s="525" t="s">
        <v>2731</v>
      </c>
      <c r="J799" s="524" t="s">
        <v>1924</v>
      </c>
      <c r="K799" s="527"/>
      <c r="L799" s="524" t="s">
        <v>1924</v>
      </c>
      <c r="M799" s="527"/>
      <c r="N799" s="524" t="s">
        <v>1924</v>
      </c>
      <c r="O799" s="527"/>
      <c r="P799" s="524" t="s">
        <v>1924</v>
      </c>
      <c r="Q799" s="527"/>
      <c r="R799" s="524" t="s">
        <v>1924</v>
      </c>
      <c r="S799" s="527"/>
      <c r="T799" s="524" t="s">
        <v>1936</v>
      </c>
      <c r="U799" s="527" t="s">
        <v>2732</v>
      </c>
      <c r="V799" s="524" t="s">
        <v>1924</v>
      </c>
      <c r="W799" s="527"/>
      <c r="X799" s="524" t="s">
        <v>2664</v>
      </c>
      <c r="Y799" s="527" t="s">
        <v>3017</v>
      </c>
      <c r="Z799" s="528"/>
      <c r="AA799" s="528" t="s">
        <v>1924</v>
      </c>
      <c r="AB799" s="528"/>
      <c r="AC799" s="528"/>
      <c r="AD799" s="528"/>
      <c r="AE799" s="528"/>
      <c r="AF799" s="528"/>
      <c r="AG799" s="528"/>
      <c r="AH799" s="528"/>
      <c r="AI799" s="529" t="s">
        <v>1446</v>
      </c>
      <c r="AJ799" s="529" t="s">
        <v>1446</v>
      </c>
      <c r="AK799" s="523" t="s">
        <v>3222</v>
      </c>
      <c r="AL799" s="523" t="s">
        <v>3225</v>
      </c>
    </row>
    <row r="800" spans="1:38" ht="17.25" customHeight="1">
      <c r="A800" s="518" t="str">
        <f t="shared" si="12"/>
        <v>A03AF030-00005 Concrete Work Superstructure Work Chemical Anchor Bolt      Including injected Chemical material  M22</v>
      </c>
      <c r="B800" s="523" t="s">
        <v>3226</v>
      </c>
      <c r="C800" s="523"/>
      <c r="D800" s="524" t="s">
        <v>2652</v>
      </c>
      <c r="E800" s="525" t="s">
        <v>2653</v>
      </c>
      <c r="F800" s="524" t="s">
        <v>2215</v>
      </c>
      <c r="G800" s="525" t="s">
        <v>3185</v>
      </c>
      <c r="H800" s="524" t="s">
        <v>2730</v>
      </c>
      <c r="I800" s="525" t="s">
        <v>2731</v>
      </c>
      <c r="J800" s="524" t="s">
        <v>1924</v>
      </c>
      <c r="K800" s="527"/>
      <c r="L800" s="524" t="s">
        <v>1924</v>
      </c>
      <c r="M800" s="527"/>
      <c r="N800" s="524" t="s">
        <v>1924</v>
      </c>
      <c r="O800" s="527"/>
      <c r="P800" s="524" t="s">
        <v>1924</v>
      </c>
      <c r="Q800" s="527"/>
      <c r="R800" s="524" t="s">
        <v>1924</v>
      </c>
      <c r="S800" s="527"/>
      <c r="T800" s="524" t="s">
        <v>1936</v>
      </c>
      <c r="U800" s="527" t="s">
        <v>2732</v>
      </c>
      <c r="V800" s="524" t="s">
        <v>1924</v>
      </c>
      <c r="W800" s="527"/>
      <c r="X800" s="524" t="s">
        <v>2667</v>
      </c>
      <c r="Y800" s="527" t="s">
        <v>3019</v>
      </c>
      <c r="Z800" s="528"/>
      <c r="AA800" s="528" t="s">
        <v>1924</v>
      </c>
      <c r="AB800" s="528"/>
      <c r="AC800" s="528"/>
      <c r="AD800" s="528"/>
      <c r="AE800" s="528"/>
      <c r="AF800" s="528"/>
      <c r="AG800" s="528"/>
      <c r="AH800" s="528"/>
      <c r="AI800" s="529" t="s">
        <v>1446</v>
      </c>
      <c r="AJ800" s="529" t="s">
        <v>1446</v>
      </c>
      <c r="AK800" s="523" t="s">
        <v>3222</v>
      </c>
      <c r="AL800" s="523" t="s">
        <v>3226</v>
      </c>
    </row>
    <row r="801" spans="1:38" ht="17.25" customHeight="1">
      <c r="A801" s="518" t="str">
        <f t="shared" si="12"/>
        <v>A03AF030-00006 Concrete Work Superstructure Work Chemical Anchor Bolt      Including injected Chemical material  M24</v>
      </c>
      <c r="B801" s="523" t="s">
        <v>3227</v>
      </c>
      <c r="C801" s="523"/>
      <c r="D801" s="524" t="s">
        <v>2652</v>
      </c>
      <c r="E801" s="525" t="s">
        <v>2653</v>
      </c>
      <c r="F801" s="524" t="s">
        <v>2215</v>
      </c>
      <c r="G801" s="525" t="s">
        <v>3185</v>
      </c>
      <c r="H801" s="524" t="s">
        <v>2730</v>
      </c>
      <c r="I801" s="525" t="s">
        <v>2731</v>
      </c>
      <c r="J801" s="524" t="s">
        <v>1924</v>
      </c>
      <c r="K801" s="527"/>
      <c r="L801" s="524" t="s">
        <v>1924</v>
      </c>
      <c r="M801" s="527"/>
      <c r="N801" s="524" t="s">
        <v>1924</v>
      </c>
      <c r="O801" s="527"/>
      <c r="P801" s="524" t="s">
        <v>1924</v>
      </c>
      <c r="Q801" s="527"/>
      <c r="R801" s="524" t="s">
        <v>1924</v>
      </c>
      <c r="S801" s="527"/>
      <c r="T801" s="524" t="s">
        <v>1936</v>
      </c>
      <c r="U801" s="527" t="s">
        <v>2732</v>
      </c>
      <c r="V801" s="524" t="s">
        <v>1924</v>
      </c>
      <c r="W801" s="527"/>
      <c r="X801" s="524" t="s">
        <v>2670</v>
      </c>
      <c r="Y801" s="527" t="s">
        <v>3021</v>
      </c>
      <c r="Z801" s="528"/>
      <c r="AA801" s="528" t="s">
        <v>1924</v>
      </c>
      <c r="AB801" s="528"/>
      <c r="AC801" s="528"/>
      <c r="AD801" s="528"/>
      <c r="AE801" s="528"/>
      <c r="AF801" s="528"/>
      <c r="AG801" s="528"/>
      <c r="AH801" s="528"/>
      <c r="AI801" s="529" t="s">
        <v>1446</v>
      </c>
      <c r="AJ801" s="529" t="s">
        <v>1446</v>
      </c>
      <c r="AK801" s="523" t="s">
        <v>3222</v>
      </c>
      <c r="AL801" s="523" t="s">
        <v>3227</v>
      </c>
    </row>
    <row r="802" spans="1:38" ht="17.25" customHeight="1">
      <c r="A802" s="518" t="str">
        <f t="shared" si="12"/>
        <v>A03AF031-00001 Concrete Work Superstructure Work Expansion Anchor Bolt        M10</v>
      </c>
      <c r="B802" s="523" t="s">
        <v>3228</v>
      </c>
      <c r="C802" s="523"/>
      <c r="D802" s="524" t="s">
        <v>2652</v>
      </c>
      <c r="E802" s="525" t="s">
        <v>2653</v>
      </c>
      <c r="F802" s="524" t="s">
        <v>2215</v>
      </c>
      <c r="G802" s="525" t="s">
        <v>3185</v>
      </c>
      <c r="H802" s="524" t="s">
        <v>2742</v>
      </c>
      <c r="I802" s="525" t="s">
        <v>2743</v>
      </c>
      <c r="J802" s="524" t="s">
        <v>1924</v>
      </c>
      <c r="K802" s="527"/>
      <c r="L802" s="524" t="s">
        <v>1924</v>
      </c>
      <c r="M802" s="527"/>
      <c r="N802" s="524" t="s">
        <v>1924</v>
      </c>
      <c r="O802" s="527"/>
      <c r="P802" s="524" t="s">
        <v>1924</v>
      </c>
      <c r="Q802" s="527"/>
      <c r="R802" s="524" t="s">
        <v>1924</v>
      </c>
      <c r="S802" s="527"/>
      <c r="T802" s="524" t="s">
        <v>1924</v>
      </c>
      <c r="U802" s="527"/>
      <c r="V802" s="524" t="s">
        <v>1924</v>
      </c>
      <c r="W802" s="527"/>
      <c r="X802" s="524" t="s">
        <v>2733</v>
      </c>
      <c r="Y802" s="527" t="s">
        <v>3064</v>
      </c>
      <c r="Z802" s="528"/>
      <c r="AA802" s="528" t="s">
        <v>1924</v>
      </c>
      <c r="AB802" s="528"/>
      <c r="AC802" s="528"/>
      <c r="AD802" s="528"/>
      <c r="AE802" s="528"/>
      <c r="AF802" s="528"/>
      <c r="AG802" s="528"/>
      <c r="AH802" s="528"/>
      <c r="AI802" s="529" t="s">
        <v>1446</v>
      </c>
      <c r="AJ802" s="529" t="s">
        <v>1446</v>
      </c>
      <c r="AK802" s="523" t="s">
        <v>3229</v>
      </c>
      <c r="AL802" s="523" t="s">
        <v>3228</v>
      </c>
    </row>
    <row r="803" spans="1:38" ht="17.25" customHeight="1">
      <c r="A803" s="518" t="str">
        <f t="shared" si="12"/>
        <v>A03AF031-00002 Concrete Work Superstructure Work Expansion Anchor Bolt        M12</v>
      </c>
      <c r="B803" s="523" t="s">
        <v>3230</v>
      </c>
      <c r="C803" s="523"/>
      <c r="D803" s="524" t="s">
        <v>2652</v>
      </c>
      <c r="E803" s="525" t="s">
        <v>2653</v>
      </c>
      <c r="F803" s="524" t="s">
        <v>2215</v>
      </c>
      <c r="G803" s="525" t="s">
        <v>3185</v>
      </c>
      <c r="H803" s="524" t="s">
        <v>2742</v>
      </c>
      <c r="I803" s="525" t="s">
        <v>2743</v>
      </c>
      <c r="J803" s="524" t="s">
        <v>1924</v>
      </c>
      <c r="K803" s="527"/>
      <c r="L803" s="524" t="s">
        <v>1924</v>
      </c>
      <c r="M803" s="527"/>
      <c r="N803" s="524" t="s">
        <v>1924</v>
      </c>
      <c r="O803" s="527"/>
      <c r="P803" s="524" t="s">
        <v>1924</v>
      </c>
      <c r="Q803" s="527"/>
      <c r="R803" s="524" t="s">
        <v>1924</v>
      </c>
      <c r="S803" s="527"/>
      <c r="T803" s="524" t="s">
        <v>1924</v>
      </c>
      <c r="U803" s="527"/>
      <c r="V803" s="524" t="s">
        <v>1924</v>
      </c>
      <c r="W803" s="527"/>
      <c r="X803" s="524" t="s">
        <v>2657</v>
      </c>
      <c r="Y803" s="527" t="s">
        <v>3012</v>
      </c>
      <c r="Z803" s="528"/>
      <c r="AA803" s="528" t="s">
        <v>1924</v>
      </c>
      <c r="AB803" s="528"/>
      <c r="AC803" s="528"/>
      <c r="AD803" s="528"/>
      <c r="AE803" s="528"/>
      <c r="AF803" s="528"/>
      <c r="AG803" s="528"/>
      <c r="AH803" s="528"/>
      <c r="AI803" s="529" t="s">
        <v>1446</v>
      </c>
      <c r="AJ803" s="529" t="s">
        <v>1446</v>
      </c>
      <c r="AK803" s="523" t="s">
        <v>3229</v>
      </c>
      <c r="AL803" s="523" t="s">
        <v>3230</v>
      </c>
    </row>
    <row r="804" spans="1:38" ht="17.25" customHeight="1">
      <c r="A804" s="518" t="str">
        <f t="shared" si="12"/>
        <v>A03AF031-00003 Concrete Work Superstructure Work Expansion Anchor Bolt        M16</v>
      </c>
      <c r="B804" s="523" t="s">
        <v>3231</v>
      </c>
      <c r="C804" s="523"/>
      <c r="D804" s="524" t="s">
        <v>2652</v>
      </c>
      <c r="E804" s="525" t="s">
        <v>2653</v>
      </c>
      <c r="F804" s="524" t="s">
        <v>2215</v>
      </c>
      <c r="G804" s="525" t="s">
        <v>3185</v>
      </c>
      <c r="H804" s="524" t="s">
        <v>2742</v>
      </c>
      <c r="I804" s="525" t="s">
        <v>2743</v>
      </c>
      <c r="J804" s="524" t="s">
        <v>1924</v>
      </c>
      <c r="K804" s="527"/>
      <c r="L804" s="524" t="s">
        <v>1924</v>
      </c>
      <c r="M804" s="527"/>
      <c r="N804" s="524" t="s">
        <v>1924</v>
      </c>
      <c r="O804" s="527"/>
      <c r="P804" s="524" t="s">
        <v>1924</v>
      </c>
      <c r="Q804" s="527"/>
      <c r="R804" s="524" t="s">
        <v>1924</v>
      </c>
      <c r="S804" s="527"/>
      <c r="T804" s="524" t="s">
        <v>1924</v>
      </c>
      <c r="U804" s="527"/>
      <c r="V804" s="524" t="s">
        <v>1924</v>
      </c>
      <c r="W804" s="527"/>
      <c r="X804" s="524" t="s">
        <v>2661</v>
      </c>
      <c r="Y804" s="527" t="s">
        <v>3015</v>
      </c>
      <c r="Z804" s="528"/>
      <c r="AA804" s="528" t="s">
        <v>1924</v>
      </c>
      <c r="AB804" s="528"/>
      <c r="AC804" s="528"/>
      <c r="AD804" s="528"/>
      <c r="AE804" s="528"/>
      <c r="AF804" s="528"/>
      <c r="AG804" s="528"/>
      <c r="AH804" s="528"/>
      <c r="AI804" s="529" t="s">
        <v>1446</v>
      </c>
      <c r="AJ804" s="529" t="s">
        <v>1446</v>
      </c>
      <c r="AK804" s="523" t="s">
        <v>3229</v>
      </c>
      <c r="AL804" s="523" t="s">
        <v>3231</v>
      </c>
    </row>
    <row r="805" spans="1:38" ht="17.25" customHeight="1">
      <c r="A805" s="518" t="str">
        <f t="shared" si="12"/>
        <v>A03AF031-00004 Concrete Work Superstructure Work Expansion Anchor Bolt        M20</v>
      </c>
      <c r="B805" s="523" t="s">
        <v>3232</v>
      </c>
      <c r="C805" s="523"/>
      <c r="D805" s="524" t="s">
        <v>2652</v>
      </c>
      <c r="E805" s="525" t="s">
        <v>2653</v>
      </c>
      <c r="F805" s="524" t="s">
        <v>2215</v>
      </c>
      <c r="G805" s="525" t="s">
        <v>3185</v>
      </c>
      <c r="H805" s="524" t="s">
        <v>2742</v>
      </c>
      <c r="I805" s="525" t="s">
        <v>2743</v>
      </c>
      <c r="J805" s="524" t="s">
        <v>1924</v>
      </c>
      <c r="K805" s="527"/>
      <c r="L805" s="524" t="s">
        <v>1924</v>
      </c>
      <c r="M805" s="527"/>
      <c r="N805" s="524" t="s">
        <v>1924</v>
      </c>
      <c r="O805" s="527"/>
      <c r="P805" s="524" t="s">
        <v>1924</v>
      </c>
      <c r="Q805" s="527"/>
      <c r="R805" s="524" t="s">
        <v>1924</v>
      </c>
      <c r="S805" s="527"/>
      <c r="T805" s="524" t="s">
        <v>1924</v>
      </c>
      <c r="U805" s="527"/>
      <c r="V805" s="524" t="s">
        <v>1924</v>
      </c>
      <c r="W805" s="527"/>
      <c r="X805" s="524" t="s">
        <v>2664</v>
      </c>
      <c r="Y805" s="527" t="s">
        <v>3017</v>
      </c>
      <c r="Z805" s="528"/>
      <c r="AA805" s="528" t="s">
        <v>1924</v>
      </c>
      <c r="AB805" s="528"/>
      <c r="AC805" s="528"/>
      <c r="AD805" s="528"/>
      <c r="AE805" s="528"/>
      <c r="AF805" s="528"/>
      <c r="AG805" s="528"/>
      <c r="AH805" s="528"/>
      <c r="AI805" s="529" t="s">
        <v>1446</v>
      </c>
      <c r="AJ805" s="529" t="s">
        <v>1446</v>
      </c>
      <c r="AK805" s="523" t="s">
        <v>3229</v>
      </c>
      <c r="AL805" s="523" t="s">
        <v>3232</v>
      </c>
    </row>
    <row r="806" spans="1:38" ht="17.25" customHeight="1">
      <c r="A806" s="518" t="str">
        <f t="shared" si="12"/>
        <v>A03AF031-00005 Concrete Work Superstructure Work Expansion Anchor Bolt        M22</v>
      </c>
      <c r="B806" s="523" t="s">
        <v>3233</v>
      </c>
      <c r="C806" s="523"/>
      <c r="D806" s="524" t="s">
        <v>2652</v>
      </c>
      <c r="E806" s="525" t="s">
        <v>2653</v>
      </c>
      <c r="F806" s="524" t="s">
        <v>2215</v>
      </c>
      <c r="G806" s="525" t="s">
        <v>3185</v>
      </c>
      <c r="H806" s="524" t="s">
        <v>2742</v>
      </c>
      <c r="I806" s="525" t="s">
        <v>2743</v>
      </c>
      <c r="J806" s="524" t="s">
        <v>1924</v>
      </c>
      <c r="K806" s="527"/>
      <c r="L806" s="524" t="s">
        <v>1924</v>
      </c>
      <c r="M806" s="527"/>
      <c r="N806" s="524" t="s">
        <v>1924</v>
      </c>
      <c r="O806" s="527"/>
      <c r="P806" s="524" t="s">
        <v>1924</v>
      </c>
      <c r="Q806" s="527"/>
      <c r="R806" s="524" t="s">
        <v>1924</v>
      </c>
      <c r="S806" s="527"/>
      <c r="T806" s="524" t="s">
        <v>1924</v>
      </c>
      <c r="U806" s="527"/>
      <c r="V806" s="524" t="s">
        <v>1924</v>
      </c>
      <c r="W806" s="527"/>
      <c r="X806" s="524" t="s">
        <v>2667</v>
      </c>
      <c r="Y806" s="527" t="s">
        <v>3019</v>
      </c>
      <c r="Z806" s="528"/>
      <c r="AA806" s="528" t="s">
        <v>1924</v>
      </c>
      <c r="AB806" s="528"/>
      <c r="AC806" s="528"/>
      <c r="AD806" s="528"/>
      <c r="AE806" s="528"/>
      <c r="AF806" s="528"/>
      <c r="AG806" s="528"/>
      <c r="AH806" s="528"/>
      <c r="AI806" s="529" t="s">
        <v>1446</v>
      </c>
      <c r="AJ806" s="529" t="s">
        <v>1446</v>
      </c>
      <c r="AK806" s="523" t="s">
        <v>3229</v>
      </c>
      <c r="AL806" s="523" t="s">
        <v>3233</v>
      </c>
    </row>
    <row r="807" spans="1:38" ht="17.25" customHeight="1">
      <c r="A807" s="518" t="str">
        <f t="shared" si="12"/>
        <v>A03AF031-00006 Concrete Work Superstructure Work Expansion Anchor Bolt        M24</v>
      </c>
      <c r="B807" s="523" t="s">
        <v>3234</v>
      </c>
      <c r="C807" s="523"/>
      <c r="D807" s="524" t="s">
        <v>2652</v>
      </c>
      <c r="E807" s="525" t="s">
        <v>2653</v>
      </c>
      <c r="F807" s="524" t="s">
        <v>2215</v>
      </c>
      <c r="G807" s="525" t="s">
        <v>3185</v>
      </c>
      <c r="H807" s="524" t="s">
        <v>2742</v>
      </c>
      <c r="I807" s="525" t="s">
        <v>2743</v>
      </c>
      <c r="J807" s="524" t="s">
        <v>1924</v>
      </c>
      <c r="K807" s="527"/>
      <c r="L807" s="524" t="s">
        <v>1924</v>
      </c>
      <c r="M807" s="527"/>
      <c r="N807" s="524" t="s">
        <v>1924</v>
      </c>
      <c r="O807" s="527"/>
      <c r="P807" s="524" t="s">
        <v>1924</v>
      </c>
      <c r="Q807" s="527"/>
      <c r="R807" s="524" t="s">
        <v>1924</v>
      </c>
      <c r="S807" s="527"/>
      <c r="T807" s="524" t="s">
        <v>1924</v>
      </c>
      <c r="U807" s="527"/>
      <c r="V807" s="524" t="s">
        <v>1924</v>
      </c>
      <c r="W807" s="527"/>
      <c r="X807" s="524" t="s">
        <v>2670</v>
      </c>
      <c r="Y807" s="527" t="s">
        <v>3021</v>
      </c>
      <c r="Z807" s="528"/>
      <c r="AA807" s="528" t="s">
        <v>1924</v>
      </c>
      <c r="AB807" s="528"/>
      <c r="AC807" s="528"/>
      <c r="AD807" s="528"/>
      <c r="AE807" s="528"/>
      <c r="AF807" s="528"/>
      <c r="AG807" s="528"/>
      <c r="AH807" s="528"/>
      <c r="AI807" s="529" t="s">
        <v>1446</v>
      </c>
      <c r="AJ807" s="529" t="s">
        <v>1446</v>
      </c>
      <c r="AK807" s="523" t="s">
        <v>3229</v>
      </c>
      <c r="AL807" s="523" t="s">
        <v>3234</v>
      </c>
    </row>
    <row r="808" spans="1:38" ht="17.25" customHeight="1">
      <c r="A808" s="518" t="str">
        <f t="shared" si="12"/>
        <v xml:space="preserve">A03AF032-00001 Concrete Work Superstructure Work Structural Concrete  Cement Type-1 F'c (Cylinder Strength) &gt; 35MPa     </v>
      </c>
      <c r="B808" s="523" t="s">
        <v>3235</v>
      </c>
      <c r="C808" s="523"/>
      <c r="D808" s="524" t="s">
        <v>2652</v>
      </c>
      <c r="E808" s="525" t="s">
        <v>2653</v>
      </c>
      <c r="F808" s="524" t="s">
        <v>2215</v>
      </c>
      <c r="G808" s="525" t="s">
        <v>3185</v>
      </c>
      <c r="H808" s="524" t="s">
        <v>2751</v>
      </c>
      <c r="I808" s="525" t="s">
        <v>2752</v>
      </c>
      <c r="J808" s="524" t="s">
        <v>1924</v>
      </c>
      <c r="K808" s="527"/>
      <c r="L808" s="524" t="s">
        <v>1922</v>
      </c>
      <c r="M808" s="527" t="s">
        <v>2753</v>
      </c>
      <c r="N808" s="524" t="s">
        <v>1922</v>
      </c>
      <c r="O808" s="527" t="s">
        <v>2754</v>
      </c>
      <c r="P808" s="524" t="s">
        <v>1924</v>
      </c>
      <c r="Q808" s="527"/>
      <c r="R808" s="524" t="s">
        <v>1924</v>
      </c>
      <c r="S808" s="527"/>
      <c r="T808" s="524" t="s">
        <v>1924</v>
      </c>
      <c r="U808" s="527" t="s">
        <v>1924</v>
      </c>
      <c r="V808" s="524" t="s">
        <v>1924</v>
      </c>
      <c r="W808" s="527"/>
      <c r="X808" s="524" t="s">
        <v>1924</v>
      </c>
      <c r="Y808" s="527" t="s">
        <v>1924</v>
      </c>
      <c r="Z808" s="528"/>
      <c r="AA808" s="528" t="s">
        <v>1924</v>
      </c>
      <c r="AB808" s="528"/>
      <c r="AC808" s="528"/>
      <c r="AD808" s="528"/>
      <c r="AE808" s="528"/>
      <c r="AF808" s="528"/>
      <c r="AG808" s="528"/>
      <c r="AH808" s="528"/>
      <c r="AI808" s="529" t="s">
        <v>1926</v>
      </c>
      <c r="AJ808" s="529" t="s">
        <v>1926</v>
      </c>
      <c r="AK808" s="523" t="s">
        <v>3236</v>
      </c>
      <c r="AL808" s="523" t="s">
        <v>3235</v>
      </c>
    </row>
    <row r="809" spans="1:38" ht="17.25" customHeight="1">
      <c r="A809" s="518" t="str">
        <f t="shared" si="12"/>
        <v xml:space="preserve">A03AF032-00002 Concrete Work Superstructure Work Structural Concrete  Cement Type-2 F'c (Cylinder Strength) &gt; 35MPa     </v>
      </c>
      <c r="B809" s="523" t="s">
        <v>3237</v>
      </c>
      <c r="C809" s="523"/>
      <c r="D809" s="524" t="s">
        <v>2652</v>
      </c>
      <c r="E809" s="525" t="s">
        <v>2653</v>
      </c>
      <c r="F809" s="524" t="s">
        <v>2215</v>
      </c>
      <c r="G809" s="525" t="s">
        <v>3185</v>
      </c>
      <c r="H809" s="524" t="s">
        <v>2751</v>
      </c>
      <c r="I809" s="525" t="s">
        <v>2752</v>
      </c>
      <c r="J809" s="524" t="s">
        <v>1924</v>
      </c>
      <c r="K809" s="527"/>
      <c r="L809" s="524" t="s">
        <v>1929</v>
      </c>
      <c r="M809" s="527" t="s">
        <v>2757</v>
      </c>
      <c r="N809" s="524" t="s">
        <v>1922</v>
      </c>
      <c r="O809" s="527" t="s">
        <v>2754</v>
      </c>
      <c r="P809" s="524" t="s">
        <v>1924</v>
      </c>
      <c r="Q809" s="527"/>
      <c r="R809" s="524" t="s">
        <v>1924</v>
      </c>
      <c r="S809" s="527"/>
      <c r="T809" s="524" t="s">
        <v>1924</v>
      </c>
      <c r="U809" s="527" t="s">
        <v>1924</v>
      </c>
      <c r="V809" s="524" t="s">
        <v>1924</v>
      </c>
      <c r="W809" s="527"/>
      <c r="X809" s="524" t="s">
        <v>1924</v>
      </c>
      <c r="Y809" s="527" t="s">
        <v>1924</v>
      </c>
      <c r="Z809" s="528"/>
      <c r="AA809" s="528" t="s">
        <v>1924</v>
      </c>
      <c r="AB809" s="528"/>
      <c r="AC809" s="528"/>
      <c r="AD809" s="528"/>
      <c r="AE809" s="528"/>
      <c r="AF809" s="528"/>
      <c r="AG809" s="528"/>
      <c r="AH809" s="528"/>
      <c r="AI809" s="529" t="s">
        <v>1926</v>
      </c>
      <c r="AJ809" s="529" t="s">
        <v>1926</v>
      </c>
      <c r="AK809" s="523" t="s">
        <v>3236</v>
      </c>
      <c r="AL809" s="523" t="s">
        <v>3237</v>
      </c>
    </row>
    <row r="810" spans="1:38" ht="17.25" customHeight="1">
      <c r="A810" s="518" t="str">
        <f t="shared" si="12"/>
        <v xml:space="preserve">A03AF032-00003 Concrete Work Superstructure Work Structural Concrete  Cement Type-5 F'c (Cylinder Strength) &gt; 35MPa     </v>
      </c>
      <c r="B810" s="523" t="s">
        <v>3238</v>
      </c>
      <c r="C810" s="523"/>
      <c r="D810" s="524" t="s">
        <v>2652</v>
      </c>
      <c r="E810" s="525" t="s">
        <v>2653</v>
      </c>
      <c r="F810" s="524" t="s">
        <v>2215</v>
      </c>
      <c r="G810" s="525" t="s">
        <v>3185</v>
      </c>
      <c r="H810" s="524" t="s">
        <v>2751</v>
      </c>
      <c r="I810" s="525" t="s">
        <v>2752</v>
      </c>
      <c r="J810" s="524" t="s">
        <v>1924</v>
      </c>
      <c r="K810" s="527"/>
      <c r="L810" s="524" t="s">
        <v>1932</v>
      </c>
      <c r="M810" s="527" t="s">
        <v>2759</v>
      </c>
      <c r="N810" s="524" t="s">
        <v>1922</v>
      </c>
      <c r="O810" s="527" t="s">
        <v>2754</v>
      </c>
      <c r="P810" s="524" t="s">
        <v>1924</v>
      </c>
      <c r="Q810" s="527"/>
      <c r="R810" s="524" t="s">
        <v>1924</v>
      </c>
      <c r="S810" s="527"/>
      <c r="T810" s="524" t="s">
        <v>1924</v>
      </c>
      <c r="U810" s="527" t="s">
        <v>1924</v>
      </c>
      <c r="V810" s="524" t="s">
        <v>1924</v>
      </c>
      <c r="W810" s="527"/>
      <c r="X810" s="524" t="s">
        <v>1924</v>
      </c>
      <c r="Y810" s="527" t="s">
        <v>1924</v>
      </c>
      <c r="Z810" s="528"/>
      <c r="AA810" s="528" t="s">
        <v>1924</v>
      </c>
      <c r="AB810" s="528"/>
      <c r="AC810" s="528"/>
      <c r="AD810" s="528"/>
      <c r="AE810" s="528"/>
      <c r="AF810" s="528"/>
      <c r="AG810" s="528"/>
      <c r="AH810" s="528"/>
      <c r="AI810" s="529" t="s">
        <v>1926</v>
      </c>
      <c r="AJ810" s="529" t="s">
        <v>1926</v>
      </c>
      <c r="AK810" s="523" t="s">
        <v>3236</v>
      </c>
      <c r="AL810" s="523" t="s">
        <v>3238</v>
      </c>
    </row>
    <row r="811" spans="1:38" ht="17.25" customHeight="1">
      <c r="A811" s="518" t="str">
        <f t="shared" si="12"/>
        <v xml:space="preserve">A03AF032-00004 Concrete Work Superstructure Work Structural Concrete  Cement Type-1 30MPa &lt; F'c (Cylinder Strength) ≤ 35MPa     </v>
      </c>
      <c r="B811" s="523" t="s">
        <v>3239</v>
      </c>
      <c r="C811" s="523"/>
      <c r="D811" s="524" t="s">
        <v>2652</v>
      </c>
      <c r="E811" s="525" t="s">
        <v>2653</v>
      </c>
      <c r="F811" s="524" t="s">
        <v>2215</v>
      </c>
      <c r="G811" s="525" t="s">
        <v>3185</v>
      </c>
      <c r="H811" s="524" t="s">
        <v>2751</v>
      </c>
      <c r="I811" s="525" t="s">
        <v>2752</v>
      </c>
      <c r="J811" s="524" t="s">
        <v>1924</v>
      </c>
      <c r="K811" s="527"/>
      <c r="L811" s="524" t="s">
        <v>1922</v>
      </c>
      <c r="M811" s="527" t="s">
        <v>2753</v>
      </c>
      <c r="N811" s="524" t="s">
        <v>1929</v>
      </c>
      <c r="O811" s="527" t="s">
        <v>2761</v>
      </c>
      <c r="P811" s="524" t="s">
        <v>1924</v>
      </c>
      <c r="Q811" s="527"/>
      <c r="R811" s="524" t="s">
        <v>1924</v>
      </c>
      <c r="S811" s="527"/>
      <c r="T811" s="524" t="s">
        <v>1924</v>
      </c>
      <c r="U811" s="527" t="s">
        <v>1924</v>
      </c>
      <c r="V811" s="524" t="s">
        <v>1924</v>
      </c>
      <c r="W811" s="527"/>
      <c r="X811" s="524" t="s">
        <v>1924</v>
      </c>
      <c r="Y811" s="527" t="s">
        <v>1924</v>
      </c>
      <c r="Z811" s="528"/>
      <c r="AA811" s="528" t="s">
        <v>1924</v>
      </c>
      <c r="AB811" s="528"/>
      <c r="AC811" s="528"/>
      <c r="AD811" s="528"/>
      <c r="AE811" s="528"/>
      <c r="AF811" s="528"/>
      <c r="AG811" s="528"/>
      <c r="AH811" s="528"/>
      <c r="AI811" s="529" t="s">
        <v>1926</v>
      </c>
      <c r="AJ811" s="529" t="s">
        <v>1926</v>
      </c>
      <c r="AK811" s="523" t="s">
        <v>3236</v>
      </c>
      <c r="AL811" s="523" t="s">
        <v>3239</v>
      </c>
    </row>
    <row r="812" spans="1:38" ht="17.25" customHeight="1">
      <c r="A812" s="518" t="str">
        <f t="shared" si="12"/>
        <v xml:space="preserve">A03AF032-00005 Concrete Work Superstructure Work Structural Concrete  Cement Type-2 30MPa &lt; F'c (Cylinder Strength) ≤ 35MPa     </v>
      </c>
      <c r="B812" s="523" t="s">
        <v>3240</v>
      </c>
      <c r="C812" s="523"/>
      <c r="D812" s="524" t="s">
        <v>2652</v>
      </c>
      <c r="E812" s="525" t="s">
        <v>2653</v>
      </c>
      <c r="F812" s="524" t="s">
        <v>2215</v>
      </c>
      <c r="G812" s="525" t="s">
        <v>3185</v>
      </c>
      <c r="H812" s="524" t="s">
        <v>2751</v>
      </c>
      <c r="I812" s="525" t="s">
        <v>2752</v>
      </c>
      <c r="J812" s="524" t="s">
        <v>1924</v>
      </c>
      <c r="K812" s="527"/>
      <c r="L812" s="524" t="s">
        <v>1929</v>
      </c>
      <c r="M812" s="527" t="s">
        <v>2757</v>
      </c>
      <c r="N812" s="524" t="s">
        <v>1929</v>
      </c>
      <c r="O812" s="527" t="s">
        <v>2761</v>
      </c>
      <c r="P812" s="524" t="s">
        <v>1924</v>
      </c>
      <c r="Q812" s="527"/>
      <c r="R812" s="524" t="s">
        <v>1924</v>
      </c>
      <c r="S812" s="527"/>
      <c r="T812" s="524" t="s">
        <v>1924</v>
      </c>
      <c r="U812" s="527" t="s">
        <v>1924</v>
      </c>
      <c r="V812" s="524" t="s">
        <v>1924</v>
      </c>
      <c r="W812" s="527"/>
      <c r="X812" s="524" t="s">
        <v>1924</v>
      </c>
      <c r="Y812" s="527" t="s">
        <v>1924</v>
      </c>
      <c r="Z812" s="528"/>
      <c r="AA812" s="528" t="s">
        <v>1924</v>
      </c>
      <c r="AB812" s="528"/>
      <c r="AC812" s="528"/>
      <c r="AD812" s="528"/>
      <c r="AE812" s="528"/>
      <c r="AF812" s="528"/>
      <c r="AG812" s="528"/>
      <c r="AH812" s="528"/>
      <c r="AI812" s="529" t="s">
        <v>1926</v>
      </c>
      <c r="AJ812" s="529" t="s">
        <v>1926</v>
      </c>
      <c r="AK812" s="523" t="s">
        <v>3236</v>
      </c>
      <c r="AL812" s="523" t="s">
        <v>3240</v>
      </c>
    </row>
    <row r="813" spans="1:38" ht="17.25" customHeight="1">
      <c r="A813" s="518" t="str">
        <f t="shared" si="12"/>
        <v xml:space="preserve">A03AF032-00006 Concrete Work Superstructure Work Structural Concrete  Cement Type-5 30MPa &lt; F'c (Cylinder Strength) ≤ 35MPa     </v>
      </c>
      <c r="B813" s="523" t="s">
        <v>3241</v>
      </c>
      <c r="C813" s="523"/>
      <c r="D813" s="524" t="s">
        <v>2652</v>
      </c>
      <c r="E813" s="525" t="s">
        <v>2653</v>
      </c>
      <c r="F813" s="524" t="s">
        <v>2215</v>
      </c>
      <c r="G813" s="525" t="s">
        <v>3185</v>
      </c>
      <c r="H813" s="524" t="s">
        <v>2751</v>
      </c>
      <c r="I813" s="525" t="s">
        <v>2752</v>
      </c>
      <c r="J813" s="524" t="s">
        <v>1924</v>
      </c>
      <c r="K813" s="527"/>
      <c r="L813" s="524" t="s">
        <v>1932</v>
      </c>
      <c r="M813" s="527" t="s">
        <v>2759</v>
      </c>
      <c r="N813" s="524" t="s">
        <v>1929</v>
      </c>
      <c r="O813" s="527" t="s">
        <v>2761</v>
      </c>
      <c r="P813" s="524" t="s">
        <v>1924</v>
      </c>
      <c r="Q813" s="527"/>
      <c r="R813" s="524" t="s">
        <v>1924</v>
      </c>
      <c r="S813" s="527"/>
      <c r="T813" s="524" t="s">
        <v>1924</v>
      </c>
      <c r="U813" s="527" t="s">
        <v>1924</v>
      </c>
      <c r="V813" s="524" t="s">
        <v>1924</v>
      </c>
      <c r="W813" s="527"/>
      <c r="X813" s="524" t="s">
        <v>1924</v>
      </c>
      <c r="Y813" s="527" t="s">
        <v>1924</v>
      </c>
      <c r="Z813" s="528"/>
      <c r="AA813" s="528" t="s">
        <v>1924</v>
      </c>
      <c r="AB813" s="528"/>
      <c r="AC813" s="528"/>
      <c r="AD813" s="528"/>
      <c r="AE813" s="528"/>
      <c r="AF813" s="528"/>
      <c r="AG813" s="528"/>
      <c r="AH813" s="528"/>
      <c r="AI813" s="529" t="s">
        <v>1926</v>
      </c>
      <c r="AJ813" s="529" t="s">
        <v>1926</v>
      </c>
      <c r="AK813" s="523" t="s">
        <v>3236</v>
      </c>
      <c r="AL813" s="523" t="s">
        <v>3241</v>
      </c>
    </row>
    <row r="814" spans="1:38" ht="17.25" customHeight="1">
      <c r="A814" s="518" t="str">
        <f t="shared" si="12"/>
        <v xml:space="preserve">A03AF032-00007 Concrete Work Superstructure Work Structural Concrete  Cement Type-1 25MPa &lt; F'c (Cylinder Strength) ≤ 30MPa     </v>
      </c>
      <c r="B814" s="548" t="s">
        <v>3242</v>
      </c>
      <c r="C814" s="523"/>
      <c r="D814" s="524" t="s">
        <v>2652</v>
      </c>
      <c r="E814" s="525" t="s">
        <v>2653</v>
      </c>
      <c r="F814" s="524" t="s">
        <v>2215</v>
      </c>
      <c r="G814" s="525" t="s">
        <v>3185</v>
      </c>
      <c r="H814" s="524" t="s">
        <v>2751</v>
      </c>
      <c r="I814" s="525" t="s">
        <v>2752</v>
      </c>
      <c r="J814" s="524" t="s">
        <v>1924</v>
      </c>
      <c r="K814" s="527"/>
      <c r="L814" s="524" t="s">
        <v>1922</v>
      </c>
      <c r="M814" s="527" t="s">
        <v>2753</v>
      </c>
      <c r="N814" s="524" t="s">
        <v>1932</v>
      </c>
      <c r="O814" s="527" t="s">
        <v>2765</v>
      </c>
      <c r="P814" s="524" t="s">
        <v>1924</v>
      </c>
      <c r="Q814" s="527"/>
      <c r="R814" s="524" t="s">
        <v>1924</v>
      </c>
      <c r="S814" s="527"/>
      <c r="T814" s="524" t="s">
        <v>1924</v>
      </c>
      <c r="U814" s="527" t="s">
        <v>1924</v>
      </c>
      <c r="V814" s="524" t="s">
        <v>1924</v>
      </c>
      <c r="W814" s="527"/>
      <c r="X814" s="524" t="s">
        <v>1924</v>
      </c>
      <c r="Y814" s="527" t="s">
        <v>1924</v>
      </c>
      <c r="Z814" s="528"/>
      <c r="AA814" s="528" t="s">
        <v>1924</v>
      </c>
      <c r="AB814" s="528"/>
      <c r="AC814" s="528"/>
      <c r="AD814" s="528"/>
      <c r="AE814" s="528"/>
      <c r="AF814" s="528"/>
      <c r="AG814" s="528"/>
      <c r="AH814" s="528"/>
      <c r="AI814" s="529" t="s">
        <v>1926</v>
      </c>
      <c r="AJ814" s="529" t="s">
        <v>1926</v>
      </c>
      <c r="AK814" s="523" t="s">
        <v>3236</v>
      </c>
      <c r="AL814" s="523" t="s">
        <v>3242</v>
      </c>
    </row>
    <row r="815" spans="1:38" ht="17.25" customHeight="1">
      <c r="A815" s="518" t="str">
        <f t="shared" si="12"/>
        <v xml:space="preserve">A03AF032-00008 Concrete Work Superstructure Work Structural Concrete  Cement Type-2 25MPa &lt; F'c (Cylinder Strength) ≤ 30MPa     </v>
      </c>
      <c r="B815" s="523" t="s">
        <v>3243</v>
      </c>
      <c r="C815" s="523"/>
      <c r="D815" s="524" t="s">
        <v>2652</v>
      </c>
      <c r="E815" s="525" t="s">
        <v>2653</v>
      </c>
      <c r="F815" s="524" t="s">
        <v>2215</v>
      </c>
      <c r="G815" s="525" t="s">
        <v>3185</v>
      </c>
      <c r="H815" s="524" t="s">
        <v>2751</v>
      </c>
      <c r="I815" s="525" t="s">
        <v>2752</v>
      </c>
      <c r="J815" s="524" t="s">
        <v>1924</v>
      </c>
      <c r="K815" s="527"/>
      <c r="L815" s="524" t="s">
        <v>1929</v>
      </c>
      <c r="M815" s="527" t="s">
        <v>2757</v>
      </c>
      <c r="N815" s="524" t="s">
        <v>1932</v>
      </c>
      <c r="O815" s="527" t="s">
        <v>2765</v>
      </c>
      <c r="P815" s="524" t="s">
        <v>1924</v>
      </c>
      <c r="Q815" s="527"/>
      <c r="R815" s="524" t="s">
        <v>1924</v>
      </c>
      <c r="S815" s="527"/>
      <c r="T815" s="524" t="s">
        <v>1924</v>
      </c>
      <c r="U815" s="527" t="s">
        <v>1924</v>
      </c>
      <c r="V815" s="524" t="s">
        <v>1924</v>
      </c>
      <c r="W815" s="527"/>
      <c r="X815" s="524" t="s">
        <v>1924</v>
      </c>
      <c r="Y815" s="527" t="s">
        <v>1924</v>
      </c>
      <c r="Z815" s="528"/>
      <c r="AA815" s="528" t="s">
        <v>1924</v>
      </c>
      <c r="AB815" s="528"/>
      <c r="AC815" s="528"/>
      <c r="AD815" s="528"/>
      <c r="AE815" s="528"/>
      <c r="AF815" s="528"/>
      <c r="AG815" s="528"/>
      <c r="AH815" s="528"/>
      <c r="AI815" s="529" t="s">
        <v>1926</v>
      </c>
      <c r="AJ815" s="529" t="s">
        <v>1926</v>
      </c>
      <c r="AK815" s="523" t="s">
        <v>3236</v>
      </c>
      <c r="AL815" s="523" t="s">
        <v>3243</v>
      </c>
    </row>
    <row r="816" spans="1:38" ht="17.25" customHeight="1">
      <c r="A816" s="518" t="str">
        <f t="shared" si="12"/>
        <v xml:space="preserve">A03AF032-00009 Concrete Work Superstructure Work Structural Concrete  Cement Type-5 25MPa &lt; F'c (Cylinder Strength) ≤ 30MPa     </v>
      </c>
      <c r="B816" s="523" t="s">
        <v>3244</v>
      </c>
      <c r="C816" s="523"/>
      <c r="D816" s="524" t="s">
        <v>2652</v>
      </c>
      <c r="E816" s="525" t="s">
        <v>2653</v>
      </c>
      <c r="F816" s="524" t="s">
        <v>2215</v>
      </c>
      <c r="G816" s="525" t="s">
        <v>3185</v>
      </c>
      <c r="H816" s="524" t="s">
        <v>2751</v>
      </c>
      <c r="I816" s="525" t="s">
        <v>2752</v>
      </c>
      <c r="J816" s="524" t="s">
        <v>1924</v>
      </c>
      <c r="K816" s="527"/>
      <c r="L816" s="524" t="s">
        <v>1932</v>
      </c>
      <c r="M816" s="527" t="s">
        <v>2759</v>
      </c>
      <c r="N816" s="524" t="s">
        <v>1932</v>
      </c>
      <c r="O816" s="527" t="s">
        <v>2765</v>
      </c>
      <c r="P816" s="524" t="s">
        <v>1924</v>
      </c>
      <c r="Q816" s="527"/>
      <c r="R816" s="524" t="s">
        <v>1924</v>
      </c>
      <c r="S816" s="527"/>
      <c r="T816" s="524" t="s">
        <v>1924</v>
      </c>
      <c r="U816" s="527" t="s">
        <v>1924</v>
      </c>
      <c r="V816" s="524" t="s">
        <v>1924</v>
      </c>
      <c r="W816" s="527"/>
      <c r="X816" s="524" t="s">
        <v>1924</v>
      </c>
      <c r="Y816" s="527" t="s">
        <v>1924</v>
      </c>
      <c r="Z816" s="528"/>
      <c r="AA816" s="528" t="s">
        <v>1924</v>
      </c>
      <c r="AB816" s="528"/>
      <c r="AC816" s="528"/>
      <c r="AD816" s="528"/>
      <c r="AE816" s="528"/>
      <c r="AF816" s="528"/>
      <c r="AG816" s="528"/>
      <c r="AH816" s="528"/>
      <c r="AI816" s="529" t="s">
        <v>1926</v>
      </c>
      <c r="AJ816" s="529" t="s">
        <v>1926</v>
      </c>
      <c r="AK816" s="523" t="s">
        <v>3236</v>
      </c>
      <c r="AL816" s="523" t="s">
        <v>3244</v>
      </c>
    </row>
    <row r="817" spans="1:38" ht="17.25" customHeight="1">
      <c r="A817" s="518" t="str">
        <f t="shared" si="12"/>
        <v xml:space="preserve">A03AF032-00010 Concrete Work Superstructure Work Structural Concrete  Cement Type-1 20MPa &lt; F'c (Cylinder Strength) ≤ 25MPa     </v>
      </c>
      <c r="B817" s="523" t="s">
        <v>3245</v>
      </c>
      <c r="C817" s="523"/>
      <c r="D817" s="524" t="s">
        <v>2652</v>
      </c>
      <c r="E817" s="525" t="s">
        <v>2653</v>
      </c>
      <c r="F817" s="524" t="s">
        <v>2215</v>
      </c>
      <c r="G817" s="525" t="s">
        <v>3185</v>
      </c>
      <c r="H817" s="524" t="s">
        <v>2751</v>
      </c>
      <c r="I817" s="525" t="s">
        <v>2752</v>
      </c>
      <c r="J817" s="524" t="s">
        <v>1924</v>
      </c>
      <c r="K817" s="527"/>
      <c r="L817" s="524" t="s">
        <v>1922</v>
      </c>
      <c r="M817" s="527" t="s">
        <v>2753</v>
      </c>
      <c r="N817" s="524" t="s">
        <v>1936</v>
      </c>
      <c r="O817" s="527" t="s">
        <v>2769</v>
      </c>
      <c r="P817" s="524" t="s">
        <v>1924</v>
      </c>
      <c r="Q817" s="527"/>
      <c r="R817" s="524" t="s">
        <v>1924</v>
      </c>
      <c r="S817" s="527"/>
      <c r="T817" s="524" t="s">
        <v>1924</v>
      </c>
      <c r="U817" s="527" t="s">
        <v>1924</v>
      </c>
      <c r="V817" s="524" t="s">
        <v>1924</v>
      </c>
      <c r="W817" s="527"/>
      <c r="X817" s="524" t="s">
        <v>1924</v>
      </c>
      <c r="Y817" s="527" t="s">
        <v>1924</v>
      </c>
      <c r="Z817" s="528"/>
      <c r="AA817" s="528" t="s">
        <v>1924</v>
      </c>
      <c r="AB817" s="528"/>
      <c r="AC817" s="528"/>
      <c r="AD817" s="528"/>
      <c r="AE817" s="528"/>
      <c r="AF817" s="528"/>
      <c r="AG817" s="528"/>
      <c r="AH817" s="528"/>
      <c r="AI817" s="529" t="s">
        <v>1926</v>
      </c>
      <c r="AJ817" s="529" t="s">
        <v>1926</v>
      </c>
      <c r="AK817" s="523" t="s">
        <v>3236</v>
      </c>
      <c r="AL817" s="523" t="s">
        <v>3245</v>
      </c>
    </row>
    <row r="818" spans="1:38" ht="17.25" customHeight="1">
      <c r="A818" s="518" t="str">
        <f t="shared" si="12"/>
        <v xml:space="preserve">A03AF032-00011 Concrete Work Superstructure Work Structural Concrete  Cement Type-2 20MPa &lt; F'c (Cylinder Strength) ≤ 25MPa     </v>
      </c>
      <c r="B818" s="523" t="s">
        <v>3246</v>
      </c>
      <c r="C818" s="523"/>
      <c r="D818" s="524" t="s">
        <v>2652</v>
      </c>
      <c r="E818" s="525" t="s">
        <v>2653</v>
      </c>
      <c r="F818" s="524" t="s">
        <v>2215</v>
      </c>
      <c r="G818" s="525" t="s">
        <v>3185</v>
      </c>
      <c r="H818" s="524" t="s">
        <v>2751</v>
      </c>
      <c r="I818" s="525" t="s">
        <v>2752</v>
      </c>
      <c r="J818" s="524" t="s">
        <v>1924</v>
      </c>
      <c r="K818" s="527"/>
      <c r="L818" s="524" t="s">
        <v>1929</v>
      </c>
      <c r="M818" s="527" t="s">
        <v>2757</v>
      </c>
      <c r="N818" s="524" t="s">
        <v>1936</v>
      </c>
      <c r="O818" s="527" t="s">
        <v>2769</v>
      </c>
      <c r="P818" s="524" t="s">
        <v>1924</v>
      </c>
      <c r="Q818" s="527"/>
      <c r="R818" s="524" t="s">
        <v>1924</v>
      </c>
      <c r="S818" s="527"/>
      <c r="T818" s="524" t="s">
        <v>1924</v>
      </c>
      <c r="U818" s="527" t="s">
        <v>1924</v>
      </c>
      <c r="V818" s="524" t="s">
        <v>1924</v>
      </c>
      <c r="W818" s="527"/>
      <c r="X818" s="524" t="s">
        <v>1924</v>
      </c>
      <c r="Y818" s="527" t="s">
        <v>1924</v>
      </c>
      <c r="Z818" s="528"/>
      <c r="AA818" s="528" t="s">
        <v>1924</v>
      </c>
      <c r="AB818" s="528"/>
      <c r="AC818" s="528"/>
      <c r="AD818" s="528"/>
      <c r="AE818" s="528"/>
      <c r="AF818" s="528"/>
      <c r="AG818" s="528"/>
      <c r="AH818" s="528"/>
      <c r="AI818" s="529" t="s">
        <v>1926</v>
      </c>
      <c r="AJ818" s="529" t="s">
        <v>1926</v>
      </c>
      <c r="AK818" s="523" t="s">
        <v>3236</v>
      </c>
      <c r="AL818" s="523" t="s">
        <v>3246</v>
      </c>
    </row>
    <row r="819" spans="1:38" ht="17.25" customHeight="1">
      <c r="A819" s="518" t="str">
        <f t="shared" si="12"/>
        <v xml:space="preserve">A03AF032-00012 Concrete Work Superstructure Work Structural Concrete  Cement Type-5 20MPa &lt; F'c (Cylinder Strength) ≤ 25MPa     </v>
      </c>
      <c r="B819" s="523" t="s">
        <v>3247</v>
      </c>
      <c r="C819" s="523"/>
      <c r="D819" s="524" t="s">
        <v>2652</v>
      </c>
      <c r="E819" s="525" t="s">
        <v>2653</v>
      </c>
      <c r="F819" s="524" t="s">
        <v>2215</v>
      </c>
      <c r="G819" s="525" t="s">
        <v>3185</v>
      </c>
      <c r="H819" s="524" t="s">
        <v>2751</v>
      </c>
      <c r="I819" s="525" t="s">
        <v>2752</v>
      </c>
      <c r="J819" s="524" t="s">
        <v>1924</v>
      </c>
      <c r="K819" s="527"/>
      <c r="L819" s="524" t="s">
        <v>1932</v>
      </c>
      <c r="M819" s="527" t="s">
        <v>2759</v>
      </c>
      <c r="N819" s="524" t="s">
        <v>1936</v>
      </c>
      <c r="O819" s="527" t="s">
        <v>2769</v>
      </c>
      <c r="P819" s="524" t="s">
        <v>1924</v>
      </c>
      <c r="Q819" s="527"/>
      <c r="R819" s="524" t="s">
        <v>1924</v>
      </c>
      <c r="S819" s="527"/>
      <c r="T819" s="524" t="s">
        <v>1924</v>
      </c>
      <c r="U819" s="527" t="s">
        <v>1924</v>
      </c>
      <c r="V819" s="524" t="s">
        <v>1924</v>
      </c>
      <c r="W819" s="527"/>
      <c r="X819" s="524" t="s">
        <v>1924</v>
      </c>
      <c r="Y819" s="527" t="s">
        <v>1924</v>
      </c>
      <c r="Z819" s="528"/>
      <c r="AA819" s="528" t="s">
        <v>1924</v>
      </c>
      <c r="AB819" s="528"/>
      <c r="AC819" s="528"/>
      <c r="AD819" s="528"/>
      <c r="AE819" s="528"/>
      <c r="AF819" s="528"/>
      <c r="AG819" s="528"/>
      <c r="AH819" s="528"/>
      <c r="AI819" s="529" t="s">
        <v>1926</v>
      </c>
      <c r="AJ819" s="529" t="s">
        <v>1926</v>
      </c>
      <c r="AK819" s="523" t="s">
        <v>3236</v>
      </c>
      <c r="AL819" s="523" t="s">
        <v>3247</v>
      </c>
    </row>
    <row r="820" spans="1:38" ht="17.25" customHeight="1">
      <c r="A820" s="518" t="str">
        <f t="shared" si="12"/>
        <v xml:space="preserve">A03AF032-00013 Concrete Work Superstructure Work Structural Concrete  Cement Type-1 F'c (Cylinder Strength) ≤ 20MPa     </v>
      </c>
      <c r="B820" s="523" t="s">
        <v>3248</v>
      </c>
      <c r="C820" s="523"/>
      <c r="D820" s="524" t="s">
        <v>2652</v>
      </c>
      <c r="E820" s="525" t="s">
        <v>2653</v>
      </c>
      <c r="F820" s="524" t="s">
        <v>2215</v>
      </c>
      <c r="G820" s="525" t="s">
        <v>3185</v>
      </c>
      <c r="H820" s="524" t="s">
        <v>2751</v>
      </c>
      <c r="I820" s="525" t="s">
        <v>2752</v>
      </c>
      <c r="J820" s="524" t="s">
        <v>1924</v>
      </c>
      <c r="K820" s="527"/>
      <c r="L820" s="524" t="s">
        <v>1922</v>
      </c>
      <c r="M820" s="527" t="s">
        <v>2753</v>
      </c>
      <c r="N820" s="524" t="s">
        <v>1939</v>
      </c>
      <c r="O820" s="527" t="s">
        <v>2773</v>
      </c>
      <c r="P820" s="524" t="s">
        <v>1924</v>
      </c>
      <c r="Q820" s="527"/>
      <c r="R820" s="524" t="s">
        <v>1924</v>
      </c>
      <c r="S820" s="527"/>
      <c r="T820" s="524" t="s">
        <v>1924</v>
      </c>
      <c r="U820" s="527" t="s">
        <v>1924</v>
      </c>
      <c r="V820" s="524" t="s">
        <v>1924</v>
      </c>
      <c r="W820" s="527"/>
      <c r="X820" s="524" t="s">
        <v>1924</v>
      </c>
      <c r="Y820" s="527" t="s">
        <v>1924</v>
      </c>
      <c r="Z820" s="528"/>
      <c r="AA820" s="528" t="s">
        <v>1924</v>
      </c>
      <c r="AB820" s="528"/>
      <c r="AC820" s="528"/>
      <c r="AD820" s="528"/>
      <c r="AE820" s="528"/>
      <c r="AF820" s="528"/>
      <c r="AG820" s="528"/>
      <c r="AH820" s="528"/>
      <c r="AI820" s="529" t="s">
        <v>1926</v>
      </c>
      <c r="AJ820" s="529" t="s">
        <v>1926</v>
      </c>
      <c r="AK820" s="523" t="s">
        <v>3236</v>
      </c>
      <c r="AL820" s="523" t="s">
        <v>3248</v>
      </c>
    </row>
    <row r="821" spans="1:38" ht="17.25" customHeight="1">
      <c r="A821" s="518" t="str">
        <f t="shared" si="12"/>
        <v xml:space="preserve">A03AF032-00014 Concrete Work Superstructure Work Structural Concrete  Cement Type-2 F'c (Cylinder Strength) ≤ 20MPa     </v>
      </c>
      <c r="B821" s="523" t="s">
        <v>3249</v>
      </c>
      <c r="C821" s="523"/>
      <c r="D821" s="524" t="s">
        <v>2652</v>
      </c>
      <c r="E821" s="525" t="s">
        <v>2653</v>
      </c>
      <c r="F821" s="524" t="s">
        <v>2215</v>
      </c>
      <c r="G821" s="525" t="s">
        <v>3185</v>
      </c>
      <c r="H821" s="524" t="s">
        <v>2751</v>
      </c>
      <c r="I821" s="525" t="s">
        <v>2752</v>
      </c>
      <c r="J821" s="524" t="s">
        <v>1924</v>
      </c>
      <c r="K821" s="527"/>
      <c r="L821" s="524" t="s">
        <v>1929</v>
      </c>
      <c r="M821" s="527" t="s">
        <v>2757</v>
      </c>
      <c r="N821" s="524" t="s">
        <v>1939</v>
      </c>
      <c r="O821" s="527" t="s">
        <v>2773</v>
      </c>
      <c r="P821" s="524" t="s">
        <v>1924</v>
      </c>
      <c r="Q821" s="527"/>
      <c r="R821" s="524" t="s">
        <v>1924</v>
      </c>
      <c r="S821" s="527"/>
      <c r="T821" s="524" t="s">
        <v>1924</v>
      </c>
      <c r="U821" s="527" t="s">
        <v>1924</v>
      </c>
      <c r="V821" s="524" t="s">
        <v>1924</v>
      </c>
      <c r="W821" s="527"/>
      <c r="X821" s="524" t="s">
        <v>1924</v>
      </c>
      <c r="Y821" s="527" t="s">
        <v>1924</v>
      </c>
      <c r="Z821" s="528"/>
      <c r="AA821" s="528" t="s">
        <v>1924</v>
      </c>
      <c r="AB821" s="528"/>
      <c r="AC821" s="528"/>
      <c r="AD821" s="528"/>
      <c r="AE821" s="528"/>
      <c r="AF821" s="528"/>
      <c r="AG821" s="528"/>
      <c r="AH821" s="528"/>
      <c r="AI821" s="529" t="s">
        <v>1926</v>
      </c>
      <c r="AJ821" s="529" t="s">
        <v>1926</v>
      </c>
      <c r="AK821" s="523" t="s">
        <v>3236</v>
      </c>
      <c r="AL821" s="523" t="s">
        <v>3249</v>
      </c>
    </row>
    <row r="822" spans="1:38" ht="17.25" customHeight="1">
      <c r="A822" s="518" t="str">
        <f t="shared" si="12"/>
        <v xml:space="preserve">A03AF032-00015 Concrete Work Superstructure Work Structural Concrete  Cement Type-5 F'c (Cylinder Strength) ≤ 20MPa     </v>
      </c>
      <c r="B822" s="523" t="s">
        <v>3250</v>
      </c>
      <c r="C822" s="523"/>
      <c r="D822" s="524" t="s">
        <v>2652</v>
      </c>
      <c r="E822" s="525" t="s">
        <v>2653</v>
      </c>
      <c r="F822" s="524" t="s">
        <v>2215</v>
      </c>
      <c r="G822" s="525" t="s">
        <v>3185</v>
      </c>
      <c r="H822" s="524" t="s">
        <v>2751</v>
      </c>
      <c r="I822" s="525" t="s">
        <v>2752</v>
      </c>
      <c r="J822" s="524" t="s">
        <v>1924</v>
      </c>
      <c r="K822" s="527"/>
      <c r="L822" s="524" t="s">
        <v>1932</v>
      </c>
      <c r="M822" s="527" t="s">
        <v>2759</v>
      </c>
      <c r="N822" s="524" t="s">
        <v>1939</v>
      </c>
      <c r="O822" s="527" t="s">
        <v>2773</v>
      </c>
      <c r="P822" s="524" t="s">
        <v>1924</v>
      </c>
      <c r="Q822" s="527"/>
      <c r="R822" s="524" t="s">
        <v>1924</v>
      </c>
      <c r="S822" s="527"/>
      <c r="T822" s="524" t="s">
        <v>1924</v>
      </c>
      <c r="U822" s="527" t="s">
        <v>1924</v>
      </c>
      <c r="V822" s="524" t="s">
        <v>1924</v>
      </c>
      <c r="W822" s="527"/>
      <c r="X822" s="524" t="s">
        <v>1924</v>
      </c>
      <c r="Y822" s="527" t="s">
        <v>1924</v>
      </c>
      <c r="Z822" s="528"/>
      <c r="AA822" s="528" t="s">
        <v>1924</v>
      </c>
      <c r="AB822" s="528"/>
      <c r="AC822" s="528"/>
      <c r="AD822" s="528"/>
      <c r="AE822" s="528"/>
      <c r="AF822" s="528"/>
      <c r="AG822" s="528"/>
      <c r="AH822" s="528"/>
      <c r="AI822" s="529" t="s">
        <v>1926</v>
      </c>
      <c r="AJ822" s="529" t="s">
        <v>1926</v>
      </c>
      <c r="AK822" s="523" t="s">
        <v>3236</v>
      </c>
      <c r="AL822" s="523" t="s">
        <v>3250</v>
      </c>
    </row>
    <row r="823" spans="1:38" ht="17.25" customHeight="1">
      <c r="A823" s="518" t="str">
        <f t="shared" si="12"/>
        <v xml:space="preserve">A03AF032-00016 Concrete Work Superstructure Work Structural Concrete  Cement Type-1 35MPa ≤ F'c (Cylinder Strength)      </v>
      </c>
      <c r="B823" s="523" t="s">
        <v>3251</v>
      </c>
      <c r="C823" s="523"/>
      <c r="D823" s="524" t="s">
        <v>2652</v>
      </c>
      <c r="E823" s="525" t="s">
        <v>2653</v>
      </c>
      <c r="F823" s="524" t="s">
        <v>2215</v>
      </c>
      <c r="G823" s="525" t="s">
        <v>3185</v>
      </c>
      <c r="H823" s="524" t="s">
        <v>2751</v>
      </c>
      <c r="I823" s="525" t="s">
        <v>2752</v>
      </c>
      <c r="J823" s="524" t="s">
        <v>1924</v>
      </c>
      <c r="K823" s="527"/>
      <c r="L823" s="524" t="s">
        <v>1922</v>
      </c>
      <c r="M823" s="527" t="s">
        <v>2753</v>
      </c>
      <c r="N823" s="524" t="s">
        <v>2097</v>
      </c>
      <c r="O823" s="527" t="s">
        <v>2777</v>
      </c>
      <c r="P823" s="524" t="s">
        <v>1924</v>
      </c>
      <c r="Q823" s="527"/>
      <c r="R823" s="524" t="s">
        <v>1924</v>
      </c>
      <c r="S823" s="527"/>
      <c r="T823" s="524" t="s">
        <v>1924</v>
      </c>
      <c r="U823" s="527" t="s">
        <v>1924</v>
      </c>
      <c r="V823" s="524" t="s">
        <v>1924</v>
      </c>
      <c r="W823" s="527"/>
      <c r="X823" s="524" t="s">
        <v>1924</v>
      </c>
      <c r="Y823" s="527" t="s">
        <v>1924</v>
      </c>
      <c r="Z823" s="528"/>
      <c r="AA823" s="528" t="s">
        <v>1924</v>
      </c>
      <c r="AB823" s="528"/>
      <c r="AC823" s="528"/>
      <c r="AD823" s="528"/>
      <c r="AE823" s="528"/>
      <c r="AF823" s="528"/>
      <c r="AG823" s="528"/>
      <c r="AH823" s="528"/>
      <c r="AI823" s="529" t="s">
        <v>1926</v>
      </c>
      <c r="AJ823" s="529" t="s">
        <v>1926</v>
      </c>
      <c r="AK823" s="523" t="s">
        <v>3236</v>
      </c>
      <c r="AL823" s="523" t="s">
        <v>3251</v>
      </c>
    </row>
    <row r="824" spans="1:38" ht="17.25" customHeight="1">
      <c r="A824" s="518" t="str">
        <f t="shared" si="12"/>
        <v xml:space="preserve">A03AF032-00017 Concrete Work Superstructure Work Structural Concrete  Cement Type-2 35MPa ≤ F'c (Cylinder Strength)      </v>
      </c>
      <c r="B824" s="523" t="s">
        <v>3252</v>
      </c>
      <c r="C824" s="523"/>
      <c r="D824" s="524" t="s">
        <v>2652</v>
      </c>
      <c r="E824" s="525" t="s">
        <v>2653</v>
      </c>
      <c r="F824" s="524" t="s">
        <v>2215</v>
      </c>
      <c r="G824" s="525" t="s">
        <v>3185</v>
      </c>
      <c r="H824" s="524" t="s">
        <v>2751</v>
      </c>
      <c r="I824" s="525" t="s">
        <v>2752</v>
      </c>
      <c r="J824" s="524" t="s">
        <v>1924</v>
      </c>
      <c r="K824" s="527"/>
      <c r="L824" s="524" t="s">
        <v>1929</v>
      </c>
      <c r="M824" s="527" t="s">
        <v>2757</v>
      </c>
      <c r="N824" s="524" t="s">
        <v>2097</v>
      </c>
      <c r="O824" s="527" t="s">
        <v>2777</v>
      </c>
      <c r="P824" s="524" t="s">
        <v>1924</v>
      </c>
      <c r="Q824" s="527"/>
      <c r="R824" s="524" t="s">
        <v>1924</v>
      </c>
      <c r="S824" s="527"/>
      <c r="T824" s="524" t="s">
        <v>1924</v>
      </c>
      <c r="U824" s="527" t="s">
        <v>1924</v>
      </c>
      <c r="V824" s="524" t="s">
        <v>1924</v>
      </c>
      <c r="W824" s="527"/>
      <c r="X824" s="524" t="s">
        <v>1924</v>
      </c>
      <c r="Y824" s="527" t="s">
        <v>1924</v>
      </c>
      <c r="Z824" s="528"/>
      <c r="AA824" s="528" t="s">
        <v>1924</v>
      </c>
      <c r="AB824" s="528"/>
      <c r="AC824" s="528"/>
      <c r="AD824" s="528"/>
      <c r="AE824" s="528"/>
      <c r="AF824" s="528"/>
      <c r="AG824" s="528"/>
      <c r="AH824" s="528"/>
      <c r="AI824" s="529" t="s">
        <v>1926</v>
      </c>
      <c r="AJ824" s="529" t="s">
        <v>1926</v>
      </c>
      <c r="AK824" s="523" t="s">
        <v>3236</v>
      </c>
      <c r="AL824" s="523" t="s">
        <v>3252</v>
      </c>
    </row>
    <row r="825" spans="1:38" ht="17.25" customHeight="1">
      <c r="A825" s="518" t="str">
        <f t="shared" si="12"/>
        <v xml:space="preserve">A03AF032-00018 Concrete Work Superstructure Work Structural Concrete  Cement Type-5 35MPa ≤ F'c (Cylinder Strength)      </v>
      </c>
      <c r="B825" s="523" t="s">
        <v>3253</v>
      </c>
      <c r="C825" s="523"/>
      <c r="D825" s="524" t="s">
        <v>2652</v>
      </c>
      <c r="E825" s="525" t="s">
        <v>2653</v>
      </c>
      <c r="F825" s="524" t="s">
        <v>2215</v>
      </c>
      <c r="G825" s="525" t="s">
        <v>3185</v>
      </c>
      <c r="H825" s="524" t="s">
        <v>2751</v>
      </c>
      <c r="I825" s="525" t="s">
        <v>2752</v>
      </c>
      <c r="J825" s="524" t="s">
        <v>1924</v>
      </c>
      <c r="K825" s="527"/>
      <c r="L825" s="524" t="s">
        <v>1932</v>
      </c>
      <c r="M825" s="527" t="s">
        <v>2759</v>
      </c>
      <c r="N825" s="524" t="s">
        <v>2097</v>
      </c>
      <c r="O825" s="527" t="s">
        <v>2777</v>
      </c>
      <c r="P825" s="524" t="s">
        <v>1924</v>
      </c>
      <c r="Q825" s="527"/>
      <c r="R825" s="524" t="s">
        <v>1924</v>
      </c>
      <c r="S825" s="527"/>
      <c r="T825" s="524" t="s">
        <v>1924</v>
      </c>
      <c r="U825" s="527" t="s">
        <v>1924</v>
      </c>
      <c r="V825" s="524" t="s">
        <v>1924</v>
      </c>
      <c r="W825" s="527"/>
      <c r="X825" s="524" t="s">
        <v>1924</v>
      </c>
      <c r="Y825" s="527" t="s">
        <v>1924</v>
      </c>
      <c r="Z825" s="528"/>
      <c r="AA825" s="528" t="s">
        <v>1924</v>
      </c>
      <c r="AB825" s="528"/>
      <c r="AC825" s="528"/>
      <c r="AD825" s="528"/>
      <c r="AE825" s="528"/>
      <c r="AF825" s="528"/>
      <c r="AG825" s="528"/>
      <c r="AH825" s="528"/>
      <c r="AI825" s="529" t="s">
        <v>1926</v>
      </c>
      <c r="AJ825" s="529" t="s">
        <v>1926</v>
      </c>
      <c r="AK825" s="523" t="s">
        <v>3236</v>
      </c>
      <c r="AL825" s="523" t="s">
        <v>3253</v>
      </c>
    </row>
    <row r="826" spans="1:38" ht="17.25" customHeight="1">
      <c r="A826" s="518" t="str">
        <f t="shared" si="12"/>
        <v xml:space="preserve">A03AF032-00019 Concrete Work Superstructure Work Structural Concrete  Cement Type-1 30MPa ≤ F'c (Cylinder Strength) &lt; 35MPa     </v>
      </c>
      <c r="B826" s="523" t="s">
        <v>3254</v>
      </c>
      <c r="C826" s="523"/>
      <c r="D826" s="524" t="s">
        <v>2652</v>
      </c>
      <c r="E826" s="525" t="s">
        <v>2653</v>
      </c>
      <c r="F826" s="524" t="s">
        <v>2215</v>
      </c>
      <c r="G826" s="525" t="s">
        <v>3185</v>
      </c>
      <c r="H826" s="524" t="s">
        <v>2751</v>
      </c>
      <c r="I826" s="525" t="s">
        <v>2752</v>
      </c>
      <c r="J826" s="524" t="s">
        <v>1924</v>
      </c>
      <c r="K826" s="527"/>
      <c r="L826" s="524" t="s">
        <v>1922</v>
      </c>
      <c r="M826" s="527" t="s">
        <v>2753</v>
      </c>
      <c r="N826" s="524" t="s">
        <v>2100</v>
      </c>
      <c r="O826" s="527" t="s">
        <v>2781</v>
      </c>
      <c r="P826" s="524" t="s">
        <v>1924</v>
      </c>
      <c r="Q826" s="527"/>
      <c r="R826" s="524" t="s">
        <v>1924</v>
      </c>
      <c r="S826" s="527"/>
      <c r="T826" s="524" t="s">
        <v>1924</v>
      </c>
      <c r="U826" s="527" t="s">
        <v>1924</v>
      </c>
      <c r="V826" s="524" t="s">
        <v>1924</v>
      </c>
      <c r="W826" s="527"/>
      <c r="X826" s="524" t="s">
        <v>1924</v>
      </c>
      <c r="Y826" s="527" t="s">
        <v>1924</v>
      </c>
      <c r="Z826" s="528"/>
      <c r="AA826" s="528" t="s">
        <v>1924</v>
      </c>
      <c r="AB826" s="528"/>
      <c r="AC826" s="528"/>
      <c r="AD826" s="528"/>
      <c r="AE826" s="528"/>
      <c r="AF826" s="528"/>
      <c r="AG826" s="528"/>
      <c r="AH826" s="528"/>
      <c r="AI826" s="529" t="s">
        <v>1926</v>
      </c>
      <c r="AJ826" s="529" t="s">
        <v>1926</v>
      </c>
      <c r="AK826" s="523" t="s">
        <v>3236</v>
      </c>
      <c r="AL826" s="523" t="s">
        <v>3254</v>
      </c>
    </row>
    <row r="827" spans="1:38" ht="17.25" customHeight="1">
      <c r="A827" s="518" t="str">
        <f t="shared" si="12"/>
        <v xml:space="preserve">A03AF032-00020 Concrete Work Superstructure Work Structural Concrete  Cement Type-2 30MPa ≤ F'c (Cylinder Strength) &lt; 35MPa     </v>
      </c>
      <c r="B827" s="523" t="s">
        <v>3255</v>
      </c>
      <c r="C827" s="523"/>
      <c r="D827" s="524" t="s">
        <v>2652</v>
      </c>
      <c r="E827" s="525" t="s">
        <v>2653</v>
      </c>
      <c r="F827" s="524" t="s">
        <v>2215</v>
      </c>
      <c r="G827" s="525" t="s">
        <v>3185</v>
      </c>
      <c r="H827" s="524" t="s">
        <v>2751</v>
      </c>
      <c r="I827" s="525" t="s">
        <v>2752</v>
      </c>
      <c r="J827" s="524" t="s">
        <v>1924</v>
      </c>
      <c r="K827" s="527"/>
      <c r="L827" s="524" t="s">
        <v>1929</v>
      </c>
      <c r="M827" s="527" t="s">
        <v>2757</v>
      </c>
      <c r="N827" s="524" t="s">
        <v>2100</v>
      </c>
      <c r="O827" s="527" t="s">
        <v>2781</v>
      </c>
      <c r="P827" s="524" t="s">
        <v>1924</v>
      </c>
      <c r="Q827" s="527"/>
      <c r="R827" s="524" t="s">
        <v>1924</v>
      </c>
      <c r="S827" s="527"/>
      <c r="T827" s="524" t="s">
        <v>1924</v>
      </c>
      <c r="U827" s="527" t="s">
        <v>1924</v>
      </c>
      <c r="V827" s="524" t="s">
        <v>1924</v>
      </c>
      <c r="W827" s="527"/>
      <c r="X827" s="524" t="s">
        <v>1924</v>
      </c>
      <c r="Y827" s="527" t="s">
        <v>1924</v>
      </c>
      <c r="Z827" s="528"/>
      <c r="AA827" s="528" t="s">
        <v>1924</v>
      </c>
      <c r="AB827" s="528"/>
      <c r="AC827" s="528"/>
      <c r="AD827" s="528"/>
      <c r="AE827" s="528"/>
      <c r="AF827" s="528"/>
      <c r="AG827" s="528"/>
      <c r="AH827" s="528"/>
      <c r="AI827" s="529" t="s">
        <v>1926</v>
      </c>
      <c r="AJ827" s="529" t="s">
        <v>1926</v>
      </c>
      <c r="AK827" s="523" t="s">
        <v>3236</v>
      </c>
      <c r="AL827" s="523" t="s">
        <v>3255</v>
      </c>
    </row>
    <row r="828" spans="1:38" ht="17.25" customHeight="1">
      <c r="A828" s="518" t="str">
        <f t="shared" si="12"/>
        <v xml:space="preserve">A03AF032-00021 Concrete Work Superstructure Work Structural Concrete  Cement Type-5 30MPa ≤ F'c (Cylinder Strength) &lt; 35MPa     </v>
      </c>
      <c r="B828" s="523" t="s">
        <v>3256</v>
      </c>
      <c r="C828" s="523"/>
      <c r="D828" s="524" t="s">
        <v>2652</v>
      </c>
      <c r="E828" s="525" t="s">
        <v>2653</v>
      </c>
      <c r="F828" s="524" t="s">
        <v>2215</v>
      </c>
      <c r="G828" s="525" t="s">
        <v>3185</v>
      </c>
      <c r="H828" s="524" t="s">
        <v>2751</v>
      </c>
      <c r="I828" s="525" t="s">
        <v>2752</v>
      </c>
      <c r="J828" s="524" t="s">
        <v>1924</v>
      </c>
      <c r="K828" s="527"/>
      <c r="L828" s="524" t="s">
        <v>1932</v>
      </c>
      <c r="M828" s="527" t="s">
        <v>2759</v>
      </c>
      <c r="N828" s="524" t="s">
        <v>2100</v>
      </c>
      <c r="O828" s="527" t="s">
        <v>2781</v>
      </c>
      <c r="P828" s="524" t="s">
        <v>1924</v>
      </c>
      <c r="Q828" s="527"/>
      <c r="R828" s="524" t="s">
        <v>1924</v>
      </c>
      <c r="S828" s="527"/>
      <c r="T828" s="524" t="s">
        <v>1924</v>
      </c>
      <c r="U828" s="527" t="s">
        <v>1924</v>
      </c>
      <c r="V828" s="524" t="s">
        <v>1924</v>
      </c>
      <c r="W828" s="527"/>
      <c r="X828" s="524" t="s">
        <v>1924</v>
      </c>
      <c r="Y828" s="527" t="s">
        <v>1924</v>
      </c>
      <c r="Z828" s="528"/>
      <c r="AA828" s="528" t="s">
        <v>1924</v>
      </c>
      <c r="AB828" s="528"/>
      <c r="AC828" s="528"/>
      <c r="AD828" s="528"/>
      <c r="AE828" s="528"/>
      <c r="AF828" s="528"/>
      <c r="AG828" s="528"/>
      <c r="AH828" s="528"/>
      <c r="AI828" s="529" t="s">
        <v>1926</v>
      </c>
      <c r="AJ828" s="529" t="s">
        <v>1926</v>
      </c>
      <c r="AK828" s="523" t="s">
        <v>3236</v>
      </c>
      <c r="AL828" s="523" t="s">
        <v>3256</v>
      </c>
    </row>
    <row r="829" spans="1:38" ht="17.25" customHeight="1">
      <c r="A829" s="518" t="str">
        <f t="shared" si="12"/>
        <v xml:space="preserve">A03AF032-00022 Concrete Work Superstructure Work Structural Concrete  Cement Type-1 25MPa ≤ F'c (Cylinder Strength) &lt; 30MPa     </v>
      </c>
      <c r="B829" s="523" t="s">
        <v>3257</v>
      </c>
      <c r="C829" s="523"/>
      <c r="D829" s="524" t="s">
        <v>2652</v>
      </c>
      <c r="E829" s="525" t="s">
        <v>2653</v>
      </c>
      <c r="F829" s="524" t="s">
        <v>2215</v>
      </c>
      <c r="G829" s="525" t="s">
        <v>3185</v>
      </c>
      <c r="H829" s="524" t="s">
        <v>2751</v>
      </c>
      <c r="I829" s="525" t="s">
        <v>2752</v>
      </c>
      <c r="J829" s="524" t="s">
        <v>1924</v>
      </c>
      <c r="K829" s="527"/>
      <c r="L829" s="524" t="s">
        <v>1922</v>
      </c>
      <c r="M829" s="527" t="s">
        <v>2753</v>
      </c>
      <c r="N829" s="524" t="s">
        <v>2103</v>
      </c>
      <c r="O829" s="527" t="s">
        <v>2785</v>
      </c>
      <c r="P829" s="524" t="s">
        <v>1924</v>
      </c>
      <c r="Q829" s="527"/>
      <c r="R829" s="524" t="s">
        <v>1924</v>
      </c>
      <c r="S829" s="527"/>
      <c r="T829" s="524" t="s">
        <v>1924</v>
      </c>
      <c r="U829" s="527" t="s">
        <v>1924</v>
      </c>
      <c r="V829" s="524" t="s">
        <v>1924</v>
      </c>
      <c r="W829" s="527"/>
      <c r="X829" s="524" t="s">
        <v>1924</v>
      </c>
      <c r="Y829" s="527" t="s">
        <v>1924</v>
      </c>
      <c r="Z829" s="528"/>
      <c r="AA829" s="528" t="s">
        <v>1924</v>
      </c>
      <c r="AB829" s="528"/>
      <c r="AC829" s="528"/>
      <c r="AD829" s="528"/>
      <c r="AE829" s="528"/>
      <c r="AF829" s="528"/>
      <c r="AG829" s="528"/>
      <c r="AH829" s="528"/>
      <c r="AI829" s="529" t="s">
        <v>1926</v>
      </c>
      <c r="AJ829" s="529" t="s">
        <v>1926</v>
      </c>
      <c r="AK829" s="523" t="s">
        <v>3236</v>
      </c>
      <c r="AL829" s="523" t="s">
        <v>3257</v>
      </c>
    </row>
    <row r="830" spans="1:38" ht="17.25" customHeight="1">
      <c r="A830" s="518" t="str">
        <f t="shared" si="12"/>
        <v xml:space="preserve">A03AF032-00023 Concrete Work Superstructure Work Structural Concrete  Cement Type-2 25MPa ≤ F'c (Cylinder Strength) &lt; 30MPa     </v>
      </c>
      <c r="B830" s="523" t="s">
        <v>3258</v>
      </c>
      <c r="C830" s="523"/>
      <c r="D830" s="524" t="s">
        <v>2652</v>
      </c>
      <c r="E830" s="525" t="s">
        <v>2653</v>
      </c>
      <c r="F830" s="524" t="s">
        <v>2215</v>
      </c>
      <c r="G830" s="525" t="s">
        <v>3185</v>
      </c>
      <c r="H830" s="524" t="s">
        <v>2751</v>
      </c>
      <c r="I830" s="525" t="s">
        <v>2752</v>
      </c>
      <c r="J830" s="524" t="s">
        <v>1924</v>
      </c>
      <c r="K830" s="527"/>
      <c r="L830" s="524" t="s">
        <v>1929</v>
      </c>
      <c r="M830" s="527" t="s">
        <v>2757</v>
      </c>
      <c r="N830" s="524" t="s">
        <v>2103</v>
      </c>
      <c r="O830" s="527" t="s">
        <v>2785</v>
      </c>
      <c r="P830" s="524" t="s">
        <v>1924</v>
      </c>
      <c r="Q830" s="527"/>
      <c r="R830" s="524" t="s">
        <v>1924</v>
      </c>
      <c r="S830" s="527"/>
      <c r="T830" s="524" t="s">
        <v>1924</v>
      </c>
      <c r="U830" s="527" t="s">
        <v>1924</v>
      </c>
      <c r="V830" s="524" t="s">
        <v>1924</v>
      </c>
      <c r="W830" s="527"/>
      <c r="X830" s="524" t="s">
        <v>1924</v>
      </c>
      <c r="Y830" s="527" t="s">
        <v>1924</v>
      </c>
      <c r="Z830" s="528"/>
      <c r="AA830" s="528" t="s">
        <v>1924</v>
      </c>
      <c r="AB830" s="528"/>
      <c r="AC830" s="528"/>
      <c r="AD830" s="528"/>
      <c r="AE830" s="528"/>
      <c r="AF830" s="528"/>
      <c r="AG830" s="528"/>
      <c r="AH830" s="528"/>
      <c r="AI830" s="529" t="s">
        <v>1926</v>
      </c>
      <c r="AJ830" s="529" t="s">
        <v>1926</v>
      </c>
      <c r="AK830" s="523" t="s">
        <v>3236</v>
      </c>
      <c r="AL830" s="523" t="s">
        <v>3258</v>
      </c>
    </row>
    <row r="831" spans="1:38" ht="17.25" customHeight="1">
      <c r="A831" s="518" t="str">
        <f t="shared" si="12"/>
        <v xml:space="preserve">A03AF032-00024 Concrete Work Superstructure Work Structural Concrete  Cement Type-5 25MPa ≤ F'c (Cylinder Strength) &lt; 30MPa     </v>
      </c>
      <c r="B831" s="523" t="s">
        <v>3259</v>
      </c>
      <c r="C831" s="523"/>
      <c r="D831" s="524" t="s">
        <v>2652</v>
      </c>
      <c r="E831" s="525" t="s">
        <v>2653</v>
      </c>
      <c r="F831" s="524" t="s">
        <v>2215</v>
      </c>
      <c r="G831" s="525" t="s">
        <v>3185</v>
      </c>
      <c r="H831" s="524" t="s">
        <v>2751</v>
      </c>
      <c r="I831" s="525" t="s">
        <v>2752</v>
      </c>
      <c r="J831" s="524" t="s">
        <v>1924</v>
      </c>
      <c r="K831" s="527"/>
      <c r="L831" s="524" t="s">
        <v>1932</v>
      </c>
      <c r="M831" s="527" t="s">
        <v>2759</v>
      </c>
      <c r="N831" s="524" t="s">
        <v>2103</v>
      </c>
      <c r="O831" s="527" t="s">
        <v>2785</v>
      </c>
      <c r="P831" s="524" t="s">
        <v>1924</v>
      </c>
      <c r="Q831" s="527"/>
      <c r="R831" s="524" t="s">
        <v>1924</v>
      </c>
      <c r="S831" s="527"/>
      <c r="T831" s="524" t="s">
        <v>1924</v>
      </c>
      <c r="U831" s="527" t="s">
        <v>1924</v>
      </c>
      <c r="V831" s="524" t="s">
        <v>1924</v>
      </c>
      <c r="W831" s="527"/>
      <c r="X831" s="524" t="s">
        <v>1924</v>
      </c>
      <c r="Y831" s="527" t="s">
        <v>1924</v>
      </c>
      <c r="Z831" s="528"/>
      <c r="AA831" s="528" t="s">
        <v>1924</v>
      </c>
      <c r="AB831" s="528"/>
      <c r="AC831" s="528"/>
      <c r="AD831" s="528"/>
      <c r="AE831" s="528"/>
      <c r="AF831" s="528"/>
      <c r="AG831" s="528"/>
      <c r="AH831" s="528"/>
      <c r="AI831" s="529" t="s">
        <v>1926</v>
      </c>
      <c r="AJ831" s="529" t="s">
        <v>1926</v>
      </c>
      <c r="AK831" s="523" t="s">
        <v>3236</v>
      </c>
      <c r="AL831" s="523" t="s">
        <v>3259</v>
      </c>
    </row>
    <row r="832" spans="1:38" ht="17.25" customHeight="1">
      <c r="A832" s="518" t="str">
        <f t="shared" si="12"/>
        <v xml:space="preserve">A03AF032-00025 Concrete Work Superstructure Work Structural Concrete  Cement Type-1 20MPa ≤ F'c (Cylinder Strength) &lt; 25MPa     </v>
      </c>
      <c r="B832" s="523" t="s">
        <v>3260</v>
      </c>
      <c r="C832" s="523"/>
      <c r="D832" s="524" t="s">
        <v>2652</v>
      </c>
      <c r="E832" s="525" t="s">
        <v>2653</v>
      </c>
      <c r="F832" s="524" t="s">
        <v>2215</v>
      </c>
      <c r="G832" s="525" t="s">
        <v>3185</v>
      </c>
      <c r="H832" s="524" t="s">
        <v>2751</v>
      </c>
      <c r="I832" s="525" t="s">
        <v>2752</v>
      </c>
      <c r="J832" s="524" t="s">
        <v>1924</v>
      </c>
      <c r="K832" s="527"/>
      <c r="L832" s="524" t="s">
        <v>1922</v>
      </c>
      <c r="M832" s="527" t="s">
        <v>2753</v>
      </c>
      <c r="N832" s="524" t="s">
        <v>2106</v>
      </c>
      <c r="O832" s="527" t="s">
        <v>2789</v>
      </c>
      <c r="P832" s="524" t="s">
        <v>1924</v>
      </c>
      <c r="Q832" s="527"/>
      <c r="R832" s="524" t="s">
        <v>1924</v>
      </c>
      <c r="S832" s="527"/>
      <c r="T832" s="524" t="s">
        <v>1924</v>
      </c>
      <c r="U832" s="527" t="s">
        <v>1924</v>
      </c>
      <c r="V832" s="524" t="s">
        <v>1924</v>
      </c>
      <c r="W832" s="527"/>
      <c r="X832" s="524" t="s">
        <v>1924</v>
      </c>
      <c r="Y832" s="527" t="s">
        <v>1924</v>
      </c>
      <c r="Z832" s="528"/>
      <c r="AA832" s="528" t="s">
        <v>1924</v>
      </c>
      <c r="AB832" s="528"/>
      <c r="AC832" s="528"/>
      <c r="AD832" s="528"/>
      <c r="AE832" s="528"/>
      <c r="AF832" s="528"/>
      <c r="AG832" s="528"/>
      <c r="AH832" s="528"/>
      <c r="AI832" s="529" t="s">
        <v>1926</v>
      </c>
      <c r="AJ832" s="529" t="s">
        <v>1926</v>
      </c>
      <c r="AK832" s="523" t="s">
        <v>3236</v>
      </c>
      <c r="AL832" s="523" t="s">
        <v>3260</v>
      </c>
    </row>
    <row r="833" spans="1:38" ht="17.25" customHeight="1">
      <c r="A833" s="518" t="str">
        <f t="shared" si="12"/>
        <v xml:space="preserve">A03AF032-00026 Concrete Work Superstructure Work Structural Concrete  Cement Type-2 20MPa ≤ F'c (Cylinder Strength) &lt; 25MPa     </v>
      </c>
      <c r="B833" s="523" t="s">
        <v>3261</v>
      </c>
      <c r="C833" s="523"/>
      <c r="D833" s="524" t="s">
        <v>2652</v>
      </c>
      <c r="E833" s="525" t="s">
        <v>2653</v>
      </c>
      <c r="F833" s="524" t="s">
        <v>2215</v>
      </c>
      <c r="G833" s="525" t="s">
        <v>3185</v>
      </c>
      <c r="H833" s="524" t="s">
        <v>2751</v>
      </c>
      <c r="I833" s="525" t="s">
        <v>2752</v>
      </c>
      <c r="J833" s="524" t="s">
        <v>1924</v>
      </c>
      <c r="K833" s="527"/>
      <c r="L833" s="524" t="s">
        <v>1929</v>
      </c>
      <c r="M833" s="527" t="s">
        <v>2757</v>
      </c>
      <c r="N833" s="524" t="s">
        <v>2106</v>
      </c>
      <c r="O833" s="527" t="s">
        <v>2789</v>
      </c>
      <c r="P833" s="524" t="s">
        <v>1924</v>
      </c>
      <c r="Q833" s="527"/>
      <c r="R833" s="524" t="s">
        <v>1924</v>
      </c>
      <c r="S833" s="527"/>
      <c r="T833" s="524" t="s">
        <v>1924</v>
      </c>
      <c r="U833" s="527" t="s">
        <v>1924</v>
      </c>
      <c r="V833" s="524" t="s">
        <v>1924</v>
      </c>
      <c r="W833" s="527"/>
      <c r="X833" s="524" t="s">
        <v>1924</v>
      </c>
      <c r="Y833" s="527" t="s">
        <v>1924</v>
      </c>
      <c r="Z833" s="528"/>
      <c r="AA833" s="528" t="s">
        <v>1924</v>
      </c>
      <c r="AB833" s="528"/>
      <c r="AC833" s="528"/>
      <c r="AD833" s="528"/>
      <c r="AE833" s="528"/>
      <c r="AF833" s="528"/>
      <c r="AG833" s="528"/>
      <c r="AH833" s="528"/>
      <c r="AI833" s="529" t="s">
        <v>1926</v>
      </c>
      <c r="AJ833" s="529" t="s">
        <v>1926</v>
      </c>
      <c r="AK833" s="523" t="s">
        <v>3236</v>
      </c>
      <c r="AL833" s="523" t="s">
        <v>3261</v>
      </c>
    </row>
    <row r="834" spans="1:38" ht="17.25" customHeight="1">
      <c r="A834" s="518" t="str">
        <f t="shared" si="12"/>
        <v xml:space="preserve">A03AF032-00027 Concrete Work Superstructure Work Structural Concrete  Cement Type-5 20MPa ≤ F'c (Cylinder Strength) &lt; 25MPa     </v>
      </c>
      <c r="B834" s="523" t="s">
        <v>3262</v>
      </c>
      <c r="C834" s="523"/>
      <c r="D834" s="524" t="s">
        <v>2652</v>
      </c>
      <c r="E834" s="525" t="s">
        <v>2653</v>
      </c>
      <c r="F834" s="524" t="s">
        <v>2215</v>
      </c>
      <c r="G834" s="525" t="s">
        <v>3185</v>
      </c>
      <c r="H834" s="524" t="s">
        <v>2751</v>
      </c>
      <c r="I834" s="525" t="s">
        <v>2752</v>
      </c>
      <c r="J834" s="524" t="s">
        <v>1924</v>
      </c>
      <c r="K834" s="527"/>
      <c r="L834" s="524" t="s">
        <v>1932</v>
      </c>
      <c r="M834" s="527" t="s">
        <v>2759</v>
      </c>
      <c r="N834" s="524" t="s">
        <v>2106</v>
      </c>
      <c r="O834" s="527" t="s">
        <v>2789</v>
      </c>
      <c r="P834" s="524" t="s">
        <v>1924</v>
      </c>
      <c r="Q834" s="527"/>
      <c r="R834" s="524" t="s">
        <v>1924</v>
      </c>
      <c r="S834" s="527"/>
      <c r="T834" s="524" t="s">
        <v>1924</v>
      </c>
      <c r="U834" s="527" t="s">
        <v>1924</v>
      </c>
      <c r="V834" s="524" t="s">
        <v>1924</v>
      </c>
      <c r="W834" s="527"/>
      <c r="X834" s="524" t="s">
        <v>1924</v>
      </c>
      <c r="Y834" s="527" t="s">
        <v>1924</v>
      </c>
      <c r="Z834" s="528"/>
      <c r="AA834" s="528" t="s">
        <v>1924</v>
      </c>
      <c r="AB834" s="528"/>
      <c r="AC834" s="528"/>
      <c r="AD834" s="528"/>
      <c r="AE834" s="528"/>
      <c r="AF834" s="528"/>
      <c r="AG834" s="528"/>
      <c r="AH834" s="528"/>
      <c r="AI834" s="529" t="s">
        <v>1926</v>
      </c>
      <c r="AJ834" s="529" t="s">
        <v>1926</v>
      </c>
      <c r="AK834" s="523" t="s">
        <v>3236</v>
      </c>
      <c r="AL834" s="523" t="s">
        <v>3262</v>
      </c>
    </row>
    <row r="835" spans="1:38" ht="17.25" customHeight="1">
      <c r="A835" s="518" t="str">
        <f t="shared" si="12"/>
        <v xml:space="preserve">A03AF032-00028 Concrete Work Superstructure Work Structural Concrete  Cement Type-1 F'c (Cylinder Strength) &lt; 20MPa     </v>
      </c>
      <c r="B835" s="523" t="s">
        <v>3263</v>
      </c>
      <c r="C835" s="523"/>
      <c r="D835" s="524" t="s">
        <v>2652</v>
      </c>
      <c r="E835" s="525" t="s">
        <v>2653</v>
      </c>
      <c r="F835" s="524" t="s">
        <v>2215</v>
      </c>
      <c r="G835" s="525" t="s">
        <v>3185</v>
      </c>
      <c r="H835" s="524" t="s">
        <v>2751</v>
      </c>
      <c r="I835" s="525" t="s">
        <v>2752</v>
      </c>
      <c r="J835" s="524" t="s">
        <v>1924</v>
      </c>
      <c r="K835" s="527"/>
      <c r="L835" s="524" t="s">
        <v>1922</v>
      </c>
      <c r="M835" s="527" t="s">
        <v>2753</v>
      </c>
      <c r="N835" s="524" t="s">
        <v>2793</v>
      </c>
      <c r="O835" s="527" t="s">
        <v>2794</v>
      </c>
      <c r="P835" s="524" t="s">
        <v>1924</v>
      </c>
      <c r="Q835" s="527"/>
      <c r="R835" s="524" t="s">
        <v>1924</v>
      </c>
      <c r="S835" s="527"/>
      <c r="T835" s="524" t="s">
        <v>1924</v>
      </c>
      <c r="U835" s="527" t="s">
        <v>1924</v>
      </c>
      <c r="V835" s="524" t="s">
        <v>1924</v>
      </c>
      <c r="W835" s="527"/>
      <c r="X835" s="524" t="s">
        <v>1924</v>
      </c>
      <c r="Y835" s="527" t="s">
        <v>1924</v>
      </c>
      <c r="Z835" s="528"/>
      <c r="AA835" s="528" t="s">
        <v>1924</v>
      </c>
      <c r="AB835" s="528"/>
      <c r="AC835" s="528"/>
      <c r="AD835" s="528"/>
      <c r="AE835" s="528"/>
      <c r="AF835" s="528"/>
      <c r="AG835" s="528"/>
      <c r="AH835" s="528"/>
      <c r="AI835" s="529" t="s">
        <v>1926</v>
      </c>
      <c r="AJ835" s="529" t="s">
        <v>1926</v>
      </c>
      <c r="AK835" s="523" t="s">
        <v>3236</v>
      </c>
      <c r="AL835" s="523" t="s">
        <v>3263</v>
      </c>
    </row>
    <row r="836" spans="1:38" ht="17.25" customHeight="1">
      <c r="A836" s="518" t="str">
        <f t="shared" si="12"/>
        <v xml:space="preserve">A03AF032-00029 Concrete Work Superstructure Work Structural Concrete  Cement Type-2 F'c (Cylinder Strength) &lt; 20MPa     </v>
      </c>
      <c r="B836" s="523" t="s">
        <v>3264</v>
      </c>
      <c r="C836" s="523"/>
      <c r="D836" s="524" t="s">
        <v>2652</v>
      </c>
      <c r="E836" s="525" t="s">
        <v>2653</v>
      </c>
      <c r="F836" s="524" t="s">
        <v>2215</v>
      </c>
      <c r="G836" s="525" t="s">
        <v>3185</v>
      </c>
      <c r="H836" s="524" t="s">
        <v>2751</v>
      </c>
      <c r="I836" s="525" t="s">
        <v>2752</v>
      </c>
      <c r="J836" s="524" t="s">
        <v>1924</v>
      </c>
      <c r="K836" s="527"/>
      <c r="L836" s="524" t="s">
        <v>1929</v>
      </c>
      <c r="M836" s="527" t="s">
        <v>2757</v>
      </c>
      <c r="N836" s="524" t="s">
        <v>2793</v>
      </c>
      <c r="O836" s="527" t="s">
        <v>2794</v>
      </c>
      <c r="P836" s="524" t="s">
        <v>1924</v>
      </c>
      <c r="Q836" s="527"/>
      <c r="R836" s="524" t="s">
        <v>1924</v>
      </c>
      <c r="S836" s="527"/>
      <c r="T836" s="524" t="s">
        <v>1924</v>
      </c>
      <c r="U836" s="527" t="s">
        <v>1924</v>
      </c>
      <c r="V836" s="524" t="s">
        <v>1924</v>
      </c>
      <c r="W836" s="527"/>
      <c r="X836" s="524" t="s">
        <v>1924</v>
      </c>
      <c r="Y836" s="527" t="s">
        <v>1924</v>
      </c>
      <c r="Z836" s="528"/>
      <c r="AA836" s="528" t="s">
        <v>1924</v>
      </c>
      <c r="AB836" s="528"/>
      <c r="AC836" s="528"/>
      <c r="AD836" s="528"/>
      <c r="AE836" s="528"/>
      <c r="AF836" s="528"/>
      <c r="AG836" s="528"/>
      <c r="AH836" s="528"/>
      <c r="AI836" s="529" t="s">
        <v>1926</v>
      </c>
      <c r="AJ836" s="529" t="s">
        <v>1926</v>
      </c>
      <c r="AK836" s="523" t="s">
        <v>3236</v>
      </c>
      <c r="AL836" s="523" t="s">
        <v>3264</v>
      </c>
    </row>
    <row r="837" spans="1:38" ht="17.25" customHeight="1">
      <c r="A837" s="518" t="str">
        <f t="shared" si="12"/>
        <v xml:space="preserve">A03AF032-00030 Concrete Work Superstructure Work Structural Concrete  Cement Type-5 F'c (Cylinder Strength) &lt; 20MPa     </v>
      </c>
      <c r="B837" s="523" t="s">
        <v>3265</v>
      </c>
      <c r="C837" s="523"/>
      <c r="D837" s="524" t="s">
        <v>2652</v>
      </c>
      <c r="E837" s="525" t="s">
        <v>2653</v>
      </c>
      <c r="F837" s="524" t="s">
        <v>2215</v>
      </c>
      <c r="G837" s="525" t="s">
        <v>3185</v>
      </c>
      <c r="H837" s="524" t="s">
        <v>2751</v>
      </c>
      <c r="I837" s="525" t="s">
        <v>2752</v>
      </c>
      <c r="J837" s="524" t="s">
        <v>1924</v>
      </c>
      <c r="K837" s="527"/>
      <c r="L837" s="524" t="s">
        <v>1932</v>
      </c>
      <c r="M837" s="527" t="s">
        <v>2759</v>
      </c>
      <c r="N837" s="524" t="s">
        <v>2793</v>
      </c>
      <c r="O837" s="527" t="s">
        <v>2794</v>
      </c>
      <c r="P837" s="524" t="s">
        <v>1924</v>
      </c>
      <c r="Q837" s="527"/>
      <c r="R837" s="524" t="s">
        <v>1924</v>
      </c>
      <c r="S837" s="527"/>
      <c r="T837" s="524" t="s">
        <v>1924</v>
      </c>
      <c r="U837" s="527" t="s">
        <v>1924</v>
      </c>
      <c r="V837" s="524" t="s">
        <v>1924</v>
      </c>
      <c r="W837" s="527"/>
      <c r="X837" s="524" t="s">
        <v>1924</v>
      </c>
      <c r="Y837" s="527" t="s">
        <v>1924</v>
      </c>
      <c r="Z837" s="528"/>
      <c r="AA837" s="528" t="s">
        <v>1924</v>
      </c>
      <c r="AB837" s="528"/>
      <c r="AC837" s="528"/>
      <c r="AD837" s="528"/>
      <c r="AE837" s="528"/>
      <c r="AF837" s="528"/>
      <c r="AG837" s="528"/>
      <c r="AH837" s="528"/>
      <c r="AI837" s="529" t="s">
        <v>1926</v>
      </c>
      <c r="AJ837" s="529" t="s">
        <v>1926</v>
      </c>
      <c r="AK837" s="523" t="s">
        <v>3236</v>
      </c>
      <c r="AL837" s="523" t="s">
        <v>3265</v>
      </c>
    </row>
    <row r="838" spans="1:38" ht="17.25" customHeight="1">
      <c r="A838" s="518" t="str">
        <f t="shared" si="12"/>
        <v xml:space="preserve">A03AF035-00001 Concrete Work Superstructure Work Form Work (3 times in use) Flat Form     Dressed Lumber, Plywood or Steel Form(Wood Planks are not Allowed) incl. Chamfer  </v>
      </c>
      <c r="B838" s="523" t="s">
        <v>3266</v>
      </c>
      <c r="C838" s="523"/>
      <c r="D838" s="524" t="s">
        <v>2652</v>
      </c>
      <c r="E838" s="525" t="s">
        <v>2653</v>
      </c>
      <c r="F838" s="524" t="s">
        <v>2215</v>
      </c>
      <c r="G838" s="525" t="s">
        <v>3185</v>
      </c>
      <c r="H838" s="524" t="s">
        <v>2858</v>
      </c>
      <c r="I838" s="525" t="s">
        <v>2859</v>
      </c>
      <c r="J838" s="524" t="s">
        <v>2860</v>
      </c>
      <c r="K838" s="527" t="s">
        <v>2861</v>
      </c>
      <c r="L838" s="524" t="s">
        <v>1924</v>
      </c>
      <c r="M838" s="527"/>
      <c r="N838" s="524" t="s">
        <v>1924</v>
      </c>
      <c r="O838" s="527"/>
      <c r="P838" s="524" t="s">
        <v>1924</v>
      </c>
      <c r="Q838" s="527"/>
      <c r="R838" s="524" t="s">
        <v>1924</v>
      </c>
      <c r="S838" s="527"/>
      <c r="T838" s="524" t="s">
        <v>1939</v>
      </c>
      <c r="U838" s="527" t="s">
        <v>3130</v>
      </c>
      <c r="V838" s="524" t="s">
        <v>1924</v>
      </c>
      <c r="W838" s="527"/>
      <c r="X838" s="524" t="s">
        <v>1924</v>
      </c>
      <c r="Y838" s="527" t="s">
        <v>1924</v>
      </c>
      <c r="Z838" s="528"/>
      <c r="AA838" s="528" t="s">
        <v>1924</v>
      </c>
      <c r="AB838" s="528"/>
      <c r="AC838" s="528"/>
      <c r="AD838" s="528"/>
      <c r="AE838" s="528"/>
      <c r="AF838" s="528"/>
      <c r="AG838" s="528"/>
      <c r="AH838" s="528"/>
      <c r="AI838" s="529" t="s">
        <v>2054</v>
      </c>
      <c r="AJ838" s="529" t="s">
        <v>2054</v>
      </c>
      <c r="AK838" s="523" t="s">
        <v>3267</v>
      </c>
      <c r="AL838" s="523" t="s">
        <v>3266</v>
      </c>
    </row>
    <row r="839" spans="1:38" ht="17.25" customHeight="1">
      <c r="A839" s="518" t="str">
        <f t="shared" si="12"/>
        <v xml:space="preserve">A03AF035-00002 Concrete Work Superstructure Work Form Work (3 times in use) Circular Form     Dressed Lumber, Plywood or Steel Form(Wood Planks are not Allowed) incl. Chamfer  </v>
      </c>
      <c r="B839" s="523" t="s">
        <v>3268</v>
      </c>
      <c r="C839" s="523"/>
      <c r="D839" s="524" t="s">
        <v>2652</v>
      </c>
      <c r="E839" s="525" t="s">
        <v>2653</v>
      </c>
      <c r="F839" s="524" t="s">
        <v>2215</v>
      </c>
      <c r="G839" s="525" t="s">
        <v>3185</v>
      </c>
      <c r="H839" s="524" t="s">
        <v>2858</v>
      </c>
      <c r="I839" s="525" t="s">
        <v>2859</v>
      </c>
      <c r="J839" s="524" t="s">
        <v>2864</v>
      </c>
      <c r="K839" s="527" t="s">
        <v>2865</v>
      </c>
      <c r="L839" s="524" t="s">
        <v>1924</v>
      </c>
      <c r="M839" s="527"/>
      <c r="N839" s="524" t="s">
        <v>1924</v>
      </c>
      <c r="O839" s="527"/>
      <c r="P839" s="524" t="s">
        <v>1924</v>
      </c>
      <c r="Q839" s="527"/>
      <c r="R839" s="524" t="s">
        <v>1924</v>
      </c>
      <c r="S839" s="527"/>
      <c r="T839" s="524" t="s">
        <v>1939</v>
      </c>
      <c r="U839" s="527" t="s">
        <v>3130</v>
      </c>
      <c r="V839" s="524" t="s">
        <v>1924</v>
      </c>
      <c r="W839" s="527"/>
      <c r="X839" s="524" t="s">
        <v>1924</v>
      </c>
      <c r="Y839" s="527" t="s">
        <v>1924</v>
      </c>
      <c r="Z839" s="528"/>
      <c r="AA839" s="528" t="s">
        <v>1924</v>
      </c>
      <c r="AB839" s="528"/>
      <c r="AC839" s="528"/>
      <c r="AD839" s="528"/>
      <c r="AE839" s="528"/>
      <c r="AF839" s="528"/>
      <c r="AG839" s="528"/>
      <c r="AH839" s="528"/>
      <c r="AI839" s="529" t="s">
        <v>2054</v>
      </c>
      <c r="AJ839" s="529" t="s">
        <v>2054</v>
      </c>
      <c r="AK839" s="523" t="s">
        <v>3267</v>
      </c>
      <c r="AL839" s="523" t="s">
        <v>3268</v>
      </c>
    </row>
    <row r="840" spans="1:38" ht="17.25" customHeight="1">
      <c r="A840" s="518" t="str">
        <f t="shared" ref="A840:A903" si="13">B840&amp;" "&amp;E840&amp;" "&amp;G840&amp;" "&amp;I840&amp;" "&amp;K840&amp;" "&amp;M840&amp;" "&amp;O840&amp;" "&amp;Q840&amp;" "&amp;S840&amp;" "&amp;U840&amp;" "&amp;W840&amp;" "&amp;Y840</f>
        <v xml:space="preserve">A03AF036-00001 Concrete Work Superstructure Work Form Work (1 time in use) Flat Form     Dressed Lumber, Plywood or Steel Form(Wood Planks are not Allowed) incl. Chamfer  </v>
      </c>
      <c r="B840" s="523" t="s">
        <v>3269</v>
      </c>
      <c r="C840" s="523"/>
      <c r="D840" s="524" t="s">
        <v>2652</v>
      </c>
      <c r="E840" s="525" t="s">
        <v>2653</v>
      </c>
      <c r="F840" s="524" t="s">
        <v>2215</v>
      </c>
      <c r="G840" s="525" t="s">
        <v>3185</v>
      </c>
      <c r="H840" s="524" t="s">
        <v>2867</v>
      </c>
      <c r="I840" s="525" t="s">
        <v>2868</v>
      </c>
      <c r="J840" s="524" t="s">
        <v>2860</v>
      </c>
      <c r="K840" s="527" t="s">
        <v>2861</v>
      </c>
      <c r="L840" s="524" t="s">
        <v>1924</v>
      </c>
      <c r="M840" s="527"/>
      <c r="N840" s="524" t="s">
        <v>1924</v>
      </c>
      <c r="O840" s="527"/>
      <c r="P840" s="524" t="s">
        <v>1924</v>
      </c>
      <c r="Q840" s="527"/>
      <c r="R840" s="524" t="s">
        <v>1924</v>
      </c>
      <c r="S840" s="527"/>
      <c r="T840" s="524" t="s">
        <v>1939</v>
      </c>
      <c r="U840" s="527" t="s">
        <v>3130</v>
      </c>
      <c r="V840" s="524" t="s">
        <v>1924</v>
      </c>
      <c r="W840" s="527"/>
      <c r="X840" s="524" t="s">
        <v>1924</v>
      </c>
      <c r="Y840" s="527" t="s">
        <v>1924</v>
      </c>
      <c r="Z840" s="528"/>
      <c r="AA840" s="528" t="s">
        <v>1924</v>
      </c>
      <c r="AB840" s="528"/>
      <c r="AC840" s="528"/>
      <c r="AD840" s="528"/>
      <c r="AE840" s="528"/>
      <c r="AF840" s="528"/>
      <c r="AG840" s="528"/>
      <c r="AH840" s="528"/>
      <c r="AI840" s="529" t="s">
        <v>2054</v>
      </c>
      <c r="AJ840" s="529" t="s">
        <v>2054</v>
      </c>
      <c r="AK840" s="523" t="s">
        <v>3270</v>
      </c>
      <c r="AL840" s="523" t="s">
        <v>3269</v>
      </c>
    </row>
    <row r="841" spans="1:38" ht="17.25" customHeight="1">
      <c r="A841" s="518" t="str">
        <f t="shared" si="13"/>
        <v xml:space="preserve">A03AF036-00002 Concrete Work Superstructure Work Form Work (1 time in use) Circular Form     Dressed Lumber, Plywood or Steel Form(Wood Planks are not Allowed) incl. Chamfer  </v>
      </c>
      <c r="B841" s="523" t="s">
        <v>3271</v>
      </c>
      <c r="C841" s="523"/>
      <c r="D841" s="524" t="s">
        <v>2652</v>
      </c>
      <c r="E841" s="525" t="s">
        <v>2653</v>
      </c>
      <c r="F841" s="524" t="s">
        <v>2215</v>
      </c>
      <c r="G841" s="525" t="s">
        <v>3185</v>
      </c>
      <c r="H841" s="524" t="s">
        <v>2867</v>
      </c>
      <c r="I841" s="525" t="s">
        <v>2868</v>
      </c>
      <c r="J841" s="524" t="s">
        <v>2864</v>
      </c>
      <c r="K841" s="527" t="s">
        <v>2865</v>
      </c>
      <c r="L841" s="524" t="s">
        <v>1924</v>
      </c>
      <c r="M841" s="527"/>
      <c r="N841" s="524" t="s">
        <v>1924</v>
      </c>
      <c r="O841" s="527"/>
      <c r="P841" s="524" t="s">
        <v>1924</v>
      </c>
      <c r="Q841" s="527"/>
      <c r="R841" s="524" t="s">
        <v>1924</v>
      </c>
      <c r="S841" s="527"/>
      <c r="T841" s="524" t="s">
        <v>1939</v>
      </c>
      <c r="U841" s="527" t="s">
        <v>3130</v>
      </c>
      <c r="V841" s="524" t="s">
        <v>1924</v>
      </c>
      <c r="W841" s="527"/>
      <c r="X841" s="524" t="s">
        <v>1924</v>
      </c>
      <c r="Y841" s="527" t="s">
        <v>1924</v>
      </c>
      <c r="Z841" s="528"/>
      <c r="AA841" s="528" t="s">
        <v>1924</v>
      </c>
      <c r="AB841" s="528"/>
      <c r="AC841" s="528"/>
      <c r="AD841" s="528"/>
      <c r="AE841" s="528"/>
      <c r="AF841" s="528"/>
      <c r="AG841" s="528"/>
      <c r="AH841" s="528"/>
      <c r="AI841" s="529" t="s">
        <v>2054</v>
      </c>
      <c r="AJ841" s="529" t="s">
        <v>2054</v>
      </c>
      <c r="AK841" s="523" t="s">
        <v>3270</v>
      </c>
      <c r="AL841" s="523" t="s">
        <v>3271</v>
      </c>
    </row>
    <row r="842" spans="1:38" ht="17.25" customHeight="1">
      <c r="A842" s="518" t="str">
        <f t="shared" si="13"/>
        <v xml:space="preserve">A03AF037-00001 Concrete Work Superstructure Work Rebar Work Deformed Bar (Non-Coat.)  Fy&gt;470MPa     </v>
      </c>
      <c r="B842" s="523" t="s">
        <v>3272</v>
      </c>
      <c r="C842" s="523"/>
      <c r="D842" s="524" t="s">
        <v>2652</v>
      </c>
      <c r="E842" s="525" t="s">
        <v>2653</v>
      </c>
      <c r="F842" s="524" t="s">
        <v>2215</v>
      </c>
      <c r="G842" s="525" t="s">
        <v>3185</v>
      </c>
      <c r="H842" s="524" t="s">
        <v>2872</v>
      </c>
      <c r="I842" s="525" t="s">
        <v>2873</v>
      </c>
      <c r="J842" s="524" t="s">
        <v>2874</v>
      </c>
      <c r="K842" s="527" t="s">
        <v>2875</v>
      </c>
      <c r="L842" s="524" t="s">
        <v>1924</v>
      </c>
      <c r="M842" s="527"/>
      <c r="N842" s="524" t="s">
        <v>1992</v>
      </c>
      <c r="O842" s="527" t="s">
        <v>2876</v>
      </c>
      <c r="P842" s="524" t="s">
        <v>1924</v>
      </c>
      <c r="Q842" s="527"/>
      <c r="R842" s="524" t="s">
        <v>1924</v>
      </c>
      <c r="S842" s="527"/>
      <c r="T842" s="524" t="s">
        <v>1924</v>
      </c>
      <c r="U842" s="527" t="s">
        <v>1924</v>
      </c>
      <c r="V842" s="524" t="s">
        <v>1924</v>
      </c>
      <c r="W842" s="527"/>
      <c r="X842" s="524" t="s">
        <v>1924</v>
      </c>
      <c r="Y842" s="527" t="s">
        <v>1924</v>
      </c>
      <c r="Z842" s="528"/>
      <c r="AA842" s="528" t="s">
        <v>1924</v>
      </c>
      <c r="AB842" s="528"/>
      <c r="AC842" s="528"/>
      <c r="AD842" s="528"/>
      <c r="AE842" s="528"/>
      <c r="AF842" s="528"/>
      <c r="AG842" s="528"/>
      <c r="AH842" s="528"/>
      <c r="AI842" s="529" t="s">
        <v>2877</v>
      </c>
      <c r="AJ842" s="529" t="s">
        <v>2877</v>
      </c>
      <c r="AK842" s="523" t="s">
        <v>3273</v>
      </c>
      <c r="AL842" s="523" t="s">
        <v>3272</v>
      </c>
    </row>
    <row r="843" spans="1:38" ht="17.25" customHeight="1">
      <c r="A843" s="518" t="str">
        <f t="shared" si="13"/>
        <v xml:space="preserve">A03AF037-00002 Concrete Work Superstructure Work Rebar Work Deformed Bar (Non-Coat.)  400MPa&lt;Fy≤470MPa     </v>
      </c>
      <c r="B843" s="523" t="s">
        <v>3274</v>
      </c>
      <c r="C843" s="523"/>
      <c r="D843" s="524" t="s">
        <v>2652</v>
      </c>
      <c r="E843" s="525" t="s">
        <v>2653</v>
      </c>
      <c r="F843" s="524" t="s">
        <v>2215</v>
      </c>
      <c r="G843" s="525" t="s">
        <v>3185</v>
      </c>
      <c r="H843" s="524" t="s">
        <v>2872</v>
      </c>
      <c r="I843" s="525" t="s">
        <v>2873</v>
      </c>
      <c r="J843" s="524" t="s">
        <v>2874</v>
      </c>
      <c r="K843" s="527" t="s">
        <v>2875</v>
      </c>
      <c r="L843" s="524" t="s">
        <v>1924</v>
      </c>
      <c r="M843" s="527"/>
      <c r="N843" s="524" t="s">
        <v>2000</v>
      </c>
      <c r="O843" s="527" t="s">
        <v>2880</v>
      </c>
      <c r="P843" s="524" t="s">
        <v>1924</v>
      </c>
      <c r="Q843" s="527"/>
      <c r="R843" s="524" t="s">
        <v>1924</v>
      </c>
      <c r="S843" s="527"/>
      <c r="T843" s="524" t="s">
        <v>1924</v>
      </c>
      <c r="U843" s="527" t="s">
        <v>1924</v>
      </c>
      <c r="V843" s="524" t="s">
        <v>1924</v>
      </c>
      <c r="W843" s="527"/>
      <c r="X843" s="524" t="s">
        <v>1924</v>
      </c>
      <c r="Y843" s="527" t="s">
        <v>1924</v>
      </c>
      <c r="Z843" s="528"/>
      <c r="AA843" s="528" t="s">
        <v>1924</v>
      </c>
      <c r="AB843" s="528"/>
      <c r="AC843" s="528"/>
      <c r="AD843" s="528"/>
      <c r="AE843" s="528"/>
      <c r="AF843" s="528"/>
      <c r="AG843" s="528"/>
      <c r="AH843" s="528"/>
      <c r="AI843" s="529" t="s">
        <v>2877</v>
      </c>
      <c r="AJ843" s="529" t="s">
        <v>2877</v>
      </c>
      <c r="AK843" s="523" t="s">
        <v>3273</v>
      </c>
      <c r="AL843" s="523" t="s">
        <v>3274</v>
      </c>
    </row>
    <row r="844" spans="1:38" ht="17.25" customHeight="1">
      <c r="A844" s="518" t="str">
        <f t="shared" si="13"/>
        <v xml:space="preserve">A03AF037-00003 Concrete Work Superstructure Work Rebar Work Deformed Bar (Non-Coat.)  300MPa&lt;Fy≤400MPa     </v>
      </c>
      <c r="B844" s="523" t="s">
        <v>3275</v>
      </c>
      <c r="C844" s="523"/>
      <c r="D844" s="524" t="s">
        <v>2652</v>
      </c>
      <c r="E844" s="525" t="s">
        <v>2653</v>
      </c>
      <c r="F844" s="524" t="s">
        <v>2215</v>
      </c>
      <c r="G844" s="525" t="s">
        <v>3185</v>
      </c>
      <c r="H844" s="524" t="s">
        <v>2872</v>
      </c>
      <c r="I844" s="525" t="s">
        <v>2873</v>
      </c>
      <c r="J844" s="524" t="s">
        <v>2874</v>
      </c>
      <c r="K844" s="527" t="s">
        <v>2875</v>
      </c>
      <c r="L844" s="524" t="s">
        <v>1924</v>
      </c>
      <c r="M844" s="527"/>
      <c r="N844" s="524" t="s">
        <v>2086</v>
      </c>
      <c r="O844" s="527" t="s">
        <v>2882</v>
      </c>
      <c r="P844" s="524" t="s">
        <v>1924</v>
      </c>
      <c r="Q844" s="527"/>
      <c r="R844" s="524" t="s">
        <v>1924</v>
      </c>
      <c r="S844" s="527"/>
      <c r="T844" s="524" t="s">
        <v>1924</v>
      </c>
      <c r="U844" s="527" t="s">
        <v>1924</v>
      </c>
      <c r="V844" s="524" t="s">
        <v>1924</v>
      </c>
      <c r="W844" s="527"/>
      <c r="X844" s="524" t="s">
        <v>1924</v>
      </c>
      <c r="Y844" s="527" t="s">
        <v>1924</v>
      </c>
      <c r="Z844" s="528"/>
      <c r="AA844" s="528" t="s">
        <v>1924</v>
      </c>
      <c r="AB844" s="528"/>
      <c r="AC844" s="528"/>
      <c r="AD844" s="528"/>
      <c r="AE844" s="528"/>
      <c r="AF844" s="528"/>
      <c r="AG844" s="528"/>
      <c r="AH844" s="528"/>
      <c r="AI844" s="529" t="s">
        <v>2877</v>
      </c>
      <c r="AJ844" s="529" t="s">
        <v>2877</v>
      </c>
      <c r="AK844" s="523" t="s">
        <v>3273</v>
      </c>
      <c r="AL844" s="523" t="s">
        <v>3275</v>
      </c>
    </row>
    <row r="845" spans="1:38" ht="17.25" customHeight="1">
      <c r="A845" s="518" t="str">
        <f t="shared" si="13"/>
        <v xml:space="preserve">A03AF037-00004 Concrete Work Superstructure Work Rebar Work Deformed Bar (Non-Coat.)  Fy≤300MPa     </v>
      </c>
      <c r="B845" s="523" t="s">
        <v>3276</v>
      </c>
      <c r="C845" s="523"/>
      <c r="D845" s="524" t="s">
        <v>2652</v>
      </c>
      <c r="E845" s="525" t="s">
        <v>2653</v>
      </c>
      <c r="F845" s="524" t="s">
        <v>2215</v>
      </c>
      <c r="G845" s="525" t="s">
        <v>3185</v>
      </c>
      <c r="H845" s="524" t="s">
        <v>2872</v>
      </c>
      <c r="I845" s="525" t="s">
        <v>2873</v>
      </c>
      <c r="J845" s="524" t="s">
        <v>2874</v>
      </c>
      <c r="K845" s="527" t="s">
        <v>2875</v>
      </c>
      <c r="L845" s="524" t="s">
        <v>1924</v>
      </c>
      <c r="M845" s="527"/>
      <c r="N845" s="524" t="s">
        <v>2094</v>
      </c>
      <c r="O845" s="527" t="s">
        <v>2884</v>
      </c>
      <c r="P845" s="524" t="s">
        <v>1924</v>
      </c>
      <c r="Q845" s="527"/>
      <c r="R845" s="524" t="s">
        <v>1924</v>
      </c>
      <c r="S845" s="527"/>
      <c r="T845" s="524" t="s">
        <v>1924</v>
      </c>
      <c r="U845" s="527" t="s">
        <v>1924</v>
      </c>
      <c r="V845" s="524" t="s">
        <v>1924</v>
      </c>
      <c r="W845" s="527"/>
      <c r="X845" s="524" t="s">
        <v>1924</v>
      </c>
      <c r="Y845" s="527" t="s">
        <v>1924</v>
      </c>
      <c r="Z845" s="528"/>
      <c r="AA845" s="528" t="s">
        <v>1924</v>
      </c>
      <c r="AB845" s="528"/>
      <c r="AC845" s="528"/>
      <c r="AD845" s="528"/>
      <c r="AE845" s="528"/>
      <c r="AF845" s="528"/>
      <c r="AG845" s="528"/>
      <c r="AH845" s="528"/>
      <c r="AI845" s="529" t="s">
        <v>2877</v>
      </c>
      <c r="AJ845" s="529" t="s">
        <v>2877</v>
      </c>
      <c r="AK845" s="523" t="s">
        <v>3273</v>
      </c>
      <c r="AL845" s="523" t="s">
        <v>3276</v>
      </c>
    </row>
    <row r="846" spans="1:38" ht="17.25" customHeight="1">
      <c r="A846" s="518" t="str">
        <f t="shared" si="13"/>
        <v xml:space="preserve">A03AF037-00005 Concrete Work Superstructure Work Rebar Work Deformed Bar (Epoxy Coat.)  Fy&gt;470MPa     </v>
      </c>
      <c r="B846" s="523" t="s">
        <v>3277</v>
      </c>
      <c r="C846" s="523"/>
      <c r="D846" s="524" t="s">
        <v>2652</v>
      </c>
      <c r="E846" s="525" t="s">
        <v>2653</v>
      </c>
      <c r="F846" s="524" t="s">
        <v>2215</v>
      </c>
      <c r="G846" s="525" t="s">
        <v>3185</v>
      </c>
      <c r="H846" s="524" t="s">
        <v>2872</v>
      </c>
      <c r="I846" s="525" t="s">
        <v>2873</v>
      </c>
      <c r="J846" s="524" t="s">
        <v>2886</v>
      </c>
      <c r="K846" s="527" t="s">
        <v>2887</v>
      </c>
      <c r="L846" s="524" t="s">
        <v>1924</v>
      </c>
      <c r="M846" s="527"/>
      <c r="N846" s="524" t="s">
        <v>1992</v>
      </c>
      <c r="O846" s="527" t="s">
        <v>2876</v>
      </c>
      <c r="P846" s="524" t="s">
        <v>1924</v>
      </c>
      <c r="Q846" s="527"/>
      <c r="R846" s="524" t="s">
        <v>1924</v>
      </c>
      <c r="S846" s="527"/>
      <c r="T846" s="524" t="s">
        <v>1924</v>
      </c>
      <c r="U846" s="527" t="s">
        <v>1924</v>
      </c>
      <c r="V846" s="524" t="s">
        <v>1924</v>
      </c>
      <c r="W846" s="527"/>
      <c r="X846" s="524" t="s">
        <v>1924</v>
      </c>
      <c r="Y846" s="527" t="s">
        <v>1924</v>
      </c>
      <c r="Z846" s="528"/>
      <c r="AA846" s="528" t="s">
        <v>1924</v>
      </c>
      <c r="AB846" s="528"/>
      <c r="AC846" s="528"/>
      <c r="AD846" s="528"/>
      <c r="AE846" s="528"/>
      <c r="AF846" s="528"/>
      <c r="AG846" s="528"/>
      <c r="AH846" s="528"/>
      <c r="AI846" s="529" t="s">
        <v>2877</v>
      </c>
      <c r="AJ846" s="529" t="s">
        <v>2877</v>
      </c>
      <c r="AK846" s="523" t="s">
        <v>3273</v>
      </c>
      <c r="AL846" s="523" t="s">
        <v>3277</v>
      </c>
    </row>
    <row r="847" spans="1:38" ht="17.25" customHeight="1">
      <c r="A847" s="518" t="str">
        <f t="shared" si="13"/>
        <v xml:space="preserve">A03AF037-00006 Concrete Work Superstructure Work Rebar Work Deformed Bar (Epoxy Coat.)  400MPa&lt;Fy≤470MPa     </v>
      </c>
      <c r="B847" s="523" t="s">
        <v>3278</v>
      </c>
      <c r="C847" s="523"/>
      <c r="D847" s="524" t="s">
        <v>2652</v>
      </c>
      <c r="E847" s="525" t="s">
        <v>2653</v>
      </c>
      <c r="F847" s="524" t="s">
        <v>2215</v>
      </c>
      <c r="G847" s="525" t="s">
        <v>3185</v>
      </c>
      <c r="H847" s="524" t="s">
        <v>2872</v>
      </c>
      <c r="I847" s="525" t="s">
        <v>2873</v>
      </c>
      <c r="J847" s="524" t="s">
        <v>2886</v>
      </c>
      <c r="K847" s="527" t="s">
        <v>2887</v>
      </c>
      <c r="L847" s="524" t="s">
        <v>1924</v>
      </c>
      <c r="M847" s="527"/>
      <c r="N847" s="524" t="s">
        <v>2000</v>
      </c>
      <c r="O847" s="527" t="s">
        <v>2880</v>
      </c>
      <c r="P847" s="524" t="s">
        <v>1924</v>
      </c>
      <c r="Q847" s="527"/>
      <c r="R847" s="524" t="s">
        <v>1924</v>
      </c>
      <c r="S847" s="527"/>
      <c r="T847" s="524" t="s">
        <v>1924</v>
      </c>
      <c r="U847" s="527" t="s">
        <v>1924</v>
      </c>
      <c r="V847" s="524" t="s">
        <v>1924</v>
      </c>
      <c r="W847" s="527"/>
      <c r="X847" s="524" t="s">
        <v>1924</v>
      </c>
      <c r="Y847" s="527" t="s">
        <v>1924</v>
      </c>
      <c r="Z847" s="528"/>
      <c r="AA847" s="528" t="s">
        <v>1924</v>
      </c>
      <c r="AB847" s="528"/>
      <c r="AC847" s="528"/>
      <c r="AD847" s="528"/>
      <c r="AE847" s="528"/>
      <c r="AF847" s="528"/>
      <c r="AG847" s="528"/>
      <c r="AH847" s="528"/>
      <c r="AI847" s="529" t="s">
        <v>2877</v>
      </c>
      <c r="AJ847" s="529" t="s">
        <v>2877</v>
      </c>
      <c r="AK847" s="523" t="s">
        <v>3273</v>
      </c>
      <c r="AL847" s="523" t="s">
        <v>3278</v>
      </c>
    </row>
    <row r="848" spans="1:38" ht="17.25" customHeight="1">
      <c r="A848" s="518" t="str">
        <f t="shared" si="13"/>
        <v xml:space="preserve">A03AF037-00007 Concrete Work Superstructure Work Rebar Work Deformed Bar (Epoxy Coat.)  300MPa&lt;Fy≤400MPa     </v>
      </c>
      <c r="B848" s="523" t="s">
        <v>3279</v>
      </c>
      <c r="C848" s="523"/>
      <c r="D848" s="524" t="s">
        <v>2652</v>
      </c>
      <c r="E848" s="525" t="s">
        <v>2653</v>
      </c>
      <c r="F848" s="524" t="s">
        <v>2215</v>
      </c>
      <c r="G848" s="525" t="s">
        <v>3185</v>
      </c>
      <c r="H848" s="524" t="s">
        <v>2872</v>
      </c>
      <c r="I848" s="525" t="s">
        <v>2873</v>
      </c>
      <c r="J848" s="524" t="s">
        <v>2886</v>
      </c>
      <c r="K848" s="527" t="s">
        <v>2887</v>
      </c>
      <c r="L848" s="524" t="s">
        <v>1924</v>
      </c>
      <c r="M848" s="527"/>
      <c r="N848" s="524" t="s">
        <v>2086</v>
      </c>
      <c r="O848" s="527" t="s">
        <v>2882</v>
      </c>
      <c r="P848" s="524" t="s">
        <v>1924</v>
      </c>
      <c r="Q848" s="527"/>
      <c r="R848" s="524" t="s">
        <v>1924</v>
      </c>
      <c r="S848" s="527"/>
      <c r="T848" s="524" t="s">
        <v>1924</v>
      </c>
      <c r="U848" s="527" t="s">
        <v>1924</v>
      </c>
      <c r="V848" s="524" t="s">
        <v>1924</v>
      </c>
      <c r="W848" s="527"/>
      <c r="X848" s="524" t="s">
        <v>1924</v>
      </c>
      <c r="Y848" s="527" t="s">
        <v>1924</v>
      </c>
      <c r="Z848" s="528"/>
      <c r="AA848" s="528" t="s">
        <v>1924</v>
      </c>
      <c r="AB848" s="528"/>
      <c r="AC848" s="528"/>
      <c r="AD848" s="528"/>
      <c r="AE848" s="528"/>
      <c r="AF848" s="528"/>
      <c r="AG848" s="528"/>
      <c r="AH848" s="528"/>
      <c r="AI848" s="529" t="s">
        <v>2877</v>
      </c>
      <c r="AJ848" s="529" t="s">
        <v>2877</v>
      </c>
      <c r="AK848" s="523" t="s">
        <v>3273</v>
      </c>
      <c r="AL848" s="523" t="s">
        <v>3279</v>
      </c>
    </row>
    <row r="849" spans="1:38" ht="17.25" customHeight="1">
      <c r="A849" s="518" t="str">
        <f t="shared" si="13"/>
        <v xml:space="preserve">A03AF037-00008 Concrete Work Superstructure Work Rebar Work Deformed Bar (Epoxy Coat.)  Fy≤300MPa     </v>
      </c>
      <c r="B849" s="523" t="s">
        <v>3280</v>
      </c>
      <c r="C849" s="523"/>
      <c r="D849" s="524" t="s">
        <v>2652</v>
      </c>
      <c r="E849" s="525" t="s">
        <v>2653</v>
      </c>
      <c r="F849" s="524" t="s">
        <v>2215</v>
      </c>
      <c r="G849" s="525" t="s">
        <v>3185</v>
      </c>
      <c r="H849" s="524" t="s">
        <v>2872</v>
      </c>
      <c r="I849" s="525" t="s">
        <v>2873</v>
      </c>
      <c r="J849" s="524" t="s">
        <v>2886</v>
      </c>
      <c r="K849" s="527" t="s">
        <v>2887</v>
      </c>
      <c r="L849" s="524" t="s">
        <v>1924</v>
      </c>
      <c r="M849" s="527"/>
      <c r="N849" s="524" t="s">
        <v>2094</v>
      </c>
      <c r="O849" s="527" t="s">
        <v>2884</v>
      </c>
      <c r="P849" s="524" t="s">
        <v>1924</v>
      </c>
      <c r="Q849" s="527"/>
      <c r="R849" s="524" t="s">
        <v>1924</v>
      </c>
      <c r="S849" s="527"/>
      <c r="T849" s="524" t="s">
        <v>1924</v>
      </c>
      <c r="U849" s="527" t="s">
        <v>1924</v>
      </c>
      <c r="V849" s="524" t="s">
        <v>1924</v>
      </c>
      <c r="W849" s="527"/>
      <c r="X849" s="524" t="s">
        <v>1924</v>
      </c>
      <c r="Y849" s="527" t="s">
        <v>1924</v>
      </c>
      <c r="Z849" s="528"/>
      <c r="AA849" s="528" t="s">
        <v>1924</v>
      </c>
      <c r="AB849" s="528"/>
      <c r="AC849" s="528"/>
      <c r="AD849" s="528"/>
      <c r="AE849" s="528"/>
      <c r="AF849" s="528"/>
      <c r="AG849" s="528"/>
      <c r="AH849" s="528"/>
      <c r="AI849" s="529" t="s">
        <v>2877</v>
      </c>
      <c r="AJ849" s="529" t="s">
        <v>2877</v>
      </c>
      <c r="AK849" s="523" t="s">
        <v>3273</v>
      </c>
      <c r="AL849" s="523" t="s">
        <v>3280</v>
      </c>
    </row>
    <row r="850" spans="1:38" ht="17.25" customHeight="1">
      <c r="A850" s="518" t="str">
        <f t="shared" si="13"/>
        <v>A03AF038-00001 Concrete Work Superstructure Work Welded Wire Fabric        DIA≤6mm</v>
      </c>
      <c r="B850" s="523" t="s">
        <v>3281</v>
      </c>
      <c r="C850" s="523"/>
      <c r="D850" s="524" t="s">
        <v>2652</v>
      </c>
      <c r="E850" s="525" t="s">
        <v>2653</v>
      </c>
      <c r="F850" s="524" t="s">
        <v>2215</v>
      </c>
      <c r="G850" s="525" t="s">
        <v>3185</v>
      </c>
      <c r="H850" s="524" t="s">
        <v>2892</v>
      </c>
      <c r="I850" s="525" t="s">
        <v>2893</v>
      </c>
      <c r="J850" s="524" t="s">
        <v>1924</v>
      </c>
      <c r="K850" s="527"/>
      <c r="L850" s="524" t="s">
        <v>1924</v>
      </c>
      <c r="M850" s="527"/>
      <c r="N850" s="524" t="s">
        <v>1924</v>
      </c>
      <c r="O850" s="527"/>
      <c r="P850" s="524" t="s">
        <v>1924</v>
      </c>
      <c r="Q850" s="527"/>
      <c r="R850" s="524" t="s">
        <v>1924</v>
      </c>
      <c r="S850" s="527"/>
      <c r="T850" s="524" t="s">
        <v>1924</v>
      </c>
      <c r="U850" s="527" t="s">
        <v>1924</v>
      </c>
      <c r="V850" s="524" t="s">
        <v>1924</v>
      </c>
      <c r="W850" s="527"/>
      <c r="X850" s="524" t="s">
        <v>2894</v>
      </c>
      <c r="Y850" s="527" t="s">
        <v>2895</v>
      </c>
      <c r="Z850" s="528"/>
      <c r="AA850" s="528" t="s">
        <v>2896</v>
      </c>
      <c r="AB850" s="528"/>
      <c r="AC850" s="528"/>
      <c r="AD850" s="528"/>
      <c r="AE850" s="528"/>
      <c r="AF850" s="528"/>
      <c r="AG850" s="528"/>
      <c r="AH850" s="528"/>
      <c r="AI850" s="529" t="s">
        <v>2054</v>
      </c>
      <c r="AJ850" s="529" t="s">
        <v>2054</v>
      </c>
      <c r="AK850" s="523" t="s">
        <v>3282</v>
      </c>
      <c r="AL850" s="523" t="s">
        <v>3281</v>
      </c>
    </row>
    <row r="851" spans="1:38" ht="17.25" customHeight="1">
      <c r="A851" s="518" t="str">
        <f t="shared" si="13"/>
        <v>A03AF038-00002 Concrete Work Superstructure Work Welded Wire Fabric        DIA&gt;6mm</v>
      </c>
      <c r="B851" s="523" t="s">
        <v>3283</v>
      </c>
      <c r="C851" s="523"/>
      <c r="D851" s="524" t="s">
        <v>2652</v>
      </c>
      <c r="E851" s="525" t="s">
        <v>2653</v>
      </c>
      <c r="F851" s="524" t="s">
        <v>2215</v>
      </c>
      <c r="G851" s="525" t="s">
        <v>3185</v>
      </c>
      <c r="H851" s="524" t="s">
        <v>2892</v>
      </c>
      <c r="I851" s="525" t="s">
        <v>2893</v>
      </c>
      <c r="J851" s="524" t="s">
        <v>1924</v>
      </c>
      <c r="K851" s="527"/>
      <c r="L851" s="524" t="s">
        <v>1924</v>
      </c>
      <c r="M851" s="527"/>
      <c r="N851" s="524" t="s">
        <v>1924</v>
      </c>
      <c r="O851" s="527"/>
      <c r="P851" s="524" t="s">
        <v>1924</v>
      </c>
      <c r="Q851" s="527"/>
      <c r="R851" s="524" t="s">
        <v>1924</v>
      </c>
      <c r="S851" s="527"/>
      <c r="T851" s="524" t="s">
        <v>1924</v>
      </c>
      <c r="U851" s="527" t="s">
        <v>1924</v>
      </c>
      <c r="V851" s="524" t="s">
        <v>1924</v>
      </c>
      <c r="W851" s="527"/>
      <c r="X851" s="524" t="s">
        <v>2899</v>
      </c>
      <c r="Y851" s="527" t="s">
        <v>2900</v>
      </c>
      <c r="Z851" s="528"/>
      <c r="AA851" s="528" t="s">
        <v>2896</v>
      </c>
      <c r="AB851" s="528"/>
      <c r="AC851" s="528"/>
      <c r="AD851" s="528"/>
      <c r="AE851" s="528"/>
      <c r="AF851" s="528"/>
      <c r="AG851" s="528"/>
      <c r="AH851" s="528"/>
      <c r="AI851" s="529" t="s">
        <v>2054</v>
      </c>
      <c r="AJ851" s="529" t="s">
        <v>2054</v>
      </c>
      <c r="AK851" s="523" t="s">
        <v>3282</v>
      </c>
      <c r="AL851" s="523" t="s">
        <v>3283</v>
      </c>
    </row>
    <row r="852" spans="1:38" ht="17.25" customHeight="1">
      <c r="A852" s="518" t="str">
        <f t="shared" si="13"/>
        <v xml:space="preserve">A03AF039-00001 Concrete Work Superstructure Work Expansion Joint (Exposed Type)      w/ Flexible Joint Filler, Sealant, Dowel Bar w/ PVC Sleeve  </v>
      </c>
      <c r="B852" s="523" t="s">
        <v>3284</v>
      </c>
      <c r="C852" s="523"/>
      <c r="D852" s="524" t="s">
        <v>2652</v>
      </c>
      <c r="E852" s="525" t="s">
        <v>2653</v>
      </c>
      <c r="F852" s="524" t="s">
        <v>2215</v>
      </c>
      <c r="G852" s="525" t="s">
        <v>3185</v>
      </c>
      <c r="H852" s="524" t="s">
        <v>2902</v>
      </c>
      <c r="I852" s="525" t="s">
        <v>2903</v>
      </c>
      <c r="J852" s="524" t="s">
        <v>1924</v>
      </c>
      <c r="K852" s="527"/>
      <c r="L852" s="524" t="s">
        <v>1924</v>
      </c>
      <c r="M852" s="527"/>
      <c r="N852" s="524" t="s">
        <v>1924</v>
      </c>
      <c r="O852" s="527"/>
      <c r="P852" s="524" t="s">
        <v>1924</v>
      </c>
      <c r="Q852" s="527"/>
      <c r="R852" s="524" t="s">
        <v>1924</v>
      </c>
      <c r="S852" s="527"/>
      <c r="T852" s="524" t="s">
        <v>1941</v>
      </c>
      <c r="U852" s="527" t="s">
        <v>2904</v>
      </c>
      <c r="V852" s="524" t="s">
        <v>1924</v>
      </c>
      <c r="W852" s="527"/>
      <c r="X852" s="524" t="s">
        <v>1924</v>
      </c>
      <c r="Y852" s="527"/>
      <c r="Z852" s="528"/>
      <c r="AA852" s="528" t="s">
        <v>1029</v>
      </c>
      <c r="AB852" s="528"/>
      <c r="AC852" s="528"/>
      <c r="AD852" s="528"/>
      <c r="AE852" s="528"/>
      <c r="AF852" s="528"/>
      <c r="AG852" s="528"/>
      <c r="AH852" s="528"/>
      <c r="AI852" s="529" t="s">
        <v>2091</v>
      </c>
      <c r="AJ852" s="529" t="s">
        <v>2091</v>
      </c>
      <c r="AK852" s="523" t="s">
        <v>3285</v>
      </c>
      <c r="AL852" s="523" t="s">
        <v>3284</v>
      </c>
    </row>
    <row r="853" spans="1:38" ht="17.25" customHeight="1">
      <c r="A853" s="518" t="str">
        <f t="shared" si="13"/>
        <v xml:space="preserve">A03AF040-00001 Concrete Work Superstructure Work Expansion Joint (w/ Aluminum Cover)      w/ Flexible Joint Filler, Sealant, Aluminum Flashing Cover w/ Fixing Accessories  </v>
      </c>
      <c r="B853" s="523" t="s">
        <v>3286</v>
      </c>
      <c r="C853" s="523"/>
      <c r="D853" s="524" t="s">
        <v>2652</v>
      </c>
      <c r="E853" s="525" t="s">
        <v>2653</v>
      </c>
      <c r="F853" s="524" t="s">
        <v>2215</v>
      </c>
      <c r="G853" s="525" t="s">
        <v>3185</v>
      </c>
      <c r="H853" s="524" t="s">
        <v>2907</v>
      </c>
      <c r="I853" s="525" t="s">
        <v>2908</v>
      </c>
      <c r="J853" s="524" t="s">
        <v>1924</v>
      </c>
      <c r="K853" s="527"/>
      <c r="L853" s="524" t="s">
        <v>1924</v>
      </c>
      <c r="M853" s="527"/>
      <c r="N853" s="524" t="s">
        <v>1924</v>
      </c>
      <c r="O853" s="527"/>
      <c r="P853" s="524" t="s">
        <v>1924</v>
      </c>
      <c r="Q853" s="527"/>
      <c r="R853" s="524" t="s">
        <v>1924</v>
      </c>
      <c r="S853" s="527"/>
      <c r="T853" s="524" t="s">
        <v>1951</v>
      </c>
      <c r="U853" s="527" t="s">
        <v>2909</v>
      </c>
      <c r="V853" s="524" t="s">
        <v>1924</v>
      </c>
      <c r="W853" s="527"/>
      <c r="X853" s="524" t="s">
        <v>1924</v>
      </c>
      <c r="Y853" s="527"/>
      <c r="Z853" s="528"/>
      <c r="AA853" s="528" t="s">
        <v>1029</v>
      </c>
      <c r="AB853" s="528"/>
      <c r="AC853" s="528"/>
      <c r="AD853" s="528"/>
      <c r="AE853" s="528"/>
      <c r="AF853" s="528"/>
      <c r="AG853" s="528"/>
      <c r="AH853" s="528"/>
      <c r="AI853" s="529" t="s">
        <v>2091</v>
      </c>
      <c r="AJ853" s="529" t="s">
        <v>2091</v>
      </c>
      <c r="AK853" s="523" t="s">
        <v>3287</v>
      </c>
      <c r="AL853" s="523" t="s">
        <v>3286</v>
      </c>
    </row>
    <row r="854" spans="1:38" ht="17.25" customHeight="1">
      <c r="A854" s="518" t="str">
        <f t="shared" si="13"/>
        <v xml:space="preserve">A03AF041-00001 Concrete Work Superstructure Work Expansion Joint (w/ Galvanized Steel Cover)      w/ Flexible Joint Filler, Sealant, Galv. Steel Cover w/ Galv. Steel Angle, Fixing Accessories  </v>
      </c>
      <c r="B854" s="523" t="s">
        <v>3288</v>
      </c>
      <c r="C854" s="523"/>
      <c r="D854" s="524" t="s">
        <v>2652</v>
      </c>
      <c r="E854" s="525" t="s">
        <v>2653</v>
      </c>
      <c r="F854" s="524" t="s">
        <v>2215</v>
      </c>
      <c r="G854" s="525" t="s">
        <v>3185</v>
      </c>
      <c r="H854" s="524" t="s">
        <v>2912</v>
      </c>
      <c r="I854" s="525" t="s">
        <v>2913</v>
      </c>
      <c r="J854" s="524" t="s">
        <v>1924</v>
      </c>
      <c r="K854" s="527"/>
      <c r="L854" s="524" t="s">
        <v>1924</v>
      </c>
      <c r="M854" s="527"/>
      <c r="N854" s="524" t="s">
        <v>1924</v>
      </c>
      <c r="O854" s="527"/>
      <c r="P854" s="524" t="s">
        <v>1924</v>
      </c>
      <c r="Q854" s="527"/>
      <c r="R854" s="524" t="s">
        <v>1924</v>
      </c>
      <c r="S854" s="527"/>
      <c r="T854" s="524" t="s">
        <v>1954</v>
      </c>
      <c r="U854" s="527" t="s">
        <v>2914</v>
      </c>
      <c r="V854" s="524" t="s">
        <v>1924</v>
      </c>
      <c r="W854" s="527"/>
      <c r="X854" s="524" t="s">
        <v>1924</v>
      </c>
      <c r="Y854" s="527"/>
      <c r="Z854" s="528"/>
      <c r="AA854" s="528" t="s">
        <v>1029</v>
      </c>
      <c r="AB854" s="528"/>
      <c r="AC854" s="528"/>
      <c r="AD854" s="528"/>
      <c r="AE854" s="528"/>
      <c r="AF854" s="528"/>
      <c r="AG854" s="528"/>
      <c r="AH854" s="528"/>
      <c r="AI854" s="529" t="s">
        <v>2091</v>
      </c>
      <c r="AJ854" s="529" t="s">
        <v>2091</v>
      </c>
      <c r="AK854" s="523" t="s">
        <v>3289</v>
      </c>
      <c r="AL854" s="523" t="s">
        <v>3288</v>
      </c>
    </row>
    <row r="855" spans="1:38" ht="17.25" customHeight="1">
      <c r="A855" s="518" t="str">
        <f t="shared" si="13"/>
        <v xml:space="preserve">A03AF042-00001 Concrete Work Superstructure Work Expansion Joint (w/ Stainless Steel Cover)      w/ Flexible Joint Filler, Sealant, SST Flashing Cover w/ Fixing Accessories  </v>
      </c>
      <c r="B855" s="523" t="s">
        <v>3290</v>
      </c>
      <c r="C855" s="523"/>
      <c r="D855" s="524" t="s">
        <v>2652</v>
      </c>
      <c r="E855" s="525" t="s">
        <v>2653</v>
      </c>
      <c r="F855" s="524" t="s">
        <v>2215</v>
      </c>
      <c r="G855" s="525" t="s">
        <v>3185</v>
      </c>
      <c r="H855" s="524" t="s">
        <v>2917</v>
      </c>
      <c r="I855" s="525" t="s">
        <v>2918</v>
      </c>
      <c r="J855" s="524" t="s">
        <v>1924</v>
      </c>
      <c r="K855" s="527"/>
      <c r="L855" s="524" t="s">
        <v>1924</v>
      </c>
      <c r="M855" s="527"/>
      <c r="N855" s="524" t="s">
        <v>1924</v>
      </c>
      <c r="O855" s="527"/>
      <c r="P855" s="524" t="s">
        <v>1924</v>
      </c>
      <c r="Q855" s="527"/>
      <c r="R855" s="524" t="s">
        <v>1924</v>
      </c>
      <c r="S855" s="527"/>
      <c r="T855" s="524" t="s">
        <v>1992</v>
      </c>
      <c r="U855" s="527" t="s">
        <v>2919</v>
      </c>
      <c r="V855" s="524" t="s">
        <v>1924</v>
      </c>
      <c r="W855" s="527"/>
      <c r="X855" s="524" t="s">
        <v>1924</v>
      </c>
      <c r="Y855" s="527"/>
      <c r="Z855" s="528"/>
      <c r="AA855" s="528" t="s">
        <v>1029</v>
      </c>
      <c r="AB855" s="528"/>
      <c r="AC855" s="528"/>
      <c r="AD855" s="528"/>
      <c r="AE855" s="528"/>
      <c r="AF855" s="528"/>
      <c r="AG855" s="528"/>
      <c r="AH855" s="528"/>
      <c r="AI855" s="529" t="s">
        <v>2091</v>
      </c>
      <c r="AJ855" s="529" t="s">
        <v>2091</v>
      </c>
      <c r="AK855" s="523" t="s">
        <v>3291</v>
      </c>
      <c r="AL855" s="523" t="s">
        <v>3290</v>
      </c>
    </row>
    <row r="856" spans="1:38" s="535" customFormat="1" ht="17.25" customHeight="1">
      <c r="A856" s="518" t="str">
        <f t="shared" si="13"/>
        <v xml:space="preserve">A03AF043-00001 Concrete Work Superstructure Work Expansion Joint (w/ Ready-Made Cover)      w/ Flexible Joint Filler, Sealant, Ready-Made Cover Profile w/ Fixing Accessories  </v>
      </c>
      <c r="B856" s="523" t="s">
        <v>3292</v>
      </c>
      <c r="C856" s="523"/>
      <c r="D856" s="524" t="s">
        <v>2652</v>
      </c>
      <c r="E856" s="525" t="s">
        <v>2653</v>
      </c>
      <c r="F856" s="524" t="s">
        <v>2215</v>
      </c>
      <c r="G856" s="525" t="s">
        <v>3185</v>
      </c>
      <c r="H856" s="524" t="s">
        <v>2922</v>
      </c>
      <c r="I856" s="525" t="s">
        <v>2923</v>
      </c>
      <c r="J856" s="524" t="s">
        <v>1924</v>
      </c>
      <c r="K856" s="527"/>
      <c r="L856" s="524" t="s">
        <v>1924</v>
      </c>
      <c r="M856" s="527"/>
      <c r="N856" s="524" t="s">
        <v>1924</v>
      </c>
      <c r="O856" s="527"/>
      <c r="P856" s="524" t="s">
        <v>1924</v>
      </c>
      <c r="Q856" s="527"/>
      <c r="R856" s="524" t="s">
        <v>1924</v>
      </c>
      <c r="S856" s="527"/>
      <c r="T856" s="524" t="s">
        <v>2000</v>
      </c>
      <c r="U856" s="527" t="s">
        <v>2924</v>
      </c>
      <c r="V856" s="524" t="s">
        <v>1924</v>
      </c>
      <c r="W856" s="527"/>
      <c r="X856" s="524" t="s">
        <v>1924</v>
      </c>
      <c r="Y856" s="527"/>
      <c r="Z856" s="528"/>
      <c r="AA856" s="528" t="s">
        <v>1029</v>
      </c>
      <c r="AB856" s="528"/>
      <c r="AC856" s="528"/>
      <c r="AD856" s="528"/>
      <c r="AE856" s="528"/>
      <c r="AF856" s="528"/>
      <c r="AG856" s="528"/>
      <c r="AH856" s="528"/>
      <c r="AI856" s="529" t="s">
        <v>2091</v>
      </c>
      <c r="AJ856" s="529" t="s">
        <v>2091</v>
      </c>
      <c r="AK856" s="523" t="s">
        <v>3293</v>
      </c>
      <c r="AL856" s="523" t="s">
        <v>3292</v>
      </c>
    </row>
    <row r="857" spans="1:38" ht="17.25" customHeight="1">
      <c r="A857" s="518" t="str">
        <f t="shared" si="13"/>
        <v xml:space="preserve">A03AF044-00001 Concrete Work Superstructure Work Isolation Joint (Separation Joint)      w/ Flexible Joint Filler, Sealant  </v>
      </c>
      <c r="B857" s="523" t="s">
        <v>3294</v>
      </c>
      <c r="C857" s="523"/>
      <c r="D857" s="524" t="s">
        <v>2652</v>
      </c>
      <c r="E857" s="525" t="s">
        <v>2653</v>
      </c>
      <c r="F857" s="524" t="s">
        <v>2215</v>
      </c>
      <c r="G857" s="525" t="s">
        <v>3185</v>
      </c>
      <c r="H857" s="524" t="s">
        <v>2927</v>
      </c>
      <c r="I857" s="525" t="s">
        <v>2928</v>
      </c>
      <c r="J857" s="524" t="s">
        <v>1924</v>
      </c>
      <c r="K857" s="527"/>
      <c r="L857" s="524" t="s">
        <v>1924</v>
      </c>
      <c r="M857" s="527"/>
      <c r="N857" s="524" t="s">
        <v>1924</v>
      </c>
      <c r="O857" s="527"/>
      <c r="P857" s="524" t="s">
        <v>1924</v>
      </c>
      <c r="Q857" s="527"/>
      <c r="R857" s="524" t="s">
        <v>1924</v>
      </c>
      <c r="S857" s="527"/>
      <c r="T857" s="524" t="s">
        <v>2086</v>
      </c>
      <c r="U857" s="527" t="s">
        <v>2929</v>
      </c>
      <c r="V857" s="524" t="s">
        <v>1924</v>
      </c>
      <c r="W857" s="527"/>
      <c r="X857" s="524" t="s">
        <v>1924</v>
      </c>
      <c r="Y857" s="527"/>
      <c r="Z857" s="528"/>
      <c r="AA857" s="528" t="s">
        <v>1029</v>
      </c>
      <c r="AB857" s="528"/>
      <c r="AC857" s="528"/>
      <c r="AD857" s="528"/>
      <c r="AE857" s="528"/>
      <c r="AF857" s="528"/>
      <c r="AG857" s="528"/>
      <c r="AH857" s="528"/>
      <c r="AI857" s="529" t="s">
        <v>2091</v>
      </c>
      <c r="AJ857" s="529" t="s">
        <v>2091</v>
      </c>
      <c r="AK857" s="523" t="s">
        <v>3295</v>
      </c>
      <c r="AL857" s="523" t="s">
        <v>3294</v>
      </c>
    </row>
    <row r="858" spans="1:38" ht="17.25" customHeight="1">
      <c r="A858" s="518" t="str">
        <f t="shared" si="13"/>
        <v xml:space="preserve">A03AF045-00001 Concrete Work Superstructure Work Control Joint      w/ Joint Sealant, Backstop  </v>
      </c>
      <c r="B858" s="523" t="s">
        <v>3296</v>
      </c>
      <c r="C858" s="523"/>
      <c r="D858" s="524" t="s">
        <v>2652</v>
      </c>
      <c r="E858" s="525" t="s">
        <v>2653</v>
      </c>
      <c r="F858" s="524" t="s">
        <v>2215</v>
      </c>
      <c r="G858" s="525" t="s">
        <v>3185</v>
      </c>
      <c r="H858" s="524" t="s">
        <v>2932</v>
      </c>
      <c r="I858" s="525" t="s">
        <v>2933</v>
      </c>
      <c r="J858" s="524" t="s">
        <v>1924</v>
      </c>
      <c r="K858" s="527"/>
      <c r="L858" s="524" t="s">
        <v>1924</v>
      </c>
      <c r="M858" s="527"/>
      <c r="N858" s="524" t="s">
        <v>1924</v>
      </c>
      <c r="O858" s="527"/>
      <c r="P858" s="524" t="s">
        <v>1924</v>
      </c>
      <c r="Q858" s="527"/>
      <c r="R858" s="524" t="s">
        <v>1924</v>
      </c>
      <c r="S858" s="527"/>
      <c r="T858" s="524" t="s">
        <v>2094</v>
      </c>
      <c r="U858" s="527" t="s">
        <v>2934</v>
      </c>
      <c r="V858" s="524" t="s">
        <v>1924</v>
      </c>
      <c r="W858" s="527"/>
      <c r="X858" s="524" t="s">
        <v>1924</v>
      </c>
      <c r="Y858" s="527"/>
      <c r="Z858" s="528"/>
      <c r="AA858" s="528" t="s">
        <v>2935</v>
      </c>
      <c r="AB858" s="528"/>
      <c r="AC858" s="528"/>
      <c r="AD858" s="528"/>
      <c r="AE858" s="528"/>
      <c r="AF858" s="528"/>
      <c r="AG858" s="528"/>
      <c r="AH858" s="528"/>
      <c r="AI858" s="529" t="s">
        <v>2091</v>
      </c>
      <c r="AJ858" s="529" t="s">
        <v>2091</v>
      </c>
      <c r="AK858" s="523" t="s">
        <v>3297</v>
      </c>
      <c r="AL858" s="523" t="s">
        <v>3296</v>
      </c>
    </row>
    <row r="859" spans="1:38" ht="17.25" customHeight="1">
      <c r="A859" s="518" t="str">
        <f t="shared" si="13"/>
        <v xml:space="preserve">A03AF045-00002 Concrete Work Superstructure Work Control Joint      w/ Joint Sealant, Backstop, Bottom Crack Inducer  </v>
      </c>
      <c r="B859" s="523" t="s">
        <v>3298</v>
      </c>
      <c r="C859" s="523"/>
      <c r="D859" s="524" t="s">
        <v>2652</v>
      </c>
      <c r="E859" s="525" t="s">
        <v>2653</v>
      </c>
      <c r="F859" s="524" t="s">
        <v>2215</v>
      </c>
      <c r="G859" s="525" t="s">
        <v>3185</v>
      </c>
      <c r="H859" s="524" t="s">
        <v>2932</v>
      </c>
      <c r="I859" s="525" t="s">
        <v>2933</v>
      </c>
      <c r="J859" s="524" t="s">
        <v>1924</v>
      </c>
      <c r="K859" s="527"/>
      <c r="L859" s="524" t="s">
        <v>1924</v>
      </c>
      <c r="M859" s="527"/>
      <c r="N859" s="524" t="s">
        <v>1924</v>
      </c>
      <c r="O859" s="527"/>
      <c r="P859" s="524" t="s">
        <v>1924</v>
      </c>
      <c r="Q859" s="527"/>
      <c r="R859" s="524" t="s">
        <v>1924</v>
      </c>
      <c r="S859" s="527"/>
      <c r="T859" s="524" t="s">
        <v>2097</v>
      </c>
      <c r="U859" s="527" t="s">
        <v>2938</v>
      </c>
      <c r="V859" s="524" t="s">
        <v>1924</v>
      </c>
      <c r="W859" s="527"/>
      <c r="X859" s="524" t="s">
        <v>1924</v>
      </c>
      <c r="Y859" s="527"/>
      <c r="Z859" s="528"/>
      <c r="AA859" s="528" t="s">
        <v>2935</v>
      </c>
      <c r="AB859" s="528"/>
      <c r="AC859" s="528"/>
      <c r="AD859" s="528"/>
      <c r="AE859" s="528"/>
      <c r="AF859" s="528"/>
      <c r="AG859" s="528"/>
      <c r="AH859" s="528"/>
      <c r="AI859" s="529" t="s">
        <v>2091</v>
      </c>
      <c r="AJ859" s="529" t="s">
        <v>2091</v>
      </c>
      <c r="AK859" s="523" t="s">
        <v>3297</v>
      </c>
      <c r="AL859" s="523" t="s">
        <v>3298</v>
      </c>
    </row>
    <row r="860" spans="1:38" s="535" customFormat="1" ht="17.25" customHeight="1">
      <c r="A860" s="518" t="str">
        <f t="shared" si="13"/>
        <v xml:space="preserve">A03AF046-00001 Concrete Work Superstructure Work Water Stop PVC Type       </v>
      </c>
      <c r="B860" s="523" t="s">
        <v>3299</v>
      </c>
      <c r="C860" s="523"/>
      <c r="D860" s="524" t="s">
        <v>2652</v>
      </c>
      <c r="E860" s="525" t="s">
        <v>2653</v>
      </c>
      <c r="F860" s="524" t="s">
        <v>2215</v>
      </c>
      <c r="G860" s="525" t="s">
        <v>3185</v>
      </c>
      <c r="H860" s="524" t="s">
        <v>2940</v>
      </c>
      <c r="I860" s="525" t="s">
        <v>2941</v>
      </c>
      <c r="J860" s="524" t="s">
        <v>2942</v>
      </c>
      <c r="K860" s="527" t="s">
        <v>2943</v>
      </c>
      <c r="L860" s="524" t="s">
        <v>1924</v>
      </c>
      <c r="M860" s="527"/>
      <c r="N860" s="524" t="s">
        <v>1924</v>
      </c>
      <c r="O860" s="527"/>
      <c r="P860" s="524" t="s">
        <v>1924</v>
      </c>
      <c r="Q860" s="527"/>
      <c r="R860" s="524" t="s">
        <v>1924</v>
      </c>
      <c r="S860" s="527"/>
      <c r="T860" s="524" t="s">
        <v>1924</v>
      </c>
      <c r="U860" s="527" t="s">
        <v>1924</v>
      </c>
      <c r="V860" s="524" t="s">
        <v>1924</v>
      </c>
      <c r="W860" s="527"/>
      <c r="X860" s="524" t="s">
        <v>1924</v>
      </c>
      <c r="Y860" s="527"/>
      <c r="Z860" s="528"/>
      <c r="AA860" s="528" t="s">
        <v>2944</v>
      </c>
      <c r="AB860" s="528"/>
      <c r="AC860" s="528"/>
      <c r="AD860" s="528"/>
      <c r="AE860" s="528"/>
      <c r="AF860" s="528"/>
      <c r="AG860" s="528"/>
      <c r="AH860" s="528"/>
      <c r="AI860" s="529" t="s">
        <v>2091</v>
      </c>
      <c r="AJ860" s="529" t="s">
        <v>2091</v>
      </c>
      <c r="AK860" s="523" t="s">
        <v>3300</v>
      </c>
      <c r="AL860" s="523" t="s">
        <v>3299</v>
      </c>
    </row>
    <row r="861" spans="1:38" ht="17.25" customHeight="1">
      <c r="A861" s="518" t="str">
        <f t="shared" si="13"/>
        <v xml:space="preserve">A03AF046-00002 Concrete Work Superstructure Work Water Stop Stainless Steel Type       </v>
      </c>
      <c r="B861" s="523" t="s">
        <v>3301</v>
      </c>
      <c r="C861" s="523"/>
      <c r="D861" s="524" t="s">
        <v>2652</v>
      </c>
      <c r="E861" s="525" t="s">
        <v>2653</v>
      </c>
      <c r="F861" s="524" t="s">
        <v>2215</v>
      </c>
      <c r="G861" s="525" t="s">
        <v>3185</v>
      </c>
      <c r="H861" s="524" t="s">
        <v>2940</v>
      </c>
      <c r="I861" s="525" t="s">
        <v>2941</v>
      </c>
      <c r="J861" s="524" t="s">
        <v>2947</v>
      </c>
      <c r="K861" s="527" t="s">
        <v>2948</v>
      </c>
      <c r="L861" s="524" t="s">
        <v>1924</v>
      </c>
      <c r="M861" s="527"/>
      <c r="N861" s="524" t="s">
        <v>1924</v>
      </c>
      <c r="O861" s="527"/>
      <c r="P861" s="524" t="s">
        <v>1924</v>
      </c>
      <c r="Q861" s="527"/>
      <c r="R861" s="524" t="s">
        <v>1924</v>
      </c>
      <c r="S861" s="527"/>
      <c r="T861" s="524" t="s">
        <v>1924</v>
      </c>
      <c r="U861" s="527" t="s">
        <v>1924</v>
      </c>
      <c r="V861" s="524" t="s">
        <v>1924</v>
      </c>
      <c r="W861" s="527"/>
      <c r="X861" s="524" t="s">
        <v>1924</v>
      </c>
      <c r="Y861" s="527"/>
      <c r="Z861" s="528"/>
      <c r="AA861" s="528" t="s">
        <v>2944</v>
      </c>
      <c r="AB861" s="528"/>
      <c r="AC861" s="528"/>
      <c r="AD861" s="528"/>
      <c r="AE861" s="528"/>
      <c r="AF861" s="528"/>
      <c r="AG861" s="528"/>
      <c r="AH861" s="528"/>
      <c r="AI861" s="529" t="s">
        <v>2091</v>
      </c>
      <c r="AJ861" s="529" t="s">
        <v>2091</v>
      </c>
      <c r="AK861" s="523" t="s">
        <v>3300</v>
      </c>
      <c r="AL861" s="523" t="s">
        <v>3301</v>
      </c>
    </row>
    <row r="862" spans="1:38" s="535" customFormat="1" ht="17.25" customHeight="1">
      <c r="A862" s="518" t="str">
        <f t="shared" si="13"/>
        <v xml:space="preserve">A03AF046-00003 Concrete Work Superstructure Work Water Stop Expandable Rubber Type       </v>
      </c>
      <c r="B862" s="523" t="s">
        <v>3302</v>
      </c>
      <c r="C862" s="523"/>
      <c r="D862" s="524" t="s">
        <v>2652</v>
      </c>
      <c r="E862" s="525" t="s">
        <v>2653</v>
      </c>
      <c r="F862" s="524" t="s">
        <v>2215</v>
      </c>
      <c r="G862" s="525" t="s">
        <v>3185</v>
      </c>
      <c r="H862" s="524" t="s">
        <v>2940</v>
      </c>
      <c r="I862" s="525" t="s">
        <v>2941</v>
      </c>
      <c r="J862" s="524" t="s">
        <v>2950</v>
      </c>
      <c r="K862" s="527" t="s">
        <v>2951</v>
      </c>
      <c r="L862" s="524" t="s">
        <v>1924</v>
      </c>
      <c r="M862" s="527"/>
      <c r="N862" s="524" t="s">
        <v>1924</v>
      </c>
      <c r="O862" s="527"/>
      <c r="P862" s="524" t="s">
        <v>1924</v>
      </c>
      <c r="Q862" s="527"/>
      <c r="R862" s="524" t="s">
        <v>1924</v>
      </c>
      <c r="S862" s="527"/>
      <c r="T862" s="524" t="s">
        <v>1924</v>
      </c>
      <c r="U862" s="527" t="s">
        <v>1924</v>
      </c>
      <c r="V862" s="524" t="s">
        <v>1924</v>
      </c>
      <c r="W862" s="527"/>
      <c r="X862" s="524" t="s">
        <v>1924</v>
      </c>
      <c r="Y862" s="527"/>
      <c r="Z862" s="528"/>
      <c r="AA862" s="528" t="s">
        <v>2944</v>
      </c>
      <c r="AB862" s="528"/>
      <c r="AC862" s="528"/>
      <c r="AD862" s="528"/>
      <c r="AE862" s="528"/>
      <c r="AF862" s="528"/>
      <c r="AG862" s="528"/>
      <c r="AH862" s="528"/>
      <c r="AI862" s="529" t="s">
        <v>2091</v>
      </c>
      <c r="AJ862" s="529" t="s">
        <v>2091</v>
      </c>
      <c r="AK862" s="523" t="s">
        <v>3300</v>
      </c>
      <c r="AL862" s="523" t="s">
        <v>3302</v>
      </c>
    </row>
    <row r="863" spans="1:38" ht="17.25" customHeight="1">
      <c r="A863" s="518" t="str">
        <f t="shared" si="13"/>
        <v xml:space="preserve">A03AF046-00004 Concrete Work Superstructure Work Water Stop Copper       </v>
      </c>
      <c r="B863" s="523" t="s">
        <v>3303</v>
      </c>
      <c r="C863" s="523"/>
      <c r="D863" s="524" t="s">
        <v>2652</v>
      </c>
      <c r="E863" s="525" t="s">
        <v>2653</v>
      </c>
      <c r="F863" s="524" t="s">
        <v>2215</v>
      </c>
      <c r="G863" s="525" t="s">
        <v>3185</v>
      </c>
      <c r="H863" s="524" t="s">
        <v>2940</v>
      </c>
      <c r="I863" s="525" t="s">
        <v>2941</v>
      </c>
      <c r="J863" s="524" t="s">
        <v>2953</v>
      </c>
      <c r="K863" s="527" t="s">
        <v>2954</v>
      </c>
      <c r="L863" s="524" t="s">
        <v>1924</v>
      </c>
      <c r="M863" s="527"/>
      <c r="N863" s="524" t="s">
        <v>1924</v>
      </c>
      <c r="O863" s="527"/>
      <c r="P863" s="524" t="s">
        <v>1924</v>
      </c>
      <c r="Q863" s="527"/>
      <c r="R863" s="524" t="s">
        <v>1924</v>
      </c>
      <c r="S863" s="527"/>
      <c r="T863" s="524" t="s">
        <v>1924</v>
      </c>
      <c r="U863" s="527" t="s">
        <v>1924</v>
      </c>
      <c r="V863" s="524" t="s">
        <v>1924</v>
      </c>
      <c r="W863" s="527"/>
      <c r="X863" s="524" t="s">
        <v>1924</v>
      </c>
      <c r="Y863" s="527"/>
      <c r="Z863" s="528"/>
      <c r="AA863" s="528" t="s">
        <v>2944</v>
      </c>
      <c r="AB863" s="528"/>
      <c r="AC863" s="528"/>
      <c r="AD863" s="528"/>
      <c r="AE863" s="528"/>
      <c r="AF863" s="528"/>
      <c r="AG863" s="528"/>
      <c r="AH863" s="528"/>
      <c r="AI863" s="529" t="s">
        <v>2091</v>
      </c>
      <c r="AJ863" s="529" t="s">
        <v>2091</v>
      </c>
      <c r="AK863" s="523" t="s">
        <v>3300</v>
      </c>
      <c r="AL863" s="523" t="s">
        <v>3303</v>
      </c>
    </row>
    <row r="864" spans="1:38" ht="17.25" customHeight="1">
      <c r="A864" s="518" t="str">
        <f t="shared" si="13"/>
        <v xml:space="preserve">A03AF049-00001 Concrete Work Superstructure Work Embedded Steel(Steel Plate, Corner Angle and etc.) w/ Anchor Bar (Purchase &amp; Installation) Hot-Dip Galvanized Steel     Galv.: ASTM A123  </v>
      </c>
      <c r="B864" s="523" t="s">
        <v>3304</v>
      </c>
      <c r="C864" s="523"/>
      <c r="D864" s="524" t="s">
        <v>2652</v>
      </c>
      <c r="E864" s="525" t="s">
        <v>2653</v>
      </c>
      <c r="F864" s="524" t="s">
        <v>2215</v>
      </c>
      <c r="G864" s="525" t="s">
        <v>3185</v>
      </c>
      <c r="H864" s="524" t="s">
        <v>2995</v>
      </c>
      <c r="I864" s="525" t="s">
        <v>2996</v>
      </c>
      <c r="J864" s="524" t="s">
        <v>2971</v>
      </c>
      <c r="K864" s="527" t="s">
        <v>2972</v>
      </c>
      <c r="L864" s="524" t="s">
        <v>1924</v>
      </c>
      <c r="M864" s="527"/>
      <c r="N864" s="524" t="s">
        <v>1924</v>
      </c>
      <c r="O864" s="527"/>
      <c r="P864" s="524" t="s">
        <v>1924</v>
      </c>
      <c r="Q864" s="527"/>
      <c r="R864" s="524" t="s">
        <v>1924</v>
      </c>
      <c r="S864" s="527"/>
      <c r="T864" s="524" t="s">
        <v>2100</v>
      </c>
      <c r="U864" s="527" t="s">
        <v>2973</v>
      </c>
      <c r="V864" s="524" t="s">
        <v>1924</v>
      </c>
      <c r="W864" s="527"/>
      <c r="X864" s="524" t="s">
        <v>1924</v>
      </c>
      <c r="Y864" s="527" t="s">
        <v>1924</v>
      </c>
      <c r="Z864" s="528"/>
      <c r="AA864" s="528" t="s">
        <v>1924</v>
      </c>
      <c r="AB864" s="528"/>
      <c r="AC864" s="528"/>
      <c r="AD864" s="528"/>
      <c r="AE864" s="528"/>
      <c r="AF864" s="528"/>
      <c r="AG864" s="528"/>
      <c r="AH864" s="528"/>
      <c r="AI864" s="529" t="s">
        <v>2877</v>
      </c>
      <c r="AJ864" s="529" t="s">
        <v>2877</v>
      </c>
      <c r="AK864" s="523" t="s">
        <v>3305</v>
      </c>
      <c r="AL864" s="523" t="s">
        <v>3304</v>
      </c>
    </row>
    <row r="865" spans="1:38" ht="17.25" customHeight="1">
      <c r="A865" s="518" t="str">
        <f t="shared" si="13"/>
        <v xml:space="preserve">A03AF049-00002 Concrete Work Superstructure Work Embedded Steel(Steel Plate, Corner Angle and etc.) w/ Anchor Bar (Purchase &amp; Installation) SUS       </v>
      </c>
      <c r="B865" s="523" t="s">
        <v>3306</v>
      </c>
      <c r="C865" s="523"/>
      <c r="D865" s="524" t="s">
        <v>2652</v>
      </c>
      <c r="E865" s="525" t="s">
        <v>2653</v>
      </c>
      <c r="F865" s="524" t="s">
        <v>2215</v>
      </c>
      <c r="G865" s="525" t="s">
        <v>3185</v>
      </c>
      <c r="H865" s="524" t="s">
        <v>2995</v>
      </c>
      <c r="I865" s="525" t="s">
        <v>2996</v>
      </c>
      <c r="J865" s="524" t="s">
        <v>2076</v>
      </c>
      <c r="K865" s="527" t="s">
        <v>2979</v>
      </c>
      <c r="L865" s="524" t="s">
        <v>1924</v>
      </c>
      <c r="M865" s="527"/>
      <c r="N865" s="524" t="s">
        <v>1924</v>
      </c>
      <c r="O865" s="527"/>
      <c r="P865" s="524" t="s">
        <v>1924</v>
      </c>
      <c r="Q865" s="527"/>
      <c r="R865" s="524" t="s">
        <v>1924</v>
      </c>
      <c r="S865" s="527"/>
      <c r="T865" s="524" t="s">
        <v>1924</v>
      </c>
      <c r="U865" s="527" t="s">
        <v>1924</v>
      </c>
      <c r="V865" s="524" t="s">
        <v>1924</v>
      </c>
      <c r="W865" s="527"/>
      <c r="X865" s="524" t="s">
        <v>1924</v>
      </c>
      <c r="Y865" s="527" t="s">
        <v>1924</v>
      </c>
      <c r="Z865" s="528"/>
      <c r="AA865" s="528" t="s">
        <v>1924</v>
      </c>
      <c r="AB865" s="528"/>
      <c r="AC865" s="528"/>
      <c r="AD865" s="528"/>
      <c r="AE865" s="528"/>
      <c r="AF865" s="528"/>
      <c r="AG865" s="528"/>
      <c r="AH865" s="528"/>
      <c r="AI865" s="529" t="s">
        <v>2877</v>
      </c>
      <c r="AJ865" s="529" t="s">
        <v>2877</v>
      </c>
      <c r="AK865" s="523" t="s">
        <v>3305</v>
      </c>
      <c r="AL865" s="523" t="s">
        <v>3306</v>
      </c>
    </row>
    <row r="866" spans="1:38" s="535" customFormat="1" ht="17.25" customHeight="1">
      <c r="A866" s="518" t="str">
        <f t="shared" si="13"/>
        <v xml:space="preserve">A03AF049-00003 Concrete Work Superstructure Work Embedded Steel(Steel Plate, Corner Angle and etc.) w/ Anchor Bar (Purchase &amp; Installation) SUS     SUS 304  </v>
      </c>
      <c r="B866" s="523" t="s">
        <v>3307</v>
      </c>
      <c r="C866" s="523"/>
      <c r="D866" s="524" t="s">
        <v>2652</v>
      </c>
      <c r="E866" s="525" t="s">
        <v>2653</v>
      </c>
      <c r="F866" s="524" t="s">
        <v>2215</v>
      </c>
      <c r="G866" s="525" t="s">
        <v>3185</v>
      </c>
      <c r="H866" s="524" t="s">
        <v>2995</v>
      </c>
      <c r="I866" s="525" t="s">
        <v>2996</v>
      </c>
      <c r="J866" s="524" t="s">
        <v>2076</v>
      </c>
      <c r="K866" s="527" t="s">
        <v>2979</v>
      </c>
      <c r="L866" s="524" t="s">
        <v>1924</v>
      </c>
      <c r="M866" s="527"/>
      <c r="N866" s="524" t="s">
        <v>1924</v>
      </c>
      <c r="O866" s="527"/>
      <c r="P866" s="524" t="s">
        <v>1924</v>
      </c>
      <c r="Q866" s="527"/>
      <c r="R866" s="524" t="s">
        <v>1924</v>
      </c>
      <c r="S866" s="527"/>
      <c r="T866" s="524" t="s">
        <v>2985</v>
      </c>
      <c r="U866" s="527" t="s">
        <v>2986</v>
      </c>
      <c r="V866" s="524" t="s">
        <v>1924</v>
      </c>
      <c r="W866" s="527"/>
      <c r="X866" s="524" t="s">
        <v>1924</v>
      </c>
      <c r="Y866" s="527" t="s">
        <v>1924</v>
      </c>
      <c r="Z866" s="528"/>
      <c r="AA866" s="528" t="s">
        <v>1924</v>
      </c>
      <c r="AB866" s="528"/>
      <c r="AC866" s="528"/>
      <c r="AD866" s="528"/>
      <c r="AE866" s="528"/>
      <c r="AF866" s="528"/>
      <c r="AG866" s="528"/>
      <c r="AH866" s="528"/>
      <c r="AI866" s="529" t="s">
        <v>2877</v>
      </c>
      <c r="AJ866" s="529" t="s">
        <v>2877</v>
      </c>
      <c r="AK866" s="523" t="s">
        <v>3305</v>
      </c>
      <c r="AL866" s="523" t="s">
        <v>3307</v>
      </c>
    </row>
    <row r="867" spans="1:38" ht="17.25" customHeight="1">
      <c r="A867" s="518" t="str">
        <f t="shared" si="13"/>
        <v xml:space="preserve">A03AF049-00004 Concrete Work Superstructure Work Embedded Steel(Steel Plate, Corner Angle and etc.) w/ Anchor Bar (Purchase &amp; Installation) SUS     SUS 316L  </v>
      </c>
      <c r="B867" s="523" t="s">
        <v>3308</v>
      </c>
      <c r="C867" s="523"/>
      <c r="D867" s="524" t="s">
        <v>2652</v>
      </c>
      <c r="E867" s="525" t="s">
        <v>2653</v>
      </c>
      <c r="F867" s="524" t="s">
        <v>2215</v>
      </c>
      <c r="G867" s="525" t="s">
        <v>3185</v>
      </c>
      <c r="H867" s="524" t="s">
        <v>2995</v>
      </c>
      <c r="I867" s="525" t="s">
        <v>2996</v>
      </c>
      <c r="J867" s="524" t="s">
        <v>2076</v>
      </c>
      <c r="K867" s="527" t="s">
        <v>2979</v>
      </c>
      <c r="L867" s="524" t="s">
        <v>1924</v>
      </c>
      <c r="M867" s="527"/>
      <c r="N867" s="524" t="s">
        <v>1924</v>
      </c>
      <c r="O867" s="527"/>
      <c r="P867" s="524" t="s">
        <v>1924</v>
      </c>
      <c r="Q867" s="527"/>
      <c r="R867" s="524" t="s">
        <v>1924</v>
      </c>
      <c r="S867" s="527"/>
      <c r="T867" s="524" t="s">
        <v>2988</v>
      </c>
      <c r="U867" s="527" t="s">
        <v>2989</v>
      </c>
      <c r="V867" s="524" t="s">
        <v>1924</v>
      </c>
      <c r="W867" s="527"/>
      <c r="X867" s="524" t="s">
        <v>1924</v>
      </c>
      <c r="Y867" s="527" t="s">
        <v>1924</v>
      </c>
      <c r="Z867" s="528"/>
      <c r="AA867" s="528" t="s">
        <v>1924</v>
      </c>
      <c r="AB867" s="528"/>
      <c r="AC867" s="528"/>
      <c r="AD867" s="528"/>
      <c r="AE867" s="528"/>
      <c r="AF867" s="528"/>
      <c r="AG867" s="528"/>
      <c r="AH867" s="528"/>
      <c r="AI867" s="529" t="s">
        <v>2877</v>
      </c>
      <c r="AJ867" s="529" t="s">
        <v>2877</v>
      </c>
      <c r="AK867" s="523" t="s">
        <v>3305</v>
      </c>
      <c r="AL867" s="523" t="s">
        <v>3308</v>
      </c>
    </row>
    <row r="868" spans="1:38" ht="17.25" customHeight="1">
      <c r="A868" s="518" t="str">
        <f t="shared" si="13"/>
        <v xml:space="preserve">A03AF049-00005 Concrete Work Superstructure Work Embedded Steel(Steel Plate, Corner Angle and etc.) w/ Anchor Bar (Purchase &amp; Installation) SUS     SUS Duplex  </v>
      </c>
      <c r="B868" s="523" t="s">
        <v>3309</v>
      </c>
      <c r="C868" s="523"/>
      <c r="D868" s="524" t="s">
        <v>2652</v>
      </c>
      <c r="E868" s="525" t="s">
        <v>2653</v>
      </c>
      <c r="F868" s="524" t="s">
        <v>2215</v>
      </c>
      <c r="G868" s="525" t="s">
        <v>3185</v>
      </c>
      <c r="H868" s="524" t="s">
        <v>2995</v>
      </c>
      <c r="I868" s="525" t="s">
        <v>2996</v>
      </c>
      <c r="J868" s="524" t="s">
        <v>2076</v>
      </c>
      <c r="K868" s="527" t="s">
        <v>2979</v>
      </c>
      <c r="L868" s="524" t="s">
        <v>1924</v>
      </c>
      <c r="M868" s="527"/>
      <c r="N868" s="524" t="s">
        <v>1924</v>
      </c>
      <c r="O868" s="527"/>
      <c r="P868" s="524" t="s">
        <v>1924</v>
      </c>
      <c r="Q868" s="527"/>
      <c r="R868" s="524" t="s">
        <v>1924</v>
      </c>
      <c r="S868" s="527"/>
      <c r="T868" s="524" t="s">
        <v>2991</v>
      </c>
      <c r="U868" s="527" t="s">
        <v>2992</v>
      </c>
      <c r="V868" s="524" t="s">
        <v>1924</v>
      </c>
      <c r="W868" s="527"/>
      <c r="X868" s="524" t="s">
        <v>1924</v>
      </c>
      <c r="Y868" s="527" t="s">
        <v>1924</v>
      </c>
      <c r="Z868" s="528"/>
      <c r="AA868" s="528" t="s">
        <v>1924</v>
      </c>
      <c r="AB868" s="528"/>
      <c r="AC868" s="528"/>
      <c r="AD868" s="528"/>
      <c r="AE868" s="528"/>
      <c r="AF868" s="528"/>
      <c r="AG868" s="528"/>
      <c r="AH868" s="528"/>
      <c r="AI868" s="529" t="s">
        <v>2877</v>
      </c>
      <c r="AJ868" s="529" t="s">
        <v>2877</v>
      </c>
      <c r="AK868" s="523" t="s">
        <v>3305</v>
      </c>
      <c r="AL868" s="523" t="s">
        <v>3309</v>
      </c>
    </row>
    <row r="869" spans="1:38" ht="17.25" customHeight="1">
      <c r="A869" s="518" t="str">
        <f t="shared" si="13"/>
        <v xml:space="preserve">A03AF050-00001 Concrete Work Superstructure Work Embedded Steel(Steel Plate, Corner Angle and etc.) w/ Anchor Bar (Installation Only) Hot-Dip Galvanized Steel     Galv.: ASTM A123  </v>
      </c>
      <c r="B869" s="523" t="s">
        <v>3310</v>
      </c>
      <c r="C869" s="523"/>
      <c r="D869" s="524" t="s">
        <v>2652</v>
      </c>
      <c r="E869" s="525" t="s">
        <v>2653</v>
      </c>
      <c r="F869" s="524" t="s">
        <v>2215</v>
      </c>
      <c r="G869" s="525" t="s">
        <v>3185</v>
      </c>
      <c r="H869" s="524" t="s">
        <v>3003</v>
      </c>
      <c r="I869" s="525" t="s">
        <v>3004</v>
      </c>
      <c r="J869" s="524" t="s">
        <v>2971</v>
      </c>
      <c r="K869" s="527" t="s">
        <v>2972</v>
      </c>
      <c r="L869" s="524" t="s">
        <v>1924</v>
      </c>
      <c r="M869" s="527"/>
      <c r="N869" s="524" t="s">
        <v>1924</v>
      </c>
      <c r="O869" s="527"/>
      <c r="P869" s="524" t="s">
        <v>1924</v>
      </c>
      <c r="Q869" s="527"/>
      <c r="R869" s="524" t="s">
        <v>1924</v>
      </c>
      <c r="S869" s="527"/>
      <c r="T869" s="524" t="s">
        <v>2100</v>
      </c>
      <c r="U869" s="527" t="s">
        <v>2973</v>
      </c>
      <c r="V869" s="524" t="s">
        <v>1924</v>
      </c>
      <c r="W869" s="527"/>
      <c r="X869" s="524" t="s">
        <v>1924</v>
      </c>
      <c r="Y869" s="527" t="s">
        <v>1924</v>
      </c>
      <c r="Z869" s="528"/>
      <c r="AA869" s="528" t="s">
        <v>1924</v>
      </c>
      <c r="AB869" s="528"/>
      <c r="AC869" s="528"/>
      <c r="AD869" s="528"/>
      <c r="AE869" s="528"/>
      <c r="AF869" s="528"/>
      <c r="AG869" s="528"/>
      <c r="AH869" s="528"/>
      <c r="AI869" s="529" t="s">
        <v>2877</v>
      </c>
      <c r="AJ869" s="529" t="s">
        <v>2877</v>
      </c>
      <c r="AK869" s="523" t="s">
        <v>3311</v>
      </c>
      <c r="AL869" s="523" t="s">
        <v>3310</v>
      </c>
    </row>
    <row r="870" spans="1:38" s="535" customFormat="1" ht="17.25" customHeight="1">
      <c r="A870" s="518" t="str">
        <f t="shared" si="13"/>
        <v xml:space="preserve">A03AF050-00002 Concrete Work Superstructure Work Embedded Steel(Steel Plate, Corner Angle and etc.) w/ Anchor Bar (Installation Only) SUS       </v>
      </c>
      <c r="B870" s="523" t="s">
        <v>3312</v>
      </c>
      <c r="C870" s="523"/>
      <c r="D870" s="524" t="s">
        <v>2652</v>
      </c>
      <c r="E870" s="525" t="s">
        <v>2653</v>
      </c>
      <c r="F870" s="524" t="s">
        <v>2215</v>
      </c>
      <c r="G870" s="525" t="s">
        <v>3185</v>
      </c>
      <c r="H870" s="524" t="s">
        <v>3003</v>
      </c>
      <c r="I870" s="525" t="s">
        <v>3004</v>
      </c>
      <c r="J870" s="524" t="s">
        <v>2076</v>
      </c>
      <c r="K870" s="527" t="s">
        <v>2979</v>
      </c>
      <c r="L870" s="524" t="s">
        <v>1924</v>
      </c>
      <c r="M870" s="527"/>
      <c r="N870" s="524" t="s">
        <v>1924</v>
      </c>
      <c r="O870" s="527"/>
      <c r="P870" s="524" t="s">
        <v>1924</v>
      </c>
      <c r="Q870" s="527"/>
      <c r="R870" s="524" t="s">
        <v>1924</v>
      </c>
      <c r="S870" s="527"/>
      <c r="T870" s="524" t="s">
        <v>1924</v>
      </c>
      <c r="U870" s="527" t="s">
        <v>1924</v>
      </c>
      <c r="V870" s="524" t="s">
        <v>1924</v>
      </c>
      <c r="W870" s="527"/>
      <c r="X870" s="524" t="s">
        <v>1924</v>
      </c>
      <c r="Y870" s="527" t="s">
        <v>1924</v>
      </c>
      <c r="Z870" s="528"/>
      <c r="AA870" s="528" t="s">
        <v>1924</v>
      </c>
      <c r="AB870" s="528"/>
      <c r="AC870" s="528"/>
      <c r="AD870" s="528"/>
      <c r="AE870" s="528"/>
      <c r="AF870" s="528"/>
      <c r="AG870" s="528"/>
      <c r="AH870" s="528"/>
      <c r="AI870" s="529" t="s">
        <v>2877</v>
      </c>
      <c r="AJ870" s="529" t="s">
        <v>2877</v>
      </c>
      <c r="AK870" s="523" t="s">
        <v>3311</v>
      </c>
      <c r="AL870" s="523" t="s">
        <v>3312</v>
      </c>
    </row>
    <row r="871" spans="1:38" ht="17.25" customHeight="1">
      <c r="A871" s="518" t="str">
        <f t="shared" si="13"/>
        <v xml:space="preserve">A03AF050-00003 Concrete Work Superstructure Work Embedded Steel(Steel Plate, Corner Angle and etc.) w/ Anchor Bar (Installation Only) SUS     SUS 304  </v>
      </c>
      <c r="B871" s="523" t="s">
        <v>3313</v>
      </c>
      <c r="C871" s="523"/>
      <c r="D871" s="524" t="s">
        <v>2652</v>
      </c>
      <c r="E871" s="525" t="s">
        <v>2653</v>
      </c>
      <c r="F871" s="524" t="s">
        <v>2215</v>
      </c>
      <c r="G871" s="525" t="s">
        <v>3185</v>
      </c>
      <c r="H871" s="524" t="s">
        <v>3003</v>
      </c>
      <c r="I871" s="525" t="s">
        <v>3004</v>
      </c>
      <c r="J871" s="524" t="s">
        <v>2076</v>
      </c>
      <c r="K871" s="527" t="s">
        <v>2979</v>
      </c>
      <c r="L871" s="524" t="s">
        <v>1924</v>
      </c>
      <c r="M871" s="527"/>
      <c r="N871" s="524" t="s">
        <v>1924</v>
      </c>
      <c r="O871" s="527"/>
      <c r="P871" s="524" t="s">
        <v>1924</v>
      </c>
      <c r="Q871" s="527"/>
      <c r="R871" s="524" t="s">
        <v>1924</v>
      </c>
      <c r="S871" s="527"/>
      <c r="T871" s="524" t="s">
        <v>2985</v>
      </c>
      <c r="U871" s="527" t="s">
        <v>2986</v>
      </c>
      <c r="V871" s="524" t="s">
        <v>1924</v>
      </c>
      <c r="W871" s="527"/>
      <c r="X871" s="524" t="s">
        <v>1924</v>
      </c>
      <c r="Y871" s="527" t="s">
        <v>1924</v>
      </c>
      <c r="Z871" s="528"/>
      <c r="AA871" s="528" t="s">
        <v>1924</v>
      </c>
      <c r="AB871" s="528"/>
      <c r="AC871" s="528"/>
      <c r="AD871" s="528"/>
      <c r="AE871" s="528"/>
      <c r="AF871" s="528"/>
      <c r="AG871" s="528"/>
      <c r="AH871" s="528"/>
      <c r="AI871" s="529" t="s">
        <v>2877</v>
      </c>
      <c r="AJ871" s="529" t="s">
        <v>2877</v>
      </c>
      <c r="AK871" s="523" t="s">
        <v>3311</v>
      </c>
      <c r="AL871" s="523" t="s">
        <v>3313</v>
      </c>
    </row>
    <row r="872" spans="1:38" ht="17.25" customHeight="1">
      <c r="A872" s="518" t="str">
        <f t="shared" si="13"/>
        <v xml:space="preserve">A03AF050-00004 Concrete Work Superstructure Work Embedded Steel(Steel Plate, Corner Angle and etc.) w/ Anchor Bar (Installation Only) SUS     SUS 316L  </v>
      </c>
      <c r="B872" s="523" t="s">
        <v>3314</v>
      </c>
      <c r="C872" s="523"/>
      <c r="D872" s="524" t="s">
        <v>2652</v>
      </c>
      <c r="E872" s="525" t="s">
        <v>2653</v>
      </c>
      <c r="F872" s="524" t="s">
        <v>2215</v>
      </c>
      <c r="G872" s="525" t="s">
        <v>3185</v>
      </c>
      <c r="H872" s="524" t="s">
        <v>3003</v>
      </c>
      <c r="I872" s="525" t="s">
        <v>3004</v>
      </c>
      <c r="J872" s="524" t="s">
        <v>2076</v>
      </c>
      <c r="K872" s="527" t="s">
        <v>2979</v>
      </c>
      <c r="L872" s="524" t="s">
        <v>1924</v>
      </c>
      <c r="M872" s="527"/>
      <c r="N872" s="524" t="s">
        <v>1924</v>
      </c>
      <c r="O872" s="527"/>
      <c r="P872" s="524" t="s">
        <v>1924</v>
      </c>
      <c r="Q872" s="527"/>
      <c r="R872" s="524" t="s">
        <v>1924</v>
      </c>
      <c r="S872" s="527"/>
      <c r="T872" s="524" t="s">
        <v>2988</v>
      </c>
      <c r="U872" s="527" t="s">
        <v>2989</v>
      </c>
      <c r="V872" s="524" t="s">
        <v>1924</v>
      </c>
      <c r="W872" s="527"/>
      <c r="X872" s="524" t="s">
        <v>1924</v>
      </c>
      <c r="Y872" s="527" t="s">
        <v>1924</v>
      </c>
      <c r="Z872" s="528"/>
      <c r="AA872" s="528" t="s">
        <v>1924</v>
      </c>
      <c r="AB872" s="528"/>
      <c r="AC872" s="528"/>
      <c r="AD872" s="528"/>
      <c r="AE872" s="528"/>
      <c r="AF872" s="528"/>
      <c r="AG872" s="528"/>
      <c r="AH872" s="528"/>
      <c r="AI872" s="529" t="s">
        <v>2877</v>
      </c>
      <c r="AJ872" s="529" t="s">
        <v>2877</v>
      </c>
      <c r="AK872" s="523" t="s">
        <v>3311</v>
      </c>
      <c r="AL872" s="523" t="s">
        <v>3314</v>
      </c>
    </row>
    <row r="873" spans="1:38" s="519" customFormat="1" ht="17.25" customHeight="1">
      <c r="A873" s="518" t="str">
        <f t="shared" si="13"/>
        <v xml:space="preserve">A03AF050-00005 Concrete Work Superstructure Work Embedded Steel(Steel Plate, Corner Angle and etc.) w/ Anchor Bar (Installation Only) SUS     SUS Duplex  </v>
      </c>
      <c r="B873" s="523" t="s">
        <v>3315</v>
      </c>
      <c r="C873" s="523"/>
      <c r="D873" s="524" t="s">
        <v>2652</v>
      </c>
      <c r="E873" s="525" t="s">
        <v>2653</v>
      </c>
      <c r="F873" s="524" t="s">
        <v>2215</v>
      </c>
      <c r="G873" s="525" t="s">
        <v>3185</v>
      </c>
      <c r="H873" s="524" t="s">
        <v>3003</v>
      </c>
      <c r="I873" s="525" t="s">
        <v>3004</v>
      </c>
      <c r="J873" s="524" t="s">
        <v>2076</v>
      </c>
      <c r="K873" s="527" t="s">
        <v>2979</v>
      </c>
      <c r="L873" s="524" t="s">
        <v>1924</v>
      </c>
      <c r="M873" s="527"/>
      <c r="N873" s="524" t="s">
        <v>1924</v>
      </c>
      <c r="O873" s="527"/>
      <c r="P873" s="524" t="s">
        <v>1924</v>
      </c>
      <c r="Q873" s="527"/>
      <c r="R873" s="524" t="s">
        <v>1924</v>
      </c>
      <c r="S873" s="527"/>
      <c r="T873" s="524" t="s">
        <v>2991</v>
      </c>
      <c r="U873" s="527" t="s">
        <v>2992</v>
      </c>
      <c r="V873" s="524" t="s">
        <v>1924</v>
      </c>
      <c r="W873" s="527"/>
      <c r="X873" s="524" t="s">
        <v>1924</v>
      </c>
      <c r="Y873" s="527" t="s">
        <v>1924</v>
      </c>
      <c r="Z873" s="528"/>
      <c r="AA873" s="528" t="s">
        <v>1924</v>
      </c>
      <c r="AB873" s="528"/>
      <c r="AC873" s="528"/>
      <c r="AD873" s="528"/>
      <c r="AE873" s="528"/>
      <c r="AF873" s="528"/>
      <c r="AG873" s="528"/>
      <c r="AH873" s="528"/>
      <c r="AI873" s="529" t="s">
        <v>2877</v>
      </c>
      <c r="AJ873" s="529" t="s">
        <v>2877</v>
      </c>
      <c r="AK873" s="523" t="s">
        <v>3311</v>
      </c>
      <c r="AL873" s="523" t="s">
        <v>3315</v>
      </c>
    </row>
    <row r="874" spans="1:38" ht="17.25" customHeight="1">
      <c r="A874" s="518" t="str">
        <f t="shared" si="13"/>
        <v xml:space="preserve">A03AF051-00001 Concrete Work Superstructure Work Groove Joint        </v>
      </c>
      <c r="B874" s="523" t="s">
        <v>3316</v>
      </c>
      <c r="C874" s="523"/>
      <c r="D874" s="524" t="s">
        <v>2652</v>
      </c>
      <c r="E874" s="525" t="s">
        <v>2653</v>
      </c>
      <c r="F874" s="524" t="s">
        <v>2215</v>
      </c>
      <c r="G874" s="525" t="s">
        <v>3185</v>
      </c>
      <c r="H874" s="524" t="s">
        <v>3317</v>
      </c>
      <c r="I874" s="525" t="s">
        <v>3318</v>
      </c>
      <c r="J874" s="524" t="s">
        <v>1924</v>
      </c>
      <c r="K874" s="527"/>
      <c r="L874" s="524" t="s">
        <v>1924</v>
      </c>
      <c r="M874" s="527"/>
      <c r="N874" s="524" t="s">
        <v>1924</v>
      </c>
      <c r="O874" s="527"/>
      <c r="P874" s="524" t="s">
        <v>1924</v>
      </c>
      <c r="Q874" s="527"/>
      <c r="R874" s="524" t="s">
        <v>1924</v>
      </c>
      <c r="S874" s="527"/>
      <c r="T874" s="524" t="s">
        <v>1924</v>
      </c>
      <c r="U874" s="527" t="s">
        <v>1924</v>
      </c>
      <c r="V874" s="524" t="s">
        <v>1924</v>
      </c>
      <c r="W874" s="527"/>
      <c r="X874" s="524" t="s">
        <v>1924</v>
      </c>
      <c r="Y874" s="527"/>
      <c r="Z874" s="528"/>
      <c r="AA874" s="528" t="s">
        <v>2145</v>
      </c>
      <c r="AB874" s="528"/>
      <c r="AC874" s="528"/>
      <c r="AD874" s="528"/>
      <c r="AE874" s="528"/>
      <c r="AF874" s="528"/>
      <c r="AG874" s="528"/>
      <c r="AH874" s="528"/>
      <c r="AI874" s="529" t="s">
        <v>2091</v>
      </c>
      <c r="AJ874" s="529" t="s">
        <v>2091</v>
      </c>
      <c r="AK874" s="523" t="s">
        <v>3319</v>
      </c>
      <c r="AL874" s="523" t="s">
        <v>3316</v>
      </c>
    </row>
    <row r="875" spans="1:38" ht="17.25" customHeight="1">
      <c r="A875" s="518" t="str">
        <f t="shared" si="13"/>
        <v xml:space="preserve">A03AF054-00001 Concrete Work Superstructure Work System Form Heavy Duty Forms, Metal Framed Playwood forms     Including Form Tie, All Accessories, Sealing of Form Tie Hole, Separator &amp; Anchor Box out, Chamfer for Exposed Edge, Opening &amp; Sleeve, Shoring, Scaffording, Safety Measures and Shop Drawing  </v>
      </c>
      <c r="B875" s="523" t="s">
        <v>3320</v>
      </c>
      <c r="C875" s="523"/>
      <c r="D875" s="524" t="s">
        <v>2652</v>
      </c>
      <c r="E875" s="525" t="s">
        <v>2653</v>
      </c>
      <c r="F875" s="524" t="s">
        <v>2215</v>
      </c>
      <c r="G875" s="525" t="s">
        <v>3185</v>
      </c>
      <c r="H875" s="524" t="s">
        <v>3175</v>
      </c>
      <c r="I875" s="525" t="s">
        <v>3176</v>
      </c>
      <c r="J875" s="524" t="s">
        <v>2733</v>
      </c>
      <c r="K875" s="527" t="s">
        <v>3321</v>
      </c>
      <c r="L875" s="524" t="s">
        <v>1924</v>
      </c>
      <c r="M875" s="527"/>
      <c r="N875" s="524" t="s">
        <v>1924</v>
      </c>
      <c r="O875" s="527"/>
      <c r="P875" s="524" t="s">
        <v>1924</v>
      </c>
      <c r="Q875" s="527"/>
      <c r="R875" s="524" t="s">
        <v>1924</v>
      </c>
      <c r="S875" s="527"/>
      <c r="T875" s="524" t="s">
        <v>2461</v>
      </c>
      <c r="U875" s="527" t="s">
        <v>3178</v>
      </c>
      <c r="V875" s="524" t="s">
        <v>1924</v>
      </c>
      <c r="W875" s="527"/>
      <c r="X875" s="524" t="s">
        <v>1924</v>
      </c>
      <c r="Y875" s="527"/>
      <c r="Z875" s="528"/>
      <c r="AA875" s="528"/>
      <c r="AB875" s="528"/>
      <c r="AC875" s="528"/>
      <c r="AD875" s="528"/>
      <c r="AE875" s="528"/>
      <c r="AF875" s="528"/>
      <c r="AG875" s="528"/>
      <c r="AH875" s="528"/>
      <c r="AI875" s="529" t="s">
        <v>1926</v>
      </c>
      <c r="AJ875" s="529" t="s">
        <v>1926</v>
      </c>
      <c r="AK875" s="523" t="s">
        <v>3322</v>
      </c>
      <c r="AL875" s="523" t="s">
        <v>3320</v>
      </c>
    </row>
    <row r="876" spans="1:38" ht="17.25" customHeight="1">
      <c r="A876" s="518" t="str">
        <f t="shared" si="13"/>
        <v xml:space="preserve">A03AF055-00001 Concrete Work Superstructure Work System Support        </v>
      </c>
      <c r="B876" s="523" t="s">
        <v>3323</v>
      </c>
      <c r="C876" s="523"/>
      <c r="D876" s="524" t="s">
        <v>2652</v>
      </c>
      <c r="E876" s="525" t="s">
        <v>2653</v>
      </c>
      <c r="F876" s="524" t="s">
        <v>2215</v>
      </c>
      <c r="G876" s="525" t="s">
        <v>3185</v>
      </c>
      <c r="H876" s="524" t="s">
        <v>3181</v>
      </c>
      <c r="I876" s="525" t="s">
        <v>3182</v>
      </c>
      <c r="J876" s="524" t="s">
        <v>1924</v>
      </c>
      <c r="K876" s="527"/>
      <c r="L876" s="524" t="s">
        <v>1924</v>
      </c>
      <c r="M876" s="527"/>
      <c r="N876" s="524" t="s">
        <v>1924</v>
      </c>
      <c r="O876" s="527"/>
      <c r="P876" s="524" t="s">
        <v>1924</v>
      </c>
      <c r="Q876" s="527"/>
      <c r="R876" s="524" t="s">
        <v>1924</v>
      </c>
      <c r="S876" s="527"/>
      <c r="T876" s="524" t="s">
        <v>1924</v>
      </c>
      <c r="U876" s="527" t="s">
        <v>1924</v>
      </c>
      <c r="V876" s="524" t="s">
        <v>1924</v>
      </c>
      <c r="W876" s="527"/>
      <c r="X876" s="524" t="s">
        <v>1924</v>
      </c>
      <c r="Y876" s="527"/>
      <c r="Z876" s="528"/>
      <c r="AA876" s="528"/>
      <c r="AB876" s="528"/>
      <c r="AC876" s="528"/>
      <c r="AD876" s="528"/>
      <c r="AE876" s="528"/>
      <c r="AF876" s="528"/>
      <c r="AG876" s="528"/>
      <c r="AH876" s="528"/>
      <c r="AI876" s="529" t="s">
        <v>1926</v>
      </c>
      <c r="AJ876" s="529" t="s">
        <v>1926</v>
      </c>
      <c r="AK876" s="523" t="s">
        <v>3324</v>
      </c>
      <c r="AL876" s="523" t="s">
        <v>3323</v>
      </c>
    </row>
    <row r="877" spans="1:38" ht="17.25" customHeight="1">
      <c r="A877" s="518" t="str">
        <f t="shared" si="13"/>
        <v>A03AG029-00001 Concrete Work Equipment Foundation Work Anchor Bolt (Installation only)        M12</v>
      </c>
      <c r="B877" s="523" t="s">
        <v>3325</v>
      </c>
      <c r="C877" s="523"/>
      <c r="D877" s="524" t="s">
        <v>2652</v>
      </c>
      <c r="E877" s="525" t="s">
        <v>2653</v>
      </c>
      <c r="F877" s="524" t="s">
        <v>2218</v>
      </c>
      <c r="G877" s="525" t="s">
        <v>3326</v>
      </c>
      <c r="H877" s="524" t="s">
        <v>2655</v>
      </c>
      <c r="I877" s="525" t="s">
        <v>2656</v>
      </c>
      <c r="J877" s="524" t="s">
        <v>1924</v>
      </c>
      <c r="K877" s="527"/>
      <c r="L877" s="524" t="s">
        <v>1924</v>
      </c>
      <c r="M877" s="527"/>
      <c r="N877" s="524" t="s">
        <v>1924</v>
      </c>
      <c r="O877" s="527"/>
      <c r="P877" s="524" t="s">
        <v>1924</v>
      </c>
      <c r="Q877" s="527"/>
      <c r="R877" s="524" t="s">
        <v>1924</v>
      </c>
      <c r="S877" s="527"/>
      <c r="T877" s="524" t="s">
        <v>1924</v>
      </c>
      <c r="U877" s="527"/>
      <c r="V877" s="524" t="s">
        <v>1924</v>
      </c>
      <c r="W877" s="527"/>
      <c r="X877" s="524" t="s">
        <v>2657</v>
      </c>
      <c r="Y877" s="527" t="s">
        <v>3012</v>
      </c>
      <c r="Z877" s="528"/>
      <c r="AA877" s="528"/>
      <c r="AB877" s="528"/>
      <c r="AC877" s="528"/>
      <c r="AD877" s="528"/>
      <c r="AE877" s="528"/>
      <c r="AF877" s="528"/>
      <c r="AG877" s="528"/>
      <c r="AH877" s="528"/>
      <c r="AI877" s="529" t="s">
        <v>1446</v>
      </c>
      <c r="AJ877" s="529" t="s">
        <v>1446</v>
      </c>
      <c r="AK877" s="523" t="s">
        <v>3327</v>
      </c>
      <c r="AL877" s="523" t="s">
        <v>3325</v>
      </c>
    </row>
    <row r="878" spans="1:38" ht="17.25" customHeight="1">
      <c r="A878" s="518" t="str">
        <f t="shared" si="13"/>
        <v>A03AG029-00002 Concrete Work Equipment Foundation Work Anchor Bolt (Installation only)        M16</v>
      </c>
      <c r="B878" s="523" t="s">
        <v>3328</v>
      </c>
      <c r="C878" s="523"/>
      <c r="D878" s="524" t="s">
        <v>2652</v>
      </c>
      <c r="E878" s="525" t="s">
        <v>2653</v>
      </c>
      <c r="F878" s="524" t="s">
        <v>2218</v>
      </c>
      <c r="G878" s="525" t="s">
        <v>3326</v>
      </c>
      <c r="H878" s="524" t="s">
        <v>2655</v>
      </c>
      <c r="I878" s="525" t="s">
        <v>2656</v>
      </c>
      <c r="J878" s="524" t="s">
        <v>1924</v>
      </c>
      <c r="K878" s="527"/>
      <c r="L878" s="524" t="s">
        <v>1924</v>
      </c>
      <c r="M878" s="527"/>
      <c r="N878" s="524" t="s">
        <v>1924</v>
      </c>
      <c r="O878" s="527"/>
      <c r="P878" s="524" t="s">
        <v>1924</v>
      </c>
      <c r="Q878" s="527"/>
      <c r="R878" s="524" t="s">
        <v>1924</v>
      </c>
      <c r="S878" s="527"/>
      <c r="T878" s="524" t="s">
        <v>1924</v>
      </c>
      <c r="U878" s="527"/>
      <c r="V878" s="524" t="s">
        <v>1924</v>
      </c>
      <c r="W878" s="527"/>
      <c r="X878" s="524" t="s">
        <v>2661</v>
      </c>
      <c r="Y878" s="527" t="s">
        <v>3015</v>
      </c>
      <c r="Z878" s="528"/>
      <c r="AA878" s="528"/>
      <c r="AB878" s="528"/>
      <c r="AC878" s="528"/>
      <c r="AD878" s="528"/>
      <c r="AE878" s="528"/>
      <c r="AF878" s="528"/>
      <c r="AG878" s="528"/>
      <c r="AH878" s="528"/>
      <c r="AI878" s="529" t="s">
        <v>1446</v>
      </c>
      <c r="AJ878" s="529" t="s">
        <v>1446</v>
      </c>
      <c r="AK878" s="523" t="s">
        <v>3327</v>
      </c>
      <c r="AL878" s="523" t="s">
        <v>3328</v>
      </c>
    </row>
    <row r="879" spans="1:38" ht="17.25" customHeight="1">
      <c r="A879" s="518" t="str">
        <f t="shared" si="13"/>
        <v>A03AG029-00003 Concrete Work Equipment Foundation Work Anchor Bolt (Installation only)        M20</v>
      </c>
      <c r="B879" s="523" t="s">
        <v>3329</v>
      </c>
      <c r="C879" s="523"/>
      <c r="D879" s="524" t="s">
        <v>2652</v>
      </c>
      <c r="E879" s="525" t="s">
        <v>2653</v>
      </c>
      <c r="F879" s="524" t="s">
        <v>2218</v>
      </c>
      <c r="G879" s="525" t="s">
        <v>3326</v>
      </c>
      <c r="H879" s="524" t="s">
        <v>2655</v>
      </c>
      <c r="I879" s="525" t="s">
        <v>2656</v>
      </c>
      <c r="J879" s="524" t="s">
        <v>1924</v>
      </c>
      <c r="K879" s="527"/>
      <c r="L879" s="524" t="s">
        <v>1924</v>
      </c>
      <c r="M879" s="527"/>
      <c r="N879" s="524" t="s">
        <v>1924</v>
      </c>
      <c r="O879" s="527"/>
      <c r="P879" s="524" t="s">
        <v>1924</v>
      </c>
      <c r="Q879" s="527"/>
      <c r="R879" s="524" t="s">
        <v>1924</v>
      </c>
      <c r="S879" s="527"/>
      <c r="T879" s="524" t="s">
        <v>1924</v>
      </c>
      <c r="U879" s="527"/>
      <c r="V879" s="524" t="s">
        <v>1924</v>
      </c>
      <c r="W879" s="527"/>
      <c r="X879" s="524" t="s">
        <v>2664</v>
      </c>
      <c r="Y879" s="527" t="s">
        <v>3017</v>
      </c>
      <c r="Z879" s="528"/>
      <c r="AA879" s="528"/>
      <c r="AB879" s="528"/>
      <c r="AC879" s="528"/>
      <c r="AD879" s="528"/>
      <c r="AE879" s="528"/>
      <c r="AF879" s="528"/>
      <c r="AG879" s="528"/>
      <c r="AH879" s="528"/>
      <c r="AI879" s="529" t="s">
        <v>1446</v>
      </c>
      <c r="AJ879" s="529" t="s">
        <v>1446</v>
      </c>
      <c r="AK879" s="523" t="s">
        <v>3327</v>
      </c>
      <c r="AL879" s="523" t="s">
        <v>3329</v>
      </c>
    </row>
    <row r="880" spans="1:38" ht="17.25" customHeight="1">
      <c r="A880" s="518" t="str">
        <f t="shared" si="13"/>
        <v>A03AG029-00004 Concrete Work Equipment Foundation Work Anchor Bolt (Installation only)        M22</v>
      </c>
      <c r="B880" s="523" t="s">
        <v>3330</v>
      </c>
      <c r="C880" s="523"/>
      <c r="D880" s="524" t="s">
        <v>2652</v>
      </c>
      <c r="E880" s="525" t="s">
        <v>2653</v>
      </c>
      <c r="F880" s="524" t="s">
        <v>2218</v>
      </c>
      <c r="G880" s="525" t="s">
        <v>3326</v>
      </c>
      <c r="H880" s="524" t="s">
        <v>2655</v>
      </c>
      <c r="I880" s="525" t="s">
        <v>2656</v>
      </c>
      <c r="J880" s="524" t="s">
        <v>1924</v>
      </c>
      <c r="K880" s="527"/>
      <c r="L880" s="524" t="s">
        <v>1924</v>
      </c>
      <c r="M880" s="527"/>
      <c r="N880" s="524" t="s">
        <v>1924</v>
      </c>
      <c r="O880" s="527"/>
      <c r="P880" s="524" t="s">
        <v>1924</v>
      </c>
      <c r="Q880" s="527"/>
      <c r="R880" s="524" t="s">
        <v>1924</v>
      </c>
      <c r="S880" s="527"/>
      <c r="T880" s="524" t="s">
        <v>1924</v>
      </c>
      <c r="U880" s="527"/>
      <c r="V880" s="524" t="s">
        <v>1924</v>
      </c>
      <c r="W880" s="527"/>
      <c r="X880" s="524" t="s">
        <v>2667</v>
      </c>
      <c r="Y880" s="527" t="s">
        <v>3019</v>
      </c>
      <c r="Z880" s="528"/>
      <c r="AA880" s="528"/>
      <c r="AB880" s="528"/>
      <c r="AC880" s="528"/>
      <c r="AD880" s="528"/>
      <c r="AE880" s="528"/>
      <c r="AF880" s="528"/>
      <c r="AG880" s="528"/>
      <c r="AH880" s="528"/>
      <c r="AI880" s="529" t="s">
        <v>1446</v>
      </c>
      <c r="AJ880" s="529" t="s">
        <v>1446</v>
      </c>
      <c r="AK880" s="523" t="s">
        <v>3327</v>
      </c>
      <c r="AL880" s="523" t="s">
        <v>3330</v>
      </c>
    </row>
    <row r="881" spans="1:38" ht="17.25" customHeight="1">
      <c r="A881" s="518" t="str">
        <f t="shared" si="13"/>
        <v>A03AG029-00005 Concrete Work Equipment Foundation Work Anchor Bolt (Installation only)        M24</v>
      </c>
      <c r="B881" s="523" t="s">
        <v>3331</v>
      </c>
      <c r="C881" s="523"/>
      <c r="D881" s="524" t="s">
        <v>2652</v>
      </c>
      <c r="E881" s="525" t="s">
        <v>2653</v>
      </c>
      <c r="F881" s="524" t="s">
        <v>2218</v>
      </c>
      <c r="G881" s="525" t="s">
        <v>3326</v>
      </c>
      <c r="H881" s="524" t="s">
        <v>2655</v>
      </c>
      <c r="I881" s="525" t="s">
        <v>2656</v>
      </c>
      <c r="J881" s="524" t="s">
        <v>1924</v>
      </c>
      <c r="K881" s="527"/>
      <c r="L881" s="524" t="s">
        <v>1924</v>
      </c>
      <c r="M881" s="527"/>
      <c r="N881" s="524" t="s">
        <v>1924</v>
      </c>
      <c r="O881" s="527"/>
      <c r="P881" s="524" t="s">
        <v>1924</v>
      </c>
      <c r="Q881" s="527"/>
      <c r="R881" s="524" t="s">
        <v>1924</v>
      </c>
      <c r="S881" s="527"/>
      <c r="T881" s="524" t="s">
        <v>1924</v>
      </c>
      <c r="U881" s="527"/>
      <c r="V881" s="524" t="s">
        <v>1924</v>
      </c>
      <c r="W881" s="527"/>
      <c r="X881" s="524" t="s">
        <v>2670</v>
      </c>
      <c r="Y881" s="527" t="s">
        <v>3021</v>
      </c>
      <c r="Z881" s="528"/>
      <c r="AA881" s="528"/>
      <c r="AB881" s="528"/>
      <c r="AC881" s="528"/>
      <c r="AD881" s="528"/>
      <c r="AE881" s="528"/>
      <c r="AF881" s="528"/>
      <c r="AG881" s="528"/>
      <c r="AH881" s="528"/>
      <c r="AI881" s="529" t="s">
        <v>1446</v>
      </c>
      <c r="AJ881" s="529" t="s">
        <v>1446</v>
      </c>
      <c r="AK881" s="523" t="s">
        <v>3327</v>
      </c>
      <c r="AL881" s="523" t="s">
        <v>3331</v>
      </c>
    </row>
    <row r="882" spans="1:38" ht="17.25" customHeight="1">
      <c r="A882" s="518" t="str">
        <f t="shared" si="13"/>
        <v>A03AG029-00006 Concrete Work Equipment Foundation Work Anchor Bolt (Installation only)        M30</v>
      </c>
      <c r="B882" s="523" t="s">
        <v>3332</v>
      </c>
      <c r="C882" s="523"/>
      <c r="D882" s="524" t="s">
        <v>2652</v>
      </c>
      <c r="E882" s="525" t="s">
        <v>2653</v>
      </c>
      <c r="F882" s="524" t="s">
        <v>2218</v>
      </c>
      <c r="G882" s="525" t="s">
        <v>3326</v>
      </c>
      <c r="H882" s="524" t="s">
        <v>2655</v>
      </c>
      <c r="I882" s="525" t="s">
        <v>2656</v>
      </c>
      <c r="J882" s="524" t="s">
        <v>1924</v>
      </c>
      <c r="K882" s="527"/>
      <c r="L882" s="524" t="s">
        <v>1924</v>
      </c>
      <c r="M882" s="527"/>
      <c r="N882" s="524" t="s">
        <v>1924</v>
      </c>
      <c r="O882" s="527"/>
      <c r="P882" s="524" t="s">
        <v>1924</v>
      </c>
      <c r="Q882" s="527"/>
      <c r="R882" s="524" t="s">
        <v>1924</v>
      </c>
      <c r="S882" s="527"/>
      <c r="T882" s="524" t="s">
        <v>1924</v>
      </c>
      <c r="U882" s="527"/>
      <c r="V882" s="524" t="s">
        <v>1924</v>
      </c>
      <c r="W882" s="527"/>
      <c r="X882" s="524" t="s">
        <v>2673</v>
      </c>
      <c r="Y882" s="527" t="s">
        <v>3023</v>
      </c>
      <c r="Z882" s="528"/>
      <c r="AA882" s="528"/>
      <c r="AB882" s="528"/>
      <c r="AC882" s="528"/>
      <c r="AD882" s="528"/>
      <c r="AE882" s="528"/>
      <c r="AF882" s="528"/>
      <c r="AG882" s="528"/>
      <c r="AH882" s="528"/>
      <c r="AI882" s="529" t="s">
        <v>1446</v>
      </c>
      <c r="AJ882" s="529" t="s">
        <v>1446</v>
      </c>
      <c r="AK882" s="523" t="s">
        <v>3327</v>
      </c>
      <c r="AL882" s="523" t="s">
        <v>3332</v>
      </c>
    </row>
    <row r="883" spans="1:38" s="549" customFormat="1" ht="17.25" customHeight="1">
      <c r="A883" s="518" t="str">
        <f t="shared" si="13"/>
        <v>A03AG029-00007 Concrete Work Equipment Foundation Work Anchor Bolt (Installation only)        M33</v>
      </c>
      <c r="B883" s="523" t="s">
        <v>3333</v>
      </c>
      <c r="C883" s="523"/>
      <c r="D883" s="524" t="s">
        <v>2652</v>
      </c>
      <c r="E883" s="525" t="s">
        <v>2653</v>
      </c>
      <c r="F883" s="524" t="s">
        <v>2218</v>
      </c>
      <c r="G883" s="525" t="s">
        <v>3326</v>
      </c>
      <c r="H883" s="524" t="s">
        <v>2655</v>
      </c>
      <c r="I883" s="525" t="s">
        <v>2656</v>
      </c>
      <c r="J883" s="524" t="s">
        <v>1924</v>
      </c>
      <c r="K883" s="527"/>
      <c r="L883" s="524" t="s">
        <v>1924</v>
      </c>
      <c r="M883" s="527"/>
      <c r="N883" s="524" t="s">
        <v>1924</v>
      </c>
      <c r="O883" s="527"/>
      <c r="P883" s="524" t="s">
        <v>1924</v>
      </c>
      <c r="Q883" s="527"/>
      <c r="R883" s="524" t="s">
        <v>1924</v>
      </c>
      <c r="S883" s="527"/>
      <c r="T883" s="524" t="s">
        <v>1924</v>
      </c>
      <c r="U883" s="527"/>
      <c r="V883" s="524" t="s">
        <v>1924</v>
      </c>
      <c r="W883" s="527"/>
      <c r="X883" s="524" t="s">
        <v>2676</v>
      </c>
      <c r="Y883" s="527" t="s">
        <v>3025</v>
      </c>
      <c r="Z883" s="528"/>
      <c r="AA883" s="528"/>
      <c r="AB883" s="528"/>
      <c r="AC883" s="528"/>
      <c r="AD883" s="528"/>
      <c r="AE883" s="528"/>
      <c r="AF883" s="528"/>
      <c r="AG883" s="528"/>
      <c r="AH883" s="528"/>
      <c r="AI883" s="529" t="s">
        <v>1446</v>
      </c>
      <c r="AJ883" s="529" t="s">
        <v>1446</v>
      </c>
      <c r="AK883" s="523" t="s">
        <v>3327</v>
      </c>
      <c r="AL883" s="523" t="s">
        <v>3333</v>
      </c>
    </row>
    <row r="884" spans="1:38" s="549" customFormat="1" ht="17.25" customHeight="1">
      <c r="A884" s="518" t="str">
        <f t="shared" si="13"/>
        <v>A03AG029-00008 Concrete Work Equipment Foundation Work Anchor Bolt (Installation only)        M36</v>
      </c>
      <c r="B884" s="523" t="s">
        <v>3334</v>
      </c>
      <c r="C884" s="523"/>
      <c r="D884" s="524" t="s">
        <v>2652</v>
      </c>
      <c r="E884" s="525" t="s">
        <v>2653</v>
      </c>
      <c r="F884" s="524" t="s">
        <v>2218</v>
      </c>
      <c r="G884" s="525" t="s">
        <v>3326</v>
      </c>
      <c r="H884" s="524" t="s">
        <v>2655</v>
      </c>
      <c r="I884" s="525" t="s">
        <v>2656</v>
      </c>
      <c r="J884" s="524" t="s">
        <v>1924</v>
      </c>
      <c r="K884" s="527"/>
      <c r="L884" s="524" t="s">
        <v>1924</v>
      </c>
      <c r="M884" s="527"/>
      <c r="N884" s="524" t="s">
        <v>1924</v>
      </c>
      <c r="O884" s="527"/>
      <c r="P884" s="524" t="s">
        <v>1924</v>
      </c>
      <c r="Q884" s="527"/>
      <c r="R884" s="524" t="s">
        <v>1924</v>
      </c>
      <c r="S884" s="527"/>
      <c r="T884" s="524" t="s">
        <v>1924</v>
      </c>
      <c r="U884" s="527"/>
      <c r="V884" s="524" t="s">
        <v>1924</v>
      </c>
      <c r="W884" s="527"/>
      <c r="X884" s="524" t="s">
        <v>2679</v>
      </c>
      <c r="Y884" s="527" t="s">
        <v>3027</v>
      </c>
      <c r="Z884" s="528"/>
      <c r="AA884" s="528"/>
      <c r="AB884" s="528"/>
      <c r="AC884" s="528"/>
      <c r="AD884" s="528"/>
      <c r="AE884" s="528"/>
      <c r="AF884" s="528"/>
      <c r="AG884" s="528"/>
      <c r="AH884" s="528"/>
      <c r="AI884" s="529" t="s">
        <v>1446</v>
      </c>
      <c r="AJ884" s="529" t="s">
        <v>1446</v>
      </c>
      <c r="AK884" s="523" t="s">
        <v>3327</v>
      </c>
      <c r="AL884" s="523" t="s">
        <v>3334</v>
      </c>
    </row>
    <row r="885" spans="1:38" ht="17.25" customHeight="1">
      <c r="A885" s="518" t="str">
        <f t="shared" si="13"/>
        <v>A03AG029-00009 Concrete Work Equipment Foundation Work Anchor Bolt (Installation only)        M42</v>
      </c>
      <c r="B885" s="523" t="s">
        <v>3335</v>
      </c>
      <c r="C885" s="523"/>
      <c r="D885" s="524" t="s">
        <v>2652</v>
      </c>
      <c r="E885" s="525" t="s">
        <v>2653</v>
      </c>
      <c r="F885" s="524" t="s">
        <v>2218</v>
      </c>
      <c r="G885" s="525" t="s">
        <v>3326</v>
      </c>
      <c r="H885" s="524" t="s">
        <v>2655</v>
      </c>
      <c r="I885" s="525" t="s">
        <v>2656</v>
      </c>
      <c r="J885" s="524" t="s">
        <v>1924</v>
      </c>
      <c r="K885" s="527"/>
      <c r="L885" s="524" t="s">
        <v>1924</v>
      </c>
      <c r="M885" s="527"/>
      <c r="N885" s="524" t="s">
        <v>1924</v>
      </c>
      <c r="O885" s="527"/>
      <c r="P885" s="524" t="s">
        <v>1924</v>
      </c>
      <c r="Q885" s="527"/>
      <c r="R885" s="524" t="s">
        <v>1924</v>
      </c>
      <c r="S885" s="527"/>
      <c r="T885" s="524" t="s">
        <v>1924</v>
      </c>
      <c r="U885" s="527"/>
      <c r="V885" s="524" t="s">
        <v>1924</v>
      </c>
      <c r="W885" s="527"/>
      <c r="X885" s="524" t="s">
        <v>2682</v>
      </c>
      <c r="Y885" s="527" t="s">
        <v>3029</v>
      </c>
      <c r="Z885" s="528"/>
      <c r="AA885" s="528"/>
      <c r="AB885" s="528"/>
      <c r="AC885" s="528"/>
      <c r="AD885" s="528"/>
      <c r="AE885" s="528"/>
      <c r="AF885" s="528"/>
      <c r="AG885" s="528"/>
      <c r="AH885" s="528"/>
      <c r="AI885" s="529" t="s">
        <v>1446</v>
      </c>
      <c r="AJ885" s="529" t="s">
        <v>1446</v>
      </c>
      <c r="AK885" s="523" t="s">
        <v>3327</v>
      </c>
      <c r="AL885" s="523" t="s">
        <v>3335</v>
      </c>
    </row>
    <row r="886" spans="1:38" ht="17.25" customHeight="1">
      <c r="A886" s="518" t="str">
        <f t="shared" si="13"/>
        <v>A03AG029-00010 Concrete Work Equipment Foundation Work Anchor Bolt (Installation only)        M48</v>
      </c>
      <c r="B886" s="523" t="s">
        <v>3336</v>
      </c>
      <c r="C886" s="523"/>
      <c r="D886" s="524" t="s">
        <v>2652</v>
      </c>
      <c r="E886" s="525" t="s">
        <v>2653</v>
      </c>
      <c r="F886" s="524" t="s">
        <v>2218</v>
      </c>
      <c r="G886" s="525" t="s">
        <v>3326</v>
      </c>
      <c r="H886" s="524" t="s">
        <v>2655</v>
      </c>
      <c r="I886" s="525" t="s">
        <v>2656</v>
      </c>
      <c r="J886" s="524" t="s">
        <v>1924</v>
      </c>
      <c r="K886" s="527"/>
      <c r="L886" s="524" t="s">
        <v>1924</v>
      </c>
      <c r="M886" s="527"/>
      <c r="N886" s="524" t="s">
        <v>1924</v>
      </c>
      <c r="O886" s="527"/>
      <c r="P886" s="524" t="s">
        <v>1924</v>
      </c>
      <c r="Q886" s="527"/>
      <c r="R886" s="524" t="s">
        <v>1924</v>
      </c>
      <c r="S886" s="527"/>
      <c r="T886" s="524" t="s">
        <v>1924</v>
      </c>
      <c r="U886" s="527"/>
      <c r="V886" s="524" t="s">
        <v>1924</v>
      </c>
      <c r="W886" s="527"/>
      <c r="X886" s="524" t="s">
        <v>2685</v>
      </c>
      <c r="Y886" s="527" t="s">
        <v>3031</v>
      </c>
      <c r="Z886" s="528"/>
      <c r="AA886" s="528"/>
      <c r="AB886" s="528"/>
      <c r="AC886" s="528"/>
      <c r="AD886" s="528"/>
      <c r="AE886" s="528"/>
      <c r="AF886" s="528"/>
      <c r="AG886" s="528"/>
      <c r="AH886" s="528"/>
      <c r="AI886" s="529" t="s">
        <v>1446</v>
      </c>
      <c r="AJ886" s="529" t="s">
        <v>1446</v>
      </c>
      <c r="AK886" s="523" t="s">
        <v>3327</v>
      </c>
      <c r="AL886" s="523" t="s">
        <v>3336</v>
      </c>
    </row>
    <row r="887" spans="1:38" ht="17.25" customHeight="1">
      <c r="A887" s="518" t="str">
        <f t="shared" si="13"/>
        <v>A03AG029-00011 Concrete Work Equipment Foundation Work Anchor Bolt (Installation only)        M52</v>
      </c>
      <c r="B887" s="523" t="s">
        <v>3337</v>
      </c>
      <c r="C887" s="523"/>
      <c r="D887" s="524" t="s">
        <v>2652</v>
      </c>
      <c r="E887" s="525" t="s">
        <v>2653</v>
      </c>
      <c r="F887" s="524" t="s">
        <v>2218</v>
      </c>
      <c r="G887" s="525" t="s">
        <v>3326</v>
      </c>
      <c r="H887" s="524" t="s">
        <v>2655</v>
      </c>
      <c r="I887" s="525" t="s">
        <v>2656</v>
      </c>
      <c r="J887" s="524" t="s">
        <v>1924</v>
      </c>
      <c r="K887" s="527"/>
      <c r="L887" s="524" t="s">
        <v>1924</v>
      </c>
      <c r="M887" s="527"/>
      <c r="N887" s="524" t="s">
        <v>1924</v>
      </c>
      <c r="O887" s="527"/>
      <c r="P887" s="524" t="s">
        <v>1924</v>
      </c>
      <c r="Q887" s="527"/>
      <c r="R887" s="524" t="s">
        <v>1924</v>
      </c>
      <c r="S887" s="527"/>
      <c r="T887" s="524" t="s">
        <v>1924</v>
      </c>
      <c r="U887" s="527"/>
      <c r="V887" s="524" t="s">
        <v>1924</v>
      </c>
      <c r="W887" s="527"/>
      <c r="X887" s="524" t="s">
        <v>2688</v>
      </c>
      <c r="Y887" s="527" t="s">
        <v>3033</v>
      </c>
      <c r="Z887" s="528"/>
      <c r="AA887" s="528"/>
      <c r="AB887" s="528"/>
      <c r="AC887" s="528"/>
      <c r="AD887" s="528"/>
      <c r="AE887" s="528"/>
      <c r="AF887" s="528"/>
      <c r="AG887" s="528"/>
      <c r="AH887" s="528"/>
      <c r="AI887" s="529" t="s">
        <v>1446</v>
      </c>
      <c r="AJ887" s="529" t="s">
        <v>1446</v>
      </c>
      <c r="AK887" s="523" t="s">
        <v>3327</v>
      </c>
      <c r="AL887" s="523" t="s">
        <v>3337</v>
      </c>
    </row>
    <row r="888" spans="1:38" ht="17.25" customHeight="1">
      <c r="A888" s="518" t="str">
        <f t="shared" si="13"/>
        <v>A03AG029-00012 Concrete Work Equipment Foundation Work Anchor Bolt (Installation only)        M56</v>
      </c>
      <c r="B888" s="523" t="s">
        <v>3338</v>
      </c>
      <c r="C888" s="523"/>
      <c r="D888" s="524" t="s">
        <v>2652</v>
      </c>
      <c r="E888" s="525" t="s">
        <v>2653</v>
      </c>
      <c r="F888" s="524" t="s">
        <v>2218</v>
      </c>
      <c r="G888" s="525" t="s">
        <v>3326</v>
      </c>
      <c r="H888" s="524" t="s">
        <v>2655</v>
      </c>
      <c r="I888" s="525" t="s">
        <v>2656</v>
      </c>
      <c r="J888" s="524" t="s">
        <v>1924</v>
      </c>
      <c r="K888" s="527"/>
      <c r="L888" s="524" t="s">
        <v>1924</v>
      </c>
      <c r="M888" s="527"/>
      <c r="N888" s="524" t="s">
        <v>1924</v>
      </c>
      <c r="O888" s="527"/>
      <c r="P888" s="524" t="s">
        <v>1924</v>
      </c>
      <c r="Q888" s="527"/>
      <c r="R888" s="524" t="s">
        <v>1924</v>
      </c>
      <c r="S888" s="527"/>
      <c r="T888" s="524" t="s">
        <v>1924</v>
      </c>
      <c r="U888" s="527"/>
      <c r="V888" s="524" t="s">
        <v>1924</v>
      </c>
      <c r="W888" s="527"/>
      <c r="X888" s="524" t="s">
        <v>2691</v>
      </c>
      <c r="Y888" s="527" t="s">
        <v>3035</v>
      </c>
      <c r="Z888" s="528"/>
      <c r="AA888" s="528"/>
      <c r="AB888" s="528"/>
      <c r="AC888" s="528"/>
      <c r="AD888" s="528"/>
      <c r="AE888" s="528"/>
      <c r="AF888" s="528"/>
      <c r="AG888" s="528"/>
      <c r="AH888" s="528"/>
      <c r="AI888" s="529" t="s">
        <v>1446</v>
      </c>
      <c r="AJ888" s="529" t="s">
        <v>1446</v>
      </c>
      <c r="AK888" s="523" t="s">
        <v>3327</v>
      </c>
      <c r="AL888" s="523" t="s">
        <v>3338</v>
      </c>
    </row>
    <row r="889" spans="1:38" ht="17.25" customHeight="1">
      <c r="A889" s="518" t="str">
        <f t="shared" si="13"/>
        <v>A03AG029-00013 Concrete Work Equipment Foundation Work Anchor Bolt (Installation only)        M64</v>
      </c>
      <c r="B889" s="523" t="s">
        <v>3339</v>
      </c>
      <c r="C889" s="523"/>
      <c r="D889" s="524" t="s">
        <v>2652</v>
      </c>
      <c r="E889" s="525" t="s">
        <v>2653</v>
      </c>
      <c r="F889" s="524" t="s">
        <v>2218</v>
      </c>
      <c r="G889" s="525" t="s">
        <v>3326</v>
      </c>
      <c r="H889" s="524" t="s">
        <v>2655</v>
      </c>
      <c r="I889" s="525" t="s">
        <v>2656</v>
      </c>
      <c r="J889" s="524" t="s">
        <v>1924</v>
      </c>
      <c r="K889" s="527"/>
      <c r="L889" s="524" t="s">
        <v>1924</v>
      </c>
      <c r="M889" s="527"/>
      <c r="N889" s="524" t="s">
        <v>1924</v>
      </c>
      <c r="O889" s="527"/>
      <c r="P889" s="524" t="s">
        <v>1924</v>
      </c>
      <c r="Q889" s="527"/>
      <c r="R889" s="524" t="s">
        <v>1924</v>
      </c>
      <c r="S889" s="527"/>
      <c r="T889" s="524" t="s">
        <v>1924</v>
      </c>
      <c r="U889" s="527"/>
      <c r="V889" s="524" t="s">
        <v>1924</v>
      </c>
      <c r="W889" s="527"/>
      <c r="X889" s="524" t="s">
        <v>2694</v>
      </c>
      <c r="Y889" s="527" t="s">
        <v>3037</v>
      </c>
      <c r="Z889" s="528"/>
      <c r="AA889" s="528"/>
      <c r="AB889" s="528"/>
      <c r="AC889" s="528"/>
      <c r="AD889" s="528"/>
      <c r="AE889" s="528"/>
      <c r="AF889" s="528"/>
      <c r="AG889" s="528"/>
      <c r="AH889" s="528"/>
      <c r="AI889" s="529" t="s">
        <v>1446</v>
      </c>
      <c r="AJ889" s="529" t="s">
        <v>1446</v>
      </c>
      <c r="AK889" s="523" t="s">
        <v>3327</v>
      </c>
      <c r="AL889" s="523" t="s">
        <v>3339</v>
      </c>
    </row>
    <row r="890" spans="1:38" ht="17.25" customHeight="1">
      <c r="A890" s="518" t="str">
        <f t="shared" si="13"/>
        <v>A03AG029-00014 Concrete Work Equipment Foundation Work Anchor Bolt (Installation only)        M72</v>
      </c>
      <c r="B890" s="523" t="s">
        <v>3340</v>
      </c>
      <c r="C890" s="523"/>
      <c r="D890" s="524" t="s">
        <v>2652</v>
      </c>
      <c r="E890" s="525" t="s">
        <v>2653</v>
      </c>
      <c r="F890" s="524" t="s">
        <v>2218</v>
      </c>
      <c r="G890" s="525" t="s">
        <v>3326</v>
      </c>
      <c r="H890" s="524" t="s">
        <v>2655</v>
      </c>
      <c r="I890" s="525" t="s">
        <v>2656</v>
      </c>
      <c r="J890" s="524" t="s">
        <v>1924</v>
      </c>
      <c r="K890" s="527"/>
      <c r="L890" s="524" t="s">
        <v>1924</v>
      </c>
      <c r="M890" s="527"/>
      <c r="N890" s="524" t="s">
        <v>1924</v>
      </c>
      <c r="O890" s="527"/>
      <c r="P890" s="524" t="s">
        <v>1924</v>
      </c>
      <c r="Q890" s="527"/>
      <c r="R890" s="524" t="s">
        <v>1924</v>
      </c>
      <c r="S890" s="527"/>
      <c r="T890" s="524" t="s">
        <v>1924</v>
      </c>
      <c r="U890" s="527"/>
      <c r="V890" s="524" t="s">
        <v>1924</v>
      </c>
      <c r="W890" s="527"/>
      <c r="X890" s="524" t="s">
        <v>2697</v>
      </c>
      <c r="Y890" s="527" t="s">
        <v>3039</v>
      </c>
      <c r="Z890" s="528"/>
      <c r="AA890" s="528"/>
      <c r="AB890" s="528"/>
      <c r="AC890" s="528"/>
      <c r="AD890" s="528"/>
      <c r="AE890" s="528"/>
      <c r="AF890" s="528"/>
      <c r="AG890" s="528"/>
      <c r="AH890" s="528"/>
      <c r="AI890" s="529" t="s">
        <v>1446</v>
      </c>
      <c r="AJ890" s="529" t="s">
        <v>1446</v>
      </c>
      <c r="AK890" s="523" t="s">
        <v>3327</v>
      </c>
      <c r="AL890" s="523" t="s">
        <v>3340</v>
      </c>
    </row>
    <row r="891" spans="1:38" ht="17.25" customHeight="1">
      <c r="A891" s="518" t="str">
        <f t="shared" si="13"/>
        <v>A03AG029-00015 Concrete Work Equipment Foundation Work Anchor Bolt (Installation only)        M76</v>
      </c>
      <c r="B891" s="523" t="s">
        <v>3341</v>
      </c>
      <c r="C891" s="523"/>
      <c r="D891" s="524" t="s">
        <v>2652</v>
      </c>
      <c r="E891" s="525" t="s">
        <v>2653</v>
      </c>
      <c r="F891" s="524" t="s">
        <v>2218</v>
      </c>
      <c r="G891" s="525" t="s">
        <v>3326</v>
      </c>
      <c r="H891" s="524" t="s">
        <v>2655</v>
      </c>
      <c r="I891" s="525" t="s">
        <v>2656</v>
      </c>
      <c r="J891" s="524" t="s">
        <v>1924</v>
      </c>
      <c r="K891" s="527"/>
      <c r="L891" s="524" t="s">
        <v>1924</v>
      </c>
      <c r="M891" s="527"/>
      <c r="N891" s="524" t="s">
        <v>1924</v>
      </c>
      <c r="O891" s="527"/>
      <c r="P891" s="524" t="s">
        <v>1924</v>
      </c>
      <c r="Q891" s="527"/>
      <c r="R891" s="524" t="s">
        <v>1924</v>
      </c>
      <c r="S891" s="527"/>
      <c r="T891" s="524" t="s">
        <v>1924</v>
      </c>
      <c r="U891" s="527"/>
      <c r="V891" s="524" t="s">
        <v>1924</v>
      </c>
      <c r="W891" s="527"/>
      <c r="X891" s="524" t="s">
        <v>2701</v>
      </c>
      <c r="Y891" s="527" t="s">
        <v>3041</v>
      </c>
      <c r="Z891" s="528"/>
      <c r="AA891" s="528"/>
      <c r="AB891" s="528"/>
      <c r="AC891" s="528"/>
      <c r="AD891" s="528"/>
      <c r="AE891" s="528"/>
      <c r="AF891" s="528"/>
      <c r="AG891" s="528"/>
      <c r="AH891" s="528"/>
      <c r="AI891" s="529" t="s">
        <v>1446</v>
      </c>
      <c r="AJ891" s="529" t="s">
        <v>1446</v>
      </c>
      <c r="AK891" s="523" t="s">
        <v>3327</v>
      </c>
      <c r="AL891" s="523" t="s">
        <v>3341</v>
      </c>
    </row>
    <row r="892" spans="1:38" ht="17.25" customHeight="1">
      <c r="A892" s="518" t="str">
        <f t="shared" si="13"/>
        <v>A03AG029-00016 Concrete Work Equipment Foundation Work Anchor Bolt (Installation only)        Over M76</v>
      </c>
      <c r="B892" s="523" t="s">
        <v>3342</v>
      </c>
      <c r="C892" s="523"/>
      <c r="D892" s="524" t="s">
        <v>2652</v>
      </c>
      <c r="E892" s="525" t="s">
        <v>2653</v>
      </c>
      <c r="F892" s="524" t="s">
        <v>2218</v>
      </c>
      <c r="G892" s="525" t="s">
        <v>3326</v>
      </c>
      <c r="H892" s="524" t="s">
        <v>2655</v>
      </c>
      <c r="I892" s="525" t="s">
        <v>2656</v>
      </c>
      <c r="J892" s="524" t="s">
        <v>1924</v>
      </c>
      <c r="K892" s="527"/>
      <c r="L892" s="524" t="s">
        <v>1924</v>
      </c>
      <c r="M892" s="527"/>
      <c r="N892" s="524" t="s">
        <v>1924</v>
      </c>
      <c r="O892" s="527"/>
      <c r="P892" s="524" t="s">
        <v>1924</v>
      </c>
      <c r="Q892" s="527"/>
      <c r="R892" s="524" t="s">
        <v>1924</v>
      </c>
      <c r="S892" s="527"/>
      <c r="T892" s="524" t="s">
        <v>1924</v>
      </c>
      <c r="U892" s="527"/>
      <c r="V892" s="524" t="s">
        <v>1924</v>
      </c>
      <c r="W892" s="527"/>
      <c r="X892" s="524" t="s">
        <v>2704</v>
      </c>
      <c r="Y892" s="527" t="s">
        <v>3043</v>
      </c>
      <c r="Z892" s="528"/>
      <c r="AA892" s="528"/>
      <c r="AB892" s="528"/>
      <c r="AC892" s="528"/>
      <c r="AD892" s="528"/>
      <c r="AE892" s="528"/>
      <c r="AF892" s="528"/>
      <c r="AG892" s="528"/>
      <c r="AH892" s="528"/>
      <c r="AI892" s="529" t="s">
        <v>1446</v>
      </c>
      <c r="AJ892" s="529" t="s">
        <v>1446</v>
      </c>
      <c r="AK892" s="523" t="s">
        <v>3327</v>
      </c>
      <c r="AL892" s="523" t="s">
        <v>3342</v>
      </c>
    </row>
    <row r="893" spans="1:38" ht="17.25" customHeight="1">
      <c r="A893" s="518" t="str">
        <f t="shared" si="13"/>
        <v>A03AG029-00017 Concrete Work Equipment Foundation Work Anchor Bolt (Installation only)        M27</v>
      </c>
      <c r="B893" s="523" t="s">
        <v>3343</v>
      </c>
      <c r="C893" s="523"/>
      <c r="D893" s="524" t="s">
        <v>2652</v>
      </c>
      <c r="E893" s="525" t="s">
        <v>2653</v>
      </c>
      <c r="F893" s="524" t="s">
        <v>2218</v>
      </c>
      <c r="G893" s="525" t="s">
        <v>3326</v>
      </c>
      <c r="H893" s="524" t="s">
        <v>2655</v>
      </c>
      <c r="I893" s="525" t="s">
        <v>2656</v>
      </c>
      <c r="J893" s="524" t="s">
        <v>1924</v>
      </c>
      <c r="K893" s="527"/>
      <c r="L893" s="524" t="s">
        <v>1924</v>
      </c>
      <c r="M893" s="527"/>
      <c r="N893" s="524" t="s">
        <v>1924</v>
      </c>
      <c r="O893" s="527"/>
      <c r="P893" s="524" t="s">
        <v>1924</v>
      </c>
      <c r="Q893" s="527"/>
      <c r="R893" s="524" t="s">
        <v>1924</v>
      </c>
      <c r="S893" s="527"/>
      <c r="T893" s="524" t="s">
        <v>1924</v>
      </c>
      <c r="U893" s="527"/>
      <c r="V893" s="524" t="s">
        <v>1924</v>
      </c>
      <c r="W893" s="527"/>
      <c r="X893" s="524" t="s">
        <v>2707</v>
      </c>
      <c r="Y893" s="527" t="s">
        <v>2708</v>
      </c>
      <c r="Z893" s="528"/>
      <c r="AA893" s="528"/>
      <c r="AB893" s="528"/>
      <c r="AC893" s="528"/>
      <c r="AD893" s="528"/>
      <c r="AE893" s="528"/>
      <c r="AF893" s="528"/>
      <c r="AG893" s="528"/>
      <c r="AH893" s="528"/>
      <c r="AI893" s="529" t="s">
        <v>1446</v>
      </c>
      <c r="AJ893" s="529" t="s">
        <v>1446</v>
      </c>
      <c r="AK893" s="523" t="s">
        <v>3327</v>
      </c>
      <c r="AL893" s="523" t="s">
        <v>3343</v>
      </c>
    </row>
    <row r="894" spans="1:38" ht="17.25" customHeight="1">
      <c r="A894" s="518" t="str">
        <f t="shared" si="13"/>
        <v>A03AG329-00001 Concrete Work Equipment Foundation Work Anchor Bolt (Purchase &amp; Installation)        M12</v>
      </c>
      <c r="B894" s="539" t="s">
        <v>3344</v>
      </c>
      <c r="C894" s="539"/>
      <c r="D894" s="540" t="s">
        <v>2652</v>
      </c>
      <c r="E894" s="541" t="s">
        <v>2653</v>
      </c>
      <c r="F894" s="540" t="s">
        <v>2218</v>
      </c>
      <c r="G894" s="541" t="s">
        <v>3326</v>
      </c>
      <c r="H894" s="540" t="s">
        <v>2710</v>
      </c>
      <c r="I894" s="541" t="s">
        <v>2711</v>
      </c>
      <c r="J894" s="540" t="s">
        <v>1924</v>
      </c>
      <c r="K894" s="542"/>
      <c r="L894" s="540" t="s">
        <v>1924</v>
      </c>
      <c r="M894" s="542"/>
      <c r="N894" s="540" t="s">
        <v>1924</v>
      </c>
      <c r="O894" s="542"/>
      <c r="P894" s="540" t="s">
        <v>1924</v>
      </c>
      <c r="Q894" s="542"/>
      <c r="R894" s="540" t="s">
        <v>1924</v>
      </c>
      <c r="S894" s="542"/>
      <c r="T894" s="540" t="s">
        <v>1924</v>
      </c>
      <c r="U894" s="542"/>
      <c r="V894" s="540" t="s">
        <v>1924</v>
      </c>
      <c r="W894" s="542"/>
      <c r="X894" s="540" t="s">
        <v>2657</v>
      </c>
      <c r="Y894" s="542" t="s">
        <v>3012</v>
      </c>
      <c r="Z894" s="543"/>
      <c r="AA894" s="543"/>
      <c r="AB894" s="543"/>
      <c r="AC894" s="543"/>
      <c r="AD894" s="543"/>
      <c r="AE894" s="543"/>
      <c r="AF894" s="543"/>
      <c r="AG894" s="543"/>
      <c r="AH894" s="543"/>
      <c r="AI894" s="544" t="s">
        <v>1446</v>
      </c>
      <c r="AJ894" s="544" t="s">
        <v>1446</v>
      </c>
      <c r="AK894" s="539" t="s">
        <v>3345</v>
      </c>
      <c r="AL894" s="539" t="s">
        <v>3344</v>
      </c>
    </row>
    <row r="895" spans="1:38" ht="17.25" customHeight="1">
      <c r="A895" s="518" t="str">
        <f t="shared" si="13"/>
        <v>A03AG329-00002 Concrete Work Equipment Foundation Work Anchor Bolt (Purchase &amp; Installation)        M16</v>
      </c>
      <c r="B895" s="539" t="s">
        <v>3346</v>
      </c>
      <c r="C895" s="539"/>
      <c r="D895" s="540" t="s">
        <v>2652</v>
      </c>
      <c r="E895" s="541" t="s">
        <v>2653</v>
      </c>
      <c r="F895" s="540" t="s">
        <v>2218</v>
      </c>
      <c r="G895" s="541" t="s">
        <v>3326</v>
      </c>
      <c r="H895" s="540" t="s">
        <v>2710</v>
      </c>
      <c r="I895" s="541" t="s">
        <v>2711</v>
      </c>
      <c r="J895" s="540" t="s">
        <v>1924</v>
      </c>
      <c r="K895" s="542"/>
      <c r="L895" s="540" t="s">
        <v>1924</v>
      </c>
      <c r="M895" s="542"/>
      <c r="N895" s="540" t="s">
        <v>1924</v>
      </c>
      <c r="O895" s="542"/>
      <c r="P895" s="540" t="s">
        <v>1924</v>
      </c>
      <c r="Q895" s="542"/>
      <c r="R895" s="540" t="s">
        <v>1924</v>
      </c>
      <c r="S895" s="542"/>
      <c r="T895" s="540" t="s">
        <v>1924</v>
      </c>
      <c r="U895" s="542"/>
      <c r="V895" s="540" t="s">
        <v>1924</v>
      </c>
      <c r="W895" s="542"/>
      <c r="X895" s="540" t="s">
        <v>2661</v>
      </c>
      <c r="Y895" s="542" t="s">
        <v>3015</v>
      </c>
      <c r="Z895" s="543"/>
      <c r="AA895" s="543"/>
      <c r="AB895" s="543"/>
      <c r="AC895" s="543"/>
      <c r="AD895" s="543"/>
      <c r="AE895" s="543"/>
      <c r="AF895" s="543"/>
      <c r="AG895" s="543"/>
      <c r="AH895" s="543"/>
      <c r="AI895" s="544" t="s">
        <v>1446</v>
      </c>
      <c r="AJ895" s="544" t="s">
        <v>1446</v>
      </c>
      <c r="AK895" s="539" t="s">
        <v>3345</v>
      </c>
      <c r="AL895" s="539" t="s">
        <v>3346</v>
      </c>
    </row>
    <row r="896" spans="1:38" ht="17.25" customHeight="1">
      <c r="A896" s="518" t="str">
        <f t="shared" si="13"/>
        <v>A03AG329-00003 Concrete Work Equipment Foundation Work Anchor Bolt (Purchase &amp; Installation)        M20</v>
      </c>
      <c r="B896" s="539" t="s">
        <v>3347</v>
      </c>
      <c r="C896" s="539"/>
      <c r="D896" s="540" t="s">
        <v>2652</v>
      </c>
      <c r="E896" s="541" t="s">
        <v>2653</v>
      </c>
      <c r="F896" s="540" t="s">
        <v>2218</v>
      </c>
      <c r="G896" s="541" t="s">
        <v>3326</v>
      </c>
      <c r="H896" s="540" t="s">
        <v>2710</v>
      </c>
      <c r="I896" s="541" t="s">
        <v>2711</v>
      </c>
      <c r="J896" s="540" t="s">
        <v>1924</v>
      </c>
      <c r="K896" s="542"/>
      <c r="L896" s="540" t="s">
        <v>1924</v>
      </c>
      <c r="M896" s="542"/>
      <c r="N896" s="540" t="s">
        <v>1924</v>
      </c>
      <c r="O896" s="542"/>
      <c r="P896" s="540" t="s">
        <v>1924</v>
      </c>
      <c r="Q896" s="542"/>
      <c r="R896" s="540" t="s">
        <v>1924</v>
      </c>
      <c r="S896" s="542"/>
      <c r="T896" s="540" t="s">
        <v>1924</v>
      </c>
      <c r="U896" s="542"/>
      <c r="V896" s="540" t="s">
        <v>1924</v>
      </c>
      <c r="W896" s="542"/>
      <c r="X896" s="540" t="s">
        <v>2664</v>
      </c>
      <c r="Y896" s="542" t="s">
        <v>3017</v>
      </c>
      <c r="Z896" s="543"/>
      <c r="AA896" s="543"/>
      <c r="AB896" s="543"/>
      <c r="AC896" s="543"/>
      <c r="AD896" s="543"/>
      <c r="AE896" s="543"/>
      <c r="AF896" s="543"/>
      <c r="AG896" s="543"/>
      <c r="AH896" s="543"/>
      <c r="AI896" s="544" t="s">
        <v>1446</v>
      </c>
      <c r="AJ896" s="544" t="s">
        <v>1446</v>
      </c>
      <c r="AK896" s="539" t="s">
        <v>3345</v>
      </c>
      <c r="AL896" s="539" t="s">
        <v>3347</v>
      </c>
    </row>
    <row r="897" spans="1:38" ht="17.25" customHeight="1">
      <c r="A897" s="518" t="str">
        <f t="shared" si="13"/>
        <v>A03AG329-00004 Concrete Work Equipment Foundation Work Anchor Bolt (Purchase &amp; Installation)        M22</v>
      </c>
      <c r="B897" s="539" t="s">
        <v>3348</v>
      </c>
      <c r="C897" s="539"/>
      <c r="D897" s="540" t="s">
        <v>2652</v>
      </c>
      <c r="E897" s="541" t="s">
        <v>2653</v>
      </c>
      <c r="F897" s="540" t="s">
        <v>2218</v>
      </c>
      <c r="G897" s="541" t="s">
        <v>3326</v>
      </c>
      <c r="H897" s="540" t="s">
        <v>2710</v>
      </c>
      <c r="I897" s="541" t="s">
        <v>2711</v>
      </c>
      <c r="J897" s="540" t="s">
        <v>1924</v>
      </c>
      <c r="K897" s="542"/>
      <c r="L897" s="540" t="s">
        <v>1924</v>
      </c>
      <c r="M897" s="542"/>
      <c r="N897" s="540" t="s">
        <v>1924</v>
      </c>
      <c r="O897" s="542"/>
      <c r="P897" s="540" t="s">
        <v>1924</v>
      </c>
      <c r="Q897" s="542"/>
      <c r="R897" s="540" t="s">
        <v>1924</v>
      </c>
      <c r="S897" s="542"/>
      <c r="T897" s="540" t="s">
        <v>1924</v>
      </c>
      <c r="U897" s="542"/>
      <c r="V897" s="540" t="s">
        <v>1924</v>
      </c>
      <c r="W897" s="542"/>
      <c r="X897" s="540" t="s">
        <v>2667</v>
      </c>
      <c r="Y897" s="542" t="s">
        <v>3019</v>
      </c>
      <c r="Z897" s="543"/>
      <c r="AA897" s="543"/>
      <c r="AB897" s="543"/>
      <c r="AC897" s="543"/>
      <c r="AD897" s="543"/>
      <c r="AE897" s="543"/>
      <c r="AF897" s="543"/>
      <c r="AG897" s="543"/>
      <c r="AH897" s="543"/>
      <c r="AI897" s="544" t="s">
        <v>1446</v>
      </c>
      <c r="AJ897" s="544" t="s">
        <v>1446</v>
      </c>
      <c r="AK897" s="539" t="s">
        <v>3345</v>
      </c>
      <c r="AL897" s="539" t="s">
        <v>3348</v>
      </c>
    </row>
    <row r="898" spans="1:38" ht="17.25" customHeight="1">
      <c r="A898" s="518" t="str">
        <f t="shared" si="13"/>
        <v>A03AG329-00005 Concrete Work Equipment Foundation Work Anchor Bolt (Purchase &amp; Installation)        M24</v>
      </c>
      <c r="B898" s="539" t="s">
        <v>3349</v>
      </c>
      <c r="C898" s="539"/>
      <c r="D898" s="540" t="s">
        <v>2652</v>
      </c>
      <c r="E898" s="541" t="s">
        <v>2653</v>
      </c>
      <c r="F898" s="540" t="s">
        <v>2218</v>
      </c>
      <c r="G898" s="541" t="s">
        <v>3326</v>
      </c>
      <c r="H898" s="540" t="s">
        <v>2710</v>
      </c>
      <c r="I898" s="541" t="s">
        <v>2711</v>
      </c>
      <c r="J898" s="540" t="s">
        <v>1924</v>
      </c>
      <c r="K898" s="542"/>
      <c r="L898" s="540" t="s">
        <v>1924</v>
      </c>
      <c r="M898" s="542"/>
      <c r="N898" s="540" t="s">
        <v>1924</v>
      </c>
      <c r="O898" s="542"/>
      <c r="P898" s="540" t="s">
        <v>1924</v>
      </c>
      <c r="Q898" s="542"/>
      <c r="R898" s="540" t="s">
        <v>1924</v>
      </c>
      <c r="S898" s="542"/>
      <c r="T898" s="540" t="s">
        <v>1924</v>
      </c>
      <c r="U898" s="542"/>
      <c r="V898" s="540" t="s">
        <v>1924</v>
      </c>
      <c r="W898" s="542"/>
      <c r="X898" s="540" t="s">
        <v>2670</v>
      </c>
      <c r="Y898" s="542" t="s">
        <v>3021</v>
      </c>
      <c r="Z898" s="543"/>
      <c r="AA898" s="543"/>
      <c r="AB898" s="543"/>
      <c r="AC898" s="543"/>
      <c r="AD898" s="543"/>
      <c r="AE898" s="543"/>
      <c r="AF898" s="543"/>
      <c r="AG898" s="543"/>
      <c r="AH898" s="543"/>
      <c r="AI898" s="544" t="s">
        <v>1446</v>
      </c>
      <c r="AJ898" s="544" t="s">
        <v>1446</v>
      </c>
      <c r="AK898" s="539" t="s">
        <v>3345</v>
      </c>
      <c r="AL898" s="539" t="s">
        <v>3349</v>
      </c>
    </row>
    <row r="899" spans="1:38" ht="17.25" customHeight="1">
      <c r="A899" s="518" t="str">
        <f t="shared" si="13"/>
        <v>A03AG329-00006 Concrete Work Equipment Foundation Work Anchor Bolt (Purchase &amp; Installation)        M27</v>
      </c>
      <c r="B899" s="539" t="s">
        <v>3350</v>
      </c>
      <c r="C899" s="539"/>
      <c r="D899" s="540" t="s">
        <v>2652</v>
      </c>
      <c r="E899" s="541" t="s">
        <v>2653</v>
      </c>
      <c r="F899" s="540" t="s">
        <v>2218</v>
      </c>
      <c r="G899" s="541" t="s">
        <v>3326</v>
      </c>
      <c r="H899" s="540" t="s">
        <v>2710</v>
      </c>
      <c r="I899" s="541" t="s">
        <v>2711</v>
      </c>
      <c r="J899" s="540" t="s">
        <v>1924</v>
      </c>
      <c r="K899" s="542"/>
      <c r="L899" s="540" t="s">
        <v>1924</v>
      </c>
      <c r="M899" s="542"/>
      <c r="N899" s="540" t="s">
        <v>1924</v>
      </c>
      <c r="O899" s="542"/>
      <c r="P899" s="540" t="s">
        <v>1924</v>
      </c>
      <c r="Q899" s="542"/>
      <c r="R899" s="540" t="s">
        <v>1924</v>
      </c>
      <c r="S899" s="542"/>
      <c r="T899" s="540" t="s">
        <v>1924</v>
      </c>
      <c r="U899" s="542"/>
      <c r="V899" s="540" t="s">
        <v>1924</v>
      </c>
      <c r="W899" s="542"/>
      <c r="X899" s="540" t="s">
        <v>2707</v>
      </c>
      <c r="Y899" s="542" t="s">
        <v>2708</v>
      </c>
      <c r="Z899" s="543"/>
      <c r="AA899" s="543"/>
      <c r="AB899" s="543"/>
      <c r="AC899" s="543"/>
      <c r="AD899" s="543"/>
      <c r="AE899" s="543"/>
      <c r="AF899" s="543"/>
      <c r="AG899" s="543"/>
      <c r="AH899" s="543"/>
      <c r="AI899" s="544" t="s">
        <v>1446</v>
      </c>
      <c r="AJ899" s="544" t="s">
        <v>1446</v>
      </c>
      <c r="AK899" s="539" t="s">
        <v>3345</v>
      </c>
      <c r="AL899" s="539" t="s">
        <v>3350</v>
      </c>
    </row>
    <row r="900" spans="1:38" ht="17.25" customHeight="1">
      <c r="A900" s="518" t="str">
        <f t="shared" si="13"/>
        <v>A03AG329-00007 Concrete Work Equipment Foundation Work Anchor Bolt (Purchase &amp; Installation)        M30</v>
      </c>
      <c r="B900" s="539" t="s">
        <v>3351</v>
      </c>
      <c r="C900" s="539"/>
      <c r="D900" s="540" t="s">
        <v>2652</v>
      </c>
      <c r="E900" s="541" t="s">
        <v>2653</v>
      </c>
      <c r="F900" s="540" t="s">
        <v>2218</v>
      </c>
      <c r="G900" s="541" t="s">
        <v>3326</v>
      </c>
      <c r="H900" s="540" t="s">
        <v>2710</v>
      </c>
      <c r="I900" s="541" t="s">
        <v>2711</v>
      </c>
      <c r="J900" s="540" t="s">
        <v>1924</v>
      </c>
      <c r="K900" s="542"/>
      <c r="L900" s="540" t="s">
        <v>1924</v>
      </c>
      <c r="M900" s="542"/>
      <c r="N900" s="540" t="s">
        <v>1924</v>
      </c>
      <c r="O900" s="542"/>
      <c r="P900" s="540" t="s">
        <v>1924</v>
      </c>
      <c r="Q900" s="542"/>
      <c r="R900" s="540" t="s">
        <v>1924</v>
      </c>
      <c r="S900" s="542"/>
      <c r="T900" s="540" t="s">
        <v>1924</v>
      </c>
      <c r="U900" s="542"/>
      <c r="V900" s="540" t="s">
        <v>1924</v>
      </c>
      <c r="W900" s="542"/>
      <c r="X900" s="540" t="s">
        <v>2673</v>
      </c>
      <c r="Y900" s="542" t="s">
        <v>3023</v>
      </c>
      <c r="Z900" s="543"/>
      <c r="AA900" s="543"/>
      <c r="AB900" s="543"/>
      <c r="AC900" s="543"/>
      <c r="AD900" s="543"/>
      <c r="AE900" s="543"/>
      <c r="AF900" s="543"/>
      <c r="AG900" s="543"/>
      <c r="AH900" s="543"/>
      <c r="AI900" s="544" t="s">
        <v>1446</v>
      </c>
      <c r="AJ900" s="544" t="s">
        <v>1446</v>
      </c>
      <c r="AK900" s="539" t="s">
        <v>3345</v>
      </c>
      <c r="AL900" s="539" t="s">
        <v>3351</v>
      </c>
    </row>
    <row r="901" spans="1:38" ht="17.25" customHeight="1">
      <c r="A901" s="518" t="str">
        <f t="shared" si="13"/>
        <v>A03AG329-00008 Concrete Work Equipment Foundation Work Anchor Bolt (Purchase &amp; Installation)        M33</v>
      </c>
      <c r="B901" s="539" t="s">
        <v>3352</v>
      </c>
      <c r="C901" s="539"/>
      <c r="D901" s="540" t="s">
        <v>2652</v>
      </c>
      <c r="E901" s="541" t="s">
        <v>2653</v>
      </c>
      <c r="F901" s="540" t="s">
        <v>2218</v>
      </c>
      <c r="G901" s="541" t="s">
        <v>3326</v>
      </c>
      <c r="H901" s="540" t="s">
        <v>2710</v>
      </c>
      <c r="I901" s="541" t="s">
        <v>2711</v>
      </c>
      <c r="J901" s="540" t="s">
        <v>1924</v>
      </c>
      <c r="K901" s="542"/>
      <c r="L901" s="540" t="s">
        <v>1924</v>
      </c>
      <c r="M901" s="542"/>
      <c r="N901" s="540" t="s">
        <v>1924</v>
      </c>
      <c r="O901" s="542"/>
      <c r="P901" s="540" t="s">
        <v>1924</v>
      </c>
      <c r="Q901" s="542"/>
      <c r="R901" s="540" t="s">
        <v>1924</v>
      </c>
      <c r="S901" s="542"/>
      <c r="T901" s="540" t="s">
        <v>1924</v>
      </c>
      <c r="U901" s="542"/>
      <c r="V901" s="540" t="s">
        <v>1924</v>
      </c>
      <c r="W901" s="542"/>
      <c r="X901" s="540" t="s">
        <v>2676</v>
      </c>
      <c r="Y901" s="542" t="s">
        <v>3025</v>
      </c>
      <c r="Z901" s="543"/>
      <c r="AA901" s="543"/>
      <c r="AB901" s="543"/>
      <c r="AC901" s="543"/>
      <c r="AD901" s="543"/>
      <c r="AE901" s="543"/>
      <c r="AF901" s="543"/>
      <c r="AG901" s="543"/>
      <c r="AH901" s="543"/>
      <c r="AI901" s="544" t="s">
        <v>1446</v>
      </c>
      <c r="AJ901" s="544" t="s">
        <v>1446</v>
      </c>
      <c r="AK901" s="539" t="s">
        <v>3345</v>
      </c>
      <c r="AL901" s="539" t="s">
        <v>3352</v>
      </c>
    </row>
    <row r="902" spans="1:38" ht="17.25" customHeight="1">
      <c r="A902" s="518" t="str">
        <f t="shared" si="13"/>
        <v>A03AG329-00009 Concrete Work Equipment Foundation Work Anchor Bolt (Purchase &amp; Installation)        M36</v>
      </c>
      <c r="B902" s="539" t="s">
        <v>3353</v>
      </c>
      <c r="C902" s="539"/>
      <c r="D902" s="540" t="s">
        <v>2652</v>
      </c>
      <c r="E902" s="541" t="s">
        <v>2653</v>
      </c>
      <c r="F902" s="540" t="s">
        <v>2218</v>
      </c>
      <c r="G902" s="541" t="s">
        <v>3326</v>
      </c>
      <c r="H902" s="540" t="s">
        <v>2710</v>
      </c>
      <c r="I902" s="541" t="s">
        <v>2711</v>
      </c>
      <c r="J902" s="540" t="s">
        <v>1924</v>
      </c>
      <c r="K902" s="542"/>
      <c r="L902" s="540" t="s">
        <v>1924</v>
      </c>
      <c r="M902" s="542"/>
      <c r="N902" s="540" t="s">
        <v>1924</v>
      </c>
      <c r="O902" s="542"/>
      <c r="P902" s="540" t="s">
        <v>1924</v>
      </c>
      <c r="Q902" s="542"/>
      <c r="R902" s="540" t="s">
        <v>1924</v>
      </c>
      <c r="S902" s="542"/>
      <c r="T902" s="540" t="s">
        <v>1924</v>
      </c>
      <c r="U902" s="542"/>
      <c r="V902" s="540" t="s">
        <v>1924</v>
      </c>
      <c r="W902" s="542"/>
      <c r="X902" s="540" t="s">
        <v>2679</v>
      </c>
      <c r="Y902" s="542" t="s">
        <v>3027</v>
      </c>
      <c r="Z902" s="543"/>
      <c r="AA902" s="543"/>
      <c r="AB902" s="543"/>
      <c r="AC902" s="543"/>
      <c r="AD902" s="543"/>
      <c r="AE902" s="543"/>
      <c r="AF902" s="543"/>
      <c r="AG902" s="543"/>
      <c r="AH902" s="543"/>
      <c r="AI902" s="544" t="s">
        <v>1446</v>
      </c>
      <c r="AJ902" s="544" t="s">
        <v>1446</v>
      </c>
      <c r="AK902" s="539" t="s">
        <v>3345</v>
      </c>
      <c r="AL902" s="539" t="s">
        <v>3353</v>
      </c>
    </row>
    <row r="903" spans="1:38" ht="17.25" customHeight="1">
      <c r="A903" s="518" t="str">
        <f t="shared" si="13"/>
        <v>A03AG329-00010 Concrete Work Equipment Foundation Work Anchor Bolt (Purchase &amp; Installation)        M42</v>
      </c>
      <c r="B903" s="539" t="s">
        <v>3354</v>
      </c>
      <c r="C903" s="539"/>
      <c r="D903" s="540" t="s">
        <v>2652</v>
      </c>
      <c r="E903" s="541" t="s">
        <v>2653</v>
      </c>
      <c r="F903" s="540" t="s">
        <v>2218</v>
      </c>
      <c r="G903" s="541" t="s">
        <v>3326</v>
      </c>
      <c r="H903" s="540" t="s">
        <v>2710</v>
      </c>
      <c r="I903" s="541" t="s">
        <v>2711</v>
      </c>
      <c r="J903" s="540" t="s">
        <v>1924</v>
      </c>
      <c r="K903" s="542"/>
      <c r="L903" s="540" t="s">
        <v>1924</v>
      </c>
      <c r="M903" s="542"/>
      <c r="N903" s="540" t="s">
        <v>1924</v>
      </c>
      <c r="O903" s="542"/>
      <c r="P903" s="540" t="s">
        <v>1924</v>
      </c>
      <c r="Q903" s="542"/>
      <c r="R903" s="540" t="s">
        <v>1924</v>
      </c>
      <c r="S903" s="542"/>
      <c r="T903" s="540" t="s">
        <v>1924</v>
      </c>
      <c r="U903" s="542"/>
      <c r="V903" s="540" t="s">
        <v>1924</v>
      </c>
      <c r="W903" s="542"/>
      <c r="X903" s="540" t="s">
        <v>2682</v>
      </c>
      <c r="Y903" s="542" t="s">
        <v>3029</v>
      </c>
      <c r="Z903" s="543"/>
      <c r="AA903" s="543"/>
      <c r="AB903" s="543"/>
      <c r="AC903" s="543"/>
      <c r="AD903" s="543"/>
      <c r="AE903" s="543"/>
      <c r="AF903" s="543"/>
      <c r="AG903" s="543"/>
      <c r="AH903" s="543"/>
      <c r="AI903" s="544" t="s">
        <v>1446</v>
      </c>
      <c r="AJ903" s="544" t="s">
        <v>1446</v>
      </c>
      <c r="AK903" s="539" t="s">
        <v>3345</v>
      </c>
      <c r="AL903" s="539" t="s">
        <v>3354</v>
      </c>
    </row>
    <row r="904" spans="1:38" ht="17.25" customHeight="1">
      <c r="A904" s="518" t="str">
        <f t="shared" ref="A904:A967" si="14">B904&amp;" "&amp;E904&amp;" "&amp;G904&amp;" "&amp;I904&amp;" "&amp;K904&amp;" "&amp;M904&amp;" "&amp;O904&amp;" "&amp;Q904&amp;" "&amp;S904&amp;" "&amp;U904&amp;" "&amp;W904&amp;" "&amp;Y904</f>
        <v>A03AG329-00011 Concrete Work Equipment Foundation Work Anchor Bolt (Purchase &amp; Installation)        M48</v>
      </c>
      <c r="B904" s="539" t="s">
        <v>3355</v>
      </c>
      <c r="C904" s="539"/>
      <c r="D904" s="540" t="s">
        <v>2652</v>
      </c>
      <c r="E904" s="541" t="s">
        <v>2653</v>
      </c>
      <c r="F904" s="540" t="s">
        <v>2218</v>
      </c>
      <c r="G904" s="541" t="s">
        <v>3326</v>
      </c>
      <c r="H904" s="540" t="s">
        <v>2710</v>
      </c>
      <c r="I904" s="541" t="s">
        <v>2711</v>
      </c>
      <c r="J904" s="540" t="s">
        <v>1924</v>
      </c>
      <c r="K904" s="542"/>
      <c r="L904" s="540" t="s">
        <v>1924</v>
      </c>
      <c r="M904" s="542"/>
      <c r="N904" s="540" t="s">
        <v>1924</v>
      </c>
      <c r="O904" s="542"/>
      <c r="P904" s="540" t="s">
        <v>1924</v>
      </c>
      <c r="Q904" s="542"/>
      <c r="R904" s="540" t="s">
        <v>1924</v>
      </c>
      <c r="S904" s="542"/>
      <c r="T904" s="540" t="s">
        <v>1924</v>
      </c>
      <c r="U904" s="542"/>
      <c r="V904" s="540" t="s">
        <v>1924</v>
      </c>
      <c r="W904" s="542"/>
      <c r="X904" s="540" t="s">
        <v>2685</v>
      </c>
      <c r="Y904" s="542" t="s">
        <v>3031</v>
      </c>
      <c r="Z904" s="543"/>
      <c r="AA904" s="543"/>
      <c r="AB904" s="543"/>
      <c r="AC904" s="543"/>
      <c r="AD904" s="543"/>
      <c r="AE904" s="543"/>
      <c r="AF904" s="543"/>
      <c r="AG904" s="543"/>
      <c r="AH904" s="543"/>
      <c r="AI904" s="544" t="s">
        <v>1446</v>
      </c>
      <c r="AJ904" s="544" t="s">
        <v>1446</v>
      </c>
      <c r="AK904" s="539" t="s">
        <v>3345</v>
      </c>
      <c r="AL904" s="539" t="s">
        <v>3355</v>
      </c>
    </row>
    <row r="905" spans="1:38" ht="17.25" customHeight="1">
      <c r="A905" s="518" t="str">
        <f t="shared" si="14"/>
        <v>A03AG329-00012 Concrete Work Equipment Foundation Work Anchor Bolt (Purchase &amp; Installation)        M52</v>
      </c>
      <c r="B905" s="539" t="s">
        <v>3356</v>
      </c>
      <c r="C905" s="539"/>
      <c r="D905" s="540" t="s">
        <v>2652</v>
      </c>
      <c r="E905" s="541" t="s">
        <v>2653</v>
      </c>
      <c r="F905" s="540" t="s">
        <v>2218</v>
      </c>
      <c r="G905" s="541" t="s">
        <v>3326</v>
      </c>
      <c r="H905" s="540" t="s">
        <v>2710</v>
      </c>
      <c r="I905" s="541" t="s">
        <v>2711</v>
      </c>
      <c r="J905" s="540" t="s">
        <v>1924</v>
      </c>
      <c r="K905" s="542"/>
      <c r="L905" s="540" t="s">
        <v>1924</v>
      </c>
      <c r="M905" s="542"/>
      <c r="N905" s="540" t="s">
        <v>1924</v>
      </c>
      <c r="O905" s="542"/>
      <c r="P905" s="540" t="s">
        <v>1924</v>
      </c>
      <c r="Q905" s="542"/>
      <c r="R905" s="540" t="s">
        <v>1924</v>
      </c>
      <c r="S905" s="542"/>
      <c r="T905" s="540" t="s">
        <v>1924</v>
      </c>
      <c r="U905" s="542"/>
      <c r="V905" s="540" t="s">
        <v>1924</v>
      </c>
      <c r="W905" s="542"/>
      <c r="X905" s="540" t="s">
        <v>2688</v>
      </c>
      <c r="Y905" s="542" t="s">
        <v>3033</v>
      </c>
      <c r="Z905" s="543"/>
      <c r="AA905" s="543"/>
      <c r="AB905" s="543"/>
      <c r="AC905" s="543"/>
      <c r="AD905" s="543"/>
      <c r="AE905" s="543"/>
      <c r="AF905" s="543"/>
      <c r="AG905" s="543"/>
      <c r="AH905" s="543"/>
      <c r="AI905" s="544" t="s">
        <v>1446</v>
      </c>
      <c r="AJ905" s="544" t="s">
        <v>1446</v>
      </c>
      <c r="AK905" s="539" t="s">
        <v>3345</v>
      </c>
      <c r="AL905" s="539" t="s">
        <v>3356</v>
      </c>
    </row>
    <row r="906" spans="1:38" ht="17.25" customHeight="1">
      <c r="A906" s="518" t="str">
        <f t="shared" si="14"/>
        <v>A03AG329-00013 Concrete Work Equipment Foundation Work Anchor Bolt (Purchase &amp; Installation)        M56</v>
      </c>
      <c r="B906" s="539" t="s">
        <v>3357</v>
      </c>
      <c r="C906" s="539"/>
      <c r="D906" s="540" t="s">
        <v>2652</v>
      </c>
      <c r="E906" s="541" t="s">
        <v>2653</v>
      </c>
      <c r="F906" s="540" t="s">
        <v>2218</v>
      </c>
      <c r="G906" s="541" t="s">
        <v>3326</v>
      </c>
      <c r="H906" s="540" t="s">
        <v>2710</v>
      </c>
      <c r="I906" s="541" t="s">
        <v>2711</v>
      </c>
      <c r="J906" s="540" t="s">
        <v>1924</v>
      </c>
      <c r="K906" s="542"/>
      <c r="L906" s="540" t="s">
        <v>1924</v>
      </c>
      <c r="M906" s="542"/>
      <c r="N906" s="540" t="s">
        <v>1924</v>
      </c>
      <c r="O906" s="542"/>
      <c r="P906" s="540" t="s">
        <v>1924</v>
      </c>
      <c r="Q906" s="542"/>
      <c r="R906" s="540" t="s">
        <v>1924</v>
      </c>
      <c r="S906" s="542"/>
      <c r="T906" s="540" t="s">
        <v>1924</v>
      </c>
      <c r="U906" s="542"/>
      <c r="V906" s="540" t="s">
        <v>1924</v>
      </c>
      <c r="W906" s="542"/>
      <c r="X906" s="540" t="s">
        <v>2691</v>
      </c>
      <c r="Y906" s="542" t="s">
        <v>3035</v>
      </c>
      <c r="Z906" s="543"/>
      <c r="AA906" s="543"/>
      <c r="AB906" s="543"/>
      <c r="AC906" s="543"/>
      <c r="AD906" s="543"/>
      <c r="AE906" s="543"/>
      <c r="AF906" s="543"/>
      <c r="AG906" s="543"/>
      <c r="AH906" s="543"/>
      <c r="AI906" s="544" t="s">
        <v>1446</v>
      </c>
      <c r="AJ906" s="544" t="s">
        <v>1446</v>
      </c>
      <c r="AK906" s="539" t="s">
        <v>3345</v>
      </c>
      <c r="AL906" s="539" t="s">
        <v>3357</v>
      </c>
    </row>
    <row r="907" spans="1:38" ht="17.25" customHeight="1">
      <c r="A907" s="518" t="str">
        <f t="shared" si="14"/>
        <v>A03AG329-00014 Concrete Work Equipment Foundation Work Anchor Bolt (Purchase &amp; Installation)        M64</v>
      </c>
      <c r="B907" s="539" t="s">
        <v>3358</v>
      </c>
      <c r="C907" s="539"/>
      <c r="D907" s="540" t="s">
        <v>2652</v>
      </c>
      <c r="E907" s="541" t="s">
        <v>2653</v>
      </c>
      <c r="F907" s="540" t="s">
        <v>2218</v>
      </c>
      <c r="G907" s="541" t="s">
        <v>3326</v>
      </c>
      <c r="H907" s="540" t="s">
        <v>2710</v>
      </c>
      <c r="I907" s="541" t="s">
        <v>2711</v>
      </c>
      <c r="J907" s="540" t="s">
        <v>1924</v>
      </c>
      <c r="K907" s="542"/>
      <c r="L907" s="540" t="s">
        <v>1924</v>
      </c>
      <c r="M907" s="542"/>
      <c r="N907" s="540" t="s">
        <v>1924</v>
      </c>
      <c r="O907" s="542"/>
      <c r="P907" s="540" t="s">
        <v>1924</v>
      </c>
      <c r="Q907" s="542"/>
      <c r="R907" s="540" t="s">
        <v>1924</v>
      </c>
      <c r="S907" s="542"/>
      <c r="T907" s="540" t="s">
        <v>1924</v>
      </c>
      <c r="U907" s="542"/>
      <c r="V907" s="540" t="s">
        <v>1924</v>
      </c>
      <c r="W907" s="542"/>
      <c r="X907" s="540" t="s">
        <v>2694</v>
      </c>
      <c r="Y907" s="542" t="s">
        <v>3037</v>
      </c>
      <c r="Z907" s="543"/>
      <c r="AA907" s="543"/>
      <c r="AB907" s="543"/>
      <c r="AC907" s="543"/>
      <c r="AD907" s="543"/>
      <c r="AE907" s="543"/>
      <c r="AF907" s="543"/>
      <c r="AG907" s="543"/>
      <c r="AH907" s="543"/>
      <c r="AI907" s="544" t="s">
        <v>1446</v>
      </c>
      <c r="AJ907" s="544" t="s">
        <v>1446</v>
      </c>
      <c r="AK907" s="539" t="s">
        <v>3345</v>
      </c>
      <c r="AL907" s="539" t="s">
        <v>3358</v>
      </c>
    </row>
    <row r="908" spans="1:38" ht="17.25" customHeight="1">
      <c r="A908" s="518" t="str">
        <f t="shared" si="14"/>
        <v>A03AG329-00015 Concrete Work Equipment Foundation Work Anchor Bolt (Purchase &amp; Installation)        M72</v>
      </c>
      <c r="B908" s="539" t="s">
        <v>3359</v>
      </c>
      <c r="C908" s="539"/>
      <c r="D908" s="540" t="s">
        <v>2652</v>
      </c>
      <c r="E908" s="541" t="s">
        <v>2653</v>
      </c>
      <c r="F908" s="540" t="s">
        <v>2218</v>
      </c>
      <c r="G908" s="541" t="s">
        <v>3326</v>
      </c>
      <c r="H908" s="540" t="s">
        <v>2710</v>
      </c>
      <c r="I908" s="541" t="s">
        <v>2711</v>
      </c>
      <c r="J908" s="540" t="s">
        <v>1924</v>
      </c>
      <c r="K908" s="542"/>
      <c r="L908" s="540" t="s">
        <v>1924</v>
      </c>
      <c r="M908" s="542"/>
      <c r="N908" s="540" t="s">
        <v>1924</v>
      </c>
      <c r="O908" s="542"/>
      <c r="P908" s="540" t="s">
        <v>1924</v>
      </c>
      <c r="Q908" s="542"/>
      <c r="R908" s="540" t="s">
        <v>1924</v>
      </c>
      <c r="S908" s="542"/>
      <c r="T908" s="540" t="s">
        <v>1924</v>
      </c>
      <c r="U908" s="542"/>
      <c r="V908" s="540" t="s">
        <v>1924</v>
      </c>
      <c r="W908" s="542"/>
      <c r="X908" s="540" t="s">
        <v>2697</v>
      </c>
      <c r="Y908" s="542" t="s">
        <v>3039</v>
      </c>
      <c r="Z908" s="543"/>
      <c r="AA908" s="543"/>
      <c r="AB908" s="543"/>
      <c r="AC908" s="543"/>
      <c r="AD908" s="543"/>
      <c r="AE908" s="543"/>
      <c r="AF908" s="543"/>
      <c r="AG908" s="543"/>
      <c r="AH908" s="543"/>
      <c r="AI908" s="544" t="s">
        <v>1446</v>
      </c>
      <c r="AJ908" s="544" t="s">
        <v>1446</v>
      </c>
      <c r="AK908" s="539" t="s">
        <v>3345</v>
      </c>
      <c r="AL908" s="539" t="s">
        <v>3359</v>
      </c>
    </row>
    <row r="909" spans="1:38" ht="17.25" customHeight="1">
      <c r="A909" s="518" t="str">
        <f t="shared" si="14"/>
        <v>A03AG329-00016 Concrete Work Equipment Foundation Work Anchor Bolt (Purchase &amp; Installation)        M76</v>
      </c>
      <c r="B909" s="539" t="s">
        <v>3360</v>
      </c>
      <c r="C909" s="539"/>
      <c r="D909" s="540" t="s">
        <v>2652</v>
      </c>
      <c r="E909" s="541" t="s">
        <v>2653</v>
      </c>
      <c r="F909" s="540" t="s">
        <v>2218</v>
      </c>
      <c r="G909" s="541" t="s">
        <v>3326</v>
      </c>
      <c r="H909" s="540" t="s">
        <v>2710</v>
      </c>
      <c r="I909" s="541" t="s">
        <v>2711</v>
      </c>
      <c r="J909" s="540" t="s">
        <v>1924</v>
      </c>
      <c r="K909" s="542"/>
      <c r="L909" s="540" t="s">
        <v>1924</v>
      </c>
      <c r="M909" s="542"/>
      <c r="N909" s="540" t="s">
        <v>1924</v>
      </c>
      <c r="O909" s="542"/>
      <c r="P909" s="540" t="s">
        <v>1924</v>
      </c>
      <c r="Q909" s="542"/>
      <c r="R909" s="540" t="s">
        <v>1924</v>
      </c>
      <c r="S909" s="542"/>
      <c r="T909" s="540" t="s">
        <v>1924</v>
      </c>
      <c r="U909" s="542"/>
      <c r="V909" s="540" t="s">
        <v>1924</v>
      </c>
      <c r="W909" s="542"/>
      <c r="X909" s="540" t="s">
        <v>2701</v>
      </c>
      <c r="Y909" s="542" t="s">
        <v>3041</v>
      </c>
      <c r="Z909" s="543"/>
      <c r="AA909" s="543"/>
      <c r="AB909" s="543"/>
      <c r="AC909" s="543"/>
      <c r="AD909" s="543"/>
      <c r="AE909" s="543"/>
      <c r="AF909" s="543"/>
      <c r="AG909" s="543"/>
      <c r="AH909" s="543"/>
      <c r="AI909" s="544" t="s">
        <v>1446</v>
      </c>
      <c r="AJ909" s="544" t="s">
        <v>1446</v>
      </c>
      <c r="AK909" s="539" t="s">
        <v>3345</v>
      </c>
      <c r="AL909" s="539" t="s">
        <v>3360</v>
      </c>
    </row>
    <row r="910" spans="1:38" ht="17.25" customHeight="1">
      <c r="A910" s="518" t="str">
        <f t="shared" si="14"/>
        <v>A03AG329-00017 Concrete Work Equipment Foundation Work Anchor Bolt (Purchase &amp; Installation)        Over M76</v>
      </c>
      <c r="B910" s="539" t="s">
        <v>3361</v>
      </c>
      <c r="C910" s="539"/>
      <c r="D910" s="540" t="s">
        <v>2652</v>
      </c>
      <c r="E910" s="541" t="s">
        <v>2653</v>
      </c>
      <c r="F910" s="540" t="s">
        <v>2218</v>
      </c>
      <c r="G910" s="541" t="s">
        <v>3326</v>
      </c>
      <c r="H910" s="540" t="s">
        <v>2710</v>
      </c>
      <c r="I910" s="541" t="s">
        <v>2711</v>
      </c>
      <c r="J910" s="540" t="s">
        <v>1924</v>
      </c>
      <c r="K910" s="542"/>
      <c r="L910" s="540" t="s">
        <v>1924</v>
      </c>
      <c r="M910" s="542"/>
      <c r="N910" s="540" t="s">
        <v>1924</v>
      </c>
      <c r="O910" s="542"/>
      <c r="P910" s="540" t="s">
        <v>1924</v>
      </c>
      <c r="Q910" s="542"/>
      <c r="R910" s="540" t="s">
        <v>1924</v>
      </c>
      <c r="S910" s="542"/>
      <c r="T910" s="540" t="s">
        <v>1924</v>
      </c>
      <c r="U910" s="542"/>
      <c r="V910" s="540" t="s">
        <v>1924</v>
      </c>
      <c r="W910" s="542"/>
      <c r="X910" s="540" t="s">
        <v>2704</v>
      </c>
      <c r="Y910" s="542" t="s">
        <v>3043</v>
      </c>
      <c r="Z910" s="543"/>
      <c r="AA910" s="543"/>
      <c r="AB910" s="543"/>
      <c r="AC910" s="543"/>
      <c r="AD910" s="543"/>
      <c r="AE910" s="543"/>
      <c r="AF910" s="543"/>
      <c r="AG910" s="543"/>
      <c r="AH910" s="543"/>
      <c r="AI910" s="544" t="s">
        <v>1446</v>
      </c>
      <c r="AJ910" s="544" t="s">
        <v>1446</v>
      </c>
      <c r="AK910" s="539" t="s">
        <v>3345</v>
      </c>
      <c r="AL910" s="539" t="s">
        <v>3361</v>
      </c>
    </row>
    <row r="911" spans="1:38" ht="17.25" customHeight="1">
      <c r="A911" s="518" t="str">
        <f t="shared" si="14"/>
        <v>A03AG030-00001 Concrete Work Equipment Foundation Work Chemical Anchor Bolt      Including injected Chemical material  M10</v>
      </c>
      <c r="B911" s="523" t="s">
        <v>3362</v>
      </c>
      <c r="C911" s="523"/>
      <c r="D911" s="524" t="s">
        <v>2652</v>
      </c>
      <c r="E911" s="525" t="s">
        <v>2653</v>
      </c>
      <c r="F911" s="524" t="s">
        <v>2218</v>
      </c>
      <c r="G911" s="525" t="s">
        <v>3326</v>
      </c>
      <c r="H911" s="524" t="s">
        <v>2730</v>
      </c>
      <c r="I911" s="525" t="s">
        <v>2731</v>
      </c>
      <c r="J911" s="524" t="s">
        <v>1924</v>
      </c>
      <c r="K911" s="527"/>
      <c r="L911" s="524" t="s">
        <v>1924</v>
      </c>
      <c r="M911" s="527"/>
      <c r="N911" s="524" t="s">
        <v>1924</v>
      </c>
      <c r="O911" s="527"/>
      <c r="P911" s="524" t="s">
        <v>1924</v>
      </c>
      <c r="Q911" s="527"/>
      <c r="R911" s="524" t="s">
        <v>1924</v>
      </c>
      <c r="S911" s="527"/>
      <c r="T911" s="524" t="s">
        <v>1936</v>
      </c>
      <c r="U911" s="527" t="s">
        <v>2732</v>
      </c>
      <c r="V911" s="524" t="s">
        <v>1924</v>
      </c>
      <c r="W911" s="527"/>
      <c r="X911" s="524" t="s">
        <v>2733</v>
      </c>
      <c r="Y911" s="527" t="s">
        <v>3064</v>
      </c>
      <c r="Z911" s="528"/>
      <c r="AA911" s="528" t="s">
        <v>1924</v>
      </c>
      <c r="AB911" s="528"/>
      <c r="AC911" s="528"/>
      <c r="AD911" s="528"/>
      <c r="AE911" s="528"/>
      <c r="AF911" s="528"/>
      <c r="AG911" s="528"/>
      <c r="AH911" s="528"/>
      <c r="AI911" s="529" t="s">
        <v>1446</v>
      </c>
      <c r="AJ911" s="529" t="s">
        <v>1446</v>
      </c>
      <c r="AK911" s="523" t="s">
        <v>3363</v>
      </c>
      <c r="AL911" s="523" t="s">
        <v>3362</v>
      </c>
    </row>
    <row r="912" spans="1:38" ht="17.25" customHeight="1">
      <c r="A912" s="518" t="str">
        <f t="shared" si="14"/>
        <v>A03AG030-00002 Concrete Work Equipment Foundation Work Chemical Anchor Bolt      Including injected Chemical material  M12</v>
      </c>
      <c r="B912" s="523" t="s">
        <v>3364</v>
      </c>
      <c r="C912" s="523"/>
      <c r="D912" s="524" t="s">
        <v>2652</v>
      </c>
      <c r="E912" s="525" t="s">
        <v>2653</v>
      </c>
      <c r="F912" s="524" t="s">
        <v>2218</v>
      </c>
      <c r="G912" s="525" t="s">
        <v>3326</v>
      </c>
      <c r="H912" s="524" t="s">
        <v>2730</v>
      </c>
      <c r="I912" s="525" t="s">
        <v>2731</v>
      </c>
      <c r="J912" s="524" t="s">
        <v>1924</v>
      </c>
      <c r="K912" s="527"/>
      <c r="L912" s="524" t="s">
        <v>1924</v>
      </c>
      <c r="M912" s="527"/>
      <c r="N912" s="524" t="s">
        <v>1924</v>
      </c>
      <c r="O912" s="527"/>
      <c r="P912" s="524" t="s">
        <v>1924</v>
      </c>
      <c r="Q912" s="527"/>
      <c r="R912" s="524" t="s">
        <v>1924</v>
      </c>
      <c r="S912" s="527"/>
      <c r="T912" s="524" t="s">
        <v>1936</v>
      </c>
      <c r="U912" s="527" t="s">
        <v>2732</v>
      </c>
      <c r="V912" s="524" t="s">
        <v>1924</v>
      </c>
      <c r="W912" s="527"/>
      <c r="X912" s="524" t="s">
        <v>2657</v>
      </c>
      <c r="Y912" s="527" t="s">
        <v>3012</v>
      </c>
      <c r="Z912" s="528"/>
      <c r="AA912" s="528" t="s">
        <v>1924</v>
      </c>
      <c r="AB912" s="528"/>
      <c r="AC912" s="528"/>
      <c r="AD912" s="528"/>
      <c r="AE912" s="528"/>
      <c r="AF912" s="528"/>
      <c r="AG912" s="528"/>
      <c r="AH912" s="528"/>
      <c r="AI912" s="529" t="s">
        <v>1446</v>
      </c>
      <c r="AJ912" s="529" t="s">
        <v>1446</v>
      </c>
      <c r="AK912" s="523" t="s">
        <v>3363</v>
      </c>
      <c r="AL912" s="523" t="s">
        <v>3364</v>
      </c>
    </row>
    <row r="913" spans="1:38" ht="17.25" customHeight="1">
      <c r="A913" s="518" t="str">
        <f t="shared" si="14"/>
        <v>A03AG030-00003 Concrete Work Equipment Foundation Work Chemical Anchor Bolt      Including injected Chemical material  M16</v>
      </c>
      <c r="B913" s="523" t="s">
        <v>3365</v>
      </c>
      <c r="C913" s="523"/>
      <c r="D913" s="524" t="s">
        <v>2652</v>
      </c>
      <c r="E913" s="525" t="s">
        <v>2653</v>
      </c>
      <c r="F913" s="524" t="s">
        <v>2218</v>
      </c>
      <c r="G913" s="525" t="s">
        <v>3326</v>
      </c>
      <c r="H913" s="524" t="s">
        <v>2730</v>
      </c>
      <c r="I913" s="525" t="s">
        <v>2731</v>
      </c>
      <c r="J913" s="524" t="s">
        <v>1924</v>
      </c>
      <c r="K913" s="527"/>
      <c r="L913" s="524" t="s">
        <v>1924</v>
      </c>
      <c r="M913" s="527"/>
      <c r="N913" s="524" t="s">
        <v>1924</v>
      </c>
      <c r="O913" s="527"/>
      <c r="P913" s="524" t="s">
        <v>1924</v>
      </c>
      <c r="Q913" s="527"/>
      <c r="R913" s="524" t="s">
        <v>1924</v>
      </c>
      <c r="S913" s="527"/>
      <c r="T913" s="524" t="s">
        <v>1936</v>
      </c>
      <c r="U913" s="527" t="s">
        <v>2732</v>
      </c>
      <c r="V913" s="524" t="s">
        <v>1924</v>
      </c>
      <c r="W913" s="527"/>
      <c r="X913" s="524" t="s">
        <v>2661</v>
      </c>
      <c r="Y913" s="527" t="s">
        <v>3015</v>
      </c>
      <c r="Z913" s="528"/>
      <c r="AA913" s="528" t="s">
        <v>1924</v>
      </c>
      <c r="AB913" s="528"/>
      <c r="AC913" s="528"/>
      <c r="AD913" s="528"/>
      <c r="AE913" s="528"/>
      <c r="AF913" s="528"/>
      <c r="AG913" s="528"/>
      <c r="AH913" s="528"/>
      <c r="AI913" s="529" t="s">
        <v>1446</v>
      </c>
      <c r="AJ913" s="529" t="s">
        <v>1446</v>
      </c>
      <c r="AK913" s="523" t="s">
        <v>3363</v>
      </c>
      <c r="AL913" s="523" t="s">
        <v>3365</v>
      </c>
    </row>
    <row r="914" spans="1:38" ht="17.25" customHeight="1">
      <c r="A914" s="518" t="str">
        <f t="shared" si="14"/>
        <v>A03AG030-00004 Concrete Work Equipment Foundation Work Chemical Anchor Bolt      Including injected Chemical material  M20</v>
      </c>
      <c r="B914" s="523" t="s">
        <v>3366</v>
      </c>
      <c r="C914" s="523"/>
      <c r="D914" s="524" t="s">
        <v>2652</v>
      </c>
      <c r="E914" s="525" t="s">
        <v>2653</v>
      </c>
      <c r="F914" s="524" t="s">
        <v>2218</v>
      </c>
      <c r="G914" s="525" t="s">
        <v>3326</v>
      </c>
      <c r="H914" s="524" t="s">
        <v>2730</v>
      </c>
      <c r="I914" s="525" t="s">
        <v>2731</v>
      </c>
      <c r="J914" s="524" t="s">
        <v>1924</v>
      </c>
      <c r="K914" s="527"/>
      <c r="L914" s="524" t="s">
        <v>1924</v>
      </c>
      <c r="M914" s="527"/>
      <c r="N914" s="524" t="s">
        <v>1924</v>
      </c>
      <c r="O914" s="527"/>
      <c r="P914" s="524" t="s">
        <v>1924</v>
      </c>
      <c r="Q914" s="527"/>
      <c r="R914" s="524" t="s">
        <v>1924</v>
      </c>
      <c r="S914" s="527"/>
      <c r="T914" s="524" t="s">
        <v>1936</v>
      </c>
      <c r="U914" s="527" t="s">
        <v>2732</v>
      </c>
      <c r="V914" s="524" t="s">
        <v>1924</v>
      </c>
      <c r="W914" s="527"/>
      <c r="X914" s="524" t="s">
        <v>2664</v>
      </c>
      <c r="Y914" s="527" t="s">
        <v>3017</v>
      </c>
      <c r="Z914" s="528"/>
      <c r="AA914" s="528" t="s">
        <v>1924</v>
      </c>
      <c r="AB914" s="528"/>
      <c r="AC914" s="528"/>
      <c r="AD914" s="528"/>
      <c r="AE914" s="528"/>
      <c r="AF914" s="528"/>
      <c r="AG914" s="528"/>
      <c r="AH914" s="528"/>
      <c r="AI914" s="529" t="s">
        <v>1446</v>
      </c>
      <c r="AJ914" s="529" t="s">
        <v>1446</v>
      </c>
      <c r="AK914" s="523" t="s">
        <v>3363</v>
      </c>
      <c r="AL914" s="523" t="s">
        <v>3366</v>
      </c>
    </row>
    <row r="915" spans="1:38" ht="17.25" customHeight="1">
      <c r="A915" s="518" t="str">
        <f t="shared" si="14"/>
        <v>A03AG030-00005 Concrete Work Equipment Foundation Work Chemical Anchor Bolt      Including injected Chemical material  M22</v>
      </c>
      <c r="B915" s="523" t="s">
        <v>3367</v>
      </c>
      <c r="C915" s="523"/>
      <c r="D915" s="524" t="s">
        <v>2652</v>
      </c>
      <c r="E915" s="525" t="s">
        <v>2653</v>
      </c>
      <c r="F915" s="524" t="s">
        <v>2218</v>
      </c>
      <c r="G915" s="525" t="s">
        <v>3326</v>
      </c>
      <c r="H915" s="524" t="s">
        <v>2730</v>
      </c>
      <c r="I915" s="525" t="s">
        <v>2731</v>
      </c>
      <c r="J915" s="524" t="s">
        <v>1924</v>
      </c>
      <c r="K915" s="527"/>
      <c r="L915" s="524" t="s">
        <v>1924</v>
      </c>
      <c r="M915" s="527"/>
      <c r="N915" s="524" t="s">
        <v>1924</v>
      </c>
      <c r="O915" s="527"/>
      <c r="P915" s="524" t="s">
        <v>1924</v>
      </c>
      <c r="Q915" s="527"/>
      <c r="R915" s="524" t="s">
        <v>1924</v>
      </c>
      <c r="S915" s="527"/>
      <c r="T915" s="524" t="s">
        <v>1936</v>
      </c>
      <c r="U915" s="527" t="s">
        <v>2732</v>
      </c>
      <c r="V915" s="524" t="s">
        <v>1924</v>
      </c>
      <c r="W915" s="527"/>
      <c r="X915" s="524" t="s">
        <v>2667</v>
      </c>
      <c r="Y915" s="527" t="s">
        <v>3019</v>
      </c>
      <c r="Z915" s="528"/>
      <c r="AA915" s="528" t="s">
        <v>1924</v>
      </c>
      <c r="AB915" s="528"/>
      <c r="AC915" s="528"/>
      <c r="AD915" s="528"/>
      <c r="AE915" s="528"/>
      <c r="AF915" s="528"/>
      <c r="AG915" s="528"/>
      <c r="AH915" s="528"/>
      <c r="AI915" s="529" t="s">
        <v>1446</v>
      </c>
      <c r="AJ915" s="529" t="s">
        <v>1446</v>
      </c>
      <c r="AK915" s="523" t="s">
        <v>3363</v>
      </c>
      <c r="AL915" s="523" t="s">
        <v>3367</v>
      </c>
    </row>
    <row r="916" spans="1:38" ht="17.25" customHeight="1">
      <c r="A916" s="518" t="str">
        <f t="shared" si="14"/>
        <v>A03AG030-00006 Concrete Work Equipment Foundation Work Chemical Anchor Bolt      Including injected Chemical material  M24</v>
      </c>
      <c r="B916" s="523" t="s">
        <v>3368</v>
      </c>
      <c r="C916" s="523"/>
      <c r="D916" s="524" t="s">
        <v>2652</v>
      </c>
      <c r="E916" s="525" t="s">
        <v>2653</v>
      </c>
      <c r="F916" s="524" t="s">
        <v>2218</v>
      </c>
      <c r="G916" s="525" t="s">
        <v>3326</v>
      </c>
      <c r="H916" s="524" t="s">
        <v>2730</v>
      </c>
      <c r="I916" s="525" t="s">
        <v>2731</v>
      </c>
      <c r="J916" s="524" t="s">
        <v>1924</v>
      </c>
      <c r="K916" s="527"/>
      <c r="L916" s="524" t="s">
        <v>1924</v>
      </c>
      <c r="M916" s="527"/>
      <c r="N916" s="524" t="s">
        <v>1924</v>
      </c>
      <c r="O916" s="527"/>
      <c r="P916" s="524" t="s">
        <v>1924</v>
      </c>
      <c r="Q916" s="527"/>
      <c r="R916" s="524" t="s">
        <v>1924</v>
      </c>
      <c r="S916" s="527"/>
      <c r="T916" s="524" t="s">
        <v>1936</v>
      </c>
      <c r="U916" s="527" t="s">
        <v>2732</v>
      </c>
      <c r="V916" s="524" t="s">
        <v>1924</v>
      </c>
      <c r="W916" s="527"/>
      <c r="X916" s="524" t="s">
        <v>2670</v>
      </c>
      <c r="Y916" s="527" t="s">
        <v>3021</v>
      </c>
      <c r="Z916" s="528"/>
      <c r="AA916" s="528" t="s">
        <v>1924</v>
      </c>
      <c r="AB916" s="528"/>
      <c r="AC916" s="528"/>
      <c r="AD916" s="528"/>
      <c r="AE916" s="528"/>
      <c r="AF916" s="528"/>
      <c r="AG916" s="528"/>
      <c r="AH916" s="528"/>
      <c r="AI916" s="529" t="s">
        <v>1446</v>
      </c>
      <c r="AJ916" s="529" t="s">
        <v>1446</v>
      </c>
      <c r="AK916" s="523" t="s">
        <v>3363</v>
      </c>
      <c r="AL916" s="523" t="s">
        <v>3368</v>
      </c>
    </row>
    <row r="917" spans="1:38" ht="17.25" customHeight="1">
      <c r="A917" s="518" t="str">
        <f t="shared" si="14"/>
        <v>A03AG031-00001 Concrete Work Equipment Foundation Work Expansion Anchor Bolt        M10</v>
      </c>
      <c r="B917" s="523" t="s">
        <v>3369</v>
      </c>
      <c r="C917" s="523"/>
      <c r="D917" s="524" t="s">
        <v>2652</v>
      </c>
      <c r="E917" s="525" t="s">
        <v>2653</v>
      </c>
      <c r="F917" s="524" t="s">
        <v>2218</v>
      </c>
      <c r="G917" s="525" t="s">
        <v>3326</v>
      </c>
      <c r="H917" s="524" t="s">
        <v>2742</v>
      </c>
      <c r="I917" s="525" t="s">
        <v>2743</v>
      </c>
      <c r="J917" s="524" t="s">
        <v>1924</v>
      </c>
      <c r="K917" s="527"/>
      <c r="L917" s="524" t="s">
        <v>1924</v>
      </c>
      <c r="M917" s="527"/>
      <c r="N917" s="524" t="s">
        <v>1924</v>
      </c>
      <c r="O917" s="527"/>
      <c r="P917" s="524" t="s">
        <v>1924</v>
      </c>
      <c r="Q917" s="527"/>
      <c r="R917" s="524" t="s">
        <v>1924</v>
      </c>
      <c r="S917" s="527"/>
      <c r="T917" s="524" t="s">
        <v>1924</v>
      </c>
      <c r="U917" s="527"/>
      <c r="V917" s="524" t="s">
        <v>1924</v>
      </c>
      <c r="W917" s="527"/>
      <c r="X917" s="524" t="s">
        <v>2733</v>
      </c>
      <c r="Y917" s="527" t="s">
        <v>3064</v>
      </c>
      <c r="Z917" s="528"/>
      <c r="AA917" s="528" t="s">
        <v>1924</v>
      </c>
      <c r="AB917" s="528"/>
      <c r="AC917" s="528"/>
      <c r="AD917" s="528"/>
      <c r="AE917" s="528"/>
      <c r="AF917" s="528"/>
      <c r="AG917" s="528"/>
      <c r="AH917" s="528"/>
      <c r="AI917" s="529" t="s">
        <v>1446</v>
      </c>
      <c r="AJ917" s="529" t="s">
        <v>1446</v>
      </c>
      <c r="AK917" s="523" t="s">
        <v>3370</v>
      </c>
      <c r="AL917" s="523" t="s">
        <v>3369</v>
      </c>
    </row>
    <row r="918" spans="1:38" ht="17.25" customHeight="1">
      <c r="A918" s="518" t="str">
        <f t="shared" si="14"/>
        <v>A03AG031-00002 Concrete Work Equipment Foundation Work Expansion Anchor Bolt        M12</v>
      </c>
      <c r="B918" s="523" t="s">
        <v>3371</v>
      </c>
      <c r="C918" s="523"/>
      <c r="D918" s="524" t="s">
        <v>2652</v>
      </c>
      <c r="E918" s="525" t="s">
        <v>2653</v>
      </c>
      <c r="F918" s="524" t="s">
        <v>2218</v>
      </c>
      <c r="G918" s="525" t="s">
        <v>3326</v>
      </c>
      <c r="H918" s="524" t="s">
        <v>2742</v>
      </c>
      <c r="I918" s="525" t="s">
        <v>2743</v>
      </c>
      <c r="J918" s="524" t="s">
        <v>1924</v>
      </c>
      <c r="K918" s="527"/>
      <c r="L918" s="524" t="s">
        <v>1924</v>
      </c>
      <c r="M918" s="527"/>
      <c r="N918" s="524" t="s">
        <v>1924</v>
      </c>
      <c r="O918" s="527"/>
      <c r="P918" s="524" t="s">
        <v>1924</v>
      </c>
      <c r="Q918" s="527"/>
      <c r="R918" s="524" t="s">
        <v>1924</v>
      </c>
      <c r="S918" s="527"/>
      <c r="T918" s="524" t="s">
        <v>1924</v>
      </c>
      <c r="U918" s="527"/>
      <c r="V918" s="524" t="s">
        <v>1924</v>
      </c>
      <c r="W918" s="527"/>
      <c r="X918" s="524" t="s">
        <v>2657</v>
      </c>
      <c r="Y918" s="527" t="s">
        <v>3012</v>
      </c>
      <c r="Z918" s="528"/>
      <c r="AA918" s="528" t="s">
        <v>1924</v>
      </c>
      <c r="AB918" s="528"/>
      <c r="AC918" s="528"/>
      <c r="AD918" s="528"/>
      <c r="AE918" s="528"/>
      <c r="AF918" s="528"/>
      <c r="AG918" s="528"/>
      <c r="AH918" s="528"/>
      <c r="AI918" s="529" t="s">
        <v>1446</v>
      </c>
      <c r="AJ918" s="529" t="s">
        <v>1446</v>
      </c>
      <c r="AK918" s="523" t="s">
        <v>3370</v>
      </c>
      <c r="AL918" s="523" t="s">
        <v>3371</v>
      </c>
    </row>
    <row r="919" spans="1:38" ht="17.25" customHeight="1">
      <c r="A919" s="518" t="str">
        <f t="shared" si="14"/>
        <v>A03AG031-00003 Concrete Work Equipment Foundation Work Expansion Anchor Bolt        M16</v>
      </c>
      <c r="B919" s="523" t="s">
        <v>3372</v>
      </c>
      <c r="C919" s="523"/>
      <c r="D919" s="524" t="s">
        <v>2652</v>
      </c>
      <c r="E919" s="525" t="s">
        <v>2653</v>
      </c>
      <c r="F919" s="524" t="s">
        <v>2218</v>
      </c>
      <c r="G919" s="525" t="s">
        <v>3326</v>
      </c>
      <c r="H919" s="524" t="s">
        <v>2742</v>
      </c>
      <c r="I919" s="525" t="s">
        <v>2743</v>
      </c>
      <c r="J919" s="524" t="s">
        <v>1924</v>
      </c>
      <c r="K919" s="527"/>
      <c r="L919" s="524" t="s">
        <v>1924</v>
      </c>
      <c r="M919" s="527"/>
      <c r="N919" s="524" t="s">
        <v>1924</v>
      </c>
      <c r="O919" s="527"/>
      <c r="P919" s="524" t="s">
        <v>1924</v>
      </c>
      <c r="Q919" s="527"/>
      <c r="R919" s="524" t="s">
        <v>1924</v>
      </c>
      <c r="S919" s="527"/>
      <c r="T919" s="524" t="s">
        <v>1924</v>
      </c>
      <c r="U919" s="527"/>
      <c r="V919" s="524" t="s">
        <v>1924</v>
      </c>
      <c r="W919" s="527"/>
      <c r="X919" s="524" t="s">
        <v>2661</v>
      </c>
      <c r="Y919" s="527" t="s">
        <v>3015</v>
      </c>
      <c r="Z919" s="528"/>
      <c r="AA919" s="528" t="s">
        <v>1924</v>
      </c>
      <c r="AB919" s="528"/>
      <c r="AC919" s="528"/>
      <c r="AD919" s="528"/>
      <c r="AE919" s="528"/>
      <c r="AF919" s="528"/>
      <c r="AG919" s="528"/>
      <c r="AH919" s="528"/>
      <c r="AI919" s="529" t="s">
        <v>1446</v>
      </c>
      <c r="AJ919" s="529" t="s">
        <v>1446</v>
      </c>
      <c r="AK919" s="523" t="s">
        <v>3370</v>
      </c>
      <c r="AL919" s="523" t="s">
        <v>3372</v>
      </c>
    </row>
    <row r="920" spans="1:38" ht="17.25" customHeight="1">
      <c r="A920" s="518" t="str">
        <f t="shared" si="14"/>
        <v>A03AG031-00004 Concrete Work Equipment Foundation Work Expansion Anchor Bolt        M20</v>
      </c>
      <c r="B920" s="523" t="s">
        <v>3373</v>
      </c>
      <c r="C920" s="523"/>
      <c r="D920" s="524" t="s">
        <v>2652</v>
      </c>
      <c r="E920" s="525" t="s">
        <v>2653</v>
      </c>
      <c r="F920" s="524" t="s">
        <v>2218</v>
      </c>
      <c r="G920" s="525" t="s">
        <v>3326</v>
      </c>
      <c r="H920" s="524" t="s">
        <v>2742</v>
      </c>
      <c r="I920" s="525" t="s">
        <v>2743</v>
      </c>
      <c r="J920" s="524" t="s">
        <v>1924</v>
      </c>
      <c r="K920" s="527"/>
      <c r="L920" s="524" t="s">
        <v>1924</v>
      </c>
      <c r="M920" s="527"/>
      <c r="N920" s="524" t="s">
        <v>1924</v>
      </c>
      <c r="O920" s="527"/>
      <c r="P920" s="524" t="s">
        <v>1924</v>
      </c>
      <c r="Q920" s="527"/>
      <c r="R920" s="524" t="s">
        <v>1924</v>
      </c>
      <c r="S920" s="527"/>
      <c r="T920" s="524" t="s">
        <v>1924</v>
      </c>
      <c r="U920" s="527"/>
      <c r="V920" s="524" t="s">
        <v>1924</v>
      </c>
      <c r="W920" s="527"/>
      <c r="X920" s="524" t="s">
        <v>2664</v>
      </c>
      <c r="Y920" s="527" t="s">
        <v>3017</v>
      </c>
      <c r="Z920" s="528"/>
      <c r="AA920" s="528" t="s">
        <v>1924</v>
      </c>
      <c r="AB920" s="528"/>
      <c r="AC920" s="528"/>
      <c r="AD920" s="528"/>
      <c r="AE920" s="528"/>
      <c r="AF920" s="528"/>
      <c r="AG920" s="528"/>
      <c r="AH920" s="528"/>
      <c r="AI920" s="529" t="s">
        <v>1446</v>
      </c>
      <c r="AJ920" s="529" t="s">
        <v>1446</v>
      </c>
      <c r="AK920" s="523" t="s">
        <v>3370</v>
      </c>
      <c r="AL920" s="523" t="s">
        <v>3373</v>
      </c>
    </row>
    <row r="921" spans="1:38" ht="17.25" customHeight="1">
      <c r="A921" s="518" t="str">
        <f t="shared" si="14"/>
        <v>A03AG031-00005 Concrete Work Equipment Foundation Work Expansion Anchor Bolt        M22</v>
      </c>
      <c r="B921" s="523" t="s">
        <v>3374</v>
      </c>
      <c r="C921" s="523"/>
      <c r="D921" s="524" t="s">
        <v>2652</v>
      </c>
      <c r="E921" s="525" t="s">
        <v>2653</v>
      </c>
      <c r="F921" s="524" t="s">
        <v>2218</v>
      </c>
      <c r="G921" s="525" t="s">
        <v>3326</v>
      </c>
      <c r="H921" s="524" t="s">
        <v>2742</v>
      </c>
      <c r="I921" s="525" t="s">
        <v>2743</v>
      </c>
      <c r="J921" s="524" t="s">
        <v>1924</v>
      </c>
      <c r="K921" s="527"/>
      <c r="L921" s="524" t="s">
        <v>1924</v>
      </c>
      <c r="M921" s="527"/>
      <c r="N921" s="524" t="s">
        <v>1924</v>
      </c>
      <c r="O921" s="527"/>
      <c r="P921" s="524" t="s">
        <v>1924</v>
      </c>
      <c r="Q921" s="527"/>
      <c r="R921" s="524" t="s">
        <v>1924</v>
      </c>
      <c r="S921" s="527"/>
      <c r="T921" s="524" t="s">
        <v>1924</v>
      </c>
      <c r="U921" s="527"/>
      <c r="V921" s="524" t="s">
        <v>1924</v>
      </c>
      <c r="W921" s="527"/>
      <c r="X921" s="524" t="s">
        <v>2667</v>
      </c>
      <c r="Y921" s="527" t="s">
        <v>3019</v>
      </c>
      <c r="Z921" s="528"/>
      <c r="AA921" s="528" t="s">
        <v>1924</v>
      </c>
      <c r="AB921" s="528"/>
      <c r="AC921" s="528"/>
      <c r="AD921" s="528"/>
      <c r="AE921" s="528"/>
      <c r="AF921" s="528"/>
      <c r="AG921" s="528"/>
      <c r="AH921" s="528"/>
      <c r="AI921" s="529" t="s">
        <v>1446</v>
      </c>
      <c r="AJ921" s="529" t="s">
        <v>1446</v>
      </c>
      <c r="AK921" s="523" t="s">
        <v>3370</v>
      </c>
      <c r="AL921" s="523" t="s">
        <v>3374</v>
      </c>
    </row>
    <row r="922" spans="1:38" ht="17.25" customHeight="1">
      <c r="A922" s="518" t="str">
        <f t="shared" si="14"/>
        <v>A03AG031-00006 Concrete Work Equipment Foundation Work Expansion Anchor Bolt        M24</v>
      </c>
      <c r="B922" s="523" t="s">
        <v>3375</v>
      </c>
      <c r="C922" s="523"/>
      <c r="D922" s="524" t="s">
        <v>2652</v>
      </c>
      <c r="E922" s="525" t="s">
        <v>2653</v>
      </c>
      <c r="F922" s="524" t="s">
        <v>2218</v>
      </c>
      <c r="G922" s="525" t="s">
        <v>3326</v>
      </c>
      <c r="H922" s="524" t="s">
        <v>2742</v>
      </c>
      <c r="I922" s="525" t="s">
        <v>2743</v>
      </c>
      <c r="J922" s="524" t="s">
        <v>1924</v>
      </c>
      <c r="K922" s="527"/>
      <c r="L922" s="524" t="s">
        <v>1924</v>
      </c>
      <c r="M922" s="527"/>
      <c r="N922" s="524" t="s">
        <v>1924</v>
      </c>
      <c r="O922" s="527"/>
      <c r="P922" s="524" t="s">
        <v>1924</v>
      </c>
      <c r="Q922" s="527"/>
      <c r="R922" s="524" t="s">
        <v>1924</v>
      </c>
      <c r="S922" s="527"/>
      <c r="T922" s="524" t="s">
        <v>1924</v>
      </c>
      <c r="U922" s="527"/>
      <c r="V922" s="524" t="s">
        <v>1924</v>
      </c>
      <c r="W922" s="527"/>
      <c r="X922" s="524" t="s">
        <v>2670</v>
      </c>
      <c r="Y922" s="527" t="s">
        <v>3021</v>
      </c>
      <c r="Z922" s="528"/>
      <c r="AA922" s="528" t="s">
        <v>1924</v>
      </c>
      <c r="AB922" s="528"/>
      <c r="AC922" s="528"/>
      <c r="AD922" s="528"/>
      <c r="AE922" s="528"/>
      <c r="AF922" s="528"/>
      <c r="AG922" s="528"/>
      <c r="AH922" s="528"/>
      <c r="AI922" s="529" t="s">
        <v>1446</v>
      </c>
      <c r="AJ922" s="529" t="s">
        <v>1446</v>
      </c>
      <c r="AK922" s="523" t="s">
        <v>3370</v>
      </c>
      <c r="AL922" s="523" t="s">
        <v>3375</v>
      </c>
    </row>
    <row r="923" spans="1:38" ht="17.25" customHeight="1">
      <c r="A923" s="518" t="str">
        <f t="shared" si="14"/>
        <v xml:space="preserve">A03AG032-00001 Concrete Work Equipment Foundation Work Structural Concrete  Cement Type-1 F'c (Cylinder Strength) &gt; 35MPa     </v>
      </c>
      <c r="B923" s="523" t="s">
        <v>3376</v>
      </c>
      <c r="C923" s="523"/>
      <c r="D923" s="524" t="s">
        <v>2652</v>
      </c>
      <c r="E923" s="525" t="s">
        <v>2653</v>
      </c>
      <c r="F923" s="524" t="s">
        <v>2218</v>
      </c>
      <c r="G923" s="525" t="s">
        <v>3326</v>
      </c>
      <c r="H923" s="524" t="s">
        <v>2751</v>
      </c>
      <c r="I923" s="525" t="s">
        <v>2752</v>
      </c>
      <c r="J923" s="524" t="s">
        <v>1924</v>
      </c>
      <c r="K923" s="527"/>
      <c r="L923" s="524" t="s">
        <v>1922</v>
      </c>
      <c r="M923" s="527" t="s">
        <v>2753</v>
      </c>
      <c r="N923" s="524" t="s">
        <v>1922</v>
      </c>
      <c r="O923" s="527" t="s">
        <v>2754</v>
      </c>
      <c r="P923" s="524" t="s">
        <v>1924</v>
      </c>
      <c r="Q923" s="527"/>
      <c r="R923" s="524" t="s">
        <v>1924</v>
      </c>
      <c r="S923" s="527"/>
      <c r="T923" s="524" t="s">
        <v>1924</v>
      </c>
      <c r="U923" s="527" t="s">
        <v>1924</v>
      </c>
      <c r="V923" s="524" t="s">
        <v>1924</v>
      </c>
      <c r="W923" s="527"/>
      <c r="X923" s="524" t="s">
        <v>1924</v>
      </c>
      <c r="Y923" s="527" t="s">
        <v>1924</v>
      </c>
      <c r="Z923" s="528"/>
      <c r="AA923" s="528" t="s">
        <v>1924</v>
      </c>
      <c r="AB923" s="528"/>
      <c r="AC923" s="528"/>
      <c r="AD923" s="528"/>
      <c r="AE923" s="528"/>
      <c r="AF923" s="528"/>
      <c r="AG923" s="528"/>
      <c r="AH923" s="528"/>
      <c r="AI923" s="529" t="s">
        <v>1926</v>
      </c>
      <c r="AJ923" s="529" t="s">
        <v>1926</v>
      </c>
      <c r="AK923" s="523" t="s">
        <v>3377</v>
      </c>
      <c r="AL923" s="523" t="s">
        <v>3376</v>
      </c>
    </row>
    <row r="924" spans="1:38" ht="17.25" customHeight="1">
      <c r="A924" s="518" t="str">
        <f t="shared" si="14"/>
        <v xml:space="preserve">A03AG032-00002 Concrete Work Equipment Foundation Work Structural Concrete  Cement Type-2 F'c (Cylinder Strength) &gt; 35MPa     </v>
      </c>
      <c r="B924" s="523" t="s">
        <v>3378</v>
      </c>
      <c r="C924" s="523"/>
      <c r="D924" s="524" t="s">
        <v>2652</v>
      </c>
      <c r="E924" s="525" t="s">
        <v>2653</v>
      </c>
      <c r="F924" s="524" t="s">
        <v>2218</v>
      </c>
      <c r="G924" s="525" t="s">
        <v>3326</v>
      </c>
      <c r="H924" s="524" t="s">
        <v>2751</v>
      </c>
      <c r="I924" s="525" t="s">
        <v>2752</v>
      </c>
      <c r="J924" s="524" t="s">
        <v>1924</v>
      </c>
      <c r="K924" s="527"/>
      <c r="L924" s="524" t="s">
        <v>1929</v>
      </c>
      <c r="M924" s="527" t="s">
        <v>2757</v>
      </c>
      <c r="N924" s="524" t="s">
        <v>1922</v>
      </c>
      <c r="O924" s="527" t="s">
        <v>2754</v>
      </c>
      <c r="P924" s="524" t="s">
        <v>1924</v>
      </c>
      <c r="Q924" s="527"/>
      <c r="R924" s="524" t="s">
        <v>1924</v>
      </c>
      <c r="S924" s="527"/>
      <c r="T924" s="524" t="s">
        <v>1924</v>
      </c>
      <c r="U924" s="527" t="s">
        <v>1924</v>
      </c>
      <c r="V924" s="524" t="s">
        <v>1924</v>
      </c>
      <c r="W924" s="527"/>
      <c r="X924" s="524" t="s">
        <v>1924</v>
      </c>
      <c r="Y924" s="527" t="s">
        <v>1924</v>
      </c>
      <c r="Z924" s="528"/>
      <c r="AA924" s="528" t="s">
        <v>1924</v>
      </c>
      <c r="AB924" s="528"/>
      <c r="AC924" s="528"/>
      <c r="AD924" s="528"/>
      <c r="AE924" s="528"/>
      <c r="AF924" s="528"/>
      <c r="AG924" s="528"/>
      <c r="AH924" s="528"/>
      <c r="AI924" s="529" t="s">
        <v>1926</v>
      </c>
      <c r="AJ924" s="529" t="s">
        <v>1926</v>
      </c>
      <c r="AK924" s="523" t="s">
        <v>3377</v>
      </c>
      <c r="AL924" s="523" t="s">
        <v>3378</v>
      </c>
    </row>
    <row r="925" spans="1:38" ht="17.25" customHeight="1">
      <c r="A925" s="518" t="str">
        <f t="shared" si="14"/>
        <v xml:space="preserve">A03AG032-00003 Concrete Work Equipment Foundation Work Structural Concrete  Cement Type-5 F'c (Cylinder Strength) &gt; 35MPa     </v>
      </c>
      <c r="B925" s="523" t="s">
        <v>3379</v>
      </c>
      <c r="C925" s="523"/>
      <c r="D925" s="524" t="s">
        <v>2652</v>
      </c>
      <c r="E925" s="525" t="s">
        <v>2653</v>
      </c>
      <c r="F925" s="524" t="s">
        <v>2218</v>
      </c>
      <c r="G925" s="525" t="s">
        <v>3326</v>
      </c>
      <c r="H925" s="524" t="s">
        <v>2751</v>
      </c>
      <c r="I925" s="525" t="s">
        <v>2752</v>
      </c>
      <c r="J925" s="524" t="s">
        <v>1924</v>
      </c>
      <c r="K925" s="527"/>
      <c r="L925" s="524" t="s">
        <v>1932</v>
      </c>
      <c r="M925" s="527" t="s">
        <v>2759</v>
      </c>
      <c r="N925" s="524" t="s">
        <v>1922</v>
      </c>
      <c r="O925" s="527" t="s">
        <v>2754</v>
      </c>
      <c r="P925" s="524" t="s">
        <v>1924</v>
      </c>
      <c r="Q925" s="527"/>
      <c r="R925" s="524" t="s">
        <v>1924</v>
      </c>
      <c r="S925" s="527"/>
      <c r="T925" s="524" t="s">
        <v>1924</v>
      </c>
      <c r="U925" s="527" t="s">
        <v>1924</v>
      </c>
      <c r="V925" s="524" t="s">
        <v>1924</v>
      </c>
      <c r="W925" s="527"/>
      <c r="X925" s="524" t="s">
        <v>1924</v>
      </c>
      <c r="Y925" s="527" t="s">
        <v>1924</v>
      </c>
      <c r="Z925" s="528"/>
      <c r="AA925" s="528" t="s">
        <v>1924</v>
      </c>
      <c r="AB925" s="528"/>
      <c r="AC925" s="528"/>
      <c r="AD925" s="528"/>
      <c r="AE925" s="528"/>
      <c r="AF925" s="528"/>
      <c r="AG925" s="528"/>
      <c r="AH925" s="528"/>
      <c r="AI925" s="529" t="s">
        <v>1926</v>
      </c>
      <c r="AJ925" s="529" t="s">
        <v>1926</v>
      </c>
      <c r="AK925" s="523" t="s">
        <v>3377</v>
      </c>
      <c r="AL925" s="523" t="s">
        <v>3379</v>
      </c>
    </row>
    <row r="926" spans="1:38" ht="17.25" customHeight="1">
      <c r="A926" s="518" t="str">
        <f t="shared" si="14"/>
        <v xml:space="preserve">A03AG032-00004 Concrete Work Equipment Foundation Work Structural Concrete  Cement Type-1 30MPa &lt; F'c (Cylinder Strength) ≤ 35MPa     </v>
      </c>
      <c r="B926" s="523" t="s">
        <v>3380</v>
      </c>
      <c r="C926" s="523"/>
      <c r="D926" s="524" t="s">
        <v>2652</v>
      </c>
      <c r="E926" s="525" t="s">
        <v>2653</v>
      </c>
      <c r="F926" s="524" t="s">
        <v>2218</v>
      </c>
      <c r="G926" s="525" t="s">
        <v>3326</v>
      </c>
      <c r="H926" s="524" t="s">
        <v>2751</v>
      </c>
      <c r="I926" s="525" t="s">
        <v>2752</v>
      </c>
      <c r="J926" s="524" t="s">
        <v>1924</v>
      </c>
      <c r="K926" s="527"/>
      <c r="L926" s="524" t="s">
        <v>1922</v>
      </c>
      <c r="M926" s="527" t="s">
        <v>2753</v>
      </c>
      <c r="N926" s="524" t="s">
        <v>1929</v>
      </c>
      <c r="O926" s="527" t="s">
        <v>2761</v>
      </c>
      <c r="P926" s="524" t="s">
        <v>1924</v>
      </c>
      <c r="Q926" s="527"/>
      <c r="R926" s="524" t="s">
        <v>1924</v>
      </c>
      <c r="S926" s="527"/>
      <c r="T926" s="524" t="s">
        <v>1924</v>
      </c>
      <c r="U926" s="527" t="s">
        <v>1924</v>
      </c>
      <c r="V926" s="524" t="s">
        <v>1924</v>
      </c>
      <c r="W926" s="527"/>
      <c r="X926" s="524" t="s">
        <v>1924</v>
      </c>
      <c r="Y926" s="527" t="s">
        <v>1924</v>
      </c>
      <c r="Z926" s="528"/>
      <c r="AA926" s="528" t="s">
        <v>1924</v>
      </c>
      <c r="AB926" s="528"/>
      <c r="AC926" s="528"/>
      <c r="AD926" s="528"/>
      <c r="AE926" s="528"/>
      <c r="AF926" s="528"/>
      <c r="AG926" s="528"/>
      <c r="AH926" s="528"/>
      <c r="AI926" s="529" t="s">
        <v>1926</v>
      </c>
      <c r="AJ926" s="529" t="s">
        <v>1926</v>
      </c>
      <c r="AK926" s="523" t="s">
        <v>3377</v>
      </c>
      <c r="AL926" s="523" t="s">
        <v>3380</v>
      </c>
    </row>
    <row r="927" spans="1:38" ht="17.25" customHeight="1">
      <c r="A927" s="518" t="str">
        <f t="shared" si="14"/>
        <v xml:space="preserve">A03AG032-00005 Concrete Work Equipment Foundation Work Structural Concrete  Cement Type-2 30MPa &lt; F'c (Cylinder Strength) ≤ 35MPa     </v>
      </c>
      <c r="B927" s="523" t="s">
        <v>3381</v>
      </c>
      <c r="C927" s="523"/>
      <c r="D927" s="524" t="s">
        <v>2652</v>
      </c>
      <c r="E927" s="525" t="s">
        <v>2653</v>
      </c>
      <c r="F927" s="524" t="s">
        <v>2218</v>
      </c>
      <c r="G927" s="525" t="s">
        <v>3326</v>
      </c>
      <c r="H927" s="524" t="s">
        <v>2751</v>
      </c>
      <c r="I927" s="525" t="s">
        <v>2752</v>
      </c>
      <c r="J927" s="524" t="s">
        <v>1924</v>
      </c>
      <c r="K927" s="527"/>
      <c r="L927" s="524" t="s">
        <v>1929</v>
      </c>
      <c r="M927" s="527" t="s">
        <v>2757</v>
      </c>
      <c r="N927" s="524" t="s">
        <v>1929</v>
      </c>
      <c r="O927" s="527" t="s">
        <v>2761</v>
      </c>
      <c r="P927" s="524" t="s">
        <v>1924</v>
      </c>
      <c r="Q927" s="527"/>
      <c r="R927" s="524" t="s">
        <v>1924</v>
      </c>
      <c r="S927" s="527"/>
      <c r="T927" s="524" t="s">
        <v>1924</v>
      </c>
      <c r="U927" s="527" t="s">
        <v>1924</v>
      </c>
      <c r="V927" s="524" t="s">
        <v>1924</v>
      </c>
      <c r="W927" s="527"/>
      <c r="X927" s="524" t="s">
        <v>1924</v>
      </c>
      <c r="Y927" s="527" t="s">
        <v>1924</v>
      </c>
      <c r="Z927" s="528"/>
      <c r="AA927" s="528" t="s">
        <v>1924</v>
      </c>
      <c r="AB927" s="528"/>
      <c r="AC927" s="528"/>
      <c r="AD927" s="528"/>
      <c r="AE927" s="528"/>
      <c r="AF927" s="528"/>
      <c r="AG927" s="528"/>
      <c r="AH927" s="528"/>
      <c r="AI927" s="529" t="s">
        <v>1926</v>
      </c>
      <c r="AJ927" s="529" t="s">
        <v>1926</v>
      </c>
      <c r="AK927" s="523" t="s">
        <v>3377</v>
      </c>
      <c r="AL927" s="523" t="s">
        <v>3381</v>
      </c>
    </row>
    <row r="928" spans="1:38" ht="17.25" customHeight="1">
      <c r="A928" s="518" t="str">
        <f t="shared" si="14"/>
        <v xml:space="preserve">A03AG032-00006 Concrete Work Equipment Foundation Work Structural Concrete  Cement Type-5 30MPa &lt; F'c (Cylinder Strength) ≤ 35MPa     </v>
      </c>
      <c r="B928" s="523" t="s">
        <v>3382</v>
      </c>
      <c r="C928" s="523"/>
      <c r="D928" s="524" t="s">
        <v>2652</v>
      </c>
      <c r="E928" s="525" t="s">
        <v>2653</v>
      </c>
      <c r="F928" s="524" t="s">
        <v>2218</v>
      </c>
      <c r="G928" s="525" t="s">
        <v>3326</v>
      </c>
      <c r="H928" s="524" t="s">
        <v>2751</v>
      </c>
      <c r="I928" s="525" t="s">
        <v>2752</v>
      </c>
      <c r="J928" s="524" t="s">
        <v>1924</v>
      </c>
      <c r="K928" s="527"/>
      <c r="L928" s="524" t="s">
        <v>1932</v>
      </c>
      <c r="M928" s="527" t="s">
        <v>2759</v>
      </c>
      <c r="N928" s="524" t="s">
        <v>1929</v>
      </c>
      <c r="O928" s="527" t="s">
        <v>2761</v>
      </c>
      <c r="P928" s="524" t="s">
        <v>1924</v>
      </c>
      <c r="Q928" s="527"/>
      <c r="R928" s="524" t="s">
        <v>1924</v>
      </c>
      <c r="S928" s="527"/>
      <c r="T928" s="524" t="s">
        <v>1924</v>
      </c>
      <c r="U928" s="527" t="s">
        <v>1924</v>
      </c>
      <c r="V928" s="524" t="s">
        <v>1924</v>
      </c>
      <c r="W928" s="527"/>
      <c r="X928" s="524" t="s">
        <v>1924</v>
      </c>
      <c r="Y928" s="527" t="s">
        <v>1924</v>
      </c>
      <c r="Z928" s="528"/>
      <c r="AA928" s="528" t="s">
        <v>1924</v>
      </c>
      <c r="AB928" s="528"/>
      <c r="AC928" s="528"/>
      <c r="AD928" s="528"/>
      <c r="AE928" s="528"/>
      <c r="AF928" s="528"/>
      <c r="AG928" s="528"/>
      <c r="AH928" s="528"/>
      <c r="AI928" s="529" t="s">
        <v>1926</v>
      </c>
      <c r="AJ928" s="529" t="s">
        <v>1926</v>
      </c>
      <c r="AK928" s="523" t="s">
        <v>3377</v>
      </c>
      <c r="AL928" s="523" t="s">
        <v>3382</v>
      </c>
    </row>
    <row r="929" spans="1:38" ht="17.25" customHeight="1">
      <c r="A929" s="518" t="str">
        <f t="shared" si="14"/>
        <v xml:space="preserve">A03AG032-00007 Concrete Work Equipment Foundation Work Structural Concrete  Cement Type-1 25MPa &lt; F'c (Cylinder Strength) ≤ 30MPa     </v>
      </c>
      <c r="B929" s="523" t="s">
        <v>3383</v>
      </c>
      <c r="C929" s="523"/>
      <c r="D929" s="524" t="s">
        <v>2652</v>
      </c>
      <c r="E929" s="525" t="s">
        <v>2653</v>
      </c>
      <c r="F929" s="524" t="s">
        <v>2218</v>
      </c>
      <c r="G929" s="525" t="s">
        <v>3326</v>
      </c>
      <c r="H929" s="524" t="s">
        <v>2751</v>
      </c>
      <c r="I929" s="525" t="s">
        <v>2752</v>
      </c>
      <c r="J929" s="524" t="s">
        <v>1924</v>
      </c>
      <c r="K929" s="527"/>
      <c r="L929" s="524" t="s">
        <v>1922</v>
      </c>
      <c r="M929" s="527" t="s">
        <v>2753</v>
      </c>
      <c r="N929" s="524" t="s">
        <v>1932</v>
      </c>
      <c r="O929" s="527" t="s">
        <v>2765</v>
      </c>
      <c r="P929" s="524" t="s">
        <v>1924</v>
      </c>
      <c r="Q929" s="527"/>
      <c r="R929" s="524" t="s">
        <v>1924</v>
      </c>
      <c r="S929" s="527"/>
      <c r="T929" s="524" t="s">
        <v>1924</v>
      </c>
      <c r="U929" s="527" t="s">
        <v>1924</v>
      </c>
      <c r="V929" s="524" t="s">
        <v>1924</v>
      </c>
      <c r="W929" s="527"/>
      <c r="X929" s="524" t="s">
        <v>1924</v>
      </c>
      <c r="Y929" s="527" t="s">
        <v>1924</v>
      </c>
      <c r="Z929" s="528"/>
      <c r="AA929" s="528" t="s">
        <v>1924</v>
      </c>
      <c r="AB929" s="528"/>
      <c r="AC929" s="528"/>
      <c r="AD929" s="528"/>
      <c r="AE929" s="528"/>
      <c r="AF929" s="528"/>
      <c r="AG929" s="528"/>
      <c r="AH929" s="528"/>
      <c r="AI929" s="529" t="s">
        <v>1926</v>
      </c>
      <c r="AJ929" s="529" t="s">
        <v>1926</v>
      </c>
      <c r="AK929" s="523" t="s">
        <v>3377</v>
      </c>
      <c r="AL929" s="523" t="s">
        <v>3383</v>
      </c>
    </row>
    <row r="930" spans="1:38" ht="17.25" customHeight="1">
      <c r="A930" s="518" t="str">
        <f t="shared" si="14"/>
        <v xml:space="preserve">A03AG032-00008 Concrete Work Equipment Foundation Work Structural Concrete  Cement Type-2 25MPa &lt; F'c (Cylinder Strength) ≤ 30MPa     </v>
      </c>
      <c r="B930" s="523" t="s">
        <v>3384</v>
      </c>
      <c r="C930" s="523"/>
      <c r="D930" s="524" t="s">
        <v>2652</v>
      </c>
      <c r="E930" s="525" t="s">
        <v>2653</v>
      </c>
      <c r="F930" s="524" t="s">
        <v>2218</v>
      </c>
      <c r="G930" s="525" t="s">
        <v>3326</v>
      </c>
      <c r="H930" s="524" t="s">
        <v>2751</v>
      </c>
      <c r="I930" s="525" t="s">
        <v>2752</v>
      </c>
      <c r="J930" s="524" t="s">
        <v>1924</v>
      </c>
      <c r="K930" s="527"/>
      <c r="L930" s="524" t="s">
        <v>1929</v>
      </c>
      <c r="M930" s="527" t="s">
        <v>2757</v>
      </c>
      <c r="N930" s="524" t="s">
        <v>1932</v>
      </c>
      <c r="O930" s="527" t="s">
        <v>2765</v>
      </c>
      <c r="P930" s="524" t="s">
        <v>1924</v>
      </c>
      <c r="Q930" s="527"/>
      <c r="R930" s="524" t="s">
        <v>1924</v>
      </c>
      <c r="S930" s="527"/>
      <c r="T930" s="524" t="s">
        <v>1924</v>
      </c>
      <c r="U930" s="527" t="s">
        <v>1924</v>
      </c>
      <c r="V930" s="524" t="s">
        <v>1924</v>
      </c>
      <c r="W930" s="527"/>
      <c r="X930" s="524" t="s">
        <v>1924</v>
      </c>
      <c r="Y930" s="527" t="s">
        <v>1924</v>
      </c>
      <c r="Z930" s="528"/>
      <c r="AA930" s="528" t="s">
        <v>1924</v>
      </c>
      <c r="AB930" s="528"/>
      <c r="AC930" s="528"/>
      <c r="AD930" s="528"/>
      <c r="AE930" s="528"/>
      <c r="AF930" s="528"/>
      <c r="AG930" s="528"/>
      <c r="AH930" s="528"/>
      <c r="AI930" s="529" t="s">
        <v>1926</v>
      </c>
      <c r="AJ930" s="529" t="s">
        <v>1926</v>
      </c>
      <c r="AK930" s="523" t="s">
        <v>3377</v>
      </c>
      <c r="AL930" s="523" t="s">
        <v>3384</v>
      </c>
    </row>
    <row r="931" spans="1:38" ht="17.25" customHeight="1">
      <c r="A931" s="518" t="str">
        <f t="shared" si="14"/>
        <v xml:space="preserve">A03AG032-00009 Concrete Work Equipment Foundation Work Structural Concrete  Cement Type-5 25MPa &lt; F'c (Cylinder Strength) ≤ 30MPa     </v>
      </c>
      <c r="B931" s="523" t="s">
        <v>3385</v>
      </c>
      <c r="C931" s="523"/>
      <c r="D931" s="524" t="s">
        <v>2652</v>
      </c>
      <c r="E931" s="525" t="s">
        <v>2653</v>
      </c>
      <c r="F931" s="524" t="s">
        <v>2218</v>
      </c>
      <c r="G931" s="525" t="s">
        <v>3326</v>
      </c>
      <c r="H931" s="524" t="s">
        <v>2751</v>
      </c>
      <c r="I931" s="525" t="s">
        <v>2752</v>
      </c>
      <c r="J931" s="524" t="s">
        <v>1924</v>
      </c>
      <c r="K931" s="527"/>
      <c r="L931" s="524" t="s">
        <v>1932</v>
      </c>
      <c r="M931" s="527" t="s">
        <v>2759</v>
      </c>
      <c r="N931" s="524" t="s">
        <v>1932</v>
      </c>
      <c r="O931" s="527" t="s">
        <v>2765</v>
      </c>
      <c r="P931" s="524" t="s">
        <v>1924</v>
      </c>
      <c r="Q931" s="527"/>
      <c r="R931" s="524" t="s">
        <v>1924</v>
      </c>
      <c r="S931" s="527"/>
      <c r="T931" s="524" t="s">
        <v>1924</v>
      </c>
      <c r="U931" s="527" t="s">
        <v>1924</v>
      </c>
      <c r="V931" s="524" t="s">
        <v>1924</v>
      </c>
      <c r="W931" s="527"/>
      <c r="X931" s="524" t="s">
        <v>1924</v>
      </c>
      <c r="Y931" s="527" t="s">
        <v>1924</v>
      </c>
      <c r="Z931" s="528"/>
      <c r="AA931" s="528" t="s">
        <v>1924</v>
      </c>
      <c r="AB931" s="528"/>
      <c r="AC931" s="528"/>
      <c r="AD931" s="528"/>
      <c r="AE931" s="528"/>
      <c r="AF931" s="528"/>
      <c r="AG931" s="528"/>
      <c r="AH931" s="528"/>
      <c r="AI931" s="529" t="s">
        <v>1926</v>
      </c>
      <c r="AJ931" s="529" t="s">
        <v>1926</v>
      </c>
      <c r="AK931" s="523" t="s">
        <v>3377</v>
      </c>
      <c r="AL931" s="523" t="s">
        <v>3385</v>
      </c>
    </row>
    <row r="932" spans="1:38" ht="17.25" customHeight="1">
      <c r="A932" s="518" t="str">
        <f t="shared" si="14"/>
        <v xml:space="preserve">A03AG032-00010 Concrete Work Equipment Foundation Work Structural Concrete  Cement Type-1 20MPa &lt; F'c (Cylinder Strength) ≤ 25MPa     </v>
      </c>
      <c r="B932" s="523" t="s">
        <v>3386</v>
      </c>
      <c r="C932" s="523"/>
      <c r="D932" s="524" t="s">
        <v>2652</v>
      </c>
      <c r="E932" s="525" t="s">
        <v>2653</v>
      </c>
      <c r="F932" s="524" t="s">
        <v>2218</v>
      </c>
      <c r="G932" s="525" t="s">
        <v>3326</v>
      </c>
      <c r="H932" s="524" t="s">
        <v>2751</v>
      </c>
      <c r="I932" s="525" t="s">
        <v>2752</v>
      </c>
      <c r="J932" s="524" t="s">
        <v>1924</v>
      </c>
      <c r="K932" s="527"/>
      <c r="L932" s="524" t="s">
        <v>1922</v>
      </c>
      <c r="M932" s="527" t="s">
        <v>2753</v>
      </c>
      <c r="N932" s="524" t="s">
        <v>1936</v>
      </c>
      <c r="O932" s="527" t="s">
        <v>2769</v>
      </c>
      <c r="P932" s="524" t="s">
        <v>1924</v>
      </c>
      <c r="Q932" s="527"/>
      <c r="R932" s="524" t="s">
        <v>1924</v>
      </c>
      <c r="S932" s="527"/>
      <c r="T932" s="524" t="s">
        <v>1924</v>
      </c>
      <c r="U932" s="527" t="s">
        <v>1924</v>
      </c>
      <c r="V932" s="524" t="s">
        <v>1924</v>
      </c>
      <c r="W932" s="527"/>
      <c r="X932" s="524" t="s">
        <v>1924</v>
      </c>
      <c r="Y932" s="527" t="s">
        <v>1924</v>
      </c>
      <c r="Z932" s="528"/>
      <c r="AA932" s="528" t="s">
        <v>1924</v>
      </c>
      <c r="AB932" s="528"/>
      <c r="AC932" s="528"/>
      <c r="AD932" s="528"/>
      <c r="AE932" s="528"/>
      <c r="AF932" s="528"/>
      <c r="AG932" s="528"/>
      <c r="AH932" s="528"/>
      <c r="AI932" s="529" t="s">
        <v>1926</v>
      </c>
      <c r="AJ932" s="529" t="s">
        <v>1926</v>
      </c>
      <c r="AK932" s="523" t="s">
        <v>3377</v>
      </c>
      <c r="AL932" s="523" t="s">
        <v>3386</v>
      </c>
    </row>
    <row r="933" spans="1:38" ht="17.25" customHeight="1">
      <c r="A933" s="518" t="str">
        <f t="shared" si="14"/>
        <v xml:space="preserve">A03AG032-00011 Concrete Work Equipment Foundation Work Structural Concrete  Cement Type-2 20MPa &lt; F'c (Cylinder Strength) ≤ 25MPa     </v>
      </c>
      <c r="B933" s="523" t="s">
        <v>3387</v>
      </c>
      <c r="C933" s="523"/>
      <c r="D933" s="524" t="s">
        <v>2652</v>
      </c>
      <c r="E933" s="525" t="s">
        <v>2653</v>
      </c>
      <c r="F933" s="524" t="s">
        <v>2218</v>
      </c>
      <c r="G933" s="525" t="s">
        <v>3326</v>
      </c>
      <c r="H933" s="524" t="s">
        <v>2751</v>
      </c>
      <c r="I933" s="525" t="s">
        <v>2752</v>
      </c>
      <c r="J933" s="524" t="s">
        <v>1924</v>
      </c>
      <c r="K933" s="527"/>
      <c r="L933" s="524" t="s">
        <v>1929</v>
      </c>
      <c r="M933" s="527" t="s">
        <v>2757</v>
      </c>
      <c r="N933" s="524" t="s">
        <v>1936</v>
      </c>
      <c r="O933" s="527" t="s">
        <v>2769</v>
      </c>
      <c r="P933" s="524" t="s">
        <v>1924</v>
      </c>
      <c r="Q933" s="527"/>
      <c r="R933" s="524" t="s">
        <v>1924</v>
      </c>
      <c r="S933" s="527"/>
      <c r="T933" s="524" t="s">
        <v>1924</v>
      </c>
      <c r="U933" s="527" t="s">
        <v>1924</v>
      </c>
      <c r="V933" s="524" t="s">
        <v>1924</v>
      </c>
      <c r="W933" s="527"/>
      <c r="X933" s="524" t="s">
        <v>1924</v>
      </c>
      <c r="Y933" s="527" t="s">
        <v>1924</v>
      </c>
      <c r="Z933" s="528"/>
      <c r="AA933" s="528" t="s">
        <v>1924</v>
      </c>
      <c r="AB933" s="528"/>
      <c r="AC933" s="528"/>
      <c r="AD933" s="528"/>
      <c r="AE933" s="528"/>
      <c r="AF933" s="528"/>
      <c r="AG933" s="528"/>
      <c r="AH933" s="528"/>
      <c r="AI933" s="529" t="s">
        <v>1926</v>
      </c>
      <c r="AJ933" s="529" t="s">
        <v>1926</v>
      </c>
      <c r="AK933" s="523" t="s">
        <v>3377</v>
      </c>
      <c r="AL933" s="523" t="s">
        <v>3387</v>
      </c>
    </row>
    <row r="934" spans="1:38" ht="17.25" customHeight="1">
      <c r="A934" s="518" t="str">
        <f t="shared" si="14"/>
        <v xml:space="preserve">A03AG032-00012 Concrete Work Equipment Foundation Work Structural Concrete  Cement Type-5 20MPa &lt; F'c (Cylinder Strength) ≤ 25MPa     </v>
      </c>
      <c r="B934" s="523" t="s">
        <v>3388</v>
      </c>
      <c r="C934" s="523"/>
      <c r="D934" s="524" t="s">
        <v>2652</v>
      </c>
      <c r="E934" s="525" t="s">
        <v>2653</v>
      </c>
      <c r="F934" s="524" t="s">
        <v>2218</v>
      </c>
      <c r="G934" s="525" t="s">
        <v>3326</v>
      </c>
      <c r="H934" s="524" t="s">
        <v>2751</v>
      </c>
      <c r="I934" s="525" t="s">
        <v>2752</v>
      </c>
      <c r="J934" s="524" t="s">
        <v>1924</v>
      </c>
      <c r="K934" s="527"/>
      <c r="L934" s="524" t="s">
        <v>1932</v>
      </c>
      <c r="M934" s="527" t="s">
        <v>2759</v>
      </c>
      <c r="N934" s="524" t="s">
        <v>1936</v>
      </c>
      <c r="O934" s="527" t="s">
        <v>2769</v>
      </c>
      <c r="P934" s="524" t="s">
        <v>1924</v>
      </c>
      <c r="Q934" s="527"/>
      <c r="R934" s="524" t="s">
        <v>1924</v>
      </c>
      <c r="S934" s="527"/>
      <c r="T934" s="524" t="s">
        <v>1924</v>
      </c>
      <c r="U934" s="527" t="s">
        <v>1924</v>
      </c>
      <c r="V934" s="524" t="s">
        <v>1924</v>
      </c>
      <c r="W934" s="527"/>
      <c r="X934" s="524" t="s">
        <v>1924</v>
      </c>
      <c r="Y934" s="527" t="s">
        <v>1924</v>
      </c>
      <c r="Z934" s="528"/>
      <c r="AA934" s="528" t="s">
        <v>1924</v>
      </c>
      <c r="AB934" s="528"/>
      <c r="AC934" s="528"/>
      <c r="AD934" s="528"/>
      <c r="AE934" s="528"/>
      <c r="AF934" s="528"/>
      <c r="AG934" s="528"/>
      <c r="AH934" s="528"/>
      <c r="AI934" s="529" t="s">
        <v>1926</v>
      </c>
      <c r="AJ934" s="529" t="s">
        <v>1926</v>
      </c>
      <c r="AK934" s="523" t="s">
        <v>3377</v>
      </c>
      <c r="AL934" s="523" t="s">
        <v>3388</v>
      </c>
    </row>
    <row r="935" spans="1:38" ht="17.25" customHeight="1">
      <c r="A935" s="518" t="str">
        <f t="shared" si="14"/>
        <v xml:space="preserve">A03AG032-00013 Concrete Work Equipment Foundation Work Structural Concrete  Cement Type-1 F'c (Cylinder Strength) ≤ 20MPa     </v>
      </c>
      <c r="B935" s="523" t="s">
        <v>3389</v>
      </c>
      <c r="C935" s="523"/>
      <c r="D935" s="524" t="s">
        <v>2652</v>
      </c>
      <c r="E935" s="525" t="s">
        <v>2653</v>
      </c>
      <c r="F935" s="524" t="s">
        <v>2218</v>
      </c>
      <c r="G935" s="525" t="s">
        <v>3326</v>
      </c>
      <c r="H935" s="524" t="s">
        <v>2751</v>
      </c>
      <c r="I935" s="525" t="s">
        <v>2752</v>
      </c>
      <c r="J935" s="524" t="s">
        <v>1924</v>
      </c>
      <c r="K935" s="527"/>
      <c r="L935" s="524" t="s">
        <v>1922</v>
      </c>
      <c r="M935" s="527" t="s">
        <v>2753</v>
      </c>
      <c r="N935" s="524" t="s">
        <v>1939</v>
      </c>
      <c r="O935" s="527" t="s">
        <v>2773</v>
      </c>
      <c r="P935" s="524" t="s">
        <v>1924</v>
      </c>
      <c r="Q935" s="527"/>
      <c r="R935" s="524" t="s">
        <v>1924</v>
      </c>
      <c r="S935" s="527"/>
      <c r="T935" s="524" t="s">
        <v>1924</v>
      </c>
      <c r="U935" s="527" t="s">
        <v>1924</v>
      </c>
      <c r="V935" s="524" t="s">
        <v>1924</v>
      </c>
      <c r="W935" s="527"/>
      <c r="X935" s="524" t="s">
        <v>1924</v>
      </c>
      <c r="Y935" s="527" t="s">
        <v>1924</v>
      </c>
      <c r="Z935" s="528"/>
      <c r="AA935" s="528" t="s">
        <v>1924</v>
      </c>
      <c r="AB935" s="528"/>
      <c r="AC935" s="528"/>
      <c r="AD935" s="528"/>
      <c r="AE935" s="528"/>
      <c r="AF935" s="528"/>
      <c r="AG935" s="528"/>
      <c r="AH935" s="528"/>
      <c r="AI935" s="529" t="s">
        <v>1926</v>
      </c>
      <c r="AJ935" s="529" t="s">
        <v>1926</v>
      </c>
      <c r="AK935" s="523" t="s">
        <v>3377</v>
      </c>
      <c r="AL935" s="523" t="s">
        <v>3389</v>
      </c>
    </row>
    <row r="936" spans="1:38" ht="17.25" customHeight="1">
      <c r="A936" s="518" t="str">
        <f t="shared" si="14"/>
        <v xml:space="preserve">A03AG032-00014 Concrete Work Equipment Foundation Work Structural Concrete  Cement Type-2 F'c (Cylinder Strength) ≤ 20MPa     </v>
      </c>
      <c r="B936" s="523" t="s">
        <v>3390</v>
      </c>
      <c r="C936" s="523"/>
      <c r="D936" s="524" t="s">
        <v>2652</v>
      </c>
      <c r="E936" s="525" t="s">
        <v>2653</v>
      </c>
      <c r="F936" s="524" t="s">
        <v>2218</v>
      </c>
      <c r="G936" s="525" t="s">
        <v>3326</v>
      </c>
      <c r="H936" s="524" t="s">
        <v>2751</v>
      </c>
      <c r="I936" s="525" t="s">
        <v>2752</v>
      </c>
      <c r="J936" s="524" t="s">
        <v>1924</v>
      </c>
      <c r="K936" s="527"/>
      <c r="L936" s="524" t="s">
        <v>1929</v>
      </c>
      <c r="M936" s="527" t="s">
        <v>2757</v>
      </c>
      <c r="N936" s="524" t="s">
        <v>1939</v>
      </c>
      <c r="O936" s="527" t="s">
        <v>2773</v>
      </c>
      <c r="P936" s="524" t="s">
        <v>1924</v>
      </c>
      <c r="Q936" s="527"/>
      <c r="R936" s="524" t="s">
        <v>1924</v>
      </c>
      <c r="S936" s="527"/>
      <c r="T936" s="524" t="s">
        <v>1924</v>
      </c>
      <c r="U936" s="527" t="s">
        <v>1924</v>
      </c>
      <c r="V936" s="524" t="s">
        <v>1924</v>
      </c>
      <c r="W936" s="527"/>
      <c r="X936" s="524" t="s">
        <v>1924</v>
      </c>
      <c r="Y936" s="527" t="s">
        <v>1924</v>
      </c>
      <c r="Z936" s="528"/>
      <c r="AA936" s="528" t="s">
        <v>1924</v>
      </c>
      <c r="AB936" s="528"/>
      <c r="AC936" s="528"/>
      <c r="AD936" s="528"/>
      <c r="AE936" s="528"/>
      <c r="AF936" s="528"/>
      <c r="AG936" s="528"/>
      <c r="AH936" s="528"/>
      <c r="AI936" s="529" t="s">
        <v>1926</v>
      </c>
      <c r="AJ936" s="529" t="s">
        <v>1926</v>
      </c>
      <c r="AK936" s="523" t="s">
        <v>3377</v>
      </c>
      <c r="AL936" s="523" t="s">
        <v>3390</v>
      </c>
    </row>
    <row r="937" spans="1:38" ht="17.25" customHeight="1">
      <c r="A937" s="518" t="str">
        <f t="shared" si="14"/>
        <v xml:space="preserve">A03AG032-00015 Concrete Work Equipment Foundation Work Structural Concrete  Cement Type-5 F'c (Cylinder Strength) ≤ 20MPa     </v>
      </c>
      <c r="B937" s="523" t="s">
        <v>3391</v>
      </c>
      <c r="C937" s="523"/>
      <c r="D937" s="524" t="s">
        <v>2652</v>
      </c>
      <c r="E937" s="525" t="s">
        <v>2653</v>
      </c>
      <c r="F937" s="524" t="s">
        <v>2218</v>
      </c>
      <c r="G937" s="525" t="s">
        <v>3326</v>
      </c>
      <c r="H937" s="524" t="s">
        <v>2751</v>
      </c>
      <c r="I937" s="525" t="s">
        <v>2752</v>
      </c>
      <c r="J937" s="524" t="s">
        <v>1924</v>
      </c>
      <c r="K937" s="527"/>
      <c r="L937" s="524" t="s">
        <v>1932</v>
      </c>
      <c r="M937" s="527" t="s">
        <v>2759</v>
      </c>
      <c r="N937" s="524" t="s">
        <v>1939</v>
      </c>
      <c r="O937" s="527" t="s">
        <v>2773</v>
      </c>
      <c r="P937" s="524" t="s">
        <v>1924</v>
      </c>
      <c r="Q937" s="527"/>
      <c r="R937" s="524" t="s">
        <v>1924</v>
      </c>
      <c r="S937" s="527"/>
      <c r="T937" s="524" t="s">
        <v>1924</v>
      </c>
      <c r="U937" s="527" t="s">
        <v>1924</v>
      </c>
      <c r="V937" s="524" t="s">
        <v>1924</v>
      </c>
      <c r="W937" s="527"/>
      <c r="X937" s="524" t="s">
        <v>1924</v>
      </c>
      <c r="Y937" s="527" t="s">
        <v>1924</v>
      </c>
      <c r="Z937" s="528"/>
      <c r="AA937" s="528" t="s">
        <v>1924</v>
      </c>
      <c r="AB937" s="528"/>
      <c r="AC937" s="528"/>
      <c r="AD937" s="528"/>
      <c r="AE937" s="528"/>
      <c r="AF937" s="528"/>
      <c r="AG937" s="528"/>
      <c r="AH937" s="528"/>
      <c r="AI937" s="529" t="s">
        <v>1926</v>
      </c>
      <c r="AJ937" s="529" t="s">
        <v>1926</v>
      </c>
      <c r="AK937" s="523" t="s">
        <v>3377</v>
      </c>
      <c r="AL937" s="523" t="s">
        <v>3391</v>
      </c>
    </row>
    <row r="938" spans="1:38" ht="17.25" customHeight="1">
      <c r="A938" s="518" t="str">
        <f t="shared" si="14"/>
        <v xml:space="preserve">A03AG032-00016 Concrete Work Equipment Foundation Work Structural Concrete  Cement Type-1 35MPa ≤ F'c (Cylinder Strength)      </v>
      </c>
      <c r="B938" s="523" t="s">
        <v>3392</v>
      </c>
      <c r="C938" s="523"/>
      <c r="D938" s="524" t="s">
        <v>2652</v>
      </c>
      <c r="E938" s="525" t="s">
        <v>2653</v>
      </c>
      <c r="F938" s="524" t="s">
        <v>2218</v>
      </c>
      <c r="G938" s="525" t="s">
        <v>3326</v>
      </c>
      <c r="H938" s="524" t="s">
        <v>2751</v>
      </c>
      <c r="I938" s="525" t="s">
        <v>2752</v>
      </c>
      <c r="J938" s="524" t="s">
        <v>1924</v>
      </c>
      <c r="K938" s="527"/>
      <c r="L938" s="524" t="s">
        <v>1922</v>
      </c>
      <c r="M938" s="527" t="s">
        <v>2753</v>
      </c>
      <c r="N938" s="524" t="s">
        <v>2097</v>
      </c>
      <c r="O938" s="527" t="s">
        <v>2777</v>
      </c>
      <c r="P938" s="524" t="s">
        <v>1924</v>
      </c>
      <c r="Q938" s="527"/>
      <c r="R938" s="524" t="s">
        <v>1924</v>
      </c>
      <c r="S938" s="527"/>
      <c r="T938" s="524" t="s">
        <v>1924</v>
      </c>
      <c r="U938" s="527" t="s">
        <v>1924</v>
      </c>
      <c r="V938" s="524" t="s">
        <v>1924</v>
      </c>
      <c r="W938" s="527"/>
      <c r="X938" s="524" t="s">
        <v>1924</v>
      </c>
      <c r="Y938" s="527" t="s">
        <v>1924</v>
      </c>
      <c r="Z938" s="528"/>
      <c r="AA938" s="528" t="s">
        <v>1924</v>
      </c>
      <c r="AB938" s="528"/>
      <c r="AC938" s="528"/>
      <c r="AD938" s="528"/>
      <c r="AE938" s="528"/>
      <c r="AF938" s="528"/>
      <c r="AG938" s="528"/>
      <c r="AH938" s="528"/>
      <c r="AI938" s="529" t="s">
        <v>1926</v>
      </c>
      <c r="AJ938" s="529" t="s">
        <v>1926</v>
      </c>
      <c r="AK938" s="523" t="s">
        <v>3377</v>
      </c>
      <c r="AL938" s="523" t="s">
        <v>3392</v>
      </c>
    </row>
    <row r="939" spans="1:38" ht="17.25" customHeight="1">
      <c r="A939" s="518" t="str">
        <f t="shared" si="14"/>
        <v xml:space="preserve">A03AG032-00017 Concrete Work Equipment Foundation Work Structural Concrete  Cement Type-2 35MPa ≤ F'c (Cylinder Strength)      </v>
      </c>
      <c r="B939" s="523" t="s">
        <v>3393</v>
      </c>
      <c r="C939" s="523"/>
      <c r="D939" s="524" t="s">
        <v>2652</v>
      </c>
      <c r="E939" s="525" t="s">
        <v>2653</v>
      </c>
      <c r="F939" s="524" t="s">
        <v>2218</v>
      </c>
      <c r="G939" s="525" t="s">
        <v>3326</v>
      </c>
      <c r="H939" s="524" t="s">
        <v>2751</v>
      </c>
      <c r="I939" s="525" t="s">
        <v>2752</v>
      </c>
      <c r="J939" s="524" t="s">
        <v>1924</v>
      </c>
      <c r="K939" s="527"/>
      <c r="L939" s="524" t="s">
        <v>1929</v>
      </c>
      <c r="M939" s="527" t="s">
        <v>2757</v>
      </c>
      <c r="N939" s="524" t="s">
        <v>2097</v>
      </c>
      <c r="O939" s="527" t="s">
        <v>2777</v>
      </c>
      <c r="P939" s="524" t="s">
        <v>1924</v>
      </c>
      <c r="Q939" s="527"/>
      <c r="R939" s="524" t="s">
        <v>1924</v>
      </c>
      <c r="S939" s="527"/>
      <c r="T939" s="524" t="s">
        <v>1924</v>
      </c>
      <c r="U939" s="527" t="s">
        <v>1924</v>
      </c>
      <c r="V939" s="524" t="s">
        <v>1924</v>
      </c>
      <c r="W939" s="527"/>
      <c r="X939" s="524" t="s">
        <v>1924</v>
      </c>
      <c r="Y939" s="527" t="s">
        <v>1924</v>
      </c>
      <c r="Z939" s="528"/>
      <c r="AA939" s="528" t="s">
        <v>1924</v>
      </c>
      <c r="AB939" s="528"/>
      <c r="AC939" s="528"/>
      <c r="AD939" s="528"/>
      <c r="AE939" s="528"/>
      <c r="AF939" s="528"/>
      <c r="AG939" s="528"/>
      <c r="AH939" s="528"/>
      <c r="AI939" s="529" t="s">
        <v>1926</v>
      </c>
      <c r="AJ939" s="529" t="s">
        <v>1926</v>
      </c>
      <c r="AK939" s="523" t="s">
        <v>3377</v>
      </c>
      <c r="AL939" s="523" t="s">
        <v>3393</v>
      </c>
    </row>
    <row r="940" spans="1:38" ht="17.25" customHeight="1">
      <c r="A940" s="518" t="str">
        <f t="shared" si="14"/>
        <v xml:space="preserve">A03AG032-00018 Concrete Work Equipment Foundation Work Structural Concrete  Cement Type-5 35MPa ≤ F'c (Cylinder Strength)      </v>
      </c>
      <c r="B940" s="523" t="s">
        <v>3394</v>
      </c>
      <c r="C940" s="523"/>
      <c r="D940" s="524" t="s">
        <v>2652</v>
      </c>
      <c r="E940" s="525" t="s">
        <v>2653</v>
      </c>
      <c r="F940" s="524" t="s">
        <v>2218</v>
      </c>
      <c r="G940" s="525" t="s">
        <v>3326</v>
      </c>
      <c r="H940" s="524" t="s">
        <v>2751</v>
      </c>
      <c r="I940" s="525" t="s">
        <v>2752</v>
      </c>
      <c r="J940" s="524" t="s">
        <v>1924</v>
      </c>
      <c r="K940" s="527"/>
      <c r="L940" s="524" t="s">
        <v>1932</v>
      </c>
      <c r="M940" s="527" t="s">
        <v>2759</v>
      </c>
      <c r="N940" s="524" t="s">
        <v>2097</v>
      </c>
      <c r="O940" s="527" t="s">
        <v>2777</v>
      </c>
      <c r="P940" s="524" t="s">
        <v>1924</v>
      </c>
      <c r="Q940" s="527"/>
      <c r="R940" s="524" t="s">
        <v>1924</v>
      </c>
      <c r="S940" s="527"/>
      <c r="T940" s="524" t="s">
        <v>1924</v>
      </c>
      <c r="U940" s="527" t="s">
        <v>1924</v>
      </c>
      <c r="V940" s="524" t="s">
        <v>1924</v>
      </c>
      <c r="W940" s="527"/>
      <c r="X940" s="524" t="s">
        <v>1924</v>
      </c>
      <c r="Y940" s="527" t="s">
        <v>1924</v>
      </c>
      <c r="Z940" s="528"/>
      <c r="AA940" s="528" t="s">
        <v>1924</v>
      </c>
      <c r="AB940" s="528"/>
      <c r="AC940" s="528"/>
      <c r="AD940" s="528"/>
      <c r="AE940" s="528"/>
      <c r="AF940" s="528"/>
      <c r="AG940" s="528"/>
      <c r="AH940" s="528"/>
      <c r="AI940" s="529" t="s">
        <v>1926</v>
      </c>
      <c r="AJ940" s="529" t="s">
        <v>1926</v>
      </c>
      <c r="AK940" s="523" t="s">
        <v>3377</v>
      </c>
      <c r="AL940" s="523" t="s">
        <v>3394</v>
      </c>
    </row>
    <row r="941" spans="1:38" ht="17.25" customHeight="1">
      <c r="A941" s="518" t="str">
        <f t="shared" si="14"/>
        <v xml:space="preserve">A03AG032-00019 Concrete Work Equipment Foundation Work Structural Concrete  Cement Type-1 30MPa ≤ F'c (Cylinder Strength) &lt; 35MPa     </v>
      </c>
      <c r="B941" s="523" t="s">
        <v>3395</v>
      </c>
      <c r="C941" s="523"/>
      <c r="D941" s="524" t="s">
        <v>2652</v>
      </c>
      <c r="E941" s="525" t="s">
        <v>2653</v>
      </c>
      <c r="F941" s="524" t="s">
        <v>2218</v>
      </c>
      <c r="G941" s="525" t="s">
        <v>3326</v>
      </c>
      <c r="H941" s="524" t="s">
        <v>2751</v>
      </c>
      <c r="I941" s="525" t="s">
        <v>2752</v>
      </c>
      <c r="J941" s="524" t="s">
        <v>1924</v>
      </c>
      <c r="K941" s="527"/>
      <c r="L941" s="524" t="s">
        <v>1922</v>
      </c>
      <c r="M941" s="527" t="s">
        <v>2753</v>
      </c>
      <c r="N941" s="524" t="s">
        <v>2100</v>
      </c>
      <c r="O941" s="527" t="s">
        <v>2781</v>
      </c>
      <c r="P941" s="524" t="s">
        <v>1924</v>
      </c>
      <c r="Q941" s="527"/>
      <c r="R941" s="524" t="s">
        <v>1924</v>
      </c>
      <c r="S941" s="527"/>
      <c r="T941" s="524" t="s">
        <v>1924</v>
      </c>
      <c r="U941" s="527" t="s">
        <v>1924</v>
      </c>
      <c r="V941" s="524" t="s">
        <v>1924</v>
      </c>
      <c r="W941" s="527"/>
      <c r="X941" s="524" t="s">
        <v>1924</v>
      </c>
      <c r="Y941" s="527" t="s">
        <v>1924</v>
      </c>
      <c r="Z941" s="528"/>
      <c r="AA941" s="528" t="s">
        <v>1924</v>
      </c>
      <c r="AB941" s="528"/>
      <c r="AC941" s="528"/>
      <c r="AD941" s="528"/>
      <c r="AE941" s="528"/>
      <c r="AF941" s="528"/>
      <c r="AG941" s="528"/>
      <c r="AH941" s="528"/>
      <c r="AI941" s="529" t="s">
        <v>1926</v>
      </c>
      <c r="AJ941" s="529" t="s">
        <v>1926</v>
      </c>
      <c r="AK941" s="523" t="s">
        <v>3377</v>
      </c>
      <c r="AL941" s="523" t="s">
        <v>3395</v>
      </c>
    </row>
    <row r="942" spans="1:38" ht="17.25" customHeight="1">
      <c r="A942" s="518" t="str">
        <f t="shared" si="14"/>
        <v xml:space="preserve">A03AG032-00020 Concrete Work Equipment Foundation Work Structural Concrete  Cement Type-2 30MPa ≤ F'c (Cylinder Strength) &lt; 35MPa     </v>
      </c>
      <c r="B942" s="523" t="s">
        <v>3396</v>
      </c>
      <c r="C942" s="523"/>
      <c r="D942" s="524" t="s">
        <v>2652</v>
      </c>
      <c r="E942" s="525" t="s">
        <v>2653</v>
      </c>
      <c r="F942" s="524" t="s">
        <v>2218</v>
      </c>
      <c r="G942" s="525" t="s">
        <v>3326</v>
      </c>
      <c r="H942" s="524" t="s">
        <v>2751</v>
      </c>
      <c r="I942" s="525" t="s">
        <v>2752</v>
      </c>
      <c r="J942" s="524" t="s">
        <v>1924</v>
      </c>
      <c r="K942" s="527"/>
      <c r="L942" s="524" t="s">
        <v>1929</v>
      </c>
      <c r="M942" s="527" t="s">
        <v>2757</v>
      </c>
      <c r="N942" s="524" t="s">
        <v>2100</v>
      </c>
      <c r="O942" s="527" t="s">
        <v>2781</v>
      </c>
      <c r="P942" s="524" t="s">
        <v>1924</v>
      </c>
      <c r="Q942" s="527"/>
      <c r="R942" s="524" t="s">
        <v>1924</v>
      </c>
      <c r="S942" s="527"/>
      <c r="T942" s="524" t="s">
        <v>1924</v>
      </c>
      <c r="U942" s="527" t="s">
        <v>1924</v>
      </c>
      <c r="V942" s="524" t="s">
        <v>1924</v>
      </c>
      <c r="W942" s="527"/>
      <c r="X942" s="524" t="s">
        <v>1924</v>
      </c>
      <c r="Y942" s="527" t="s">
        <v>1924</v>
      </c>
      <c r="Z942" s="528"/>
      <c r="AA942" s="528" t="s">
        <v>1924</v>
      </c>
      <c r="AB942" s="528"/>
      <c r="AC942" s="528"/>
      <c r="AD942" s="528"/>
      <c r="AE942" s="528"/>
      <c r="AF942" s="528"/>
      <c r="AG942" s="528"/>
      <c r="AH942" s="528"/>
      <c r="AI942" s="529" t="s">
        <v>1926</v>
      </c>
      <c r="AJ942" s="529" t="s">
        <v>1926</v>
      </c>
      <c r="AK942" s="523" t="s">
        <v>3377</v>
      </c>
      <c r="AL942" s="523" t="s">
        <v>3396</v>
      </c>
    </row>
    <row r="943" spans="1:38" ht="17.25" customHeight="1">
      <c r="A943" s="518" t="str">
        <f t="shared" si="14"/>
        <v xml:space="preserve">A03AG032-00021 Concrete Work Equipment Foundation Work Structural Concrete  Cement Type-5 30MPa ≤ F'c (Cylinder Strength) &lt; 35MPa     </v>
      </c>
      <c r="B943" s="523" t="s">
        <v>3397</v>
      </c>
      <c r="C943" s="523"/>
      <c r="D943" s="524" t="s">
        <v>2652</v>
      </c>
      <c r="E943" s="525" t="s">
        <v>2653</v>
      </c>
      <c r="F943" s="524" t="s">
        <v>2218</v>
      </c>
      <c r="G943" s="525" t="s">
        <v>3326</v>
      </c>
      <c r="H943" s="524" t="s">
        <v>2751</v>
      </c>
      <c r="I943" s="525" t="s">
        <v>2752</v>
      </c>
      <c r="J943" s="524" t="s">
        <v>1924</v>
      </c>
      <c r="K943" s="527"/>
      <c r="L943" s="524" t="s">
        <v>1932</v>
      </c>
      <c r="M943" s="527" t="s">
        <v>2759</v>
      </c>
      <c r="N943" s="524" t="s">
        <v>2100</v>
      </c>
      <c r="O943" s="527" t="s">
        <v>2781</v>
      </c>
      <c r="P943" s="524" t="s">
        <v>1924</v>
      </c>
      <c r="Q943" s="527"/>
      <c r="R943" s="524" t="s">
        <v>1924</v>
      </c>
      <c r="S943" s="527"/>
      <c r="T943" s="524" t="s">
        <v>1924</v>
      </c>
      <c r="U943" s="527" t="s">
        <v>1924</v>
      </c>
      <c r="V943" s="524" t="s">
        <v>1924</v>
      </c>
      <c r="W943" s="527"/>
      <c r="X943" s="524" t="s">
        <v>1924</v>
      </c>
      <c r="Y943" s="527" t="s">
        <v>1924</v>
      </c>
      <c r="Z943" s="528"/>
      <c r="AA943" s="528" t="s">
        <v>1924</v>
      </c>
      <c r="AB943" s="528"/>
      <c r="AC943" s="528"/>
      <c r="AD943" s="528"/>
      <c r="AE943" s="528"/>
      <c r="AF943" s="528"/>
      <c r="AG943" s="528"/>
      <c r="AH943" s="528"/>
      <c r="AI943" s="529" t="s">
        <v>1926</v>
      </c>
      <c r="AJ943" s="529" t="s">
        <v>1926</v>
      </c>
      <c r="AK943" s="523" t="s">
        <v>3377</v>
      </c>
      <c r="AL943" s="523" t="s">
        <v>3397</v>
      </c>
    </row>
    <row r="944" spans="1:38" ht="17.25" customHeight="1">
      <c r="A944" s="518" t="str">
        <f t="shared" si="14"/>
        <v xml:space="preserve">A03AG032-00022 Concrete Work Equipment Foundation Work Structural Concrete  Cement Type-1 25MPa ≤ F'c (Cylinder Strength) &lt; 30MPa     </v>
      </c>
      <c r="B944" s="523" t="s">
        <v>3398</v>
      </c>
      <c r="C944" s="523"/>
      <c r="D944" s="524" t="s">
        <v>2652</v>
      </c>
      <c r="E944" s="525" t="s">
        <v>2653</v>
      </c>
      <c r="F944" s="524" t="s">
        <v>2218</v>
      </c>
      <c r="G944" s="525" t="s">
        <v>3326</v>
      </c>
      <c r="H944" s="524" t="s">
        <v>2751</v>
      </c>
      <c r="I944" s="525" t="s">
        <v>2752</v>
      </c>
      <c r="J944" s="524" t="s">
        <v>1924</v>
      </c>
      <c r="K944" s="527"/>
      <c r="L944" s="524" t="s">
        <v>1922</v>
      </c>
      <c r="M944" s="527" t="s">
        <v>2753</v>
      </c>
      <c r="N944" s="524" t="s">
        <v>2103</v>
      </c>
      <c r="O944" s="527" t="s">
        <v>2785</v>
      </c>
      <c r="P944" s="524" t="s">
        <v>1924</v>
      </c>
      <c r="Q944" s="527"/>
      <c r="R944" s="524" t="s">
        <v>1924</v>
      </c>
      <c r="S944" s="527"/>
      <c r="T944" s="524" t="s">
        <v>1924</v>
      </c>
      <c r="U944" s="527" t="s">
        <v>1924</v>
      </c>
      <c r="V944" s="524" t="s">
        <v>1924</v>
      </c>
      <c r="W944" s="527"/>
      <c r="X944" s="524" t="s">
        <v>1924</v>
      </c>
      <c r="Y944" s="527" t="s">
        <v>1924</v>
      </c>
      <c r="Z944" s="528"/>
      <c r="AA944" s="528" t="s">
        <v>1924</v>
      </c>
      <c r="AB944" s="528"/>
      <c r="AC944" s="528"/>
      <c r="AD944" s="528"/>
      <c r="AE944" s="528"/>
      <c r="AF944" s="528"/>
      <c r="AG944" s="528"/>
      <c r="AH944" s="528"/>
      <c r="AI944" s="529" t="s">
        <v>1926</v>
      </c>
      <c r="AJ944" s="529" t="s">
        <v>1926</v>
      </c>
      <c r="AK944" s="523" t="s">
        <v>3377</v>
      </c>
      <c r="AL944" s="523" t="s">
        <v>3398</v>
      </c>
    </row>
    <row r="945" spans="1:38" ht="17.25" customHeight="1">
      <c r="A945" s="518" t="str">
        <f t="shared" si="14"/>
        <v xml:space="preserve">A03AG032-00023 Concrete Work Equipment Foundation Work Structural Concrete  Cement Type-2 25MPa ≤ F'c (Cylinder Strength) &lt; 30MPa     </v>
      </c>
      <c r="B945" s="523" t="s">
        <v>3399</v>
      </c>
      <c r="C945" s="523"/>
      <c r="D945" s="524" t="s">
        <v>2652</v>
      </c>
      <c r="E945" s="525" t="s">
        <v>2653</v>
      </c>
      <c r="F945" s="524" t="s">
        <v>2218</v>
      </c>
      <c r="G945" s="525" t="s">
        <v>3326</v>
      </c>
      <c r="H945" s="524" t="s">
        <v>2751</v>
      </c>
      <c r="I945" s="525" t="s">
        <v>2752</v>
      </c>
      <c r="J945" s="524" t="s">
        <v>1924</v>
      </c>
      <c r="K945" s="527"/>
      <c r="L945" s="524" t="s">
        <v>1929</v>
      </c>
      <c r="M945" s="527" t="s">
        <v>2757</v>
      </c>
      <c r="N945" s="524" t="s">
        <v>2103</v>
      </c>
      <c r="O945" s="527" t="s">
        <v>2785</v>
      </c>
      <c r="P945" s="524" t="s">
        <v>1924</v>
      </c>
      <c r="Q945" s="527"/>
      <c r="R945" s="524" t="s">
        <v>1924</v>
      </c>
      <c r="S945" s="527"/>
      <c r="T945" s="524" t="s">
        <v>1924</v>
      </c>
      <c r="U945" s="527" t="s">
        <v>1924</v>
      </c>
      <c r="V945" s="524" t="s">
        <v>1924</v>
      </c>
      <c r="W945" s="527"/>
      <c r="X945" s="524" t="s">
        <v>1924</v>
      </c>
      <c r="Y945" s="527" t="s">
        <v>1924</v>
      </c>
      <c r="Z945" s="528"/>
      <c r="AA945" s="528" t="s">
        <v>1924</v>
      </c>
      <c r="AB945" s="528"/>
      <c r="AC945" s="528"/>
      <c r="AD945" s="528"/>
      <c r="AE945" s="528"/>
      <c r="AF945" s="528"/>
      <c r="AG945" s="528"/>
      <c r="AH945" s="528"/>
      <c r="AI945" s="529" t="s">
        <v>1926</v>
      </c>
      <c r="AJ945" s="529" t="s">
        <v>1926</v>
      </c>
      <c r="AK945" s="523" t="s">
        <v>3377</v>
      </c>
      <c r="AL945" s="523" t="s">
        <v>3399</v>
      </c>
    </row>
    <row r="946" spans="1:38" ht="17.25" customHeight="1">
      <c r="A946" s="518" t="str">
        <f t="shared" si="14"/>
        <v xml:space="preserve">A03AG032-00024 Concrete Work Equipment Foundation Work Structural Concrete  Cement Type-5 25MPa ≤ F'c (Cylinder Strength) &lt; 30MPa     </v>
      </c>
      <c r="B946" s="523" t="s">
        <v>3400</v>
      </c>
      <c r="C946" s="523"/>
      <c r="D946" s="524" t="s">
        <v>2652</v>
      </c>
      <c r="E946" s="525" t="s">
        <v>2653</v>
      </c>
      <c r="F946" s="524" t="s">
        <v>2218</v>
      </c>
      <c r="G946" s="525" t="s">
        <v>3326</v>
      </c>
      <c r="H946" s="524" t="s">
        <v>2751</v>
      </c>
      <c r="I946" s="525" t="s">
        <v>2752</v>
      </c>
      <c r="J946" s="524" t="s">
        <v>1924</v>
      </c>
      <c r="K946" s="527"/>
      <c r="L946" s="524" t="s">
        <v>1932</v>
      </c>
      <c r="M946" s="527" t="s">
        <v>2759</v>
      </c>
      <c r="N946" s="524" t="s">
        <v>2103</v>
      </c>
      <c r="O946" s="527" t="s">
        <v>2785</v>
      </c>
      <c r="P946" s="524" t="s">
        <v>1924</v>
      </c>
      <c r="Q946" s="527"/>
      <c r="R946" s="524" t="s">
        <v>1924</v>
      </c>
      <c r="S946" s="527"/>
      <c r="T946" s="524" t="s">
        <v>1924</v>
      </c>
      <c r="U946" s="527" t="s">
        <v>1924</v>
      </c>
      <c r="V946" s="524" t="s">
        <v>1924</v>
      </c>
      <c r="W946" s="527"/>
      <c r="X946" s="524" t="s">
        <v>1924</v>
      </c>
      <c r="Y946" s="527" t="s">
        <v>1924</v>
      </c>
      <c r="Z946" s="528"/>
      <c r="AA946" s="528" t="s">
        <v>1924</v>
      </c>
      <c r="AB946" s="528"/>
      <c r="AC946" s="528"/>
      <c r="AD946" s="528"/>
      <c r="AE946" s="528"/>
      <c r="AF946" s="528"/>
      <c r="AG946" s="528"/>
      <c r="AH946" s="528"/>
      <c r="AI946" s="529" t="s">
        <v>1926</v>
      </c>
      <c r="AJ946" s="529" t="s">
        <v>1926</v>
      </c>
      <c r="AK946" s="523" t="s">
        <v>3377</v>
      </c>
      <c r="AL946" s="523" t="s">
        <v>3400</v>
      </c>
    </row>
    <row r="947" spans="1:38" ht="17.25" customHeight="1">
      <c r="A947" s="518" t="str">
        <f t="shared" si="14"/>
        <v xml:space="preserve">A03AG032-00025 Concrete Work Equipment Foundation Work Structural Concrete  Cement Type-1 20MPa ≤ F'c (Cylinder Strength) &lt; 25MPa     </v>
      </c>
      <c r="B947" s="523" t="s">
        <v>3401</v>
      </c>
      <c r="C947" s="523"/>
      <c r="D947" s="524" t="s">
        <v>2652</v>
      </c>
      <c r="E947" s="525" t="s">
        <v>2653</v>
      </c>
      <c r="F947" s="524" t="s">
        <v>2218</v>
      </c>
      <c r="G947" s="525" t="s">
        <v>3326</v>
      </c>
      <c r="H947" s="524" t="s">
        <v>2751</v>
      </c>
      <c r="I947" s="525" t="s">
        <v>2752</v>
      </c>
      <c r="J947" s="524" t="s">
        <v>1924</v>
      </c>
      <c r="K947" s="527"/>
      <c r="L947" s="524" t="s">
        <v>1922</v>
      </c>
      <c r="M947" s="527" t="s">
        <v>2753</v>
      </c>
      <c r="N947" s="524" t="s">
        <v>2106</v>
      </c>
      <c r="O947" s="527" t="s">
        <v>2789</v>
      </c>
      <c r="P947" s="524" t="s">
        <v>1924</v>
      </c>
      <c r="Q947" s="527"/>
      <c r="R947" s="524" t="s">
        <v>1924</v>
      </c>
      <c r="S947" s="527"/>
      <c r="T947" s="524" t="s">
        <v>1924</v>
      </c>
      <c r="U947" s="527" t="s">
        <v>1924</v>
      </c>
      <c r="V947" s="524" t="s">
        <v>1924</v>
      </c>
      <c r="W947" s="527"/>
      <c r="X947" s="524" t="s">
        <v>1924</v>
      </c>
      <c r="Y947" s="527" t="s">
        <v>1924</v>
      </c>
      <c r="Z947" s="528"/>
      <c r="AA947" s="528" t="s">
        <v>1924</v>
      </c>
      <c r="AB947" s="528"/>
      <c r="AC947" s="528"/>
      <c r="AD947" s="528"/>
      <c r="AE947" s="528"/>
      <c r="AF947" s="528"/>
      <c r="AG947" s="528"/>
      <c r="AH947" s="528"/>
      <c r="AI947" s="529" t="s">
        <v>1926</v>
      </c>
      <c r="AJ947" s="529" t="s">
        <v>1926</v>
      </c>
      <c r="AK947" s="523" t="s">
        <v>3377</v>
      </c>
      <c r="AL947" s="523" t="s">
        <v>3401</v>
      </c>
    </row>
    <row r="948" spans="1:38" ht="17.25" customHeight="1">
      <c r="A948" s="518" t="str">
        <f t="shared" si="14"/>
        <v xml:space="preserve">A03AG032-00026 Concrete Work Equipment Foundation Work Structural Concrete  Cement Type-2 20MPa ≤ F'c (Cylinder Strength) &lt; 25MPa     </v>
      </c>
      <c r="B948" s="523" t="s">
        <v>3402</v>
      </c>
      <c r="C948" s="523"/>
      <c r="D948" s="524" t="s">
        <v>2652</v>
      </c>
      <c r="E948" s="525" t="s">
        <v>2653</v>
      </c>
      <c r="F948" s="524" t="s">
        <v>2218</v>
      </c>
      <c r="G948" s="525" t="s">
        <v>3326</v>
      </c>
      <c r="H948" s="524" t="s">
        <v>2751</v>
      </c>
      <c r="I948" s="525" t="s">
        <v>2752</v>
      </c>
      <c r="J948" s="524" t="s">
        <v>1924</v>
      </c>
      <c r="K948" s="527"/>
      <c r="L948" s="524" t="s">
        <v>1929</v>
      </c>
      <c r="M948" s="527" t="s">
        <v>2757</v>
      </c>
      <c r="N948" s="524" t="s">
        <v>2106</v>
      </c>
      <c r="O948" s="527" t="s">
        <v>2789</v>
      </c>
      <c r="P948" s="524" t="s">
        <v>1924</v>
      </c>
      <c r="Q948" s="527"/>
      <c r="R948" s="524" t="s">
        <v>1924</v>
      </c>
      <c r="S948" s="527"/>
      <c r="T948" s="524" t="s">
        <v>1924</v>
      </c>
      <c r="U948" s="527" t="s">
        <v>1924</v>
      </c>
      <c r="V948" s="524" t="s">
        <v>1924</v>
      </c>
      <c r="W948" s="527"/>
      <c r="X948" s="524" t="s">
        <v>1924</v>
      </c>
      <c r="Y948" s="527" t="s">
        <v>1924</v>
      </c>
      <c r="Z948" s="528"/>
      <c r="AA948" s="528" t="s">
        <v>1924</v>
      </c>
      <c r="AB948" s="528"/>
      <c r="AC948" s="528"/>
      <c r="AD948" s="528"/>
      <c r="AE948" s="528"/>
      <c r="AF948" s="528"/>
      <c r="AG948" s="528"/>
      <c r="AH948" s="528"/>
      <c r="AI948" s="529" t="s">
        <v>1926</v>
      </c>
      <c r="AJ948" s="529" t="s">
        <v>1926</v>
      </c>
      <c r="AK948" s="523" t="s">
        <v>3377</v>
      </c>
      <c r="AL948" s="523" t="s">
        <v>3402</v>
      </c>
    </row>
    <row r="949" spans="1:38" ht="17.25" customHeight="1">
      <c r="A949" s="518" t="str">
        <f t="shared" si="14"/>
        <v xml:space="preserve">A03AG032-00027 Concrete Work Equipment Foundation Work Structural Concrete  Cement Type-5 20MPa ≤ F'c (Cylinder Strength) &lt; 25MPa     </v>
      </c>
      <c r="B949" s="523" t="s">
        <v>3403</v>
      </c>
      <c r="C949" s="523"/>
      <c r="D949" s="524" t="s">
        <v>2652</v>
      </c>
      <c r="E949" s="525" t="s">
        <v>2653</v>
      </c>
      <c r="F949" s="524" t="s">
        <v>2218</v>
      </c>
      <c r="G949" s="525" t="s">
        <v>3326</v>
      </c>
      <c r="H949" s="524" t="s">
        <v>2751</v>
      </c>
      <c r="I949" s="525" t="s">
        <v>2752</v>
      </c>
      <c r="J949" s="524" t="s">
        <v>1924</v>
      </c>
      <c r="K949" s="527"/>
      <c r="L949" s="524" t="s">
        <v>1932</v>
      </c>
      <c r="M949" s="527" t="s">
        <v>2759</v>
      </c>
      <c r="N949" s="524" t="s">
        <v>2106</v>
      </c>
      <c r="O949" s="527" t="s">
        <v>2789</v>
      </c>
      <c r="P949" s="524" t="s">
        <v>1924</v>
      </c>
      <c r="Q949" s="527"/>
      <c r="R949" s="524" t="s">
        <v>1924</v>
      </c>
      <c r="S949" s="527"/>
      <c r="T949" s="524" t="s">
        <v>1924</v>
      </c>
      <c r="U949" s="527" t="s">
        <v>1924</v>
      </c>
      <c r="V949" s="524" t="s">
        <v>1924</v>
      </c>
      <c r="W949" s="527"/>
      <c r="X949" s="524" t="s">
        <v>1924</v>
      </c>
      <c r="Y949" s="527" t="s">
        <v>1924</v>
      </c>
      <c r="Z949" s="528"/>
      <c r="AA949" s="528" t="s">
        <v>1924</v>
      </c>
      <c r="AB949" s="528"/>
      <c r="AC949" s="528"/>
      <c r="AD949" s="528"/>
      <c r="AE949" s="528"/>
      <c r="AF949" s="528"/>
      <c r="AG949" s="528"/>
      <c r="AH949" s="528"/>
      <c r="AI949" s="529" t="s">
        <v>1926</v>
      </c>
      <c r="AJ949" s="529" t="s">
        <v>1926</v>
      </c>
      <c r="AK949" s="523" t="s">
        <v>3377</v>
      </c>
      <c r="AL949" s="523" t="s">
        <v>3403</v>
      </c>
    </row>
    <row r="950" spans="1:38" ht="17.25" customHeight="1">
      <c r="A950" s="518" t="str">
        <f t="shared" si="14"/>
        <v xml:space="preserve">A03AG032-00028 Concrete Work Equipment Foundation Work Structural Concrete  Cement Type-1 F'c (Cylinder Strength) &lt; 20MPa     </v>
      </c>
      <c r="B950" s="523" t="s">
        <v>3404</v>
      </c>
      <c r="C950" s="523"/>
      <c r="D950" s="524" t="s">
        <v>2652</v>
      </c>
      <c r="E950" s="525" t="s">
        <v>2653</v>
      </c>
      <c r="F950" s="524" t="s">
        <v>2218</v>
      </c>
      <c r="G950" s="525" t="s">
        <v>3326</v>
      </c>
      <c r="H950" s="524" t="s">
        <v>2751</v>
      </c>
      <c r="I950" s="525" t="s">
        <v>2752</v>
      </c>
      <c r="J950" s="524" t="s">
        <v>1924</v>
      </c>
      <c r="K950" s="527"/>
      <c r="L950" s="524" t="s">
        <v>1922</v>
      </c>
      <c r="M950" s="527" t="s">
        <v>2753</v>
      </c>
      <c r="N950" s="524" t="s">
        <v>2793</v>
      </c>
      <c r="O950" s="527" t="s">
        <v>2794</v>
      </c>
      <c r="P950" s="524" t="s">
        <v>1924</v>
      </c>
      <c r="Q950" s="527"/>
      <c r="R950" s="524" t="s">
        <v>1924</v>
      </c>
      <c r="S950" s="527"/>
      <c r="T950" s="524" t="s">
        <v>1924</v>
      </c>
      <c r="U950" s="527" t="s">
        <v>1924</v>
      </c>
      <c r="V950" s="524" t="s">
        <v>1924</v>
      </c>
      <c r="W950" s="527"/>
      <c r="X950" s="524" t="s">
        <v>1924</v>
      </c>
      <c r="Y950" s="527" t="s">
        <v>1924</v>
      </c>
      <c r="Z950" s="528"/>
      <c r="AA950" s="528" t="s">
        <v>1924</v>
      </c>
      <c r="AB950" s="528"/>
      <c r="AC950" s="528"/>
      <c r="AD950" s="528"/>
      <c r="AE950" s="528"/>
      <c r="AF950" s="528"/>
      <c r="AG950" s="528"/>
      <c r="AH950" s="528"/>
      <c r="AI950" s="529" t="s">
        <v>1926</v>
      </c>
      <c r="AJ950" s="529" t="s">
        <v>1926</v>
      </c>
      <c r="AK950" s="523" t="s">
        <v>3377</v>
      </c>
      <c r="AL950" s="523" t="s">
        <v>3404</v>
      </c>
    </row>
    <row r="951" spans="1:38" ht="17.25" customHeight="1">
      <c r="A951" s="518" t="str">
        <f t="shared" si="14"/>
        <v xml:space="preserve">A03AG032-00029 Concrete Work Equipment Foundation Work Structural Concrete  Cement Type-2 F'c (Cylinder Strength) &lt; 20MPa     </v>
      </c>
      <c r="B951" s="523" t="s">
        <v>3405</v>
      </c>
      <c r="C951" s="523"/>
      <c r="D951" s="524" t="s">
        <v>2652</v>
      </c>
      <c r="E951" s="525" t="s">
        <v>2653</v>
      </c>
      <c r="F951" s="524" t="s">
        <v>2218</v>
      </c>
      <c r="G951" s="525" t="s">
        <v>3326</v>
      </c>
      <c r="H951" s="524" t="s">
        <v>2751</v>
      </c>
      <c r="I951" s="525" t="s">
        <v>2752</v>
      </c>
      <c r="J951" s="524" t="s">
        <v>1924</v>
      </c>
      <c r="K951" s="527"/>
      <c r="L951" s="524" t="s">
        <v>1929</v>
      </c>
      <c r="M951" s="527" t="s">
        <v>2757</v>
      </c>
      <c r="N951" s="524" t="s">
        <v>2793</v>
      </c>
      <c r="O951" s="527" t="s">
        <v>2794</v>
      </c>
      <c r="P951" s="524" t="s">
        <v>1924</v>
      </c>
      <c r="Q951" s="527"/>
      <c r="R951" s="524" t="s">
        <v>1924</v>
      </c>
      <c r="S951" s="527"/>
      <c r="T951" s="524" t="s">
        <v>1924</v>
      </c>
      <c r="U951" s="527" t="s">
        <v>1924</v>
      </c>
      <c r="V951" s="524" t="s">
        <v>1924</v>
      </c>
      <c r="W951" s="527"/>
      <c r="X951" s="524" t="s">
        <v>1924</v>
      </c>
      <c r="Y951" s="527" t="s">
        <v>1924</v>
      </c>
      <c r="Z951" s="528"/>
      <c r="AA951" s="528" t="s">
        <v>1924</v>
      </c>
      <c r="AB951" s="528"/>
      <c r="AC951" s="528"/>
      <c r="AD951" s="528"/>
      <c r="AE951" s="528"/>
      <c r="AF951" s="528"/>
      <c r="AG951" s="528"/>
      <c r="AH951" s="528"/>
      <c r="AI951" s="529" t="s">
        <v>1926</v>
      </c>
      <c r="AJ951" s="529" t="s">
        <v>1926</v>
      </c>
      <c r="AK951" s="523" t="s">
        <v>3377</v>
      </c>
      <c r="AL951" s="523" t="s">
        <v>3405</v>
      </c>
    </row>
    <row r="952" spans="1:38" ht="17.25" customHeight="1">
      <c r="A952" s="518" t="str">
        <f t="shared" si="14"/>
        <v xml:space="preserve">A03AG032-00030 Concrete Work Equipment Foundation Work Structural Concrete  Cement Type-5 F'c (Cylinder Strength) &lt; 20MPa     </v>
      </c>
      <c r="B952" s="523" t="s">
        <v>3406</v>
      </c>
      <c r="C952" s="523"/>
      <c r="D952" s="524" t="s">
        <v>2652</v>
      </c>
      <c r="E952" s="525" t="s">
        <v>2653</v>
      </c>
      <c r="F952" s="524" t="s">
        <v>2218</v>
      </c>
      <c r="G952" s="525" t="s">
        <v>3326</v>
      </c>
      <c r="H952" s="524" t="s">
        <v>2751</v>
      </c>
      <c r="I952" s="525" t="s">
        <v>2752</v>
      </c>
      <c r="J952" s="524" t="s">
        <v>1924</v>
      </c>
      <c r="K952" s="527"/>
      <c r="L952" s="524" t="s">
        <v>1932</v>
      </c>
      <c r="M952" s="527" t="s">
        <v>2759</v>
      </c>
      <c r="N952" s="524" t="s">
        <v>2793</v>
      </c>
      <c r="O952" s="527" t="s">
        <v>2794</v>
      </c>
      <c r="P952" s="524" t="s">
        <v>1924</v>
      </c>
      <c r="Q952" s="527"/>
      <c r="R952" s="524" t="s">
        <v>1924</v>
      </c>
      <c r="S952" s="527"/>
      <c r="T952" s="524" t="s">
        <v>1924</v>
      </c>
      <c r="U952" s="527" t="s">
        <v>1924</v>
      </c>
      <c r="V952" s="524" t="s">
        <v>1924</v>
      </c>
      <c r="W952" s="527"/>
      <c r="X952" s="524" t="s">
        <v>1924</v>
      </c>
      <c r="Y952" s="527" t="s">
        <v>1924</v>
      </c>
      <c r="Z952" s="528"/>
      <c r="AA952" s="528" t="s">
        <v>1924</v>
      </c>
      <c r="AB952" s="528"/>
      <c r="AC952" s="528"/>
      <c r="AD952" s="528"/>
      <c r="AE952" s="528"/>
      <c r="AF952" s="528"/>
      <c r="AG952" s="528"/>
      <c r="AH952" s="528"/>
      <c r="AI952" s="529" t="s">
        <v>1926</v>
      </c>
      <c r="AJ952" s="529" t="s">
        <v>1926</v>
      </c>
      <c r="AK952" s="523" t="s">
        <v>3377</v>
      </c>
      <c r="AL952" s="523" t="s">
        <v>3406</v>
      </c>
    </row>
    <row r="953" spans="1:38" ht="17.25" customHeight="1">
      <c r="A953" s="518" t="str">
        <f t="shared" si="14"/>
        <v xml:space="preserve">A03AG034-00001 Concrete Work Equipment Foundation Work Lean Concrete (including Form work)  Cement Type-1 F'c (Cylinder Strength) &gt; 20MPa     </v>
      </c>
      <c r="B953" s="523" t="s">
        <v>3407</v>
      </c>
      <c r="C953" s="523"/>
      <c r="D953" s="524" t="s">
        <v>2652</v>
      </c>
      <c r="E953" s="525" t="s">
        <v>2653</v>
      </c>
      <c r="F953" s="524" t="s">
        <v>2218</v>
      </c>
      <c r="G953" s="525" t="s">
        <v>3326</v>
      </c>
      <c r="H953" s="524" t="s">
        <v>2831</v>
      </c>
      <c r="I953" s="525" t="s">
        <v>2832</v>
      </c>
      <c r="J953" s="524" t="s">
        <v>1924</v>
      </c>
      <c r="K953" s="527"/>
      <c r="L953" s="524" t="s">
        <v>1922</v>
      </c>
      <c r="M953" s="527" t="s">
        <v>2753</v>
      </c>
      <c r="N953" s="524" t="s">
        <v>1941</v>
      </c>
      <c r="O953" s="527" t="s">
        <v>2833</v>
      </c>
      <c r="P953" s="524" t="s">
        <v>1924</v>
      </c>
      <c r="Q953" s="527"/>
      <c r="R953" s="524" t="s">
        <v>1924</v>
      </c>
      <c r="S953" s="527"/>
      <c r="T953" s="524" t="s">
        <v>1924</v>
      </c>
      <c r="U953" s="527" t="s">
        <v>1924</v>
      </c>
      <c r="V953" s="524" t="s">
        <v>1924</v>
      </c>
      <c r="W953" s="527"/>
      <c r="X953" s="524" t="s">
        <v>1924</v>
      </c>
      <c r="Y953" s="527" t="s">
        <v>1924</v>
      </c>
      <c r="Z953" s="528"/>
      <c r="AA953" s="528" t="s">
        <v>1924</v>
      </c>
      <c r="AB953" s="528"/>
      <c r="AC953" s="528"/>
      <c r="AD953" s="528"/>
      <c r="AE953" s="528"/>
      <c r="AF953" s="528"/>
      <c r="AG953" s="528"/>
      <c r="AH953" s="528"/>
      <c r="AI953" s="529" t="s">
        <v>1926</v>
      </c>
      <c r="AJ953" s="529" t="s">
        <v>1926</v>
      </c>
      <c r="AK953" s="523" t="s">
        <v>3408</v>
      </c>
      <c r="AL953" s="523" t="s">
        <v>3407</v>
      </c>
    </row>
    <row r="954" spans="1:38" ht="17.25" customHeight="1">
      <c r="A954" s="518" t="str">
        <f t="shared" si="14"/>
        <v xml:space="preserve">A03AG034-00002 Concrete Work Equipment Foundation Work Lean Concrete (including Form work)  Cement Type-2 F'c (Cylinder Strength) &gt; 20MPa     </v>
      </c>
      <c r="B954" s="523" t="s">
        <v>3409</v>
      </c>
      <c r="C954" s="523"/>
      <c r="D954" s="524" t="s">
        <v>2652</v>
      </c>
      <c r="E954" s="525" t="s">
        <v>2653</v>
      </c>
      <c r="F954" s="524" t="s">
        <v>2218</v>
      </c>
      <c r="G954" s="525" t="s">
        <v>3326</v>
      </c>
      <c r="H954" s="524" t="s">
        <v>2831</v>
      </c>
      <c r="I954" s="525" t="s">
        <v>2832</v>
      </c>
      <c r="J954" s="524" t="s">
        <v>1924</v>
      </c>
      <c r="K954" s="527"/>
      <c r="L954" s="524" t="s">
        <v>1929</v>
      </c>
      <c r="M954" s="527" t="s">
        <v>2757</v>
      </c>
      <c r="N954" s="524" t="s">
        <v>1941</v>
      </c>
      <c r="O954" s="527" t="s">
        <v>2833</v>
      </c>
      <c r="P954" s="524" t="s">
        <v>1924</v>
      </c>
      <c r="Q954" s="527"/>
      <c r="R954" s="524" t="s">
        <v>1924</v>
      </c>
      <c r="S954" s="527"/>
      <c r="T954" s="524" t="s">
        <v>1924</v>
      </c>
      <c r="U954" s="527" t="s">
        <v>1924</v>
      </c>
      <c r="V954" s="524" t="s">
        <v>1924</v>
      </c>
      <c r="W954" s="527"/>
      <c r="X954" s="524" t="s">
        <v>1924</v>
      </c>
      <c r="Y954" s="527" t="s">
        <v>1924</v>
      </c>
      <c r="Z954" s="528"/>
      <c r="AA954" s="528" t="s">
        <v>1924</v>
      </c>
      <c r="AB954" s="528"/>
      <c r="AC954" s="528"/>
      <c r="AD954" s="528"/>
      <c r="AE954" s="528"/>
      <c r="AF954" s="528"/>
      <c r="AG954" s="528"/>
      <c r="AH954" s="528"/>
      <c r="AI954" s="529" t="s">
        <v>1926</v>
      </c>
      <c r="AJ954" s="529" t="s">
        <v>1926</v>
      </c>
      <c r="AK954" s="523" t="s">
        <v>3408</v>
      </c>
      <c r="AL954" s="523" t="s">
        <v>3409</v>
      </c>
    </row>
    <row r="955" spans="1:38" ht="17.25" customHeight="1">
      <c r="A955" s="518" t="str">
        <f t="shared" si="14"/>
        <v xml:space="preserve">A03AG034-00003 Concrete Work Equipment Foundation Work Lean Concrete (including Form work)  Cement Type-5 F'c (Cylinder Strength) &gt; 20MPa     </v>
      </c>
      <c r="B955" s="523" t="s">
        <v>3410</v>
      </c>
      <c r="C955" s="523"/>
      <c r="D955" s="524" t="s">
        <v>2652</v>
      </c>
      <c r="E955" s="525" t="s">
        <v>2653</v>
      </c>
      <c r="F955" s="524" t="s">
        <v>2218</v>
      </c>
      <c r="G955" s="525" t="s">
        <v>3326</v>
      </c>
      <c r="H955" s="524" t="s">
        <v>2831</v>
      </c>
      <c r="I955" s="525" t="s">
        <v>2832</v>
      </c>
      <c r="J955" s="524" t="s">
        <v>1924</v>
      </c>
      <c r="K955" s="527"/>
      <c r="L955" s="524" t="s">
        <v>1932</v>
      </c>
      <c r="M955" s="527" t="s">
        <v>2759</v>
      </c>
      <c r="N955" s="524" t="s">
        <v>1941</v>
      </c>
      <c r="O955" s="527" t="s">
        <v>2833</v>
      </c>
      <c r="P955" s="524" t="s">
        <v>1924</v>
      </c>
      <c r="Q955" s="527"/>
      <c r="R955" s="524" t="s">
        <v>1924</v>
      </c>
      <c r="S955" s="527"/>
      <c r="T955" s="524" t="s">
        <v>1924</v>
      </c>
      <c r="U955" s="527"/>
      <c r="V955" s="524" t="s">
        <v>1924</v>
      </c>
      <c r="W955" s="527"/>
      <c r="X955" s="524" t="s">
        <v>1924</v>
      </c>
      <c r="Y955" s="527"/>
      <c r="Z955" s="528"/>
      <c r="AA955" s="528" t="s">
        <v>1924</v>
      </c>
      <c r="AB955" s="528"/>
      <c r="AC955" s="528"/>
      <c r="AD955" s="528"/>
      <c r="AE955" s="528"/>
      <c r="AF955" s="528"/>
      <c r="AG955" s="528"/>
      <c r="AH955" s="528"/>
      <c r="AI955" s="529" t="s">
        <v>2049</v>
      </c>
      <c r="AJ955" s="529" t="s">
        <v>2049</v>
      </c>
      <c r="AK955" s="523" t="s">
        <v>3408</v>
      </c>
      <c r="AL955" s="523" t="s">
        <v>3410</v>
      </c>
    </row>
    <row r="956" spans="1:38" ht="17.25" customHeight="1">
      <c r="A956" s="518" t="str">
        <f t="shared" si="14"/>
        <v xml:space="preserve">A03AG034-00004 Concrete Work Equipment Foundation Work Lean Concrete (including Form work)  Cement Type-1 10MPa &lt; F'c (Cylinder Strength) ≤ 20MPa     </v>
      </c>
      <c r="B956" s="523" t="s">
        <v>3411</v>
      </c>
      <c r="C956" s="523"/>
      <c r="D956" s="524" t="s">
        <v>2652</v>
      </c>
      <c r="E956" s="525" t="s">
        <v>2653</v>
      </c>
      <c r="F956" s="524" t="s">
        <v>2218</v>
      </c>
      <c r="G956" s="525" t="s">
        <v>3326</v>
      </c>
      <c r="H956" s="524" t="s">
        <v>2831</v>
      </c>
      <c r="I956" s="525" t="s">
        <v>2832</v>
      </c>
      <c r="J956" s="524" t="s">
        <v>1924</v>
      </c>
      <c r="K956" s="527"/>
      <c r="L956" s="524" t="s">
        <v>1922</v>
      </c>
      <c r="M956" s="527" t="s">
        <v>2753</v>
      </c>
      <c r="N956" s="524" t="s">
        <v>1951</v>
      </c>
      <c r="O956" s="527" t="s">
        <v>2838</v>
      </c>
      <c r="P956" s="524" t="s">
        <v>1924</v>
      </c>
      <c r="Q956" s="527"/>
      <c r="R956" s="524" t="s">
        <v>1924</v>
      </c>
      <c r="S956" s="527"/>
      <c r="T956" s="524" t="s">
        <v>1924</v>
      </c>
      <c r="U956" s="527"/>
      <c r="V956" s="524" t="s">
        <v>1924</v>
      </c>
      <c r="W956" s="527"/>
      <c r="X956" s="524" t="s">
        <v>1924</v>
      </c>
      <c r="Y956" s="527"/>
      <c r="Z956" s="528"/>
      <c r="AA956" s="528" t="s">
        <v>1924</v>
      </c>
      <c r="AB956" s="528"/>
      <c r="AC956" s="528"/>
      <c r="AD956" s="528"/>
      <c r="AE956" s="528"/>
      <c r="AF956" s="528"/>
      <c r="AG956" s="528"/>
      <c r="AH956" s="528"/>
      <c r="AI956" s="529" t="s">
        <v>2049</v>
      </c>
      <c r="AJ956" s="529" t="s">
        <v>2049</v>
      </c>
      <c r="AK956" s="523" t="s">
        <v>3408</v>
      </c>
      <c r="AL956" s="523" t="s">
        <v>3411</v>
      </c>
    </row>
    <row r="957" spans="1:38" ht="17.25" customHeight="1">
      <c r="A957" s="518" t="str">
        <f t="shared" si="14"/>
        <v xml:space="preserve">A03AG034-00005 Concrete Work Equipment Foundation Work Lean Concrete (including Form work)  Cement Type-2 10MPa &lt; F'c (Cylinder Strength) ≤ 20MPa     </v>
      </c>
      <c r="B957" s="523" t="s">
        <v>3412</v>
      </c>
      <c r="C957" s="523"/>
      <c r="D957" s="524" t="s">
        <v>2652</v>
      </c>
      <c r="E957" s="525" t="s">
        <v>2653</v>
      </c>
      <c r="F957" s="524" t="s">
        <v>2218</v>
      </c>
      <c r="G957" s="525" t="s">
        <v>3326</v>
      </c>
      <c r="H957" s="524" t="s">
        <v>2831</v>
      </c>
      <c r="I957" s="525" t="s">
        <v>2832</v>
      </c>
      <c r="J957" s="524" t="s">
        <v>1924</v>
      </c>
      <c r="K957" s="527"/>
      <c r="L957" s="524" t="s">
        <v>1929</v>
      </c>
      <c r="M957" s="527" t="s">
        <v>2757</v>
      </c>
      <c r="N957" s="524" t="s">
        <v>1951</v>
      </c>
      <c r="O957" s="527" t="s">
        <v>2838</v>
      </c>
      <c r="P957" s="524" t="s">
        <v>1924</v>
      </c>
      <c r="Q957" s="527"/>
      <c r="R957" s="524" t="s">
        <v>1924</v>
      </c>
      <c r="S957" s="527"/>
      <c r="T957" s="524" t="s">
        <v>1924</v>
      </c>
      <c r="U957" s="527"/>
      <c r="V957" s="524" t="s">
        <v>1924</v>
      </c>
      <c r="W957" s="527"/>
      <c r="X957" s="524" t="s">
        <v>1924</v>
      </c>
      <c r="Y957" s="527"/>
      <c r="Z957" s="528"/>
      <c r="AA957" s="528" t="s">
        <v>1924</v>
      </c>
      <c r="AB957" s="528"/>
      <c r="AC957" s="528"/>
      <c r="AD957" s="528"/>
      <c r="AE957" s="528"/>
      <c r="AF957" s="528"/>
      <c r="AG957" s="528"/>
      <c r="AH957" s="528"/>
      <c r="AI957" s="529" t="s">
        <v>2049</v>
      </c>
      <c r="AJ957" s="529" t="s">
        <v>2049</v>
      </c>
      <c r="AK957" s="523" t="s">
        <v>3408</v>
      </c>
      <c r="AL957" s="523" t="s">
        <v>3412</v>
      </c>
    </row>
    <row r="958" spans="1:38" ht="17.25" customHeight="1">
      <c r="A958" s="518" t="str">
        <f t="shared" si="14"/>
        <v xml:space="preserve">A03AG034-00006 Concrete Work Equipment Foundation Work Lean Concrete (including Form work)  Cement Type-5 10MPa &lt; F'c (Cylinder Strength) ≤ 20MPa     </v>
      </c>
      <c r="B958" s="523" t="s">
        <v>3413</v>
      </c>
      <c r="C958" s="523"/>
      <c r="D958" s="524" t="s">
        <v>2652</v>
      </c>
      <c r="E958" s="525" t="s">
        <v>2653</v>
      </c>
      <c r="F958" s="524" t="s">
        <v>2218</v>
      </c>
      <c r="G958" s="525" t="s">
        <v>3326</v>
      </c>
      <c r="H958" s="524" t="s">
        <v>2831</v>
      </c>
      <c r="I958" s="525" t="s">
        <v>2832</v>
      </c>
      <c r="J958" s="524" t="s">
        <v>1924</v>
      </c>
      <c r="K958" s="527"/>
      <c r="L958" s="524" t="s">
        <v>1932</v>
      </c>
      <c r="M958" s="527" t="s">
        <v>2759</v>
      </c>
      <c r="N958" s="524" t="s">
        <v>1951</v>
      </c>
      <c r="O958" s="527" t="s">
        <v>2838</v>
      </c>
      <c r="P958" s="524" t="s">
        <v>1924</v>
      </c>
      <c r="Q958" s="527"/>
      <c r="R958" s="524" t="s">
        <v>1924</v>
      </c>
      <c r="S958" s="527"/>
      <c r="T958" s="524" t="s">
        <v>1924</v>
      </c>
      <c r="U958" s="527"/>
      <c r="V958" s="524" t="s">
        <v>1924</v>
      </c>
      <c r="W958" s="527"/>
      <c r="X958" s="524" t="s">
        <v>1924</v>
      </c>
      <c r="Y958" s="527"/>
      <c r="Z958" s="528"/>
      <c r="AA958" s="528" t="s">
        <v>1924</v>
      </c>
      <c r="AB958" s="528"/>
      <c r="AC958" s="528"/>
      <c r="AD958" s="528"/>
      <c r="AE958" s="528"/>
      <c r="AF958" s="528"/>
      <c r="AG958" s="528"/>
      <c r="AH958" s="528"/>
      <c r="AI958" s="529" t="s">
        <v>2049</v>
      </c>
      <c r="AJ958" s="529" t="s">
        <v>2049</v>
      </c>
      <c r="AK958" s="523" t="s">
        <v>3408</v>
      </c>
      <c r="AL958" s="523" t="s">
        <v>3413</v>
      </c>
    </row>
    <row r="959" spans="1:38" ht="17.25" customHeight="1">
      <c r="A959" s="518" t="str">
        <f t="shared" si="14"/>
        <v xml:space="preserve">A03AG034-00007 Concrete Work Equipment Foundation Work Lean Concrete (including Form work)  Cement Type-1 F'c (Cylinder Strength) ≤ 10MPa     </v>
      </c>
      <c r="B959" s="523" t="s">
        <v>3414</v>
      </c>
      <c r="C959" s="523"/>
      <c r="D959" s="524" t="s">
        <v>2652</v>
      </c>
      <c r="E959" s="525" t="s">
        <v>2653</v>
      </c>
      <c r="F959" s="524" t="s">
        <v>2218</v>
      </c>
      <c r="G959" s="525" t="s">
        <v>3326</v>
      </c>
      <c r="H959" s="524" t="s">
        <v>2831</v>
      </c>
      <c r="I959" s="525" t="s">
        <v>2832</v>
      </c>
      <c r="J959" s="524" t="s">
        <v>1924</v>
      </c>
      <c r="K959" s="527"/>
      <c r="L959" s="524" t="s">
        <v>1922</v>
      </c>
      <c r="M959" s="527" t="s">
        <v>2753</v>
      </c>
      <c r="N959" s="524" t="s">
        <v>1954</v>
      </c>
      <c r="O959" s="527" t="s">
        <v>2842</v>
      </c>
      <c r="P959" s="524" t="s">
        <v>1924</v>
      </c>
      <c r="Q959" s="527"/>
      <c r="R959" s="524" t="s">
        <v>1924</v>
      </c>
      <c r="S959" s="527"/>
      <c r="T959" s="524" t="s">
        <v>1924</v>
      </c>
      <c r="U959" s="527"/>
      <c r="V959" s="524" t="s">
        <v>1924</v>
      </c>
      <c r="W959" s="527"/>
      <c r="X959" s="524" t="s">
        <v>1924</v>
      </c>
      <c r="Y959" s="527"/>
      <c r="Z959" s="528"/>
      <c r="AA959" s="528" t="s">
        <v>1924</v>
      </c>
      <c r="AB959" s="528"/>
      <c r="AC959" s="528"/>
      <c r="AD959" s="528"/>
      <c r="AE959" s="528"/>
      <c r="AF959" s="528"/>
      <c r="AG959" s="528"/>
      <c r="AH959" s="528"/>
      <c r="AI959" s="529" t="s">
        <v>2049</v>
      </c>
      <c r="AJ959" s="529" t="s">
        <v>2049</v>
      </c>
      <c r="AK959" s="523" t="s">
        <v>3408</v>
      </c>
      <c r="AL959" s="523" t="s">
        <v>3414</v>
      </c>
    </row>
    <row r="960" spans="1:38" ht="17.25" customHeight="1">
      <c r="A960" s="518" t="str">
        <f t="shared" si="14"/>
        <v xml:space="preserve">A03AG034-00008 Concrete Work Equipment Foundation Work Lean Concrete (including Form work)  Cement Type-2 F'c (Cylinder Strength) ≤ 10MPa     </v>
      </c>
      <c r="B960" s="523" t="s">
        <v>3415</v>
      </c>
      <c r="C960" s="523"/>
      <c r="D960" s="524" t="s">
        <v>2652</v>
      </c>
      <c r="E960" s="525" t="s">
        <v>2653</v>
      </c>
      <c r="F960" s="524" t="s">
        <v>2218</v>
      </c>
      <c r="G960" s="525" t="s">
        <v>3326</v>
      </c>
      <c r="H960" s="524" t="s">
        <v>2831</v>
      </c>
      <c r="I960" s="525" t="s">
        <v>2832</v>
      </c>
      <c r="J960" s="524" t="s">
        <v>1924</v>
      </c>
      <c r="K960" s="527"/>
      <c r="L960" s="524" t="s">
        <v>1929</v>
      </c>
      <c r="M960" s="527" t="s">
        <v>2757</v>
      </c>
      <c r="N960" s="524" t="s">
        <v>1954</v>
      </c>
      <c r="O960" s="527" t="s">
        <v>2842</v>
      </c>
      <c r="P960" s="524" t="s">
        <v>1924</v>
      </c>
      <c r="Q960" s="527"/>
      <c r="R960" s="524" t="s">
        <v>1924</v>
      </c>
      <c r="S960" s="527"/>
      <c r="T960" s="524" t="s">
        <v>1924</v>
      </c>
      <c r="U960" s="527"/>
      <c r="V960" s="524" t="s">
        <v>1924</v>
      </c>
      <c r="W960" s="527"/>
      <c r="X960" s="524" t="s">
        <v>1924</v>
      </c>
      <c r="Y960" s="527"/>
      <c r="Z960" s="528"/>
      <c r="AA960" s="528" t="s">
        <v>1924</v>
      </c>
      <c r="AB960" s="528"/>
      <c r="AC960" s="528"/>
      <c r="AD960" s="528"/>
      <c r="AE960" s="528"/>
      <c r="AF960" s="528"/>
      <c r="AG960" s="528"/>
      <c r="AH960" s="528"/>
      <c r="AI960" s="529" t="s">
        <v>2049</v>
      </c>
      <c r="AJ960" s="529" t="s">
        <v>2049</v>
      </c>
      <c r="AK960" s="523" t="s">
        <v>3408</v>
      </c>
      <c r="AL960" s="523" t="s">
        <v>3415</v>
      </c>
    </row>
    <row r="961" spans="1:38" ht="17.25" customHeight="1">
      <c r="A961" s="518" t="str">
        <f t="shared" si="14"/>
        <v xml:space="preserve">A03AG034-00009 Concrete Work Equipment Foundation Work Lean Concrete (including Form work)  Cement Type-5 F'c (Cylinder Strength) ≤ 10MPa     </v>
      </c>
      <c r="B961" s="523" t="s">
        <v>3416</v>
      </c>
      <c r="C961" s="523"/>
      <c r="D961" s="524" t="s">
        <v>2652</v>
      </c>
      <c r="E961" s="525" t="s">
        <v>2653</v>
      </c>
      <c r="F961" s="524" t="s">
        <v>2218</v>
      </c>
      <c r="G961" s="525" t="s">
        <v>3326</v>
      </c>
      <c r="H961" s="524" t="s">
        <v>2831</v>
      </c>
      <c r="I961" s="525" t="s">
        <v>2832</v>
      </c>
      <c r="J961" s="524" t="s">
        <v>1924</v>
      </c>
      <c r="K961" s="527"/>
      <c r="L961" s="524" t="s">
        <v>1932</v>
      </c>
      <c r="M961" s="527" t="s">
        <v>2759</v>
      </c>
      <c r="N961" s="524" t="s">
        <v>1954</v>
      </c>
      <c r="O961" s="527" t="s">
        <v>2842</v>
      </c>
      <c r="P961" s="524" t="s">
        <v>1924</v>
      </c>
      <c r="Q961" s="527"/>
      <c r="R961" s="524" t="s">
        <v>1924</v>
      </c>
      <c r="S961" s="527"/>
      <c r="T961" s="524" t="s">
        <v>1924</v>
      </c>
      <c r="U961" s="527"/>
      <c r="V961" s="524" t="s">
        <v>1924</v>
      </c>
      <c r="W961" s="527"/>
      <c r="X961" s="524" t="s">
        <v>1924</v>
      </c>
      <c r="Y961" s="527"/>
      <c r="Z961" s="528"/>
      <c r="AA961" s="528" t="s">
        <v>1924</v>
      </c>
      <c r="AB961" s="528"/>
      <c r="AC961" s="528"/>
      <c r="AD961" s="528"/>
      <c r="AE961" s="528"/>
      <c r="AF961" s="528"/>
      <c r="AG961" s="528"/>
      <c r="AH961" s="528"/>
      <c r="AI961" s="529" t="s">
        <v>2049</v>
      </c>
      <c r="AJ961" s="529" t="s">
        <v>2049</v>
      </c>
      <c r="AK961" s="523" t="s">
        <v>3408</v>
      </c>
      <c r="AL961" s="523" t="s">
        <v>3416</v>
      </c>
    </row>
    <row r="962" spans="1:38" s="545" customFormat="1" ht="17.25" customHeight="1">
      <c r="A962" s="518" t="str">
        <f t="shared" si="14"/>
        <v xml:space="preserve">A03AG034-00010 Concrete Work Equipment Foundation Work Lean Concrete (including Form work)  Cement Type-1 15MPa ≤ F'c (Cylinder Strength) &lt; 20MPa     </v>
      </c>
      <c r="B962" s="523" t="s">
        <v>3417</v>
      </c>
      <c r="C962" s="523"/>
      <c r="D962" s="524" t="s">
        <v>2652</v>
      </c>
      <c r="E962" s="525" t="s">
        <v>2653</v>
      </c>
      <c r="F962" s="524" t="s">
        <v>2218</v>
      </c>
      <c r="G962" s="525" t="s">
        <v>3326</v>
      </c>
      <c r="H962" s="524" t="s">
        <v>2831</v>
      </c>
      <c r="I962" s="525" t="s">
        <v>2832</v>
      </c>
      <c r="J962" s="524" t="s">
        <v>1924</v>
      </c>
      <c r="K962" s="527"/>
      <c r="L962" s="524" t="s">
        <v>1922</v>
      </c>
      <c r="M962" s="527" t="s">
        <v>2753</v>
      </c>
      <c r="N962" s="524" t="s">
        <v>2461</v>
      </c>
      <c r="O962" s="527" t="s">
        <v>2846</v>
      </c>
      <c r="P962" s="524" t="s">
        <v>1924</v>
      </c>
      <c r="Q962" s="527"/>
      <c r="R962" s="524" t="s">
        <v>1924</v>
      </c>
      <c r="S962" s="527"/>
      <c r="T962" s="524" t="s">
        <v>1924</v>
      </c>
      <c r="U962" s="527" t="s">
        <v>1924</v>
      </c>
      <c r="V962" s="524" t="s">
        <v>1924</v>
      </c>
      <c r="W962" s="527"/>
      <c r="X962" s="524" t="s">
        <v>1924</v>
      </c>
      <c r="Y962" s="527" t="s">
        <v>1924</v>
      </c>
      <c r="Z962" s="528"/>
      <c r="AA962" s="528" t="s">
        <v>1924</v>
      </c>
      <c r="AB962" s="528"/>
      <c r="AC962" s="528"/>
      <c r="AD962" s="528"/>
      <c r="AE962" s="528"/>
      <c r="AF962" s="528"/>
      <c r="AG962" s="528"/>
      <c r="AH962" s="528"/>
      <c r="AI962" s="529" t="s">
        <v>1926</v>
      </c>
      <c r="AJ962" s="529" t="s">
        <v>1926</v>
      </c>
      <c r="AK962" s="523" t="s">
        <v>3408</v>
      </c>
      <c r="AL962" s="523" t="s">
        <v>3417</v>
      </c>
    </row>
    <row r="963" spans="1:38" ht="17.25" customHeight="1">
      <c r="A963" s="518" t="str">
        <f t="shared" si="14"/>
        <v xml:space="preserve">A03AG034-00011 Concrete Work Equipment Foundation Work Lean Concrete (including Form work)  Cement Type-2 15MPa ≤ F'c (Cylinder Strength) &lt; 20MPa     </v>
      </c>
      <c r="B963" s="523" t="s">
        <v>3418</v>
      </c>
      <c r="C963" s="523"/>
      <c r="D963" s="524" t="s">
        <v>2652</v>
      </c>
      <c r="E963" s="525" t="s">
        <v>2653</v>
      </c>
      <c r="F963" s="524" t="s">
        <v>2218</v>
      </c>
      <c r="G963" s="525" t="s">
        <v>3326</v>
      </c>
      <c r="H963" s="524" t="s">
        <v>2831</v>
      </c>
      <c r="I963" s="525" t="s">
        <v>2832</v>
      </c>
      <c r="J963" s="524" t="s">
        <v>1924</v>
      </c>
      <c r="K963" s="527"/>
      <c r="L963" s="524" t="s">
        <v>1929</v>
      </c>
      <c r="M963" s="527" t="s">
        <v>2757</v>
      </c>
      <c r="N963" s="524" t="s">
        <v>2461</v>
      </c>
      <c r="O963" s="527" t="s">
        <v>2846</v>
      </c>
      <c r="P963" s="524" t="s">
        <v>1924</v>
      </c>
      <c r="Q963" s="527"/>
      <c r="R963" s="524" t="s">
        <v>1924</v>
      </c>
      <c r="S963" s="527"/>
      <c r="T963" s="524" t="s">
        <v>1924</v>
      </c>
      <c r="U963" s="527" t="s">
        <v>1924</v>
      </c>
      <c r="V963" s="524" t="s">
        <v>1924</v>
      </c>
      <c r="W963" s="527"/>
      <c r="X963" s="524" t="s">
        <v>1924</v>
      </c>
      <c r="Y963" s="527" t="s">
        <v>1924</v>
      </c>
      <c r="Z963" s="528"/>
      <c r="AA963" s="528" t="s">
        <v>1924</v>
      </c>
      <c r="AB963" s="528"/>
      <c r="AC963" s="528"/>
      <c r="AD963" s="528"/>
      <c r="AE963" s="528"/>
      <c r="AF963" s="528"/>
      <c r="AG963" s="528"/>
      <c r="AH963" s="528"/>
      <c r="AI963" s="529" t="s">
        <v>1926</v>
      </c>
      <c r="AJ963" s="529" t="s">
        <v>1926</v>
      </c>
      <c r="AK963" s="523" t="s">
        <v>3408</v>
      </c>
      <c r="AL963" s="523" t="s">
        <v>3418</v>
      </c>
    </row>
    <row r="964" spans="1:38" ht="17.25" customHeight="1">
      <c r="A964" s="518" t="str">
        <f t="shared" si="14"/>
        <v xml:space="preserve">A03AG034-00012 Concrete Work Equipment Foundation Work Lean Concrete (including Form work)  Cement Type-5 15MPa ≤ F'c (Cylinder Strength) &lt; 20MPa     </v>
      </c>
      <c r="B964" s="523" t="s">
        <v>3419</v>
      </c>
      <c r="C964" s="523"/>
      <c r="D964" s="524" t="s">
        <v>2652</v>
      </c>
      <c r="E964" s="525" t="s">
        <v>2653</v>
      </c>
      <c r="F964" s="524" t="s">
        <v>2218</v>
      </c>
      <c r="G964" s="525" t="s">
        <v>3326</v>
      </c>
      <c r="H964" s="524" t="s">
        <v>2831</v>
      </c>
      <c r="I964" s="525" t="s">
        <v>2832</v>
      </c>
      <c r="J964" s="524" t="s">
        <v>1924</v>
      </c>
      <c r="K964" s="527"/>
      <c r="L964" s="524" t="s">
        <v>1932</v>
      </c>
      <c r="M964" s="527" t="s">
        <v>2759</v>
      </c>
      <c r="N964" s="524" t="s">
        <v>2461</v>
      </c>
      <c r="O964" s="527" t="s">
        <v>2846</v>
      </c>
      <c r="P964" s="524" t="s">
        <v>1924</v>
      </c>
      <c r="Q964" s="527"/>
      <c r="R964" s="524" t="s">
        <v>1924</v>
      </c>
      <c r="S964" s="527"/>
      <c r="T964" s="524" t="s">
        <v>1924</v>
      </c>
      <c r="U964" s="527"/>
      <c r="V964" s="524" t="s">
        <v>1924</v>
      </c>
      <c r="W964" s="527"/>
      <c r="X964" s="524" t="s">
        <v>1924</v>
      </c>
      <c r="Y964" s="527"/>
      <c r="Z964" s="528"/>
      <c r="AA964" s="528" t="s">
        <v>1924</v>
      </c>
      <c r="AB964" s="528"/>
      <c r="AC964" s="528"/>
      <c r="AD964" s="528"/>
      <c r="AE964" s="528"/>
      <c r="AF964" s="528"/>
      <c r="AG964" s="528"/>
      <c r="AH964" s="528"/>
      <c r="AI964" s="529" t="s">
        <v>2049</v>
      </c>
      <c r="AJ964" s="529" t="s">
        <v>2049</v>
      </c>
      <c r="AK964" s="523" t="s">
        <v>3408</v>
      </c>
      <c r="AL964" s="523" t="s">
        <v>3419</v>
      </c>
    </row>
    <row r="965" spans="1:38" ht="17.25" customHeight="1">
      <c r="A965" s="518" t="str">
        <f t="shared" si="14"/>
        <v xml:space="preserve">A03AG034-00013 Concrete Work Equipment Foundation Work Lean Concrete (including Form work)  Cement Type-1 10MPa ≤ F'c (Cylinder Strength) &lt; 15MPa     </v>
      </c>
      <c r="B965" s="523" t="s">
        <v>3420</v>
      </c>
      <c r="C965" s="523"/>
      <c r="D965" s="524" t="s">
        <v>2652</v>
      </c>
      <c r="E965" s="525" t="s">
        <v>2653</v>
      </c>
      <c r="F965" s="524" t="s">
        <v>2218</v>
      </c>
      <c r="G965" s="525" t="s">
        <v>3326</v>
      </c>
      <c r="H965" s="524" t="s">
        <v>2831</v>
      </c>
      <c r="I965" s="525" t="s">
        <v>2832</v>
      </c>
      <c r="J965" s="524" t="s">
        <v>1924</v>
      </c>
      <c r="K965" s="527"/>
      <c r="L965" s="524" t="s">
        <v>1922</v>
      </c>
      <c r="M965" s="527" t="s">
        <v>2753</v>
      </c>
      <c r="N965" s="524" t="s">
        <v>2465</v>
      </c>
      <c r="O965" s="527" t="s">
        <v>2850</v>
      </c>
      <c r="P965" s="524" t="s">
        <v>1924</v>
      </c>
      <c r="Q965" s="527"/>
      <c r="R965" s="524" t="s">
        <v>1924</v>
      </c>
      <c r="S965" s="527"/>
      <c r="T965" s="524" t="s">
        <v>1924</v>
      </c>
      <c r="U965" s="527"/>
      <c r="V965" s="524" t="s">
        <v>1924</v>
      </c>
      <c r="W965" s="527"/>
      <c r="X965" s="524" t="s">
        <v>1924</v>
      </c>
      <c r="Y965" s="527"/>
      <c r="Z965" s="528"/>
      <c r="AA965" s="528" t="s">
        <v>1924</v>
      </c>
      <c r="AB965" s="528"/>
      <c r="AC965" s="528"/>
      <c r="AD965" s="528"/>
      <c r="AE965" s="528"/>
      <c r="AF965" s="528"/>
      <c r="AG965" s="528"/>
      <c r="AH965" s="528"/>
      <c r="AI965" s="529" t="s">
        <v>2049</v>
      </c>
      <c r="AJ965" s="529" t="s">
        <v>2049</v>
      </c>
      <c r="AK965" s="523" t="s">
        <v>3408</v>
      </c>
      <c r="AL965" s="523" t="s">
        <v>3420</v>
      </c>
    </row>
    <row r="966" spans="1:38" ht="17.25" customHeight="1">
      <c r="A966" s="518" t="str">
        <f t="shared" si="14"/>
        <v xml:space="preserve">A03AG034-00014 Concrete Work Equipment Foundation Work Lean Concrete (including Form work)  Cement Type-2 10MPa ≤ F'c (Cylinder Strength) &lt; 15MPa     </v>
      </c>
      <c r="B966" s="523" t="s">
        <v>3421</v>
      </c>
      <c r="C966" s="523"/>
      <c r="D966" s="524" t="s">
        <v>2652</v>
      </c>
      <c r="E966" s="525" t="s">
        <v>2653</v>
      </c>
      <c r="F966" s="524" t="s">
        <v>2218</v>
      </c>
      <c r="G966" s="525" t="s">
        <v>3326</v>
      </c>
      <c r="H966" s="524" t="s">
        <v>2831</v>
      </c>
      <c r="I966" s="525" t="s">
        <v>2832</v>
      </c>
      <c r="J966" s="524" t="s">
        <v>1924</v>
      </c>
      <c r="K966" s="527"/>
      <c r="L966" s="524" t="s">
        <v>1929</v>
      </c>
      <c r="M966" s="527" t="s">
        <v>2757</v>
      </c>
      <c r="N966" s="524" t="s">
        <v>2465</v>
      </c>
      <c r="O966" s="527" t="s">
        <v>2850</v>
      </c>
      <c r="P966" s="524" t="s">
        <v>1924</v>
      </c>
      <c r="Q966" s="527"/>
      <c r="R966" s="524" t="s">
        <v>1924</v>
      </c>
      <c r="S966" s="527"/>
      <c r="T966" s="524" t="s">
        <v>1924</v>
      </c>
      <c r="U966" s="527"/>
      <c r="V966" s="524" t="s">
        <v>1924</v>
      </c>
      <c r="W966" s="527"/>
      <c r="X966" s="524" t="s">
        <v>1924</v>
      </c>
      <c r="Y966" s="527"/>
      <c r="Z966" s="528"/>
      <c r="AA966" s="528" t="s">
        <v>1924</v>
      </c>
      <c r="AB966" s="528"/>
      <c r="AC966" s="528"/>
      <c r="AD966" s="528"/>
      <c r="AE966" s="528"/>
      <c r="AF966" s="528"/>
      <c r="AG966" s="528"/>
      <c r="AH966" s="528"/>
      <c r="AI966" s="529" t="s">
        <v>2049</v>
      </c>
      <c r="AJ966" s="529" t="s">
        <v>2049</v>
      </c>
      <c r="AK966" s="523" t="s">
        <v>3408</v>
      </c>
      <c r="AL966" s="523" t="s">
        <v>3421</v>
      </c>
    </row>
    <row r="967" spans="1:38" ht="17.25" customHeight="1">
      <c r="A967" s="518" t="str">
        <f t="shared" si="14"/>
        <v xml:space="preserve">A03AG034-00015 Concrete Work Equipment Foundation Work Lean Concrete (including Form work)  Cement Type-5 10MPa ≤ F'c (Cylinder Strength) &lt; 15MPa     </v>
      </c>
      <c r="B967" s="523" t="s">
        <v>3422</v>
      </c>
      <c r="C967" s="523"/>
      <c r="D967" s="524" t="s">
        <v>2652</v>
      </c>
      <c r="E967" s="525" t="s">
        <v>2653</v>
      </c>
      <c r="F967" s="524" t="s">
        <v>2218</v>
      </c>
      <c r="G967" s="525" t="s">
        <v>3326</v>
      </c>
      <c r="H967" s="524" t="s">
        <v>2831</v>
      </c>
      <c r="I967" s="525" t="s">
        <v>2832</v>
      </c>
      <c r="J967" s="524" t="s">
        <v>1924</v>
      </c>
      <c r="K967" s="527"/>
      <c r="L967" s="524" t="s">
        <v>1932</v>
      </c>
      <c r="M967" s="527" t="s">
        <v>2759</v>
      </c>
      <c r="N967" s="524" t="s">
        <v>2465</v>
      </c>
      <c r="O967" s="527" t="s">
        <v>2850</v>
      </c>
      <c r="P967" s="524" t="s">
        <v>1924</v>
      </c>
      <c r="Q967" s="527"/>
      <c r="R967" s="524" t="s">
        <v>1924</v>
      </c>
      <c r="S967" s="527"/>
      <c r="T967" s="524" t="s">
        <v>1924</v>
      </c>
      <c r="U967" s="527"/>
      <c r="V967" s="524" t="s">
        <v>1924</v>
      </c>
      <c r="W967" s="527"/>
      <c r="X967" s="524" t="s">
        <v>1924</v>
      </c>
      <c r="Y967" s="527"/>
      <c r="Z967" s="528"/>
      <c r="AA967" s="528" t="s">
        <v>1924</v>
      </c>
      <c r="AB967" s="528"/>
      <c r="AC967" s="528"/>
      <c r="AD967" s="528"/>
      <c r="AE967" s="528"/>
      <c r="AF967" s="528"/>
      <c r="AG967" s="528"/>
      <c r="AH967" s="528"/>
      <c r="AI967" s="529" t="s">
        <v>2049</v>
      </c>
      <c r="AJ967" s="529" t="s">
        <v>2049</v>
      </c>
      <c r="AK967" s="523" t="s">
        <v>3408</v>
      </c>
      <c r="AL967" s="523" t="s">
        <v>3422</v>
      </c>
    </row>
    <row r="968" spans="1:38" ht="17.25" customHeight="1">
      <c r="A968" s="518" t="str">
        <f t="shared" ref="A968:A1031" si="15">B968&amp;" "&amp;E968&amp;" "&amp;G968&amp;" "&amp;I968&amp;" "&amp;K968&amp;" "&amp;M968&amp;" "&amp;O968&amp;" "&amp;Q968&amp;" "&amp;S968&amp;" "&amp;U968&amp;" "&amp;W968&amp;" "&amp;Y968</f>
        <v xml:space="preserve">A03AG034-00016 Concrete Work Equipment Foundation Work Lean Concrete (including Form work)  Cement Type-1 F'c (Cylinder Strength) &lt; 10MPa     </v>
      </c>
      <c r="B968" s="523" t="s">
        <v>3423</v>
      </c>
      <c r="C968" s="523"/>
      <c r="D968" s="524" t="s">
        <v>2652</v>
      </c>
      <c r="E968" s="525" t="s">
        <v>2653</v>
      </c>
      <c r="F968" s="524" t="s">
        <v>2218</v>
      </c>
      <c r="G968" s="525" t="s">
        <v>3326</v>
      </c>
      <c r="H968" s="524" t="s">
        <v>2831</v>
      </c>
      <c r="I968" s="525" t="s">
        <v>2832</v>
      </c>
      <c r="J968" s="524" t="s">
        <v>1924</v>
      </c>
      <c r="K968" s="527"/>
      <c r="L968" s="524" t="s">
        <v>1922</v>
      </c>
      <c r="M968" s="527" t="s">
        <v>2753</v>
      </c>
      <c r="N968" s="524" t="s">
        <v>2468</v>
      </c>
      <c r="O968" s="527" t="s">
        <v>2854</v>
      </c>
      <c r="P968" s="524" t="s">
        <v>1924</v>
      </c>
      <c r="Q968" s="527"/>
      <c r="R968" s="524" t="s">
        <v>1924</v>
      </c>
      <c r="S968" s="527"/>
      <c r="T968" s="524" t="s">
        <v>1924</v>
      </c>
      <c r="U968" s="527"/>
      <c r="V968" s="524" t="s">
        <v>1924</v>
      </c>
      <c r="W968" s="527"/>
      <c r="X968" s="524" t="s">
        <v>1924</v>
      </c>
      <c r="Y968" s="527"/>
      <c r="Z968" s="528"/>
      <c r="AA968" s="528" t="s">
        <v>1924</v>
      </c>
      <c r="AB968" s="528"/>
      <c r="AC968" s="528"/>
      <c r="AD968" s="528"/>
      <c r="AE968" s="528"/>
      <c r="AF968" s="528"/>
      <c r="AG968" s="528"/>
      <c r="AH968" s="528"/>
      <c r="AI968" s="529" t="s">
        <v>2049</v>
      </c>
      <c r="AJ968" s="529" t="s">
        <v>2049</v>
      </c>
      <c r="AK968" s="523" t="s">
        <v>3408</v>
      </c>
      <c r="AL968" s="523" t="s">
        <v>3423</v>
      </c>
    </row>
    <row r="969" spans="1:38" ht="17.25" customHeight="1">
      <c r="A969" s="518" t="str">
        <f t="shared" si="15"/>
        <v xml:space="preserve">A03AG034-00017 Concrete Work Equipment Foundation Work Lean Concrete (including Form work)  Cement Type-2 F'c (Cylinder Strength) &lt; 10MPa     </v>
      </c>
      <c r="B969" s="523" t="s">
        <v>3424</v>
      </c>
      <c r="C969" s="523"/>
      <c r="D969" s="524" t="s">
        <v>2652</v>
      </c>
      <c r="E969" s="525" t="s">
        <v>2653</v>
      </c>
      <c r="F969" s="524" t="s">
        <v>2218</v>
      </c>
      <c r="G969" s="525" t="s">
        <v>3326</v>
      </c>
      <c r="H969" s="524" t="s">
        <v>2831</v>
      </c>
      <c r="I969" s="525" t="s">
        <v>2832</v>
      </c>
      <c r="J969" s="524" t="s">
        <v>1924</v>
      </c>
      <c r="K969" s="527"/>
      <c r="L969" s="524" t="s">
        <v>1929</v>
      </c>
      <c r="M969" s="527" t="s">
        <v>2757</v>
      </c>
      <c r="N969" s="524" t="s">
        <v>2468</v>
      </c>
      <c r="O969" s="527" t="s">
        <v>2854</v>
      </c>
      <c r="P969" s="524" t="s">
        <v>1924</v>
      </c>
      <c r="Q969" s="527"/>
      <c r="R969" s="524" t="s">
        <v>1924</v>
      </c>
      <c r="S969" s="527"/>
      <c r="T969" s="524" t="s">
        <v>1924</v>
      </c>
      <c r="U969" s="527"/>
      <c r="V969" s="524" t="s">
        <v>1924</v>
      </c>
      <c r="W969" s="527"/>
      <c r="X969" s="524" t="s">
        <v>1924</v>
      </c>
      <c r="Y969" s="527"/>
      <c r="Z969" s="528"/>
      <c r="AA969" s="528" t="s">
        <v>1924</v>
      </c>
      <c r="AB969" s="528"/>
      <c r="AC969" s="528"/>
      <c r="AD969" s="528"/>
      <c r="AE969" s="528"/>
      <c r="AF969" s="528"/>
      <c r="AG969" s="528"/>
      <c r="AH969" s="528"/>
      <c r="AI969" s="529" t="s">
        <v>2049</v>
      </c>
      <c r="AJ969" s="529" t="s">
        <v>2049</v>
      </c>
      <c r="AK969" s="523" t="s">
        <v>3408</v>
      </c>
      <c r="AL969" s="523" t="s">
        <v>3424</v>
      </c>
    </row>
    <row r="970" spans="1:38" ht="17.25" customHeight="1">
      <c r="A970" s="518" t="str">
        <f t="shared" si="15"/>
        <v xml:space="preserve">A03AG034-00018 Concrete Work Equipment Foundation Work Lean Concrete (including Form work)  Cement Type-5 F'c (Cylinder Strength) &lt; 10MPa     </v>
      </c>
      <c r="B970" s="523" t="s">
        <v>3425</v>
      </c>
      <c r="C970" s="523"/>
      <c r="D970" s="524" t="s">
        <v>2652</v>
      </c>
      <c r="E970" s="525" t="s">
        <v>2653</v>
      </c>
      <c r="F970" s="524" t="s">
        <v>2218</v>
      </c>
      <c r="G970" s="525" t="s">
        <v>3326</v>
      </c>
      <c r="H970" s="524" t="s">
        <v>2831</v>
      </c>
      <c r="I970" s="525" t="s">
        <v>2832</v>
      </c>
      <c r="J970" s="524" t="s">
        <v>1924</v>
      </c>
      <c r="K970" s="527"/>
      <c r="L970" s="524" t="s">
        <v>1932</v>
      </c>
      <c r="M970" s="527" t="s">
        <v>2759</v>
      </c>
      <c r="N970" s="524" t="s">
        <v>2468</v>
      </c>
      <c r="O970" s="527" t="s">
        <v>2854</v>
      </c>
      <c r="P970" s="524" t="s">
        <v>1924</v>
      </c>
      <c r="Q970" s="527"/>
      <c r="R970" s="524" t="s">
        <v>1924</v>
      </c>
      <c r="S970" s="527"/>
      <c r="T970" s="524" t="s">
        <v>1924</v>
      </c>
      <c r="U970" s="527"/>
      <c r="V970" s="524" t="s">
        <v>1924</v>
      </c>
      <c r="W970" s="527"/>
      <c r="X970" s="524" t="s">
        <v>1924</v>
      </c>
      <c r="Y970" s="527"/>
      <c r="Z970" s="528"/>
      <c r="AA970" s="528" t="s">
        <v>1924</v>
      </c>
      <c r="AB970" s="528"/>
      <c r="AC970" s="528"/>
      <c r="AD970" s="528"/>
      <c r="AE970" s="528"/>
      <c r="AF970" s="528"/>
      <c r="AG970" s="528"/>
      <c r="AH970" s="528"/>
      <c r="AI970" s="529" t="s">
        <v>2049</v>
      </c>
      <c r="AJ970" s="529" t="s">
        <v>2049</v>
      </c>
      <c r="AK970" s="523" t="s">
        <v>3408</v>
      </c>
      <c r="AL970" s="523" t="s">
        <v>3425</v>
      </c>
    </row>
    <row r="971" spans="1:38" ht="17.25" customHeight="1">
      <c r="A971" s="518" t="str">
        <f t="shared" si="15"/>
        <v xml:space="preserve">A03AG035-00001 Concrete Work Equipment Foundation Work Form Work (3 times in use) Flat Form     Dressed Lumber, Plywood or Steel Form(Wood Planks are not Allowed) incl. Chamfer  </v>
      </c>
      <c r="B971" s="523" t="s">
        <v>3426</v>
      </c>
      <c r="C971" s="523"/>
      <c r="D971" s="524" t="s">
        <v>2652</v>
      </c>
      <c r="E971" s="525" t="s">
        <v>2653</v>
      </c>
      <c r="F971" s="524" t="s">
        <v>2218</v>
      </c>
      <c r="G971" s="525" t="s">
        <v>3326</v>
      </c>
      <c r="H971" s="524" t="s">
        <v>2858</v>
      </c>
      <c r="I971" s="525" t="s">
        <v>2859</v>
      </c>
      <c r="J971" s="524" t="s">
        <v>2860</v>
      </c>
      <c r="K971" s="527" t="s">
        <v>2861</v>
      </c>
      <c r="L971" s="524" t="s">
        <v>1924</v>
      </c>
      <c r="M971" s="527"/>
      <c r="N971" s="524" t="s">
        <v>1924</v>
      </c>
      <c r="O971" s="527"/>
      <c r="P971" s="524" t="s">
        <v>1924</v>
      </c>
      <c r="Q971" s="527"/>
      <c r="R971" s="524" t="s">
        <v>1924</v>
      </c>
      <c r="S971" s="527"/>
      <c r="T971" s="524" t="s">
        <v>1939</v>
      </c>
      <c r="U971" s="527" t="s">
        <v>3130</v>
      </c>
      <c r="V971" s="524" t="s">
        <v>1924</v>
      </c>
      <c r="W971" s="527"/>
      <c r="X971" s="524" t="s">
        <v>1924</v>
      </c>
      <c r="Y971" s="527" t="s">
        <v>1924</v>
      </c>
      <c r="Z971" s="528"/>
      <c r="AA971" s="528" t="s">
        <v>1924</v>
      </c>
      <c r="AB971" s="528"/>
      <c r="AC971" s="528"/>
      <c r="AD971" s="528"/>
      <c r="AE971" s="528"/>
      <c r="AF971" s="528"/>
      <c r="AG971" s="528"/>
      <c r="AH971" s="528"/>
      <c r="AI971" s="529" t="s">
        <v>2054</v>
      </c>
      <c r="AJ971" s="529" t="s">
        <v>2054</v>
      </c>
      <c r="AK971" s="523" t="s">
        <v>3427</v>
      </c>
      <c r="AL971" s="523" t="s">
        <v>3426</v>
      </c>
    </row>
    <row r="972" spans="1:38" ht="17.25" customHeight="1">
      <c r="A972" s="518" t="str">
        <f t="shared" si="15"/>
        <v xml:space="preserve">A03AG035-00002 Concrete Work Equipment Foundation Work Form Work (3 times in use) Circular Form     Dressed Lumber, Plywood or Steel Form(Wood Planks are not Allowed) incl. Chamfer  </v>
      </c>
      <c r="B972" s="523" t="s">
        <v>3428</v>
      </c>
      <c r="C972" s="523"/>
      <c r="D972" s="524" t="s">
        <v>2652</v>
      </c>
      <c r="E972" s="525" t="s">
        <v>2653</v>
      </c>
      <c r="F972" s="524" t="s">
        <v>2218</v>
      </c>
      <c r="G972" s="525" t="s">
        <v>3326</v>
      </c>
      <c r="H972" s="524" t="s">
        <v>2858</v>
      </c>
      <c r="I972" s="525" t="s">
        <v>2859</v>
      </c>
      <c r="J972" s="524" t="s">
        <v>2864</v>
      </c>
      <c r="K972" s="527" t="s">
        <v>2865</v>
      </c>
      <c r="L972" s="524" t="s">
        <v>1924</v>
      </c>
      <c r="M972" s="527"/>
      <c r="N972" s="524" t="s">
        <v>1924</v>
      </c>
      <c r="O972" s="527"/>
      <c r="P972" s="524" t="s">
        <v>1924</v>
      </c>
      <c r="Q972" s="527"/>
      <c r="R972" s="524" t="s">
        <v>1924</v>
      </c>
      <c r="S972" s="527"/>
      <c r="T972" s="524" t="s">
        <v>1939</v>
      </c>
      <c r="U972" s="527" t="s">
        <v>3130</v>
      </c>
      <c r="V972" s="524" t="s">
        <v>1924</v>
      </c>
      <c r="W972" s="527"/>
      <c r="X972" s="524" t="s">
        <v>1924</v>
      </c>
      <c r="Y972" s="527" t="s">
        <v>1924</v>
      </c>
      <c r="Z972" s="528"/>
      <c r="AA972" s="528" t="s">
        <v>1924</v>
      </c>
      <c r="AB972" s="528"/>
      <c r="AC972" s="528"/>
      <c r="AD972" s="528"/>
      <c r="AE972" s="528"/>
      <c r="AF972" s="528"/>
      <c r="AG972" s="528"/>
      <c r="AH972" s="528"/>
      <c r="AI972" s="529" t="s">
        <v>2054</v>
      </c>
      <c r="AJ972" s="529" t="s">
        <v>2054</v>
      </c>
      <c r="AK972" s="523" t="s">
        <v>3427</v>
      </c>
      <c r="AL972" s="523" t="s">
        <v>3428</v>
      </c>
    </row>
    <row r="973" spans="1:38" ht="17.25" customHeight="1">
      <c r="A973" s="518" t="str">
        <f t="shared" si="15"/>
        <v xml:space="preserve">A03AG036-00001 Concrete Work Equipment Foundation Work Form Work (1 time in use) Flat Form     Dressed Lumber, Plywood or Steel Form(Wood Planks are not Allowed) incl. Chamfer  </v>
      </c>
      <c r="B973" s="523" t="s">
        <v>3429</v>
      </c>
      <c r="C973" s="523"/>
      <c r="D973" s="524" t="s">
        <v>2652</v>
      </c>
      <c r="E973" s="525" t="s">
        <v>2653</v>
      </c>
      <c r="F973" s="524" t="s">
        <v>2218</v>
      </c>
      <c r="G973" s="525" t="s">
        <v>3326</v>
      </c>
      <c r="H973" s="524" t="s">
        <v>2867</v>
      </c>
      <c r="I973" s="525" t="s">
        <v>2868</v>
      </c>
      <c r="J973" s="524" t="s">
        <v>2860</v>
      </c>
      <c r="K973" s="527" t="s">
        <v>2861</v>
      </c>
      <c r="L973" s="524" t="s">
        <v>1924</v>
      </c>
      <c r="M973" s="527"/>
      <c r="N973" s="524" t="s">
        <v>1924</v>
      </c>
      <c r="O973" s="527"/>
      <c r="P973" s="524" t="s">
        <v>1924</v>
      </c>
      <c r="Q973" s="527"/>
      <c r="R973" s="524" t="s">
        <v>1924</v>
      </c>
      <c r="S973" s="527"/>
      <c r="T973" s="524" t="s">
        <v>1939</v>
      </c>
      <c r="U973" s="527" t="s">
        <v>3130</v>
      </c>
      <c r="V973" s="524" t="s">
        <v>1924</v>
      </c>
      <c r="W973" s="527"/>
      <c r="X973" s="524" t="s">
        <v>1924</v>
      </c>
      <c r="Y973" s="527" t="s">
        <v>1924</v>
      </c>
      <c r="Z973" s="528"/>
      <c r="AA973" s="528" t="s">
        <v>1924</v>
      </c>
      <c r="AB973" s="528"/>
      <c r="AC973" s="528"/>
      <c r="AD973" s="528"/>
      <c r="AE973" s="528"/>
      <c r="AF973" s="528"/>
      <c r="AG973" s="528"/>
      <c r="AH973" s="528"/>
      <c r="AI973" s="529" t="s">
        <v>2054</v>
      </c>
      <c r="AJ973" s="529" t="s">
        <v>2054</v>
      </c>
      <c r="AK973" s="523" t="s">
        <v>3430</v>
      </c>
      <c r="AL973" s="523" t="s">
        <v>3429</v>
      </c>
    </row>
    <row r="974" spans="1:38" ht="17.25" customHeight="1">
      <c r="A974" s="518" t="str">
        <f t="shared" si="15"/>
        <v xml:space="preserve">A03AG036-00002 Concrete Work Equipment Foundation Work Form Work (1 time in use) Circular Form     Dressed Lumber, Plywood or Steel Form(Wood Planks are not Allowed) incl. Chamfer  </v>
      </c>
      <c r="B974" s="523" t="s">
        <v>3431</v>
      </c>
      <c r="C974" s="523"/>
      <c r="D974" s="524" t="s">
        <v>2652</v>
      </c>
      <c r="E974" s="525" t="s">
        <v>2653</v>
      </c>
      <c r="F974" s="524" t="s">
        <v>2218</v>
      </c>
      <c r="G974" s="525" t="s">
        <v>3326</v>
      </c>
      <c r="H974" s="524" t="s">
        <v>2867</v>
      </c>
      <c r="I974" s="525" t="s">
        <v>2868</v>
      </c>
      <c r="J974" s="524" t="s">
        <v>2864</v>
      </c>
      <c r="K974" s="527" t="s">
        <v>2865</v>
      </c>
      <c r="L974" s="524" t="s">
        <v>1924</v>
      </c>
      <c r="M974" s="527"/>
      <c r="N974" s="524" t="s">
        <v>1924</v>
      </c>
      <c r="O974" s="527"/>
      <c r="P974" s="524" t="s">
        <v>1924</v>
      </c>
      <c r="Q974" s="527"/>
      <c r="R974" s="524" t="s">
        <v>1924</v>
      </c>
      <c r="S974" s="527"/>
      <c r="T974" s="524" t="s">
        <v>1939</v>
      </c>
      <c r="U974" s="527" t="s">
        <v>3130</v>
      </c>
      <c r="V974" s="524" t="s">
        <v>1924</v>
      </c>
      <c r="W974" s="527"/>
      <c r="X974" s="524" t="s">
        <v>1924</v>
      </c>
      <c r="Y974" s="527" t="s">
        <v>1924</v>
      </c>
      <c r="Z974" s="528"/>
      <c r="AA974" s="528" t="s">
        <v>1924</v>
      </c>
      <c r="AB974" s="528"/>
      <c r="AC974" s="528"/>
      <c r="AD974" s="528"/>
      <c r="AE974" s="528"/>
      <c r="AF974" s="528"/>
      <c r="AG974" s="528"/>
      <c r="AH974" s="528"/>
      <c r="AI974" s="529" t="s">
        <v>2054</v>
      </c>
      <c r="AJ974" s="529" t="s">
        <v>2054</v>
      </c>
      <c r="AK974" s="523" t="s">
        <v>3430</v>
      </c>
      <c r="AL974" s="523" t="s">
        <v>3431</v>
      </c>
    </row>
    <row r="975" spans="1:38" s="545" customFormat="1" ht="17.25" customHeight="1">
      <c r="A975" s="518" t="str">
        <f t="shared" si="15"/>
        <v xml:space="preserve">A03AG037-00001 Concrete Work Equipment Foundation Work Rebar Work Deformed Bar (Non-Coat.)  Fy&gt;470MPa     </v>
      </c>
      <c r="B975" s="523" t="s">
        <v>3432</v>
      </c>
      <c r="C975" s="523"/>
      <c r="D975" s="524" t="s">
        <v>2652</v>
      </c>
      <c r="E975" s="525" t="s">
        <v>2653</v>
      </c>
      <c r="F975" s="524" t="s">
        <v>2218</v>
      </c>
      <c r="G975" s="525" t="s">
        <v>3326</v>
      </c>
      <c r="H975" s="524" t="s">
        <v>2872</v>
      </c>
      <c r="I975" s="525" t="s">
        <v>2873</v>
      </c>
      <c r="J975" s="524" t="s">
        <v>2874</v>
      </c>
      <c r="K975" s="527" t="s">
        <v>2875</v>
      </c>
      <c r="L975" s="524" t="s">
        <v>1924</v>
      </c>
      <c r="M975" s="527"/>
      <c r="N975" s="524" t="s">
        <v>1992</v>
      </c>
      <c r="O975" s="527" t="s">
        <v>2876</v>
      </c>
      <c r="P975" s="524" t="s">
        <v>1924</v>
      </c>
      <c r="Q975" s="527"/>
      <c r="R975" s="524" t="s">
        <v>1924</v>
      </c>
      <c r="S975" s="527"/>
      <c r="T975" s="524" t="s">
        <v>1924</v>
      </c>
      <c r="U975" s="527" t="s">
        <v>1924</v>
      </c>
      <c r="V975" s="524" t="s">
        <v>1924</v>
      </c>
      <c r="W975" s="527"/>
      <c r="X975" s="524" t="s">
        <v>1924</v>
      </c>
      <c r="Y975" s="527" t="s">
        <v>1924</v>
      </c>
      <c r="Z975" s="528"/>
      <c r="AA975" s="528" t="s">
        <v>1924</v>
      </c>
      <c r="AB975" s="528"/>
      <c r="AC975" s="528"/>
      <c r="AD975" s="528"/>
      <c r="AE975" s="528"/>
      <c r="AF975" s="528"/>
      <c r="AG975" s="528"/>
      <c r="AH975" s="528"/>
      <c r="AI975" s="529" t="s">
        <v>2877</v>
      </c>
      <c r="AJ975" s="529" t="s">
        <v>2877</v>
      </c>
      <c r="AK975" s="523" t="s">
        <v>3433</v>
      </c>
      <c r="AL975" s="523" t="s">
        <v>3432</v>
      </c>
    </row>
    <row r="976" spans="1:38" s="545" customFormat="1" ht="17.25" customHeight="1">
      <c r="A976" s="518" t="str">
        <f t="shared" si="15"/>
        <v xml:space="preserve">A03AG037-00002 Concrete Work Equipment Foundation Work Rebar Work Deformed Bar (Non-Coat.)  400MPa&lt;Fy≤470MPa     </v>
      </c>
      <c r="B976" s="523" t="s">
        <v>3434</v>
      </c>
      <c r="C976" s="523"/>
      <c r="D976" s="524" t="s">
        <v>2652</v>
      </c>
      <c r="E976" s="525" t="s">
        <v>2653</v>
      </c>
      <c r="F976" s="524" t="s">
        <v>2218</v>
      </c>
      <c r="G976" s="525" t="s">
        <v>3326</v>
      </c>
      <c r="H976" s="524" t="s">
        <v>2872</v>
      </c>
      <c r="I976" s="525" t="s">
        <v>2873</v>
      </c>
      <c r="J976" s="524" t="s">
        <v>2874</v>
      </c>
      <c r="K976" s="527" t="s">
        <v>2875</v>
      </c>
      <c r="L976" s="524" t="s">
        <v>1924</v>
      </c>
      <c r="M976" s="527"/>
      <c r="N976" s="524" t="s">
        <v>2000</v>
      </c>
      <c r="O976" s="527" t="s">
        <v>2880</v>
      </c>
      <c r="P976" s="524" t="s">
        <v>1924</v>
      </c>
      <c r="Q976" s="527"/>
      <c r="R976" s="524" t="s">
        <v>1924</v>
      </c>
      <c r="S976" s="527"/>
      <c r="T976" s="524" t="s">
        <v>1924</v>
      </c>
      <c r="U976" s="527" t="s">
        <v>1924</v>
      </c>
      <c r="V976" s="524" t="s">
        <v>1924</v>
      </c>
      <c r="W976" s="527"/>
      <c r="X976" s="524" t="s">
        <v>1924</v>
      </c>
      <c r="Y976" s="527" t="s">
        <v>1924</v>
      </c>
      <c r="Z976" s="528"/>
      <c r="AA976" s="528" t="s">
        <v>1924</v>
      </c>
      <c r="AB976" s="528"/>
      <c r="AC976" s="528"/>
      <c r="AD976" s="528"/>
      <c r="AE976" s="528"/>
      <c r="AF976" s="528"/>
      <c r="AG976" s="528"/>
      <c r="AH976" s="528"/>
      <c r="AI976" s="529" t="s">
        <v>2877</v>
      </c>
      <c r="AJ976" s="529" t="s">
        <v>2877</v>
      </c>
      <c r="AK976" s="523" t="s">
        <v>3433</v>
      </c>
      <c r="AL976" s="523" t="s">
        <v>3434</v>
      </c>
    </row>
    <row r="977" spans="1:38" s="545" customFormat="1" ht="17.25" customHeight="1">
      <c r="A977" s="518" t="str">
        <f t="shared" si="15"/>
        <v xml:space="preserve">A03AG037-00003 Concrete Work Equipment Foundation Work Rebar Work Deformed Bar (Non-Coat.)  300MPa&lt;Fy≤400MPa     </v>
      </c>
      <c r="B977" s="523" t="s">
        <v>3435</v>
      </c>
      <c r="C977" s="523"/>
      <c r="D977" s="524" t="s">
        <v>2652</v>
      </c>
      <c r="E977" s="525" t="s">
        <v>2653</v>
      </c>
      <c r="F977" s="524" t="s">
        <v>2218</v>
      </c>
      <c r="G977" s="525" t="s">
        <v>3326</v>
      </c>
      <c r="H977" s="524" t="s">
        <v>2872</v>
      </c>
      <c r="I977" s="525" t="s">
        <v>2873</v>
      </c>
      <c r="J977" s="524" t="s">
        <v>2874</v>
      </c>
      <c r="K977" s="527" t="s">
        <v>2875</v>
      </c>
      <c r="L977" s="524" t="s">
        <v>1924</v>
      </c>
      <c r="M977" s="527"/>
      <c r="N977" s="524" t="s">
        <v>2086</v>
      </c>
      <c r="O977" s="527" t="s">
        <v>2882</v>
      </c>
      <c r="P977" s="524" t="s">
        <v>1924</v>
      </c>
      <c r="Q977" s="527"/>
      <c r="R977" s="524" t="s">
        <v>1924</v>
      </c>
      <c r="S977" s="527"/>
      <c r="T977" s="524" t="s">
        <v>1924</v>
      </c>
      <c r="U977" s="527" t="s">
        <v>1924</v>
      </c>
      <c r="V977" s="524" t="s">
        <v>1924</v>
      </c>
      <c r="W977" s="527"/>
      <c r="X977" s="524" t="s">
        <v>1924</v>
      </c>
      <c r="Y977" s="527" t="s">
        <v>1924</v>
      </c>
      <c r="Z977" s="528"/>
      <c r="AA977" s="528" t="s">
        <v>1924</v>
      </c>
      <c r="AB977" s="528"/>
      <c r="AC977" s="528"/>
      <c r="AD977" s="528"/>
      <c r="AE977" s="528"/>
      <c r="AF977" s="528"/>
      <c r="AG977" s="528"/>
      <c r="AH977" s="528"/>
      <c r="AI977" s="529" t="s">
        <v>2877</v>
      </c>
      <c r="AJ977" s="529" t="s">
        <v>2877</v>
      </c>
      <c r="AK977" s="523" t="s">
        <v>3433</v>
      </c>
      <c r="AL977" s="523" t="s">
        <v>3435</v>
      </c>
    </row>
    <row r="978" spans="1:38" s="545" customFormat="1" ht="17.25" customHeight="1">
      <c r="A978" s="518" t="str">
        <f t="shared" si="15"/>
        <v xml:space="preserve">A03AG037-00004 Concrete Work Equipment Foundation Work Rebar Work Deformed Bar (Non-Coat.)  Fy≤300MPa     </v>
      </c>
      <c r="B978" s="523" t="s">
        <v>3436</v>
      </c>
      <c r="C978" s="523"/>
      <c r="D978" s="524" t="s">
        <v>2652</v>
      </c>
      <c r="E978" s="525" t="s">
        <v>2653</v>
      </c>
      <c r="F978" s="524" t="s">
        <v>2218</v>
      </c>
      <c r="G978" s="525" t="s">
        <v>3326</v>
      </c>
      <c r="H978" s="524" t="s">
        <v>2872</v>
      </c>
      <c r="I978" s="525" t="s">
        <v>2873</v>
      </c>
      <c r="J978" s="524" t="s">
        <v>2874</v>
      </c>
      <c r="K978" s="527" t="s">
        <v>2875</v>
      </c>
      <c r="L978" s="524" t="s">
        <v>1924</v>
      </c>
      <c r="M978" s="527"/>
      <c r="N978" s="524" t="s">
        <v>2094</v>
      </c>
      <c r="O978" s="527" t="s">
        <v>2884</v>
      </c>
      <c r="P978" s="524" t="s">
        <v>1924</v>
      </c>
      <c r="Q978" s="527"/>
      <c r="R978" s="524" t="s">
        <v>1924</v>
      </c>
      <c r="S978" s="527"/>
      <c r="T978" s="524" t="s">
        <v>1924</v>
      </c>
      <c r="U978" s="527" t="s">
        <v>1924</v>
      </c>
      <c r="V978" s="524" t="s">
        <v>1924</v>
      </c>
      <c r="W978" s="527"/>
      <c r="X978" s="524" t="s">
        <v>1924</v>
      </c>
      <c r="Y978" s="527" t="s">
        <v>1924</v>
      </c>
      <c r="Z978" s="528"/>
      <c r="AA978" s="528" t="s">
        <v>1924</v>
      </c>
      <c r="AB978" s="528"/>
      <c r="AC978" s="528"/>
      <c r="AD978" s="528"/>
      <c r="AE978" s="528"/>
      <c r="AF978" s="528"/>
      <c r="AG978" s="528"/>
      <c r="AH978" s="528"/>
      <c r="AI978" s="529" t="s">
        <v>2877</v>
      </c>
      <c r="AJ978" s="529" t="s">
        <v>2877</v>
      </c>
      <c r="AK978" s="523" t="s">
        <v>3433</v>
      </c>
      <c r="AL978" s="523" t="s">
        <v>3436</v>
      </c>
    </row>
    <row r="979" spans="1:38" s="545" customFormat="1" ht="17.25" customHeight="1">
      <c r="A979" s="518" t="str">
        <f t="shared" si="15"/>
        <v xml:space="preserve">A03AG037-00005 Concrete Work Equipment Foundation Work Rebar Work Deformed Bar (Epoxy Coat.)  Fy&gt;470MPa     </v>
      </c>
      <c r="B979" s="523" t="s">
        <v>3437</v>
      </c>
      <c r="C979" s="523"/>
      <c r="D979" s="524" t="s">
        <v>2652</v>
      </c>
      <c r="E979" s="525" t="s">
        <v>2653</v>
      </c>
      <c r="F979" s="524" t="s">
        <v>2218</v>
      </c>
      <c r="G979" s="525" t="s">
        <v>3326</v>
      </c>
      <c r="H979" s="524" t="s">
        <v>2872</v>
      </c>
      <c r="I979" s="525" t="s">
        <v>2873</v>
      </c>
      <c r="J979" s="524" t="s">
        <v>2886</v>
      </c>
      <c r="K979" s="527" t="s">
        <v>2887</v>
      </c>
      <c r="L979" s="524" t="s">
        <v>1924</v>
      </c>
      <c r="M979" s="527"/>
      <c r="N979" s="524" t="s">
        <v>1992</v>
      </c>
      <c r="O979" s="527" t="s">
        <v>2876</v>
      </c>
      <c r="P979" s="524" t="s">
        <v>1924</v>
      </c>
      <c r="Q979" s="527"/>
      <c r="R979" s="524" t="s">
        <v>1924</v>
      </c>
      <c r="S979" s="527"/>
      <c r="T979" s="524" t="s">
        <v>1924</v>
      </c>
      <c r="U979" s="527" t="s">
        <v>1924</v>
      </c>
      <c r="V979" s="524" t="s">
        <v>1924</v>
      </c>
      <c r="W979" s="527"/>
      <c r="X979" s="524" t="s">
        <v>1924</v>
      </c>
      <c r="Y979" s="527" t="s">
        <v>1924</v>
      </c>
      <c r="Z979" s="528"/>
      <c r="AA979" s="528" t="s">
        <v>1924</v>
      </c>
      <c r="AB979" s="528"/>
      <c r="AC979" s="528"/>
      <c r="AD979" s="528"/>
      <c r="AE979" s="528"/>
      <c r="AF979" s="528"/>
      <c r="AG979" s="528"/>
      <c r="AH979" s="528"/>
      <c r="AI979" s="529" t="s">
        <v>2877</v>
      </c>
      <c r="AJ979" s="529" t="s">
        <v>2877</v>
      </c>
      <c r="AK979" s="523" t="s">
        <v>3433</v>
      </c>
      <c r="AL979" s="523" t="s">
        <v>3437</v>
      </c>
    </row>
    <row r="980" spans="1:38" s="545" customFormat="1" ht="17.25" customHeight="1">
      <c r="A980" s="518" t="str">
        <f t="shared" si="15"/>
        <v xml:space="preserve">A03AG037-00006 Concrete Work Equipment Foundation Work Rebar Work Deformed Bar (Epoxy Coat.)  400MPa&lt;Fy≤470MPa     </v>
      </c>
      <c r="B980" s="523" t="s">
        <v>3438</v>
      </c>
      <c r="C980" s="523"/>
      <c r="D980" s="524" t="s">
        <v>2652</v>
      </c>
      <c r="E980" s="525" t="s">
        <v>2653</v>
      </c>
      <c r="F980" s="524" t="s">
        <v>2218</v>
      </c>
      <c r="G980" s="525" t="s">
        <v>3326</v>
      </c>
      <c r="H980" s="524" t="s">
        <v>2872</v>
      </c>
      <c r="I980" s="525" t="s">
        <v>2873</v>
      </c>
      <c r="J980" s="524" t="s">
        <v>2886</v>
      </c>
      <c r="K980" s="527" t="s">
        <v>2887</v>
      </c>
      <c r="L980" s="524" t="s">
        <v>1924</v>
      </c>
      <c r="M980" s="527"/>
      <c r="N980" s="524" t="s">
        <v>2000</v>
      </c>
      <c r="O980" s="527" t="s">
        <v>2880</v>
      </c>
      <c r="P980" s="524" t="s">
        <v>1924</v>
      </c>
      <c r="Q980" s="527"/>
      <c r="R980" s="524" t="s">
        <v>1924</v>
      </c>
      <c r="S980" s="527"/>
      <c r="T980" s="524" t="s">
        <v>1924</v>
      </c>
      <c r="U980" s="527" t="s">
        <v>1924</v>
      </c>
      <c r="V980" s="524" t="s">
        <v>1924</v>
      </c>
      <c r="W980" s="527"/>
      <c r="X980" s="524" t="s">
        <v>1924</v>
      </c>
      <c r="Y980" s="527" t="s">
        <v>1924</v>
      </c>
      <c r="Z980" s="528"/>
      <c r="AA980" s="528" t="s">
        <v>1924</v>
      </c>
      <c r="AB980" s="528"/>
      <c r="AC980" s="528"/>
      <c r="AD980" s="528"/>
      <c r="AE980" s="528"/>
      <c r="AF980" s="528"/>
      <c r="AG980" s="528"/>
      <c r="AH980" s="528"/>
      <c r="AI980" s="529" t="s">
        <v>2877</v>
      </c>
      <c r="AJ980" s="529" t="s">
        <v>2877</v>
      </c>
      <c r="AK980" s="523" t="s">
        <v>3433</v>
      </c>
      <c r="AL980" s="523" t="s">
        <v>3438</v>
      </c>
    </row>
    <row r="981" spans="1:38" s="545" customFormat="1" ht="17.25" customHeight="1">
      <c r="A981" s="518" t="str">
        <f t="shared" si="15"/>
        <v xml:space="preserve">A03AG037-00007 Concrete Work Equipment Foundation Work Rebar Work Deformed Bar (Epoxy Coat.)  300MPa&lt;Fy≤400MPa     </v>
      </c>
      <c r="B981" s="523" t="s">
        <v>3439</v>
      </c>
      <c r="C981" s="523"/>
      <c r="D981" s="524" t="s">
        <v>2652</v>
      </c>
      <c r="E981" s="525" t="s">
        <v>2653</v>
      </c>
      <c r="F981" s="524" t="s">
        <v>2218</v>
      </c>
      <c r="G981" s="525" t="s">
        <v>3326</v>
      </c>
      <c r="H981" s="524" t="s">
        <v>2872</v>
      </c>
      <c r="I981" s="525" t="s">
        <v>2873</v>
      </c>
      <c r="J981" s="524" t="s">
        <v>2886</v>
      </c>
      <c r="K981" s="527" t="s">
        <v>2887</v>
      </c>
      <c r="L981" s="524" t="s">
        <v>1924</v>
      </c>
      <c r="M981" s="527"/>
      <c r="N981" s="524" t="s">
        <v>2086</v>
      </c>
      <c r="O981" s="527" t="s">
        <v>2882</v>
      </c>
      <c r="P981" s="524" t="s">
        <v>1924</v>
      </c>
      <c r="Q981" s="527"/>
      <c r="R981" s="524" t="s">
        <v>1924</v>
      </c>
      <c r="S981" s="527"/>
      <c r="T981" s="524" t="s">
        <v>1924</v>
      </c>
      <c r="U981" s="527" t="s">
        <v>1924</v>
      </c>
      <c r="V981" s="524" t="s">
        <v>1924</v>
      </c>
      <c r="W981" s="527"/>
      <c r="X981" s="524" t="s">
        <v>1924</v>
      </c>
      <c r="Y981" s="527" t="s">
        <v>1924</v>
      </c>
      <c r="Z981" s="528"/>
      <c r="AA981" s="528" t="s">
        <v>1924</v>
      </c>
      <c r="AB981" s="528"/>
      <c r="AC981" s="528"/>
      <c r="AD981" s="528"/>
      <c r="AE981" s="528"/>
      <c r="AF981" s="528"/>
      <c r="AG981" s="528"/>
      <c r="AH981" s="528"/>
      <c r="AI981" s="529" t="s">
        <v>2877</v>
      </c>
      <c r="AJ981" s="529" t="s">
        <v>2877</v>
      </c>
      <c r="AK981" s="523" t="s">
        <v>3433</v>
      </c>
      <c r="AL981" s="523" t="s">
        <v>3439</v>
      </c>
    </row>
    <row r="982" spans="1:38" s="545" customFormat="1" ht="17.25" customHeight="1">
      <c r="A982" s="518" t="str">
        <f t="shared" si="15"/>
        <v xml:space="preserve">A03AG037-00008 Concrete Work Equipment Foundation Work Rebar Work Deformed Bar (Epoxy Coat.)  Fy≤300MPa     </v>
      </c>
      <c r="B982" s="523" t="s">
        <v>3440</v>
      </c>
      <c r="C982" s="523"/>
      <c r="D982" s="524" t="s">
        <v>2652</v>
      </c>
      <c r="E982" s="525" t="s">
        <v>2653</v>
      </c>
      <c r="F982" s="524" t="s">
        <v>2218</v>
      </c>
      <c r="G982" s="525" t="s">
        <v>3326</v>
      </c>
      <c r="H982" s="524" t="s">
        <v>2872</v>
      </c>
      <c r="I982" s="525" t="s">
        <v>2873</v>
      </c>
      <c r="J982" s="524" t="s">
        <v>2886</v>
      </c>
      <c r="K982" s="527" t="s">
        <v>2887</v>
      </c>
      <c r="L982" s="524" t="s">
        <v>1924</v>
      </c>
      <c r="M982" s="527"/>
      <c r="N982" s="524" t="s">
        <v>2094</v>
      </c>
      <c r="O982" s="527" t="s">
        <v>2884</v>
      </c>
      <c r="P982" s="524" t="s">
        <v>1924</v>
      </c>
      <c r="Q982" s="527"/>
      <c r="R982" s="524" t="s">
        <v>1924</v>
      </c>
      <c r="S982" s="527"/>
      <c r="T982" s="524" t="s">
        <v>1924</v>
      </c>
      <c r="U982" s="527" t="s">
        <v>1924</v>
      </c>
      <c r="V982" s="524" t="s">
        <v>1924</v>
      </c>
      <c r="W982" s="527"/>
      <c r="X982" s="524" t="s">
        <v>1924</v>
      </c>
      <c r="Y982" s="527" t="s">
        <v>1924</v>
      </c>
      <c r="Z982" s="528"/>
      <c r="AA982" s="528" t="s">
        <v>1924</v>
      </c>
      <c r="AB982" s="528"/>
      <c r="AC982" s="528"/>
      <c r="AD982" s="528"/>
      <c r="AE982" s="528"/>
      <c r="AF982" s="528"/>
      <c r="AG982" s="528"/>
      <c r="AH982" s="528"/>
      <c r="AI982" s="529" t="s">
        <v>2877</v>
      </c>
      <c r="AJ982" s="529" t="s">
        <v>2877</v>
      </c>
      <c r="AK982" s="523" t="s">
        <v>3433</v>
      </c>
      <c r="AL982" s="523" t="s">
        <v>3440</v>
      </c>
    </row>
    <row r="983" spans="1:38" s="545" customFormat="1" ht="17.25" customHeight="1">
      <c r="A983" s="518" t="str">
        <f t="shared" si="15"/>
        <v xml:space="preserve">A03AG046-00001 Concrete Work Equipment Foundation Work Water Stop PVC Type       </v>
      </c>
      <c r="B983" s="523" t="s">
        <v>3441</v>
      </c>
      <c r="C983" s="523"/>
      <c r="D983" s="524" t="s">
        <v>2652</v>
      </c>
      <c r="E983" s="525" t="s">
        <v>2653</v>
      </c>
      <c r="F983" s="524" t="s">
        <v>2218</v>
      </c>
      <c r="G983" s="525" t="s">
        <v>3326</v>
      </c>
      <c r="H983" s="524" t="s">
        <v>2940</v>
      </c>
      <c r="I983" s="525" t="s">
        <v>2941</v>
      </c>
      <c r="J983" s="524" t="s">
        <v>2942</v>
      </c>
      <c r="K983" s="527" t="s">
        <v>2943</v>
      </c>
      <c r="L983" s="524" t="s">
        <v>1924</v>
      </c>
      <c r="M983" s="527"/>
      <c r="N983" s="524" t="s">
        <v>1924</v>
      </c>
      <c r="O983" s="527"/>
      <c r="P983" s="524" t="s">
        <v>1924</v>
      </c>
      <c r="Q983" s="527"/>
      <c r="R983" s="524" t="s">
        <v>1924</v>
      </c>
      <c r="S983" s="527"/>
      <c r="T983" s="524" t="s">
        <v>1924</v>
      </c>
      <c r="U983" s="527" t="s">
        <v>1924</v>
      </c>
      <c r="V983" s="524" t="s">
        <v>1924</v>
      </c>
      <c r="W983" s="527"/>
      <c r="X983" s="524" t="s">
        <v>1924</v>
      </c>
      <c r="Y983" s="527"/>
      <c r="Z983" s="528"/>
      <c r="AA983" s="528" t="s">
        <v>2944</v>
      </c>
      <c r="AB983" s="528"/>
      <c r="AC983" s="528"/>
      <c r="AD983" s="528"/>
      <c r="AE983" s="528"/>
      <c r="AF983" s="528"/>
      <c r="AG983" s="528"/>
      <c r="AH983" s="528"/>
      <c r="AI983" s="529" t="s">
        <v>2091</v>
      </c>
      <c r="AJ983" s="529" t="s">
        <v>2091</v>
      </c>
      <c r="AK983" s="523" t="s">
        <v>3442</v>
      </c>
      <c r="AL983" s="523" t="s">
        <v>3441</v>
      </c>
    </row>
    <row r="984" spans="1:38" s="545" customFormat="1" ht="17.25" customHeight="1">
      <c r="A984" s="518" t="str">
        <f t="shared" si="15"/>
        <v xml:space="preserve">A03AG046-00002 Concrete Work Equipment Foundation Work Water Stop Stainless Steel Type       </v>
      </c>
      <c r="B984" s="523" t="s">
        <v>3443</v>
      </c>
      <c r="C984" s="523"/>
      <c r="D984" s="524" t="s">
        <v>2652</v>
      </c>
      <c r="E984" s="525" t="s">
        <v>2653</v>
      </c>
      <c r="F984" s="524" t="s">
        <v>2218</v>
      </c>
      <c r="G984" s="525" t="s">
        <v>3326</v>
      </c>
      <c r="H984" s="524" t="s">
        <v>2940</v>
      </c>
      <c r="I984" s="525" t="s">
        <v>2941</v>
      </c>
      <c r="J984" s="524" t="s">
        <v>2947</v>
      </c>
      <c r="K984" s="527" t="s">
        <v>2948</v>
      </c>
      <c r="L984" s="524" t="s">
        <v>1924</v>
      </c>
      <c r="M984" s="527"/>
      <c r="N984" s="524" t="s">
        <v>1924</v>
      </c>
      <c r="O984" s="527"/>
      <c r="P984" s="524" t="s">
        <v>1924</v>
      </c>
      <c r="Q984" s="527"/>
      <c r="R984" s="524" t="s">
        <v>1924</v>
      </c>
      <c r="S984" s="527"/>
      <c r="T984" s="524" t="s">
        <v>1924</v>
      </c>
      <c r="U984" s="527" t="s">
        <v>1924</v>
      </c>
      <c r="V984" s="524" t="s">
        <v>1924</v>
      </c>
      <c r="W984" s="527"/>
      <c r="X984" s="524" t="s">
        <v>1924</v>
      </c>
      <c r="Y984" s="527"/>
      <c r="Z984" s="528"/>
      <c r="AA984" s="528" t="s">
        <v>2944</v>
      </c>
      <c r="AB984" s="528"/>
      <c r="AC984" s="528"/>
      <c r="AD984" s="528"/>
      <c r="AE984" s="528"/>
      <c r="AF984" s="528"/>
      <c r="AG984" s="528"/>
      <c r="AH984" s="528"/>
      <c r="AI984" s="529" t="s">
        <v>2091</v>
      </c>
      <c r="AJ984" s="529" t="s">
        <v>2091</v>
      </c>
      <c r="AK984" s="523" t="s">
        <v>3442</v>
      </c>
      <c r="AL984" s="523" t="s">
        <v>3443</v>
      </c>
    </row>
    <row r="985" spans="1:38" s="545" customFormat="1" ht="17.25" customHeight="1">
      <c r="A985" s="518" t="str">
        <f t="shared" si="15"/>
        <v xml:space="preserve">A03AG046-00003 Concrete Work Equipment Foundation Work Water Stop Expandable Rubber Type       </v>
      </c>
      <c r="B985" s="523" t="s">
        <v>3444</v>
      </c>
      <c r="C985" s="523"/>
      <c r="D985" s="524" t="s">
        <v>2652</v>
      </c>
      <c r="E985" s="525" t="s">
        <v>2653</v>
      </c>
      <c r="F985" s="524" t="s">
        <v>2218</v>
      </c>
      <c r="G985" s="525" t="s">
        <v>3326</v>
      </c>
      <c r="H985" s="524" t="s">
        <v>2940</v>
      </c>
      <c r="I985" s="525" t="s">
        <v>2941</v>
      </c>
      <c r="J985" s="524" t="s">
        <v>2950</v>
      </c>
      <c r="K985" s="527" t="s">
        <v>2951</v>
      </c>
      <c r="L985" s="524" t="s">
        <v>1924</v>
      </c>
      <c r="M985" s="527"/>
      <c r="N985" s="524" t="s">
        <v>1924</v>
      </c>
      <c r="O985" s="527"/>
      <c r="P985" s="524" t="s">
        <v>1924</v>
      </c>
      <c r="Q985" s="527"/>
      <c r="R985" s="524" t="s">
        <v>1924</v>
      </c>
      <c r="S985" s="527"/>
      <c r="T985" s="524" t="s">
        <v>1924</v>
      </c>
      <c r="U985" s="527" t="s">
        <v>1924</v>
      </c>
      <c r="V985" s="524" t="s">
        <v>1924</v>
      </c>
      <c r="W985" s="527"/>
      <c r="X985" s="524" t="s">
        <v>1924</v>
      </c>
      <c r="Y985" s="527"/>
      <c r="Z985" s="528"/>
      <c r="AA985" s="528" t="s">
        <v>2944</v>
      </c>
      <c r="AB985" s="528"/>
      <c r="AC985" s="528"/>
      <c r="AD985" s="528"/>
      <c r="AE985" s="528"/>
      <c r="AF985" s="528"/>
      <c r="AG985" s="528"/>
      <c r="AH985" s="528"/>
      <c r="AI985" s="529" t="s">
        <v>2091</v>
      </c>
      <c r="AJ985" s="529" t="s">
        <v>2091</v>
      </c>
      <c r="AK985" s="523" t="s">
        <v>3442</v>
      </c>
      <c r="AL985" s="523" t="s">
        <v>3444</v>
      </c>
    </row>
    <row r="986" spans="1:38" s="545" customFormat="1" ht="17.25" customHeight="1">
      <c r="A986" s="518" t="str">
        <f t="shared" si="15"/>
        <v xml:space="preserve">A03AG046-00004 Concrete Work Equipment Foundation Work Water Stop Copper       </v>
      </c>
      <c r="B986" s="523" t="s">
        <v>3445</v>
      </c>
      <c r="C986" s="523"/>
      <c r="D986" s="524" t="s">
        <v>2652</v>
      </c>
      <c r="E986" s="525" t="s">
        <v>2653</v>
      </c>
      <c r="F986" s="524" t="s">
        <v>2218</v>
      </c>
      <c r="G986" s="525" t="s">
        <v>3326</v>
      </c>
      <c r="H986" s="524" t="s">
        <v>2940</v>
      </c>
      <c r="I986" s="525" t="s">
        <v>2941</v>
      </c>
      <c r="J986" s="524" t="s">
        <v>2953</v>
      </c>
      <c r="K986" s="527" t="s">
        <v>2954</v>
      </c>
      <c r="L986" s="524" t="s">
        <v>1924</v>
      </c>
      <c r="M986" s="527"/>
      <c r="N986" s="524" t="s">
        <v>1924</v>
      </c>
      <c r="O986" s="527"/>
      <c r="P986" s="524" t="s">
        <v>1924</v>
      </c>
      <c r="Q986" s="527"/>
      <c r="R986" s="524" t="s">
        <v>1924</v>
      </c>
      <c r="S986" s="527"/>
      <c r="T986" s="524" t="s">
        <v>1924</v>
      </c>
      <c r="U986" s="527" t="s">
        <v>1924</v>
      </c>
      <c r="V986" s="524" t="s">
        <v>1924</v>
      </c>
      <c r="W986" s="527"/>
      <c r="X986" s="524" t="s">
        <v>1924</v>
      </c>
      <c r="Y986" s="527"/>
      <c r="Z986" s="528"/>
      <c r="AA986" s="528" t="s">
        <v>2944</v>
      </c>
      <c r="AB986" s="528"/>
      <c r="AC986" s="528"/>
      <c r="AD986" s="528"/>
      <c r="AE986" s="528"/>
      <c r="AF986" s="528"/>
      <c r="AG986" s="528"/>
      <c r="AH986" s="528"/>
      <c r="AI986" s="529" t="s">
        <v>2091</v>
      </c>
      <c r="AJ986" s="529" t="s">
        <v>2091</v>
      </c>
      <c r="AK986" s="523" t="s">
        <v>3442</v>
      </c>
      <c r="AL986" s="523" t="s">
        <v>3445</v>
      </c>
    </row>
    <row r="987" spans="1:38" s="545" customFormat="1" ht="17.25" customHeight="1">
      <c r="A987" s="518" t="str">
        <f t="shared" si="15"/>
        <v xml:space="preserve">A03AG049-00001 Concrete Work Equipment Foundation Work Embedded Steel(Steel Plate, Corner Angle and etc.) w/ Anchor Bar (Purchase &amp; Installation) Hot-Dip Galvanized Steel     Galv.: ASTM A123  </v>
      </c>
      <c r="B987" s="523" t="s">
        <v>3446</v>
      </c>
      <c r="C987" s="523"/>
      <c r="D987" s="524" t="s">
        <v>2652</v>
      </c>
      <c r="E987" s="525" t="s">
        <v>2653</v>
      </c>
      <c r="F987" s="524" t="s">
        <v>2218</v>
      </c>
      <c r="G987" s="525" t="s">
        <v>3326</v>
      </c>
      <c r="H987" s="524" t="s">
        <v>2995</v>
      </c>
      <c r="I987" s="525" t="s">
        <v>2996</v>
      </c>
      <c r="J987" s="524" t="s">
        <v>2971</v>
      </c>
      <c r="K987" s="527" t="s">
        <v>2972</v>
      </c>
      <c r="L987" s="524" t="s">
        <v>1924</v>
      </c>
      <c r="M987" s="527"/>
      <c r="N987" s="524" t="s">
        <v>1924</v>
      </c>
      <c r="O987" s="527"/>
      <c r="P987" s="524" t="s">
        <v>1924</v>
      </c>
      <c r="Q987" s="527"/>
      <c r="R987" s="524" t="s">
        <v>1924</v>
      </c>
      <c r="S987" s="527"/>
      <c r="T987" s="524" t="s">
        <v>2100</v>
      </c>
      <c r="U987" s="527" t="s">
        <v>3447</v>
      </c>
      <c r="V987" s="524" t="s">
        <v>1924</v>
      </c>
      <c r="W987" s="527"/>
      <c r="X987" s="524" t="s">
        <v>1924</v>
      </c>
      <c r="Y987" s="527" t="s">
        <v>1924</v>
      </c>
      <c r="Z987" s="550"/>
      <c r="AA987" s="528" t="s">
        <v>1924</v>
      </c>
      <c r="AB987" s="550"/>
      <c r="AC987" s="550"/>
      <c r="AD987" s="550"/>
      <c r="AE987" s="550"/>
      <c r="AF987" s="550"/>
      <c r="AG987" s="550"/>
      <c r="AH987" s="550"/>
      <c r="AI987" s="529" t="s">
        <v>2877</v>
      </c>
      <c r="AJ987" s="529" t="s">
        <v>2877</v>
      </c>
      <c r="AK987" s="523" t="s">
        <v>3448</v>
      </c>
      <c r="AL987" s="523" t="s">
        <v>3446</v>
      </c>
    </row>
    <row r="988" spans="1:38" s="545" customFormat="1" ht="17.25" customHeight="1">
      <c r="A988" s="518" t="str">
        <f t="shared" si="15"/>
        <v xml:space="preserve">A03AG049-00002 Concrete Work Equipment Foundation Work Embedded Steel(Steel Plate, Corner Angle and etc.) w/ Anchor Bar (Purchase &amp; Installation) SUS       </v>
      </c>
      <c r="B988" s="523" t="s">
        <v>3449</v>
      </c>
      <c r="C988" s="523"/>
      <c r="D988" s="524" t="s">
        <v>2652</v>
      </c>
      <c r="E988" s="525" t="s">
        <v>2653</v>
      </c>
      <c r="F988" s="524" t="s">
        <v>2218</v>
      </c>
      <c r="G988" s="525" t="s">
        <v>3326</v>
      </c>
      <c r="H988" s="524" t="s">
        <v>2995</v>
      </c>
      <c r="I988" s="525" t="s">
        <v>2996</v>
      </c>
      <c r="J988" s="524" t="s">
        <v>2076</v>
      </c>
      <c r="K988" s="527" t="s">
        <v>2979</v>
      </c>
      <c r="L988" s="524" t="s">
        <v>1924</v>
      </c>
      <c r="M988" s="527"/>
      <c r="N988" s="524" t="s">
        <v>1924</v>
      </c>
      <c r="O988" s="527"/>
      <c r="P988" s="524" t="s">
        <v>1924</v>
      </c>
      <c r="Q988" s="527"/>
      <c r="R988" s="524" t="s">
        <v>1924</v>
      </c>
      <c r="S988" s="527"/>
      <c r="T988" s="524" t="s">
        <v>1924</v>
      </c>
      <c r="U988" s="527" t="s">
        <v>1924</v>
      </c>
      <c r="V988" s="524" t="s">
        <v>1924</v>
      </c>
      <c r="W988" s="527"/>
      <c r="X988" s="524" t="s">
        <v>1924</v>
      </c>
      <c r="Y988" s="527" t="s">
        <v>1924</v>
      </c>
      <c r="Z988" s="528"/>
      <c r="AA988" s="528" t="s">
        <v>1924</v>
      </c>
      <c r="AB988" s="528"/>
      <c r="AC988" s="528"/>
      <c r="AD988" s="528"/>
      <c r="AE988" s="528"/>
      <c r="AF988" s="528"/>
      <c r="AG988" s="528"/>
      <c r="AH988" s="528"/>
      <c r="AI988" s="529" t="s">
        <v>2877</v>
      </c>
      <c r="AJ988" s="529" t="s">
        <v>2877</v>
      </c>
      <c r="AK988" s="523" t="s">
        <v>3448</v>
      </c>
      <c r="AL988" s="523" t="s">
        <v>3449</v>
      </c>
    </row>
    <row r="989" spans="1:38" ht="17.25" customHeight="1">
      <c r="A989" s="518" t="str">
        <f t="shared" si="15"/>
        <v xml:space="preserve">A03AG049-00003 Concrete Work Equipment Foundation Work Embedded Steel(Steel Plate, Corner Angle and etc.) w/ Anchor Bar (Purchase &amp; Installation) SUS     SUS 304  </v>
      </c>
      <c r="B989" s="523" t="s">
        <v>3450</v>
      </c>
      <c r="C989" s="523"/>
      <c r="D989" s="524" t="s">
        <v>2652</v>
      </c>
      <c r="E989" s="525" t="s">
        <v>2653</v>
      </c>
      <c r="F989" s="524" t="s">
        <v>2218</v>
      </c>
      <c r="G989" s="525" t="s">
        <v>3326</v>
      </c>
      <c r="H989" s="524" t="s">
        <v>2995</v>
      </c>
      <c r="I989" s="525" t="s">
        <v>2996</v>
      </c>
      <c r="J989" s="524" t="s">
        <v>2076</v>
      </c>
      <c r="K989" s="527" t="s">
        <v>2979</v>
      </c>
      <c r="L989" s="524" t="s">
        <v>1924</v>
      </c>
      <c r="M989" s="527"/>
      <c r="N989" s="524" t="s">
        <v>1924</v>
      </c>
      <c r="O989" s="527"/>
      <c r="P989" s="524" t="s">
        <v>1924</v>
      </c>
      <c r="Q989" s="527"/>
      <c r="R989" s="524" t="s">
        <v>1924</v>
      </c>
      <c r="S989" s="527"/>
      <c r="T989" s="524" t="s">
        <v>2985</v>
      </c>
      <c r="U989" s="527" t="s">
        <v>2986</v>
      </c>
      <c r="V989" s="524" t="s">
        <v>1924</v>
      </c>
      <c r="W989" s="527"/>
      <c r="X989" s="524" t="s">
        <v>1924</v>
      </c>
      <c r="Y989" s="527" t="s">
        <v>1924</v>
      </c>
      <c r="Z989" s="528"/>
      <c r="AA989" s="528" t="s">
        <v>1924</v>
      </c>
      <c r="AB989" s="528"/>
      <c r="AC989" s="528"/>
      <c r="AD989" s="528"/>
      <c r="AE989" s="528"/>
      <c r="AF989" s="528"/>
      <c r="AG989" s="528"/>
      <c r="AH989" s="528"/>
      <c r="AI989" s="529" t="s">
        <v>2877</v>
      </c>
      <c r="AJ989" s="529" t="s">
        <v>2877</v>
      </c>
      <c r="AK989" s="523" t="s">
        <v>3448</v>
      </c>
      <c r="AL989" s="523" t="s">
        <v>3450</v>
      </c>
    </row>
    <row r="990" spans="1:38" ht="17.25" customHeight="1">
      <c r="A990" s="518" t="str">
        <f t="shared" si="15"/>
        <v xml:space="preserve">A03AG049-00004 Concrete Work Equipment Foundation Work Embedded Steel(Steel Plate, Corner Angle and etc.) w/ Anchor Bar (Purchase &amp; Installation) SUS     SUS 316L  </v>
      </c>
      <c r="B990" s="523" t="s">
        <v>3451</v>
      </c>
      <c r="C990" s="523"/>
      <c r="D990" s="524" t="s">
        <v>2652</v>
      </c>
      <c r="E990" s="525" t="s">
        <v>2653</v>
      </c>
      <c r="F990" s="524" t="s">
        <v>2218</v>
      </c>
      <c r="G990" s="525" t="s">
        <v>3326</v>
      </c>
      <c r="H990" s="524" t="s">
        <v>2995</v>
      </c>
      <c r="I990" s="525" t="s">
        <v>2996</v>
      </c>
      <c r="J990" s="524" t="s">
        <v>2076</v>
      </c>
      <c r="K990" s="527" t="s">
        <v>2979</v>
      </c>
      <c r="L990" s="524" t="s">
        <v>1924</v>
      </c>
      <c r="M990" s="527"/>
      <c r="N990" s="524" t="s">
        <v>1924</v>
      </c>
      <c r="O990" s="527"/>
      <c r="P990" s="524" t="s">
        <v>1924</v>
      </c>
      <c r="Q990" s="527"/>
      <c r="R990" s="524" t="s">
        <v>1924</v>
      </c>
      <c r="S990" s="527"/>
      <c r="T990" s="524" t="s">
        <v>2988</v>
      </c>
      <c r="U990" s="527" t="s">
        <v>2989</v>
      </c>
      <c r="V990" s="524" t="s">
        <v>1924</v>
      </c>
      <c r="W990" s="527"/>
      <c r="X990" s="524" t="s">
        <v>1924</v>
      </c>
      <c r="Y990" s="527" t="s">
        <v>1924</v>
      </c>
      <c r="Z990" s="528"/>
      <c r="AA990" s="528" t="s">
        <v>1924</v>
      </c>
      <c r="AB990" s="528"/>
      <c r="AC990" s="528"/>
      <c r="AD990" s="528"/>
      <c r="AE990" s="528"/>
      <c r="AF990" s="528"/>
      <c r="AG990" s="528"/>
      <c r="AH990" s="528"/>
      <c r="AI990" s="529" t="s">
        <v>2877</v>
      </c>
      <c r="AJ990" s="529" t="s">
        <v>2877</v>
      </c>
      <c r="AK990" s="523" t="s">
        <v>3448</v>
      </c>
      <c r="AL990" s="523" t="s">
        <v>3451</v>
      </c>
    </row>
    <row r="991" spans="1:38" ht="17.25" customHeight="1">
      <c r="A991" s="518" t="str">
        <f t="shared" si="15"/>
        <v xml:space="preserve">A03AG049-00005 Concrete Work Equipment Foundation Work Embedded Steel(Steel Plate, Corner Angle and etc.) w/ Anchor Bar (Purchase &amp; Installation) SUS     SUS Duplex  </v>
      </c>
      <c r="B991" s="523" t="s">
        <v>3452</v>
      </c>
      <c r="C991" s="523"/>
      <c r="D991" s="524" t="s">
        <v>2652</v>
      </c>
      <c r="E991" s="525" t="s">
        <v>2653</v>
      </c>
      <c r="F991" s="524" t="s">
        <v>2218</v>
      </c>
      <c r="G991" s="525" t="s">
        <v>3326</v>
      </c>
      <c r="H991" s="524" t="s">
        <v>2995</v>
      </c>
      <c r="I991" s="525" t="s">
        <v>2996</v>
      </c>
      <c r="J991" s="524" t="s">
        <v>2076</v>
      </c>
      <c r="K991" s="527" t="s">
        <v>2979</v>
      </c>
      <c r="L991" s="524" t="s">
        <v>1924</v>
      </c>
      <c r="M991" s="527"/>
      <c r="N991" s="524" t="s">
        <v>1924</v>
      </c>
      <c r="O991" s="527"/>
      <c r="P991" s="524" t="s">
        <v>1924</v>
      </c>
      <c r="Q991" s="527"/>
      <c r="R991" s="524" t="s">
        <v>1924</v>
      </c>
      <c r="S991" s="527"/>
      <c r="T991" s="524" t="s">
        <v>2991</v>
      </c>
      <c r="U991" s="527" t="s">
        <v>2992</v>
      </c>
      <c r="V991" s="524" t="s">
        <v>1924</v>
      </c>
      <c r="W991" s="527"/>
      <c r="X991" s="524" t="s">
        <v>1924</v>
      </c>
      <c r="Y991" s="527" t="s">
        <v>1924</v>
      </c>
      <c r="Z991" s="528"/>
      <c r="AA991" s="528" t="s">
        <v>1924</v>
      </c>
      <c r="AB991" s="528"/>
      <c r="AC991" s="528"/>
      <c r="AD991" s="528"/>
      <c r="AE991" s="528"/>
      <c r="AF991" s="528"/>
      <c r="AG991" s="528"/>
      <c r="AH991" s="528"/>
      <c r="AI991" s="529" t="s">
        <v>2877</v>
      </c>
      <c r="AJ991" s="529" t="s">
        <v>2877</v>
      </c>
      <c r="AK991" s="523" t="s">
        <v>3448</v>
      </c>
      <c r="AL991" s="523" t="s">
        <v>3452</v>
      </c>
    </row>
    <row r="992" spans="1:38" ht="17.25" customHeight="1">
      <c r="A992" s="518" t="str">
        <f t="shared" si="15"/>
        <v xml:space="preserve">A03AG050-00001 Concrete Work Equipment Foundation Work Embedded Steel(Steel Plate, Corner Angle and etc.) w/ Anchor Bar (Installation Only) Hot-Dip Galvanized Steel     Galv.: ASTM A123  </v>
      </c>
      <c r="B992" s="523" t="s">
        <v>3453</v>
      </c>
      <c r="C992" s="523"/>
      <c r="D992" s="524" t="s">
        <v>2652</v>
      </c>
      <c r="E992" s="525" t="s">
        <v>2653</v>
      </c>
      <c r="F992" s="524" t="s">
        <v>2218</v>
      </c>
      <c r="G992" s="525" t="s">
        <v>3326</v>
      </c>
      <c r="H992" s="524" t="s">
        <v>3003</v>
      </c>
      <c r="I992" s="525" t="s">
        <v>3004</v>
      </c>
      <c r="J992" s="524" t="s">
        <v>2971</v>
      </c>
      <c r="K992" s="527" t="s">
        <v>2972</v>
      </c>
      <c r="L992" s="524" t="s">
        <v>1924</v>
      </c>
      <c r="M992" s="527"/>
      <c r="N992" s="524" t="s">
        <v>1924</v>
      </c>
      <c r="O992" s="527"/>
      <c r="P992" s="524" t="s">
        <v>1924</v>
      </c>
      <c r="Q992" s="527"/>
      <c r="R992" s="524" t="s">
        <v>1924</v>
      </c>
      <c r="S992" s="527"/>
      <c r="T992" s="524" t="s">
        <v>2100</v>
      </c>
      <c r="U992" s="527" t="s">
        <v>2973</v>
      </c>
      <c r="V992" s="524" t="s">
        <v>1924</v>
      </c>
      <c r="W992" s="527"/>
      <c r="X992" s="524" t="s">
        <v>1924</v>
      </c>
      <c r="Y992" s="527" t="s">
        <v>1924</v>
      </c>
      <c r="Z992" s="528"/>
      <c r="AA992" s="528" t="s">
        <v>1924</v>
      </c>
      <c r="AB992" s="528"/>
      <c r="AC992" s="528"/>
      <c r="AD992" s="528"/>
      <c r="AE992" s="528"/>
      <c r="AF992" s="528"/>
      <c r="AG992" s="528"/>
      <c r="AH992" s="528"/>
      <c r="AI992" s="529" t="s">
        <v>2877</v>
      </c>
      <c r="AJ992" s="529" t="s">
        <v>2877</v>
      </c>
      <c r="AK992" s="523" t="s">
        <v>3454</v>
      </c>
      <c r="AL992" s="523" t="s">
        <v>3453</v>
      </c>
    </row>
    <row r="993" spans="1:38" ht="17.25" customHeight="1">
      <c r="A993" s="518" t="str">
        <f t="shared" si="15"/>
        <v xml:space="preserve">A03AG050-00002 Concrete Work Equipment Foundation Work Embedded Steel(Steel Plate, Corner Angle and etc.) w/ Anchor Bar (Installation Only) SUS       </v>
      </c>
      <c r="B993" s="523" t="s">
        <v>3455</v>
      </c>
      <c r="C993" s="523"/>
      <c r="D993" s="524" t="s">
        <v>2652</v>
      </c>
      <c r="E993" s="525" t="s">
        <v>2653</v>
      </c>
      <c r="F993" s="524" t="s">
        <v>2218</v>
      </c>
      <c r="G993" s="525" t="s">
        <v>3326</v>
      </c>
      <c r="H993" s="524" t="s">
        <v>3003</v>
      </c>
      <c r="I993" s="525" t="s">
        <v>3004</v>
      </c>
      <c r="J993" s="524" t="s">
        <v>2076</v>
      </c>
      <c r="K993" s="527" t="s">
        <v>2979</v>
      </c>
      <c r="L993" s="524" t="s">
        <v>1924</v>
      </c>
      <c r="M993" s="527"/>
      <c r="N993" s="524" t="s">
        <v>1924</v>
      </c>
      <c r="O993" s="527"/>
      <c r="P993" s="524" t="s">
        <v>1924</v>
      </c>
      <c r="Q993" s="527"/>
      <c r="R993" s="524" t="s">
        <v>1924</v>
      </c>
      <c r="S993" s="527"/>
      <c r="T993" s="524" t="s">
        <v>1924</v>
      </c>
      <c r="U993" s="527" t="s">
        <v>1924</v>
      </c>
      <c r="V993" s="524" t="s">
        <v>1924</v>
      </c>
      <c r="W993" s="527"/>
      <c r="X993" s="524" t="s">
        <v>1924</v>
      </c>
      <c r="Y993" s="527" t="s">
        <v>1924</v>
      </c>
      <c r="Z993" s="528"/>
      <c r="AA993" s="528" t="s">
        <v>1924</v>
      </c>
      <c r="AB993" s="528"/>
      <c r="AC993" s="528"/>
      <c r="AD993" s="528"/>
      <c r="AE993" s="528"/>
      <c r="AF993" s="528"/>
      <c r="AG993" s="528"/>
      <c r="AH993" s="528"/>
      <c r="AI993" s="529" t="s">
        <v>2877</v>
      </c>
      <c r="AJ993" s="529" t="s">
        <v>2877</v>
      </c>
      <c r="AK993" s="523" t="s">
        <v>3454</v>
      </c>
      <c r="AL993" s="523" t="s">
        <v>3455</v>
      </c>
    </row>
    <row r="994" spans="1:38" ht="17.25" customHeight="1">
      <c r="A994" s="518" t="str">
        <f t="shared" si="15"/>
        <v xml:space="preserve">A03AG050-00003 Concrete Work Equipment Foundation Work Embedded Steel(Steel Plate, Corner Angle and etc.) w/ Anchor Bar (Installation Only) SUS     SUS 304  </v>
      </c>
      <c r="B994" s="523" t="s">
        <v>3456</v>
      </c>
      <c r="C994" s="523"/>
      <c r="D994" s="524" t="s">
        <v>2652</v>
      </c>
      <c r="E994" s="525" t="s">
        <v>2653</v>
      </c>
      <c r="F994" s="524" t="s">
        <v>2218</v>
      </c>
      <c r="G994" s="525" t="s">
        <v>3326</v>
      </c>
      <c r="H994" s="524" t="s">
        <v>3003</v>
      </c>
      <c r="I994" s="525" t="s">
        <v>3004</v>
      </c>
      <c r="J994" s="524" t="s">
        <v>2076</v>
      </c>
      <c r="K994" s="527" t="s">
        <v>2979</v>
      </c>
      <c r="L994" s="524" t="s">
        <v>1924</v>
      </c>
      <c r="M994" s="527"/>
      <c r="N994" s="524" t="s">
        <v>1924</v>
      </c>
      <c r="O994" s="527"/>
      <c r="P994" s="524" t="s">
        <v>1924</v>
      </c>
      <c r="Q994" s="527"/>
      <c r="R994" s="524" t="s">
        <v>1924</v>
      </c>
      <c r="S994" s="527"/>
      <c r="T994" s="524" t="s">
        <v>2985</v>
      </c>
      <c r="U994" s="527" t="s">
        <v>2986</v>
      </c>
      <c r="V994" s="524" t="s">
        <v>1924</v>
      </c>
      <c r="W994" s="527"/>
      <c r="X994" s="524" t="s">
        <v>1924</v>
      </c>
      <c r="Y994" s="527" t="s">
        <v>1924</v>
      </c>
      <c r="Z994" s="528"/>
      <c r="AA994" s="528" t="s">
        <v>1924</v>
      </c>
      <c r="AB994" s="528"/>
      <c r="AC994" s="528"/>
      <c r="AD994" s="528"/>
      <c r="AE994" s="528"/>
      <c r="AF994" s="528"/>
      <c r="AG994" s="528"/>
      <c r="AH994" s="528"/>
      <c r="AI994" s="529" t="s">
        <v>2877</v>
      </c>
      <c r="AJ994" s="529" t="s">
        <v>2877</v>
      </c>
      <c r="AK994" s="523" t="s">
        <v>3454</v>
      </c>
      <c r="AL994" s="523" t="s">
        <v>3456</v>
      </c>
    </row>
    <row r="995" spans="1:38" ht="17.25" customHeight="1">
      <c r="A995" s="518" t="str">
        <f t="shared" si="15"/>
        <v xml:space="preserve">A03AG050-00004 Concrete Work Equipment Foundation Work Embedded Steel(Steel Plate, Corner Angle and etc.) w/ Anchor Bar (Installation Only) SUS     SUS 316L  </v>
      </c>
      <c r="B995" s="523" t="s">
        <v>3457</v>
      </c>
      <c r="C995" s="523"/>
      <c r="D995" s="524" t="s">
        <v>2652</v>
      </c>
      <c r="E995" s="525" t="s">
        <v>2653</v>
      </c>
      <c r="F995" s="524" t="s">
        <v>2218</v>
      </c>
      <c r="G995" s="525" t="s">
        <v>3326</v>
      </c>
      <c r="H995" s="524" t="s">
        <v>3003</v>
      </c>
      <c r="I995" s="525" t="s">
        <v>3004</v>
      </c>
      <c r="J995" s="524" t="s">
        <v>2076</v>
      </c>
      <c r="K995" s="527" t="s">
        <v>2979</v>
      </c>
      <c r="L995" s="524" t="s">
        <v>1924</v>
      </c>
      <c r="M995" s="527"/>
      <c r="N995" s="524" t="s">
        <v>1924</v>
      </c>
      <c r="O995" s="527"/>
      <c r="P995" s="524" t="s">
        <v>1924</v>
      </c>
      <c r="Q995" s="527"/>
      <c r="R995" s="524" t="s">
        <v>1924</v>
      </c>
      <c r="S995" s="527"/>
      <c r="T995" s="524" t="s">
        <v>2988</v>
      </c>
      <c r="U995" s="527" t="s">
        <v>2989</v>
      </c>
      <c r="V995" s="524" t="s">
        <v>1924</v>
      </c>
      <c r="W995" s="527"/>
      <c r="X995" s="524" t="s">
        <v>1924</v>
      </c>
      <c r="Y995" s="527" t="s">
        <v>1924</v>
      </c>
      <c r="Z995" s="528"/>
      <c r="AA995" s="528" t="s">
        <v>1924</v>
      </c>
      <c r="AB995" s="528"/>
      <c r="AC995" s="528"/>
      <c r="AD995" s="528"/>
      <c r="AE995" s="528"/>
      <c r="AF995" s="528"/>
      <c r="AG995" s="528"/>
      <c r="AH995" s="528"/>
      <c r="AI995" s="529" t="s">
        <v>2877</v>
      </c>
      <c r="AJ995" s="529" t="s">
        <v>2877</v>
      </c>
      <c r="AK995" s="523" t="s">
        <v>3454</v>
      </c>
      <c r="AL995" s="523" t="s">
        <v>3457</v>
      </c>
    </row>
    <row r="996" spans="1:38" ht="17.25" customHeight="1">
      <c r="A996" s="518" t="str">
        <f t="shared" si="15"/>
        <v xml:space="preserve">A03AG050-00005 Concrete Work Equipment Foundation Work Embedded Steel(Steel Plate, Corner Angle and etc.) w/ Anchor Bar (Installation Only) SUS     SUS Duplex  </v>
      </c>
      <c r="B996" s="523" t="s">
        <v>3458</v>
      </c>
      <c r="C996" s="523"/>
      <c r="D996" s="524" t="s">
        <v>2652</v>
      </c>
      <c r="E996" s="525" t="s">
        <v>2653</v>
      </c>
      <c r="F996" s="524" t="s">
        <v>2218</v>
      </c>
      <c r="G996" s="525" t="s">
        <v>3326</v>
      </c>
      <c r="H996" s="524" t="s">
        <v>3003</v>
      </c>
      <c r="I996" s="525" t="s">
        <v>3004</v>
      </c>
      <c r="J996" s="524" t="s">
        <v>2076</v>
      </c>
      <c r="K996" s="527" t="s">
        <v>2979</v>
      </c>
      <c r="L996" s="524" t="s">
        <v>1924</v>
      </c>
      <c r="M996" s="527"/>
      <c r="N996" s="524" t="s">
        <v>1924</v>
      </c>
      <c r="O996" s="527"/>
      <c r="P996" s="524" t="s">
        <v>1924</v>
      </c>
      <c r="Q996" s="527"/>
      <c r="R996" s="524" t="s">
        <v>1924</v>
      </c>
      <c r="S996" s="527"/>
      <c r="T996" s="524" t="s">
        <v>2991</v>
      </c>
      <c r="U996" s="527" t="s">
        <v>2992</v>
      </c>
      <c r="V996" s="524" t="s">
        <v>1924</v>
      </c>
      <c r="W996" s="527"/>
      <c r="X996" s="524" t="s">
        <v>1924</v>
      </c>
      <c r="Y996" s="527" t="s">
        <v>1924</v>
      </c>
      <c r="Z996" s="528"/>
      <c r="AA996" s="528" t="s">
        <v>1924</v>
      </c>
      <c r="AB996" s="528"/>
      <c r="AC996" s="528"/>
      <c r="AD996" s="528"/>
      <c r="AE996" s="528"/>
      <c r="AF996" s="528"/>
      <c r="AG996" s="528"/>
      <c r="AH996" s="528"/>
      <c r="AI996" s="529" t="s">
        <v>2877</v>
      </c>
      <c r="AJ996" s="529" t="s">
        <v>2877</v>
      </c>
      <c r="AK996" s="523" t="s">
        <v>3454</v>
      </c>
      <c r="AL996" s="523" t="s">
        <v>3458</v>
      </c>
    </row>
    <row r="997" spans="1:38" ht="17.25" customHeight="1">
      <c r="A997" s="518" t="str">
        <f t="shared" si="15"/>
        <v xml:space="preserve">A03AG054-00001 Concrete Work Equipment Foundation Work System Form Heavy Duty Forms, Metal Framed Playwood forms     Including Form Tie, All Accessories, Sealing of Form Tie Hole, Separator &amp; Anchor Box out, Chamfer for Exposed Edge, Opening &amp; Sleeve, Shoring, Scaffording, Safety Measures and Shop Drawing  </v>
      </c>
      <c r="B997" s="523" t="s">
        <v>3459</v>
      </c>
      <c r="C997" s="523"/>
      <c r="D997" s="524" t="s">
        <v>2652</v>
      </c>
      <c r="E997" s="525" t="s">
        <v>2653</v>
      </c>
      <c r="F997" s="524" t="s">
        <v>2218</v>
      </c>
      <c r="G997" s="525" t="s">
        <v>3326</v>
      </c>
      <c r="H997" s="524" t="s">
        <v>3175</v>
      </c>
      <c r="I997" s="525" t="s">
        <v>3176</v>
      </c>
      <c r="J997" s="524" t="s">
        <v>2733</v>
      </c>
      <c r="K997" s="527" t="s">
        <v>3321</v>
      </c>
      <c r="L997" s="524" t="s">
        <v>1924</v>
      </c>
      <c r="M997" s="527"/>
      <c r="N997" s="524" t="s">
        <v>1924</v>
      </c>
      <c r="O997" s="527"/>
      <c r="P997" s="524" t="s">
        <v>1924</v>
      </c>
      <c r="Q997" s="527"/>
      <c r="R997" s="524" t="s">
        <v>1924</v>
      </c>
      <c r="S997" s="527"/>
      <c r="T997" s="524" t="s">
        <v>2461</v>
      </c>
      <c r="U997" s="527" t="s">
        <v>3178</v>
      </c>
      <c r="V997" s="524" t="s">
        <v>1924</v>
      </c>
      <c r="W997" s="527"/>
      <c r="X997" s="524" t="s">
        <v>1924</v>
      </c>
      <c r="Y997" s="527" t="s">
        <v>1924</v>
      </c>
      <c r="Z997" s="528"/>
      <c r="AA997" s="528" t="s">
        <v>1924</v>
      </c>
      <c r="AB997" s="528"/>
      <c r="AC997" s="528"/>
      <c r="AD997" s="528"/>
      <c r="AE997" s="528"/>
      <c r="AF997" s="528"/>
      <c r="AG997" s="528"/>
      <c r="AH997" s="528"/>
      <c r="AI997" s="529" t="s">
        <v>1926</v>
      </c>
      <c r="AJ997" s="529" t="s">
        <v>1926</v>
      </c>
      <c r="AK997" s="523" t="s">
        <v>3460</v>
      </c>
      <c r="AL997" s="523" t="s">
        <v>3459</v>
      </c>
    </row>
    <row r="998" spans="1:38" ht="17.25" customHeight="1">
      <c r="A998" s="518" t="str">
        <f t="shared" si="15"/>
        <v xml:space="preserve">A03AG055-00001 Concrete Work Equipment Foundation Work System Support        </v>
      </c>
      <c r="B998" s="523" t="s">
        <v>3461</v>
      </c>
      <c r="C998" s="523"/>
      <c r="D998" s="524" t="s">
        <v>2652</v>
      </c>
      <c r="E998" s="525" t="s">
        <v>2653</v>
      </c>
      <c r="F998" s="524" t="s">
        <v>2218</v>
      </c>
      <c r="G998" s="525" t="s">
        <v>3326</v>
      </c>
      <c r="H998" s="524" t="s">
        <v>3181</v>
      </c>
      <c r="I998" s="525" t="s">
        <v>3182</v>
      </c>
      <c r="J998" s="524" t="s">
        <v>1924</v>
      </c>
      <c r="K998" s="527"/>
      <c r="L998" s="524" t="s">
        <v>1924</v>
      </c>
      <c r="M998" s="527"/>
      <c r="N998" s="524" t="s">
        <v>1924</v>
      </c>
      <c r="O998" s="527"/>
      <c r="P998" s="524" t="s">
        <v>1924</v>
      </c>
      <c r="Q998" s="527"/>
      <c r="R998" s="524" t="s">
        <v>1924</v>
      </c>
      <c r="S998" s="527"/>
      <c r="T998" s="524" t="s">
        <v>1924</v>
      </c>
      <c r="U998" s="527"/>
      <c r="V998" s="524" t="s">
        <v>1924</v>
      </c>
      <c r="W998" s="527"/>
      <c r="X998" s="524" t="s">
        <v>1924</v>
      </c>
      <c r="Y998" s="527" t="s">
        <v>1924</v>
      </c>
      <c r="Z998" s="528"/>
      <c r="AA998" s="528" t="s">
        <v>1924</v>
      </c>
      <c r="AB998" s="528"/>
      <c r="AC998" s="528"/>
      <c r="AD998" s="528"/>
      <c r="AE998" s="528"/>
      <c r="AF998" s="528"/>
      <c r="AG998" s="528"/>
      <c r="AH998" s="528"/>
      <c r="AI998" s="529" t="s">
        <v>1926</v>
      </c>
      <c r="AJ998" s="529" t="s">
        <v>1926</v>
      </c>
      <c r="AK998" s="523" t="s">
        <v>3462</v>
      </c>
      <c r="AL998" s="523" t="s">
        <v>3461</v>
      </c>
    </row>
    <row r="999" spans="1:38" ht="17.25" customHeight="1">
      <c r="A999" s="518" t="str">
        <f t="shared" si="15"/>
        <v xml:space="preserve">A03AH056-00001 Concrete Work Concrete Protective Coating (U/G) Bitumen/Bituminous/Asphalt Coating        </v>
      </c>
      <c r="B999" s="523" t="s">
        <v>3463</v>
      </c>
      <c r="C999" s="523"/>
      <c r="D999" s="524" t="s">
        <v>2652</v>
      </c>
      <c r="E999" s="525" t="s">
        <v>2653</v>
      </c>
      <c r="F999" s="524" t="s">
        <v>2221</v>
      </c>
      <c r="G999" s="525" t="s">
        <v>3464</v>
      </c>
      <c r="H999" s="524" t="s">
        <v>3465</v>
      </c>
      <c r="I999" s="525" t="s">
        <v>3466</v>
      </c>
      <c r="J999" s="524" t="s">
        <v>1924</v>
      </c>
      <c r="K999" s="527"/>
      <c r="L999" s="524" t="s">
        <v>1924</v>
      </c>
      <c r="M999" s="527"/>
      <c r="N999" s="524" t="s">
        <v>1924</v>
      </c>
      <c r="O999" s="527"/>
      <c r="P999" s="524" t="s">
        <v>1924</v>
      </c>
      <c r="Q999" s="527"/>
      <c r="R999" s="524" t="s">
        <v>1924</v>
      </c>
      <c r="S999" s="527"/>
      <c r="T999" s="524" t="s">
        <v>1924</v>
      </c>
      <c r="U999" s="527"/>
      <c r="V999" s="524" t="s">
        <v>1924</v>
      </c>
      <c r="W999" s="527"/>
      <c r="X999" s="524" t="s">
        <v>1924</v>
      </c>
      <c r="Y999" s="527"/>
      <c r="Z999" s="528"/>
      <c r="AA999" s="528" t="s">
        <v>1924</v>
      </c>
      <c r="AB999" s="528"/>
      <c r="AC999" s="528"/>
      <c r="AD999" s="528"/>
      <c r="AE999" s="528"/>
      <c r="AF999" s="528"/>
      <c r="AG999" s="528"/>
      <c r="AH999" s="528"/>
      <c r="AI999" s="529" t="s">
        <v>1792</v>
      </c>
      <c r="AJ999" s="529" t="s">
        <v>1792</v>
      </c>
      <c r="AK999" s="523" t="s">
        <v>3467</v>
      </c>
      <c r="AL999" s="523" t="s">
        <v>3463</v>
      </c>
    </row>
    <row r="1000" spans="1:38" ht="17.25" customHeight="1">
      <c r="A1000" s="518" t="str">
        <f t="shared" si="15"/>
        <v xml:space="preserve">A03AH057-00001 Concrete Work Concrete Protective Coating (U/G) Coal Tar Epoxy        </v>
      </c>
      <c r="B1000" s="523" t="s">
        <v>3468</v>
      </c>
      <c r="C1000" s="523"/>
      <c r="D1000" s="524" t="s">
        <v>2652</v>
      </c>
      <c r="E1000" s="525" t="s">
        <v>2653</v>
      </c>
      <c r="F1000" s="524" t="s">
        <v>2221</v>
      </c>
      <c r="G1000" s="525" t="s">
        <v>3464</v>
      </c>
      <c r="H1000" s="524" t="s">
        <v>3469</v>
      </c>
      <c r="I1000" s="525" t="s">
        <v>3470</v>
      </c>
      <c r="J1000" s="524" t="s">
        <v>1924</v>
      </c>
      <c r="K1000" s="527"/>
      <c r="L1000" s="524" t="s">
        <v>1924</v>
      </c>
      <c r="M1000" s="527"/>
      <c r="N1000" s="524" t="s">
        <v>1924</v>
      </c>
      <c r="O1000" s="527"/>
      <c r="P1000" s="524" t="s">
        <v>1924</v>
      </c>
      <c r="Q1000" s="527"/>
      <c r="R1000" s="524" t="s">
        <v>1924</v>
      </c>
      <c r="S1000" s="527"/>
      <c r="T1000" s="524" t="s">
        <v>1924</v>
      </c>
      <c r="U1000" s="527" t="s">
        <v>1924</v>
      </c>
      <c r="V1000" s="524" t="s">
        <v>1924</v>
      </c>
      <c r="W1000" s="527"/>
      <c r="X1000" s="524" t="s">
        <v>1924</v>
      </c>
      <c r="Y1000" s="527"/>
      <c r="Z1000" s="528"/>
      <c r="AA1000" s="528" t="s">
        <v>1924</v>
      </c>
      <c r="AB1000" s="528"/>
      <c r="AC1000" s="528"/>
      <c r="AD1000" s="528"/>
      <c r="AE1000" s="528"/>
      <c r="AF1000" s="528"/>
      <c r="AG1000" s="528"/>
      <c r="AH1000" s="528"/>
      <c r="AI1000" s="529" t="s">
        <v>2054</v>
      </c>
      <c r="AJ1000" s="529" t="s">
        <v>2054</v>
      </c>
      <c r="AK1000" s="523" t="s">
        <v>3471</v>
      </c>
      <c r="AL1000" s="523" t="s">
        <v>3468</v>
      </c>
    </row>
    <row r="1001" spans="1:38" ht="17.25" customHeight="1">
      <c r="A1001" s="518" t="str">
        <f t="shared" si="15"/>
        <v xml:space="preserve">A03AH058-00001 Concrete Work Concrete Protective Coating (U/G) Epoxy Coating (Epoxy Resin Based Coating)        </v>
      </c>
      <c r="B1001" s="523" t="s">
        <v>3472</v>
      </c>
      <c r="C1001" s="523"/>
      <c r="D1001" s="524" t="s">
        <v>2652</v>
      </c>
      <c r="E1001" s="525" t="s">
        <v>2653</v>
      </c>
      <c r="F1001" s="524" t="s">
        <v>2221</v>
      </c>
      <c r="G1001" s="525" t="s">
        <v>3464</v>
      </c>
      <c r="H1001" s="524" t="s">
        <v>3473</v>
      </c>
      <c r="I1001" s="525" t="s">
        <v>3474</v>
      </c>
      <c r="J1001" s="524" t="s">
        <v>1924</v>
      </c>
      <c r="K1001" s="527"/>
      <c r="L1001" s="524" t="s">
        <v>1924</v>
      </c>
      <c r="M1001" s="527"/>
      <c r="N1001" s="524" t="s">
        <v>1924</v>
      </c>
      <c r="O1001" s="527"/>
      <c r="P1001" s="524" t="s">
        <v>1924</v>
      </c>
      <c r="Q1001" s="527"/>
      <c r="R1001" s="524" t="s">
        <v>1924</v>
      </c>
      <c r="S1001" s="527"/>
      <c r="T1001" s="524" t="s">
        <v>1924</v>
      </c>
      <c r="U1001" s="527" t="s">
        <v>1924</v>
      </c>
      <c r="V1001" s="524" t="s">
        <v>1924</v>
      </c>
      <c r="W1001" s="527"/>
      <c r="X1001" s="524" t="s">
        <v>1924</v>
      </c>
      <c r="Y1001" s="527"/>
      <c r="Z1001" s="528"/>
      <c r="AA1001" s="528" t="s">
        <v>1924</v>
      </c>
      <c r="AB1001" s="528"/>
      <c r="AC1001" s="528"/>
      <c r="AD1001" s="528"/>
      <c r="AE1001" s="528"/>
      <c r="AF1001" s="528"/>
      <c r="AG1001" s="528"/>
      <c r="AH1001" s="528"/>
      <c r="AI1001" s="529" t="s">
        <v>2054</v>
      </c>
      <c r="AJ1001" s="529" t="s">
        <v>2054</v>
      </c>
      <c r="AK1001" s="523" t="s">
        <v>3475</v>
      </c>
      <c r="AL1001" s="523" t="s">
        <v>3472</v>
      </c>
    </row>
    <row r="1002" spans="1:38" ht="17.25" customHeight="1">
      <c r="A1002" s="518" t="str">
        <f t="shared" si="15"/>
        <v xml:space="preserve">A03AH059-00001 Concrete Work Concrete Protective Coating (U/G) Sheet Membrane Adhesive Rubber Sheet or Bitumen Polyethylene Laminated Waterproofing Membrane       </v>
      </c>
      <c r="B1002" s="523" t="s">
        <v>3476</v>
      </c>
      <c r="C1002" s="523"/>
      <c r="D1002" s="524" t="s">
        <v>2652</v>
      </c>
      <c r="E1002" s="525" t="s">
        <v>2653</v>
      </c>
      <c r="F1002" s="524" t="s">
        <v>2221</v>
      </c>
      <c r="G1002" s="525" t="s">
        <v>3464</v>
      </c>
      <c r="H1002" s="524" t="s">
        <v>3477</v>
      </c>
      <c r="I1002" s="525" t="s">
        <v>3478</v>
      </c>
      <c r="J1002" s="524" t="s">
        <v>2657</v>
      </c>
      <c r="K1002" s="527" t="s">
        <v>3479</v>
      </c>
      <c r="L1002" s="524" t="s">
        <v>1924</v>
      </c>
      <c r="M1002" s="527"/>
      <c r="N1002" s="524" t="s">
        <v>1924</v>
      </c>
      <c r="O1002" s="527"/>
      <c r="P1002" s="524" t="s">
        <v>1924</v>
      </c>
      <c r="Q1002" s="527"/>
      <c r="R1002" s="524" t="s">
        <v>1924</v>
      </c>
      <c r="S1002" s="527"/>
      <c r="T1002" s="524" t="s">
        <v>1924</v>
      </c>
      <c r="U1002" s="527" t="s">
        <v>1924</v>
      </c>
      <c r="V1002" s="524" t="s">
        <v>1924</v>
      </c>
      <c r="W1002" s="527"/>
      <c r="X1002" s="524" t="s">
        <v>1924</v>
      </c>
      <c r="Y1002" s="527"/>
      <c r="Z1002" s="528"/>
      <c r="AA1002" s="528" t="s">
        <v>1029</v>
      </c>
      <c r="AB1002" s="528"/>
      <c r="AC1002" s="528"/>
      <c r="AD1002" s="528"/>
      <c r="AE1002" s="528"/>
      <c r="AF1002" s="528"/>
      <c r="AG1002" s="528"/>
      <c r="AH1002" s="528"/>
      <c r="AI1002" s="529" t="s">
        <v>2054</v>
      </c>
      <c r="AJ1002" s="529" t="s">
        <v>2054</v>
      </c>
      <c r="AK1002" s="523" t="s">
        <v>3480</v>
      </c>
      <c r="AL1002" s="523" t="s">
        <v>3476</v>
      </c>
    </row>
    <row r="1003" spans="1:38" ht="17.25" customHeight="1">
      <c r="A1003" s="518" t="str">
        <f t="shared" si="15"/>
        <v xml:space="preserve">A03AH060-00001 Concrete Work Concrete Protective Coating (U/G) Memebrane Protection Board Bitumen Impregnated Fiberboard       </v>
      </c>
      <c r="B1003" s="523" t="s">
        <v>3481</v>
      </c>
      <c r="C1003" s="523"/>
      <c r="D1003" s="524" t="s">
        <v>2652</v>
      </c>
      <c r="E1003" s="525" t="s">
        <v>2653</v>
      </c>
      <c r="F1003" s="524" t="s">
        <v>2221</v>
      </c>
      <c r="G1003" s="525" t="s">
        <v>3464</v>
      </c>
      <c r="H1003" s="524" t="s">
        <v>3482</v>
      </c>
      <c r="I1003" s="525" t="s">
        <v>3483</v>
      </c>
      <c r="J1003" s="524" t="s">
        <v>2661</v>
      </c>
      <c r="K1003" s="527" t="s">
        <v>3484</v>
      </c>
      <c r="L1003" s="524" t="s">
        <v>1924</v>
      </c>
      <c r="M1003" s="527"/>
      <c r="N1003" s="524" t="s">
        <v>1924</v>
      </c>
      <c r="O1003" s="527"/>
      <c r="P1003" s="524" t="s">
        <v>1924</v>
      </c>
      <c r="Q1003" s="527"/>
      <c r="R1003" s="524" t="s">
        <v>1924</v>
      </c>
      <c r="S1003" s="527"/>
      <c r="T1003" s="524" t="s">
        <v>1924</v>
      </c>
      <c r="U1003" s="527" t="s">
        <v>1924</v>
      </c>
      <c r="V1003" s="524" t="s">
        <v>1924</v>
      </c>
      <c r="W1003" s="527"/>
      <c r="X1003" s="524" t="s">
        <v>1924</v>
      </c>
      <c r="Y1003" s="527"/>
      <c r="Z1003" s="528"/>
      <c r="AA1003" s="528" t="s">
        <v>1029</v>
      </c>
      <c r="AB1003" s="528"/>
      <c r="AC1003" s="528"/>
      <c r="AD1003" s="528"/>
      <c r="AE1003" s="528"/>
      <c r="AF1003" s="528"/>
      <c r="AG1003" s="528"/>
      <c r="AH1003" s="528"/>
      <c r="AI1003" s="529" t="s">
        <v>2054</v>
      </c>
      <c r="AJ1003" s="529" t="s">
        <v>2054</v>
      </c>
      <c r="AK1003" s="523" t="s">
        <v>3485</v>
      </c>
      <c r="AL1003" s="523" t="s">
        <v>3481</v>
      </c>
    </row>
    <row r="1004" spans="1:38" ht="17.25" customHeight="1">
      <c r="A1004" s="518" t="str">
        <f t="shared" si="15"/>
        <v xml:space="preserve">A03AH060-00002 Concrete Work Concrete Protective Coating (U/G) Memebrane Protection Board Bitumen Impregnated Softboard       </v>
      </c>
      <c r="B1004" s="523" t="s">
        <v>3486</v>
      </c>
      <c r="C1004" s="523"/>
      <c r="D1004" s="524" t="s">
        <v>2652</v>
      </c>
      <c r="E1004" s="525" t="s">
        <v>2653</v>
      </c>
      <c r="F1004" s="524" t="s">
        <v>2221</v>
      </c>
      <c r="G1004" s="525" t="s">
        <v>3464</v>
      </c>
      <c r="H1004" s="524" t="s">
        <v>3482</v>
      </c>
      <c r="I1004" s="525" t="s">
        <v>3483</v>
      </c>
      <c r="J1004" s="524" t="s">
        <v>2664</v>
      </c>
      <c r="K1004" s="527" t="s">
        <v>3487</v>
      </c>
      <c r="L1004" s="524" t="s">
        <v>1924</v>
      </c>
      <c r="M1004" s="527"/>
      <c r="N1004" s="524" t="s">
        <v>1924</v>
      </c>
      <c r="O1004" s="527"/>
      <c r="P1004" s="524" t="s">
        <v>1924</v>
      </c>
      <c r="Q1004" s="527"/>
      <c r="R1004" s="524" t="s">
        <v>1924</v>
      </c>
      <c r="S1004" s="527"/>
      <c r="T1004" s="524" t="s">
        <v>1924</v>
      </c>
      <c r="U1004" s="527" t="s">
        <v>1924</v>
      </c>
      <c r="V1004" s="524" t="s">
        <v>1924</v>
      </c>
      <c r="W1004" s="527"/>
      <c r="X1004" s="524" t="s">
        <v>1924</v>
      </c>
      <c r="Y1004" s="527" t="s">
        <v>1924</v>
      </c>
      <c r="Z1004" s="528"/>
      <c r="AA1004" s="528" t="s">
        <v>1029</v>
      </c>
      <c r="AB1004" s="528"/>
      <c r="AC1004" s="528"/>
      <c r="AD1004" s="528"/>
      <c r="AE1004" s="528"/>
      <c r="AF1004" s="528"/>
      <c r="AG1004" s="528"/>
      <c r="AH1004" s="528"/>
      <c r="AI1004" s="529" t="s">
        <v>2054</v>
      </c>
      <c r="AJ1004" s="529" t="s">
        <v>2054</v>
      </c>
      <c r="AK1004" s="523" t="s">
        <v>3485</v>
      </c>
      <c r="AL1004" s="523" t="s">
        <v>3486</v>
      </c>
    </row>
    <row r="1005" spans="1:38" ht="17.25" customHeight="1">
      <c r="A1005" s="518" t="str">
        <f t="shared" si="15"/>
        <v xml:space="preserve">A03AH061-00001 Concrete Work Concrete Protective Coating (U/G) Protective Screed        </v>
      </c>
      <c r="B1005" s="523" t="s">
        <v>3488</v>
      </c>
      <c r="C1005" s="523"/>
      <c r="D1005" s="524" t="s">
        <v>2652</v>
      </c>
      <c r="E1005" s="525" t="s">
        <v>2653</v>
      </c>
      <c r="F1005" s="524" t="s">
        <v>2221</v>
      </c>
      <c r="G1005" s="525" t="s">
        <v>3464</v>
      </c>
      <c r="H1005" s="524" t="s">
        <v>3489</v>
      </c>
      <c r="I1005" s="525" t="s">
        <v>3490</v>
      </c>
      <c r="J1005" s="524" t="s">
        <v>1924</v>
      </c>
      <c r="K1005" s="527"/>
      <c r="L1005" s="524" t="s">
        <v>1924</v>
      </c>
      <c r="M1005" s="527"/>
      <c r="N1005" s="524" t="s">
        <v>1924</v>
      </c>
      <c r="O1005" s="527"/>
      <c r="P1005" s="524" t="s">
        <v>1924</v>
      </c>
      <c r="Q1005" s="527"/>
      <c r="R1005" s="524" t="s">
        <v>1924</v>
      </c>
      <c r="S1005" s="527"/>
      <c r="T1005" s="524" t="s">
        <v>1924</v>
      </c>
      <c r="U1005" s="527" t="s">
        <v>1924</v>
      </c>
      <c r="V1005" s="524" t="s">
        <v>1924</v>
      </c>
      <c r="W1005" s="527"/>
      <c r="X1005" s="524" t="s">
        <v>1924</v>
      </c>
      <c r="Y1005" s="527" t="s">
        <v>1924</v>
      </c>
      <c r="Z1005" s="528"/>
      <c r="AA1005" s="528" t="s">
        <v>1029</v>
      </c>
      <c r="AB1005" s="528"/>
      <c r="AC1005" s="528"/>
      <c r="AD1005" s="528"/>
      <c r="AE1005" s="528"/>
      <c r="AF1005" s="528"/>
      <c r="AG1005" s="528"/>
      <c r="AH1005" s="528"/>
      <c r="AI1005" s="529" t="s">
        <v>2054</v>
      </c>
      <c r="AJ1005" s="529" t="s">
        <v>2054</v>
      </c>
      <c r="AK1005" s="523" t="s">
        <v>3491</v>
      </c>
      <c r="AL1005" s="523" t="s">
        <v>3488</v>
      </c>
    </row>
    <row r="1006" spans="1:38" ht="17.25" customHeight="1">
      <c r="A1006" s="518" t="str">
        <f t="shared" si="15"/>
        <v xml:space="preserve">A03AJ058-00001 Concrete Work Concrete Protective Coating (A/G) Epoxy Coating (Epoxy Resin Based Coating)        </v>
      </c>
      <c r="B1006" s="523" t="s">
        <v>3492</v>
      </c>
      <c r="C1006" s="523"/>
      <c r="D1006" s="524" t="s">
        <v>2652</v>
      </c>
      <c r="E1006" s="525" t="s">
        <v>2653</v>
      </c>
      <c r="F1006" s="524" t="s">
        <v>2224</v>
      </c>
      <c r="G1006" s="525" t="s">
        <v>3493</v>
      </c>
      <c r="H1006" s="524" t="s">
        <v>3473</v>
      </c>
      <c r="I1006" s="525" t="s">
        <v>3474</v>
      </c>
      <c r="J1006" s="524" t="s">
        <v>1924</v>
      </c>
      <c r="K1006" s="527"/>
      <c r="L1006" s="524" t="s">
        <v>1924</v>
      </c>
      <c r="M1006" s="527"/>
      <c r="N1006" s="524" t="s">
        <v>1924</v>
      </c>
      <c r="O1006" s="527"/>
      <c r="P1006" s="524" t="s">
        <v>1924</v>
      </c>
      <c r="Q1006" s="527"/>
      <c r="R1006" s="524" t="s">
        <v>1924</v>
      </c>
      <c r="S1006" s="527"/>
      <c r="T1006" s="524" t="s">
        <v>1924</v>
      </c>
      <c r="U1006" s="527" t="s">
        <v>1924</v>
      </c>
      <c r="V1006" s="524" t="s">
        <v>1924</v>
      </c>
      <c r="W1006" s="527"/>
      <c r="X1006" s="524" t="s">
        <v>1924</v>
      </c>
      <c r="Y1006" s="527"/>
      <c r="Z1006" s="528"/>
      <c r="AA1006" s="528" t="s">
        <v>1924</v>
      </c>
      <c r="AB1006" s="528"/>
      <c r="AC1006" s="528"/>
      <c r="AD1006" s="528"/>
      <c r="AE1006" s="528"/>
      <c r="AF1006" s="528"/>
      <c r="AG1006" s="528"/>
      <c r="AH1006" s="528"/>
      <c r="AI1006" s="529" t="s">
        <v>2054</v>
      </c>
      <c r="AJ1006" s="529" t="s">
        <v>2054</v>
      </c>
      <c r="AK1006" s="523" t="s">
        <v>3494</v>
      </c>
      <c r="AL1006" s="523" t="s">
        <v>3492</v>
      </c>
    </row>
    <row r="1007" spans="1:38" ht="17.25" customHeight="1">
      <c r="A1007" s="518" t="str">
        <f t="shared" si="15"/>
        <v xml:space="preserve">A03AJ062-00001 Concrete Work Concrete Protective Coating (A/G) Acrylic Polymer Coating        </v>
      </c>
      <c r="B1007" s="523" t="s">
        <v>3495</v>
      </c>
      <c r="C1007" s="523"/>
      <c r="D1007" s="524" t="s">
        <v>2652</v>
      </c>
      <c r="E1007" s="525" t="s">
        <v>2653</v>
      </c>
      <c r="F1007" s="524" t="s">
        <v>2224</v>
      </c>
      <c r="G1007" s="525" t="s">
        <v>3496</v>
      </c>
      <c r="H1007" s="524" t="s">
        <v>3497</v>
      </c>
      <c r="I1007" s="525" t="s">
        <v>3498</v>
      </c>
      <c r="J1007" s="524" t="s">
        <v>1924</v>
      </c>
      <c r="K1007" s="527"/>
      <c r="L1007" s="524" t="s">
        <v>1924</v>
      </c>
      <c r="M1007" s="527"/>
      <c r="N1007" s="524" t="s">
        <v>1924</v>
      </c>
      <c r="O1007" s="527"/>
      <c r="P1007" s="524" t="s">
        <v>1924</v>
      </c>
      <c r="Q1007" s="527"/>
      <c r="R1007" s="524" t="s">
        <v>1924</v>
      </c>
      <c r="S1007" s="527"/>
      <c r="T1007" s="524" t="s">
        <v>1924</v>
      </c>
      <c r="U1007" s="527" t="s">
        <v>1924</v>
      </c>
      <c r="V1007" s="524" t="s">
        <v>1924</v>
      </c>
      <c r="W1007" s="527"/>
      <c r="X1007" s="524" t="s">
        <v>1924</v>
      </c>
      <c r="Y1007" s="527"/>
      <c r="Z1007" s="528"/>
      <c r="AA1007" s="528" t="s">
        <v>1924</v>
      </c>
      <c r="AB1007" s="528"/>
      <c r="AC1007" s="528"/>
      <c r="AD1007" s="528"/>
      <c r="AE1007" s="528"/>
      <c r="AF1007" s="528"/>
      <c r="AG1007" s="528"/>
      <c r="AH1007" s="528"/>
      <c r="AI1007" s="529" t="s">
        <v>2054</v>
      </c>
      <c r="AJ1007" s="529" t="s">
        <v>2054</v>
      </c>
      <c r="AK1007" s="523" t="s">
        <v>3499</v>
      </c>
      <c r="AL1007" s="523" t="s">
        <v>3495</v>
      </c>
    </row>
    <row r="1008" spans="1:38" ht="17.25" customHeight="1">
      <c r="A1008" s="518" t="str">
        <f t="shared" si="15"/>
        <v xml:space="preserve">A03AJ063-00001 Concrete Work Concrete Protective Coating (A/G) Bituminous Damp Proofing     for External Conc. Wall behind Panel (Granite, Marble, Aluminum Panel, ETC.)   </v>
      </c>
      <c r="B1008" s="523" t="s">
        <v>3500</v>
      </c>
      <c r="C1008" s="523"/>
      <c r="D1008" s="524" t="s">
        <v>2652</v>
      </c>
      <c r="E1008" s="525" t="s">
        <v>2653</v>
      </c>
      <c r="F1008" s="524" t="s">
        <v>2224</v>
      </c>
      <c r="G1008" s="525" t="s">
        <v>3493</v>
      </c>
      <c r="H1008" s="524" t="s">
        <v>3501</v>
      </c>
      <c r="I1008" s="525" t="s">
        <v>3502</v>
      </c>
      <c r="J1008" s="524" t="s">
        <v>1924</v>
      </c>
      <c r="K1008" s="527"/>
      <c r="L1008" s="524" t="s">
        <v>1924</v>
      </c>
      <c r="M1008" s="527"/>
      <c r="N1008" s="524" t="s">
        <v>1924</v>
      </c>
      <c r="O1008" s="527"/>
      <c r="P1008" s="524" t="s">
        <v>1924</v>
      </c>
      <c r="Q1008" s="527"/>
      <c r="R1008" s="524" t="s">
        <v>1922</v>
      </c>
      <c r="S1008" s="527" t="s">
        <v>3503</v>
      </c>
      <c r="T1008" s="524" t="s">
        <v>1924</v>
      </c>
      <c r="U1008" s="527" t="s">
        <v>1924</v>
      </c>
      <c r="V1008" s="524" t="s">
        <v>1924</v>
      </c>
      <c r="W1008" s="527"/>
      <c r="X1008" s="524" t="s">
        <v>1924</v>
      </c>
      <c r="Y1008" s="527" t="s">
        <v>1924</v>
      </c>
      <c r="Z1008" s="528"/>
      <c r="AA1008" s="528" t="s">
        <v>1924</v>
      </c>
      <c r="AB1008" s="528"/>
      <c r="AC1008" s="528"/>
      <c r="AD1008" s="528"/>
      <c r="AE1008" s="528"/>
      <c r="AF1008" s="528"/>
      <c r="AG1008" s="528"/>
      <c r="AH1008" s="528"/>
      <c r="AI1008" s="529" t="s">
        <v>2054</v>
      </c>
      <c r="AJ1008" s="529" t="s">
        <v>2054</v>
      </c>
      <c r="AK1008" s="523" t="s">
        <v>3504</v>
      </c>
      <c r="AL1008" s="523" t="s">
        <v>3500</v>
      </c>
    </row>
    <row r="1009" spans="1:38" ht="17.25" customHeight="1">
      <c r="A1009" s="518" t="str">
        <f t="shared" si="15"/>
        <v>A03AK064-00001 Concrete Work Precast Concrete Work PC Slab/Roof Panel Hollow Core Slab     Including Supply and Install Work w/ All Items to Complete the Work  100mm&lt;THK≤120mm</v>
      </c>
      <c r="B1009" s="523" t="s">
        <v>3505</v>
      </c>
      <c r="C1009" s="523"/>
      <c r="D1009" s="524" t="s">
        <v>2652</v>
      </c>
      <c r="E1009" s="525" t="s">
        <v>2653</v>
      </c>
      <c r="F1009" s="524" t="s">
        <v>2444</v>
      </c>
      <c r="G1009" s="525" t="s">
        <v>3506</v>
      </c>
      <c r="H1009" s="524" t="s">
        <v>3507</v>
      </c>
      <c r="I1009" s="525" t="s">
        <v>3508</v>
      </c>
      <c r="J1009" s="524" t="s">
        <v>2667</v>
      </c>
      <c r="K1009" s="527" t="s">
        <v>3509</v>
      </c>
      <c r="L1009" s="524" t="s">
        <v>1924</v>
      </c>
      <c r="M1009" s="527"/>
      <c r="N1009" s="524" t="s">
        <v>1924</v>
      </c>
      <c r="O1009" s="527"/>
      <c r="P1009" s="524" t="s">
        <v>1924</v>
      </c>
      <c r="Q1009" s="527"/>
      <c r="R1009" s="524" t="s">
        <v>1924</v>
      </c>
      <c r="S1009" s="527"/>
      <c r="T1009" s="524" t="s">
        <v>2468</v>
      </c>
      <c r="U1009" s="527" t="s">
        <v>3510</v>
      </c>
      <c r="V1009" s="524" t="s">
        <v>1924</v>
      </c>
      <c r="W1009" s="527"/>
      <c r="X1009" s="524" t="s">
        <v>2094</v>
      </c>
      <c r="Y1009" s="527" t="s">
        <v>3511</v>
      </c>
      <c r="Z1009" s="528"/>
      <c r="AA1009" s="528" t="s">
        <v>1029</v>
      </c>
      <c r="AB1009" s="528"/>
      <c r="AC1009" s="528"/>
      <c r="AD1009" s="528"/>
      <c r="AE1009" s="528"/>
      <c r="AF1009" s="528"/>
      <c r="AG1009" s="528"/>
      <c r="AH1009" s="528"/>
      <c r="AI1009" s="529" t="s">
        <v>2049</v>
      </c>
      <c r="AJ1009" s="529" t="s">
        <v>2049</v>
      </c>
      <c r="AK1009" s="523" t="s">
        <v>3512</v>
      </c>
      <c r="AL1009" s="523" t="s">
        <v>3505</v>
      </c>
    </row>
    <row r="1010" spans="1:38" ht="17.25" customHeight="1">
      <c r="A1010" s="518" t="str">
        <f t="shared" si="15"/>
        <v>A03AK064-00002 Concrete Work Precast Concrete Work PC Slab/Roof Panel Hollow Core Slab     Including Supply and Install Work w/ All Items to Complete the Work  120mm&lt;THK≤150mm</v>
      </c>
      <c r="B1010" s="523" t="s">
        <v>3513</v>
      </c>
      <c r="C1010" s="523"/>
      <c r="D1010" s="524" t="s">
        <v>2652</v>
      </c>
      <c r="E1010" s="525" t="s">
        <v>2653</v>
      </c>
      <c r="F1010" s="524" t="s">
        <v>2444</v>
      </c>
      <c r="G1010" s="525" t="s">
        <v>3506</v>
      </c>
      <c r="H1010" s="524" t="s">
        <v>3507</v>
      </c>
      <c r="I1010" s="525" t="s">
        <v>3508</v>
      </c>
      <c r="J1010" s="524" t="s">
        <v>2667</v>
      </c>
      <c r="K1010" s="527" t="s">
        <v>3509</v>
      </c>
      <c r="L1010" s="524" t="s">
        <v>1924</v>
      </c>
      <c r="M1010" s="527"/>
      <c r="N1010" s="524" t="s">
        <v>1924</v>
      </c>
      <c r="O1010" s="527"/>
      <c r="P1010" s="524" t="s">
        <v>1924</v>
      </c>
      <c r="Q1010" s="527"/>
      <c r="R1010" s="524" t="s">
        <v>1924</v>
      </c>
      <c r="S1010" s="527"/>
      <c r="T1010" s="524" t="s">
        <v>2468</v>
      </c>
      <c r="U1010" s="527" t="s">
        <v>3510</v>
      </c>
      <c r="V1010" s="524" t="s">
        <v>1924</v>
      </c>
      <c r="W1010" s="527"/>
      <c r="X1010" s="524" t="s">
        <v>2097</v>
      </c>
      <c r="Y1010" s="527" t="s">
        <v>3514</v>
      </c>
      <c r="Z1010" s="528"/>
      <c r="AA1010" s="528" t="s">
        <v>1029</v>
      </c>
      <c r="AB1010" s="528"/>
      <c r="AC1010" s="528"/>
      <c r="AD1010" s="528"/>
      <c r="AE1010" s="528"/>
      <c r="AF1010" s="528"/>
      <c r="AG1010" s="528"/>
      <c r="AH1010" s="528"/>
      <c r="AI1010" s="529" t="s">
        <v>2049</v>
      </c>
      <c r="AJ1010" s="529" t="s">
        <v>2049</v>
      </c>
      <c r="AK1010" s="523" t="s">
        <v>3512</v>
      </c>
      <c r="AL1010" s="523" t="s">
        <v>3513</v>
      </c>
    </row>
    <row r="1011" spans="1:38" ht="17.25" customHeight="1">
      <c r="A1011" s="518" t="str">
        <f t="shared" si="15"/>
        <v>A03AK064-00003 Concrete Work Precast Concrete Work PC Slab/Roof Panel Hollow Core Slab     Including Supply and Install Work w/ All Items to Complete the Work  150mm&lt;THK≤200mm</v>
      </c>
      <c r="B1011" s="523" t="s">
        <v>3515</v>
      </c>
      <c r="C1011" s="523"/>
      <c r="D1011" s="524" t="s">
        <v>2652</v>
      </c>
      <c r="E1011" s="525" t="s">
        <v>2653</v>
      </c>
      <c r="F1011" s="524" t="s">
        <v>2444</v>
      </c>
      <c r="G1011" s="525" t="s">
        <v>3506</v>
      </c>
      <c r="H1011" s="524" t="s">
        <v>3507</v>
      </c>
      <c r="I1011" s="525" t="s">
        <v>3508</v>
      </c>
      <c r="J1011" s="524" t="s">
        <v>2667</v>
      </c>
      <c r="K1011" s="527" t="s">
        <v>3509</v>
      </c>
      <c r="L1011" s="524" t="s">
        <v>1924</v>
      </c>
      <c r="M1011" s="527"/>
      <c r="N1011" s="524" t="s">
        <v>1924</v>
      </c>
      <c r="O1011" s="527"/>
      <c r="P1011" s="524" t="s">
        <v>1924</v>
      </c>
      <c r="Q1011" s="527"/>
      <c r="R1011" s="524" t="s">
        <v>1924</v>
      </c>
      <c r="S1011" s="527"/>
      <c r="T1011" s="524" t="s">
        <v>2468</v>
      </c>
      <c r="U1011" s="527" t="s">
        <v>3510</v>
      </c>
      <c r="V1011" s="524" t="s">
        <v>1924</v>
      </c>
      <c r="W1011" s="527"/>
      <c r="X1011" s="524" t="s">
        <v>1929</v>
      </c>
      <c r="Y1011" s="527" t="s">
        <v>3516</v>
      </c>
      <c r="Z1011" s="528"/>
      <c r="AA1011" s="528" t="s">
        <v>1029</v>
      </c>
      <c r="AB1011" s="528"/>
      <c r="AC1011" s="528"/>
      <c r="AD1011" s="528"/>
      <c r="AE1011" s="528"/>
      <c r="AF1011" s="528"/>
      <c r="AG1011" s="528"/>
      <c r="AH1011" s="528"/>
      <c r="AI1011" s="529" t="s">
        <v>2049</v>
      </c>
      <c r="AJ1011" s="529" t="s">
        <v>2049</v>
      </c>
      <c r="AK1011" s="523" t="s">
        <v>3512</v>
      </c>
      <c r="AL1011" s="523" t="s">
        <v>3515</v>
      </c>
    </row>
    <row r="1012" spans="1:38" ht="17.25" customHeight="1">
      <c r="A1012" s="518" t="str">
        <f t="shared" si="15"/>
        <v>A03AK064-00004 Concrete Work Precast Concrete Work PC Slab/Roof Panel Hollow Core Slab     Including Supply and Install Work w/ All Items to Complete the Work  200mm&lt;THK</v>
      </c>
      <c r="B1012" s="523" t="s">
        <v>3517</v>
      </c>
      <c r="C1012" s="523"/>
      <c r="D1012" s="524" t="s">
        <v>2652</v>
      </c>
      <c r="E1012" s="525" t="s">
        <v>2653</v>
      </c>
      <c r="F1012" s="524" t="s">
        <v>2444</v>
      </c>
      <c r="G1012" s="525" t="s">
        <v>3506</v>
      </c>
      <c r="H1012" s="524" t="s">
        <v>3507</v>
      </c>
      <c r="I1012" s="525" t="s">
        <v>3508</v>
      </c>
      <c r="J1012" s="524" t="s">
        <v>2667</v>
      </c>
      <c r="K1012" s="527" t="s">
        <v>3509</v>
      </c>
      <c r="L1012" s="524" t="s">
        <v>1924</v>
      </c>
      <c r="M1012" s="527"/>
      <c r="N1012" s="524" t="s">
        <v>1924</v>
      </c>
      <c r="O1012" s="527"/>
      <c r="P1012" s="524" t="s">
        <v>1924</v>
      </c>
      <c r="Q1012" s="527"/>
      <c r="R1012" s="524" t="s">
        <v>1924</v>
      </c>
      <c r="S1012" s="527"/>
      <c r="T1012" s="524" t="s">
        <v>2468</v>
      </c>
      <c r="U1012" s="527" t="s">
        <v>3510</v>
      </c>
      <c r="V1012" s="524" t="s">
        <v>1924</v>
      </c>
      <c r="W1012" s="527"/>
      <c r="X1012" s="524" t="s">
        <v>2100</v>
      </c>
      <c r="Y1012" s="527" t="s">
        <v>3518</v>
      </c>
      <c r="Z1012" s="528"/>
      <c r="AA1012" s="528" t="s">
        <v>1029</v>
      </c>
      <c r="AB1012" s="528"/>
      <c r="AC1012" s="528"/>
      <c r="AD1012" s="528"/>
      <c r="AE1012" s="528"/>
      <c r="AF1012" s="528"/>
      <c r="AG1012" s="528"/>
      <c r="AH1012" s="528"/>
      <c r="AI1012" s="529" t="s">
        <v>2049</v>
      </c>
      <c r="AJ1012" s="529" t="s">
        <v>2049</v>
      </c>
      <c r="AK1012" s="523" t="s">
        <v>3512</v>
      </c>
      <c r="AL1012" s="523" t="s">
        <v>3517</v>
      </c>
    </row>
    <row r="1013" spans="1:38" ht="17.25" customHeight="1">
      <c r="A1013" s="518" t="str">
        <f t="shared" si="15"/>
        <v>A03AK064-00005 Concrete Work Precast Concrete Work PC Slab/Roof Panel Single Tee Slab     Including Supply and Install Work w/ All Items to Complete the Work  100mm&lt;THK≤120mm</v>
      </c>
      <c r="B1013" s="523" t="s">
        <v>3519</v>
      </c>
      <c r="C1013" s="523"/>
      <c r="D1013" s="524" t="s">
        <v>2652</v>
      </c>
      <c r="E1013" s="525" t="s">
        <v>2653</v>
      </c>
      <c r="F1013" s="524" t="s">
        <v>2444</v>
      </c>
      <c r="G1013" s="525" t="s">
        <v>3506</v>
      </c>
      <c r="H1013" s="524" t="s">
        <v>3507</v>
      </c>
      <c r="I1013" s="525" t="s">
        <v>3508</v>
      </c>
      <c r="J1013" s="524" t="s">
        <v>2670</v>
      </c>
      <c r="K1013" s="527" t="s">
        <v>3520</v>
      </c>
      <c r="L1013" s="524" t="s">
        <v>1924</v>
      </c>
      <c r="M1013" s="527"/>
      <c r="N1013" s="524" t="s">
        <v>1924</v>
      </c>
      <c r="O1013" s="527"/>
      <c r="P1013" s="524" t="s">
        <v>1924</v>
      </c>
      <c r="Q1013" s="527"/>
      <c r="R1013" s="524" t="s">
        <v>1924</v>
      </c>
      <c r="S1013" s="527"/>
      <c r="T1013" s="524" t="s">
        <v>2468</v>
      </c>
      <c r="U1013" s="527" t="s">
        <v>3510</v>
      </c>
      <c r="V1013" s="524" t="s">
        <v>1924</v>
      </c>
      <c r="W1013" s="527"/>
      <c r="X1013" s="524" t="s">
        <v>2094</v>
      </c>
      <c r="Y1013" s="527" t="s">
        <v>3511</v>
      </c>
      <c r="Z1013" s="528"/>
      <c r="AA1013" s="528" t="s">
        <v>1029</v>
      </c>
      <c r="AB1013" s="528"/>
      <c r="AC1013" s="528"/>
      <c r="AD1013" s="528"/>
      <c r="AE1013" s="528"/>
      <c r="AF1013" s="528"/>
      <c r="AG1013" s="528"/>
      <c r="AH1013" s="528"/>
      <c r="AI1013" s="529" t="s">
        <v>2049</v>
      </c>
      <c r="AJ1013" s="529" t="s">
        <v>2049</v>
      </c>
      <c r="AK1013" s="523" t="s">
        <v>3512</v>
      </c>
      <c r="AL1013" s="523" t="s">
        <v>3519</v>
      </c>
    </row>
    <row r="1014" spans="1:38" ht="17.25" customHeight="1">
      <c r="A1014" s="518" t="str">
        <f t="shared" si="15"/>
        <v>A03AK064-00006 Concrete Work Precast Concrete Work PC Slab/Roof Panel Single Tee Slab     Including Supply and Install Work w/ All Items to Complete the Work  120mm&lt;THK≤150mm</v>
      </c>
      <c r="B1014" s="523" t="s">
        <v>3521</v>
      </c>
      <c r="C1014" s="523"/>
      <c r="D1014" s="524" t="s">
        <v>2652</v>
      </c>
      <c r="E1014" s="525" t="s">
        <v>2653</v>
      </c>
      <c r="F1014" s="524" t="s">
        <v>2444</v>
      </c>
      <c r="G1014" s="525" t="s">
        <v>3506</v>
      </c>
      <c r="H1014" s="524" t="s">
        <v>3507</v>
      </c>
      <c r="I1014" s="525" t="s">
        <v>3508</v>
      </c>
      <c r="J1014" s="524" t="s">
        <v>2670</v>
      </c>
      <c r="K1014" s="527" t="s">
        <v>3520</v>
      </c>
      <c r="L1014" s="524" t="s">
        <v>1924</v>
      </c>
      <c r="M1014" s="527"/>
      <c r="N1014" s="524" t="s">
        <v>1924</v>
      </c>
      <c r="O1014" s="527"/>
      <c r="P1014" s="524" t="s">
        <v>1924</v>
      </c>
      <c r="Q1014" s="527"/>
      <c r="R1014" s="524" t="s">
        <v>1924</v>
      </c>
      <c r="S1014" s="527"/>
      <c r="T1014" s="524" t="s">
        <v>2468</v>
      </c>
      <c r="U1014" s="527" t="s">
        <v>3510</v>
      </c>
      <c r="V1014" s="524" t="s">
        <v>1924</v>
      </c>
      <c r="W1014" s="527"/>
      <c r="X1014" s="524" t="s">
        <v>2097</v>
      </c>
      <c r="Y1014" s="527" t="s">
        <v>3514</v>
      </c>
      <c r="Z1014" s="528"/>
      <c r="AA1014" s="528" t="s">
        <v>1029</v>
      </c>
      <c r="AB1014" s="528"/>
      <c r="AC1014" s="528"/>
      <c r="AD1014" s="528"/>
      <c r="AE1014" s="528"/>
      <c r="AF1014" s="528"/>
      <c r="AG1014" s="528"/>
      <c r="AH1014" s="528"/>
      <c r="AI1014" s="529" t="s">
        <v>2049</v>
      </c>
      <c r="AJ1014" s="529" t="s">
        <v>2049</v>
      </c>
      <c r="AK1014" s="523" t="s">
        <v>3512</v>
      </c>
      <c r="AL1014" s="523" t="s">
        <v>3521</v>
      </c>
    </row>
    <row r="1015" spans="1:38" ht="17.25" customHeight="1">
      <c r="A1015" s="518" t="str">
        <f t="shared" si="15"/>
        <v>A03AK064-00007 Concrete Work Precast Concrete Work PC Slab/Roof Panel Single Tee Slab     Including Supply and Install Work w/ All Items to Complete the Work  150mm&lt;THK≤200mm</v>
      </c>
      <c r="B1015" s="523" t="s">
        <v>3522</v>
      </c>
      <c r="C1015" s="523"/>
      <c r="D1015" s="524" t="s">
        <v>2652</v>
      </c>
      <c r="E1015" s="525" t="s">
        <v>2653</v>
      </c>
      <c r="F1015" s="524" t="s">
        <v>2444</v>
      </c>
      <c r="G1015" s="525" t="s">
        <v>3506</v>
      </c>
      <c r="H1015" s="524" t="s">
        <v>3507</v>
      </c>
      <c r="I1015" s="525" t="s">
        <v>3508</v>
      </c>
      <c r="J1015" s="524" t="s">
        <v>2670</v>
      </c>
      <c r="K1015" s="527" t="s">
        <v>3520</v>
      </c>
      <c r="L1015" s="524" t="s">
        <v>1924</v>
      </c>
      <c r="M1015" s="527"/>
      <c r="N1015" s="524" t="s">
        <v>1924</v>
      </c>
      <c r="O1015" s="527"/>
      <c r="P1015" s="524" t="s">
        <v>1924</v>
      </c>
      <c r="Q1015" s="527"/>
      <c r="R1015" s="524" t="s">
        <v>1924</v>
      </c>
      <c r="S1015" s="527"/>
      <c r="T1015" s="524" t="s">
        <v>2468</v>
      </c>
      <c r="U1015" s="527" t="s">
        <v>3510</v>
      </c>
      <c r="V1015" s="524" t="s">
        <v>1924</v>
      </c>
      <c r="W1015" s="527"/>
      <c r="X1015" s="524" t="s">
        <v>1929</v>
      </c>
      <c r="Y1015" s="527" t="s">
        <v>3516</v>
      </c>
      <c r="Z1015" s="528"/>
      <c r="AA1015" s="528" t="s">
        <v>1029</v>
      </c>
      <c r="AB1015" s="528"/>
      <c r="AC1015" s="528"/>
      <c r="AD1015" s="528"/>
      <c r="AE1015" s="528"/>
      <c r="AF1015" s="528"/>
      <c r="AG1015" s="528"/>
      <c r="AH1015" s="528"/>
      <c r="AI1015" s="529" t="s">
        <v>2049</v>
      </c>
      <c r="AJ1015" s="529" t="s">
        <v>2049</v>
      </c>
      <c r="AK1015" s="523" t="s">
        <v>3512</v>
      </c>
      <c r="AL1015" s="523" t="s">
        <v>3522</v>
      </c>
    </row>
    <row r="1016" spans="1:38" ht="17.25" customHeight="1">
      <c r="A1016" s="518" t="str">
        <f t="shared" si="15"/>
        <v>A03AK064-00008 Concrete Work Precast Concrete Work PC Slab/Roof Panel Single Tee Slab     Including Supply and Install Work w/ All Items to Complete the Work  200mm&lt;THK</v>
      </c>
      <c r="B1016" s="523" t="s">
        <v>3523</v>
      </c>
      <c r="C1016" s="523"/>
      <c r="D1016" s="524" t="s">
        <v>2652</v>
      </c>
      <c r="E1016" s="525" t="s">
        <v>2653</v>
      </c>
      <c r="F1016" s="524" t="s">
        <v>2444</v>
      </c>
      <c r="G1016" s="525" t="s">
        <v>3506</v>
      </c>
      <c r="H1016" s="524" t="s">
        <v>3507</v>
      </c>
      <c r="I1016" s="525" t="s">
        <v>3508</v>
      </c>
      <c r="J1016" s="524" t="s">
        <v>2670</v>
      </c>
      <c r="K1016" s="527" t="s">
        <v>3520</v>
      </c>
      <c r="L1016" s="524" t="s">
        <v>1924</v>
      </c>
      <c r="M1016" s="527"/>
      <c r="N1016" s="524" t="s">
        <v>1924</v>
      </c>
      <c r="O1016" s="527"/>
      <c r="P1016" s="524" t="s">
        <v>1924</v>
      </c>
      <c r="Q1016" s="527"/>
      <c r="R1016" s="524" t="s">
        <v>1924</v>
      </c>
      <c r="S1016" s="527"/>
      <c r="T1016" s="524" t="s">
        <v>2468</v>
      </c>
      <c r="U1016" s="527" t="s">
        <v>3510</v>
      </c>
      <c r="V1016" s="524" t="s">
        <v>1924</v>
      </c>
      <c r="W1016" s="527"/>
      <c r="X1016" s="524" t="s">
        <v>2100</v>
      </c>
      <c r="Y1016" s="527" t="s">
        <v>3518</v>
      </c>
      <c r="Z1016" s="528"/>
      <c r="AA1016" s="528" t="s">
        <v>1029</v>
      </c>
      <c r="AB1016" s="528"/>
      <c r="AC1016" s="528"/>
      <c r="AD1016" s="528"/>
      <c r="AE1016" s="528"/>
      <c r="AF1016" s="528"/>
      <c r="AG1016" s="528"/>
      <c r="AH1016" s="528"/>
      <c r="AI1016" s="529" t="s">
        <v>2049</v>
      </c>
      <c r="AJ1016" s="529" t="s">
        <v>2049</v>
      </c>
      <c r="AK1016" s="523" t="s">
        <v>3512</v>
      </c>
      <c r="AL1016" s="523" t="s">
        <v>3523</v>
      </c>
    </row>
    <row r="1017" spans="1:38" ht="17.25" customHeight="1">
      <c r="A1017" s="518" t="str">
        <f t="shared" si="15"/>
        <v>A03AK064-00009 Concrete Work Precast Concrete Work PC Slab/Roof Panel Doube Tee Slab     Including Supply and Install Work w/ All Items to Complete the Work  100mm&lt;THK≤120mm</v>
      </c>
      <c r="B1017" s="523" t="s">
        <v>3524</v>
      </c>
      <c r="C1017" s="523"/>
      <c r="D1017" s="524" t="s">
        <v>2652</v>
      </c>
      <c r="E1017" s="525" t="s">
        <v>2653</v>
      </c>
      <c r="F1017" s="524" t="s">
        <v>2444</v>
      </c>
      <c r="G1017" s="525" t="s">
        <v>3506</v>
      </c>
      <c r="H1017" s="524" t="s">
        <v>3507</v>
      </c>
      <c r="I1017" s="525" t="s">
        <v>3508</v>
      </c>
      <c r="J1017" s="524" t="s">
        <v>2673</v>
      </c>
      <c r="K1017" s="527" t="s">
        <v>3525</v>
      </c>
      <c r="L1017" s="524" t="s">
        <v>1924</v>
      </c>
      <c r="M1017" s="527"/>
      <c r="N1017" s="524" t="s">
        <v>1924</v>
      </c>
      <c r="O1017" s="527"/>
      <c r="P1017" s="524" t="s">
        <v>1924</v>
      </c>
      <c r="Q1017" s="527"/>
      <c r="R1017" s="524" t="s">
        <v>1924</v>
      </c>
      <c r="S1017" s="527"/>
      <c r="T1017" s="524" t="s">
        <v>2468</v>
      </c>
      <c r="U1017" s="527" t="s">
        <v>3510</v>
      </c>
      <c r="V1017" s="524" t="s">
        <v>1924</v>
      </c>
      <c r="W1017" s="527"/>
      <c r="X1017" s="524" t="s">
        <v>2094</v>
      </c>
      <c r="Y1017" s="527" t="s">
        <v>3511</v>
      </c>
      <c r="Z1017" s="528"/>
      <c r="AA1017" s="528" t="s">
        <v>1029</v>
      </c>
      <c r="AB1017" s="528"/>
      <c r="AC1017" s="528"/>
      <c r="AD1017" s="528"/>
      <c r="AE1017" s="528"/>
      <c r="AF1017" s="528"/>
      <c r="AG1017" s="528"/>
      <c r="AH1017" s="528"/>
      <c r="AI1017" s="529" t="s">
        <v>2049</v>
      </c>
      <c r="AJ1017" s="529" t="s">
        <v>2049</v>
      </c>
      <c r="AK1017" s="523" t="s">
        <v>3512</v>
      </c>
      <c r="AL1017" s="523" t="s">
        <v>3524</v>
      </c>
    </row>
    <row r="1018" spans="1:38" ht="17.25" customHeight="1">
      <c r="A1018" s="518" t="str">
        <f t="shared" si="15"/>
        <v>A03AK064-00010 Concrete Work Precast Concrete Work PC Slab/Roof Panel Doube Tee Slab     Including Supply and Install Work w/ All Items to Complete the Work  120mm&lt;THK≤150mm</v>
      </c>
      <c r="B1018" s="523" t="s">
        <v>3526</v>
      </c>
      <c r="C1018" s="523"/>
      <c r="D1018" s="524" t="s">
        <v>2652</v>
      </c>
      <c r="E1018" s="525" t="s">
        <v>2653</v>
      </c>
      <c r="F1018" s="524" t="s">
        <v>2444</v>
      </c>
      <c r="G1018" s="525" t="s">
        <v>3506</v>
      </c>
      <c r="H1018" s="524" t="s">
        <v>3507</v>
      </c>
      <c r="I1018" s="525" t="s">
        <v>3508</v>
      </c>
      <c r="J1018" s="524" t="s">
        <v>2673</v>
      </c>
      <c r="K1018" s="527" t="s">
        <v>3525</v>
      </c>
      <c r="L1018" s="524" t="s">
        <v>1924</v>
      </c>
      <c r="M1018" s="527"/>
      <c r="N1018" s="524" t="s">
        <v>1924</v>
      </c>
      <c r="O1018" s="527"/>
      <c r="P1018" s="524" t="s">
        <v>1924</v>
      </c>
      <c r="Q1018" s="527"/>
      <c r="R1018" s="524" t="s">
        <v>1924</v>
      </c>
      <c r="S1018" s="527"/>
      <c r="T1018" s="524" t="s">
        <v>2468</v>
      </c>
      <c r="U1018" s="527" t="s">
        <v>3510</v>
      </c>
      <c r="V1018" s="524" t="s">
        <v>1924</v>
      </c>
      <c r="W1018" s="527"/>
      <c r="X1018" s="524" t="s">
        <v>2097</v>
      </c>
      <c r="Y1018" s="527" t="s">
        <v>3514</v>
      </c>
      <c r="Z1018" s="528"/>
      <c r="AA1018" s="528" t="s">
        <v>1029</v>
      </c>
      <c r="AB1018" s="528"/>
      <c r="AC1018" s="528"/>
      <c r="AD1018" s="528"/>
      <c r="AE1018" s="528"/>
      <c r="AF1018" s="528"/>
      <c r="AG1018" s="528"/>
      <c r="AH1018" s="528"/>
      <c r="AI1018" s="529" t="s">
        <v>2049</v>
      </c>
      <c r="AJ1018" s="529" t="s">
        <v>2049</v>
      </c>
      <c r="AK1018" s="523" t="s">
        <v>3512</v>
      </c>
      <c r="AL1018" s="523" t="s">
        <v>3526</v>
      </c>
    </row>
    <row r="1019" spans="1:38" ht="17.25" customHeight="1">
      <c r="A1019" s="518" t="str">
        <f t="shared" si="15"/>
        <v>A03AK064-00011 Concrete Work Precast Concrete Work PC Slab/Roof Panel Doube Tee Slab     Including Supply and Install Work w/ All Items to Complete the Work  150mm&lt;THK≤200mm</v>
      </c>
      <c r="B1019" s="523" t="s">
        <v>3527</v>
      </c>
      <c r="C1019" s="523"/>
      <c r="D1019" s="524" t="s">
        <v>2652</v>
      </c>
      <c r="E1019" s="525" t="s">
        <v>2653</v>
      </c>
      <c r="F1019" s="524" t="s">
        <v>2444</v>
      </c>
      <c r="G1019" s="525" t="s">
        <v>3506</v>
      </c>
      <c r="H1019" s="524" t="s">
        <v>3507</v>
      </c>
      <c r="I1019" s="525" t="s">
        <v>3508</v>
      </c>
      <c r="J1019" s="524" t="s">
        <v>2673</v>
      </c>
      <c r="K1019" s="527" t="s">
        <v>3525</v>
      </c>
      <c r="L1019" s="524" t="s">
        <v>1924</v>
      </c>
      <c r="M1019" s="527"/>
      <c r="N1019" s="524" t="s">
        <v>1924</v>
      </c>
      <c r="O1019" s="527"/>
      <c r="P1019" s="524" t="s">
        <v>1924</v>
      </c>
      <c r="Q1019" s="527"/>
      <c r="R1019" s="524" t="s">
        <v>1924</v>
      </c>
      <c r="S1019" s="527"/>
      <c r="T1019" s="524" t="s">
        <v>2468</v>
      </c>
      <c r="U1019" s="527" t="s">
        <v>3510</v>
      </c>
      <c r="V1019" s="524" t="s">
        <v>1924</v>
      </c>
      <c r="W1019" s="527"/>
      <c r="X1019" s="524" t="s">
        <v>1929</v>
      </c>
      <c r="Y1019" s="527" t="s">
        <v>3516</v>
      </c>
      <c r="Z1019" s="528"/>
      <c r="AA1019" s="528" t="s">
        <v>1029</v>
      </c>
      <c r="AB1019" s="528"/>
      <c r="AC1019" s="528"/>
      <c r="AD1019" s="528"/>
      <c r="AE1019" s="528"/>
      <c r="AF1019" s="528"/>
      <c r="AG1019" s="528"/>
      <c r="AH1019" s="528"/>
      <c r="AI1019" s="529" t="s">
        <v>2049</v>
      </c>
      <c r="AJ1019" s="529" t="s">
        <v>2049</v>
      </c>
      <c r="AK1019" s="523" t="s">
        <v>3512</v>
      </c>
      <c r="AL1019" s="523" t="s">
        <v>3527</v>
      </c>
    </row>
    <row r="1020" spans="1:38" ht="17.25" customHeight="1">
      <c r="A1020" s="518" t="str">
        <f t="shared" si="15"/>
        <v>A03AK064-00012 Concrete Work Precast Concrete Work PC Slab/Roof Panel Doube Tee Slab     Including Supply and Install Work w/ All Items to Complete the Work  200mm&lt;THK</v>
      </c>
      <c r="B1020" s="523" t="s">
        <v>3528</v>
      </c>
      <c r="C1020" s="523"/>
      <c r="D1020" s="524" t="s">
        <v>2652</v>
      </c>
      <c r="E1020" s="525" t="s">
        <v>2653</v>
      </c>
      <c r="F1020" s="524" t="s">
        <v>2444</v>
      </c>
      <c r="G1020" s="525" t="s">
        <v>3506</v>
      </c>
      <c r="H1020" s="524" t="s">
        <v>3507</v>
      </c>
      <c r="I1020" s="525" t="s">
        <v>3508</v>
      </c>
      <c r="J1020" s="524" t="s">
        <v>2673</v>
      </c>
      <c r="K1020" s="527" t="s">
        <v>3525</v>
      </c>
      <c r="L1020" s="524" t="s">
        <v>1924</v>
      </c>
      <c r="M1020" s="527"/>
      <c r="N1020" s="524" t="s">
        <v>1924</v>
      </c>
      <c r="O1020" s="527"/>
      <c r="P1020" s="524" t="s">
        <v>1924</v>
      </c>
      <c r="Q1020" s="527"/>
      <c r="R1020" s="524" t="s">
        <v>1924</v>
      </c>
      <c r="S1020" s="527"/>
      <c r="T1020" s="524" t="s">
        <v>2468</v>
      </c>
      <c r="U1020" s="527" t="s">
        <v>3510</v>
      </c>
      <c r="V1020" s="524" t="s">
        <v>1924</v>
      </c>
      <c r="W1020" s="527"/>
      <c r="X1020" s="524" t="s">
        <v>2100</v>
      </c>
      <c r="Y1020" s="527" t="s">
        <v>3518</v>
      </c>
      <c r="Z1020" s="528"/>
      <c r="AA1020" s="528" t="s">
        <v>1029</v>
      </c>
      <c r="AB1020" s="528"/>
      <c r="AC1020" s="528"/>
      <c r="AD1020" s="528"/>
      <c r="AE1020" s="528"/>
      <c r="AF1020" s="528"/>
      <c r="AG1020" s="528"/>
      <c r="AH1020" s="528"/>
      <c r="AI1020" s="529" t="s">
        <v>2049</v>
      </c>
      <c r="AJ1020" s="529" t="s">
        <v>2049</v>
      </c>
      <c r="AK1020" s="523" t="s">
        <v>3512</v>
      </c>
      <c r="AL1020" s="523" t="s">
        <v>3528</v>
      </c>
    </row>
    <row r="1021" spans="1:38" ht="17.25" customHeight="1">
      <c r="A1021" s="518" t="str">
        <f t="shared" si="15"/>
        <v>A03AK065-00001 Concrete Work Precast Concrete Work PC Wall Panel      Including Supply and Install Work w/ All Items to Complete the Work  150mm&lt;THK≤200mm</v>
      </c>
      <c r="B1021" s="523" t="s">
        <v>3529</v>
      </c>
      <c r="C1021" s="523"/>
      <c r="D1021" s="524" t="s">
        <v>2652</v>
      </c>
      <c r="E1021" s="525" t="s">
        <v>2653</v>
      </c>
      <c r="F1021" s="524" t="s">
        <v>2444</v>
      </c>
      <c r="G1021" s="525" t="s">
        <v>3506</v>
      </c>
      <c r="H1021" s="524" t="s">
        <v>3530</v>
      </c>
      <c r="I1021" s="525" t="s">
        <v>3531</v>
      </c>
      <c r="J1021" s="524" t="s">
        <v>1924</v>
      </c>
      <c r="K1021" s="527"/>
      <c r="L1021" s="524" t="s">
        <v>1924</v>
      </c>
      <c r="M1021" s="527"/>
      <c r="N1021" s="524" t="s">
        <v>1924</v>
      </c>
      <c r="O1021" s="527"/>
      <c r="P1021" s="524" t="s">
        <v>1924</v>
      </c>
      <c r="Q1021" s="527"/>
      <c r="R1021" s="524" t="s">
        <v>1924</v>
      </c>
      <c r="S1021" s="527"/>
      <c r="T1021" s="524" t="s">
        <v>2468</v>
      </c>
      <c r="U1021" s="527" t="s">
        <v>3510</v>
      </c>
      <c r="V1021" s="524" t="s">
        <v>1924</v>
      </c>
      <c r="W1021" s="527"/>
      <c r="X1021" s="524" t="s">
        <v>1929</v>
      </c>
      <c r="Y1021" s="527" t="s">
        <v>3516</v>
      </c>
      <c r="Z1021" s="528"/>
      <c r="AA1021" s="528" t="s">
        <v>1029</v>
      </c>
      <c r="AB1021" s="528"/>
      <c r="AC1021" s="528"/>
      <c r="AD1021" s="528"/>
      <c r="AE1021" s="528"/>
      <c r="AF1021" s="528"/>
      <c r="AG1021" s="528"/>
      <c r="AH1021" s="528"/>
      <c r="AI1021" s="529" t="s">
        <v>2049</v>
      </c>
      <c r="AJ1021" s="529" t="s">
        <v>2049</v>
      </c>
      <c r="AK1021" s="523" t="s">
        <v>3532</v>
      </c>
      <c r="AL1021" s="523" t="s">
        <v>3529</v>
      </c>
    </row>
    <row r="1022" spans="1:38" ht="17.25" customHeight="1">
      <c r="A1022" s="518" t="str">
        <f t="shared" si="15"/>
        <v>A03AK065-00002 Concrete Work Precast Concrete Work PC Wall Panel      Including Supply and Install Work w/ All Items to Complete the Work  200mm&lt;THK≤250mm</v>
      </c>
      <c r="B1022" s="523" t="s">
        <v>3533</v>
      </c>
      <c r="C1022" s="523"/>
      <c r="D1022" s="524" t="s">
        <v>2652</v>
      </c>
      <c r="E1022" s="525" t="s">
        <v>2653</v>
      </c>
      <c r="F1022" s="524" t="s">
        <v>2444</v>
      </c>
      <c r="G1022" s="525" t="s">
        <v>3506</v>
      </c>
      <c r="H1022" s="524" t="s">
        <v>3530</v>
      </c>
      <c r="I1022" s="525" t="s">
        <v>3531</v>
      </c>
      <c r="J1022" s="524" t="s">
        <v>1924</v>
      </c>
      <c r="K1022" s="527"/>
      <c r="L1022" s="524" t="s">
        <v>1924</v>
      </c>
      <c r="M1022" s="527"/>
      <c r="N1022" s="524" t="s">
        <v>1924</v>
      </c>
      <c r="O1022" s="527"/>
      <c r="P1022" s="524" t="s">
        <v>1924</v>
      </c>
      <c r="Q1022" s="527"/>
      <c r="R1022" s="524" t="s">
        <v>1924</v>
      </c>
      <c r="S1022" s="527"/>
      <c r="T1022" s="524" t="s">
        <v>2468</v>
      </c>
      <c r="U1022" s="527" t="s">
        <v>3510</v>
      </c>
      <c r="V1022" s="524" t="s">
        <v>1924</v>
      </c>
      <c r="W1022" s="527"/>
      <c r="X1022" s="524" t="s">
        <v>1932</v>
      </c>
      <c r="Y1022" s="527" t="s">
        <v>3534</v>
      </c>
      <c r="Z1022" s="528"/>
      <c r="AA1022" s="528" t="s">
        <v>1029</v>
      </c>
      <c r="AB1022" s="528"/>
      <c r="AC1022" s="528"/>
      <c r="AD1022" s="528"/>
      <c r="AE1022" s="528"/>
      <c r="AF1022" s="528"/>
      <c r="AG1022" s="528"/>
      <c r="AH1022" s="528"/>
      <c r="AI1022" s="529" t="s">
        <v>2049</v>
      </c>
      <c r="AJ1022" s="529" t="s">
        <v>2049</v>
      </c>
      <c r="AK1022" s="523" t="s">
        <v>3532</v>
      </c>
      <c r="AL1022" s="523" t="s">
        <v>3533</v>
      </c>
    </row>
    <row r="1023" spans="1:38" ht="17.25" customHeight="1">
      <c r="A1023" s="518" t="str">
        <f t="shared" si="15"/>
        <v>A03AK065-00003 Concrete Work Precast Concrete Work PC Wall Panel      Including Supply and Install Work w/ All Items to Complete the Work  250mm&lt;THK≤300mm</v>
      </c>
      <c r="B1023" s="523" t="s">
        <v>3535</v>
      </c>
      <c r="C1023" s="523"/>
      <c r="D1023" s="524" t="s">
        <v>2652</v>
      </c>
      <c r="E1023" s="525" t="s">
        <v>2653</v>
      </c>
      <c r="F1023" s="524" t="s">
        <v>2444</v>
      </c>
      <c r="G1023" s="525" t="s">
        <v>3506</v>
      </c>
      <c r="H1023" s="524" t="s">
        <v>3530</v>
      </c>
      <c r="I1023" s="525" t="s">
        <v>3531</v>
      </c>
      <c r="J1023" s="524" t="s">
        <v>1924</v>
      </c>
      <c r="K1023" s="527"/>
      <c r="L1023" s="524" t="s">
        <v>1924</v>
      </c>
      <c r="M1023" s="527"/>
      <c r="N1023" s="524" t="s">
        <v>1924</v>
      </c>
      <c r="O1023" s="527"/>
      <c r="P1023" s="524" t="s">
        <v>1924</v>
      </c>
      <c r="Q1023" s="527"/>
      <c r="R1023" s="524" t="s">
        <v>1924</v>
      </c>
      <c r="S1023" s="527"/>
      <c r="T1023" s="524" t="s">
        <v>2468</v>
      </c>
      <c r="U1023" s="527" t="s">
        <v>3510</v>
      </c>
      <c r="V1023" s="524" t="s">
        <v>1924</v>
      </c>
      <c r="W1023" s="527"/>
      <c r="X1023" s="524" t="s">
        <v>1936</v>
      </c>
      <c r="Y1023" s="527" t="s">
        <v>3536</v>
      </c>
      <c r="Z1023" s="528"/>
      <c r="AA1023" s="528" t="s">
        <v>1029</v>
      </c>
      <c r="AB1023" s="528"/>
      <c r="AC1023" s="528"/>
      <c r="AD1023" s="528"/>
      <c r="AE1023" s="528"/>
      <c r="AF1023" s="528"/>
      <c r="AG1023" s="528"/>
      <c r="AH1023" s="528"/>
      <c r="AI1023" s="529" t="s">
        <v>2049</v>
      </c>
      <c r="AJ1023" s="529" t="s">
        <v>2049</v>
      </c>
      <c r="AK1023" s="523" t="s">
        <v>3532</v>
      </c>
      <c r="AL1023" s="523" t="s">
        <v>3535</v>
      </c>
    </row>
    <row r="1024" spans="1:38" ht="17.25" customHeight="1">
      <c r="A1024" s="518" t="str">
        <f t="shared" si="15"/>
        <v>A03AK065-00004 Concrete Work Precast Concrete Work PC Wall Panel      Including Supply and Install Work w/ All Items to Complete the Work  300mm&lt;THK≤350mm</v>
      </c>
      <c r="B1024" s="523" t="s">
        <v>3537</v>
      </c>
      <c r="C1024" s="523"/>
      <c r="D1024" s="524" t="s">
        <v>2652</v>
      </c>
      <c r="E1024" s="525" t="s">
        <v>2653</v>
      </c>
      <c r="F1024" s="524" t="s">
        <v>2444</v>
      </c>
      <c r="G1024" s="525" t="s">
        <v>3506</v>
      </c>
      <c r="H1024" s="524" t="s">
        <v>3530</v>
      </c>
      <c r="I1024" s="525" t="s">
        <v>3531</v>
      </c>
      <c r="J1024" s="524" t="s">
        <v>1924</v>
      </c>
      <c r="K1024" s="527"/>
      <c r="L1024" s="524" t="s">
        <v>1924</v>
      </c>
      <c r="M1024" s="527"/>
      <c r="N1024" s="524" t="s">
        <v>1924</v>
      </c>
      <c r="O1024" s="527"/>
      <c r="P1024" s="524" t="s">
        <v>1924</v>
      </c>
      <c r="Q1024" s="527"/>
      <c r="R1024" s="524" t="s">
        <v>1924</v>
      </c>
      <c r="S1024" s="527"/>
      <c r="T1024" s="524" t="s">
        <v>2468</v>
      </c>
      <c r="U1024" s="527" t="s">
        <v>3510</v>
      </c>
      <c r="V1024" s="524" t="s">
        <v>1924</v>
      </c>
      <c r="W1024" s="527"/>
      <c r="X1024" s="524" t="s">
        <v>1939</v>
      </c>
      <c r="Y1024" s="527" t="s">
        <v>3538</v>
      </c>
      <c r="Z1024" s="528"/>
      <c r="AA1024" s="528" t="s">
        <v>1029</v>
      </c>
      <c r="AB1024" s="528"/>
      <c r="AC1024" s="528"/>
      <c r="AD1024" s="528"/>
      <c r="AE1024" s="528"/>
      <c r="AF1024" s="528"/>
      <c r="AG1024" s="528"/>
      <c r="AH1024" s="528"/>
      <c r="AI1024" s="529" t="s">
        <v>2049</v>
      </c>
      <c r="AJ1024" s="529" t="s">
        <v>2049</v>
      </c>
      <c r="AK1024" s="523" t="s">
        <v>3532</v>
      </c>
      <c r="AL1024" s="523" t="s">
        <v>3537</v>
      </c>
    </row>
    <row r="1025" spans="1:38" ht="17.25" customHeight="1">
      <c r="A1025" s="518" t="str">
        <f t="shared" si="15"/>
        <v>A03AK065-00005 Concrete Work Precast Concrete Work PC Wall Panel      Including Supply and Install Work w/ All Items to Complete the Work  350mm&lt;THK≤400mm</v>
      </c>
      <c r="B1025" s="523" t="s">
        <v>3539</v>
      </c>
      <c r="C1025" s="523"/>
      <c r="D1025" s="524" t="s">
        <v>2652</v>
      </c>
      <c r="E1025" s="525" t="s">
        <v>2653</v>
      </c>
      <c r="F1025" s="524" t="s">
        <v>2444</v>
      </c>
      <c r="G1025" s="525" t="s">
        <v>3506</v>
      </c>
      <c r="H1025" s="524" t="s">
        <v>3530</v>
      </c>
      <c r="I1025" s="525" t="s">
        <v>3531</v>
      </c>
      <c r="J1025" s="524" t="s">
        <v>1924</v>
      </c>
      <c r="K1025" s="527"/>
      <c r="L1025" s="524" t="s">
        <v>1924</v>
      </c>
      <c r="M1025" s="527"/>
      <c r="N1025" s="524" t="s">
        <v>1924</v>
      </c>
      <c r="O1025" s="527"/>
      <c r="P1025" s="524" t="s">
        <v>1924</v>
      </c>
      <c r="Q1025" s="527"/>
      <c r="R1025" s="524" t="s">
        <v>1924</v>
      </c>
      <c r="S1025" s="527"/>
      <c r="T1025" s="524" t="s">
        <v>2468</v>
      </c>
      <c r="U1025" s="527" t="s">
        <v>3510</v>
      </c>
      <c r="V1025" s="524" t="s">
        <v>1924</v>
      </c>
      <c r="W1025" s="527"/>
      <c r="X1025" s="524" t="s">
        <v>2103</v>
      </c>
      <c r="Y1025" s="527" t="s">
        <v>3540</v>
      </c>
      <c r="Z1025" s="528"/>
      <c r="AA1025" s="528" t="s">
        <v>1029</v>
      </c>
      <c r="AB1025" s="528"/>
      <c r="AC1025" s="528"/>
      <c r="AD1025" s="528"/>
      <c r="AE1025" s="528"/>
      <c r="AF1025" s="528"/>
      <c r="AG1025" s="528"/>
      <c r="AH1025" s="528"/>
      <c r="AI1025" s="529" t="s">
        <v>2049</v>
      </c>
      <c r="AJ1025" s="529" t="s">
        <v>2049</v>
      </c>
      <c r="AK1025" s="523" t="s">
        <v>3532</v>
      </c>
      <c r="AL1025" s="523" t="s">
        <v>3539</v>
      </c>
    </row>
    <row r="1026" spans="1:38" ht="17.25" customHeight="1">
      <c r="A1026" s="518" t="str">
        <f t="shared" si="15"/>
        <v>A03AK065-00006 Concrete Work Precast Concrete Work PC Wall Panel      Including Supply and Install Work w/ All Items to Complete the Work  400mm&lt;THK≤450mm</v>
      </c>
      <c r="B1026" s="523" t="s">
        <v>3541</v>
      </c>
      <c r="C1026" s="523"/>
      <c r="D1026" s="524" t="s">
        <v>2652</v>
      </c>
      <c r="E1026" s="525" t="s">
        <v>2653</v>
      </c>
      <c r="F1026" s="524" t="s">
        <v>2444</v>
      </c>
      <c r="G1026" s="525" t="s">
        <v>3506</v>
      </c>
      <c r="H1026" s="524" t="s">
        <v>3530</v>
      </c>
      <c r="I1026" s="525" t="s">
        <v>3531</v>
      </c>
      <c r="J1026" s="524" t="s">
        <v>1924</v>
      </c>
      <c r="K1026" s="527"/>
      <c r="L1026" s="524" t="s">
        <v>1924</v>
      </c>
      <c r="M1026" s="527"/>
      <c r="N1026" s="524" t="s">
        <v>1924</v>
      </c>
      <c r="O1026" s="527"/>
      <c r="P1026" s="524" t="s">
        <v>1924</v>
      </c>
      <c r="Q1026" s="527"/>
      <c r="R1026" s="524" t="s">
        <v>1924</v>
      </c>
      <c r="S1026" s="527"/>
      <c r="T1026" s="524" t="s">
        <v>2468</v>
      </c>
      <c r="U1026" s="527" t="s">
        <v>3510</v>
      </c>
      <c r="V1026" s="524" t="s">
        <v>1924</v>
      </c>
      <c r="W1026" s="527"/>
      <c r="X1026" s="524" t="s">
        <v>2106</v>
      </c>
      <c r="Y1026" s="527" t="s">
        <v>3542</v>
      </c>
      <c r="Z1026" s="528"/>
      <c r="AA1026" s="528" t="s">
        <v>1029</v>
      </c>
      <c r="AB1026" s="528"/>
      <c r="AC1026" s="528"/>
      <c r="AD1026" s="528"/>
      <c r="AE1026" s="528"/>
      <c r="AF1026" s="528"/>
      <c r="AG1026" s="528"/>
      <c r="AH1026" s="528"/>
      <c r="AI1026" s="529" t="s">
        <v>2049</v>
      </c>
      <c r="AJ1026" s="529" t="s">
        <v>2049</v>
      </c>
      <c r="AK1026" s="523" t="s">
        <v>3532</v>
      </c>
      <c r="AL1026" s="523" t="s">
        <v>3541</v>
      </c>
    </row>
    <row r="1027" spans="1:38" ht="17.25" customHeight="1">
      <c r="A1027" s="518" t="str">
        <f t="shared" si="15"/>
        <v xml:space="preserve">A03AK066-00001 Concrete Work Precast Concrete Work PC Column      Including Supply and Install Work w/ All Items to Complete the Work  </v>
      </c>
      <c r="B1027" s="523" t="s">
        <v>3543</v>
      </c>
      <c r="C1027" s="523"/>
      <c r="D1027" s="524" t="s">
        <v>2652</v>
      </c>
      <c r="E1027" s="525" t="s">
        <v>2653</v>
      </c>
      <c r="F1027" s="524" t="s">
        <v>2444</v>
      </c>
      <c r="G1027" s="525" t="s">
        <v>3506</v>
      </c>
      <c r="H1027" s="524" t="s">
        <v>3544</v>
      </c>
      <c r="I1027" s="525" t="s">
        <v>3545</v>
      </c>
      <c r="J1027" s="524" t="s">
        <v>1924</v>
      </c>
      <c r="K1027" s="527"/>
      <c r="L1027" s="524" t="s">
        <v>1924</v>
      </c>
      <c r="M1027" s="527"/>
      <c r="N1027" s="524" t="s">
        <v>1924</v>
      </c>
      <c r="O1027" s="527"/>
      <c r="P1027" s="524" t="s">
        <v>1924</v>
      </c>
      <c r="Q1027" s="527"/>
      <c r="R1027" s="524" t="s">
        <v>1924</v>
      </c>
      <c r="S1027" s="527"/>
      <c r="T1027" s="524" t="s">
        <v>2468</v>
      </c>
      <c r="U1027" s="527" t="s">
        <v>3510</v>
      </c>
      <c r="V1027" s="524" t="s">
        <v>1924</v>
      </c>
      <c r="W1027" s="527"/>
      <c r="X1027" s="524" t="s">
        <v>1924</v>
      </c>
      <c r="Y1027" s="527"/>
      <c r="Z1027" s="528"/>
      <c r="AA1027" s="528" t="s">
        <v>3546</v>
      </c>
      <c r="AB1027" s="528"/>
      <c r="AC1027" s="528"/>
      <c r="AD1027" s="528"/>
      <c r="AE1027" s="528"/>
      <c r="AF1027" s="528"/>
      <c r="AG1027" s="528"/>
      <c r="AH1027" s="528"/>
      <c r="AI1027" s="529" t="s">
        <v>2049</v>
      </c>
      <c r="AJ1027" s="529" t="s">
        <v>2049</v>
      </c>
      <c r="AK1027" s="523" t="s">
        <v>3547</v>
      </c>
      <c r="AL1027" s="523" t="s">
        <v>3543</v>
      </c>
    </row>
    <row r="1028" spans="1:38" ht="17.25" customHeight="1">
      <c r="A1028" s="518" t="str">
        <f t="shared" si="15"/>
        <v xml:space="preserve">A03AK067-00001 Concrete Work Precast Concrete Work PC Girder &amp; Beam      Including Supply and Install Work w/ All Items to Complete the Work  </v>
      </c>
      <c r="B1028" s="523" t="s">
        <v>3548</v>
      </c>
      <c r="C1028" s="523"/>
      <c r="D1028" s="524" t="s">
        <v>2652</v>
      </c>
      <c r="E1028" s="525" t="s">
        <v>2653</v>
      </c>
      <c r="F1028" s="524" t="s">
        <v>2444</v>
      </c>
      <c r="G1028" s="525" t="s">
        <v>3506</v>
      </c>
      <c r="H1028" s="524" t="s">
        <v>3549</v>
      </c>
      <c r="I1028" s="525" t="s">
        <v>3550</v>
      </c>
      <c r="J1028" s="524" t="s">
        <v>1924</v>
      </c>
      <c r="K1028" s="527"/>
      <c r="L1028" s="524" t="s">
        <v>1924</v>
      </c>
      <c r="M1028" s="527"/>
      <c r="N1028" s="524" t="s">
        <v>1924</v>
      </c>
      <c r="O1028" s="527"/>
      <c r="P1028" s="524" t="s">
        <v>1924</v>
      </c>
      <c r="Q1028" s="527"/>
      <c r="R1028" s="524" t="s">
        <v>1924</v>
      </c>
      <c r="S1028" s="527"/>
      <c r="T1028" s="524" t="s">
        <v>2468</v>
      </c>
      <c r="U1028" s="527" t="s">
        <v>3510</v>
      </c>
      <c r="V1028" s="524" t="s">
        <v>1924</v>
      </c>
      <c r="W1028" s="527"/>
      <c r="X1028" s="524" t="s">
        <v>1924</v>
      </c>
      <c r="Y1028" s="527"/>
      <c r="Z1028" s="528"/>
      <c r="AA1028" s="528" t="s">
        <v>3551</v>
      </c>
      <c r="AB1028" s="528"/>
      <c r="AC1028" s="528"/>
      <c r="AD1028" s="528"/>
      <c r="AE1028" s="528"/>
      <c r="AF1028" s="528"/>
      <c r="AG1028" s="528"/>
      <c r="AH1028" s="528"/>
      <c r="AI1028" s="529" t="s">
        <v>2049</v>
      </c>
      <c r="AJ1028" s="529" t="s">
        <v>2049</v>
      </c>
      <c r="AK1028" s="523" t="s">
        <v>3552</v>
      </c>
      <c r="AL1028" s="523" t="s">
        <v>3548</v>
      </c>
    </row>
    <row r="1029" spans="1:38" ht="17.25" customHeight="1">
      <c r="A1029" s="518" t="str">
        <f t="shared" si="15"/>
        <v xml:space="preserve">A03AK068-00001 Concrete Work Precast Concrete Work PC Cover      Including Supply and Install Work w/ All Items to Complete the Work  </v>
      </c>
      <c r="B1029" s="523" t="s">
        <v>3553</v>
      </c>
      <c r="C1029" s="523"/>
      <c r="D1029" s="524" t="s">
        <v>2652</v>
      </c>
      <c r="E1029" s="525" t="s">
        <v>2653</v>
      </c>
      <c r="F1029" s="524" t="s">
        <v>2444</v>
      </c>
      <c r="G1029" s="525" t="s">
        <v>3506</v>
      </c>
      <c r="H1029" s="524" t="s">
        <v>3554</v>
      </c>
      <c r="I1029" s="525" t="s">
        <v>3555</v>
      </c>
      <c r="J1029" s="524" t="s">
        <v>1924</v>
      </c>
      <c r="K1029" s="527"/>
      <c r="L1029" s="524" t="s">
        <v>1924</v>
      </c>
      <c r="M1029" s="527"/>
      <c r="N1029" s="524" t="s">
        <v>1924</v>
      </c>
      <c r="O1029" s="527"/>
      <c r="P1029" s="524" t="s">
        <v>1924</v>
      </c>
      <c r="Q1029" s="527"/>
      <c r="R1029" s="524" t="s">
        <v>1924</v>
      </c>
      <c r="S1029" s="527"/>
      <c r="T1029" s="524" t="s">
        <v>2468</v>
      </c>
      <c r="U1029" s="527" t="s">
        <v>3510</v>
      </c>
      <c r="V1029" s="524" t="s">
        <v>1924</v>
      </c>
      <c r="W1029" s="527"/>
      <c r="X1029" s="524" t="s">
        <v>1924</v>
      </c>
      <c r="Y1029" s="527"/>
      <c r="Z1029" s="528"/>
      <c r="AA1029" s="528" t="s">
        <v>3556</v>
      </c>
      <c r="AB1029" s="528"/>
      <c r="AC1029" s="528"/>
      <c r="AD1029" s="528"/>
      <c r="AE1029" s="528"/>
      <c r="AF1029" s="528"/>
      <c r="AG1029" s="528"/>
      <c r="AH1029" s="528"/>
      <c r="AI1029" s="529" t="s">
        <v>2049</v>
      </c>
      <c r="AJ1029" s="529" t="s">
        <v>2049</v>
      </c>
      <c r="AK1029" s="523" t="s">
        <v>3557</v>
      </c>
      <c r="AL1029" s="523" t="s">
        <v>3553</v>
      </c>
    </row>
    <row r="1030" spans="1:38" ht="17.25" customHeight="1">
      <c r="A1030" s="518" t="str">
        <f t="shared" si="15"/>
        <v xml:space="preserve">A04AL012-00001 Finishing Work Masonry Work PE Sheet (Vapor Barrier)        </v>
      </c>
      <c r="B1030" s="523" t="s">
        <v>3558</v>
      </c>
      <c r="C1030" s="523"/>
      <c r="D1030" s="524" t="s">
        <v>3559</v>
      </c>
      <c r="E1030" s="525" t="s">
        <v>3560</v>
      </c>
      <c r="F1030" s="524" t="s">
        <v>2447</v>
      </c>
      <c r="G1030" s="525" t="s">
        <v>3561</v>
      </c>
      <c r="H1030" s="524" t="s">
        <v>2057</v>
      </c>
      <c r="I1030" s="525" t="s">
        <v>2058</v>
      </c>
      <c r="J1030" s="524" t="s">
        <v>1924</v>
      </c>
      <c r="K1030" s="527"/>
      <c r="L1030" s="524" t="s">
        <v>1924</v>
      </c>
      <c r="M1030" s="527"/>
      <c r="N1030" s="524" t="s">
        <v>1924</v>
      </c>
      <c r="O1030" s="527"/>
      <c r="P1030" s="524" t="s">
        <v>1924</v>
      </c>
      <c r="Q1030" s="527"/>
      <c r="R1030" s="524" t="s">
        <v>1924</v>
      </c>
      <c r="S1030" s="527"/>
      <c r="T1030" s="524" t="s">
        <v>1924</v>
      </c>
      <c r="U1030" s="527" t="s">
        <v>1924</v>
      </c>
      <c r="V1030" s="524" t="s">
        <v>1924</v>
      </c>
      <c r="W1030" s="527"/>
      <c r="X1030" s="524" t="s">
        <v>1924</v>
      </c>
      <c r="Y1030" s="527"/>
      <c r="Z1030" s="528"/>
      <c r="AA1030" s="528" t="s">
        <v>1029</v>
      </c>
      <c r="AB1030" s="528"/>
      <c r="AC1030" s="528"/>
      <c r="AD1030" s="528"/>
      <c r="AE1030" s="528"/>
      <c r="AF1030" s="528"/>
      <c r="AG1030" s="528"/>
      <c r="AH1030" s="528"/>
      <c r="AI1030" s="529" t="s">
        <v>2054</v>
      </c>
      <c r="AJ1030" s="529" t="s">
        <v>2054</v>
      </c>
      <c r="AK1030" s="523" t="s">
        <v>3562</v>
      </c>
      <c r="AL1030" s="523" t="s">
        <v>3558</v>
      </c>
    </row>
    <row r="1031" spans="1:38" ht="17.25" customHeight="1">
      <c r="A1031" s="518" t="str">
        <f t="shared" si="15"/>
        <v>A04AL069-00001 Finishing Work Masonry Work Reinforced Concrete Block      w/ All Reinf.(Lath, Steel Tie, Anchor Bar, Mortar, ETC.), Filler, Sealant, Lintel/Sill for Opening, ETC.  50mm&lt;THK≤100mm</v>
      </c>
      <c r="B1031" s="523" t="s">
        <v>3563</v>
      </c>
      <c r="C1031" s="523"/>
      <c r="D1031" s="524" t="s">
        <v>3559</v>
      </c>
      <c r="E1031" s="525" t="s">
        <v>3560</v>
      </c>
      <c r="F1031" s="524" t="s">
        <v>2447</v>
      </c>
      <c r="G1031" s="525" t="s">
        <v>3561</v>
      </c>
      <c r="H1031" s="524" t="s">
        <v>3564</v>
      </c>
      <c r="I1031" s="525" t="s">
        <v>3565</v>
      </c>
      <c r="J1031" s="524" t="s">
        <v>1924</v>
      </c>
      <c r="K1031" s="527"/>
      <c r="L1031" s="524" t="s">
        <v>1924</v>
      </c>
      <c r="M1031" s="527"/>
      <c r="N1031" s="524" t="s">
        <v>1924</v>
      </c>
      <c r="O1031" s="527"/>
      <c r="P1031" s="524" t="s">
        <v>1924</v>
      </c>
      <c r="Q1031" s="527"/>
      <c r="R1031" s="524" t="s">
        <v>1924</v>
      </c>
      <c r="S1031" s="527"/>
      <c r="T1031" s="524" t="s">
        <v>2471</v>
      </c>
      <c r="U1031" s="527" t="s">
        <v>3566</v>
      </c>
      <c r="V1031" s="524" t="s">
        <v>1924</v>
      </c>
      <c r="W1031" s="527"/>
      <c r="X1031" s="524" t="s">
        <v>2793</v>
      </c>
      <c r="Y1031" s="527" t="s">
        <v>3567</v>
      </c>
      <c r="Z1031" s="528"/>
      <c r="AA1031" s="528" t="s">
        <v>1029</v>
      </c>
      <c r="AB1031" s="528"/>
      <c r="AC1031" s="528"/>
      <c r="AD1031" s="528"/>
      <c r="AE1031" s="528"/>
      <c r="AF1031" s="528"/>
      <c r="AG1031" s="528"/>
      <c r="AH1031" s="528"/>
      <c r="AI1031" s="529" t="s">
        <v>2054</v>
      </c>
      <c r="AJ1031" s="529" t="s">
        <v>2054</v>
      </c>
      <c r="AK1031" s="523" t="s">
        <v>3568</v>
      </c>
      <c r="AL1031" s="523" t="s">
        <v>3563</v>
      </c>
    </row>
    <row r="1032" spans="1:38" ht="17.25" customHeight="1">
      <c r="A1032" s="518" t="str">
        <f t="shared" ref="A1032:A1095" si="16">B1032&amp;" "&amp;E1032&amp;" "&amp;G1032&amp;" "&amp;I1032&amp;" "&amp;K1032&amp;" "&amp;M1032&amp;" "&amp;O1032&amp;" "&amp;Q1032&amp;" "&amp;S1032&amp;" "&amp;U1032&amp;" "&amp;W1032&amp;" "&amp;Y1032</f>
        <v>A04AL069-00002 Finishing Work Masonry Work Reinforced Concrete Block      w/ All Reinf.(Lath, Steel Tie, Anchor Bar, Mortar, ETC.), Filler, Sealant, Lintel/Sill for Opening, ETC.  100mm&lt;THK≤200mm</v>
      </c>
      <c r="B1032" s="523" t="s">
        <v>3569</v>
      </c>
      <c r="C1032" s="523"/>
      <c r="D1032" s="524" t="s">
        <v>3559</v>
      </c>
      <c r="E1032" s="525" t="s">
        <v>3560</v>
      </c>
      <c r="F1032" s="524" t="s">
        <v>2447</v>
      </c>
      <c r="G1032" s="525" t="s">
        <v>3561</v>
      </c>
      <c r="H1032" s="524" t="s">
        <v>3564</v>
      </c>
      <c r="I1032" s="525" t="s">
        <v>3565</v>
      </c>
      <c r="J1032" s="524" t="s">
        <v>1924</v>
      </c>
      <c r="K1032" s="527"/>
      <c r="L1032" s="524" t="s">
        <v>1924</v>
      </c>
      <c r="M1032" s="527"/>
      <c r="N1032" s="524" t="s">
        <v>1924</v>
      </c>
      <c r="O1032" s="527"/>
      <c r="P1032" s="524" t="s">
        <v>1924</v>
      </c>
      <c r="Q1032" s="527"/>
      <c r="R1032" s="524" t="s">
        <v>1924</v>
      </c>
      <c r="S1032" s="527"/>
      <c r="T1032" s="524" t="s">
        <v>2471</v>
      </c>
      <c r="U1032" s="527" t="s">
        <v>3566</v>
      </c>
      <c r="V1032" s="524" t="s">
        <v>1924</v>
      </c>
      <c r="W1032" s="527"/>
      <c r="X1032" s="524" t="s">
        <v>2461</v>
      </c>
      <c r="Y1032" s="527" t="s">
        <v>3570</v>
      </c>
      <c r="Z1032" s="528"/>
      <c r="AA1032" s="528" t="s">
        <v>1029</v>
      </c>
      <c r="AB1032" s="528"/>
      <c r="AC1032" s="528"/>
      <c r="AD1032" s="528"/>
      <c r="AE1032" s="528"/>
      <c r="AF1032" s="528"/>
      <c r="AG1032" s="528"/>
      <c r="AH1032" s="528"/>
      <c r="AI1032" s="529" t="s">
        <v>2054</v>
      </c>
      <c r="AJ1032" s="529" t="s">
        <v>2054</v>
      </c>
      <c r="AK1032" s="523" t="s">
        <v>3568</v>
      </c>
      <c r="AL1032" s="523" t="s">
        <v>3569</v>
      </c>
    </row>
    <row r="1033" spans="1:38" ht="17.25" customHeight="1">
      <c r="A1033" s="518" t="str">
        <f t="shared" si="16"/>
        <v>A04AL069-00003 Finishing Work Masonry Work Reinforced Concrete Block      w/ All Reinf.(Lath, Steel Tie, Anchor Bar, Mortar, ETC.), Filler, Sealant, Lintel/Sill for Opening, ETC.  200mm&lt;THK</v>
      </c>
      <c r="B1033" s="523" t="s">
        <v>3571</v>
      </c>
      <c r="C1033" s="523"/>
      <c r="D1033" s="524" t="s">
        <v>3559</v>
      </c>
      <c r="E1033" s="525" t="s">
        <v>3560</v>
      </c>
      <c r="F1033" s="524" t="s">
        <v>2447</v>
      </c>
      <c r="G1033" s="525" t="s">
        <v>3561</v>
      </c>
      <c r="H1033" s="524" t="s">
        <v>3564</v>
      </c>
      <c r="I1033" s="525" t="s">
        <v>3565</v>
      </c>
      <c r="J1033" s="524" t="s">
        <v>1924</v>
      </c>
      <c r="K1033" s="527"/>
      <c r="L1033" s="524" t="s">
        <v>1924</v>
      </c>
      <c r="M1033" s="527"/>
      <c r="N1033" s="524" t="s">
        <v>1924</v>
      </c>
      <c r="O1033" s="527"/>
      <c r="P1033" s="524" t="s">
        <v>1924</v>
      </c>
      <c r="Q1033" s="527"/>
      <c r="R1033" s="524" t="s">
        <v>1924</v>
      </c>
      <c r="S1033" s="527"/>
      <c r="T1033" s="524" t="s">
        <v>2471</v>
      </c>
      <c r="U1033" s="527" t="s">
        <v>3566</v>
      </c>
      <c r="V1033" s="524" t="s">
        <v>1924</v>
      </c>
      <c r="W1033" s="527"/>
      <c r="X1033" s="524" t="s">
        <v>2100</v>
      </c>
      <c r="Y1033" s="527" t="s">
        <v>3518</v>
      </c>
      <c r="Z1033" s="528"/>
      <c r="AA1033" s="528" t="s">
        <v>1029</v>
      </c>
      <c r="AB1033" s="528"/>
      <c r="AC1033" s="528"/>
      <c r="AD1033" s="528"/>
      <c r="AE1033" s="528"/>
      <c r="AF1033" s="528"/>
      <c r="AG1033" s="528"/>
      <c r="AH1033" s="528"/>
      <c r="AI1033" s="529" t="s">
        <v>2054</v>
      </c>
      <c r="AJ1033" s="529" t="s">
        <v>2054</v>
      </c>
      <c r="AK1033" s="523" t="s">
        <v>3568</v>
      </c>
      <c r="AL1033" s="523" t="s">
        <v>3571</v>
      </c>
    </row>
    <row r="1034" spans="1:38" ht="17.25" customHeight="1">
      <c r="A1034" s="518" t="str">
        <f t="shared" si="16"/>
        <v>A04AL070-00001 Finishing Work Masonry Work AAC (Autoclaved Aerated Concrete) Block      w/ All Reinf.(Lath, Steel Tie, Anchor Bar, Mortar, ETC.), Filler, Sealant, Lintel/Sill for Opening, ETC.  50mm&lt;THK≤100mm</v>
      </c>
      <c r="B1034" s="523" t="s">
        <v>3572</v>
      </c>
      <c r="C1034" s="523"/>
      <c r="D1034" s="524" t="s">
        <v>3559</v>
      </c>
      <c r="E1034" s="525" t="s">
        <v>3560</v>
      </c>
      <c r="F1034" s="524" t="s">
        <v>2447</v>
      </c>
      <c r="G1034" s="525" t="s">
        <v>3561</v>
      </c>
      <c r="H1034" s="524" t="s">
        <v>3573</v>
      </c>
      <c r="I1034" s="525" t="s">
        <v>3574</v>
      </c>
      <c r="J1034" s="524" t="s">
        <v>1924</v>
      </c>
      <c r="K1034" s="527"/>
      <c r="L1034" s="524" t="s">
        <v>1924</v>
      </c>
      <c r="M1034" s="527"/>
      <c r="N1034" s="524" t="s">
        <v>1924</v>
      </c>
      <c r="O1034" s="527"/>
      <c r="P1034" s="524" t="s">
        <v>1924</v>
      </c>
      <c r="Q1034" s="527"/>
      <c r="R1034" s="524" t="s">
        <v>1924</v>
      </c>
      <c r="S1034" s="527"/>
      <c r="T1034" s="524" t="s">
        <v>2471</v>
      </c>
      <c r="U1034" s="527" t="s">
        <v>3566</v>
      </c>
      <c r="V1034" s="524" t="s">
        <v>1924</v>
      </c>
      <c r="W1034" s="527"/>
      <c r="X1034" s="524" t="s">
        <v>2793</v>
      </c>
      <c r="Y1034" s="527" t="s">
        <v>3567</v>
      </c>
      <c r="Z1034" s="528"/>
      <c r="AA1034" s="528" t="s">
        <v>1029</v>
      </c>
      <c r="AB1034" s="528"/>
      <c r="AC1034" s="528"/>
      <c r="AD1034" s="528"/>
      <c r="AE1034" s="528"/>
      <c r="AF1034" s="528"/>
      <c r="AG1034" s="528"/>
      <c r="AH1034" s="528"/>
      <c r="AI1034" s="529" t="s">
        <v>2054</v>
      </c>
      <c r="AJ1034" s="529" t="s">
        <v>2054</v>
      </c>
      <c r="AK1034" s="523" t="s">
        <v>3575</v>
      </c>
      <c r="AL1034" s="523" t="s">
        <v>3572</v>
      </c>
    </row>
    <row r="1035" spans="1:38" ht="17.25" customHeight="1">
      <c r="A1035" s="518" t="str">
        <f t="shared" si="16"/>
        <v>A04AL070-00002 Finishing Work Masonry Work AAC (Autoclaved Aerated Concrete) Block      w/ All Reinf.(Lath, Steel Tie, Anchor Bar, Mortar, ETC.), Filler, Sealant, Lintel/Sill for Opening, ETC.  100mm&lt;THK≤200mm</v>
      </c>
      <c r="B1035" s="523" t="s">
        <v>3576</v>
      </c>
      <c r="C1035" s="523"/>
      <c r="D1035" s="524" t="s">
        <v>3559</v>
      </c>
      <c r="E1035" s="525" t="s">
        <v>3560</v>
      </c>
      <c r="F1035" s="524" t="s">
        <v>2447</v>
      </c>
      <c r="G1035" s="525" t="s">
        <v>3561</v>
      </c>
      <c r="H1035" s="524" t="s">
        <v>3573</v>
      </c>
      <c r="I1035" s="525" t="s">
        <v>3574</v>
      </c>
      <c r="J1035" s="524" t="s">
        <v>1924</v>
      </c>
      <c r="K1035" s="527"/>
      <c r="L1035" s="524" t="s">
        <v>1924</v>
      </c>
      <c r="M1035" s="527"/>
      <c r="N1035" s="524" t="s">
        <v>1924</v>
      </c>
      <c r="O1035" s="527"/>
      <c r="P1035" s="524" t="s">
        <v>1924</v>
      </c>
      <c r="Q1035" s="527"/>
      <c r="R1035" s="524" t="s">
        <v>1924</v>
      </c>
      <c r="S1035" s="527"/>
      <c r="T1035" s="524" t="s">
        <v>2471</v>
      </c>
      <c r="U1035" s="527" t="s">
        <v>3566</v>
      </c>
      <c r="V1035" s="524" t="s">
        <v>1924</v>
      </c>
      <c r="W1035" s="527"/>
      <c r="X1035" s="524" t="s">
        <v>2461</v>
      </c>
      <c r="Y1035" s="527" t="s">
        <v>3570</v>
      </c>
      <c r="Z1035" s="528"/>
      <c r="AA1035" s="528" t="s">
        <v>1029</v>
      </c>
      <c r="AB1035" s="528"/>
      <c r="AC1035" s="528"/>
      <c r="AD1035" s="528"/>
      <c r="AE1035" s="528"/>
      <c r="AF1035" s="528"/>
      <c r="AG1035" s="528"/>
      <c r="AH1035" s="528"/>
      <c r="AI1035" s="529" t="s">
        <v>2054</v>
      </c>
      <c r="AJ1035" s="529" t="s">
        <v>2054</v>
      </c>
      <c r="AK1035" s="523" t="s">
        <v>3575</v>
      </c>
      <c r="AL1035" s="523" t="s">
        <v>3576</v>
      </c>
    </row>
    <row r="1036" spans="1:38" ht="17.25" customHeight="1">
      <c r="A1036" s="518" t="str">
        <f t="shared" si="16"/>
        <v>A04AL070-00003 Finishing Work Masonry Work AAC (Autoclaved Aerated Concrete) Block      w/ All Reinf.(Lath, Steel Tie, Anchor Bar, Mortar, ETC.), Filler, Sealant, Lintel/Sill for Opening, ETC.  200mm&lt;THK</v>
      </c>
      <c r="B1036" s="523" t="s">
        <v>3577</v>
      </c>
      <c r="C1036" s="523"/>
      <c r="D1036" s="524" t="s">
        <v>3559</v>
      </c>
      <c r="E1036" s="525" t="s">
        <v>3560</v>
      </c>
      <c r="F1036" s="524" t="s">
        <v>2447</v>
      </c>
      <c r="G1036" s="525" t="s">
        <v>3561</v>
      </c>
      <c r="H1036" s="524" t="s">
        <v>3573</v>
      </c>
      <c r="I1036" s="525" t="s">
        <v>3574</v>
      </c>
      <c r="J1036" s="524" t="s">
        <v>1924</v>
      </c>
      <c r="K1036" s="527"/>
      <c r="L1036" s="524" t="s">
        <v>1924</v>
      </c>
      <c r="M1036" s="527"/>
      <c r="N1036" s="524" t="s">
        <v>1924</v>
      </c>
      <c r="O1036" s="527"/>
      <c r="P1036" s="524" t="s">
        <v>1924</v>
      </c>
      <c r="Q1036" s="527"/>
      <c r="R1036" s="524" t="s">
        <v>1924</v>
      </c>
      <c r="S1036" s="527"/>
      <c r="T1036" s="524" t="s">
        <v>2471</v>
      </c>
      <c r="U1036" s="527" t="s">
        <v>3566</v>
      </c>
      <c r="V1036" s="524" t="s">
        <v>1924</v>
      </c>
      <c r="W1036" s="527"/>
      <c r="X1036" s="524" t="s">
        <v>2100</v>
      </c>
      <c r="Y1036" s="527" t="s">
        <v>3518</v>
      </c>
      <c r="Z1036" s="528"/>
      <c r="AA1036" s="528" t="s">
        <v>1029</v>
      </c>
      <c r="AB1036" s="528"/>
      <c r="AC1036" s="528"/>
      <c r="AD1036" s="528"/>
      <c r="AE1036" s="528"/>
      <c r="AF1036" s="528"/>
      <c r="AG1036" s="528"/>
      <c r="AH1036" s="528"/>
      <c r="AI1036" s="529" t="s">
        <v>2054</v>
      </c>
      <c r="AJ1036" s="529" t="s">
        <v>2054</v>
      </c>
      <c r="AK1036" s="523" t="s">
        <v>3575</v>
      </c>
      <c r="AL1036" s="523" t="s">
        <v>3577</v>
      </c>
    </row>
    <row r="1037" spans="1:38" ht="17.25" customHeight="1">
      <c r="A1037" s="518" t="str">
        <f t="shared" si="16"/>
        <v>A04AL071-00001 Finishing Work Masonry Work Glass Block      w/ All Reinf.(Lath, Steel Tie, Anchor Bar, Mortar, ETC.), Filler, Sealant, Lintel/Sill for Opening, ETC.  50mm&lt;THK≤80mm</v>
      </c>
      <c r="B1037" s="523" t="s">
        <v>3578</v>
      </c>
      <c r="C1037" s="523"/>
      <c r="D1037" s="524" t="s">
        <v>3559</v>
      </c>
      <c r="E1037" s="525" t="s">
        <v>3560</v>
      </c>
      <c r="F1037" s="524" t="s">
        <v>2447</v>
      </c>
      <c r="G1037" s="525" t="s">
        <v>3561</v>
      </c>
      <c r="H1037" s="524" t="s">
        <v>3579</v>
      </c>
      <c r="I1037" s="525" t="s">
        <v>3580</v>
      </c>
      <c r="J1037" s="524" t="s">
        <v>1924</v>
      </c>
      <c r="K1037" s="527"/>
      <c r="L1037" s="524" t="s">
        <v>1924</v>
      </c>
      <c r="M1037" s="527"/>
      <c r="N1037" s="524" t="s">
        <v>1924</v>
      </c>
      <c r="O1037" s="527"/>
      <c r="P1037" s="524" t="s">
        <v>1924</v>
      </c>
      <c r="Q1037" s="527"/>
      <c r="R1037" s="524" t="s">
        <v>1924</v>
      </c>
      <c r="S1037" s="527"/>
      <c r="T1037" s="524" t="s">
        <v>2471</v>
      </c>
      <c r="U1037" s="527" t="s">
        <v>3566</v>
      </c>
      <c r="V1037" s="524" t="s">
        <v>1924</v>
      </c>
      <c r="W1037" s="527"/>
      <c r="X1037" s="524" t="s">
        <v>2465</v>
      </c>
      <c r="Y1037" s="527" t="s">
        <v>3581</v>
      </c>
      <c r="Z1037" s="528"/>
      <c r="AA1037" s="528" t="s">
        <v>1029</v>
      </c>
      <c r="AB1037" s="528"/>
      <c r="AC1037" s="528"/>
      <c r="AD1037" s="528"/>
      <c r="AE1037" s="528"/>
      <c r="AF1037" s="528"/>
      <c r="AG1037" s="528"/>
      <c r="AH1037" s="528"/>
      <c r="AI1037" s="529" t="s">
        <v>2054</v>
      </c>
      <c r="AJ1037" s="529" t="s">
        <v>2054</v>
      </c>
      <c r="AK1037" s="523" t="s">
        <v>3582</v>
      </c>
      <c r="AL1037" s="523" t="s">
        <v>3578</v>
      </c>
    </row>
    <row r="1038" spans="1:38" ht="17.25" customHeight="1">
      <c r="A1038" s="518" t="str">
        <f t="shared" si="16"/>
        <v>A04AL071-00002 Finishing Work Masonry Work Glass Block      w/ All Reinf.(Lath, Steel Tie, Anchor Bar, Mortar, ETC.), Filler, Sealant, Lintel/Sill for Opening, ETC.  80mm&lt;THK≤90mm</v>
      </c>
      <c r="B1038" s="523" t="s">
        <v>3583</v>
      </c>
      <c r="C1038" s="523"/>
      <c r="D1038" s="524" t="s">
        <v>3559</v>
      </c>
      <c r="E1038" s="525" t="s">
        <v>3560</v>
      </c>
      <c r="F1038" s="524" t="s">
        <v>2447</v>
      </c>
      <c r="G1038" s="525" t="s">
        <v>3561</v>
      </c>
      <c r="H1038" s="524" t="s">
        <v>3579</v>
      </c>
      <c r="I1038" s="525" t="s">
        <v>3580</v>
      </c>
      <c r="J1038" s="524" t="s">
        <v>1924</v>
      </c>
      <c r="K1038" s="527"/>
      <c r="L1038" s="524" t="s">
        <v>1924</v>
      </c>
      <c r="M1038" s="527"/>
      <c r="N1038" s="524" t="s">
        <v>1924</v>
      </c>
      <c r="O1038" s="527"/>
      <c r="P1038" s="524" t="s">
        <v>1924</v>
      </c>
      <c r="Q1038" s="527"/>
      <c r="R1038" s="524" t="s">
        <v>1924</v>
      </c>
      <c r="S1038" s="527"/>
      <c r="T1038" s="524" t="s">
        <v>2471</v>
      </c>
      <c r="U1038" s="527" t="s">
        <v>3566</v>
      </c>
      <c r="V1038" s="524" t="s">
        <v>1924</v>
      </c>
      <c r="W1038" s="527"/>
      <c r="X1038" s="524" t="s">
        <v>2468</v>
      </c>
      <c r="Y1038" s="527" t="s">
        <v>3584</v>
      </c>
      <c r="Z1038" s="528"/>
      <c r="AA1038" s="528" t="s">
        <v>1029</v>
      </c>
      <c r="AB1038" s="528"/>
      <c r="AC1038" s="528"/>
      <c r="AD1038" s="528"/>
      <c r="AE1038" s="528"/>
      <c r="AF1038" s="528"/>
      <c r="AG1038" s="528"/>
      <c r="AH1038" s="528"/>
      <c r="AI1038" s="529" t="s">
        <v>2054</v>
      </c>
      <c r="AJ1038" s="529" t="s">
        <v>2054</v>
      </c>
      <c r="AK1038" s="523" t="s">
        <v>3582</v>
      </c>
      <c r="AL1038" s="523" t="s">
        <v>3583</v>
      </c>
    </row>
    <row r="1039" spans="1:38" ht="17.25" customHeight="1">
      <c r="A1039" s="518" t="str">
        <f t="shared" si="16"/>
        <v>A04AL071-00003 Finishing Work Masonry Work Glass Block      w/ All Reinf.(Lath, Steel Tie, Anchor Bar, Mortar, ETC.), Filler, Sealant, Lintel/Sill for Opening, ETC.  90mm&lt;THK</v>
      </c>
      <c r="B1039" s="523" t="s">
        <v>3585</v>
      </c>
      <c r="C1039" s="523"/>
      <c r="D1039" s="524" t="s">
        <v>3559</v>
      </c>
      <c r="E1039" s="525" t="s">
        <v>3560</v>
      </c>
      <c r="F1039" s="524" t="s">
        <v>2447</v>
      </c>
      <c r="G1039" s="525" t="s">
        <v>3561</v>
      </c>
      <c r="H1039" s="524" t="s">
        <v>3579</v>
      </c>
      <c r="I1039" s="525" t="s">
        <v>3580</v>
      </c>
      <c r="J1039" s="524" t="s">
        <v>1924</v>
      </c>
      <c r="K1039" s="527"/>
      <c r="L1039" s="524" t="s">
        <v>1924</v>
      </c>
      <c r="M1039" s="527"/>
      <c r="N1039" s="524" t="s">
        <v>1924</v>
      </c>
      <c r="O1039" s="527"/>
      <c r="P1039" s="524" t="s">
        <v>1924</v>
      </c>
      <c r="Q1039" s="527"/>
      <c r="R1039" s="524" t="s">
        <v>1924</v>
      </c>
      <c r="S1039" s="527"/>
      <c r="T1039" s="524" t="s">
        <v>2471</v>
      </c>
      <c r="U1039" s="527" t="s">
        <v>3566</v>
      </c>
      <c r="V1039" s="524" t="s">
        <v>1924</v>
      </c>
      <c r="W1039" s="527"/>
      <c r="X1039" s="524" t="s">
        <v>2471</v>
      </c>
      <c r="Y1039" s="527" t="s">
        <v>3586</v>
      </c>
      <c r="Z1039" s="528"/>
      <c r="AA1039" s="528" t="s">
        <v>1029</v>
      </c>
      <c r="AB1039" s="528"/>
      <c r="AC1039" s="528"/>
      <c r="AD1039" s="528"/>
      <c r="AE1039" s="528"/>
      <c r="AF1039" s="528"/>
      <c r="AG1039" s="528"/>
      <c r="AH1039" s="528"/>
      <c r="AI1039" s="529" t="s">
        <v>2054</v>
      </c>
      <c r="AJ1039" s="529" t="s">
        <v>2054</v>
      </c>
      <c r="AK1039" s="523" t="s">
        <v>3582</v>
      </c>
      <c r="AL1039" s="523" t="s">
        <v>3585</v>
      </c>
    </row>
    <row r="1040" spans="1:38" ht="17.25" customHeight="1">
      <c r="A1040" s="518" t="str">
        <f t="shared" si="16"/>
        <v>A04AL072-00001 Finishing Work Masonry Work Clay Block      w/ All Reinf.(Lath, Steel Tie, Anchor Bar, Mortar, ETC.), Filler, Sealant, Lintel/Sill for Opening, ETC.  50mm&lt;THK≤100mm</v>
      </c>
      <c r="B1040" s="523" t="s">
        <v>3587</v>
      </c>
      <c r="C1040" s="523"/>
      <c r="D1040" s="524" t="s">
        <v>3559</v>
      </c>
      <c r="E1040" s="525" t="s">
        <v>3560</v>
      </c>
      <c r="F1040" s="524" t="s">
        <v>2447</v>
      </c>
      <c r="G1040" s="525" t="s">
        <v>3561</v>
      </c>
      <c r="H1040" s="524" t="s">
        <v>3588</v>
      </c>
      <c r="I1040" s="525" t="s">
        <v>3589</v>
      </c>
      <c r="J1040" s="524" t="s">
        <v>1924</v>
      </c>
      <c r="K1040" s="527"/>
      <c r="L1040" s="524" t="s">
        <v>1924</v>
      </c>
      <c r="M1040" s="527"/>
      <c r="N1040" s="524" t="s">
        <v>1924</v>
      </c>
      <c r="O1040" s="527"/>
      <c r="P1040" s="524" t="s">
        <v>1924</v>
      </c>
      <c r="Q1040" s="527"/>
      <c r="R1040" s="524" t="s">
        <v>1924</v>
      </c>
      <c r="S1040" s="527"/>
      <c r="T1040" s="524" t="s">
        <v>2471</v>
      </c>
      <c r="U1040" s="527" t="s">
        <v>3566</v>
      </c>
      <c r="V1040" s="524" t="s">
        <v>1924</v>
      </c>
      <c r="W1040" s="527"/>
      <c r="X1040" s="524" t="s">
        <v>2793</v>
      </c>
      <c r="Y1040" s="527" t="s">
        <v>3567</v>
      </c>
      <c r="Z1040" s="528"/>
      <c r="AA1040" s="528" t="s">
        <v>1029</v>
      </c>
      <c r="AB1040" s="528"/>
      <c r="AC1040" s="528"/>
      <c r="AD1040" s="528"/>
      <c r="AE1040" s="528"/>
      <c r="AF1040" s="528"/>
      <c r="AG1040" s="528"/>
      <c r="AH1040" s="528"/>
      <c r="AI1040" s="529" t="s">
        <v>2054</v>
      </c>
      <c r="AJ1040" s="529" t="s">
        <v>2054</v>
      </c>
      <c r="AK1040" s="523" t="s">
        <v>3590</v>
      </c>
      <c r="AL1040" s="523" t="s">
        <v>3587</v>
      </c>
    </row>
    <row r="1041" spans="1:38" ht="17.25" customHeight="1">
      <c r="A1041" s="518" t="str">
        <f t="shared" si="16"/>
        <v>A04AL072-00002 Finishing Work Masonry Work Clay Block      w/ All Reinf.(Lath, Steel Tie, Anchor Bar, Mortar, ETC.), Filler, Sealant, Lintel/Sill for Opening, ETC.  100mm&lt;THK≤200mm</v>
      </c>
      <c r="B1041" s="523" t="s">
        <v>3591</v>
      </c>
      <c r="C1041" s="523"/>
      <c r="D1041" s="524" t="s">
        <v>3559</v>
      </c>
      <c r="E1041" s="525" t="s">
        <v>3560</v>
      </c>
      <c r="F1041" s="524" t="s">
        <v>2447</v>
      </c>
      <c r="G1041" s="525" t="s">
        <v>3561</v>
      </c>
      <c r="H1041" s="524" t="s">
        <v>3588</v>
      </c>
      <c r="I1041" s="525" t="s">
        <v>3589</v>
      </c>
      <c r="J1041" s="524" t="s">
        <v>1924</v>
      </c>
      <c r="K1041" s="527"/>
      <c r="L1041" s="524" t="s">
        <v>1924</v>
      </c>
      <c r="M1041" s="527"/>
      <c r="N1041" s="524" t="s">
        <v>1924</v>
      </c>
      <c r="O1041" s="527"/>
      <c r="P1041" s="524" t="s">
        <v>1924</v>
      </c>
      <c r="Q1041" s="527"/>
      <c r="R1041" s="524" t="s">
        <v>1924</v>
      </c>
      <c r="S1041" s="527"/>
      <c r="T1041" s="524" t="s">
        <v>2471</v>
      </c>
      <c r="U1041" s="527" t="s">
        <v>3566</v>
      </c>
      <c r="V1041" s="524" t="s">
        <v>1924</v>
      </c>
      <c r="W1041" s="527"/>
      <c r="X1041" s="524" t="s">
        <v>2461</v>
      </c>
      <c r="Y1041" s="527" t="s">
        <v>3570</v>
      </c>
      <c r="Z1041" s="528"/>
      <c r="AA1041" s="528" t="s">
        <v>1029</v>
      </c>
      <c r="AB1041" s="528"/>
      <c r="AC1041" s="528"/>
      <c r="AD1041" s="528"/>
      <c r="AE1041" s="528"/>
      <c r="AF1041" s="528"/>
      <c r="AG1041" s="528"/>
      <c r="AH1041" s="528"/>
      <c r="AI1041" s="529" t="s">
        <v>2054</v>
      </c>
      <c r="AJ1041" s="529" t="s">
        <v>2054</v>
      </c>
      <c r="AK1041" s="523" t="s">
        <v>3590</v>
      </c>
      <c r="AL1041" s="523" t="s">
        <v>3591</v>
      </c>
    </row>
    <row r="1042" spans="1:38" ht="17.25" customHeight="1">
      <c r="A1042" s="518" t="str">
        <f t="shared" si="16"/>
        <v>A04AL072-00003 Finishing Work Masonry Work Clay Block      w/ All Reinf.(Lath, Steel Tie, Anchor Bar, Mortar, ETC.), Filler, Sealant, Lintel/Sill for Opening, ETC.  200mm&lt;THK</v>
      </c>
      <c r="B1042" s="523" t="s">
        <v>3592</v>
      </c>
      <c r="C1042" s="523"/>
      <c r="D1042" s="524" t="s">
        <v>3559</v>
      </c>
      <c r="E1042" s="525" t="s">
        <v>3560</v>
      </c>
      <c r="F1042" s="524" t="s">
        <v>2447</v>
      </c>
      <c r="G1042" s="525" t="s">
        <v>3561</v>
      </c>
      <c r="H1042" s="524" t="s">
        <v>3588</v>
      </c>
      <c r="I1042" s="525" t="s">
        <v>3589</v>
      </c>
      <c r="J1042" s="524" t="s">
        <v>1924</v>
      </c>
      <c r="K1042" s="527"/>
      <c r="L1042" s="524" t="s">
        <v>1924</v>
      </c>
      <c r="M1042" s="527"/>
      <c r="N1042" s="524" t="s">
        <v>1924</v>
      </c>
      <c r="O1042" s="527"/>
      <c r="P1042" s="524" t="s">
        <v>1924</v>
      </c>
      <c r="Q1042" s="527"/>
      <c r="R1042" s="524" t="s">
        <v>1924</v>
      </c>
      <c r="S1042" s="527"/>
      <c r="T1042" s="524" t="s">
        <v>2471</v>
      </c>
      <c r="U1042" s="527" t="s">
        <v>3566</v>
      </c>
      <c r="V1042" s="524" t="s">
        <v>1924</v>
      </c>
      <c r="W1042" s="527"/>
      <c r="X1042" s="524" t="s">
        <v>2100</v>
      </c>
      <c r="Y1042" s="527" t="s">
        <v>3518</v>
      </c>
      <c r="Z1042" s="528"/>
      <c r="AA1042" s="528" t="s">
        <v>1029</v>
      </c>
      <c r="AB1042" s="528"/>
      <c r="AC1042" s="528"/>
      <c r="AD1042" s="528"/>
      <c r="AE1042" s="528"/>
      <c r="AF1042" s="528"/>
      <c r="AG1042" s="528"/>
      <c r="AH1042" s="528"/>
      <c r="AI1042" s="529" t="s">
        <v>2054</v>
      </c>
      <c r="AJ1042" s="529" t="s">
        <v>2054</v>
      </c>
      <c r="AK1042" s="523" t="s">
        <v>3590</v>
      </c>
      <c r="AL1042" s="523" t="s">
        <v>3592</v>
      </c>
    </row>
    <row r="1043" spans="1:38" ht="17.25" customHeight="1">
      <c r="A1043" s="518" t="str">
        <f t="shared" si="16"/>
        <v>A04AL073-00001 Finishing Work Masonry Work Concrete Brick      [0.5B] w/ All Reinf.(Lath, Steel Tie, Anchor Bar, Mortar, ETC.), Filler, Sealant, Lintel/Sill for Opening, ETC.  THK≤90mm</v>
      </c>
      <c r="B1043" s="523" t="s">
        <v>3593</v>
      </c>
      <c r="C1043" s="523"/>
      <c r="D1043" s="524" t="s">
        <v>3559</v>
      </c>
      <c r="E1043" s="525" t="s">
        <v>3560</v>
      </c>
      <c r="F1043" s="524" t="s">
        <v>2447</v>
      </c>
      <c r="G1043" s="525" t="s">
        <v>3561</v>
      </c>
      <c r="H1043" s="524" t="s">
        <v>3594</v>
      </c>
      <c r="I1043" s="525" t="s">
        <v>3595</v>
      </c>
      <c r="J1043" s="524" t="s">
        <v>1924</v>
      </c>
      <c r="K1043" s="527"/>
      <c r="L1043" s="524" t="s">
        <v>1924</v>
      </c>
      <c r="M1043" s="527"/>
      <c r="N1043" s="524" t="s">
        <v>1924</v>
      </c>
      <c r="O1043" s="527"/>
      <c r="P1043" s="524" t="s">
        <v>1924</v>
      </c>
      <c r="Q1043" s="527"/>
      <c r="R1043" s="524" t="s">
        <v>1924</v>
      </c>
      <c r="S1043" s="527"/>
      <c r="T1043" s="524" t="s">
        <v>2474</v>
      </c>
      <c r="U1043" s="527" t="s">
        <v>3596</v>
      </c>
      <c r="V1043" s="524" t="s">
        <v>1924</v>
      </c>
      <c r="W1043" s="527"/>
      <c r="X1043" s="524" t="s">
        <v>2474</v>
      </c>
      <c r="Y1043" s="527" t="s">
        <v>3597</v>
      </c>
      <c r="Z1043" s="528"/>
      <c r="AA1043" s="528" t="s">
        <v>1029</v>
      </c>
      <c r="AB1043" s="528"/>
      <c r="AC1043" s="528"/>
      <c r="AD1043" s="528"/>
      <c r="AE1043" s="528"/>
      <c r="AF1043" s="528"/>
      <c r="AG1043" s="528"/>
      <c r="AH1043" s="528"/>
      <c r="AI1043" s="529" t="s">
        <v>2054</v>
      </c>
      <c r="AJ1043" s="529" t="s">
        <v>2054</v>
      </c>
      <c r="AK1043" s="523" t="s">
        <v>3598</v>
      </c>
      <c r="AL1043" s="523" t="s">
        <v>3593</v>
      </c>
    </row>
    <row r="1044" spans="1:38" ht="17.25" customHeight="1">
      <c r="A1044" s="518" t="str">
        <f t="shared" si="16"/>
        <v>A04AL073-00002 Finishing Work Masonry Work Concrete Brick      [1.0B] w/ All Reinf.(Lath, Steel Tie, Anchor Bar, Mortar, ETC.), Filler, Sealant, Lintel/Sill for Opening, ETC.  90mm&lt;THK≤190mm</v>
      </c>
      <c r="B1044" s="523" t="s">
        <v>3599</v>
      </c>
      <c r="C1044" s="523"/>
      <c r="D1044" s="524" t="s">
        <v>3559</v>
      </c>
      <c r="E1044" s="525" t="s">
        <v>3560</v>
      </c>
      <c r="F1044" s="524" t="s">
        <v>2447</v>
      </c>
      <c r="G1044" s="525" t="s">
        <v>3561</v>
      </c>
      <c r="H1044" s="524" t="s">
        <v>3594</v>
      </c>
      <c r="I1044" s="525" t="s">
        <v>3595</v>
      </c>
      <c r="J1044" s="524" t="s">
        <v>1924</v>
      </c>
      <c r="K1044" s="527"/>
      <c r="L1044" s="524" t="s">
        <v>1924</v>
      </c>
      <c r="M1044" s="527"/>
      <c r="N1044" s="524" t="s">
        <v>1924</v>
      </c>
      <c r="O1044" s="527"/>
      <c r="P1044" s="524" t="s">
        <v>1924</v>
      </c>
      <c r="Q1044" s="527"/>
      <c r="R1044" s="524" t="s">
        <v>1924</v>
      </c>
      <c r="S1044" s="527"/>
      <c r="T1044" s="524" t="s">
        <v>2477</v>
      </c>
      <c r="U1044" s="527" t="s">
        <v>3600</v>
      </c>
      <c r="V1044" s="524" t="s">
        <v>1924</v>
      </c>
      <c r="W1044" s="527"/>
      <c r="X1044" s="524" t="s">
        <v>2477</v>
      </c>
      <c r="Y1044" s="527" t="s">
        <v>3601</v>
      </c>
      <c r="Z1044" s="528"/>
      <c r="AA1044" s="528" t="s">
        <v>1029</v>
      </c>
      <c r="AB1044" s="528"/>
      <c r="AC1044" s="528"/>
      <c r="AD1044" s="528"/>
      <c r="AE1044" s="528"/>
      <c r="AF1044" s="528"/>
      <c r="AG1044" s="528"/>
      <c r="AH1044" s="528"/>
      <c r="AI1044" s="529" t="s">
        <v>2054</v>
      </c>
      <c r="AJ1044" s="529" t="s">
        <v>2054</v>
      </c>
      <c r="AK1044" s="523" t="s">
        <v>3598</v>
      </c>
      <c r="AL1044" s="523" t="s">
        <v>3599</v>
      </c>
    </row>
    <row r="1045" spans="1:38" ht="17.25" customHeight="1">
      <c r="A1045" s="518" t="str">
        <f t="shared" si="16"/>
        <v>A04AL073-00003 Finishing Work Masonry Work Concrete Brick      [1.5B] w/ All Reinf.(Lath, Steel Tie, Anchor Bar, Mortar, ETC.), Filler, Sealant, Lintel/Sill for Opening, ETC.  190mm&lt;THK≤290mm</v>
      </c>
      <c r="B1045" s="523" t="s">
        <v>3602</v>
      </c>
      <c r="C1045" s="523"/>
      <c r="D1045" s="524" t="s">
        <v>3559</v>
      </c>
      <c r="E1045" s="525" t="s">
        <v>3560</v>
      </c>
      <c r="F1045" s="524" t="s">
        <v>2447</v>
      </c>
      <c r="G1045" s="525" t="s">
        <v>3561</v>
      </c>
      <c r="H1045" s="524" t="s">
        <v>3594</v>
      </c>
      <c r="I1045" s="525" t="s">
        <v>3595</v>
      </c>
      <c r="J1045" s="524" t="s">
        <v>1924</v>
      </c>
      <c r="K1045" s="527"/>
      <c r="L1045" s="524" t="s">
        <v>1924</v>
      </c>
      <c r="M1045" s="527"/>
      <c r="N1045" s="524" t="s">
        <v>1924</v>
      </c>
      <c r="O1045" s="527"/>
      <c r="P1045" s="524" t="s">
        <v>1924</v>
      </c>
      <c r="Q1045" s="527"/>
      <c r="R1045" s="524" t="s">
        <v>1924</v>
      </c>
      <c r="S1045" s="527"/>
      <c r="T1045" s="524" t="s">
        <v>2480</v>
      </c>
      <c r="U1045" s="527" t="s">
        <v>3603</v>
      </c>
      <c r="V1045" s="524" t="s">
        <v>1924</v>
      </c>
      <c r="W1045" s="527"/>
      <c r="X1045" s="524" t="s">
        <v>2480</v>
      </c>
      <c r="Y1045" s="527" t="s">
        <v>3604</v>
      </c>
      <c r="Z1045" s="528"/>
      <c r="AA1045" s="528" t="s">
        <v>1029</v>
      </c>
      <c r="AB1045" s="528"/>
      <c r="AC1045" s="528"/>
      <c r="AD1045" s="528"/>
      <c r="AE1045" s="528"/>
      <c r="AF1045" s="528"/>
      <c r="AG1045" s="528"/>
      <c r="AH1045" s="528"/>
      <c r="AI1045" s="529" t="s">
        <v>2054</v>
      </c>
      <c r="AJ1045" s="529" t="s">
        <v>2054</v>
      </c>
      <c r="AK1045" s="523" t="s">
        <v>3598</v>
      </c>
      <c r="AL1045" s="523" t="s">
        <v>3602</v>
      </c>
    </row>
    <row r="1046" spans="1:38" ht="17.25" customHeight="1">
      <c r="A1046" s="518" t="str">
        <f t="shared" si="16"/>
        <v>A04AL073-00004 Finishing Work Masonry Work Concrete Brick      [2.0B] w/ All Reinf.(Lath, Steel Tie, Anchor Bar, Mortar, ETC.), Filler, Sealant, Lintel/Sill for Opening, ETC.  290mm&lt;THK</v>
      </c>
      <c r="B1046" s="523" t="s">
        <v>3605</v>
      </c>
      <c r="C1046" s="523"/>
      <c r="D1046" s="524" t="s">
        <v>3559</v>
      </c>
      <c r="E1046" s="525" t="s">
        <v>3560</v>
      </c>
      <c r="F1046" s="524" t="s">
        <v>2447</v>
      </c>
      <c r="G1046" s="525" t="s">
        <v>3561</v>
      </c>
      <c r="H1046" s="524" t="s">
        <v>3594</v>
      </c>
      <c r="I1046" s="525" t="s">
        <v>3595</v>
      </c>
      <c r="J1046" s="524" t="s">
        <v>1924</v>
      </c>
      <c r="K1046" s="527"/>
      <c r="L1046" s="524" t="s">
        <v>1924</v>
      </c>
      <c r="M1046" s="527"/>
      <c r="N1046" s="524" t="s">
        <v>1924</v>
      </c>
      <c r="O1046" s="527"/>
      <c r="P1046" s="524" t="s">
        <v>1924</v>
      </c>
      <c r="Q1046" s="527"/>
      <c r="R1046" s="524" t="s">
        <v>1924</v>
      </c>
      <c r="S1046" s="527"/>
      <c r="T1046" s="524" t="s">
        <v>2860</v>
      </c>
      <c r="U1046" s="527" t="s">
        <v>3606</v>
      </c>
      <c r="V1046" s="524" t="s">
        <v>1924</v>
      </c>
      <c r="W1046" s="527"/>
      <c r="X1046" s="524" t="s">
        <v>2860</v>
      </c>
      <c r="Y1046" s="527" t="s">
        <v>3607</v>
      </c>
      <c r="Z1046" s="528"/>
      <c r="AA1046" s="528" t="s">
        <v>1029</v>
      </c>
      <c r="AB1046" s="528"/>
      <c r="AC1046" s="528"/>
      <c r="AD1046" s="528"/>
      <c r="AE1046" s="528"/>
      <c r="AF1046" s="528"/>
      <c r="AG1046" s="528"/>
      <c r="AH1046" s="528"/>
      <c r="AI1046" s="529" t="s">
        <v>2054</v>
      </c>
      <c r="AJ1046" s="529" t="s">
        <v>2054</v>
      </c>
      <c r="AK1046" s="523" t="s">
        <v>3598</v>
      </c>
      <c r="AL1046" s="523" t="s">
        <v>3605</v>
      </c>
    </row>
    <row r="1047" spans="1:38" ht="17.25" customHeight="1">
      <c r="A1047" s="518" t="str">
        <f t="shared" si="16"/>
        <v>A04AL074-00001 Finishing Work Masonry Work Burnt Clay Brick      [0.5B] w/ All Reinf.(Lath, Steel Tie, Anchor Bar, Mortar, ETC.), Filler, Sealant, Lintel/Sill for Opening, ETC.  THK≤90mm</v>
      </c>
      <c r="B1047" s="523" t="s">
        <v>3608</v>
      </c>
      <c r="C1047" s="523"/>
      <c r="D1047" s="524" t="s">
        <v>3559</v>
      </c>
      <c r="E1047" s="525" t="s">
        <v>3560</v>
      </c>
      <c r="F1047" s="524" t="s">
        <v>2447</v>
      </c>
      <c r="G1047" s="525" t="s">
        <v>3561</v>
      </c>
      <c r="H1047" s="524" t="s">
        <v>3609</v>
      </c>
      <c r="I1047" s="525" t="s">
        <v>3610</v>
      </c>
      <c r="J1047" s="524" t="s">
        <v>1924</v>
      </c>
      <c r="K1047" s="527"/>
      <c r="L1047" s="524" t="s">
        <v>1924</v>
      </c>
      <c r="M1047" s="527"/>
      <c r="N1047" s="524" t="s">
        <v>1924</v>
      </c>
      <c r="O1047" s="527"/>
      <c r="P1047" s="524" t="s">
        <v>1924</v>
      </c>
      <c r="Q1047" s="527"/>
      <c r="R1047" s="524" t="s">
        <v>1924</v>
      </c>
      <c r="S1047" s="527"/>
      <c r="T1047" s="524" t="s">
        <v>2474</v>
      </c>
      <c r="U1047" s="527" t="s">
        <v>3596</v>
      </c>
      <c r="V1047" s="524" t="s">
        <v>1924</v>
      </c>
      <c r="W1047" s="527"/>
      <c r="X1047" s="524" t="s">
        <v>2474</v>
      </c>
      <c r="Y1047" s="527" t="s">
        <v>3597</v>
      </c>
      <c r="Z1047" s="528"/>
      <c r="AA1047" s="528" t="s">
        <v>1029</v>
      </c>
      <c r="AB1047" s="528"/>
      <c r="AC1047" s="528"/>
      <c r="AD1047" s="528"/>
      <c r="AE1047" s="528"/>
      <c r="AF1047" s="528"/>
      <c r="AG1047" s="528"/>
      <c r="AH1047" s="528"/>
      <c r="AI1047" s="529" t="s">
        <v>2054</v>
      </c>
      <c r="AJ1047" s="529" t="s">
        <v>2054</v>
      </c>
      <c r="AK1047" s="523" t="s">
        <v>3611</v>
      </c>
      <c r="AL1047" s="523" t="s">
        <v>3608</v>
      </c>
    </row>
    <row r="1048" spans="1:38" ht="17.25" customHeight="1">
      <c r="A1048" s="518" t="str">
        <f t="shared" si="16"/>
        <v>A04AL074-00002 Finishing Work Masonry Work Burnt Clay Brick      [1.0B] w/ All Reinf.(Lath, Steel Tie, Anchor Bar, Mortar, ETC.), Filler, Sealant, Lintel/Sill for Opening, ETC.  90mm&lt;THK≤190mm</v>
      </c>
      <c r="B1048" s="523" t="s">
        <v>3612</v>
      </c>
      <c r="C1048" s="523"/>
      <c r="D1048" s="524" t="s">
        <v>3559</v>
      </c>
      <c r="E1048" s="525" t="s">
        <v>3560</v>
      </c>
      <c r="F1048" s="524" t="s">
        <v>2447</v>
      </c>
      <c r="G1048" s="525" t="s">
        <v>3561</v>
      </c>
      <c r="H1048" s="524" t="s">
        <v>3609</v>
      </c>
      <c r="I1048" s="525" t="s">
        <v>3610</v>
      </c>
      <c r="J1048" s="524" t="s">
        <v>1924</v>
      </c>
      <c r="K1048" s="527"/>
      <c r="L1048" s="524" t="s">
        <v>1924</v>
      </c>
      <c r="M1048" s="527"/>
      <c r="N1048" s="524" t="s">
        <v>1924</v>
      </c>
      <c r="O1048" s="527"/>
      <c r="P1048" s="524" t="s">
        <v>1924</v>
      </c>
      <c r="Q1048" s="527"/>
      <c r="R1048" s="524" t="s">
        <v>1924</v>
      </c>
      <c r="S1048" s="527"/>
      <c r="T1048" s="524" t="s">
        <v>2477</v>
      </c>
      <c r="U1048" s="527" t="s">
        <v>3600</v>
      </c>
      <c r="V1048" s="524" t="s">
        <v>1924</v>
      </c>
      <c r="W1048" s="527"/>
      <c r="X1048" s="524" t="s">
        <v>2477</v>
      </c>
      <c r="Y1048" s="527" t="s">
        <v>3601</v>
      </c>
      <c r="Z1048" s="528"/>
      <c r="AA1048" s="528" t="s">
        <v>1029</v>
      </c>
      <c r="AB1048" s="528"/>
      <c r="AC1048" s="528"/>
      <c r="AD1048" s="528"/>
      <c r="AE1048" s="528"/>
      <c r="AF1048" s="528"/>
      <c r="AG1048" s="528"/>
      <c r="AH1048" s="528"/>
      <c r="AI1048" s="529" t="s">
        <v>2054</v>
      </c>
      <c r="AJ1048" s="529" t="s">
        <v>2054</v>
      </c>
      <c r="AK1048" s="523" t="s">
        <v>3611</v>
      </c>
      <c r="AL1048" s="523" t="s">
        <v>3612</v>
      </c>
    </row>
    <row r="1049" spans="1:38" ht="17.25" customHeight="1">
      <c r="A1049" s="518" t="str">
        <f t="shared" si="16"/>
        <v>A04AL074-00003 Finishing Work Masonry Work Burnt Clay Brick      [1.5B] w/ All Reinf.(Lath, Steel Tie, Anchor Bar, Mortar, ETC.), Filler, Sealant, Lintel/Sill for Opening, ETC.  190mm&lt;THK≤290mm</v>
      </c>
      <c r="B1049" s="523" t="s">
        <v>3613</v>
      </c>
      <c r="C1049" s="523"/>
      <c r="D1049" s="524" t="s">
        <v>3559</v>
      </c>
      <c r="E1049" s="525" t="s">
        <v>3560</v>
      </c>
      <c r="F1049" s="524" t="s">
        <v>2447</v>
      </c>
      <c r="G1049" s="525" t="s">
        <v>3561</v>
      </c>
      <c r="H1049" s="524" t="s">
        <v>3609</v>
      </c>
      <c r="I1049" s="525" t="s">
        <v>3610</v>
      </c>
      <c r="J1049" s="524" t="s">
        <v>1924</v>
      </c>
      <c r="K1049" s="527"/>
      <c r="L1049" s="524" t="s">
        <v>1924</v>
      </c>
      <c r="M1049" s="527"/>
      <c r="N1049" s="524" t="s">
        <v>1924</v>
      </c>
      <c r="O1049" s="527"/>
      <c r="P1049" s="524" t="s">
        <v>1924</v>
      </c>
      <c r="Q1049" s="527"/>
      <c r="R1049" s="524" t="s">
        <v>1924</v>
      </c>
      <c r="S1049" s="527"/>
      <c r="T1049" s="524" t="s">
        <v>2480</v>
      </c>
      <c r="U1049" s="527" t="s">
        <v>3603</v>
      </c>
      <c r="V1049" s="524" t="s">
        <v>1924</v>
      </c>
      <c r="W1049" s="527"/>
      <c r="X1049" s="524" t="s">
        <v>2480</v>
      </c>
      <c r="Y1049" s="527" t="s">
        <v>3604</v>
      </c>
      <c r="Z1049" s="528"/>
      <c r="AA1049" s="528" t="s">
        <v>1029</v>
      </c>
      <c r="AB1049" s="528"/>
      <c r="AC1049" s="528"/>
      <c r="AD1049" s="528"/>
      <c r="AE1049" s="528"/>
      <c r="AF1049" s="528"/>
      <c r="AG1049" s="528"/>
      <c r="AH1049" s="528"/>
      <c r="AI1049" s="529" t="s">
        <v>2054</v>
      </c>
      <c r="AJ1049" s="529" t="s">
        <v>2054</v>
      </c>
      <c r="AK1049" s="523" t="s">
        <v>3611</v>
      </c>
      <c r="AL1049" s="523" t="s">
        <v>3613</v>
      </c>
    </row>
    <row r="1050" spans="1:38" ht="17.25" customHeight="1">
      <c r="A1050" s="518" t="str">
        <f t="shared" si="16"/>
        <v>A04AL074-00004 Finishing Work Masonry Work Burnt Clay Brick      [2.0B] w/ All Reinf.(Lath, Steel Tie, Anchor Bar, Mortar, ETC.), Filler, Sealant, Lintel/Sill for Opening, ETC.  290mm&lt;THK</v>
      </c>
      <c r="B1050" s="523" t="s">
        <v>3614</v>
      </c>
      <c r="C1050" s="523"/>
      <c r="D1050" s="524" t="s">
        <v>3559</v>
      </c>
      <c r="E1050" s="525" t="s">
        <v>3560</v>
      </c>
      <c r="F1050" s="524" t="s">
        <v>2447</v>
      </c>
      <c r="G1050" s="525" t="s">
        <v>3561</v>
      </c>
      <c r="H1050" s="524" t="s">
        <v>3609</v>
      </c>
      <c r="I1050" s="525" t="s">
        <v>3610</v>
      </c>
      <c r="J1050" s="524" t="s">
        <v>1924</v>
      </c>
      <c r="K1050" s="527"/>
      <c r="L1050" s="524" t="s">
        <v>1924</v>
      </c>
      <c r="M1050" s="527"/>
      <c r="N1050" s="524" t="s">
        <v>1924</v>
      </c>
      <c r="O1050" s="527"/>
      <c r="P1050" s="524" t="s">
        <v>1924</v>
      </c>
      <c r="Q1050" s="527"/>
      <c r="R1050" s="524" t="s">
        <v>1924</v>
      </c>
      <c r="S1050" s="527"/>
      <c r="T1050" s="524" t="s">
        <v>2860</v>
      </c>
      <c r="U1050" s="527" t="s">
        <v>3606</v>
      </c>
      <c r="V1050" s="524" t="s">
        <v>1924</v>
      </c>
      <c r="W1050" s="527"/>
      <c r="X1050" s="524" t="s">
        <v>2860</v>
      </c>
      <c r="Y1050" s="527" t="s">
        <v>3607</v>
      </c>
      <c r="Z1050" s="528"/>
      <c r="AA1050" s="528" t="s">
        <v>1029</v>
      </c>
      <c r="AB1050" s="528"/>
      <c r="AC1050" s="528"/>
      <c r="AD1050" s="528"/>
      <c r="AE1050" s="528"/>
      <c r="AF1050" s="528"/>
      <c r="AG1050" s="528"/>
      <c r="AH1050" s="528"/>
      <c r="AI1050" s="529" t="s">
        <v>2054</v>
      </c>
      <c r="AJ1050" s="529" t="s">
        <v>2054</v>
      </c>
      <c r="AK1050" s="523" t="s">
        <v>3611</v>
      </c>
      <c r="AL1050" s="523" t="s">
        <v>3614</v>
      </c>
    </row>
    <row r="1051" spans="1:38" ht="17.25" customHeight="1">
      <c r="A1051" s="518" t="str">
        <f t="shared" si="16"/>
        <v xml:space="preserve">A04AL075-00001 Finishing Work Masonry Work Insulated Brick      w/ All Reinf.(Lath, Steel Tie, Anchor Bar, Mortar, ETC.), Filler, Sealant, Lintel/Sill for Opening, ETC.  </v>
      </c>
      <c r="B1051" s="523" t="s">
        <v>3615</v>
      </c>
      <c r="C1051" s="523"/>
      <c r="D1051" s="524" t="s">
        <v>3559</v>
      </c>
      <c r="E1051" s="525" t="s">
        <v>3560</v>
      </c>
      <c r="F1051" s="524" t="s">
        <v>2447</v>
      </c>
      <c r="G1051" s="525" t="s">
        <v>3561</v>
      </c>
      <c r="H1051" s="524" t="s">
        <v>3616</v>
      </c>
      <c r="I1051" s="525" t="s">
        <v>3617</v>
      </c>
      <c r="J1051" s="524" t="s">
        <v>1924</v>
      </c>
      <c r="K1051" s="527"/>
      <c r="L1051" s="524" t="s">
        <v>1924</v>
      </c>
      <c r="M1051" s="527"/>
      <c r="N1051" s="524" t="s">
        <v>1924</v>
      </c>
      <c r="O1051" s="527"/>
      <c r="P1051" s="524" t="s">
        <v>1924</v>
      </c>
      <c r="Q1051" s="527"/>
      <c r="R1051" s="524" t="s">
        <v>1924</v>
      </c>
      <c r="S1051" s="527"/>
      <c r="T1051" s="524" t="s">
        <v>2471</v>
      </c>
      <c r="U1051" s="527" t="s">
        <v>3566</v>
      </c>
      <c r="V1051" s="524" t="s">
        <v>1924</v>
      </c>
      <c r="W1051" s="527"/>
      <c r="X1051" s="524" t="s">
        <v>1924</v>
      </c>
      <c r="Y1051" s="527"/>
      <c r="Z1051" s="528"/>
      <c r="AA1051" s="528" t="s">
        <v>1029</v>
      </c>
      <c r="AB1051" s="528"/>
      <c r="AC1051" s="528"/>
      <c r="AD1051" s="528"/>
      <c r="AE1051" s="528"/>
      <c r="AF1051" s="528"/>
      <c r="AG1051" s="528"/>
      <c r="AH1051" s="528"/>
      <c r="AI1051" s="529" t="s">
        <v>2054</v>
      </c>
      <c r="AJ1051" s="529" t="s">
        <v>2054</v>
      </c>
      <c r="AK1051" s="523" t="s">
        <v>3618</v>
      </c>
      <c r="AL1051" s="523" t="s">
        <v>3615</v>
      </c>
    </row>
    <row r="1052" spans="1:38" ht="17.25" customHeight="1">
      <c r="A1052" s="518" t="str">
        <f t="shared" si="16"/>
        <v>A04AL076-00001 Finishing Work Masonry Work Insulation Mineral Wool (Rock Wool)     Minimum Density of 50 kg/m3  THK&lt;50mm</v>
      </c>
      <c r="B1052" s="523" t="s">
        <v>3619</v>
      </c>
      <c r="C1052" s="523"/>
      <c r="D1052" s="524" t="s">
        <v>3559</v>
      </c>
      <c r="E1052" s="525" t="s">
        <v>3560</v>
      </c>
      <c r="F1052" s="524" t="s">
        <v>2447</v>
      </c>
      <c r="G1052" s="525" t="s">
        <v>3561</v>
      </c>
      <c r="H1052" s="524" t="s">
        <v>3620</v>
      </c>
      <c r="I1052" s="525" t="s">
        <v>3621</v>
      </c>
      <c r="J1052" s="524" t="s">
        <v>2676</v>
      </c>
      <c r="K1052" s="527" t="s">
        <v>3622</v>
      </c>
      <c r="L1052" s="524" t="s">
        <v>1924</v>
      </c>
      <c r="M1052" s="527"/>
      <c r="N1052" s="524" t="s">
        <v>1924</v>
      </c>
      <c r="O1052" s="527"/>
      <c r="P1052" s="524" t="s">
        <v>1924</v>
      </c>
      <c r="Q1052" s="527"/>
      <c r="R1052" s="524" t="s">
        <v>1924</v>
      </c>
      <c r="S1052" s="527"/>
      <c r="T1052" s="524" t="s">
        <v>2864</v>
      </c>
      <c r="U1052" s="527" t="s">
        <v>3623</v>
      </c>
      <c r="V1052" s="524" t="s">
        <v>1924</v>
      </c>
      <c r="W1052" s="527"/>
      <c r="X1052" s="524" t="s">
        <v>2950</v>
      </c>
      <c r="Y1052" s="527" t="s">
        <v>2960</v>
      </c>
      <c r="Z1052" s="528"/>
      <c r="AA1052" s="528" t="s">
        <v>1029</v>
      </c>
      <c r="AB1052" s="528"/>
      <c r="AC1052" s="528"/>
      <c r="AD1052" s="528"/>
      <c r="AE1052" s="528"/>
      <c r="AF1052" s="528"/>
      <c r="AG1052" s="528"/>
      <c r="AH1052" s="528"/>
      <c r="AI1052" s="529" t="s">
        <v>2054</v>
      </c>
      <c r="AJ1052" s="529" t="s">
        <v>2054</v>
      </c>
      <c r="AK1052" s="523" t="s">
        <v>3624</v>
      </c>
      <c r="AL1052" s="523" t="s">
        <v>3619</v>
      </c>
    </row>
    <row r="1053" spans="1:38" ht="17.25" customHeight="1">
      <c r="A1053" s="518" t="str">
        <f t="shared" si="16"/>
        <v>A04AL076-00002 Finishing Work Masonry Work Insulation Mineral Wool (Rock Wool)     Minimum Density of 50 kg/m3  50mm≤THK&lt;75mm</v>
      </c>
      <c r="B1053" s="523" t="s">
        <v>3625</v>
      </c>
      <c r="C1053" s="523"/>
      <c r="D1053" s="524" t="s">
        <v>3559</v>
      </c>
      <c r="E1053" s="525" t="s">
        <v>3560</v>
      </c>
      <c r="F1053" s="524" t="s">
        <v>2447</v>
      </c>
      <c r="G1053" s="525" t="s">
        <v>3561</v>
      </c>
      <c r="H1053" s="524" t="s">
        <v>3620</v>
      </c>
      <c r="I1053" s="525" t="s">
        <v>3621</v>
      </c>
      <c r="J1053" s="524" t="s">
        <v>2676</v>
      </c>
      <c r="K1053" s="527" t="s">
        <v>3622</v>
      </c>
      <c r="L1053" s="524" t="s">
        <v>1924</v>
      </c>
      <c r="M1053" s="527"/>
      <c r="N1053" s="524" t="s">
        <v>1924</v>
      </c>
      <c r="O1053" s="527"/>
      <c r="P1053" s="524" t="s">
        <v>1924</v>
      </c>
      <c r="Q1053" s="527"/>
      <c r="R1053" s="524" t="s">
        <v>1924</v>
      </c>
      <c r="S1053" s="527"/>
      <c r="T1053" s="524" t="s">
        <v>2864</v>
      </c>
      <c r="U1053" s="527" t="s">
        <v>3623</v>
      </c>
      <c r="V1053" s="524" t="s">
        <v>1924</v>
      </c>
      <c r="W1053" s="527"/>
      <c r="X1053" s="524" t="s">
        <v>1992</v>
      </c>
      <c r="Y1053" s="527" t="s">
        <v>3626</v>
      </c>
      <c r="Z1053" s="528"/>
      <c r="AA1053" s="528" t="s">
        <v>1029</v>
      </c>
      <c r="AB1053" s="528"/>
      <c r="AC1053" s="528"/>
      <c r="AD1053" s="528"/>
      <c r="AE1053" s="528"/>
      <c r="AF1053" s="528"/>
      <c r="AG1053" s="528"/>
      <c r="AH1053" s="528"/>
      <c r="AI1053" s="529" t="s">
        <v>2054</v>
      </c>
      <c r="AJ1053" s="529" t="s">
        <v>2054</v>
      </c>
      <c r="AK1053" s="523" t="s">
        <v>3624</v>
      </c>
      <c r="AL1053" s="523" t="s">
        <v>3625</v>
      </c>
    </row>
    <row r="1054" spans="1:38" ht="17.25" customHeight="1">
      <c r="A1054" s="518" t="str">
        <f t="shared" si="16"/>
        <v>A04AL076-00003 Finishing Work Masonry Work Insulation Mineral Wool (Rock Wool)     Minimum Density of 50 kg/m3  75mm≤THK&lt;100mm</v>
      </c>
      <c r="B1054" s="523" t="s">
        <v>3627</v>
      </c>
      <c r="C1054" s="523"/>
      <c r="D1054" s="524" t="s">
        <v>3559</v>
      </c>
      <c r="E1054" s="525" t="s">
        <v>3560</v>
      </c>
      <c r="F1054" s="524" t="s">
        <v>2447</v>
      </c>
      <c r="G1054" s="525" t="s">
        <v>3561</v>
      </c>
      <c r="H1054" s="524" t="s">
        <v>3620</v>
      </c>
      <c r="I1054" s="525" t="s">
        <v>3621</v>
      </c>
      <c r="J1054" s="524" t="s">
        <v>2676</v>
      </c>
      <c r="K1054" s="527" t="s">
        <v>3622</v>
      </c>
      <c r="L1054" s="524" t="s">
        <v>1924</v>
      </c>
      <c r="M1054" s="527"/>
      <c r="N1054" s="524" t="s">
        <v>1924</v>
      </c>
      <c r="O1054" s="527"/>
      <c r="P1054" s="524" t="s">
        <v>1924</v>
      </c>
      <c r="Q1054" s="527"/>
      <c r="R1054" s="524" t="s">
        <v>1924</v>
      </c>
      <c r="S1054" s="527"/>
      <c r="T1054" s="524" t="s">
        <v>2864</v>
      </c>
      <c r="U1054" s="527" t="s">
        <v>3623</v>
      </c>
      <c r="V1054" s="524" t="s">
        <v>1924</v>
      </c>
      <c r="W1054" s="527"/>
      <c r="X1054" s="524" t="s">
        <v>2000</v>
      </c>
      <c r="Y1054" s="527" t="s">
        <v>3628</v>
      </c>
      <c r="Z1054" s="528"/>
      <c r="AA1054" s="528" t="s">
        <v>1029</v>
      </c>
      <c r="AB1054" s="528"/>
      <c r="AC1054" s="528"/>
      <c r="AD1054" s="528"/>
      <c r="AE1054" s="528"/>
      <c r="AF1054" s="528"/>
      <c r="AG1054" s="528"/>
      <c r="AH1054" s="528"/>
      <c r="AI1054" s="529" t="s">
        <v>2054</v>
      </c>
      <c r="AJ1054" s="529" t="s">
        <v>2054</v>
      </c>
      <c r="AK1054" s="523" t="s">
        <v>3624</v>
      </c>
      <c r="AL1054" s="523" t="s">
        <v>3627</v>
      </c>
    </row>
    <row r="1055" spans="1:38" ht="17.25" customHeight="1">
      <c r="A1055" s="518" t="str">
        <f t="shared" si="16"/>
        <v>A04AL076-00004 Finishing Work Masonry Work Insulation Mineral Wool (Rock Wool)     Minimum Density of 50 kg/m3  100mm≤THK</v>
      </c>
      <c r="B1055" s="523" t="s">
        <v>3629</v>
      </c>
      <c r="C1055" s="523"/>
      <c r="D1055" s="524" t="s">
        <v>3559</v>
      </c>
      <c r="E1055" s="525" t="s">
        <v>3560</v>
      </c>
      <c r="F1055" s="524" t="s">
        <v>2447</v>
      </c>
      <c r="G1055" s="525" t="s">
        <v>3561</v>
      </c>
      <c r="H1055" s="524" t="s">
        <v>3620</v>
      </c>
      <c r="I1055" s="525" t="s">
        <v>3621</v>
      </c>
      <c r="J1055" s="524" t="s">
        <v>2676</v>
      </c>
      <c r="K1055" s="527" t="s">
        <v>3622</v>
      </c>
      <c r="L1055" s="524" t="s">
        <v>1924</v>
      </c>
      <c r="M1055" s="527"/>
      <c r="N1055" s="524" t="s">
        <v>1924</v>
      </c>
      <c r="O1055" s="527"/>
      <c r="P1055" s="524" t="s">
        <v>1924</v>
      </c>
      <c r="Q1055" s="527"/>
      <c r="R1055" s="524" t="s">
        <v>1924</v>
      </c>
      <c r="S1055" s="527"/>
      <c r="T1055" s="524" t="s">
        <v>2864</v>
      </c>
      <c r="U1055" s="527" t="s">
        <v>3623</v>
      </c>
      <c r="V1055" s="524" t="s">
        <v>1924</v>
      </c>
      <c r="W1055" s="527"/>
      <c r="X1055" s="524" t="s">
        <v>2086</v>
      </c>
      <c r="Y1055" s="527" t="s">
        <v>3630</v>
      </c>
      <c r="Z1055" s="528"/>
      <c r="AA1055" s="528" t="s">
        <v>1029</v>
      </c>
      <c r="AB1055" s="528"/>
      <c r="AC1055" s="528"/>
      <c r="AD1055" s="528"/>
      <c r="AE1055" s="528"/>
      <c r="AF1055" s="528"/>
      <c r="AG1055" s="528"/>
      <c r="AH1055" s="528"/>
      <c r="AI1055" s="529" t="s">
        <v>2054</v>
      </c>
      <c r="AJ1055" s="529" t="s">
        <v>2054</v>
      </c>
      <c r="AK1055" s="523" t="s">
        <v>3624</v>
      </c>
      <c r="AL1055" s="523" t="s">
        <v>3629</v>
      </c>
    </row>
    <row r="1056" spans="1:38" ht="17.25" customHeight="1">
      <c r="A1056" s="518" t="str">
        <f t="shared" si="16"/>
        <v>A04AL076-00005 Finishing Work Masonry Work Insulation Glass Wool (Fiberglass)     Minimum Density of 50 kg/m3  THK&lt;50mm</v>
      </c>
      <c r="B1056" s="523" t="s">
        <v>3631</v>
      </c>
      <c r="C1056" s="523"/>
      <c r="D1056" s="524" t="s">
        <v>3559</v>
      </c>
      <c r="E1056" s="525" t="s">
        <v>3560</v>
      </c>
      <c r="F1056" s="524" t="s">
        <v>2447</v>
      </c>
      <c r="G1056" s="525" t="s">
        <v>3561</v>
      </c>
      <c r="H1056" s="524" t="s">
        <v>3620</v>
      </c>
      <c r="I1056" s="525" t="s">
        <v>3621</v>
      </c>
      <c r="J1056" s="524" t="s">
        <v>2679</v>
      </c>
      <c r="K1056" s="527" t="s">
        <v>3632</v>
      </c>
      <c r="L1056" s="524" t="s">
        <v>1924</v>
      </c>
      <c r="M1056" s="527"/>
      <c r="N1056" s="524" t="s">
        <v>1924</v>
      </c>
      <c r="O1056" s="527"/>
      <c r="P1056" s="524" t="s">
        <v>1924</v>
      </c>
      <c r="Q1056" s="527"/>
      <c r="R1056" s="524" t="s">
        <v>1924</v>
      </c>
      <c r="S1056" s="527"/>
      <c r="T1056" s="524" t="s">
        <v>2864</v>
      </c>
      <c r="U1056" s="527" t="s">
        <v>3623</v>
      </c>
      <c r="V1056" s="524" t="s">
        <v>1924</v>
      </c>
      <c r="W1056" s="527"/>
      <c r="X1056" s="524" t="s">
        <v>2950</v>
      </c>
      <c r="Y1056" s="527" t="s">
        <v>2960</v>
      </c>
      <c r="Z1056" s="528"/>
      <c r="AA1056" s="528" t="s">
        <v>1029</v>
      </c>
      <c r="AB1056" s="528"/>
      <c r="AC1056" s="528"/>
      <c r="AD1056" s="528"/>
      <c r="AE1056" s="528"/>
      <c r="AF1056" s="528"/>
      <c r="AG1056" s="528"/>
      <c r="AH1056" s="528"/>
      <c r="AI1056" s="529" t="s">
        <v>2054</v>
      </c>
      <c r="AJ1056" s="529" t="s">
        <v>2054</v>
      </c>
      <c r="AK1056" s="523" t="s">
        <v>3624</v>
      </c>
      <c r="AL1056" s="523" t="s">
        <v>3631</v>
      </c>
    </row>
    <row r="1057" spans="1:38" ht="17.25" customHeight="1">
      <c r="A1057" s="518" t="str">
        <f t="shared" si="16"/>
        <v>A04AL076-00006 Finishing Work Masonry Work Insulation Glass Wool (Fiberglass)     Minimum Density of 50 kg/m3  50mm≤THK&lt;75mm</v>
      </c>
      <c r="B1057" s="523" t="s">
        <v>3633</v>
      </c>
      <c r="C1057" s="523"/>
      <c r="D1057" s="524" t="s">
        <v>3559</v>
      </c>
      <c r="E1057" s="525" t="s">
        <v>3560</v>
      </c>
      <c r="F1057" s="524" t="s">
        <v>2447</v>
      </c>
      <c r="G1057" s="525" t="s">
        <v>3561</v>
      </c>
      <c r="H1057" s="524" t="s">
        <v>3620</v>
      </c>
      <c r="I1057" s="525" t="s">
        <v>3621</v>
      </c>
      <c r="J1057" s="524" t="s">
        <v>2679</v>
      </c>
      <c r="K1057" s="527" t="s">
        <v>3632</v>
      </c>
      <c r="L1057" s="524" t="s">
        <v>1924</v>
      </c>
      <c r="M1057" s="527"/>
      <c r="N1057" s="524" t="s">
        <v>1924</v>
      </c>
      <c r="O1057" s="527"/>
      <c r="P1057" s="524" t="s">
        <v>1924</v>
      </c>
      <c r="Q1057" s="527"/>
      <c r="R1057" s="524" t="s">
        <v>1924</v>
      </c>
      <c r="S1057" s="527"/>
      <c r="T1057" s="524" t="s">
        <v>2864</v>
      </c>
      <c r="U1057" s="527" t="s">
        <v>3623</v>
      </c>
      <c r="V1057" s="524" t="s">
        <v>1924</v>
      </c>
      <c r="W1057" s="527"/>
      <c r="X1057" s="524" t="s">
        <v>1992</v>
      </c>
      <c r="Y1057" s="527" t="s">
        <v>3626</v>
      </c>
      <c r="Z1057" s="528"/>
      <c r="AA1057" s="528" t="s">
        <v>1029</v>
      </c>
      <c r="AB1057" s="528"/>
      <c r="AC1057" s="528"/>
      <c r="AD1057" s="528"/>
      <c r="AE1057" s="528"/>
      <c r="AF1057" s="528"/>
      <c r="AG1057" s="528"/>
      <c r="AH1057" s="528"/>
      <c r="AI1057" s="529" t="s">
        <v>2054</v>
      </c>
      <c r="AJ1057" s="529" t="s">
        <v>2054</v>
      </c>
      <c r="AK1057" s="523" t="s">
        <v>3624</v>
      </c>
      <c r="AL1057" s="523" t="s">
        <v>3633</v>
      </c>
    </row>
    <row r="1058" spans="1:38" ht="17.25" customHeight="1">
      <c r="A1058" s="518" t="str">
        <f t="shared" si="16"/>
        <v>A04AL076-00007 Finishing Work Masonry Work Insulation Glass Wool (Fiberglass)     Minimum Density of 50 kg/m3  75mm≤THK&lt;100mm</v>
      </c>
      <c r="B1058" s="523" t="s">
        <v>3634</v>
      </c>
      <c r="C1058" s="523"/>
      <c r="D1058" s="524" t="s">
        <v>3559</v>
      </c>
      <c r="E1058" s="525" t="s">
        <v>3560</v>
      </c>
      <c r="F1058" s="524" t="s">
        <v>2447</v>
      </c>
      <c r="G1058" s="525" t="s">
        <v>3561</v>
      </c>
      <c r="H1058" s="524" t="s">
        <v>3620</v>
      </c>
      <c r="I1058" s="525" t="s">
        <v>3621</v>
      </c>
      <c r="J1058" s="524" t="s">
        <v>2679</v>
      </c>
      <c r="K1058" s="527" t="s">
        <v>3632</v>
      </c>
      <c r="L1058" s="524" t="s">
        <v>1924</v>
      </c>
      <c r="M1058" s="527"/>
      <c r="N1058" s="524" t="s">
        <v>1924</v>
      </c>
      <c r="O1058" s="527"/>
      <c r="P1058" s="524" t="s">
        <v>1924</v>
      </c>
      <c r="Q1058" s="527"/>
      <c r="R1058" s="524" t="s">
        <v>1924</v>
      </c>
      <c r="S1058" s="527"/>
      <c r="T1058" s="524" t="s">
        <v>2864</v>
      </c>
      <c r="U1058" s="527" t="s">
        <v>3623</v>
      </c>
      <c r="V1058" s="524" t="s">
        <v>1924</v>
      </c>
      <c r="W1058" s="527"/>
      <c r="X1058" s="524" t="s">
        <v>2000</v>
      </c>
      <c r="Y1058" s="527" t="s">
        <v>3628</v>
      </c>
      <c r="Z1058" s="528"/>
      <c r="AA1058" s="528" t="s">
        <v>1029</v>
      </c>
      <c r="AB1058" s="528"/>
      <c r="AC1058" s="528"/>
      <c r="AD1058" s="528"/>
      <c r="AE1058" s="528"/>
      <c r="AF1058" s="528"/>
      <c r="AG1058" s="528"/>
      <c r="AH1058" s="528"/>
      <c r="AI1058" s="529" t="s">
        <v>2054</v>
      </c>
      <c r="AJ1058" s="529" t="s">
        <v>2054</v>
      </c>
      <c r="AK1058" s="523" t="s">
        <v>3624</v>
      </c>
      <c r="AL1058" s="523" t="s">
        <v>3634</v>
      </c>
    </row>
    <row r="1059" spans="1:38" ht="17.25" customHeight="1">
      <c r="A1059" s="518" t="str">
        <f t="shared" si="16"/>
        <v>A04AL076-00008 Finishing Work Masonry Work Insulation Glass Wool (Fiberglass)     Minimum Density of 50 kg/m3  100mm≤THK</v>
      </c>
      <c r="B1059" s="523" t="s">
        <v>3635</v>
      </c>
      <c r="C1059" s="523"/>
      <c r="D1059" s="524" t="s">
        <v>3559</v>
      </c>
      <c r="E1059" s="525" t="s">
        <v>3560</v>
      </c>
      <c r="F1059" s="524" t="s">
        <v>2447</v>
      </c>
      <c r="G1059" s="525" t="s">
        <v>3561</v>
      </c>
      <c r="H1059" s="524" t="s">
        <v>3620</v>
      </c>
      <c r="I1059" s="525" t="s">
        <v>3621</v>
      </c>
      <c r="J1059" s="524" t="s">
        <v>2679</v>
      </c>
      <c r="K1059" s="527" t="s">
        <v>3632</v>
      </c>
      <c r="L1059" s="524" t="s">
        <v>1924</v>
      </c>
      <c r="M1059" s="527"/>
      <c r="N1059" s="524" t="s">
        <v>1924</v>
      </c>
      <c r="O1059" s="527"/>
      <c r="P1059" s="524" t="s">
        <v>1924</v>
      </c>
      <c r="Q1059" s="527"/>
      <c r="R1059" s="524" t="s">
        <v>1924</v>
      </c>
      <c r="S1059" s="527"/>
      <c r="T1059" s="524" t="s">
        <v>2864</v>
      </c>
      <c r="U1059" s="527" t="s">
        <v>3623</v>
      </c>
      <c r="V1059" s="524" t="s">
        <v>1924</v>
      </c>
      <c r="W1059" s="527"/>
      <c r="X1059" s="524" t="s">
        <v>2086</v>
      </c>
      <c r="Y1059" s="527" t="s">
        <v>3630</v>
      </c>
      <c r="Z1059" s="528"/>
      <c r="AA1059" s="528" t="s">
        <v>1029</v>
      </c>
      <c r="AB1059" s="528"/>
      <c r="AC1059" s="528"/>
      <c r="AD1059" s="528"/>
      <c r="AE1059" s="528"/>
      <c r="AF1059" s="528"/>
      <c r="AG1059" s="528"/>
      <c r="AH1059" s="528"/>
      <c r="AI1059" s="529" t="s">
        <v>2054</v>
      </c>
      <c r="AJ1059" s="529" t="s">
        <v>2054</v>
      </c>
      <c r="AK1059" s="523" t="s">
        <v>3624</v>
      </c>
      <c r="AL1059" s="523" t="s">
        <v>3635</v>
      </c>
    </row>
    <row r="1060" spans="1:38" ht="17.25" customHeight="1">
      <c r="A1060" s="518" t="str">
        <f t="shared" si="16"/>
        <v>A04AL076-00009 Finishing Work Masonry Work Insulation Polystyrene (Extruded Polystyrene(XPS) or Expanded Polystyrene(EPS))     Minimum Density of 25 kg/m3  THK&lt;50mm</v>
      </c>
      <c r="B1060" s="523" t="s">
        <v>3636</v>
      </c>
      <c r="C1060" s="523"/>
      <c r="D1060" s="524" t="s">
        <v>3559</v>
      </c>
      <c r="E1060" s="525" t="s">
        <v>3560</v>
      </c>
      <c r="F1060" s="524" t="s">
        <v>2447</v>
      </c>
      <c r="G1060" s="525" t="s">
        <v>3561</v>
      </c>
      <c r="H1060" s="524" t="s">
        <v>3620</v>
      </c>
      <c r="I1060" s="525" t="s">
        <v>3621</v>
      </c>
      <c r="J1060" s="524" t="s">
        <v>2991</v>
      </c>
      <c r="K1060" s="527" t="s">
        <v>3637</v>
      </c>
      <c r="L1060" s="524" t="s">
        <v>1924</v>
      </c>
      <c r="M1060" s="527"/>
      <c r="N1060" s="524" t="s">
        <v>1924</v>
      </c>
      <c r="O1060" s="527"/>
      <c r="P1060" s="524" t="s">
        <v>1924</v>
      </c>
      <c r="Q1060" s="527"/>
      <c r="R1060" s="524" t="s">
        <v>1924</v>
      </c>
      <c r="S1060" s="527"/>
      <c r="T1060" s="524" t="s">
        <v>3638</v>
      </c>
      <c r="U1060" s="527" t="s">
        <v>3639</v>
      </c>
      <c r="V1060" s="524" t="s">
        <v>1924</v>
      </c>
      <c r="W1060" s="527"/>
      <c r="X1060" s="524" t="s">
        <v>2950</v>
      </c>
      <c r="Y1060" s="527" t="s">
        <v>2960</v>
      </c>
      <c r="Z1060" s="528"/>
      <c r="AA1060" s="528" t="s">
        <v>1029</v>
      </c>
      <c r="AB1060" s="528"/>
      <c r="AC1060" s="528"/>
      <c r="AD1060" s="528"/>
      <c r="AE1060" s="528"/>
      <c r="AF1060" s="528"/>
      <c r="AG1060" s="528"/>
      <c r="AH1060" s="528"/>
      <c r="AI1060" s="529" t="s">
        <v>2054</v>
      </c>
      <c r="AJ1060" s="529" t="s">
        <v>2054</v>
      </c>
      <c r="AK1060" s="523" t="s">
        <v>3624</v>
      </c>
      <c r="AL1060" s="523" t="s">
        <v>3636</v>
      </c>
    </row>
    <row r="1061" spans="1:38" ht="17.25" customHeight="1">
      <c r="A1061" s="518" t="str">
        <f t="shared" si="16"/>
        <v>A04AL076-00010 Finishing Work Masonry Work Insulation Polystyrene (Extruded Polystyrene(XPS) or Expanded Polystyrene(EPS))     Minimum Density of 25 kg/m3  50mm≤THK&lt;75mm</v>
      </c>
      <c r="B1061" s="523" t="s">
        <v>3640</v>
      </c>
      <c r="C1061" s="523"/>
      <c r="D1061" s="524" t="s">
        <v>3559</v>
      </c>
      <c r="E1061" s="525" t="s">
        <v>3560</v>
      </c>
      <c r="F1061" s="524" t="s">
        <v>2447</v>
      </c>
      <c r="G1061" s="525" t="s">
        <v>3561</v>
      </c>
      <c r="H1061" s="524" t="s">
        <v>3620</v>
      </c>
      <c r="I1061" s="525" t="s">
        <v>3621</v>
      </c>
      <c r="J1061" s="524" t="s">
        <v>2991</v>
      </c>
      <c r="K1061" s="527" t="s">
        <v>3637</v>
      </c>
      <c r="L1061" s="524" t="s">
        <v>1924</v>
      </c>
      <c r="M1061" s="527"/>
      <c r="N1061" s="524" t="s">
        <v>1924</v>
      </c>
      <c r="O1061" s="527"/>
      <c r="P1061" s="524" t="s">
        <v>1924</v>
      </c>
      <c r="Q1061" s="527"/>
      <c r="R1061" s="524" t="s">
        <v>1924</v>
      </c>
      <c r="S1061" s="527"/>
      <c r="T1061" s="524" t="s">
        <v>3638</v>
      </c>
      <c r="U1061" s="527" t="s">
        <v>3639</v>
      </c>
      <c r="V1061" s="524" t="s">
        <v>1924</v>
      </c>
      <c r="W1061" s="527"/>
      <c r="X1061" s="524" t="s">
        <v>1992</v>
      </c>
      <c r="Y1061" s="527" t="s">
        <v>3626</v>
      </c>
      <c r="Z1061" s="528"/>
      <c r="AA1061" s="528" t="s">
        <v>1029</v>
      </c>
      <c r="AB1061" s="528"/>
      <c r="AC1061" s="528"/>
      <c r="AD1061" s="528"/>
      <c r="AE1061" s="528"/>
      <c r="AF1061" s="528"/>
      <c r="AG1061" s="528"/>
      <c r="AH1061" s="528"/>
      <c r="AI1061" s="529" t="s">
        <v>2054</v>
      </c>
      <c r="AJ1061" s="529" t="s">
        <v>2054</v>
      </c>
      <c r="AK1061" s="523" t="s">
        <v>3624</v>
      </c>
      <c r="AL1061" s="523" t="s">
        <v>3640</v>
      </c>
    </row>
    <row r="1062" spans="1:38" ht="17.25" customHeight="1">
      <c r="A1062" s="518" t="str">
        <f t="shared" si="16"/>
        <v>A04AL076-00011 Finishing Work Masonry Work Insulation Polystyrene (Extruded Polystyrene(XPS) or Expanded Polystyrene(EPS))     Minimum Density of 25 kg/m3  75mm≤THK&lt;100mm</v>
      </c>
      <c r="B1062" s="523" t="s">
        <v>3641</v>
      </c>
      <c r="C1062" s="523"/>
      <c r="D1062" s="524" t="s">
        <v>3559</v>
      </c>
      <c r="E1062" s="525" t="s">
        <v>3560</v>
      </c>
      <c r="F1062" s="524" t="s">
        <v>2447</v>
      </c>
      <c r="G1062" s="525" t="s">
        <v>3561</v>
      </c>
      <c r="H1062" s="524" t="s">
        <v>3620</v>
      </c>
      <c r="I1062" s="525" t="s">
        <v>3621</v>
      </c>
      <c r="J1062" s="524" t="s">
        <v>2991</v>
      </c>
      <c r="K1062" s="527" t="s">
        <v>3637</v>
      </c>
      <c r="L1062" s="524" t="s">
        <v>1924</v>
      </c>
      <c r="M1062" s="527"/>
      <c r="N1062" s="524" t="s">
        <v>1924</v>
      </c>
      <c r="O1062" s="527"/>
      <c r="P1062" s="524" t="s">
        <v>1924</v>
      </c>
      <c r="Q1062" s="527"/>
      <c r="R1062" s="524" t="s">
        <v>1924</v>
      </c>
      <c r="S1062" s="527"/>
      <c r="T1062" s="524" t="s">
        <v>3638</v>
      </c>
      <c r="U1062" s="527" t="s">
        <v>3639</v>
      </c>
      <c r="V1062" s="524" t="s">
        <v>1924</v>
      </c>
      <c r="W1062" s="527"/>
      <c r="X1062" s="524" t="s">
        <v>2000</v>
      </c>
      <c r="Y1062" s="527" t="s">
        <v>3628</v>
      </c>
      <c r="Z1062" s="528"/>
      <c r="AA1062" s="528" t="s">
        <v>1029</v>
      </c>
      <c r="AB1062" s="528"/>
      <c r="AC1062" s="528"/>
      <c r="AD1062" s="528"/>
      <c r="AE1062" s="528"/>
      <c r="AF1062" s="528"/>
      <c r="AG1062" s="528"/>
      <c r="AH1062" s="528"/>
      <c r="AI1062" s="529" t="s">
        <v>2054</v>
      </c>
      <c r="AJ1062" s="529" t="s">
        <v>2054</v>
      </c>
      <c r="AK1062" s="523" t="s">
        <v>3624</v>
      </c>
      <c r="AL1062" s="523" t="s">
        <v>3641</v>
      </c>
    </row>
    <row r="1063" spans="1:38" ht="17.25" customHeight="1">
      <c r="A1063" s="518" t="str">
        <f t="shared" si="16"/>
        <v>A04AL076-00012 Finishing Work Masonry Work Insulation Polystyrene (Extruded Polystyrene(XPS) or Expanded Polystyrene(EPS))     Minimum Density of 25 kg/m3  100mm≤THK</v>
      </c>
      <c r="B1063" s="523" t="s">
        <v>3642</v>
      </c>
      <c r="C1063" s="523"/>
      <c r="D1063" s="524" t="s">
        <v>3559</v>
      </c>
      <c r="E1063" s="525" t="s">
        <v>3560</v>
      </c>
      <c r="F1063" s="524" t="s">
        <v>2447</v>
      </c>
      <c r="G1063" s="525" t="s">
        <v>3561</v>
      </c>
      <c r="H1063" s="524" t="s">
        <v>3620</v>
      </c>
      <c r="I1063" s="525" t="s">
        <v>3621</v>
      </c>
      <c r="J1063" s="524" t="s">
        <v>2991</v>
      </c>
      <c r="K1063" s="527" t="s">
        <v>3637</v>
      </c>
      <c r="L1063" s="524" t="s">
        <v>1924</v>
      </c>
      <c r="M1063" s="527"/>
      <c r="N1063" s="524" t="s">
        <v>1924</v>
      </c>
      <c r="O1063" s="527"/>
      <c r="P1063" s="524" t="s">
        <v>1924</v>
      </c>
      <c r="Q1063" s="527"/>
      <c r="R1063" s="524" t="s">
        <v>1924</v>
      </c>
      <c r="S1063" s="527"/>
      <c r="T1063" s="524" t="s">
        <v>3638</v>
      </c>
      <c r="U1063" s="527" t="s">
        <v>3639</v>
      </c>
      <c r="V1063" s="524" t="s">
        <v>1924</v>
      </c>
      <c r="W1063" s="527"/>
      <c r="X1063" s="524" t="s">
        <v>2086</v>
      </c>
      <c r="Y1063" s="527" t="s">
        <v>3630</v>
      </c>
      <c r="Z1063" s="528"/>
      <c r="AA1063" s="528" t="s">
        <v>1029</v>
      </c>
      <c r="AB1063" s="528"/>
      <c r="AC1063" s="528"/>
      <c r="AD1063" s="528"/>
      <c r="AE1063" s="528"/>
      <c r="AF1063" s="528"/>
      <c r="AG1063" s="528"/>
      <c r="AH1063" s="528"/>
      <c r="AI1063" s="529" t="s">
        <v>2054</v>
      </c>
      <c r="AJ1063" s="529" t="s">
        <v>2054</v>
      </c>
      <c r="AK1063" s="523" t="s">
        <v>3624</v>
      </c>
      <c r="AL1063" s="523" t="s">
        <v>3642</v>
      </c>
    </row>
    <row r="1064" spans="1:38" ht="17.25" customHeight="1">
      <c r="A1064" s="518" t="str">
        <f t="shared" si="16"/>
        <v xml:space="preserve">A04AM077-00001 Finishing Work Painting Work External Wall Painting Acrylic Emulsion Paint       </v>
      </c>
      <c r="B1064" s="523" t="s">
        <v>3643</v>
      </c>
      <c r="C1064" s="523"/>
      <c r="D1064" s="524" t="s">
        <v>3559</v>
      </c>
      <c r="E1064" s="525" t="s">
        <v>3560</v>
      </c>
      <c r="F1064" s="524" t="s">
        <v>2452</v>
      </c>
      <c r="G1064" s="525" t="s">
        <v>3644</v>
      </c>
      <c r="H1064" s="524" t="s">
        <v>3645</v>
      </c>
      <c r="I1064" s="525" t="s">
        <v>3646</v>
      </c>
      <c r="J1064" s="524" t="s">
        <v>2682</v>
      </c>
      <c r="K1064" s="527" t="s">
        <v>3647</v>
      </c>
      <c r="L1064" s="524" t="s">
        <v>1924</v>
      </c>
      <c r="M1064" s="527"/>
      <c r="N1064" s="524" t="s">
        <v>1924</v>
      </c>
      <c r="O1064" s="527"/>
      <c r="P1064" s="524" t="s">
        <v>1924</v>
      </c>
      <c r="Q1064" s="527"/>
      <c r="R1064" s="524" t="s">
        <v>1924</v>
      </c>
      <c r="S1064" s="527"/>
      <c r="T1064" s="524" t="s">
        <v>1924</v>
      </c>
      <c r="U1064" s="527" t="s">
        <v>1924</v>
      </c>
      <c r="V1064" s="524" t="s">
        <v>1924</v>
      </c>
      <c r="W1064" s="527"/>
      <c r="X1064" s="524" t="s">
        <v>1924</v>
      </c>
      <c r="Y1064" s="527" t="s">
        <v>1924</v>
      </c>
      <c r="Z1064" s="528"/>
      <c r="AA1064" s="528" t="s">
        <v>1924</v>
      </c>
      <c r="AB1064" s="528"/>
      <c r="AC1064" s="528"/>
      <c r="AD1064" s="528"/>
      <c r="AE1064" s="528"/>
      <c r="AF1064" s="528"/>
      <c r="AG1064" s="528"/>
      <c r="AH1064" s="528"/>
      <c r="AI1064" s="529" t="s">
        <v>2054</v>
      </c>
      <c r="AJ1064" s="529" t="s">
        <v>2054</v>
      </c>
      <c r="AK1064" s="523" t="s">
        <v>3648</v>
      </c>
      <c r="AL1064" s="523" t="s">
        <v>3643</v>
      </c>
    </row>
    <row r="1065" spans="1:38" ht="17.25" customHeight="1">
      <c r="A1065" s="518" t="str">
        <f t="shared" si="16"/>
        <v xml:space="preserve">A04AM077-00002 Finishing Work Painting Work External Wall Painting Acrylic Emulsion Paint (Textured Type)       </v>
      </c>
      <c r="B1065" s="523" t="s">
        <v>3649</v>
      </c>
      <c r="C1065" s="523"/>
      <c r="D1065" s="524" t="s">
        <v>3559</v>
      </c>
      <c r="E1065" s="525" t="s">
        <v>3560</v>
      </c>
      <c r="F1065" s="524" t="s">
        <v>2452</v>
      </c>
      <c r="G1065" s="525" t="s">
        <v>3644</v>
      </c>
      <c r="H1065" s="524" t="s">
        <v>3645</v>
      </c>
      <c r="I1065" s="525" t="s">
        <v>3646</v>
      </c>
      <c r="J1065" s="524" t="s">
        <v>2685</v>
      </c>
      <c r="K1065" s="527" t="s">
        <v>3650</v>
      </c>
      <c r="L1065" s="524" t="s">
        <v>1924</v>
      </c>
      <c r="M1065" s="527"/>
      <c r="N1065" s="524" t="s">
        <v>1924</v>
      </c>
      <c r="O1065" s="527"/>
      <c r="P1065" s="524" t="s">
        <v>1924</v>
      </c>
      <c r="Q1065" s="527"/>
      <c r="R1065" s="524" t="s">
        <v>1924</v>
      </c>
      <c r="S1065" s="527"/>
      <c r="T1065" s="524" t="s">
        <v>1924</v>
      </c>
      <c r="U1065" s="527" t="s">
        <v>1924</v>
      </c>
      <c r="V1065" s="524" t="s">
        <v>1924</v>
      </c>
      <c r="W1065" s="527"/>
      <c r="X1065" s="524" t="s">
        <v>1924</v>
      </c>
      <c r="Y1065" s="527" t="s">
        <v>1924</v>
      </c>
      <c r="Z1065" s="528"/>
      <c r="AA1065" s="528" t="s">
        <v>1924</v>
      </c>
      <c r="AB1065" s="528"/>
      <c r="AC1065" s="528"/>
      <c r="AD1065" s="528"/>
      <c r="AE1065" s="528"/>
      <c r="AF1065" s="528"/>
      <c r="AG1065" s="528"/>
      <c r="AH1065" s="528"/>
      <c r="AI1065" s="529" t="s">
        <v>2054</v>
      </c>
      <c r="AJ1065" s="529" t="s">
        <v>2054</v>
      </c>
      <c r="AK1065" s="523" t="s">
        <v>3648</v>
      </c>
      <c r="AL1065" s="523" t="s">
        <v>3649</v>
      </c>
    </row>
    <row r="1066" spans="1:38" ht="17.25" customHeight="1">
      <c r="A1066" s="518" t="str">
        <f t="shared" si="16"/>
        <v xml:space="preserve">A04AM077-00003 Finishing Work Painting Work External Wall Painting Water Emulsion Paint       </v>
      </c>
      <c r="B1066" s="523" t="s">
        <v>3651</v>
      </c>
      <c r="C1066" s="523"/>
      <c r="D1066" s="524" t="s">
        <v>3559</v>
      </c>
      <c r="E1066" s="525" t="s">
        <v>3560</v>
      </c>
      <c r="F1066" s="524" t="s">
        <v>2452</v>
      </c>
      <c r="G1066" s="525" t="s">
        <v>3644</v>
      </c>
      <c r="H1066" s="524" t="s">
        <v>3645</v>
      </c>
      <c r="I1066" s="525" t="s">
        <v>3646</v>
      </c>
      <c r="J1066" s="524" t="s">
        <v>2688</v>
      </c>
      <c r="K1066" s="527" t="s">
        <v>3652</v>
      </c>
      <c r="L1066" s="524" t="s">
        <v>1924</v>
      </c>
      <c r="M1066" s="527"/>
      <c r="N1066" s="524" t="s">
        <v>1924</v>
      </c>
      <c r="O1066" s="527"/>
      <c r="P1066" s="524" t="s">
        <v>1924</v>
      </c>
      <c r="Q1066" s="527"/>
      <c r="R1066" s="524" t="s">
        <v>1924</v>
      </c>
      <c r="S1066" s="527"/>
      <c r="T1066" s="524" t="s">
        <v>1924</v>
      </c>
      <c r="U1066" s="527" t="s">
        <v>1924</v>
      </c>
      <c r="V1066" s="524" t="s">
        <v>1924</v>
      </c>
      <c r="W1066" s="527"/>
      <c r="X1066" s="524" t="s">
        <v>1924</v>
      </c>
      <c r="Y1066" s="527" t="s">
        <v>1924</v>
      </c>
      <c r="Z1066" s="528"/>
      <c r="AA1066" s="528" t="s">
        <v>1924</v>
      </c>
      <c r="AB1066" s="528"/>
      <c r="AC1066" s="528"/>
      <c r="AD1066" s="528"/>
      <c r="AE1066" s="528"/>
      <c r="AF1066" s="528"/>
      <c r="AG1066" s="528"/>
      <c r="AH1066" s="528"/>
      <c r="AI1066" s="529" t="s">
        <v>2054</v>
      </c>
      <c r="AJ1066" s="529" t="s">
        <v>2054</v>
      </c>
      <c r="AK1066" s="523" t="s">
        <v>3648</v>
      </c>
      <c r="AL1066" s="523" t="s">
        <v>3651</v>
      </c>
    </row>
    <row r="1067" spans="1:38" ht="17.25" customHeight="1">
      <c r="A1067" s="518" t="str">
        <f t="shared" si="16"/>
        <v xml:space="preserve">A04AM077-00004 Finishing Work Painting Work External Wall Painting Latex Paint       </v>
      </c>
      <c r="B1067" s="523" t="s">
        <v>3653</v>
      </c>
      <c r="C1067" s="523"/>
      <c r="D1067" s="524" t="s">
        <v>3559</v>
      </c>
      <c r="E1067" s="525" t="s">
        <v>3560</v>
      </c>
      <c r="F1067" s="524" t="s">
        <v>2452</v>
      </c>
      <c r="G1067" s="525" t="s">
        <v>3644</v>
      </c>
      <c r="H1067" s="524" t="s">
        <v>3645</v>
      </c>
      <c r="I1067" s="525" t="s">
        <v>3646</v>
      </c>
      <c r="J1067" s="524" t="s">
        <v>2691</v>
      </c>
      <c r="K1067" s="527" t="s">
        <v>3654</v>
      </c>
      <c r="L1067" s="524" t="s">
        <v>1924</v>
      </c>
      <c r="M1067" s="527"/>
      <c r="N1067" s="524" t="s">
        <v>1924</v>
      </c>
      <c r="O1067" s="527"/>
      <c r="P1067" s="524" t="s">
        <v>1924</v>
      </c>
      <c r="Q1067" s="527"/>
      <c r="R1067" s="524" t="s">
        <v>1924</v>
      </c>
      <c r="S1067" s="527"/>
      <c r="T1067" s="524" t="s">
        <v>1924</v>
      </c>
      <c r="U1067" s="527" t="s">
        <v>1924</v>
      </c>
      <c r="V1067" s="524" t="s">
        <v>1924</v>
      </c>
      <c r="W1067" s="527"/>
      <c r="X1067" s="524" t="s">
        <v>1924</v>
      </c>
      <c r="Y1067" s="527" t="s">
        <v>1924</v>
      </c>
      <c r="Z1067" s="528"/>
      <c r="AA1067" s="528" t="s">
        <v>1924</v>
      </c>
      <c r="AB1067" s="528"/>
      <c r="AC1067" s="528"/>
      <c r="AD1067" s="528"/>
      <c r="AE1067" s="528"/>
      <c r="AF1067" s="528"/>
      <c r="AG1067" s="528"/>
      <c r="AH1067" s="528"/>
      <c r="AI1067" s="529" t="s">
        <v>2054</v>
      </c>
      <c r="AJ1067" s="529" t="s">
        <v>2054</v>
      </c>
      <c r="AK1067" s="523" t="s">
        <v>3648</v>
      </c>
      <c r="AL1067" s="523" t="s">
        <v>3653</v>
      </c>
    </row>
    <row r="1068" spans="1:38" ht="17.25" customHeight="1">
      <c r="A1068" s="518" t="str">
        <f t="shared" si="16"/>
        <v xml:space="preserve">A04AM077-00005 Finishing Work Painting Work External Wall Painting Latex Paint (Textured Type)       </v>
      </c>
      <c r="B1068" s="523" t="s">
        <v>3655</v>
      </c>
      <c r="C1068" s="523"/>
      <c r="D1068" s="524" t="s">
        <v>3559</v>
      </c>
      <c r="E1068" s="525" t="s">
        <v>3560</v>
      </c>
      <c r="F1068" s="524" t="s">
        <v>2452</v>
      </c>
      <c r="G1068" s="525" t="s">
        <v>3644</v>
      </c>
      <c r="H1068" s="524" t="s">
        <v>3645</v>
      </c>
      <c r="I1068" s="525" t="s">
        <v>3646</v>
      </c>
      <c r="J1068" s="524" t="s">
        <v>2694</v>
      </c>
      <c r="K1068" s="527" t="s">
        <v>3656</v>
      </c>
      <c r="L1068" s="524" t="s">
        <v>1924</v>
      </c>
      <c r="M1068" s="527"/>
      <c r="N1068" s="524" t="s">
        <v>1924</v>
      </c>
      <c r="O1068" s="527"/>
      <c r="P1068" s="524" t="s">
        <v>1924</v>
      </c>
      <c r="Q1068" s="527"/>
      <c r="R1068" s="524" t="s">
        <v>1924</v>
      </c>
      <c r="S1068" s="527"/>
      <c r="T1068" s="524" t="s">
        <v>1924</v>
      </c>
      <c r="U1068" s="527" t="s">
        <v>1924</v>
      </c>
      <c r="V1068" s="524" t="s">
        <v>1924</v>
      </c>
      <c r="W1068" s="527"/>
      <c r="X1068" s="524" t="s">
        <v>1924</v>
      </c>
      <c r="Y1068" s="527" t="s">
        <v>1924</v>
      </c>
      <c r="Z1068" s="528"/>
      <c r="AA1068" s="528" t="s">
        <v>1924</v>
      </c>
      <c r="AB1068" s="528"/>
      <c r="AC1068" s="528"/>
      <c r="AD1068" s="528"/>
      <c r="AE1068" s="528"/>
      <c r="AF1068" s="528"/>
      <c r="AG1068" s="528"/>
      <c r="AH1068" s="528"/>
      <c r="AI1068" s="529" t="s">
        <v>2054</v>
      </c>
      <c r="AJ1068" s="529" t="s">
        <v>2054</v>
      </c>
      <c r="AK1068" s="523" t="s">
        <v>3648</v>
      </c>
      <c r="AL1068" s="523" t="s">
        <v>3655</v>
      </c>
    </row>
    <row r="1069" spans="1:38" ht="17.25" customHeight="1">
      <c r="A1069" s="518" t="str">
        <f t="shared" si="16"/>
        <v xml:space="preserve">A04AM077-00006 Finishing Work Painting Work External Wall Painting Epoxy Paint       </v>
      </c>
      <c r="B1069" s="523" t="s">
        <v>3657</v>
      </c>
      <c r="C1069" s="523"/>
      <c r="D1069" s="524" t="s">
        <v>3559</v>
      </c>
      <c r="E1069" s="525" t="s">
        <v>3560</v>
      </c>
      <c r="F1069" s="524" t="s">
        <v>2452</v>
      </c>
      <c r="G1069" s="525" t="s">
        <v>3644</v>
      </c>
      <c r="H1069" s="524" t="s">
        <v>3645</v>
      </c>
      <c r="I1069" s="525" t="s">
        <v>3646</v>
      </c>
      <c r="J1069" s="524" t="s">
        <v>2697</v>
      </c>
      <c r="K1069" s="527" t="s">
        <v>3658</v>
      </c>
      <c r="L1069" s="524" t="s">
        <v>1924</v>
      </c>
      <c r="M1069" s="527"/>
      <c r="N1069" s="524" t="s">
        <v>1924</v>
      </c>
      <c r="O1069" s="527"/>
      <c r="P1069" s="524" t="s">
        <v>1924</v>
      </c>
      <c r="Q1069" s="527"/>
      <c r="R1069" s="524" t="s">
        <v>1924</v>
      </c>
      <c r="S1069" s="527"/>
      <c r="T1069" s="524" t="s">
        <v>1924</v>
      </c>
      <c r="U1069" s="527" t="s">
        <v>1924</v>
      </c>
      <c r="V1069" s="524" t="s">
        <v>1924</v>
      </c>
      <c r="W1069" s="527"/>
      <c r="X1069" s="524" t="s">
        <v>1924</v>
      </c>
      <c r="Y1069" s="527" t="s">
        <v>1924</v>
      </c>
      <c r="Z1069" s="528"/>
      <c r="AA1069" s="528" t="s">
        <v>1924</v>
      </c>
      <c r="AB1069" s="528"/>
      <c r="AC1069" s="528"/>
      <c r="AD1069" s="528"/>
      <c r="AE1069" s="528"/>
      <c r="AF1069" s="528"/>
      <c r="AG1069" s="528"/>
      <c r="AH1069" s="528"/>
      <c r="AI1069" s="529" t="s">
        <v>2054</v>
      </c>
      <c r="AJ1069" s="529" t="s">
        <v>2054</v>
      </c>
      <c r="AK1069" s="523" t="s">
        <v>3648</v>
      </c>
      <c r="AL1069" s="523" t="s">
        <v>3657</v>
      </c>
    </row>
    <row r="1070" spans="1:38" ht="17.25" customHeight="1">
      <c r="A1070" s="518" t="str">
        <f t="shared" si="16"/>
        <v xml:space="preserve">A04AM077-00007 Finishing Work Painting Work External Wall Painting Stucco Finish       </v>
      </c>
      <c r="B1070" s="523" t="s">
        <v>3659</v>
      </c>
      <c r="C1070" s="523"/>
      <c r="D1070" s="524" t="s">
        <v>3559</v>
      </c>
      <c r="E1070" s="525" t="s">
        <v>3560</v>
      </c>
      <c r="F1070" s="524" t="s">
        <v>2452</v>
      </c>
      <c r="G1070" s="525" t="s">
        <v>3644</v>
      </c>
      <c r="H1070" s="524" t="s">
        <v>3645</v>
      </c>
      <c r="I1070" s="525" t="s">
        <v>3646</v>
      </c>
      <c r="J1070" s="524" t="s">
        <v>2701</v>
      </c>
      <c r="K1070" s="527" t="s">
        <v>3660</v>
      </c>
      <c r="L1070" s="524" t="s">
        <v>1924</v>
      </c>
      <c r="M1070" s="527"/>
      <c r="N1070" s="524" t="s">
        <v>1924</v>
      </c>
      <c r="O1070" s="527"/>
      <c r="P1070" s="524" t="s">
        <v>1924</v>
      </c>
      <c r="Q1070" s="527"/>
      <c r="R1070" s="524" t="s">
        <v>1924</v>
      </c>
      <c r="S1070" s="527"/>
      <c r="T1070" s="524" t="s">
        <v>1924</v>
      </c>
      <c r="U1070" s="527" t="s">
        <v>1924</v>
      </c>
      <c r="V1070" s="524" t="s">
        <v>1924</v>
      </c>
      <c r="W1070" s="527"/>
      <c r="X1070" s="524" t="s">
        <v>1924</v>
      </c>
      <c r="Y1070" s="527" t="s">
        <v>1924</v>
      </c>
      <c r="Z1070" s="528"/>
      <c r="AA1070" s="528" t="s">
        <v>1924</v>
      </c>
      <c r="AB1070" s="528"/>
      <c r="AC1070" s="528"/>
      <c r="AD1070" s="528"/>
      <c r="AE1070" s="528"/>
      <c r="AF1070" s="528"/>
      <c r="AG1070" s="528"/>
      <c r="AH1070" s="528"/>
      <c r="AI1070" s="529" t="s">
        <v>2054</v>
      </c>
      <c r="AJ1070" s="529" t="s">
        <v>2054</v>
      </c>
      <c r="AK1070" s="523" t="s">
        <v>3648</v>
      </c>
      <c r="AL1070" s="523" t="s">
        <v>3659</v>
      </c>
    </row>
    <row r="1071" spans="1:38" ht="17.25" customHeight="1">
      <c r="A1071" s="518" t="str">
        <f t="shared" si="16"/>
        <v xml:space="preserve">A04AM077-00008 Finishing Work Painting Work External Wall Painting Chemical Resistant Paint       </v>
      </c>
      <c r="B1071" s="523" t="s">
        <v>3661</v>
      </c>
      <c r="C1071" s="523"/>
      <c r="D1071" s="524" t="s">
        <v>3559</v>
      </c>
      <c r="E1071" s="525" t="s">
        <v>3560</v>
      </c>
      <c r="F1071" s="524" t="s">
        <v>2452</v>
      </c>
      <c r="G1071" s="525" t="s">
        <v>3644</v>
      </c>
      <c r="H1071" s="524" t="s">
        <v>3645</v>
      </c>
      <c r="I1071" s="525" t="s">
        <v>3646</v>
      </c>
      <c r="J1071" s="524" t="s">
        <v>3662</v>
      </c>
      <c r="K1071" s="527" t="s">
        <v>3663</v>
      </c>
      <c r="L1071" s="524" t="s">
        <v>1924</v>
      </c>
      <c r="M1071" s="527"/>
      <c r="N1071" s="524" t="s">
        <v>1924</v>
      </c>
      <c r="O1071" s="527"/>
      <c r="P1071" s="524" t="s">
        <v>1924</v>
      </c>
      <c r="Q1071" s="527"/>
      <c r="R1071" s="524" t="s">
        <v>1924</v>
      </c>
      <c r="S1071" s="527"/>
      <c r="T1071" s="524" t="s">
        <v>1924</v>
      </c>
      <c r="U1071" s="527" t="s">
        <v>1924</v>
      </c>
      <c r="V1071" s="524" t="s">
        <v>1924</v>
      </c>
      <c r="W1071" s="527"/>
      <c r="X1071" s="524" t="s">
        <v>1924</v>
      </c>
      <c r="Y1071" s="527" t="s">
        <v>1924</v>
      </c>
      <c r="Z1071" s="528"/>
      <c r="AA1071" s="528" t="s">
        <v>1924</v>
      </c>
      <c r="AB1071" s="528"/>
      <c r="AC1071" s="528"/>
      <c r="AD1071" s="528"/>
      <c r="AE1071" s="528"/>
      <c r="AF1071" s="528"/>
      <c r="AG1071" s="528"/>
      <c r="AH1071" s="528"/>
      <c r="AI1071" s="529" t="s">
        <v>2054</v>
      </c>
      <c r="AJ1071" s="529" t="s">
        <v>2054</v>
      </c>
      <c r="AK1071" s="523" t="s">
        <v>3648</v>
      </c>
      <c r="AL1071" s="523" t="s">
        <v>3661</v>
      </c>
    </row>
    <row r="1072" spans="1:38" ht="17.25" customHeight="1">
      <c r="A1072" s="518" t="str">
        <f t="shared" si="16"/>
        <v xml:space="preserve">A04AM078-00001 Finishing Work Painting Work Internal Wall Painting Acrylic Emulsion Paint       </v>
      </c>
      <c r="B1072" s="523" t="s">
        <v>3664</v>
      </c>
      <c r="C1072" s="523"/>
      <c r="D1072" s="524" t="s">
        <v>3559</v>
      </c>
      <c r="E1072" s="525" t="s">
        <v>3560</v>
      </c>
      <c r="F1072" s="524" t="s">
        <v>2452</v>
      </c>
      <c r="G1072" s="525" t="s">
        <v>3644</v>
      </c>
      <c r="H1072" s="524" t="s">
        <v>3665</v>
      </c>
      <c r="I1072" s="525" t="s">
        <v>3666</v>
      </c>
      <c r="J1072" s="524" t="s">
        <v>2682</v>
      </c>
      <c r="K1072" s="527" t="s">
        <v>3647</v>
      </c>
      <c r="L1072" s="524" t="s">
        <v>1924</v>
      </c>
      <c r="M1072" s="527"/>
      <c r="N1072" s="524" t="s">
        <v>1924</v>
      </c>
      <c r="O1072" s="527"/>
      <c r="P1072" s="524" t="s">
        <v>1924</v>
      </c>
      <c r="Q1072" s="527"/>
      <c r="R1072" s="524" t="s">
        <v>1924</v>
      </c>
      <c r="S1072" s="527"/>
      <c r="T1072" s="524" t="s">
        <v>1924</v>
      </c>
      <c r="U1072" s="527" t="s">
        <v>1924</v>
      </c>
      <c r="V1072" s="524" t="s">
        <v>1924</v>
      </c>
      <c r="W1072" s="527"/>
      <c r="X1072" s="524" t="s">
        <v>1924</v>
      </c>
      <c r="Y1072" s="527" t="s">
        <v>1924</v>
      </c>
      <c r="Z1072" s="528"/>
      <c r="AA1072" s="528" t="s">
        <v>1924</v>
      </c>
      <c r="AB1072" s="528"/>
      <c r="AC1072" s="528"/>
      <c r="AD1072" s="528"/>
      <c r="AE1072" s="528"/>
      <c r="AF1072" s="528"/>
      <c r="AG1072" s="528"/>
      <c r="AH1072" s="528"/>
      <c r="AI1072" s="529" t="s">
        <v>2054</v>
      </c>
      <c r="AJ1072" s="529" t="s">
        <v>2054</v>
      </c>
      <c r="AK1072" s="523" t="s">
        <v>3667</v>
      </c>
      <c r="AL1072" s="523" t="s">
        <v>3664</v>
      </c>
    </row>
    <row r="1073" spans="1:38" ht="17.25" customHeight="1">
      <c r="A1073" s="518" t="str">
        <f t="shared" si="16"/>
        <v xml:space="preserve">A04AM078-00002 Finishing Work Painting Work Internal Wall Painting Water Emulsion Paint       </v>
      </c>
      <c r="B1073" s="523" t="s">
        <v>3668</v>
      </c>
      <c r="C1073" s="523"/>
      <c r="D1073" s="524" t="s">
        <v>3559</v>
      </c>
      <c r="E1073" s="525" t="s">
        <v>3560</v>
      </c>
      <c r="F1073" s="524" t="s">
        <v>2452</v>
      </c>
      <c r="G1073" s="525" t="s">
        <v>3644</v>
      </c>
      <c r="H1073" s="524" t="s">
        <v>3665</v>
      </c>
      <c r="I1073" s="525" t="s">
        <v>3666</v>
      </c>
      <c r="J1073" s="524" t="s">
        <v>2688</v>
      </c>
      <c r="K1073" s="527" t="s">
        <v>3652</v>
      </c>
      <c r="L1073" s="524" t="s">
        <v>1924</v>
      </c>
      <c r="M1073" s="527"/>
      <c r="N1073" s="524" t="s">
        <v>1924</v>
      </c>
      <c r="O1073" s="527"/>
      <c r="P1073" s="524" t="s">
        <v>1924</v>
      </c>
      <c r="Q1073" s="527"/>
      <c r="R1073" s="524" t="s">
        <v>1924</v>
      </c>
      <c r="S1073" s="527"/>
      <c r="T1073" s="524" t="s">
        <v>1924</v>
      </c>
      <c r="U1073" s="527" t="s">
        <v>1924</v>
      </c>
      <c r="V1073" s="524" t="s">
        <v>1924</v>
      </c>
      <c r="W1073" s="527"/>
      <c r="X1073" s="524" t="s">
        <v>1924</v>
      </c>
      <c r="Y1073" s="527" t="s">
        <v>1924</v>
      </c>
      <c r="Z1073" s="528"/>
      <c r="AA1073" s="528" t="s">
        <v>1924</v>
      </c>
      <c r="AB1073" s="528"/>
      <c r="AC1073" s="528"/>
      <c r="AD1073" s="528"/>
      <c r="AE1073" s="528"/>
      <c r="AF1073" s="528"/>
      <c r="AG1073" s="528"/>
      <c r="AH1073" s="528"/>
      <c r="AI1073" s="529" t="s">
        <v>2054</v>
      </c>
      <c r="AJ1073" s="529" t="s">
        <v>2054</v>
      </c>
      <c r="AK1073" s="523" t="s">
        <v>3667</v>
      </c>
      <c r="AL1073" s="523" t="s">
        <v>3668</v>
      </c>
    </row>
    <row r="1074" spans="1:38" ht="17.25" customHeight="1">
      <c r="A1074" s="518" t="str">
        <f t="shared" si="16"/>
        <v xml:space="preserve">A04AM078-00003 Finishing Work Painting Work Internal Wall Painting Latex Paint       </v>
      </c>
      <c r="B1074" s="523" t="s">
        <v>3669</v>
      </c>
      <c r="C1074" s="523"/>
      <c r="D1074" s="524" t="s">
        <v>3559</v>
      </c>
      <c r="E1074" s="525" t="s">
        <v>3560</v>
      </c>
      <c r="F1074" s="524" t="s">
        <v>2452</v>
      </c>
      <c r="G1074" s="525" t="s">
        <v>3644</v>
      </c>
      <c r="H1074" s="524" t="s">
        <v>3665</v>
      </c>
      <c r="I1074" s="525" t="s">
        <v>3666</v>
      </c>
      <c r="J1074" s="524" t="s">
        <v>2691</v>
      </c>
      <c r="K1074" s="527" t="s">
        <v>3654</v>
      </c>
      <c r="L1074" s="524" t="s">
        <v>1924</v>
      </c>
      <c r="M1074" s="527"/>
      <c r="N1074" s="524" t="s">
        <v>1924</v>
      </c>
      <c r="O1074" s="527"/>
      <c r="P1074" s="524" t="s">
        <v>1924</v>
      </c>
      <c r="Q1074" s="527"/>
      <c r="R1074" s="524" t="s">
        <v>1924</v>
      </c>
      <c r="S1074" s="527"/>
      <c r="T1074" s="524" t="s">
        <v>1924</v>
      </c>
      <c r="U1074" s="527" t="s">
        <v>1924</v>
      </c>
      <c r="V1074" s="524" t="s">
        <v>1924</v>
      </c>
      <c r="W1074" s="527"/>
      <c r="X1074" s="524" t="s">
        <v>1924</v>
      </c>
      <c r="Y1074" s="527" t="s">
        <v>1924</v>
      </c>
      <c r="Z1074" s="528"/>
      <c r="AA1074" s="528" t="s">
        <v>1924</v>
      </c>
      <c r="AB1074" s="528"/>
      <c r="AC1074" s="528"/>
      <c r="AD1074" s="528"/>
      <c r="AE1074" s="528"/>
      <c r="AF1074" s="528"/>
      <c r="AG1074" s="528"/>
      <c r="AH1074" s="528"/>
      <c r="AI1074" s="529" t="s">
        <v>2054</v>
      </c>
      <c r="AJ1074" s="529" t="s">
        <v>2054</v>
      </c>
      <c r="AK1074" s="523" t="s">
        <v>3667</v>
      </c>
      <c r="AL1074" s="523" t="s">
        <v>3669</v>
      </c>
    </row>
    <row r="1075" spans="1:38" ht="17.25" customHeight="1">
      <c r="A1075" s="518" t="str">
        <f t="shared" si="16"/>
        <v xml:space="preserve">A04AM078-00004 Finishing Work Painting Work Internal Wall Painting Acid/Alkaline Resistant Paint       </v>
      </c>
      <c r="B1075" s="523" t="s">
        <v>3670</v>
      </c>
      <c r="C1075" s="523"/>
      <c r="D1075" s="524" t="s">
        <v>3559</v>
      </c>
      <c r="E1075" s="525" t="s">
        <v>3560</v>
      </c>
      <c r="F1075" s="524" t="s">
        <v>2452</v>
      </c>
      <c r="G1075" s="525" t="s">
        <v>3644</v>
      </c>
      <c r="H1075" s="524" t="s">
        <v>3665</v>
      </c>
      <c r="I1075" s="525" t="s">
        <v>3666</v>
      </c>
      <c r="J1075" s="524" t="s">
        <v>2704</v>
      </c>
      <c r="K1075" s="527" t="s">
        <v>3671</v>
      </c>
      <c r="L1075" s="524" t="s">
        <v>1924</v>
      </c>
      <c r="M1075" s="527"/>
      <c r="N1075" s="524" t="s">
        <v>1924</v>
      </c>
      <c r="O1075" s="527"/>
      <c r="P1075" s="524" t="s">
        <v>1924</v>
      </c>
      <c r="Q1075" s="527"/>
      <c r="R1075" s="524" t="s">
        <v>1924</v>
      </c>
      <c r="S1075" s="527"/>
      <c r="T1075" s="524" t="s">
        <v>1924</v>
      </c>
      <c r="U1075" s="527" t="s">
        <v>1924</v>
      </c>
      <c r="V1075" s="524" t="s">
        <v>1924</v>
      </c>
      <c r="W1075" s="527"/>
      <c r="X1075" s="524" t="s">
        <v>1924</v>
      </c>
      <c r="Y1075" s="527" t="s">
        <v>1924</v>
      </c>
      <c r="Z1075" s="528"/>
      <c r="AA1075" s="528" t="s">
        <v>1924</v>
      </c>
      <c r="AB1075" s="528"/>
      <c r="AC1075" s="528"/>
      <c r="AD1075" s="528"/>
      <c r="AE1075" s="528"/>
      <c r="AF1075" s="528"/>
      <c r="AG1075" s="528"/>
      <c r="AH1075" s="528"/>
      <c r="AI1075" s="529" t="s">
        <v>2054</v>
      </c>
      <c r="AJ1075" s="529" t="s">
        <v>2054</v>
      </c>
      <c r="AK1075" s="523" t="s">
        <v>3667</v>
      </c>
      <c r="AL1075" s="523" t="s">
        <v>3670</v>
      </c>
    </row>
    <row r="1076" spans="1:38" ht="17.25" customHeight="1">
      <c r="A1076" s="518" t="str">
        <f t="shared" si="16"/>
        <v xml:space="preserve">A04AM078-00005 Finishing Work Painting Work Internal Wall Painting Epoxy Paint       </v>
      </c>
      <c r="B1076" s="523" t="s">
        <v>3672</v>
      </c>
      <c r="C1076" s="523"/>
      <c r="D1076" s="524" t="s">
        <v>3559</v>
      </c>
      <c r="E1076" s="525" t="s">
        <v>3560</v>
      </c>
      <c r="F1076" s="524" t="s">
        <v>2452</v>
      </c>
      <c r="G1076" s="525" t="s">
        <v>3644</v>
      </c>
      <c r="H1076" s="524" t="s">
        <v>3665</v>
      </c>
      <c r="I1076" s="525" t="s">
        <v>3666</v>
      </c>
      <c r="J1076" s="524" t="s">
        <v>2697</v>
      </c>
      <c r="K1076" s="527" t="s">
        <v>3658</v>
      </c>
      <c r="L1076" s="524" t="s">
        <v>1924</v>
      </c>
      <c r="M1076" s="527"/>
      <c r="N1076" s="524" t="s">
        <v>1924</v>
      </c>
      <c r="O1076" s="527"/>
      <c r="P1076" s="524" t="s">
        <v>1924</v>
      </c>
      <c r="Q1076" s="527"/>
      <c r="R1076" s="524" t="s">
        <v>1924</v>
      </c>
      <c r="S1076" s="527"/>
      <c r="T1076" s="524" t="s">
        <v>1924</v>
      </c>
      <c r="U1076" s="527" t="s">
        <v>1924</v>
      </c>
      <c r="V1076" s="524" t="s">
        <v>1924</v>
      </c>
      <c r="W1076" s="527"/>
      <c r="X1076" s="524" t="s">
        <v>1924</v>
      </c>
      <c r="Y1076" s="527" t="s">
        <v>1924</v>
      </c>
      <c r="Z1076" s="528"/>
      <c r="AA1076" s="528" t="s">
        <v>1924</v>
      </c>
      <c r="AB1076" s="528"/>
      <c r="AC1076" s="528"/>
      <c r="AD1076" s="528"/>
      <c r="AE1076" s="528"/>
      <c r="AF1076" s="528"/>
      <c r="AG1076" s="528"/>
      <c r="AH1076" s="528"/>
      <c r="AI1076" s="529" t="s">
        <v>2054</v>
      </c>
      <c r="AJ1076" s="529" t="s">
        <v>2054</v>
      </c>
      <c r="AK1076" s="523" t="s">
        <v>3667</v>
      </c>
      <c r="AL1076" s="523" t="s">
        <v>3672</v>
      </c>
    </row>
    <row r="1077" spans="1:38" ht="17.25" customHeight="1">
      <c r="A1077" s="518" t="str">
        <f t="shared" si="16"/>
        <v xml:space="preserve">A04AM078-00006 Finishing Work Painting Work Internal Wall Painting Stucco Finish       </v>
      </c>
      <c r="B1077" s="523" t="s">
        <v>3673</v>
      </c>
      <c r="C1077" s="523"/>
      <c r="D1077" s="524" t="s">
        <v>3559</v>
      </c>
      <c r="E1077" s="525" t="s">
        <v>3560</v>
      </c>
      <c r="F1077" s="524" t="s">
        <v>2452</v>
      </c>
      <c r="G1077" s="525" t="s">
        <v>3644</v>
      </c>
      <c r="H1077" s="524" t="s">
        <v>3665</v>
      </c>
      <c r="I1077" s="525" t="s">
        <v>3666</v>
      </c>
      <c r="J1077" s="524" t="s">
        <v>2701</v>
      </c>
      <c r="K1077" s="527" t="s">
        <v>3660</v>
      </c>
      <c r="L1077" s="524" t="s">
        <v>1924</v>
      </c>
      <c r="M1077" s="527"/>
      <c r="N1077" s="524" t="s">
        <v>1924</v>
      </c>
      <c r="O1077" s="527"/>
      <c r="P1077" s="524" t="s">
        <v>1924</v>
      </c>
      <c r="Q1077" s="527"/>
      <c r="R1077" s="524" t="s">
        <v>1924</v>
      </c>
      <c r="S1077" s="527"/>
      <c r="T1077" s="524" t="s">
        <v>1924</v>
      </c>
      <c r="U1077" s="527" t="s">
        <v>1924</v>
      </c>
      <c r="V1077" s="524" t="s">
        <v>1924</v>
      </c>
      <c r="W1077" s="527"/>
      <c r="X1077" s="524" t="s">
        <v>1924</v>
      </c>
      <c r="Y1077" s="527" t="s">
        <v>1924</v>
      </c>
      <c r="Z1077" s="528"/>
      <c r="AA1077" s="528" t="s">
        <v>1924</v>
      </c>
      <c r="AB1077" s="528"/>
      <c r="AC1077" s="528"/>
      <c r="AD1077" s="528"/>
      <c r="AE1077" s="528"/>
      <c r="AF1077" s="528"/>
      <c r="AG1077" s="528"/>
      <c r="AH1077" s="528"/>
      <c r="AI1077" s="529" t="s">
        <v>2054</v>
      </c>
      <c r="AJ1077" s="529" t="s">
        <v>2054</v>
      </c>
      <c r="AK1077" s="523" t="s">
        <v>3667</v>
      </c>
      <c r="AL1077" s="523" t="s">
        <v>3673</v>
      </c>
    </row>
    <row r="1078" spans="1:38" ht="17.25" customHeight="1">
      <c r="A1078" s="518" t="str">
        <f t="shared" si="16"/>
        <v xml:space="preserve">A04AM078-00007 Finishing Work Painting Work Internal Wall Painting Anti-Dust Paint       </v>
      </c>
      <c r="B1078" s="523" t="s">
        <v>3674</v>
      </c>
      <c r="C1078" s="523"/>
      <c r="D1078" s="524" t="s">
        <v>3559</v>
      </c>
      <c r="E1078" s="525" t="s">
        <v>3560</v>
      </c>
      <c r="F1078" s="524" t="s">
        <v>2452</v>
      </c>
      <c r="G1078" s="525" t="s">
        <v>3644</v>
      </c>
      <c r="H1078" s="524" t="s">
        <v>3665</v>
      </c>
      <c r="I1078" s="525" t="s">
        <v>3666</v>
      </c>
      <c r="J1078" s="524" t="s">
        <v>2894</v>
      </c>
      <c r="K1078" s="527" t="s">
        <v>3675</v>
      </c>
      <c r="L1078" s="524" t="s">
        <v>1924</v>
      </c>
      <c r="M1078" s="527"/>
      <c r="N1078" s="524" t="s">
        <v>1924</v>
      </c>
      <c r="O1078" s="527"/>
      <c r="P1078" s="524" t="s">
        <v>1924</v>
      </c>
      <c r="Q1078" s="527"/>
      <c r="R1078" s="524" t="s">
        <v>1924</v>
      </c>
      <c r="S1078" s="527"/>
      <c r="T1078" s="524" t="s">
        <v>1924</v>
      </c>
      <c r="U1078" s="527" t="s">
        <v>1924</v>
      </c>
      <c r="V1078" s="524" t="s">
        <v>1924</v>
      </c>
      <c r="W1078" s="527"/>
      <c r="X1078" s="524" t="s">
        <v>1924</v>
      </c>
      <c r="Y1078" s="527" t="s">
        <v>1924</v>
      </c>
      <c r="Z1078" s="528"/>
      <c r="AA1078" s="528" t="s">
        <v>1924</v>
      </c>
      <c r="AB1078" s="528"/>
      <c r="AC1078" s="528"/>
      <c r="AD1078" s="528"/>
      <c r="AE1078" s="528"/>
      <c r="AF1078" s="528"/>
      <c r="AG1078" s="528"/>
      <c r="AH1078" s="528"/>
      <c r="AI1078" s="529" t="s">
        <v>2054</v>
      </c>
      <c r="AJ1078" s="529" t="s">
        <v>2054</v>
      </c>
      <c r="AK1078" s="523" t="s">
        <v>3667</v>
      </c>
      <c r="AL1078" s="523" t="s">
        <v>3674</v>
      </c>
    </row>
    <row r="1079" spans="1:38" ht="17.25" customHeight="1">
      <c r="A1079" s="518" t="str">
        <f t="shared" si="16"/>
        <v xml:space="preserve">A04AM078-00008 Finishing Work Painting Work Internal Wall Painting Epoxy Based Sealer       </v>
      </c>
      <c r="B1079" s="523" t="s">
        <v>3676</v>
      </c>
      <c r="C1079" s="523"/>
      <c r="D1079" s="524" t="s">
        <v>3559</v>
      </c>
      <c r="E1079" s="525" t="s">
        <v>3560</v>
      </c>
      <c r="F1079" s="524" t="s">
        <v>2452</v>
      </c>
      <c r="G1079" s="525" t="s">
        <v>3644</v>
      </c>
      <c r="H1079" s="524" t="s">
        <v>3665</v>
      </c>
      <c r="I1079" s="525" t="s">
        <v>3666</v>
      </c>
      <c r="J1079" s="524" t="s">
        <v>2899</v>
      </c>
      <c r="K1079" s="527" t="s">
        <v>3677</v>
      </c>
      <c r="L1079" s="524" t="s">
        <v>1924</v>
      </c>
      <c r="M1079" s="527"/>
      <c r="N1079" s="524" t="s">
        <v>1924</v>
      </c>
      <c r="O1079" s="527"/>
      <c r="P1079" s="524" t="s">
        <v>1924</v>
      </c>
      <c r="Q1079" s="527"/>
      <c r="R1079" s="524" t="s">
        <v>1924</v>
      </c>
      <c r="S1079" s="527"/>
      <c r="T1079" s="524" t="s">
        <v>1924</v>
      </c>
      <c r="U1079" s="527" t="s">
        <v>1924</v>
      </c>
      <c r="V1079" s="524" t="s">
        <v>1924</v>
      </c>
      <c r="W1079" s="527"/>
      <c r="X1079" s="524" t="s">
        <v>1924</v>
      </c>
      <c r="Y1079" s="527" t="s">
        <v>1924</v>
      </c>
      <c r="Z1079" s="528"/>
      <c r="AA1079" s="528" t="s">
        <v>1924</v>
      </c>
      <c r="AB1079" s="528"/>
      <c r="AC1079" s="528"/>
      <c r="AD1079" s="528"/>
      <c r="AE1079" s="528"/>
      <c r="AF1079" s="528"/>
      <c r="AG1079" s="528"/>
      <c r="AH1079" s="528"/>
      <c r="AI1079" s="529" t="s">
        <v>2054</v>
      </c>
      <c r="AJ1079" s="529" t="s">
        <v>2054</v>
      </c>
      <c r="AK1079" s="523" t="s">
        <v>3667</v>
      </c>
      <c r="AL1079" s="523" t="s">
        <v>3676</v>
      </c>
    </row>
    <row r="1080" spans="1:38" ht="17.25" customHeight="1">
      <c r="A1080" s="518" t="str">
        <f t="shared" si="16"/>
        <v xml:space="preserve">A04AM078-00009 Finishing Work Painting Work Internal Wall Painting Chemical Resistant Paint       </v>
      </c>
      <c r="B1080" s="523" t="s">
        <v>3678</v>
      </c>
      <c r="C1080" s="523"/>
      <c r="D1080" s="524" t="s">
        <v>3559</v>
      </c>
      <c r="E1080" s="525" t="s">
        <v>3560</v>
      </c>
      <c r="F1080" s="524" t="s">
        <v>2452</v>
      </c>
      <c r="G1080" s="525" t="s">
        <v>3644</v>
      </c>
      <c r="H1080" s="524" t="s">
        <v>3665</v>
      </c>
      <c r="I1080" s="525" t="s">
        <v>3666</v>
      </c>
      <c r="J1080" s="524" t="s">
        <v>3662</v>
      </c>
      <c r="K1080" s="527" t="s">
        <v>3663</v>
      </c>
      <c r="L1080" s="524" t="s">
        <v>1924</v>
      </c>
      <c r="M1080" s="527"/>
      <c r="N1080" s="524" t="s">
        <v>1924</v>
      </c>
      <c r="O1080" s="527"/>
      <c r="P1080" s="524" t="s">
        <v>1924</v>
      </c>
      <c r="Q1080" s="527"/>
      <c r="R1080" s="524" t="s">
        <v>1924</v>
      </c>
      <c r="S1080" s="527"/>
      <c r="T1080" s="524" t="s">
        <v>1924</v>
      </c>
      <c r="U1080" s="527" t="s">
        <v>1924</v>
      </c>
      <c r="V1080" s="524" t="s">
        <v>1924</v>
      </c>
      <c r="W1080" s="527"/>
      <c r="X1080" s="524" t="s">
        <v>1924</v>
      </c>
      <c r="Y1080" s="527" t="s">
        <v>1924</v>
      </c>
      <c r="Z1080" s="528"/>
      <c r="AA1080" s="528" t="s">
        <v>1924</v>
      </c>
      <c r="AB1080" s="528"/>
      <c r="AC1080" s="528"/>
      <c r="AD1080" s="528"/>
      <c r="AE1080" s="528"/>
      <c r="AF1080" s="528"/>
      <c r="AG1080" s="528"/>
      <c r="AH1080" s="528"/>
      <c r="AI1080" s="529" t="s">
        <v>2054</v>
      </c>
      <c r="AJ1080" s="529" t="s">
        <v>2054</v>
      </c>
      <c r="AK1080" s="523" t="s">
        <v>3667</v>
      </c>
      <c r="AL1080" s="523" t="s">
        <v>3678</v>
      </c>
    </row>
    <row r="1081" spans="1:38" ht="17.25" customHeight="1">
      <c r="A1081" s="518" t="str">
        <f t="shared" si="16"/>
        <v xml:space="preserve">A04AM079-00001 Finishing Work Painting Work Ceiling Painting Acrylic Emulsion Paint       </v>
      </c>
      <c r="B1081" s="523" t="s">
        <v>3679</v>
      </c>
      <c r="C1081" s="523"/>
      <c r="D1081" s="524" t="s">
        <v>3559</v>
      </c>
      <c r="E1081" s="525" t="s">
        <v>3560</v>
      </c>
      <c r="F1081" s="524" t="s">
        <v>2452</v>
      </c>
      <c r="G1081" s="525" t="s">
        <v>3644</v>
      </c>
      <c r="H1081" s="524" t="s">
        <v>3680</v>
      </c>
      <c r="I1081" s="525" t="s">
        <v>3681</v>
      </c>
      <c r="J1081" s="524" t="s">
        <v>2682</v>
      </c>
      <c r="K1081" s="527" t="s">
        <v>3647</v>
      </c>
      <c r="L1081" s="524" t="s">
        <v>1924</v>
      </c>
      <c r="M1081" s="527"/>
      <c r="N1081" s="524" t="s">
        <v>1924</v>
      </c>
      <c r="O1081" s="527"/>
      <c r="P1081" s="524" t="s">
        <v>1924</v>
      </c>
      <c r="Q1081" s="527"/>
      <c r="R1081" s="524" t="s">
        <v>1924</v>
      </c>
      <c r="S1081" s="527"/>
      <c r="T1081" s="524" t="s">
        <v>1924</v>
      </c>
      <c r="U1081" s="527" t="s">
        <v>1924</v>
      </c>
      <c r="V1081" s="524" t="s">
        <v>1924</v>
      </c>
      <c r="W1081" s="527"/>
      <c r="X1081" s="524" t="s">
        <v>1924</v>
      </c>
      <c r="Y1081" s="527" t="s">
        <v>1924</v>
      </c>
      <c r="Z1081" s="528"/>
      <c r="AA1081" s="528" t="s">
        <v>1924</v>
      </c>
      <c r="AB1081" s="528"/>
      <c r="AC1081" s="528"/>
      <c r="AD1081" s="528"/>
      <c r="AE1081" s="528"/>
      <c r="AF1081" s="528"/>
      <c r="AG1081" s="528"/>
      <c r="AH1081" s="528"/>
      <c r="AI1081" s="529" t="s">
        <v>2054</v>
      </c>
      <c r="AJ1081" s="529" t="s">
        <v>2054</v>
      </c>
      <c r="AK1081" s="523" t="s">
        <v>3682</v>
      </c>
      <c r="AL1081" s="523" t="s">
        <v>3679</v>
      </c>
    </row>
    <row r="1082" spans="1:38" ht="17.25" customHeight="1">
      <c r="A1082" s="518" t="str">
        <f t="shared" si="16"/>
        <v xml:space="preserve">A04AM079-00002 Finishing Work Painting Work Ceiling Painting Water Emulsion Paint       </v>
      </c>
      <c r="B1082" s="523" t="s">
        <v>3683</v>
      </c>
      <c r="C1082" s="523"/>
      <c r="D1082" s="524" t="s">
        <v>3559</v>
      </c>
      <c r="E1082" s="525" t="s">
        <v>3560</v>
      </c>
      <c r="F1082" s="524" t="s">
        <v>2452</v>
      </c>
      <c r="G1082" s="525" t="s">
        <v>3644</v>
      </c>
      <c r="H1082" s="524" t="s">
        <v>3680</v>
      </c>
      <c r="I1082" s="525" t="s">
        <v>3681</v>
      </c>
      <c r="J1082" s="524" t="s">
        <v>2688</v>
      </c>
      <c r="K1082" s="527" t="s">
        <v>3652</v>
      </c>
      <c r="L1082" s="524" t="s">
        <v>1924</v>
      </c>
      <c r="M1082" s="527"/>
      <c r="N1082" s="524" t="s">
        <v>1924</v>
      </c>
      <c r="O1082" s="527"/>
      <c r="P1082" s="524" t="s">
        <v>1924</v>
      </c>
      <c r="Q1082" s="527"/>
      <c r="R1082" s="524" t="s">
        <v>1924</v>
      </c>
      <c r="S1082" s="527"/>
      <c r="T1082" s="524" t="s">
        <v>1924</v>
      </c>
      <c r="U1082" s="527" t="s">
        <v>1924</v>
      </c>
      <c r="V1082" s="524" t="s">
        <v>1924</v>
      </c>
      <c r="W1082" s="527"/>
      <c r="X1082" s="524" t="s">
        <v>1924</v>
      </c>
      <c r="Y1082" s="527" t="s">
        <v>1924</v>
      </c>
      <c r="Z1082" s="528"/>
      <c r="AA1082" s="528" t="s">
        <v>1924</v>
      </c>
      <c r="AB1082" s="528"/>
      <c r="AC1082" s="528"/>
      <c r="AD1082" s="528"/>
      <c r="AE1082" s="528"/>
      <c r="AF1082" s="528"/>
      <c r="AG1082" s="528"/>
      <c r="AH1082" s="528"/>
      <c r="AI1082" s="529" t="s">
        <v>2054</v>
      </c>
      <c r="AJ1082" s="529" t="s">
        <v>2054</v>
      </c>
      <c r="AK1082" s="523" t="s">
        <v>3682</v>
      </c>
      <c r="AL1082" s="523" t="s">
        <v>3683</v>
      </c>
    </row>
    <row r="1083" spans="1:38" ht="17.25" customHeight="1">
      <c r="A1083" s="518" t="str">
        <f t="shared" si="16"/>
        <v xml:space="preserve">A04AM079-00003 Finishing Work Painting Work Ceiling Painting Latex Paint       </v>
      </c>
      <c r="B1083" s="523" t="s">
        <v>3684</v>
      </c>
      <c r="C1083" s="523"/>
      <c r="D1083" s="524" t="s">
        <v>3559</v>
      </c>
      <c r="E1083" s="525" t="s">
        <v>3560</v>
      </c>
      <c r="F1083" s="524" t="s">
        <v>2452</v>
      </c>
      <c r="G1083" s="525" t="s">
        <v>3644</v>
      </c>
      <c r="H1083" s="524" t="s">
        <v>3680</v>
      </c>
      <c r="I1083" s="525" t="s">
        <v>3681</v>
      </c>
      <c r="J1083" s="524" t="s">
        <v>2691</v>
      </c>
      <c r="K1083" s="527" t="s">
        <v>3654</v>
      </c>
      <c r="L1083" s="524" t="s">
        <v>1924</v>
      </c>
      <c r="M1083" s="527"/>
      <c r="N1083" s="524" t="s">
        <v>1924</v>
      </c>
      <c r="O1083" s="527"/>
      <c r="P1083" s="524" t="s">
        <v>1924</v>
      </c>
      <c r="Q1083" s="527"/>
      <c r="R1083" s="524" t="s">
        <v>1924</v>
      </c>
      <c r="S1083" s="527"/>
      <c r="T1083" s="524" t="s">
        <v>1924</v>
      </c>
      <c r="U1083" s="527" t="s">
        <v>1924</v>
      </c>
      <c r="V1083" s="524" t="s">
        <v>1924</v>
      </c>
      <c r="W1083" s="527"/>
      <c r="X1083" s="524" t="s">
        <v>1924</v>
      </c>
      <c r="Y1083" s="527" t="s">
        <v>1924</v>
      </c>
      <c r="Z1083" s="528"/>
      <c r="AA1083" s="528" t="s">
        <v>1924</v>
      </c>
      <c r="AB1083" s="528"/>
      <c r="AC1083" s="528"/>
      <c r="AD1083" s="528"/>
      <c r="AE1083" s="528"/>
      <c r="AF1083" s="528"/>
      <c r="AG1083" s="528"/>
      <c r="AH1083" s="528"/>
      <c r="AI1083" s="529" t="s">
        <v>2054</v>
      </c>
      <c r="AJ1083" s="529" t="s">
        <v>2054</v>
      </c>
      <c r="AK1083" s="523" t="s">
        <v>3682</v>
      </c>
      <c r="AL1083" s="523" t="s">
        <v>3684</v>
      </c>
    </row>
    <row r="1084" spans="1:38" ht="17.25" customHeight="1">
      <c r="A1084" s="518" t="str">
        <f t="shared" si="16"/>
        <v xml:space="preserve">A04AM079-00004 Finishing Work Painting Work Ceiling Painting Acid/Alkaline Resistant Paint       </v>
      </c>
      <c r="B1084" s="523" t="s">
        <v>3685</v>
      </c>
      <c r="C1084" s="523"/>
      <c r="D1084" s="524" t="s">
        <v>3559</v>
      </c>
      <c r="E1084" s="525" t="s">
        <v>3560</v>
      </c>
      <c r="F1084" s="524" t="s">
        <v>2452</v>
      </c>
      <c r="G1084" s="525" t="s">
        <v>3644</v>
      </c>
      <c r="H1084" s="524" t="s">
        <v>3680</v>
      </c>
      <c r="I1084" s="525" t="s">
        <v>3681</v>
      </c>
      <c r="J1084" s="524" t="s">
        <v>2704</v>
      </c>
      <c r="K1084" s="527" t="s">
        <v>3671</v>
      </c>
      <c r="L1084" s="524" t="s">
        <v>1924</v>
      </c>
      <c r="M1084" s="527"/>
      <c r="N1084" s="524" t="s">
        <v>1924</v>
      </c>
      <c r="O1084" s="527"/>
      <c r="P1084" s="524" t="s">
        <v>1924</v>
      </c>
      <c r="Q1084" s="527"/>
      <c r="R1084" s="524" t="s">
        <v>1924</v>
      </c>
      <c r="S1084" s="527"/>
      <c r="T1084" s="524" t="s">
        <v>1924</v>
      </c>
      <c r="U1084" s="527" t="s">
        <v>1924</v>
      </c>
      <c r="V1084" s="524" t="s">
        <v>1924</v>
      </c>
      <c r="W1084" s="527"/>
      <c r="X1084" s="524" t="s">
        <v>1924</v>
      </c>
      <c r="Y1084" s="527" t="s">
        <v>1924</v>
      </c>
      <c r="Z1084" s="528"/>
      <c r="AA1084" s="528" t="s">
        <v>1924</v>
      </c>
      <c r="AB1084" s="528"/>
      <c r="AC1084" s="528"/>
      <c r="AD1084" s="528"/>
      <c r="AE1084" s="528"/>
      <c r="AF1084" s="528"/>
      <c r="AG1084" s="528"/>
      <c r="AH1084" s="528"/>
      <c r="AI1084" s="529" t="s">
        <v>2054</v>
      </c>
      <c r="AJ1084" s="529" t="s">
        <v>2054</v>
      </c>
      <c r="AK1084" s="523" t="s">
        <v>3682</v>
      </c>
      <c r="AL1084" s="523" t="s">
        <v>3685</v>
      </c>
    </row>
    <row r="1085" spans="1:38" ht="17.25" customHeight="1">
      <c r="A1085" s="518" t="str">
        <f t="shared" si="16"/>
        <v xml:space="preserve">A04AM079-00005 Finishing Work Painting Work Ceiling Painting Anti-Dust Paint       </v>
      </c>
      <c r="B1085" s="523" t="s">
        <v>3686</v>
      </c>
      <c r="C1085" s="523"/>
      <c r="D1085" s="524" t="s">
        <v>3559</v>
      </c>
      <c r="E1085" s="525" t="s">
        <v>3560</v>
      </c>
      <c r="F1085" s="524" t="s">
        <v>2452</v>
      </c>
      <c r="G1085" s="525" t="s">
        <v>3644</v>
      </c>
      <c r="H1085" s="524" t="s">
        <v>3680</v>
      </c>
      <c r="I1085" s="525" t="s">
        <v>3681</v>
      </c>
      <c r="J1085" s="524" t="s">
        <v>2894</v>
      </c>
      <c r="K1085" s="527" t="s">
        <v>3675</v>
      </c>
      <c r="L1085" s="524" t="s">
        <v>1924</v>
      </c>
      <c r="M1085" s="527"/>
      <c r="N1085" s="524" t="s">
        <v>1924</v>
      </c>
      <c r="O1085" s="527"/>
      <c r="P1085" s="524" t="s">
        <v>1924</v>
      </c>
      <c r="Q1085" s="527"/>
      <c r="R1085" s="524" t="s">
        <v>1924</v>
      </c>
      <c r="S1085" s="527"/>
      <c r="T1085" s="524" t="s">
        <v>1924</v>
      </c>
      <c r="U1085" s="527" t="s">
        <v>1924</v>
      </c>
      <c r="V1085" s="524" t="s">
        <v>1924</v>
      </c>
      <c r="W1085" s="527"/>
      <c r="X1085" s="524" t="s">
        <v>1924</v>
      </c>
      <c r="Y1085" s="527" t="s">
        <v>1924</v>
      </c>
      <c r="Z1085" s="528"/>
      <c r="AA1085" s="528" t="s">
        <v>1924</v>
      </c>
      <c r="AB1085" s="528"/>
      <c r="AC1085" s="528"/>
      <c r="AD1085" s="528"/>
      <c r="AE1085" s="528"/>
      <c r="AF1085" s="528"/>
      <c r="AG1085" s="528"/>
      <c r="AH1085" s="528"/>
      <c r="AI1085" s="529" t="s">
        <v>2054</v>
      </c>
      <c r="AJ1085" s="529" t="s">
        <v>2054</v>
      </c>
      <c r="AK1085" s="523" t="s">
        <v>3682</v>
      </c>
      <c r="AL1085" s="523" t="s">
        <v>3686</v>
      </c>
    </row>
    <row r="1086" spans="1:38" ht="17.25" customHeight="1">
      <c r="A1086" s="518" t="str">
        <f t="shared" si="16"/>
        <v xml:space="preserve">A04AM079-00006 Finishing Work Painting Work Ceiling Painting Epoxy Paint       </v>
      </c>
      <c r="B1086" s="523" t="s">
        <v>3687</v>
      </c>
      <c r="C1086" s="523"/>
      <c r="D1086" s="524" t="s">
        <v>3559</v>
      </c>
      <c r="E1086" s="525" t="s">
        <v>3560</v>
      </c>
      <c r="F1086" s="524" t="s">
        <v>2452</v>
      </c>
      <c r="G1086" s="525" t="s">
        <v>3644</v>
      </c>
      <c r="H1086" s="524" t="s">
        <v>3680</v>
      </c>
      <c r="I1086" s="525" t="s">
        <v>3681</v>
      </c>
      <c r="J1086" s="524" t="s">
        <v>2697</v>
      </c>
      <c r="K1086" s="527" t="s">
        <v>3658</v>
      </c>
      <c r="L1086" s="524" t="s">
        <v>1924</v>
      </c>
      <c r="M1086" s="527"/>
      <c r="N1086" s="524" t="s">
        <v>1924</v>
      </c>
      <c r="O1086" s="527"/>
      <c r="P1086" s="524" t="s">
        <v>1924</v>
      </c>
      <c r="Q1086" s="527"/>
      <c r="R1086" s="524" t="s">
        <v>1924</v>
      </c>
      <c r="S1086" s="527"/>
      <c r="T1086" s="524" t="s">
        <v>1924</v>
      </c>
      <c r="U1086" s="527" t="s">
        <v>1924</v>
      </c>
      <c r="V1086" s="524" t="s">
        <v>1924</v>
      </c>
      <c r="W1086" s="527"/>
      <c r="X1086" s="524" t="s">
        <v>1924</v>
      </c>
      <c r="Y1086" s="527" t="s">
        <v>1924</v>
      </c>
      <c r="Z1086" s="528"/>
      <c r="AA1086" s="528" t="s">
        <v>1924</v>
      </c>
      <c r="AB1086" s="528"/>
      <c r="AC1086" s="528"/>
      <c r="AD1086" s="528"/>
      <c r="AE1086" s="528"/>
      <c r="AF1086" s="528"/>
      <c r="AG1086" s="528"/>
      <c r="AH1086" s="528"/>
      <c r="AI1086" s="529" t="s">
        <v>2054</v>
      </c>
      <c r="AJ1086" s="529" t="s">
        <v>2054</v>
      </c>
      <c r="AK1086" s="523" t="s">
        <v>3682</v>
      </c>
      <c r="AL1086" s="523" t="s">
        <v>3687</v>
      </c>
    </row>
    <row r="1087" spans="1:38" ht="17.25" customHeight="1">
      <c r="A1087" s="518" t="str">
        <f t="shared" si="16"/>
        <v xml:space="preserve">A04AM080-00001 Finishing Work Painting Work Floor Painting Acrylic Emulsion Paint       </v>
      </c>
      <c r="B1087" s="523" t="s">
        <v>3688</v>
      </c>
      <c r="C1087" s="523"/>
      <c r="D1087" s="524" t="s">
        <v>3559</v>
      </c>
      <c r="E1087" s="525" t="s">
        <v>3560</v>
      </c>
      <c r="F1087" s="524" t="s">
        <v>2452</v>
      </c>
      <c r="G1087" s="525" t="s">
        <v>3644</v>
      </c>
      <c r="H1087" s="524" t="s">
        <v>3689</v>
      </c>
      <c r="I1087" s="525" t="s">
        <v>3690</v>
      </c>
      <c r="J1087" s="524" t="s">
        <v>2682</v>
      </c>
      <c r="K1087" s="527" t="s">
        <v>3647</v>
      </c>
      <c r="L1087" s="524" t="s">
        <v>1924</v>
      </c>
      <c r="M1087" s="527"/>
      <c r="N1087" s="524" t="s">
        <v>1924</v>
      </c>
      <c r="O1087" s="527"/>
      <c r="P1087" s="524" t="s">
        <v>1924</v>
      </c>
      <c r="Q1087" s="527"/>
      <c r="R1087" s="524" t="s">
        <v>1924</v>
      </c>
      <c r="S1087" s="527"/>
      <c r="T1087" s="524" t="s">
        <v>1924</v>
      </c>
      <c r="U1087" s="527" t="s">
        <v>1924</v>
      </c>
      <c r="V1087" s="524" t="s">
        <v>1924</v>
      </c>
      <c r="W1087" s="527"/>
      <c r="X1087" s="524" t="s">
        <v>1924</v>
      </c>
      <c r="Y1087" s="527" t="s">
        <v>1924</v>
      </c>
      <c r="Z1087" s="528"/>
      <c r="AA1087" s="528" t="s">
        <v>1924</v>
      </c>
      <c r="AB1087" s="528"/>
      <c r="AC1087" s="528"/>
      <c r="AD1087" s="528"/>
      <c r="AE1087" s="528"/>
      <c r="AF1087" s="528"/>
      <c r="AG1087" s="528"/>
      <c r="AH1087" s="528"/>
      <c r="AI1087" s="529" t="s">
        <v>2054</v>
      </c>
      <c r="AJ1087" s="529" t="s">
        <v>2054</v>
      </c>
      <c r="AK1087" s="523" t="s">
        <v>3691</v>
      </c>
      <c r="AL1087" s="523" t="s">
        <v>3688</v>
      </c>
    </row>
    <row r="1088" spans="1:38" ht="17.25" customHeight="1">
      <c r="A1088" s="518" t="str">
        <f t="shared" si="16"/>
        <v xml:space="preserve">A04AM080-00002 Finishing Work Painting Work Floor Painting Water Emulsion Paint       </v>
      </c>
      <c r="B1088" s="523" t="s">
        <v>3692</v>
      </c>
      <c r="C1088" s="523"/>
      <c r="D1088" s="524" t="s">
        <v>3559</v>
      </c>
      <c r="E1088" s="525" t="s">
        <v>3560</v>
      </c>
      <c r="F1088" s="524" t="s">
        <v>2452</v>
      </c>
      <c r="G1088" s="525" t="s">
        <v>3644</v>
      </c>
      <c r="H1088" s="524" t="s">
        <v>3689</v>
      </c>
      <c r="I1088" s="525" t="s">
        <v>3690</v>
      </c>
      <c r="J1088" s="524" t="s">
        <v>2688</v>
      </c>
      <c r="K1088" s="527" t="s">
        <v>3652</v>
      </c>
      <c r="L1088" s="524" t="s">
        <v>1924</v>
      </c>
      <c r="M1088" s="527"/>
      <c r="N1088" s="524" t="s">
        <v>1924</v>
      </c>
      <c r="O1088" s="527"/>
      <c r="P1088" s="524" t="s">
        <v>1924</v>
      </c>
      <c r="Q1088" s="527"/>
      <c r="R1088" s="524" t="s">
        <v>1924</v>
      </c>
      <c r="S1088" s="527"/>
      <c r="T1088" s="524" t="s">
        <v>1924</v>
      </c>
      <c r="U1088" s="527" t="s">
        <v>1924</v>
      </c>
      <c r="V1088" s="524" t="s">
        <v>1924</v>
      </c>
      <c r="W1088" s="527"/>
      <c r="X1088" s="524" t="s">
        <v>1924</v>
      </c>
      <c r="Y1088" s="527" t="s">
        <v>1924</v>
      </c>
      <c r="Z1088" s="528"/>
      <c r="AA1088" s="528" t="s">
        <v>1924</v>
      </c>
      <c r="AB1088" s="528"/>
      <c r="AC1088" s="528"/>
      <c r="AD1088" s="528"/>
      <c r="AE1088" s="528"/>
      <c r="AF1088" s="528"/>
      <c r="AG1088" s="528"/>
      <c r="AH1088" s="528"/>
      <c r="AI1088" s="529" t="s">
        <v>2054</v>
      </c>
      <c r="AJ1088" s="529" t="s">
        <v>2054</v>
      </c>
      <c r="AK1088" s="523" t="s">
        <v>3691</v>
      </c>
      <c r="AL1088" s="523" t="s">
        <v>3692</v>
      </c>
    </row>
    <row r="1089" spans="1:38" ht="17.25" customHeight="1">
      <c r="A1089" s="518" t="str">
        <f t="shared" si="16"/>
        <v xml:space="preserve">A04AM080-00003 Finishing Work Painting Work Floor Painting Acid/Alkaline Resistant Paint       </v>
      </c>
      <c r="B1089" s="523" t="s">
        <v>3693</v>
      </c>
      <c r="C1089" s="523"/>
      <c r="D1089" s="524" t="s">
        <v>3559</v>
      </c>
      <c r="E1089" s="525" t="s">
        <v>3560</v>
      </c>
      <c r="F1089" s="524" t="s">
        <v>2452</v>
      </c>
      <c r="G1089" s="525" t="s">
        <v>3644</v>
      </c>
      <c r="H1089" s="524" t="s">
        <v>3689</v>
      </c>
      <c r="I1089" s="525" t="s">
        <v>3690</v>
      </c>
      <c r="J1089" s="524" t="s">
        <v>2704</v>
      </c>
      <c r="K1089" s="527" t="s">
        <v>3671</v>
      </c>
      <c r="L1089" s="524" t="s">
        <v>1924</v>
      </c>
      <c r="M1089" s="527"/>
      <c r="N1089" s="524" t="s">
        <v>1924</v>
      </c>
      <c r="O1089" s="527"/>
      <c r="P1089" s="524" t="s">
        <v>1924</v>
      </c>
      <c r="Q1089" s="527"/>
      <c r="R1089" s="524" t="s">
        <v>1924</v>
      </c>
      <c r="S1089" s="527"/>
      <c r="T1089" s="524" t="s">
        <v>1924</v>
      </c>
      <c r="U1089" s="527" t="s">
        <v>1924</v>
      </c>
      <c r="V1089" s="524" t="s">
        <v>1924</v>
      </c>
      <c r="W1089" s="527"/>
      <c r="X1089" s="524" t="s">
        <v>1924</v>
      </c>
      <c r="Y1089" s="527" t="s">
        <v>1924</v>
      </c>
      <c r="Z1089" s="528"/>
      <c r="AA1089" s="528" t="s">
        <v>1924</v>
      </c>
      <c r="AB1089" s="528"/>
      <c r="AC1089" s="528"/>
      <c r="AD1089" s="528"/>
      <c r="AE1089" s="528"/>
      <c r="AF1089" s="528"/>
      <c r="AG1089" s="528"/>
      <c r="AH1089" s="528"/>
      <c r="AI1089" s="529" t="s">
        <v>2054</v>
      </c>
      <c r="AJ1089" s="529" t="s">
        <v>2054</v>
      </c>
      <c r="AK1089" s="523" t="s">
        <v>3691</v>
      </c>
      <c r="AL1089" s="523" t="s">
        <v>3693</v>
      </c>
    </row>
    <row r="1090" spans="1:38" ht="17.25" customHeight="1">
      <c r="A1090" s="518" t="str">
        <f t="shared" si="16"/>
        <v xml:space="preserve">A04AM080-00004 Finishing Work Painting Work Floor Painting Oil Based Paint       </v>
      </c>
      <c r="B1090" s="523" t="s">
        <v>3694</v>
      </c>
      <c r="C1090" s="523"/>
      <c r="D1090" s="524" t="s">
        <v>3559</v>
      </c>
      <c r="E1090" s="525" t="s">
        <v>3560</v>
      </c>
      <c r="F1090" s="524" t="s">
        <v>2452</v>
      </c>
      <c r="G1090" s="525" t="s">
        <v>3644</v>
      </c>
      <c r="H1090" s="524" t="s">
        <v>3689</v>
      </c>
      <c r="I1090" s="525" t="s">
        <v>3690</v>
      </c>
      <c r="J1090" s="524" t="s">
        <v>2974</v>
      </c>
      <c r="K1090" s="527" t="s">
        <v>3695</v>
      </c>
      <c r="L1090" s="524" t="s">
        <v>1924</v>
      </c>
      <c r="M1090" s="527"/>
      <c r="N1090" s="524" t="s">
        <v>1924</v>
      </c>
      <c r="O1090" s="527"/>
      <c r="P1090" s="524" t="s">
        <v>1924</v>
      </c>
      <c r="Q1090" s="527"/>
      <c r="R1090" s="524" t="s">
        <v>1924</v>
      </c>
      <c r="S1090" s="527"/>
      <c r="T1090" s="524" t="s">
        <v>1924</v>
      </c>
      <c r="U1090" s="527" t="s">
        <v>1924</v>
      </c>
      <c r="V1090" s="524" t="s">
        <v>1924</v>
      </c>
      <c r="W1090" s="527"/>
      <c r="X1090" s="524" t="s">
        <v>1924</v>
      </c>
      <c r="Y1090" s="527" t="s">
        <v>1924</v>
      </c>
      <c r="Z1090" s="528"/>
      <c r="AA1090" s="528" t="s">
        <v>1924</v>
      </c>
      <c r="AB1090" s="528"/>
      <c r="AC1090" s="528"/>
      <c r="AD1090" s="528"/>
      <c r="AE1090" s="528"/>
      <c r="AF1090" s="528"/>
      <c r="AG1090" s="528"/>
      <c r="AH1090" s="528"/>
      <c r="AI1090" s="529" t="s">
        <v>2054</v>
      </c>
      <c r="AJ1090" s="529" t="s">
        <v>2054</v>
      </c>
      <c r="AK1090" s="523" t="s">
        <v>3691</v>
      </c>
      <c r="AL1090" s="523" t="s">
        <v>3694</v>
      </c>
    </row>
    <row r="1091" spans="1:38" s="545" customFormat="1" ht="17.25" customHeight="1">
      <c r="A1091" s="518" t="str">
        <f t="shared" si="16"/>
        <v xml:space="preserve">A04AM080-00005 Finishing Work Painting Work Floor Painting Anti-Dust Paint       </v>
      </c>
      <c r="B1091" s="551" t="s">
        <v>3696</v>
      </c>
      <c r="C1091" s="551"/>
      <c r="D1091" s="552" t="s">
        <v>3559</v>
      </c>
      <c r="E1091" s="553" t="s">
        <v>3560</v>
      </c>
      <c r="F1091" s="552" t="s">
        <v>2452</v>
      </c>
      <c r="G1091" s="553" t="s">
        <v>3644</v>
      </c>
      <c r="H1091" s="552" t="s">
        <v>3689</v>
      </c>
      <c r="I1091" s="553" t="s">
        <v>3690</v>
      </c>
      <c r="J1091" s="552" t="s">
        <v>2894</v>
      </c>
      <c r="K1091" s="554" t="s">
        <v>3675</v>
      </c>
      <c r="L1091" s="552" t="s">
        <v>1924</v>
      </c>
      <c r="M1091" s="554"/>
      <c r="N1091" s="552" t="s">
        <v>1924</v>
      </c>
      <c r="O1091" s="554"/>
      <c r="P1091" s="552" t="s">
        <v>1924</v>
      </c>
      <c r="Q1091" s="554"/>
      <c r="R1091" s="552" t="s">
        <v>1924</v>
      </c>
      <c r="S1091" s="554"/>
      <c r="T1091" s="552" t="s">
        <v>1924</v>
      </c>
      <c r="U1091" s="554" t="s">
        <v>1924</v>
      </c>
      <c r="V1091" s="552" t="s">
        <v>1924</v>
      </c>
      <c r="W1091" s="554"/>
      <c r="X1091" s="552" t="s">
        <v>1924</v>
      </c>
      <c r="Y1091" s="554" t="s">
        <v>1924</v>
      </c>
      <c r="Z1091" s="554"/>
      <c r="AA1091" s="554" t="s">
        <v>1924</v>
      </c>
      <c r="AB1091" s="554"/>
      <c r="AC1091" s="554"/>
      <c r="AD1091" s="554"/>
      <c r="AE1091" s="554"/>
      <c r="AF1091" s="554"/>
      <c r="AG1091" s="554"/>
      <c r="AH1091" s="554"/>
      <c r="AI1091" s="553" t="s">
        <v>2054</v>
      </c>
      <c r="AJ1091" s="553" t="s">
        <v>2054</v>
      </c>
      <c r="AK1091" s="551" t="s">
        <v>3691</v>
      </c>
      <c r="AL1091" s="551" t="s">
        <v>3696</v>
      </c>
    </row>
    <row r="1092" spans="1:38" ht="17.25" customHeight="1">
      <c r="A1092" s="518" t="str">
        <f t="shared" si="16"/>
        <v xml:space="preserve">A04AM080-00006 Finishing Work Painting Work Floor Painting Epoxy Paint       </v>
      </c>
      <c r="B1092" s="523" t="s">
        <v>3697</v>
      </c>
      <c r="C1092" s="523"/>
      <c r="D1092" s="524" t="s">
        <v>3559</v>
      </c>
      <c r="E1092" s="525" t="s">
        <v>3560</v>
      </c>
      <c r="F1092" s="524" t="s">
        <v>2452</v>
      </c>
      <c r="G1092" s="525" t="s">
        <v>3644</v>
      </c>
      <c r="H1092" s="524" t="s">
        <v>3689</v>
      </c>
      <c r="I1092" s="525" t="s">
        <v>3690</v>
      </c>
      <c r="J1092" s="524" t="s">
        <v>2697</v>
      </c>
      <c r="K1092" s="527" t="s">
        <v>3658</v>
      </c>
      <c r="L1092" s="524" t="s">
        <v>1924</v>
      </c>
      <c r="M1092" s="527"/>
      <c r="N1092" s="524" t="s">
        <v>1924</v>
      </c>
      <c r="O1092" s="527"/>
      <c r="P1092" s="524" t="s">
        <v>1924</v>
      </c>
      <c r="Q1092" s="527"/>
      <c r="R1092" s="524" t="s">
        <v>1924</v>
      </c>
      <c r="S1092" s="527"/>
      <c r="T1092" s="524" t="s">
        <v>1924</v>
      </c>
      <c r="U1092" s="527" t="s">
        <v>1924</v>
      </c>
      <c r="V1092" s="524" t="s">
        <v>1924</v>
      </c>
      <c r="W1092" s="527"/>
      <c r="X1092" s="524" t="s">
        <v>1924</v>
      </c>
      <c r="Y1092" s="527" t="s">
        <v>1924</v>
      </c>
      <c r="Z1092" s="528"/>
      <c r="AA1092" s="528" t="s">
        <v>1924</v>
      </c>
      <c r="AB1092" s="528"/>
      <c r="AC1092" s="528"/>
      <c r="AD1092" s="528"/>
      <c r="AE1092" s="528"/>
      <c r="AF1092" s="528"/>
      <c r="AG1092" s="528"/>
      <c r="AH1092" s="528"/>
      <c r="AI1092" s="529" t="s">
        <v>2054</v>
      </c>
      <c r="AJ1092" s="529" t="s">
        <v>2054</v>
      </c>
      <c r="AK1092" s="523" t="s">
        <v>3691</v>
      </c>
      <c r="AL1092" s="523" t="s">
        <v>3697</v>
      </c>
    </row>
    <row r="1093" spans="1:38" ht="17.25" customHeight="1">
      <c r="A1093" s="518" t="str">
        <f t="shared" si="16"/>
        <v xml:space="preserve">A04AM080-00007 Finishing Work Painting Work Floor Painting Epoxy Based Sealer       </v>
      </c>
      <c r="B1093" s="523" t="s">
        <v>3698</v>
      </c>
      <c r="C1093" s="523"/>
      <c r="D1093" s="524" t="s">
        <v>3559</v>
      </c>
      <c r="E1093" s="525" t="s">
        <v>3560</v>
      </c>
      <c r="F1093" s="524" t="s">
        <v>2452</v>
      </c>
      <c r="G1093" s="525" t="s">
        <v>3644</v>
      </c>
      <c r="H1093" s="524" t="s">
        <v>3689</v>
      </c>
      <c r="I1093" s="525" t="s">
        <v>3690</v>
      </c>
      <c r="J1093" s="524" t="s">
        <v>2899</v>
      </c>
      <c r="K1093" s="527" t="s">
        <v>3677</v>
      </c>
      <c r="L1093" s="524" t="s">
        <v>1924</v>
      </c>
      <c r="M1093" s="527"/>
      <c r="N1093" s="524" t="s">
        <v>1924</v>
      </c>
      <c r="O1093" s="527"/>
      <c r="P1093" s="524" t="s">
        <v>1924</v>
      </c>
      <c r="Q1093" s="527"/>
      <c r="R1093" s="524" t="s">
        <v>1924</v>
      </c>
      <c r="S1093" s="527"/>
      <c r="T1093" s="524" t="s">
        <v>1924</v>
      </c>
      <c r="U1093" s="527" t="s">
        <v>1924</v>
      </c>
      <c r="V1093" s="524" t="s">
        <v>1924</v>
      </c>
      <c r="W1093" s="527"/>
      <c r="X1093" s="524" t="s">
        <v>1924</v>
      </c>
      <c r="Y1093" s="527" t="s">
        <v>1924</v>
      </c>
      <c r="Z1093" s="528"/>
      <c r="AA1093" s="528" t="s">
        <v>1924</v>
      </c>
      <c r="AB1093" s="528"/>
      <c r="AC1093" s="528"/>
      <c r="AD1093" s="528"/>
      <c r="AE1093" s="528"/>
      <c r="AF1093" s="528"/>
      <c r="AG1093" s="528"/>
      <c r="AH1093" s="528"/>
      <c r="AI1093" s="529" t="s">
        <v>2054</v>
      </c>
      <c r="AJ1093" s="529" t="s">
        <v>2054</v>
      </c>
      <c r="AK1093" s="523" t="s">
        <v>3691</v>
      </c>
      <c r="AL1093" s="523" t="s">
        <v>3698</v>
      </c>
    </row>
    <row r="1094" spans="1:38" ht="17.25" customHeight="1">
      <c r="A1094" s="518" t="str">
        <f t="shared" si="16"/>
        <v xml:space="preserve">A04AM080-00008 Finishing Work Painting Work Floor Painting Epoxy Lining       </v>
      </c>
      <c r="B1094" s="523" t="s">
        <v>3699</v>
      </c>
      <c r="C1094" s="523"/>
      <c r="D1094" s="524" t="s">
        <v>3559</v>
      </c>
      <c r="E1094" s="525" t="s">
        <v>3560</v>
      </c>
      <c r="F1094" s="524" t="s">
        <v>2452</v>
      </c>
      <c r="G1094" s="525" t="s">
        <v>3644</v>
      </c>
      <c r="H1094" s="524" t="s">
        <v>3689</v>
      </c>
      <c r="I1094" s="525" t="s">
        <v>3690</v>
      </c>
      <c r="J1094" s="524" t="s">
        <v>3700</v>
      </c>
      <c r="K1094" s="527" t="s">
        <v>3701</v>
      </c>
      <c r="L1094" s="524" t="s">
        <v>1924</v>
      </c>
      <c r="M1094" s="527"/>
      <c r="N1094" s="524" t="s">
        <v>1924</v>
      </c>
      <c r="O1094" s="527"/>
      <c r="P1094" s="524" t="s">
        <v>1924</v>
      </c>
      <c r="Q1094" s="527"/>
      <c r="R1094" s="524" t="s">
        <v>1924</v>
      </c>
      <c r="S1094" s="527"/>
      <c r="T1094" s="524" t="s">
        <v>1924</v>
      </c>
      <c r="U1094" s="527" t="s">
        <v>1924</v>
      </c>
      <c r="V1094" s="524" t="s">
        <v>1924</v>
      </c>
      <c r="W1094" s="527"/>
      <c r="X1094" s="524" t="s">
        <v>1924</v>
      </c>
      <c r="Y1094" s="527" t="s">
        <v>1924</v>
      </c>
      <c r="Z1094" s="528"/>
      <c r="AA1094" s="528" t="s">
        <v>1924</v>
      </c>
      <c r="AB1094" s="528"/>
      <c r="AC1094" s="528"/>
      <c r="AD1094" s="528"/>
      <c r="AE1094" s="528"/>
      <c r="AF1094" s="528"/>
      <c r="AG1094" s="528"/>
      <c r="AH1094" s="528"/>
      <c r="AI1094" s="529" t="s">
        <v>2054</v>
      </c>
      <c r="AJ1094" s="529" t="s">
        <v>2054</v>
      </c>
      <c r="AK1094" s="523" t="s">
        <v>3691</v>
      </c>
      <c r="AL1094" s="523" t="s">
        <v>3699</v>
      </c>
    </row>
    <row r="1095" spans="1:38" ht="17.25" customHeight="1">
      <c r="A1095" s="518" t="str">
        <f t="shared" si="16"/>
        <v xml:space="preserve">A04AM080-00009 Finishing Work Painting Work Floor Painting Road Marker Paint       </v>
      </c>
      <c r="B1095" s="523" t="s">
        <v>3702</v>
      </c>
      <c r="C1095" s="523"/>
      <c r="D1095" s="524" t="s">
        <v>3559</v>
      </c>
      <c r="E1095" s="525" t="s">
        <v>3560</v>
      </c>
      <c r="F1095" s="524" t="s">
        <v>2452</v>
      </c>
      <c r="G1095" s="525" t="s">
        <v>3644</v>
      </c>
      <c r="H1095" s="524" t="s">
        <v>3689</v>
      </c>
      <c r="I1095" s="525" t="s">
        <v>3690</v>
      </c>
      <c r="J1095" s="524" t="s">
        <v>3638</v>
      </c>
      <c r="K1095" s="527" t="s">
        <v>3703</v>
      </c>
      <c r="L1095" s="524" t="s">
        <v>1924</v>
      </c>
      <c r="M1095" s="527"/>
      <c r="N1095" s="524" t="s">
        <v>1924</v>
      </c>
      <c r="O1095" s="527"/>
      <c r="P1095" s="524" t="s">
        <v>1924</v>
      </c>
      <c r="Q1095" s="527"/>
      <c r="R1095" s="524" t="s">
        <v>1924</v>
      </c>
      <c r="S1095" s="527"/>
      <c r="T1095" s="524" t="s">
        <v>1924</v>
      </c>
      <c r="U1095" s="527" t="s">
        <v>1924</v>
      </c>
      <c r="V1095" s="524" t="s">
        <v>1924</v>
      </c>
      <c r="W1095" s="527"/>
      <c r="X1095" s="524" t="s">
        <v>1924</v>
      </c>
      <c r="Y1095" s="527" t="s">
        <v>1924</v>
      </c>
      <c r="Z1095" s="528"/>
      <c r="AA1095" s="528" t="s">
        <v>1924</v>
      </c>
      <c r="AB1095" s="528"/>
      <c r="AC1095" s="528"/>
      <c r="AD1095" s="528"/>
      <c r="AE1095" s="528"/>
      <c r="AF1095" s="528"/>
      <c r="AG1095" s="528"/>
      <c r="AH1095" s="528"/>
      <c r="AI1095" s="529" t="s">
        <v>2054</v>
      </c>
      <c r="AJ1095" s="529" t="s">
        <v>2054</v>
      </c>
      <c r="AK1095" s="523" t="s">
        <v>3691</v>
      </c>
      <c r="AL1095" s="523" t="s">
        <v>3702</v>
      </c>
    </row>
    <row r="1096" spans="1:38" ht="17.25" customHeight="1">
      <c r="A1096" s="518" t="str">
        <f t="shared" ref="A1096:A1159" si="17">B1096&amp;" "&amp;E1096&amp;" "&amp;G1096&amp;" "&amp;I1096&amp;" "&amp;K1096&amp;" "&amp;M1096&amp;" "&amp;O1096&amp;" "&amp;Q1096&amp;" "&amp;S1096&amp;" "&amp;U1096&amp;" "&amp;W1096&amp;" "&amp;Y1096</f>
        <v xml:space="preserve">A04AM080-00010 Finishing Work Painting Work Floor Painting White Strips for Parking Place       </v>
      </c>
      <c r="B1096" s="523" t="s">
        <v>3704</v>
      </c>
      <c r="C1096" s="523"/>
      <c r="D1096" s="524" t="s">
        <v>3559</v>
      </c>
      <c r="E1096" s="525" t="s">
        <v>3560</v>
      </c>
      <c r="F1096" s="524" t="s">
        <v>2452</v>
      </c>
      <c r="G1096" s="525" t="s">
        <v>3644</v>
      </c>
      <c r="H1096" s="524" t="s">
        <v>3689</v>
      </c>
      <c r="I1096" s="525" t="s">
        <v>3690</v>
      </c>
      <c r="J1096" s="524" t="s">
        <v>3705</v>
      </c>
      <c r="K1096" s="527" t="s">
        <v>3706</v>
      </c>
      <c r="L1096" s="524" t="s">
        <v>1924</v>
      </c>
      <c r="M1096" s="527"/>
      <c r="N1096" s="524" t="s">
        <v>1924</v>
      </c>
      <c r="O1096" s="527"/>
      <c r="P1096" s="524" t="s">
        <v>1924</v>
      </c>
      <c r="Q1096" s="527"/>
      <c r="R1096" s="524" t="s">
        <v>1924</v>
      </c>
      <c r="S1096" s="527"/>
      <c r="T1096" s="524" t="s">
        <v>1924</v>
      </c>
      <c r="U1096" s="527" t="s">
        <v>1924</v>
      </c>
      <c r="V1096" s="524" t="s">
        <v>1924</v>
      </c>
      <c r="W1096" s="527"/>
      <c r="X1096" s="524" t="s">
        <v>1924</v>
      </c>
      <c r="Y1096" s="527"/>
      <c r="Z1096" s="528"/>
      <c r="AA1096" s="528" t="s">
        <v>2944</v>
      </c>
      <c r="AB1096" s="528"/>
      <c r="AC1096" s="528"/>
      <c r="AD1096" s="528"/>
      <c r="AE1096" s="528"/>
      <c r="AF1096" s="528"/>
      <c r="AG1096" s="528"/>
      <c r="AH1096" s="528"/>
      <c r="AI1096" s="529" t="s">
        <v>2054</v>
      </c>
      <c r="AJ1096" s="529" t="s">
        <v>2091</v>
      </c>
      <c r="AK1096" s="523" t="s">
        <v>3691</v>
      </c>
      <c r="AL1096" s="523" t="s">
        <v>3704</v>
      </c>
    </row>
    <row r="1097" spans="1:38" ht="17.25" customHeight="1">
      <c r="A1097" s="518" t="str">
        <f t="shared" si="17"/>
        <v xml:space="preserve">A04AM080-00011 Finishing Work Painting Work Floor Painting Chemical Resistant Paint       </v>
      </c>
      <c r="B1097" s="523" t="s">
        <v>3707</v>
      </c>
      <c r="C1097" s="523"/>
      <c r="D1097" s="524" t="s">
        <v>3559</v>
      </c>
      <c r="E1097" s="525" t="s">
        <v>3560</v>
      </c>
      <c r="F1097" s="524" t="s">
        <v>2452</v>
      </c>
      <c r="G1097" s="525" t="s">
        <v>3644</v>
      </c>
      <c r="H1097" s="524" t="s">
        <v>3689</v>
      </c>
      <c r="I1097" s="525" t="s">
        <v>3690</v>
      </c>
      <c r="J1097" s="524" t="s">
        <v>3662</v>
      </c>
      <c r="K1097" s="527" t="s">
        <v>3663</v>
      </c>
      <c r="L1097" s="524" t="s">
        <v>1924</v>
      </c>
      <c r="M1097" s="527"/>
      <c r="N1097" s="524" t="s">
        <v>1924</v>
      </c>
      <c r="O1097" s="527"/>
      <c r="P1097" s="524" t="s">
        <v>1924</v>
      </c>
      <c r="Q1097" s="527"/>
      <c r="R1097" s="524" t="s">
        <v>1924</v>
      </c>
      <c r="S1097" s="527"/>
      <c r="T1097" s="524" t="s">
        <v>1924</v>
      </c>
      <c r="U1097" s="527" t="s">
        <v>1924</v>
      </c>
      <c r="V1097" s="524" t="s">
        <v>1924</v>
      </c>
      <c r="W1097" s="527"/>
      <c r="X1097" s="524" t="s">
        <v>1924</v>
      </c>
      <c r="Y1097" s="527"/>
      <c r="Z1097" s="528"/>
      <c r="AA1097" s="528"/>
      <c r="AB1097" s="528"/>
      <c r="AC1097" s="528"/>
      <c r="AD1097" s="528"/>
      <c r="AE1097" s="528"/>
      <c r="AF1097" s="528"/>
      <c r="AG1097" s="528"/>
      <c r="AH1097" s="528"/>
      <c r="AI1097" s="529" t="s">
        <v>2054</v>
      </c>
      <c r="AJ1097" s="529" t="s">
        <v>1792</v>
      </c>
      <c r="AK1097" s="523" t="s">
        <v>3691</v>
      </c>
      <c r="AL1097" s="523" t="s">
        <v>3707</v>
      </c>
    </row>
    <row r="1098" spans="1:38" ht="17.25" customHeight="1">
      <c r="A1098" s="518" t="str">
        <f t="shared" si="17"/>
        <v xml:space="preserve">A04AM080-00012 Finishing Work Painting Work Floor Painting Polyurethane Coating       </v>
      </c>
      <c r="B1098" s="523" t="s">
        <v>3708</v>
      </c>
      <c r="C1098" s="523"/>
      <c r="D1098" s="524" t="s">
        <v>3559</v>
      </c>
      <c r="E1098" s="525" t="s">
        <v>3560</v>
      </c>
      <c r="F1098" s="524" t="s">
        <v>2452</v>
      </c>
      <c r="G1098" s="525" t="s">
        <v>3644</v>
      </c>
      <c r="H1098" s="524" t="s">
        <v>3689</v>
      </c>
      <c r="I1098" s="525" t="s">
        <v>3690</v>
      </c>
      <c r="J1098" s="524" t="s">
        <v>3709</v>
      </c>
      <c r="K1098" s="527" t="s">
        <v>3710</v>
      </c>
      <c r="L1098" s="524" t="s">
        <v>1924</v>
      </c>
      <c r="M1098" s="527"/>
      <c r="N1098" s="524" t="s">
        <v>1924</v>
      </c>
      <c r="O1098" s="527"/>
      <c r="P1098" s="524" t="s">
        <v>1924</v>
      </c>
      <c r="Q1098" s="527"/>
      <c r="R1098" s="524" t="s">
        <v>1924</v>
      </c>
      <c r="S1098" s="527"/>
      <c r="T1098" s="524" t="s">
        <v>1924</v>
      </c>
      <c r="U1098" s="527" t="s">
        <v>1924</v>
      </c>
      <c r="V1098" s="524" t="s">
        <v>1924</v>
      </c>
      <c r="W1098" s="527"/>
      <c r="X1098" s="524" t="s">
        <v>1924</v>
      </c>
      <c r="Y1098" s="527"/>
      <c r="Z1098" s="528"/>
      <c r="AA1098" s="528"/>
      <c r="AB1098" s="528"/>
      <c r="AC1098" s="528"/>
      <c r="AD1098" s="528"/>
      <c r="AE1098" s="528"/>
      <c r="AF1098" s="528"/>
      <c r="AG1098" s="528"/>
      <c r="AH1098" s="528"/>
      <c r="AI1098" s="529" t="s">
        <v>2054</v>
      </c>
      <c r="AJ1098" s="529" t="s">
        <v>1792</v>
      </c>
      <c r="AK1098" s="523" t="s">
        <v>3691</v>
      </c>
      <c r="AL1098" s="523" t="s">
        <v>3708</v>
      </c>
    </row>
    <row r="1099" spans="1:38" ht="17.25" customHeight="1">
      <c r="A1099" s="518" t="str">
        <f t="shared" si="17"/>
        <v>A04AM081-00001 Finishing Work Painting Work Skirt Painting Acrylic Emulsion Paint       H&lt;150mm</v>
      </c>
      <c r="B1099" s="523" t="s">
        <v>3711</v>
      </c>
      <c r="C1099" s="523"/>
      <c r="D1099" s="524" t="s">
        <v>3559</v>
      </c>
      <c r="E1099" s="525" t="s">
        <v>3560</v>
      </c>
      <c r="F1099" s="524" t="s">
        <v>2452</v>
      </c>
      <c r="G1099" s="525" t="s">
        <v>3644</v>
      </c>
      <c r="H1099" s="524" t="s">
        <v>3712</v>
      </c>
      <c r="I1099" s="525" t="s">
        <v>3713</v>
      </c>
      <c r="J1099" s="524" t="s">
        <v>2682</v>
      </c>
      <c r="K1099" s="527" t="s">
        <v>3647</v>
      </c>
      <c r="L1099" s="524" t="s">
        <v>1924</v>
      </c>
      <c r="M1099" s="527"/>
      <c r="N1099" s="524" t="s">
        <v>1924</v>
      </c>
      <c r="O1099" s="527"/>
      <c r="P1099" s="524" t="s">
        <v>1924</v>
      </c>
      <c r="Q1099" s="527"/>
      <c r="R1099" s="524" t="s">
        <v>1924</v>
      </c>
      <c r="S1099" s="527"/>
      <c r="T1099" s="524" t="s">
        <v>1924</v>
      </c>
      <c r="U1099" s="527" t="s">
        <v>1924</v>
      </c>
      <c r="V1099" s="524" t="s">
        <v>1924</v>
      </c>
      <c r="W1099" s="527"/>
      <c r="X1099" s="524" t="s">
        <v>3714</v>
      </c>
      <c r="Y1099" s="527" t="s">
        <v>3715</v>
      </c>
      <c r="Z1099" s="528"/>
      <c r="AA1099" s="528" t="s">
        <v>3716</v>
      </c>
      <c r="AB1099" s="528"/>
      <c r="AC1099" s="528"/>
      <c r="AD1099" s="528"/>
      <c r="AE1099" s="528"/>
      <c r="AF1099" s="528"/>
      <c r="AG1099" s="528"/>
      <c r="AH1099" s="528"/>
      <c r="AI1099" s="529" t="s">
        <v>2091</v>
      </c>
      <c r="AJ1099" s="529" t="s">
        <v>2091</v>
      </c>
      <c r="AK1099" s="523" t="s">
        <v>3717</v>
      </c>
      <c r="AL1099" s="523" t="s">
        <v>3711</v>
      </c>
    </row>
    <row r="1100" spans="1:38" ht="17.25" customHeight="1">
      <c r="A1100" s="518" t="str">
        <f t="shared" si="17"/>
        <v>A04AM081-00002 Finishing Work Painting Work Skirt Painting Acrylic Emulsion Paint       150mm≤H&lt;200mm</v>
      </c>
      <c r="B1100" s="523" t="s">
        <v>3718</v>
      </c>
      <c r="C1100" s="523"/>
      <c r="D1100" s="524" t="s">
        <v>3559</v>
      </c>
      <c r="E1100" s="525" t="s">
        <v>3560</v>
      </c>
      <c r="F1100" s="524" t="s">
        <v>2452</v>
      </c>
      <c r="G1100" s="525" t="s">
        <v>3644</v>
      </c>
      <c r="H1100" s="524" t="s">
        <v>3712</v>
      </c>
      <c r="I1100" s="525" t="s">
        <v>3713</v>
      </c>
      <c r="J1100" s="524" t="s">
        <v>2682</v>
      </c>
      <c r="K1100" s="527" t="s">
        <v>3647</v>
      </c>
      <c r="L1100" s="524" t="s">
        <v>1924</v>
      </c>
      <c r="M1100" s="527"/>
      <c r="N1100" s="524" t="s">
        <v>1924</v>
      </c>
      <c r="O1100" s="527"/>
      <c r="P1100" s="524" t="s">
        <v>1924</v>
      </c>
      <c r="Q1100" s="527"/>
      <c r="R1100" s="524" t="s">
        <v>1924</v>
      </c>
      <c r="S1100" s="527"/>
      <c r="T1100" s="524" t="s">
        <v>1924</v>
      </c>
      <c r="U1100" s="527" t="s">
        <v>1924</v>
      </c>
      <c r="V1100" s="524" t="s">
        <v>1924</v>
      </c>
      <c r="W1100" s="527"/>
      <c r="X1100" s="524" t="s">
        <v>3719</v>
      </c>
      <c r="Y1100" s="527" t="s">
        <v>3720</v>
      </c>
      <c r="Z1100" s="528"/>
      <c r="AA1100" s="528" t="s">
        <v>3716</v>
      </c>
      <c r="AB1100" s="528"/>
      <c r="AC1100" s="528"/>
      <c r="AD1100" s="528"/>
      <c r="AE1100" s="528"/>
      <c r="AF1100" s="528"/>
      <c r="AG1100" s="528"/>
      <c r="AH1100" s="528"/>
      <c r="AI1100" s="529" t="s">
        <v>2091</v>
      </c>
      <c r="AJ1100" s="529" t="s">
        <v>2091</v>
      </c>
      <c r="AK1100" s="523" t="s">
        <v>3717</v>
      </c>
      <c r="AL1100" s="523" t="s">
        <v>3718</v>
      </c>
    </row>
    <row r="1101" spans="1:38" ht="17.25" customHeight="1">
      <c r="A1101" s="518" t="str">
        <f t="shared" si="17"/>
        <v>A04AM081-00003 Finishing Work Painting Work Skirt Painting Acrylic Emulsion Paint       200mm≤H</v>
      </c>
      <c r="B1101" s="523" t="s">
        <v>3721</v>
      </c>
      <c r="C1101" s="523"/>
      <c r="D1101" s="524" t="s">
        <v>3559</v>
      </c>
      <c r="E1101" s="525" t="s">
        <v>3560</v>
      </c>
      <c r="F1101" s="524" t="s">
        <v>2452</v>
      </c>
      <c r="G1101" s="525" t="s">
        <v>3644</v>
      </c>
      <c r="H1101" s="524" t="s">
        <v>3712</v>
      </c>
      <c r="I1101" s="525" t="s">
        <v>3713</v>
      </c>
      <c r="J1101" s="524" t="s">
        <v>2682</v>
      </c>
      <c r="K1101" s="527" t="s">
        <v>3647</v>
      </c>
      <c r="L1101" s="524" t="s">
        <v>1924</v>
      </c>
      <c r="M1101" s="527"/>
      <c r="N1101" s="524" t="s">
        <v>1924</v>
      </c>
      <c r="O1101" s="527"/>
      <c r="P1101" s="524" t="s">
        <v>1924</v>
      </c>
      <c r="Q1101" s="527"/>
      <c r="R1101" s="524" t="s">
        <v>1924</v>
      </c>
      <c r="S1101" s="527"/>
      <c r="T1101" s="524" t="s">
        <v>1924</v>
      </c>
      <c r="U1101" s="527" t="s">
        <v>1924</v>
      </c>
      <c r="V1101" s="524" t="s">
        <v>1924</v>
      </c>
      <c r="W1101" s="527"/>
      <c r="X1101" s="524" t="s">
        <v>3722</v>
      </c>
      <c r="Y1101" s="527" t="s">
        <v>3723</v>
      </c>
      <c r="Z1101" s="528"/>
      <c r="AA1101" s="528" t="s">
        <v>3716</v>
      </c>
      <c r="AB1101" s="528"/>
      <c r="AC1101" s="528"/>
      <c r="AD1101" s="528"/>
      <c r="AE1101" s="528"/>
      <c r="AF1101" s="528"/>
      <c r="AG1101" s="528"/>
      <c r="AH1101" s="528"/>
      <c r="AI1101" s="529" t="s">
        <v>2091</v>
      </c>
      <c r="AJ1101" s="529" t="s">
        <v>2091</v>
      </c>
      <c r="AK1101" s="523" t="s">
        <v>3717</v>
      </c>
      <c r="AL1101" s="523" t="s">
        <v>3721</v>
      </c>
    </row>
    <row r="1102" spans="1:38" ht="17.25" customHeight="1">
      <c r="A1102" s="518" t="str">
        <f t="shared" si="17"/>
        <v>A04AM081-00004 Finishing Work Painting Work Skirt Painting Acid/Alkaline Resistant Paint       H&lt;150mm</v>
      </c>
      <c r="B1102" s="523" t="s">
        <v>3724</v>
      </c>
      <c r="C1102" s="523"/>
      <c r="D1102" s="524" t="s">
        <v>3559</v>
      </c>
      <c r="E1102" s="525" t="s">
        <v>3560</v>
      </c>
      <c r="F1102" s="524" t="s">
        <v>2452</v>
      </c>
      <c r="G1102" s="525" t="s">
        <v>3644</v>
      </c>
      <c r="H1102" s="524" t="s">
        <v>3712</v>
      </c>
      <c r="I1102" s="525" t="s">
        <v>3713</v>
      </c>
      <c r="J1102" s="524" t="s">
        <v>2704</v>
      </c>
      <c r="K1102" s="527" t="s">
        <v>3671</v>
      </c>
      <c r="L1102" s="524" t="s">
        <v>1924</v>
      </c>
      <c r="M1102" s="527"/>
      <c r="N1102" s="524" t="s">
        <v>1924</v>
      </c>
      <c r="O1102" s="527"/>
      <c r="P1102" s="524" t="s">
        <v>1924</v>
      </c>
      <c r="Q1102" s="527"/>
      <c r="R1102" s="524" t="s">
        <v>1924</v>
      </c>
      <c r="S1102" s="527"/>
      <c r="T1102" s="524" t="s">
        <v>1924</v>
      </c>
      <c r="U1102" s="527" t="s">
        <v>1924</v>
      </c>
      <c r="V1102" s="524" t="s">
        <v>1924</v>
      </c>
      <c r="W1102" s="527"/>
      <c r="X1102" s="524" t="s">
        <v>3714</v>
      </c>
      <c r="Y1102" s="527" t="s">
        <v>3715</v>
      </c>
      <c r="Z1102" s="528"/>
      <c r="AA1102" s="528" t="s">
        <v>3716</v>
      </c>
      <c r="AB1102" s="528"/>
      <c r="AC1102" s="528"/>
      <c r="AD1102" s="528"/>
      <c r="AE1102" s="528"/>
      <c r="AF1102" s="528"/>
      <c r="AG1102" s="528"/>
      <c r="AH1102" s="528"/>
      <c r="AI1102" s="529" t="s">
        <v>2091</v>
      </c>
      <c r="AJ1102" s="529" t="s">
        <v>2091</v>
      </c>
      <c r="AK1102" s="523" t="s">
        <v>3717</v>
      </c>
      <c r="AL1102" s="523" t="s">
        <v>3724</v>
      </c>
    </row>
    <row r="1103" spans="1:38" ht="17.25" customHeight="1">
      <c r="A1103" s="518" t="str">
        <f t="shared" si="17"/>
        <v>A04AM081-00005 Finishing Work Painting Work Skirt Painting Acid/Alkaline Resistant Paint       150mm≤H&lt;200mm</v>
      </c>
      <c r="B1103" s="523" t="s">
        <v>3725</v>
      </c>
      <c r="C1103" s="523"/>
      <c r="D1103" s="524" t="s">
        <v>3559</v>
      </c>
      <c r="E1103" s="525" t="s">
        <v>3560</v>
      </c>
      <c r="F1103" s="524" t="s">
        <v>2452</v>
      </c>
      <c r="G1103" s="525" t="s">
        <v>3644</v>
      </c>
      <c r="H1103" s="524" t="s">
        <v>3712</v>
      </c>
      <c r="I1103" s="525" t="s">
        <v>3713</v>
      </c>
      <c r="J1103" s="524" t="s">
        <v>2704</v>
      </c>
      <c r="K1103" s="527" t="s">
        <v>3671</v>
      </c>
      <c r="L1103" s="524" t="s">
        <v>1924</v>
      </c>
      <c r="M1103" s="527"/>
      <c r="N1103" s="524" t="s">
        <v>1924</v>
      </c>
      <c r="O1103" s="527"/>
      <c r="P1103" s="524" t="s">
        <v>1924</v>
      </c>
      <c r="Q1103" s="527"/>
      <c r="R1103" s="524" t="s">
        <v>1924</v>
      </c>
      <c r="S1103" s="527"/>
      <c r="T1103" s="524" t="s">
        <v>1924</v>
      </c>
      <c r="U1103" s="527" t="s">
        <v>1924</v>
      </c>
      <c r="V1103" s="524" t="s">
        <v>1924</v>
      </c>
      <c r="W1103" s="527"/>
      <c r="X1103" s="524" t="s">
        <v>3719</v>
      </c>
      <c r="Y1103" s="527" t="s">
        <v>3720</v>
      </c>
      <c r="Z1103" s="528"/>
      <c r="AA1103" s="528" t="s">
        <v>3716</v>
      </c>
      <c r="AB1103" s="528"/>
      <c r="AC1103" s="528"/>
      <c r="AD1103" s="528"/>
      <c r="AE1103" s="528"/>
      <c r="AF1103" s="528"/>
      <c r="AG1103" s="528"/>
      <c r="AH1103" s="528"/>
      <c r="AI1103" s="529" t="s">
        <v>2091</v>
      </c>
      <c r="AJ1103" s="529" t="s">
        <v>2091</v>
      </c>
      <c r="AK1103" s="523" t="s">
        <v>3717</v>
      </c>
      <c r="AL1103" s="523" t="s">
        <v>3725</v>
      </c>
    </row>
    <row r="1104" spans="1:38" ht="17.25" customHeight="1">
      <c r="A1104" s="518" t="str">
        <f t="shared" si="17"/>
        <v>A04AM081-00006 Finishing Work Painting Work Skirt Painting Acid/Alkaline Resistant Paint       200mm≤H</v>
      </c>
      <c r="B1104" s="523" t="s">
        <v>3726</v>
      </c>
      <c r="C1104" s="523"/>
      <c r="D1104" s="524" t="s">
        <v>3559</v>
      </c>
      <c r="E1104" s="525" t="s">
        <v>3560</v>
      </c>
      <c r="F1104" s="524" t="s">
        <v>2452</v>
      </c>
      <c r="G1104" s="525" t="s">
        <v>3644</v>
      </c>
      <c r="H1104" s="524" t="s">
        <v>3712</v>
      </c>
      <c r="I1104" s="525" t="s">
        <v>3713</v>
      </c>
      <c r="J1104" s="524" t="s">
        <v>2704</v>
      </c>
      <c r="K1104" s="527" t="s">
        <v>3671</v>
      </c>
      <c r="L1104" s="524" t="s">
        <v>1924</v>
      </c>
      <c r="M1104" s="527"/>
      <c r="N1104" s="524" t="s">
        <v>1924</v>
      </c>
      <c r="O1104" s="527"/>
      <c r="P1104" s="524" t="s">
        <v>1924</v>
      </c>
      <c r="Q1104" s="527"/>
      <c r="R1104" s="524" t="s">
        <v>1924</v>
      </c>
      <c r="S1104" s="527"/>
      <c r="T1104" s="524" t="s">
        <v>1924</v>
      </c>
      <c r="U1104" s="527" t="s">
        <v>1924</v>
      </c>
      <c r="V1104" s="524" t="s">
        <v>1924</v>
      </c>
      <c r="W1104" s="527"/>
      <c r="X1104" s="524" t="s">
        <v>3722</v>
      </c>
      <c r="Y1104" s="527" t="s">
        <v>3723</v>
      </c>
      <c r="Z1104" s="528"/>
      <c r="AA1104" s="528" t="s">
        <v>3716</v>
      </c>
      <c r="AB1104" s="528"/>
      <c r="AC1104" s="528"/>
      <c r="AD1104" s="528"/>
      <c r="AE1104" s="528"/>
      <c r="AF1104" s="528"/>
      <c r="AG1104" s="528"/>
      <c r="AH1104" s="528"/>
      <c r="AI1104" s="529" t="s">
        <v>2091</v>
      </c>
      <c r="AJ1104" s="529" t="s">
        <v>2091</v>
      </c>
      <c r="AK1104" s="523" t="s">
        <v>3717</v>
      </c>
      <c r="AL1104" s="523" t="s">
        <v>3726</v>
      </c>
    </row>
    <row r="1105" spans="1:38" ht="17.25" customHeight="1">
      <c r="A1105" s="518" t="str">
        <f t="shared" si="17"/>
        <v>A04AM081-00007 Finishing Work Painting Work Skirt Painting Epoxy Paint       H&lt;150mm</v>
      </c>
      <c r="B1105" s="523" t="s">
        <v>3727</v>
      </c>
      <c r="C1105" s="523"/>
      <c r="D1105" s="524" t="s">
        <v>3559</v>
      </c>
      <c r="E1105" s="525" t="s">
        <v>3560</v>
      </c>
      <c r="F1105" s="524" t="s">
        <v>2452</v>
      </c>
      <c r="G1105" s="525" t="s">
        <v>3644</v>
      </c>
      <c r="H1105" s="524" t="s">
        <v>3712</v>
      </c>
      <c r="I1105" s="525" t="s">
        <v>3713</v>
      </c>
      <c r="J1105" s="524" t="s">
        <v>2697</v>
      </c>
      <c r="K1105" s="527" t="s">
        <v>3658</v>
      </c>
      <c r="L1105" s="524" t="s">
        <v>1924</v>
      </c>
      <c r="M1105" s="527"/>
      <c r="N1105" s="524" t="s">
        <v>1924</v>
      </c>
      <c r="O1105" s="527"/>
      <c r="P1105" s="524" t="s">
        <v>1924</v>
      </c>
      <c r="Q1105" s="527"/>
      <c r="R1105" s="524" t="s">
        <v>1924</v>
      </c>
      <c r="S1105" s="527"/>
      <c r="T1105" s="524" t="s">
        <v>1924</v>
      </c>
      <c r="U1105" s="527" t="s">
        <v>1924</v>
      </c>
      <c r="V1105" s="524" t="s">
        <v>1924</v>
      </c>
      <c r="W1105" s="527"/>
      <c r="X1105" s="524" t="s">
        <v>3714</v>
      </c>
      <c r="Y1105" s="527" t="s">
        <v>3715</v>
      </c>
      <c r="Z1105" s="528"/>
      <c r="AA1105" s="528" t="s">
        <v>3716</v>
      </c>
      <c r="AB1105" s="528"/>
      <c r="AC1105" s="528"/>
      <c r="AD1105" s="528"/>
      <c r="AE1105" s="528"/>
      <c r="AF1105" s="528"/>
      <c r="AG1105" s="528"/>
      <c r="AH1105" s="528"/>
      <c r="AI1105" s="529" t="s">
        <v>2091</v>
      </c>
      <c r="AJ1105" s="529" t="s">
        <v>2091</v>
      </c>
      <c r="AK1105" s="523" t="s">
        <v>3717</v>
      </c>
      <c r="AL1105" s="523" t="s">
        <v>3727</v>
      </c>
    </row>
    <row r="1106" spans="1:38" ht="17.25" customHeight="1">
      <c r="A1106" s="518" t="str">
        <f t="shared" si="17"/>
        <v>A04AM081-00008 Finishing Work Painting Work Skirt Painting Epoxy Paint       150mm≤H&lt;200mm</v>
      </c>
      <c r="B1106" s="523" t="s">
        <v>3728</v>
      </c>
      <c r="C1106" s="523"/>
      <c r="D1106" s="524" t="s">
        <v>3559</v>
      </c>
      <c r="E1106" s="525" t="s">
        <v>3560</v>
      </c>
      <c r="F1106" s="524" t="s">
        <v>2452</v>
      </c>
      <c r="G1106" s="525" t="s">
        <v>3644</v>
      </c>
      <c r="H1106" s="524" t="s">
        <v>3712</v>
      </c>
      <c r="I1106" s="525" t="s">
        <v>3713</v>
      </c>
      <c r="J1106" s="524" t="s">
        <v>2697</v>
      </c>
      <c r="K1106" s="527" t="s">
        <v>3658</v>
      </c>
      <c r="L1106" s="524" t="s">
        <v>1924</v>
      </c>
      <c r="M1106" s="527"/>
      <c r="N1106" s="524" t="s">
        <v>1924</v>
      </c>
      <c r="O1106" s="527"/>
      <c r="P1106" s="524" t="s">
        <v>1924</v>
      </c>
      <c r="Q1106" s="527"/>
      <c r="R1106" s="524" t="s">
        <v>1924</v>
      </c>
      <c r="S1106" s="527"/>
      <c r="T1106" s="524" t="s">
        <v>1924</v>
      </c>
      <c r="U1106" s="527" t="s">
        <v>1924</v>
      </c>
      <c r="V1106" s="524" t="s">
        <v>1924</v>
      </c>
      <c r="W1106" s="527"/>
      <c r="X1106" s="524" t="s">
        <v>3719</v>
      </c>
      <c r="Y1106" s="527" t="s">
        <v>3720</v>
      </c>
      <c r="Z1106" s="528"/>
      <c r="AA1106" s="528" t="s">
        <v>3716</v>
      </c>
      <c r="AB1106" s="528"/>
      <c r="AC1106" s="528"/>
      <c r="AD1106" s="528"/>
      <c r="AE1106" s="528"/>
      <c r="AF1106" s="528"/>
      <c r="AG1106" s="528"/>
      <c r="AH1106" s="528"/>
      <c r="AI1106" s="529" t="s">
        <v>2091</v>
      </c>
      <c r="AJ1106" s="529" t="s">
        <v>2091</v>
      </c>
      <c r="AK1106" s="523" t="s">
        <v>3717</v>
      </c>
      <c r="AL1106" s="523" t="s">
        <v>3728</v>
      </c>
    </row>
    <row r="1107" spans="1:38" ht="17.25" customHeight="1">
      <c r="A1107" s="518" t="str">
        <f t="shared" si="17"/>
        <v>A04AM081-00009 Finishing Work Painting Work Skirt Painting Epoxy Paint       200mm≤H</v>
      </c>
      <c r="B1107" s="523" t="s">
        <v>3729</v>
      </c>
      <c r="C1107" s="523"/>
      <c r="D1107" s="524" t="s">
        <v>3559</v>
      </c>
      <c r="E1107" s="525" t="s">
        <v>3560</v>
      </c>
      <c r="F1107" s="524" t="s">
        <v>2452</v>
      </c>
      <c r="G1107" s="525" t="s">
        <v>3644</v>
      </c>
      <c r="H1107" s="524" t="s">
        <v>3712</v>
      </c>
      <c r="I1107" s="525" t="s">
        <v>3713</v>
      </c>
      <c r="J1107" s="524" t="s">
        <v>2697</v>
      </c>
      <c r="K1107" s="527" t="s">
        <v>3658</v>
      </c>
      <c r="L1107" s="524" t="s">
        <v>1924</v>
      </c>
      <c r="M1107" s="527"/>
      <c r="N1107" s="524" t="s">
        <v>1924</v>
      </c>
      <c r="O1107" s="527"/>
      <c r="P1107" s="524" t="s">
        <v>1924</v>
      </c>
      <c r="Q1107" s="527"/>
      <c r="R1107" s="524" t="s">
        <v>1924</v>
      </c>
      <c r="S1107" s="527"/>
      <c r="T1107" s="524" t="s">
        <v>1924</v>
      </c>
      <c r="U1107" s="527" t="s">
        <v>1924</v>
      </c>
      <c r="V1107" s="524" t="s">
        <v>1924</v>
      </c>
      <c r="W1107" s="527"/>
      <c r="X1107" s="524" t="s">
        <v>3722</v>
      </c>
      <c r="Y1107" s="527" t="s">
        <v>3723</v>
      </c>
      <c r="Z1107" s="528"/>
      <c r="AA1107" s="528" t="s">
        <v>3716</v>
      </c>
      <c r="AB1107" s="528"/>
      <c r="AC1107" s="528"/>
      <c r="AD1107" s="528"/>
      <c r="AE1107" s="528"/>
      <c r="AF1107" s="528"/>
      <c r="AG1107" s="528"/>
      <c r="AH1107" s="528"/>
      <c r="AI1107" s="529" t="s">
        <v>2091</v>
      </c>
      <c r="AJ1107" s="529" t="s">
        <v>2091</v>
      </c>
      <c r="AK1107" s="523" t="s">
        <v>3717</v>
      </c>
      <c r="AL1107" s="523" t="s">
        <v>3729</v>
      </c>
    </row>
    <row r="1108" spans="1:38" ht="17.25" customHeight="1">
      <c r="A1108" s="518" t="str">
        <f t="shared" si="17"/>
        <v>A04AM081-00010 Finishing Work Painting Work Skirt Painting Chemical Resistant Paint       H&lt;150mm</v>
      </c>
      <c r="B1108" s="523" t="s">
        <v>3730</v>
      </c>
      <c r="C1108" s="523"/>
      <c r="D1108" s="524" t="s">
        <v>3559</v>
      </c>
      <c r="E1108" s="525" t="s">
        <v>3560</v>
      </c>
      <c r="F1108" s="524" t="s">
        <v>2452</v>
      </c>
      <c r="G1108" s="525" t="s">
        <v>3644</v>
      </c>
      <c r="H1108" s="524" t="s">
        <v>3712</v>
      </c>
      <c r="I1108" s="525" t="s">
        <v>3713</v>
      </c>
      <c r="J1108" s="524" t="s">
        <v>3662</v>
      </c>
      <c r="K1108" s="527" t="s">
        <v>3663</v>
      </c>
      <c r="L1108" s="524" t="s">
        <v>1924</v>
      </c>
      <c r="M1108" s="527"/>
      <c r="N1108" s="524" t="s">
        <v>1924</v>
      </c>
      <c r="O1108" s="527"/>
      <c r="P1108" s="524" t="s">
        <v>1924</v>
      </c>
      <c r="Q1108" s="527"/>
      <c r="R1108" s="524" t="s">
        <v>1924</v>
      </c>
      <c r="S1108" s="527"/>
      <c r="T1108" s="524" t="s">
        <v>1924</v>
      </c>
      <c r="U1108" s="527" t="s">
        <v>1924</v>
      </c>
      <c r="V1108" s="524" t="s">
        <v>1924</v>
      </c>
      <c r="W1108" s="527"/>
      <c r="X1108" s="524" t="s">
        <v>3714</v>
      </c>
      <c r="Y1108" s="527" t="s">
        <v>3715</v>
      </c>
      <c r="Z1108" s="528"/>
      <c r="AA1108" s="528" t="s">
        <v>3716</v>
      </c>
      <c r="AB1108" s="528"/>
      <c r="AC1108" s="528"/>
      <c r="AD1108" s="528"/>
      <c r="AE1108" s="528"/>
      <c r="AF1108" s="528"/>
      <c r="AG1108" s="528"/>
      <c r="AH1108" s="528"/>
      <c r="AI1108" s="529" t="s">
        <v>2091</v>
      </c>
      <c r="AJ1108" s="529" t="s">
        <v>2091</v>
      </c>
      <c r="AK1108" s="523" t="s">
        <v>3717</v>
      </c>
      <c r="AL1108" s="523" t="s">
        <v>3730</v>
      </c>
    </row>
    <row r="1109" spans="1:38" ht="17.25" customHeight="1">
      <c r="A1109" s="518" t="str">
        <f t="shared" si="17"/>
        <v>A04AM081-00011 Finishing Work Painting Work Skirt Painting Chemical Resistant Paint       150mm≤H&lt;200mm</v>
      </c>
      <c r="B1109" s="523" t="s">
        <v>3731</v>
      </c>
      <c r="C1109" s="523"/>
      <c r="D1109" s="524" t="s">
        <v>3559</v>
      </c>
      <c r="E1109" s="525" t="s">
        <v>3560</v>
      </c>
      <c r="F1109" s="524" t="s">
        <v>2452</v>
      </c>
      <c r="G1109" s="525" t="s">
        <v>3644</v>
      </c>
      <c r="H1109" s="524" t="s">
        <v>3712</v>
      </c>
      <c r="I1109" s="525" t="s">
        <v>3713</v>
      </c>
      <c r="J1109" s="524" t="s">
        <v>3662</v>
      </c>
      <c r="K1109" s="527" t="s">
        <v>3663</v>
      </c>
      <c r="L1109" s="524" t="s">
        <v>1924</v>
      </c>
      <c r="M1109" s="527"/>
      <c r="N1109" s="524" t="s">
        <v>1924</v>
      </c>
      <c r="O1109" s="527"/>
      <c r="P1109" s="524" t="s">
        <v>1924</v>
      </c>
      <c r="Q1109" s="527"/>
      <c r="R1109" s="524" t="s">
        <v>1924</v>
      </c>
      <c r="S1109" s="527"/>
      <c r="T1109" s="524" t="s">
        <v>1924</v>
      </c>
      <c r="U1109" s="527" t="s">
        <v>1924</v>
      </c>
      <c r="V1109" s="524" t="s">
        <v>1924</v>
      </c>
      <c r="W1109" s="527"/>
      <c r="X1109" s="524" t="s">
        <v>3719</v>
      </c>
      <c r="Y1109" s="527" t="s">
        <v>3720</v>
      </c>
      <c r="Z1109" s="528"/>
      <c r="AA1109" s="528" t="s">
        <v>3716</v>
      </c>
      <c r="AB1109" s="528"/>
      <c r="AC1109" s="528"/>
      <c r="AD1109" s="528"/>
      <c r="AE1109" s="528"/>
      <c r="AF1109" s="528"/>
      <c r="AG1109" s="528"/>
      <c r="AH1109" s="528"/>
      <c r="AI1109" s="529" t="s">
        <v>2091</v>
      </c>
      <c r="AJ1109" s="529" t="s">
        <v>2091</v>
      </c>
      <c r="AK1109" s="523" t="s">
        <v>3717</v>
      </c>
      <c r="AL1109" s="523" t="s">
        <v>3731</v>
      </c>
    </row>
    <row r="1110" spans="1:38" ht="17.25" customHeight="1">
      <c r="A1110" s="518" t="str">
        <f t="shared" si="17"/>
        <v>A04AM081-00012 Finishing Work Painting Work Skirt Painting Chemical Resistant Paint       200mm≤H</v>
      </c>
      <c r="B1110" s="523" t="s">
        <v>3732</v>
      </c>
      <c r="C1110" s="523"/>
      <c r="D1110" s="524" t="s">
        <v>3559</v>
      </c>
      <c r="E1110" s="525" t="s">
        <v>3560</v>
      </c>
      <c r="F1110" s="524" t="s">
        <v>2452</v>
      </c>
      <c r="G1110" s="525" t="s">
        <v>3644</v>
      </c>
      <c r="H1110" s="524" t="s">
        <v>3712</v>
      </c>
      <c r="I1110" s="525" t="s">
        <v>3713</v>
      </c>
      <c r="J1110" s="524" t="s">
        <v>3662</v>
      </c>
      <c r="K1110" s="527" t="s">
        <v>3663</v>
      </c>
      <c r="L1110" s="524" t="s">
        <v>1924</v>
      </c>
      <c r="M1110" s="527"/>
      <c r="N1110" s="524" t="s">
        <v>1924</v>
      </c>
      <c r="O1110" s="527"/>
      <c r="P1110" s="524" t="s">
        <v>1924</v>
      </c>
      <c r="Q1110" s="527"/>
      <c r="R1110" s="524" t="s">
        <v>1924</v>
      </c>
      <c r="S1110" s="527"/>
      <c r="T1110" s="524" t="s">
        <v>1924</v>
      </c>
      <c r="U1110" s="527" t="s">
        <v>1924</v>
      </c>
      <c r="V1110" s="524" t="s">
        <v>1924</v>
      </c>
      <c r="W1110" s="527"/>
      <c r="X1110" s="524" t="s">
        <v>3722</v>
      </c>
      <c r="Y1110" s="527" t="s">
        <v>3723</v>
      </c>
      <c r="Z1110" s="528"/>
      <c r="AA1110" s="528" t="s">
        <v>3716</v>
      </c>
      <c r="AB1110" s="528"/>
      <c r="AC1110" s="528"/>
      <c r="AD1110" s="528"/>
      <c r="AE1110" s="528"/>
      <c r="AF1110" s="528"/>
      <c r="AG1110" s="528"/>
      <c r="AH1110" s="528"/>
      <c r="AI1110" s="529" t="s">
        <v>2091</v>
      </c>
      <c r="AJ1110" s="529" t="s">
        <v>2091</v>
      </c>
      <c r="AK1110" s="523" t="s">
        <v>3717</v>
      </c>
      <c r="AL1110" s="523" t="s">
        <v>3732</v>
      </c>
    </row>
    <row r="1111" spans="1:38" ht="17.25" customHeight="1">
      <c r="A1111" s="518" t="str">
        <f t="shared" si="17"/>
        <v>A04AM081-00013 Finishing Work Painting Work Skirt Painting Polyurethane Coating       H&lt;150mm</v>
      </c>
      <c r="B1111" s="523" t="s">
        <v>3733</v>
      </c>
      <c r="C1111" s="523"/>
      <c r="D1111" s="524" t="s">
        <v>3559</v>
      </c>
      <c r="E1111" s="525" t="s">
        <v>3560</v>
      </c>
      <c r="F1111" s="524" t="s">
        <v>2452</v>
      </c>
      <c r="G1111" s="525" t="s">
        <v>3644</v>
      </c>
      <c r="H1111" s="524" t="s">
        <v>3712</v>
      </c>
      <c r="I1111" s="525" t="s">
        <v>3713</v>
      </c>
      <c r="J1111" s="524" t="s">
        <v>3709</v>
      </c>
      <c r="K1111" s="527" t="s">
        <v>3710</v>
      </c>
      <c r="L1111" s="524" t="s">
        <v>1924</v>
      </c>
      <c r="M1111" s="527"/>
      <c r="N1111" s="524" t="s">
        <v>1924</v>
      </c>
      <c r="O1111" s="527"/>
      <c r="P1111" s="524" t="s">
        <v>1924</v>
      </c>
      <c r="Q1111" s="527"/>
      <c r="R1111" s="524" t="s">
        <v>1924</v>
      </c>
      <c r="S1111" s="527"/>
      <c r="T1111" s="524" t="s">
        <v>1924</v>
      </c>
      <c r="U1111" s="527" t="s">
        <v>1924</v>
      </c>
      <c r="V1111" s="524" t="s">
        <v>1924</v>
      </c>
      <c r="W1111" s="527"/>
      <c r="X1111" s="524" t="s">
        <v>3714</v>
      </c>
      <c r="Y1111" s="527" t="s">
        <v>3715</v>
      </c>
      <c r="Z1111" s="528"/>
      <c r="AA1111" s="528" t="s">
        <v>3716</v>
      </c>
      <c r="AB1111" s="528"/>
      <c r="AC1111" s="528"/>
      <c r="AD1111" s="528"/>
      <c r="AE1111" s="528"/>
      <c r="AF1111" s="528"/>
      <c r="AG1111" s="528"/>
      <c r="AH1111" s="528"/>
      <c r="AI1111" s="529" t="s">
        <v>2091</v>
      </c>
      <c r="AJ1111" s="529" t="s">
        <v>2091</v>
      </c>
      <c r="AK1111" s="523" t="s">
        <v>3717</v>
      </c>
      <c r="AL1111" s="523" t="s">
        <v>3733</v>
      </c>
    </row>
    <row r="1112" spans="1:38" ht="17.25" customHeight="1">
      <c r="A1112" s="518" t="str">
        <f t="shared" si="17"/>
        <v>A04AM081-00014 Finishing Work Painting Work Skirt Painting Polyurethane Coating       150mm≤H&lt;200mm</v>
      </c>
      <c r="B1112" s="523" t="s">
        <v>3734</v>
      </c>
      <c r="C1112" s="523"/>
      <c r="D1112" s="524" t="s">
        <v>3559</v>
      </c>
      <c r="E1112" s="525" t="s">
        <v>3560</v>
      </c>
      <c r="F1112" s="524" t="s">
        <v>2452</v>
      </c>
      <c r="G1112" s="525" t="s">
        <v>3644</v>
      </c>
      <c r="H1112" s="524" t="s">
        <v>3712</v>
      </c>
      <c r="I1112" s="525" t="s">
        <v>3713</v>
      </c>
      <c r="J1112" s="524" t="s">
        <v>3709</v>
      </c>
      <c r="K1112" s="527" t="s">
        <v>3710</v>
      </c>
      <c r="L1112" s="524" t="s">
        <v>1924</v>
      </c>
      <c r="M1112" s="527"/>
      <c r="N1112" s="524" t="s">
        <v>1924</v>
      </c>
      <c r="O1112" s="527"/>
      <c r="P1112" s="524" t="s">
        <v>1924</v>
      </c>
      <c r="Q1112" s="527"/>
      <c r="R1112" s="524" t="s">
        <v>1924</v>
      </c>
      <c r="S1112" s="527"/>
      <c r="T1112" s="524" t="s">
        <v>1924</v>
      </c>
      <c r="U1112" s="527" t="s">
        <v>1924</v>
      </c>
      <c r="V1112" s="524" t="s">
        <v>1924</v>
      </c>
      <c r="W1112" s="527"/>
      <c r="X1112" s="524" t="s">
        <v>3719</v>
      </c>
      <c r="Y1112" s="527" t="s">
        <v>3720</v>
      </c>
      <c r="Z1112" s="528"/>
      <c r="AA1112" s="528" t="s">
        <v>3716</v>
      </c>
      <c r="AB1112" s="528"/>
      <c r="AC1112" s="528"/>
      <c r="AD1112" s="528"/>
      <c r="AE1112" s="528"/>
      <c r="AF1112" s="528"/>
      <c r="AG1112" s="528"/>
      <c r="AH1112" s="528"/>
      <c r="AI1112" s="529" t="s">
        <v>2091</v>
      </c>
      <c r="AJ1112" s="529" t="s">
        <v>2091</v>
      </c>
      <c r="AK1112" s="523" t="s">
        <v>3717</v>
      </c>
      <c r="AL1112" s="523" t="s">
        <v>3734</v>
      </c>
    </row>
    <row r="1113" spans="1:38" s="545" customFormat="1" ht="17.25" customHeight="1">
      <c r="A1113" s="518" t="str">
        <f t="shared" si="17"/>
        <v>A04AM081-00015 Finishing Work Painting Work Skirt Painting Polyurethane Coating       200mm≤H</v>
      </c>
      <c r="B1113" s="523" t="s">
        <v>3735</v>
      </c>
      <c r="C1113" s="523"/>
      <c r="D1113" s="524" t="s">
        <v>3559</v>
      </c>
      <c r="E1113" s="525" t="s">
        <v>3560</v>
      </c>
      <c r="F1113" s="524" t="s">
        <v>2452</v>
      </c>
      <c r="G1113" s="525" t="s">
        <v>3644</v>
      </c>
      <c r="H1113" s="524" t="s">
        <v>3712</v>
      </c>
      <c r="I1113" s="525" t="s">
        <v>3713</v>
      </c>
      <c r="J1113" s="524" t="s">
        <v>3709</v>
      </c>
      <c r="K1113" s="527" t="s">
        <v>3710</v>
      </c>
      <c r="L1113" s="524" t="s">
        <v>1924</v>
      </c>
      <c r="M1113" s="527"/>
      <c r="N1113" s="524" t="s">
        <v>1924</v>
      </c>
      <c r="O1113" s="527"/>
      <c r="P1113" s="524" t="s">
        <v>1924</v>
      </c>
      <c r="Q1113" s="527"/>
      <c r="R1113" s="524" t="s">
        <v>1924</v>
      </c>
      <c r="S1113" s="527"/>
      <c r="T1113" s="524" t="s">
        <v>1924</v>
      </c>
      <c r="U1113" s="527" t="s">
        <v>1924</v>
      </c>
      <c r="V1113" s="524" t="s">
        <v>1924</v>
      </c>
      <c r="W1113" s="527"/>
      <c r="X1113" s="524" t="s">
        <v>3722</v>
      </c>
      <c r="Y1113" s="527" t="s">
        <v>3723</v>
      </c>
      <c r="Z1113" s="528"/>
      <c r="AA1113" s="528" t="s">
        <v>3716</v>
      </c>
      <c r="AB1113" s="528"/>
      <c r="AC1113" s="528"/>
      <c r="AD1113" s="528"/>
      <c r="AE1113" s="528"/>
      <c r="AF1113" s="528"/>
      <c r="AG1113" s="528"/>
      <c r="AH1113" s="528"/>
      <c r="AI1113" s="529" t="s">
        <v>2091</v>
      </c>
      <c r="AJ1113" s="529" t="s">
        <v>2091</v>
      </c>
      <c r="AK1113" s="523" t="s">
        <v>3717</v>
      </c>
      <c r="AL1113" s="523" t="s">
        <v>3735</v>
      </c>
    </row>
    <row r="1114" spans="1:38" ht="17.25" customHeight="1">
      <c r="A1114" s="518" t="str">
        <f t="shared" si="17"/>
        <v xml:space="preserve">A04AN082-00001 Finishing Work Tile Work Wall Tile Unglazed Ceramic Tile     w/ Mortar Bond Coat or Adhesive  </v>
      </c>
      <c r="B1114" s="523" t="s">
        <v>3736</v>
      </c>
      <c r="C1114" s="523"/>
      <c r="D1114" s="524" t="s">
        <v>3559</v>
      </c>
      <c r="E1114" s="525" t="s">
        <v>3560</v>
      </c>
      <c r="F1114" s="524" t="s">
        <v>2456</v>
      </c>
      <c r="G1114" s="525" t="s">
        <v>3737</v>
      </c>
      <c r="H1114" s="524" t="s">
        <v>3738</v>
      </c>
      <c r="I1114" s="525" t="s">
        <v>3739</v>
      </c>
      <c r="J1114" s="524" t="s">
        <v>1961</v>
      </c>
      <c r="K1114" s="527" t="s">
        <v>3740</v>
      </c>
      <c r="L1114" s="524" t="s">
        <v>1924</v>
      </c>
      <c r="M1114" s="527"/>
      <c r="N1114" s="524" t="s">
        <v>1924</v>
      </c>
      <c r="O1114" s="527"/>
      <c r="P1114" s="524" t="s">
        <v>1924</v>
      </c>
      <c r="Q1114" s="527"/>
      <c r="R1114" s="524" t="s">
        <v>1924</v>
      </c>
      <c r="S1114" s="527"/>
      <c r="T1114" s="524" t="s">
        <v>2874</v>
      </c>
      <c r="U1114" s="527" t="s">
        <v>3741</v>
      </c>
      <c r="V1114" s="524" t="s">
        <v>1924</v>
      </c>
      <c r="W1114" s="527"/>
      <c r="X1114" s="524" t="s">
        <v>1924</v>
      </c>
      <c r="Y1114" s="527"/>
      <c r="Z1114" s="528"/>
      <c r="AA1114" s="528" t="s">
        <v>958</v>
      </c>
      <c r="AB1114" s="528"/>
      <c r="AC1114" s="528"/>
      <c r="AD1114" s="528"/>
      <c r="AE1114" s="528"/>
      <c r="AF1114" s="528"/>
      <c r="AG1114" s="528"/>
      <c r="AH1114" s="528"/>
      <c r="AI1114" s="529" t="s">
        <v>2054</v>
      </c>
      <c r="AJ1114" s="529" t="s">
        <v>2054</v>
      </c>
      <c r="AK1114" s="523" t="s">
        <v>3742</v>
      </c>
      <c r="AL1114" s="523" t="s">
        <v>3736</v>
      </c>
    </row>
    <row r="1115" spans="1:38" ht="17.25" customHeight="1">
      <c r="A1115" s="518" t="str">
        <f t="shared" si="17"/>
        <v xml:space="preserve">A04AN082-00002 Finishing Work Tile Work Wall Tile Glazed Ceramic Tile     w/ Mortar Bond Coat or Adhesive  </v>
      </c>
      <c r="B1115" s="523" t="s">
        <v>3743</v>
      </c>
      <c r="C1115" s="523"/>
      <c r="D1115" s="524" t="s">
        <v>3559</v>
      </c>
      <c r="E1115" s="525" t="s">
        <v>3560</v>
      </c>
      <c r="F1115" s="524" t="s">
        <v>2456</v>
      </c>
      <c r="G1115" s="525" t="s">
        <v>3737</v>
      </c>
      <c r="H1115" s="524" t="s">
        <v>3738</v>
      </c>
      <c r="I1115" s="525" t="s">
        <v>3739</v>
      </c>
      <c r="J1115" s="524" t="s">
        <v>1966</v>
      </c>
      <c r="K1115" s="527" t="s">
        <v>3744</v>
      </c>
      <c r="L1115" s="524" t="s">
        <v>1924</v>
      </c>
      <c r="M1115" s="527"/>
      <c r="N1115" s="524" t="s">
        <v>1924</v>
      </c>
      <c r="O1115" s="527"/>
      <c r="P1115" s="524" t="s">
        <v>1924</v>
      </c>
      <c r="Q1115" s="527"/>
      <c r="R1115" s="524" t="s">
        <v>1924</v>
      </c>
      <c r="S1115" s="527"/>
      <c r="T1115" s="524" t="s">
        <v>2874</v>
      </c>
      <c r="U1115" s="527" t="s">
        <v>3741</v>
      </c>
      <c r="V1115" s="524" t="s">
        <v>1924</v>
      </c>
      <c r="W1115" s="527"/>
      <c r="X1115" s="524" t="s">
        <v>1924</v>
      </c>
      <c r="Y1115" s="527"/>
      <c r="Z1115" s="528"/>
      <c r="AA1115" s="528" t="s">
        <v>958</v>
      </c>
      <c r="AB1115" s="528"/>
      <c r="AC1115" s="528"/>
      <c r="AD1115" s="528"/>
      <c r="AE1115" s="528"/>
      <c r="AF1115" s="528"/>
      <c r="AG1115" s="528"/>
      <c r="AH1115" s="528"/>
      <c r="AI1115" s="529" t="s">
        <v>2054</v>
      </c>
      <c r="AJ1115" s="529" t="s">
        <v>2054</v>
      </c>
      <c r="AK1115" s="523" t="s">
        <v>3742</v>
      </c>
      <c r="AL1115" s="523" t="s">
        <v>3743</v>
      </c>
    </row>
    <row r="1116" spans="1:38" ht="17.25" customHeight="1">
      <c r="A1116" s="518" t="str">
        <f t="shared" si="17"/>
        <v xml:space="preserve">A04AN082-00003 Finishing Work Tile Work Wall Tile Acid/Alkaline Resistant Tile     w/ Mortar Bond Coat or Adhesive  </v>
      </c>
      <c r="B1116" s="523" t="s">
        <v>3745</v>
      </c>
      <c r="C1116" s="523"/>
      <c r="D1116" s="524" t="s">
        <v>3559</v>
      </c>
      <c r="E1116" s="525" t="s">
        <v>3560</v>
      </c>
      <c r="F1116" s="524" t="s">
        <v>2456</v>
      </c>
      <c r="G1116" s="525" t="s">
        <v>3737</v>
      </c>
      <c r="H1116" s="524" t="s">
        <v>3738</v>
      </c>
      <c r="I1116" s="525" t="s">
        <v>3739</v>
      </c>
      <c r="J1116" s="524" t="s">
        <v>1970</v>
      </c>
      <c r="K1116" s="527" t="s">
        <v>3746</v>
      </c>
      <c r="L1116" s="524" t="s">
        <v>1924</v>
      </c>
      <c r="M1116" s="527"/>
      <c r="N1116" s="524" t="s">
        <v>1924</v>
      </c>
      <c r="O1116" s="527"/>
      <c r="P1116" s="524" t="s">
        <v>1924</v>
      </c>
      <c r="Q1116" s="527"/>
      <c r="R1116" s="524" t="s">
        <v>1924</v>
      </c>
      <c r="S1116" s="527"/>
      <c r="T1116" s="524" t="s">
        <v>2874</v>
      </c>
      <c r="U1116" s="527" t="s">
        <v>3741</v>
      </c>
      <c r="V1116" s="524" t="s">
        <v>1924</v>
      </c>
      <c r="W1116" s="527"/>
      <c r="X1116" s="524" t="s">
        <v>1924</v>
      </c>
      <c r="Y1116" s="527"/>
      <c r="Z1116" s="528"/>
      <c r="AA1116" s="528" t="s">
        <v>958</v>
      </c>
      <c r="AB1116" s="528"/>
      <c r="AC1116" s="528"/>
      <c r="AD1116" s="528"/>
      <c r="AE1116" s="528"/>
      <c r="AF1116" s="528"/>
      <c r="AG1116" s="528"/>
      <c r="AH1116" s="528"/>
      <c r="AI1116" s="529" t="s">
        <v>2054</v>
      </c>
      <c r="AJ1116" s="529" t="s">
        <v>2054</v>
      </c>
      <c r="AK1116" s="523" t="s">
        <v>3742</v>
      </c>
      <c r="AL1116" s="523" t="s">
        <v>3745</v>
      </c>
    </row>
    <row r="1117" spans="1:38" ht="17.25" customHeight="1">
      <c r="A1117" s="518" t="str">
        <f t="shared" si="17"/>
        <v xml:space="preserve">A04AN082-00004 Finishing Work Tile Work Wall Tile Granite Tile     w/ Wet Method (Mortar Bond Coat or Adhesive) or Dry Method (Steel or SST Frame, Angle, Bolt, etc.)  </v>
      </c>
      <c r="B1117" s="523" t="s">
        <v>3747</v>
      </c>
      <c r="C1117" s="523"/>
      <c r="D1117" s="524" t="s">
        <v>3559</v>
      </c>
      <c r="E1117" s="525" t="s">
        <v>3748</v>
      </c>
      <c r="F1117" s="524" t="s">
        <v>2456</v>
      </c>
      <c r="G1117" s="525" t="s">
        <v>3737</v>
      </c>
      <c r="H1117" s="524" t="s">
        <v>3738</v>
      </c>
      <c r="I1117" s="525" t="s">
        <v>3739</v>
      </c>
      <c r="J1117" s="524" t="s">
        <v>2985</v>
      </c>
      <c r="K1117" s="527" t="s">
        <v>3749</v>
      </c>
      <c r="L1117" s="524" t="s">
        <v>1924</v>
      </c>
      <c r="M1117" s="527"/>
      <c r="N1117" s="524" t="s">
        <v>1924</v>
      </c>
      <c r="O1117" s="527"/>
      <c r="P1117" s="524" t="s">
        <v>1924</v>
      </c>
      <c r="Q1117" s="527"/>
      <c r="R1117" s="524" t="s">
        <v>1924</v>
      </c>
      <c r="S1117" s="527"/>
      <c r="T1117" s="524" t="s">
        <v>2886</v>
      </c>
      <c r="U1117" s="527" t="s">
        <v>3750</v>
      </c>
      <c r="V1117" s="524" t="s">
        <v>1924</v>
      </c>
      <c r="W1117" s="527"/>
      <c r="X1117" s="524" t="s">
        <v>1924</v>
      </c>
      <c r="Y1117" s="527"/>
      <c r="Z1117" s="528"/>
      <c r="AA1117" s="528" t="s">
        <v>958</v>
      </c>
      <c r="AB1117" s="528"/>
      <c r="AC1117" s="528"/>
      <c r="AD1117" s="528"/>
      <c r="AE1117" s="528"/>
      <c r="AF1117" s="528"/>
      <c r="AG1117" s="528"/>
      <c r="AH1117" s="528"/>
      <c r="AI1117" s="529" t="s">
        <v>2054</v>
      </c>
      <c r="AJ1117" s="529" t="s">
        <v>2054</v>
      </c>
      <c r="AK1117" s="523" t="s">
        <v>3742</v>
      </c>
      <c r="AL1117" s="523" t="s">
        <v>3747</v>
      </c>
    </row>
    <row r="1118" spans="1:38" ht="17.25" customHeight="1">
      <c r="A1118" s="518" t="str">
        <f t="shared" si="17"/>
        <v xml:space="preserve">A04AN082-00005 Finishing Work Tile Work Wall Tile Marble Tile     w/ Wet Method (Mortar Bond Coat or Adhesive) or Dry Method (Steel or SST Frame, Angle, Bolt, etc.)  </v>
      </c>
      <c r="B1118" s="523" t="s">
        <v>3751</v>
      </c>
      <c r="C1118" s="523"/>
      <c r="D1118" s="524" t="s">
        <v>3559</v>
      </c>
      <c r="E1118" s="525" t="s">
        <v>3560</v>
      </c>
      <c r="F1118" s="524" t="s">
        <v>2456</v>
      </c>
      <c r="G1118" s="525" t="s">
        <v>3737</v>
      </c>
      <c r="H1118" s="524" t="s">
        <v>3738</v>
      </c>
      <c r="I1118" s="525" t="s">
        <v>3739</v>
      </c>
      <c r="J1118" s="524" t="s">
        <v>2988</v>
      </c>
      <c r="K1118" s="527" t="s">
        <v>3752</v>
      </c>
      <c r="L1118" s="524" t="s">
        <v>1924</v>
      </c>
      <c r="M1118" s="527"/>
      <c r="N1118" s="524" t="s">
        <v>1924</v>
      </c>
      <c r="O1118" s="527"/>
      <c r="P1118" s="524" t="s">
        <v>1924</v>
      </c>
      <c r="Q1118" s="527"/>
      <c r="R1118" s="524" t="s">
        <v>1924</v>
      </c>
      <c r="S1118" s="527"/>
      <c r="T1118" s="524" t="s">
        <v>2886</v>
      </c>
      <c r="U1118" s="527" t="s">
        <v>3750</v>
      </c>
      <c r="V1118" s="524" t="s">
        <v>1924</v>
      </c>
      <c r="W1118" s="527"/>
      <c r="X1118" s="524" t="s">
        <v>1924</v>
      </c>
      <c r="Y1118" s="527"/>
      <c r="Z1118" s="528"/>
      <c r="AA1118" s="528" t="s">
        <v>958</v>
      </c>
      <c r="AB1118" s="528"/>
      <c r="AC1118" s="528"/>
      <c r="AD1118" s="528"/>
      <c r="AE1118" s="528"/>
      <c r="AF1118" s="528"/>
      <c r="AG1118" s="528"/>
      <c r="AH1118" s="528"/>
      <c r="AI1118" s="529" t="s">
        <v>2054</v>
      </c>
      <c r="AJ1118" s="529" t="s">
        <v>2054</v>
      </c>
      <c r="AK1118" s="523" t="s">
        <v>3742</v>
      </c>
      <c r="AL1118" s="523" t="s">
        <v>3751</v>
      </c>
    </row>
    <row r="1119" spans="1:38" ht="17.25" customHeight="1">
      <c r="A1119" s="518" t="str">
        <f t="shared" si="17"/>
        <v xml:space="preserve">A04AN082-00006 Finishing Work Tile Work Wall Tile Stone Tile     w/ Mortar Bond Coat or Adhesive  </v>
      </c>
      <c r="B1119" s="523" t="s">
        <v>3753</v>
      </c>
      <c r="C1119" s="523"/>
      <c r="D1119" s="524" t="s">
        <v>3559</v>
      </c>
      <c r="E1119" s="525" t="s">
        <v>3560</v>
      </c>
      <c r="F1119" s="524" t="s">
        <v>2456</v>
      </c>
      <c r="G1119" s="525" t="s">
        <v>3737</v>
      </c>
      <c r="H1119" s="524" t="s">
        <v>3738</v>
      </c>
      <c r="I1119" s="525" t="s">
        <v>3739</v>
      </c>
      <c r="J1119" s="524" t="s">
        <v>3754</v>
      </c>
      <c r="K1119" s="527" t="s">
        <v>3755</v>
      </c>
      <c r="L1119" s="524" t="s">
        <v>1924</v>
      </c>
      <c r="M1119" s="527"/>
      <c r="N1119" s="524" t="s">
        <v>1924</v>
      </c>
      <c r="O1119" s="527"/>
      <c r="P1119" s="524" t="s">
        <v>1924</v>
      </c>
      <c r="Q1119" s="527"/>
      <c r="R1119" s="524" t="s">
        <v>1924</v>
      </c>
      <c r="S1119" s="527"/>
      <c r="T1119" s="524" t="s">
        <v>2874</v>
      </c>
      <c r="U1119" s="527" t="s">
        <v>3741</v>
      </c>
      <c r="V1119" s="524" t="s">
        <v>1924</v>
      </c>
      <c r="W1119" s="527"/>
      <c r="X1119" s="524" t="s">
        <v>1924</v>
      </c>
      <c r="Y1119" s="527"/>
      <c r="Z1119" s="528"/>
      <c r="AA1119" s="528" t="s">
        <v>958</v>
      </c>
      <c r="AB1119" s="528"/>
      <c r="AC1119" s="528"/>
      <c r="AD1119" s="528"/>
      <c r="AE1119" s="528"/>
      <c r="AF1119" s="528"/>
      <c r="AG1119" s="528"/>
      <c r="AH1119" s="528"/>
      <c r="AI1119" s="529" t="s">
        <v>2054</v>
      </c>
      <c r="AJ1119" s="529" t="s">
        <v>2054</v>
      </c>
      <c r="AK1119" s="523" t="s">
        <v>3742</v>
      </c>
      <c r="AL1119" s="523" t="s">
        <v>3753</v>
      </c>
    </row>
    <row r="1120" spans="1:38" ht="17.25" customHeight="1">
      <c r="A1120" s="518" t="str">
        <f t="shared" si="17"/>
        <v xml:space="preserve">A04AN082-00007 Finishing Work Tile Work Wall Tile Mosaic Tile     w/ Mortar Bond Coat or Adhesive  </v>
      </c>
      <c r="B1120" s="523" t="s">
        <v>3756</v>
      </c>
      <c r="C1120" s="523"/>
      <c r="D1120" s="524" t="s">
        <v>3559</v>
      </c>
      <c r="E1120" s="525" t="s">
        <v>3560</v>
      </c>
      <c r="F1120" s="524" t="s">
        <v>2456</v>
      </c>
      <c r="G1120" s="525" t="s">
        <v>3737</v>
      </c>
      <c r="H1120" s="524" t="s">
        <v>3738</v>
      </c>
      <c r="I1120" s="525" t="s">
        <v>3739</v>
      </c>
      <c r="J1120" s="524" t="s">
        <v>3757</v>
      </c>
      <c r="K1120" s="527" t="s">
        <v>3758</v>
      </c>
      <c r="L1120" s="524" t="s">
        <v>1924</v>
      </c>
      <c r="M1120" s="527"/>
      <c r="N1120" s="524" t="s">
        <v>1924</v>
      </c>
      <c r="O1120" s="527"/>
      <c r="P1120" s="524" t="s">
        <v>1924</v>
      </c>
      <c r="Q1120" s="527"/>
      <c r="R1120" s="524" t="s">
        <v>1924</v>
      </c>
      <c r="S1120" s="527"/>
      <c r="T1120" s="524" t="s">
        <v>2874</v>
      </c>
      <c r="U1120" s="527" t="s">
        <v>3741</v>
      </c>
      <c r="V1120" s="524" t="s">
        <v>1924</v>
      </c>
      <c r="W1120" s="527"/>
      <c r="X1120" s="524" t="s">
        <v>1924</v>
      </c>
      <c r="Y1120" s="527"/>
      <c r="Z1120" s="528"/>
      <c r="AA1120" s="528" t="s">
        <v>958</v>
      </c>
      <c r="AB1120" s="528"/>
      <c r="AC1120" s="528"/>
      <c r="AD1120" s="528"/>
      <c r="AE1120" s="528"/>
      <c r="AF1120" s="528"/>
      <c r="AG1120" s="528"/>
      <c r="AH1120" s="528"/>
      <c r="AI1120" s="529" t="s">
        <v>2054</v>
      </c>
      <c r="AJ1120" s="529" t="s">
        <v>2054</v>
      </c>
      <c r="AK1120" s="523" t="s">
        <v>3742</v>
      </c>
      <c r="AL1120" s="523" t="s">
        <v>3756</v>
      </c>
    </row>
    <row r="1121" spans="1:38" ht="17.25" customHeight="1">
      <c r="A1121" s="518" t="str">
        <f t="shared" si="17"/>
        <v xml:space="preserve">A04AN082-00008 Finishing Work Tile Work Wall Tile Acoustic Tile     w/ Mortar Bond Coat or Adhesive  </v>
      </c>
      <c r="B1121" s="523" t="s">
        <v>3759</v>
      </c>
      <c r="C1121" s="523"/>
      <c r="D1121" s="524" t="s">
        <v>3559</v>
      </c>
      <c r="E1121" s="525" t="s">
        <v>3560</v>
      </c>
      <c r="F1121" s="524" t="s">
        <v>2456</v>
      </c>
      <c r="G1121" s="525" t="s">
        <v>3737</v>
      </c>
      <c r="H1121" s="524" t="s">
        <v>3738</v>
      </c>
      <c r="I1121" s="525" t="s">
        <v>3739</v>
      </c>
      <c r="J1121" s="524" t="s">
        <v>3760</v>
      </c>
      <c r="K1121" s="527" t="s">
        <v>3761</v>
      </c>
      <c r="L1121" s="524" t="s">
        <v>1924</v>
      </c>
      <c r="M1121" s="527"/>
      <c r="N1121" s="524" t="s">
        <v>1924</v>
      </c>
      <c r="O1121" s="527"/>
      <c r="P1121" s="524" t="s">
        <v>1924</v>
      </c>
      <c r="Q1121" s="527"/>
      <c r="R1121" s="524" t="s">
        <v>1924</v>
      </c>
      <c r="S1121" s="527"/>
      <c r="T1121" s="524" t="s">
        <v>2874</v>
      </c>
      <c r="U1121" s="527" t="s">
        <v>3741</v>
      </c>
      <c r="V1121" s="524" t="s">
        <v>1924</v>
      </c>
      <c r="W1121" s="527"/>
      <c r="X1121" s="524" t="s">
        <v>1924</v>
      </c>
      <c r="Y1121" s="527"/>
      <c r="Z1121" s="528"/>
      <c r="AA1121" s="528" t="s">
        <v>958</v>
      </c>
      <c r="AB1121" s="528"/>
      <c r="AC1121" s="528"/>
      <c r="AD1121" s="528"/>
      <c r="AE1121" s="528"/>
      <c r="AF1121" s="528"/>
      <c r="AG1121" s="528"/>
      <c r="AH1121" s="528"/>
      <c r="AI1121" s="529" t="s">
        <v>2054</v>
      </c>
      <c r="AJ1121" s="529" t="s">
        <v>2054</v>
      </c>
      <c r="AK1121" s="523" t="s">
        <v>3742</v>
      </c>
      <c r="AL1121" s="523" t="s">
        <v>3759</v>
      </c>
    </row>
    <row r="1122" spans="1:38" ht="17.25" customHeight="1">
      <c r="A1122" s="518" t="str">
        <f t="shared" si="17"/>
        <v xml:space="preserve">A04AN082-00009 Finishing Work Tile Work Wall Tile Porcelain Tile     w/ Mortar Bond Coat or Adhesive  </v>
      </c>
      <c r="B1122" s="523" t="s">
        <v>3762</v>
      </c>
      <c r="C1122" s="523"/>
      <c r="D1122" s="524" t="s">
        <v>3559</v>
      </c>
      <c r="E1122" s="525" t="s">
        <v>3560</v>
      </c>
      <c r="F1122" s="524" t="s">
        <v>2456</v>
      </c>
      <c r="G1122" s="525" t="s">
        <v>3737</v>
      </c>
      <c r="H1122" s="524" t="s">
        <v>3738</v>
      </c>
      <c r="I1122" s="525" t="s">
        <v>3739</v>
      </c>
      <c r="J1122" s="524" t="s">
        <v>3719</v>
      </c>
      <c r="K1122" s="527" t="s">
        <v>3763</v>
      </c>
      <c r="L1122" s="524" t="s">
        <v>1924</v>
      </c>
      <c r="M1122" s="527"/>
      <c r="N1122" s="524" t="s">
        <v>1924</v>
      </c>
      <c r="O1122" s="527"/>
      <c r="P1122" s="524" t="s">
        <v>1924</v>
      </c>
      <c r="Q1122" s="527"/>
      <c r="R1122" s="524" t="s">
        <v>1924</v>
      </c>
      <c r="S1122" s="527"/>
      <c r="T1122" s="524" t="s">
        <v>2874</v>
      </c>
      <c r="U1122" s="527" t="s">
        <v>3741</v>
      </c>
      <c r="V1122" s="524" t="s">
        <v>1924</v>
      </c>
      <c r="W1122" s="527"/>
      <c r="X1122" s="524" t="s">
        <v>1924</v>
      </c>
      <c r="Y1122" s="527"/>
      <c r="Z1122" s="528"/>
      <c r="AA1122" s="528" t="s">
        <v>958</v>
      </c>
      <c r="AB1122" s="528"/>
      <c r="AC1122" s="528"/>
      <c r="AD1122" s="528"/>
      <c r="AE1122" s="528"/>
      <c r="AF1122" s="528"/>
      <c r="AG1122" s="528"/>
      <c r="AH1122" s="528"/>
      <c r="AI1122" s="529" t="s">
        <v>2054</v>
      </c>
      <c r="AJ1122" s="529" t="s">
        <v>2054</v>
      </c>
      <c r="AK1122" s="523" t="s">
        <v>3742</v>
      </c>
      <c r="AL1122" s="523" t="s">
        <v>3762</v>
      </c>
    </row>
    <row r="1123" spans="1:38" ht="17.25" customHeight="1">
      <c r="A1123" s="518" t="str">
        <f t="shared" si="17"/>
        <v xml:space="preserve">A04AN083-00001 Finishing Work Tile Work Floor Tile Ceramic Tile     Non-Slip Type, w/ Mortar Bond Coat or Adhesive  </v>
      </c>
      <c r="B1123" s="523" t="s">
        <v>3764</v>
      </c>
      <c r="C1123" s="523"/>
      <c r="D1123" s="524" t="s">
        <v>3559</v>
      </c>
      <c r="E1123" s="525" t="s">
        <v>3560</v>
      </c>
      <c r="F1123" s="524" t="s">
        <v>2456</v>
      </c>
      <c r="G1123" s="525" t="s">
        <v>3737</v>
      </c>
      <c r="H1123" s="524" t="s">
        <v>3765</v>
      </c>
      <c r="I1123" s="525" t="s">
        <v>3766</v>
      </c>
      <c r="J1123" s="524" t="s">
        <v>3722</v>
      </c>
      <c r="K1123" s="527" t="s">
        <v>3767</v>
      </c>
      <c r="L1123" s="524" t="s">
        <v>1924</v>
      </c>
      <c r="M1123" s="527"/>
      <c r="N1123" s="524" t="s">
        <v>1924</v>
      </c>
      <c r="O1123" s="527"/>
      <c r="P1123" s="524" t="s">
        <v>1924</v>
      </c>
      <c r="Q1123" s="527"/>
      <c r="R1123" s="524" t="s">
        <v>1924</v>
      </c>
      <c r="S1123" s="527"/>
      <c r="T1123" s="524" t="s">
        <v>2942</v>
      </c>
      <c r="U1123" s="527" t="s">
        <v>3768</v>
      </c>
      <c r="V1123" s="524" t="s">
        <v>1924</v>
      </c>
      <c r="W1123" s="527"/>
      <c r="X1123" s="524" t="s">
        <v>1924</v>
      </c>
      <c r="Y1123" s="527"/>
      <c r="Z1123" s="528"/>
      <c r="AA1123" s="528" t="s">
        <v>958</v>
      </c>
      <c r="AB1123" s="528"/>
      <c r="AC1123" s="528"/>
      <c r="AD1123" s="528"/>
      <c r="AE1123" s="528"/>
      <c r="AF1123" s="528"/>
      <c r="AG1123" s="528"/>
      <c r="AH1123" s="528"/>
      <c r="AI1123" s="529" t="s">
        <v>2054</v>
      </c>
      <c r="AJ1123" s="529" t="s">
        <v>2054</v>
      </c>
      <c r="AK1123" s="523" t="s">
        <v>3769</v>
      </c>
      <c r="AL1123" s="523" t="s">
        <v>3764</v>
      </c>
    </row>
    <row r="1124" spans="1:38" ht="17.25" customHeight="1">
      <c r="A1124" s="518" t="str">
        <f t="shared" si="17"/>
        <v xml:space="preserve">A04AN083-00002 Finishing Work Tile Work Floor Tile Acid/Alkaline Resistant Tile     Non-Slip Type, w/ Mortar Bond Coat or Adhesive  </v>
      </c>
      <c r="B1124" s="523" t="s">
        <v>3770</v>
      </c>
      <c r="C1124" s="523"/>
      <c r="D1124" s="524" t="s">
        <v>3559</v>
      </c>
      <c r="E1124" s="525" t="s">
        <v>3560</v>
      </c>
      <c r="F1124" s="524" t="s">
        <v>2456</v>
      </c>
      <c r="G1124" s="525" t="s">
        <v>3737</v>
      </c>
      <c r="H1124" s="524" t="s">
        <v>3765</v>
      </c>
      <c r="I1124" s="525" t="s">
        <v>3766</v>
      </c>
      <c r="J1124" s="524" t="s">
        <v>1970</v>
      </c>
      <c r="K1124" s="527" t="s">
        <v>3746</v>
      </c>
      <c r="L1124" s="524" t="s">
        <v>1924</v>
      </c>
      <c r="M1124" s="527"/>
      <c r="N1124" s="524" t="s">
        <v>1924</v>
      </c>
      <c r="O1124" s="527"/>
      <c r="P1124" s="524" t="s">
        <v>1924</v>
      </c>
      <c r="Q1124" s="527"/>
      <c r="R1124" s="524" t="s">
        <v>1924</v>
      </c>
      <c r="S1124" s="527"/>
      <c r="T1124" s="524" t="s">
        <v>2942</v>
      </c>
      <c r="U1124" s="527" t="s">
        <v>3768</v>
      </c>
      <c r="V1124" s="524" t="s">
        <v>1924</v>
      </c>
      <c r="W1124" s="527"/>
      <c r="X1124" s="524" t="s">
        <v>1924</v>
      </c>
      <c r="Y1124" s="527"/>
      <c r="Z1124" s="528"/>
      <c r="AA1124" s="528" t="s">
        <v>958</v>
      </c>
      <c r="AB1124" s="528"/>
      <c r="AC1124" s="528"/>
      <c r="AD1124" s="528"/>
      <c r="AE1124" s="528"/>
      <c r="AF1124" s="528"/>
      <c r="AG1124" s="528"/>
      <c r="AH1124" s="528"/>
      <c r="AI1124" s="529" t="s">
        <v>2054</v>
      </c>
      <c r="AJ1124" s="529" t="s">
        <v>2054</v>
      </c>
      <c r="AK1124" s="523" t="s">
        <v>3769</v>
      </c>
      <c r="AL1124" s="523" t="s">
        <v>3770</v>
      </c>
    </row>
    <row r="1125" spans="1:38" ht="17.25" customHeight="1">
      <c r="A1125" s="518" t="str">
        <f t="shared" si="17"/>
        <v xml:space="preserve">A04AN083-00003 Finishing Work Tile Work Floor Tile Terrazzo Tile     Non-Slip Type, w/ Mortar Bond Coat or Adhesive  </v>
      </c>
      <c r="B1125" s="523" t="s">
        <v>3771</v>
      </c>
      <c r="C1125" s="523"/>
      <c r="D1125" s="524" t="s">
        <v>3559</v>
      </c>
      <c r="E1125" s="525" t="s">
        <v>3560</v>
      </c>
      <c r="F1125" s="524" t="s">
        <v>2456</v>
      </c>
      <c r="G1125" s="525" t="s">
        <v>3737</v>
      </c>
      <c r="H1125" s="524" t="s">
        <v>3765</v>
      </c>
      <c r="I1125" s="525" t="s">
        <v>3766</v>
      </c>
      <c r="J1125" s="524" t="s">
        <v>3772</v>
      </c>
      <c r="K1125" s="527" t="s">
        <v>3773</v>
      </c>
      <c r="L1125" s="524" t="s">
        <v>1924</v>
      </c>
      <c r="M1125" s="527"/>
      <c r="N1125" s="524" t="s">
        <v>1924</v>
      </c>
      <c r="O1125" s="527"/>
      <c r="P1125" s="524" t="s">
        <v>1924</v>
      </c>
      <c r="Q1125" s="527"/>
      <c r="R1125" s="524" t="s">
        <v>1924</v>
      </c>
      <c r="S1125" s="527"/>
      <c r="T1125" s="524" t="s">
        <v>2942</v>
      </c>
      <c r="U1125" s="527" t="s">
        <v>3768</v>
      </c>
      <c r="V1125" s="524" t="s">
        <v>1924</v>
      </c>
      <c r="W1125" s="527"/>
      <c r="X1125" s="524" t="s">
        <v>1924</v>
      </c>
      <c r="Y1125" s="527"/>
      <c r="Z1125" s="528"/>
      <c r="AA1125" s="528" t="s">
        <v>958</v>
      </c>
      <c r="AB1125" s="528"/>
      <c r="AC1125" s="528"/>
      <c r="AD1125" s="528"/>
      <c r="AE1125" s="528"/>
      <c r="AF1125" s="528"/>
      <c r="AG1125" s="528"/>
      <c r="AH1125" s="528"/>
      <c r="AI1125" s="529" t="s">
        <v>2054</v>
      </c>
      <c r="AJ1125" s="529" t="s">
        <v>2054</v>
      </c>
      <c r="AK1125" s="523" t="s">
        <v>3769</v>
      </c>
      <c r="AL1125" s="523" t="s">
        <v>3771</v>
      </c>
    </row>
    <row r="1126" spans="1:38" ht="17.25" customHeight="1">
      <c r="A1126" s="518" t="str">
        <f t="shared" si="17"/>
        <v xml:space="preserve">A04AN083-00004 Finishing Work Tile Work Floor Tile Vinyl Tile     w/ Mortar Bond Coat or Adhesive  </v>
      </c>
      <c r="B1126" s="523" t="s">
        <v>3774</v>
      </c>
      <c r="C1126" s="523"/>
      <c r="D1126" s="524" t="s">
        <v>3559</v>
      </c>
      <c r="E1126" s="525" t="s">
        <v>3560</v>
      </c>
      <c r="F1126" s="524" t="s">
        <v>2456</v>
      </c>
      <c r="G1126" s="525" t="s">
        <v>3737</v>
      </c>
      <c r="H1126" s="524" t="s">
        <v>3765</v>
      </c>
      <c r="I1126" s="525" t="s">
        <v>3766</v>
      </c>
      <c r="J1126" s="524" t="s">
        <v>3775</v>
      </c>
      <c r="K1126" s="527" t="s">
        <v>3776</v>
      </c>
      <c r="L1126" s="524" t="s">
        <v>1924</v>
      </c>
      <c r="M1126" s="527"/>
      <c r="N1126" s="524" t="s">
        <v>1924</v>
      </c>
      <c r="O1126" s="527"/>
      <c r="P1126" s="524" t="s">
        <v>1924</v>
      </c>
      <c r="Q1126" s="527"/>
      <c r="R1126" s="524" t="s">
        <v>1924</v>
      </c>
      <c r="S1126" s="527"/>
      <c r="T1126" s="524" t="s">
        <v>2874</v>
      </c>
      <c r="U1126" s="527" t="s">
        <v>3741</v>
      </c>
      <c r="V1126" s="524" t="s">
        <v>1924</v>
      </c>
      <c r="W1126" s="527"/>
      <c r="X1126" s="524" t="s">
        <v>1924</v>
      </c>
      <c r="Y1126" s="527"/>
      <c r="Z1126" s="528"/>
      <c r="AA1126" s="528" t="s">
        <v>958</v>
      </c>
      <c r="AB1126" s="528"/>
      <c r="AC1126" s="528"/>
      <c r="AD1126" s="528"/>
      <c r="AE1126" s="528"/>
      <c r="AF1126" s="528"/>
      <c r="AG1126" s="528"/>
      <c r="AH1126" s="528"/>
      <c r="AI1126" s="529" t="s">
        <v>2054</v>
      </c>
      <c r="AJ1126" s="529" t="s">
        <v>2054</v>
      </c>
      <c r="AK1126" s="523" t="s">
        <v>3769</v>
      </c>
      <c r="AL1126" s="523" t="s">
        <v>3774</v>
      </c>
    </row>
    <row r="1127" spans="1:38" ht="17.25" customHeight="1">
      <c r="A1127" s="518" t="str">
        <f t="shared" si="17"/>
        <v xml:space="preserve">A04AN083-00005 Finishing Work Tile Work Floor Tile Anti-Static Vinyl Tile     w/ Mortar Bond Coat or Adhesive  </v>
      </c>
      <c r="B1127" s="523" t="s">
        <v>3777</v>
      </c>
      <c r="C1127" s="523"/>
      <c r="D1127" s="524" t="s">
        <v>3559</v>
      </c>
      <c r="E1127" s="525" t="s">
        <v>3560</v>
      </c>
      <c r="F1127" s="524" t="s">
        <v>2456</v>
      </c>
      <c r="G1127" s="525" t="s">
        <v>3737</v>
      </c>
      <c r="H1127" s="524" t="s">
        <v>3765</v>
      </c>
      <c r="I1127" s="525" t="s">
        <v>3766</v>
      </c>
      <c r="J1127" s="524" t="s">
        <v>3778</v>
      </c>
      <c r="K1127" s="527" t="s">
        <v>3779</v>
      </c>
      <c r="L1127" s="524" t="s">
        <v>1924</v>
      </c>
      <c r="M1127" s="527"/>
      <c r="N1127" s="524" t="s">
        <v>1924</v>
      </c>
      <c r="O1127" s="527"/>
      <c r="P1127" s="524" t="s">
        <v>1924</v>
      </c>
      <c r="Q1127" s="527"/>
      <c r="R1127" s="524" t="s">
        <v>1924</v>
      </c>
      <c r="S1127" s="527"/>
      <c r="T1127" s="524" t="s">
        <v>2874</v>
      </c>
      <c r="U1127" s="527" t="s">
        <v>3741</v>
      </c>
      <c r="V1127" s="524" t="s">
        <v>1924</v>
      </c>
      <c r="W1127" s="527"/>
      <c r="X1127" s="524" t="s">
        <v>1924</v>
      </c>
      <c r="Y1127" s="527"/>
      <c r="Z1127" s="528"/>
      <c r="AA1127" s="528" t="s">
        <v>958</v>
      </c>
      <c r="AB1127" s="528"/>
      <c r="AC1127" s="528"/>
      <c r="AD1127" s="528"/>
      <c r="AE1127" s="528"/>
      <c r="AF1127" s="528"/>
      <c r="AG1127" s="528"/>
      <c r="AH1127" s="528"/>
      <c r="AI1127" s="529" t="s">
        <v>2054</v>
      </c>
      <c r="AJ1127" s="529" t="s">
        <v>2054</v>
      </c>
      <c r="AK1127" s="523" t="s">
        <v>3769</v>
      </c>
      <c r="AL1127" s="523" t="s">
        <v>3777</v>
      </c>
    </row>
    <row r="1128" spans="1:38" ht="17.25" customHeight="1">
      <c r="A1128" s="518" t="str">
        <f t="shared" si="17"/>
        <v xml:space="preserve">A04AN083-00006 Finishing Work Tile Work Floor Tile Granite Tile     Non-Slip Type, w/ Mortar Bond Coat or Adhesive  </v>
      </c>
      <c r="B1128" s="523" t="s">
        <v>3780</v>
      </c>
      <c r="C1128" s="523"/>
      <c r="D1128" s="524" t="s">
        <v>3559</v>
      </c>
      <c r="E1128" s="525" t="s">
        <v>3560</v>
      </c>
      <c r="F1128" s="524" t="s">
        <v>2456</v>
      </c>
      <c r="G1128" s="525" t="s">
        <v>3737</v>
      </c>
      <c r="H1128" s="524" t="s">
        <v>3765</v>
      </c>
      <c r="I1128" s="525" t="s">
        <v>3766</v>
      </c>
      <c r="J1128" s="524" t="s">
        <v>2985</v>
      </c>
      <c r="K1128" s="527" t="s">
        <v>3749</v>
      </c>
      <c r="L1128" s="524" t="s">
        <v>1924</v>
      </c>
      <c r="M1128" s="527"/>
      <c r="N1128" s="524" t="s">
        <v>1924</v>
      </c>
      <c r="O1128" s="527"/>
      <c r="P1128" s="524" t="s">
        <v>1924</v>
      </c>
      <c r="Q1128" s="527"/>
      <c r="R1128" s="524" t="s">
        <v>1924</v>
      </c>
      <c r="S1128" s="527"/>
      <c r="T1128" s="524" t="s">
        <v>2942</v>
      </c>
      <c r="U1128" s="527" t="s">
        <v>3768</v>
      </c>
      <c r="V1128" s="524" t="s">
        <v>1924</v>
      </c>
      <c r="W1128" s="527"/>
      <c r="X1128" s="524" t="s">
        <v>1924</v>
      </c>
      <c r="Y1128" s="527"/>
      <c r="Z1128" s="528"/>
      <c r="AA1128" s="528" t="s">
        <v>958</v>
      </c>
      <c r="AB1128" s="528"/>
      <c r="AC1128" s="528"/>
      <c r="AD1128" s="528"/>
      <c r="AE1128" s="528"/>
      <c r="AF1128" s="528"/>
      <c r="AG1128" s="528"/>
      <c r="AH1128" s="528"/>
      <c r="AI1128" s="529" t="s">
        <v>2054</v>
      </c>
      <c r="AJ1128" s="529" t="s">
        <v>2054</v>
      </c>
      <c r="AK1128" s="523" t="s">
        <v>3769</v>
      </c>
      <c r="AL1128" s="523" t="s">
        <v>3780</v>
      </c>
    </row>
    <row r="1129" spans="1:38" ht="17.25" customHeight="1">
      <c r="A1129" s="518" t="str">
        <f t="shared" si="17"/>
        <v xml:space="preserve">A04AN083-00007 Finishing Work Tile Work Floor Tile Marble Tile     Non-Slip Type, w/ Mortar Bond Coat or Adhesive  </v>
      </c>
      <c r="B1129" s="523" t="s">
        <v>3781</v>
      </c>
      <c r="C1129" s="523"/>
      <c r="D1129" s="524" t="s">
        <v>3559</v>
      </c>
      <c r="E1129" s="525" t="s">
        <v>3560</v>
      </c>
      <c r="F1129" s="524" t="s">
        <v>2456</v>
      </c>
      <c r="G1129" s="525" t="s">
        <v>3737</v>
      </c>
      <c r="H1129" s="524" t="s">
        <v>3765</v>
      </c>
      <c r="I1129" s="525" t="s">
        <v>3766</v>
      </c>
      <c r="J1129" s="524" t="s">
        <v>2988</v>
      </c>
      <c r="K1129" s="527" t="s">
        <v>3752</v>
      </c>
      <c r="L1129" s="524" t="s">
        <v>1924</v>
      </c>
      <c r="M1129" s="527"/>
      <c r="N1129" s="524" t="s">
        <v>1924</v>
      </c>
      <c r="O1129" s="527"/>
      <c r="P1129" s="524" t="s">
        <v>1924</v>
      </c>
      <c r="Q1129" s="527"/>
      <c r="R1129" s="524" t="s">
        <v>1924</v>
      </c>
      <c r="S1129" s="527"/>
      <c r="T1129" s="524" t="s">
        <v>2942</v>
      </c>
      <c r="U1129" s="527" t="s">
        <v>3768</v>
      </c>
      <c r="V1129" s="524" t="s">
        <v>1924</v>
      </c>
      <c r="W1129" s="527"/>
      <c r="X1129" s="524" t="s">
        <v>1924</v>
      </c>
      <c r="Y1129" s="527"/>
      <c r="Z1129" s="528"/>
      <c r="AA1129" s="528" t="s">
        <v>958</v>
      </c>
      <c r="AB1129" s="528"/>
      <c r="AC1129" s="528"/>
      <c r="AD1129" s="528"/>
      <c r="AE1129" s="528"/>
      <c r="AF1129" s="528"/>
      <c r="AG1129" s="528"/>
      <c r="AH1129" s="528"/>
      <c r="AI1129" s="529" t="s">
        <v>2054</v>
      </c>
      <c r="AJ1129" s="529" t="s">
        <v>2054</v>
      </c>
      <c r="AK1129" s="523" t="s">
        <v>3769</v>
      </c>
      <c r="AL1129" s="523" t="s">
        <v>3781</v>
      </c>
    </row>
    <row r="1130" spans="1:38" ht="17.25" customHeight="1">
      <c r="A1130" s="518" t="str">
        <f t="shared" si="17"/>
        <v xml:space="preserve">A04AN083-00008 Finishing Work Tile Work Floor Tile Stone Tile     Non-Slip Type, w/ Mortar Bond Coat or Adhesive  </v>
      </c>
      <c r="B1130" s="523" t="s">
        <v>3782</v>
      </c>
      <c r="C1130" s="523"/>
      <c r="D1130" s="524" t="s">
        <v>3559</v>
      </c>
      <c r="E1130" s="525" t="s">
        <v>3560</v>
      </c>
      <c r="F1130" s="524" t="s">
        <v>2456</v>
      </c>
      <c r="G1130" s="525" t="s">
        <v>3737</v>
      </c>
      <c r="H1130" s="524" t="s">
        <v>3765</v>
      </c>
      <c r="I1130" s="525" t="s">
        <v>3766</v>
      </c>
      <c r="J1130" s="524" t="s">
        <v>3754</v>
      </c>
      <c r="K1130" s="527" t="s">
        <v>3783</v>
      </c>
      <c r="L1130" s="524" t="s">
        <v>1924</v>
      </c>
      <c r="M1130" s="527"/>
      <c r="N1130" s="524" t="s">
        <v>1924</v>
      </c>
      <c r="O1130" s="527"/>
      <c r="P1130" s="524" t="s">
        <v>1924</v>
      </c>
      <c r="Q1130" s="527"/>
      <c r="R1130" s="524" t="s">
        <v>1924</v>
      </c>
      <c r="S1130" s="527"/>
      <c r="T1130" s="524" t="s">
        <v>2942</v>
      </c>
      <c r="U1130" s="527" t="s">
        <v>3768</v>
      </c>
      <c r="V1130" s="524" t="s">
        <v>1924</v>
      </c>
      <c r="W1130" s="527"/>
      <c r="X1130" s="524" t="s">
        <v>1924</v>
      </c>
      <c r="Y1130" s="527"/>
      <c r="Z1130" s="528"/>
      <c r="AA1130" s="528" t="s">
        <v>958</v>
      </c>
      <c r="AB1130" s="528"/>
      <c r="AC1130" s="528"/>
      <c r="AD1130" s="528"/>
      <c r="AE1130" s="528"/>
      <c r="AF1130" s="528"/>
      <c r="AG1130" s="528"/>
      <c r="AH1130" s="528"/>
      <c r="AI1130" s="529" t="s">
        <v>2054</v>
      </c>
      <c r="AJ1130" s="529" t="s">
        <v>2054</v>
      </c>
      <c r="AK1130" s="523" t="s">
        <v>3769</v>
      </c>
      <c r="AL1130" s="523" t="s">
        <v>3782</v>
      </c>
    </row>
    <row r="1131" spans="1:38" ht="17.25" customHeight="1">
      <c r="A1131" s="518" t="str">
        <f t="shared" si="17"/>
        <v xml:space="preserve">A04AN083-00009 Finishing Work Tile Work Floor Tile Concrete Tile     Non-Slip Type, w/ Mortar Bond Coat or Adhesive  </v>
      </c>
      <c r="B1131" s="523" t="s">
        <v>3784</v>
      </c>
      <c r="C1131" s="523"/>
      <c r="D1131" s="524" t="s">
        <v>3559</v>
      </c>
      <c r="E1131" s="525" t="s">
        <v>3560</v>
      </c>
      <c r="F1131" s="524" t="s">
        <v>2456</v>
      </c>
      <c r="G1131" s="525" t="s">
        <v>3737</v>
      </c>
      <c r="H1131" s="524" t="s">
        <v>3765</v>
      </c>
      <c r="I1131" s="525" t="s">
        <v>3766</v>
      </c>
      <c r="J1131" s="524" t="s">
        <v>3785</v>
      </c>
      <c r="K1131" s="527" t="s">
        <v>3786</v>
      </c>
      <c r="L1131" s="524" t="s">
        <v>1924</v>
      </c>
      <c r="M1131" s="527"/>
      <c r="N1131" s="524" t="s">
        <v>1924</v>
      </c>
      <c r="O1131" s="527"/>
      <c r="P1131" s="524" t="s">
        <v>1924</v>
      </c>
      <c r="Q1131" s="527"/>
      <c r="R1131" s="524" t="s">
        <v>1924</v>
      </c>
      <c r="S1131" s="527"/>
      <c r="T1131" s="524" t="s">
        <v>2942</v>
      </c>
      <c r="U1131" s="527" t="s">
        <v>3768</v>
      </c>
      <c r="V1131" s="524" t="s">
        <v>1924</v>
      </c>
      <c r="W1131" s="527"/>
      <c r="X1131" s="524" t="s">
        <v>1924</v>
      </c>
      <c r="Y1131" s="527"/>
      <c r="Z1131" s="528"/>
      <c r="AA1131" s="528" t="s">
        <v>958</v>
      </c>
      <c r="AB1131" s="528"/>
      <c r="AC1131" s="528"/>
      <c r="AD1131" s="528"/>
      <c r="AE1131" s="528"/>
      <c r="AF1131" s="528"/>
      <c r="AG1131" s="528"/>
      <c r="AH1131" s="528"/>
      <c r="AI1131" s="529" t="s">
        <v>2054</v>
      </c>
      <c r="AJ1131" s="529" t="s">
        <v>2054</v>
      </c>
      <c r="AK1131" s="523" t="s">
        <v>3769</v>
      </c>
      <c r="AL1131" s="523" t="s">
        <v>3784</v>
      </c>
    </row>
    <row r="1132" spans="1:38" ht="17.25" customHeight="1">
      <c r="A1132" s="518" t="str">
        <f t="shared" si="17"/>
        <v xml:space="preserve">A04AN083-00010 Finishing Work Tile Work Floor Tile Mosaic Tile     Non-Slip Type, w/ Mortar Bond Coat or Adhesive  </v>
      </c>
      <c r="B1132" s="523" t="s">
        <v>3787</v>
      </c>
      <c r="C1132" s="523"/>
      <c r="D1132" s="524" t="s">
        <v>3559</v>
      </c>
      <c r="E1132" s="525" t="s">
        <v>3560</v>
      </c>
      <c r="F1132" s="524" t="s">
        <v>2456</v>
      </c>
      <c r="G1132" s="525" t="s">
        <v>3737</v>
      </c>
      <c r="H1132" s="524" t="s">
        <v>3765</v>
      </c>
      <c r="I1132" s="525" t="s">
        <v>3766</v>
      </c>
      <c r="J1132" s="524" t="s">
        <v>3757</v>
      </c>
      <c r="K1132" s="527" t="s">
        <v>3788</v>
      </c>
      <c r="L1132" s="524" t="s">
        <v>1924</v>
      </c>
      <c r="M1132" s="527"/>
      <c r="N1132" s="524" t="s">
        <v>1924</v>
      </c>
      <c r="O1132" s="527"/>
      <c r="P1132" s="524" t="s">
        <v>1924</v>
      </c>
      <c r="Q1132" s="527"/>
      <c r="R1132" s="524" t="s">
        <v>1924</v>
      </c>
      <c r="S1132" s="527"/>
      <c r="T1132" s="524" t="s">
        <v>2942</v>
      </c>
      <c r="U1132" s="527" t="s">
        <v>3768</v>
      </c>
      <c r="V1132" s="524" t="s">
        <v>1924</v>
      </c>
      <c r="W1132" s="527"/>
      <c r="X1132" s="524" t="s">
        <v>1924</v>
      </c>
      <c r="Y1132" s="527"/>
      <c r="Z1132" s="528"/>
      <c r="AA1132" s="528" t="s">
        <v>958</v>
      </c>
      <c r="AB1132" s="528"/>
      <c r="AC1132" s="528"/>
      <c r="AD1132" s="528"/>
      <c r="AE1132" s="528"/>
      <c r="AF1132" s="528"/>
      <c r="AG1132" s="528"/>
      <c r="AH1132" s="528"/>
      <c r="AI1132" s="529" t="s">
        <v>2054</v>
      </c>
      <c r="AJ1132" s="529" t="s">
        <v>2054</v>
      </c>
      <c r="AK1132" s="523" t="s">
        <v>3769</v>
      </c>
      <c r="AL1132" s="523" t="s">
        <v>3787</v>
      </c>
    </row>
    <row r="1133" spans="1:38" ht="17.25" customHeight="1">
      <c r="A1133" s="518" t="str">
        <f t="shared" si="17"/>
        <v xml:space="preserve">A04AN083-00011 Finishing Work Tile Work Floor Tile Porcelain Tile     Non-Slip Type, w/ Mortar Bond Coat or Adhesive  </v>
      </c>
      <c r="B1133" s="523" t="s">
        <v>3789</v>
      </c>
      <c r="C1133" s="523"/>
      <c r="D1133" s="524" t="s">
        <v>3559</v>
      </c>
      <c r="E1133" s="525" t="s">
        <v>3560</v>
      </c>
      <c r="F1133" s="524" t="s">
        <v>2456</v>
      </c>
      <c r="G1133" s="525" t="s">
        <v>3737</v>
      </c>
      <c r="H1133" s="524" t="s">
        <v>3765</v>
      </c>
      <c r="I1133" s="525" t="s">
        <v>3766</v>
      </c>
      <c r="J1133" s="524" t="s">
        <v>3719</v>
      </c>
      <c r="K1133" s="527" t="s">
        <v>3763</v>
      </c>
      <c r="L1133" s="524" t="s">
        <v>1924</v>
      </c>
      <c r="M1133" s="527"/>
      <c r="N1133" s="524" t="s">
        <v>1924</v>
      </c>
      <c r="O1133" s="527"/>
      <c r="P1133" s="524" t="s">
        <v>1924</v>
      </c>
      <c r="Q1133" s="527"/>
      <c r="R1133" s="524" t="s">
        <v>1924</v>
      </c>
      <c r="S1133" s="527"/>
      <c r="T1133" s="524" t="s">
        <v>2942</v>
      </c>
      <c r="U1133" s="527" t="s">
        <v>3768</v>
      </c>
      <c r="V1133" s="524" t="s">
        <v>1924</v>
      </c>
      <c r="W1133" s="527"/>
      <c r="X1133" s="524" t="s">
        <v>1924</v>
      </c>
      <c r="Y1133" s="527"/>
      <c r="Z1133" s="528"/>
      <c r="AA1133" s="528" t="s">
        <v>958</v>
      </c>
      <c r="AB1133" s="528"/>
      <c r="AC1133" s="528"/>
      <c r="AD1133" s="528"/>
      <c r="AE1133" s="528"/>
      <c r="AF1133" s="528"/>
      <c r="AG1133" s="528"/>
      <c r="AH1133" s="528"/>
      <c r="AI1133" s="529" t="s">
        <v>2054</v>
      </c>
      <c r="AJ1133" s="529" t="s">
        <v>2054</v>
      </c>
      <c r="AK1133" s="523" t="s">
        <v>3769</v>
      </c>
      <c r="AL1133" s="523" t="s">
        <v>3789</v>
      </c>
    </row>
    <row r="1134" spans="1:38" ht="17.25" customHeight="1">
      <c r="A1134" s="518" t="str">
        <f t="shared" si="17"/>
        <v xml:space="preserve">A04AN083-00012 Finishing Work Tile Work Floor Tile Rubber Tile     w/ Mortar Bond Coat or Adhesive  </v>
      </c>
      <c r="B1134" s="523" t="s">
        <v>3790</v>
      </c>
      <c r="C1134" s="523"/>
      <c r="D1134" s="524" t="s">
        <v>3559</v>
      </c>
      <c r="E1134" s="525" t="s">
        <v>3560</v>
      </c>
      <c r="F1134" s="524" t="s">
        <v>2456</v>
      </c>
      <c r="G1134" s="525" t="s">
        <v>3737</v>
      </c>
      <c r="H1134" s="524" t="s">
        <v>3765</v>
      </c>
      <c r="I1134" s="525" t="s">
        <v>3766</v>
      </c>
      <c r="J1134" s="524" t="s">
        <v>3791</v>
      </c>
      <c r="K1134" s="527" t="s">
        <v>3792</v>
      </c>
      <c r="L1134" s="524" t="s">
        <v>1924</v>
      </c>
      <c r="M1134" s="527"/>
      <c r="N1134" s="524" t="s">
        <v>1924</v>
      </c>
      <c r="O1134" s="527"/>
      <c r="P1134" s="524" t="s">
        <v>1924</v>
      </c>
      <c r="Q1134" s="527"/>
      <c r="R1134" s="524" t="s">
        <v>1924</v>
      </c>
      <c r="S1134" s="527"/>
      <c r="T1134" s="524" t="s">
        <v>2874</v>
      </c>
      <c r="U1134" s="527" t="s">
        <v>3741</v>
      </c>
      <c r="V1134" s="524" t="s">
        <v>1924</v>
      </c>
      <c r="W1134" s="527"/>
      <c r="X1134" s="524" t="s">
        <v>1924</v>
      </c>
      <c r="Y1134" s="527"/>
      <c r="Z1134" s="528"/>
      <c r="AA1134" s="528" t="s">
        <v>958</v>
      </c>
      <c r="AB1134" s="528"/>
      <c r="AC1134" s="528"/>
      <c r="AD1134" s="528"/>
      <c r="AE1134" s="528"/>
      <c r="AF1134" s="528"/>
      <c r="AG1134" s="528"/>
      <c r="AH1134" s="528"/>
      <c r="AI1134" s="529" t="s">
        <v>2054</v>
      </c>
      <c r="AJ1134" s="529" t="s">
        <v>2054</v>
      </c>
      <c r="AK1134" s="523" t="s">
        <v>3769</v>
      </c>
      <c r="AL1134" s="523" t="s">
        <v>3790</v>
      </c>
    </row>
    <row r="1135" spans="1:38" ht="17.25" customHeight="1">
      <c r="A1135" s="518" t="str">
        <f t="shared" si="17"/>
        <v>A04AN084-00001 Finishing Work Tile Work Skirt Tile Unglazed Ceramic Tile     w/ Mortar Bond Coat or Adhesive  H&lt;150mm</v>
      </c>
      <c r="B1135" s="523" t="s">
        <v>3793</v>
      </c>
      <c r="C1135" s="523"/>
      <c r="D1135" s="524" t="s">
        <v>3559</v>
      </c>
      <c r="E1135" s="525" t="s">
        <v>3560</v>
      </c>
      <c r="F1135" s="524" t="s">
        <v>2456</v>
      </c>
      <c r="G1135" s="525" t="s">
        <v>3737</v>
      </c>
      <c r="H1135" s="524" t="s">
        <v>3794</v>
      </c>
      <c r="I1135" s="525" t="s">
        <v>3795</v>
      </c>
      <c r="J1135" s="524" t="s">
        <v>1961</v>
      </c>
      <c r="K1135" s="527" t="s">
        <v>3740</v>
      </c>
      <c r="L1135" s="524" t="s">
        <v>1924</v>
      </c>
      <c r="M1135" s="527"/>
      <c r="N1135" s="524" t="s">
        <v>1924</v>
      </c>
      <c r="O1135" s="527"/>
      <c r="P1135" s="524" t="s">
        <v>1924</v>
      </c>
      <c r="Q1135" s="527"/>
      <c r="R1135" s="524" t="s">
        <v>1924</v>
      </c>
      <c r="S1135" s="527"/>
      <c r="T1135" s="524" t="s">
        <v>2874</v>
      </c>
      <c r="U1135" s="527" t="s">
        <v>3741</v>
      </c>
      <c r="V1135" s="524" t="s">
        <v>1924</v>
      </c>
      <c r="W1135" s="527"/>
      <c r="X1135" s="524" t="s">
        <v>3714</v>
      </c>
      <c r="Y1135" s="527" t="s">
        <v>3715</v>
      </c>
      <c r="Z1135" s="528"/>
      <c r="AA1135" s="528" t="s">
        <v>3716</v>
      </c>
      <c r="AB1135" s="528"/>
      <c r="AC1135" s="528"/>
      <c r="AD1135" s="528"/>
      <c r="AE1135" s="528"/>
      <c r="AF1135" s="528"/>
      <c r="AG1135" s="528"/>
      <c r="AH1135" s="528"/>
      <c r="AI1135" s="529" t="s">
        <v>2091</v>
      </c>
      <c r="AJ1135" s="529" t="s">
        <v>2091</v>
      </c>
      <c r="AK1135" s="523" t="s">
        <v>3796</v>
      </c>
      <c r="AL1135" s="523" t="s">
        <v>3793</v>
      </c>
    </row>
    <row r="1136" spans="1:38" ht="17.25" customHeight="1">
      <c r="A1136" s="518" t="str">
        <f t="shared" si="17"/>
        <v>A04AN084-00002 Finishing Work Tile Work Skirt Tile Unglazed Ceramic Tile     w/ Mortar Bond Coat or Adhesive  150mm≤H&lt;200mm</v>
      </c>
      <c r="B1136" s="523" t="s">
        <v>3797</v>
      </c>
      <c r="C1136" s="523"/>
      <c r="D1136" s="524" t="s">
        <v>3559</v>
      </c>
      <c r="E1136" s="525" t="s">
        <v>3560</v>
      </c>
      <c r="F1136" s="524" t="s">
        <v>2456</v>
      </c>
      <c r="G1136" s="525" t="s">
        <v>3737</v>
      </c>
      <c r="H1136" s="524" t="s">
        <v>3794</v>
      </c>
      <c r="I1136" s="525" t="s">
        <v>3795</v>
      </c>
      <c r="J1136" s="524" t="s">
        <v>1961</v>
      </c>
      <c r="K1136" s="527" t="s">
        <v>3740</v>
      </c>
      <c r="L1136" s="524" t="s">
        <v>1924</v>
      </c>
      <c r="M1136" s="527"/>
      <c r="N1136" s="524" t="s">
        <v>1924</v>
      </c>
      <c r="O1136" s="527"/>
      <c r="P1136" s="524" t="s">
        <v>1924</v>
      </c>
      <c r="Q1136" s="527"/>
      <c r="R1136" s="524" t="s">
        <v>1924</v>
      </c>
      <c r="S1136" s="527"/>
      <c r="T1136" s="524" t="s">
        <v>2874</v>
      </c>
      <c r="U1136" s="527" t="s">
        <v>3741</v>
      </c>
      <c r="V1136" s="524" t="s">
        <v>1924</v>
      </c>
      <c r="W1136" s="527"/>
      <c r="X1136" s="524" t="s">
        <v>3719</v>
      </c>
      <c r="Y1136" s="527" t="s">
        <v>3720</v>
      </c>
      <c r="Z1136" s="528"/>
      <c r="AA1136" s="528" t="s">
        <v>3716</v>
      </c>
      <c r="AB1136" s="528"/>
      <c r="AC1136" s="528"/>
      <c r="AD1136" s="528"/>
      <c r="AE1136" s="528"/>
      <c r="AF1136" s="528"/>
      <c r="AG1136" s="528"/>
      <c r="AH1136" s="528"/>
      <c r="AI1136" s="529" t="s">
        <v>2091</v>
      </c>
      <c r="AJ1136" s="529" t="s">
        <v>2091</v>
      </c>
      <c r="AK1136" s="523" t="s">
        <v>3796</v>
      </c>
      <c r="AL1136" s="523" t="s">
        <v>3797</v>
      </c>
    </row>
    <row r="1137" spans="1:38" ht="17.25" customHeight="1">
      <c r="A1137" s="518" t="str">
        <f t="shared" si="17"/>
        <v>A04AN084-00003 Finishing Work Tile Work Skirt Tile Unglazed Ceramic Tile     w/ Mortar Bond Coat or Adhesive  200mm≤H</v>
      </c>
      <c r="B1137" s="523" t="s">
        <v>3798</v>
      </c>
      <c r="C1137" s="523"/>
      <c r="D1137" s="524" t="s">
        <v>3559</v>
      </c>
      <c r="E1137" s="525" t="s">
        <v>3560</v>
      </c>
      <c r="F1137" s="524" t="s">
        <v>2456</v>
      </c>
      <c r="G1137" s="525" t="s">
        <v>3737</v>
      </c>
      <c r="H1137" s="524" t="s">
        <v>3794</v>
      </c>
      <c r="I1137" s="525" t="s">
        <v>3795</v>
      </c>
      <c r="J1137" s="524" t="s">
        <v>1961</v>
      </c>
      <c r="K1137" s="527" t="s">
        <v>3740</v>
      </c>
      <c r="L1137" s="524" t="s">
        <v>1924</v>
      </c>
      <c r="M1137" s="527"/>
      <c r="N1137" s="524" t="s">
        <v>1924</v>
      </c>
      <c r="O1137" s="527"/>
      <c r="P1137" s="524" t="s">
        <v>1924</v>
      </c>
      <c r="Q1137" s="527"/>
      <c r="R1137" s="524" t="s">
        <v>1924</v>
      </c>
      <c r="S1137" s="527"/>
      <c r="T1137" s="524" t="s">
        <v>2874</v>
      </c>
      <c r="U1137" s="527" t="s">
        <v>3741</v>
      </c>
      <c r="V1137" s="524" t="s">
        <v>1924</v>
      </c>
      <c r="W1137" s="527"/>
      <c r="X1137" s="524" t="s">
        <v>3722</v>
      </c>
      <c r="Y1137" s="527" t="s">
        <v>3723</v>
      </c>
      <c r="Z1137" s="528"/>
      <c r="AA1137" s="528" t="s">
        <v>3716</v>
      </c>
      <c r="AB1137" s="528"/>
      <c r="AC1137" s="528"/>
      <c r="AD1137" s="528"/>
      <c r="AE1137" s="528"/>
      <c r="AF1137" s="528"/>
      <c r="AG1137" s="528"/>
      <c r="AH1137" s="528"/>
      <c r="AI1137" s="529" t="s">
        <v>2091</v>
      </c>
      <c r="AJ1137" s="529" t="s">
        <v>2091</v>
      </c>
      <c r="AK1137" s="523" t="s">
        <v>3796</v>
      </c>
      <c r="AL1137" s="523" t="s">
        <v>3798</v>
      </c>
    </row>
    <row r="1138" spans="1:38" ht="17.25" customHeight="1">
      <c r="A1138" s="518" t="str">
        <f t="shared" si="17"/>
        <v>A04AN084-00004 Finishing Work Tile Work Skirt Tile Glazed Ceramic Tile     w/ Mortar Bond Coat or Adhesive  H&lt;150mm</v>
      </c>
      <c r="B1138" s="523" t="s">
        <v>3799</v>
      </c>
      <c r="C1138" s="523"/>
      <c r="D1138" s="524" t="s">
        <v>3559</v>
      </c>
      <c r="E1138" s="525" t="s">
        <v>3560</v>
      </c>
      <c r="F1138" s="524" t="s">
        <v>2456</v>
      </c>
      <c r="G1138" s="525" t="s">
        <v>3737</v>
      </c>
      <c r="H1138" s="524" t="s">
        <v>3794</v>
      </c>
      <c r="I1138" s="525" t="s">
        <v>3795</v>
      </c>
      <c r="J1138" s="524" t="s">
        <v>1966</v>
      </c>
      <c r="K1138" s="527" t="s">
        <v>3744</v>
      </c>
      <c r="L1138" s="524" t="s">
        <v>1924</v>
      </c>
      <c r="M1138" s="527"/>
      <c r="N1138" s="524" t="s">
        <v>1924</v>
      </c>
      <c r="O1138" s="527"/>
      <c r="P1138" s="524" t="s">
        <v>1924</v>
      </c>
      <c r="Q1138" s="527"/>
      <c r="R1138" s="524" t="s">
        <v>1924</v>
      </c>
      <c r="S1138" s="527"/>
      <c r="T1138" s="524" t="s">
        <v>2874</v>
      </c>
      <c r="U1138" s="527" t="s">
        <v>3741</v>
      </c>
      <c r="V1138" s="524" t="s">
        <v>1924</v>
      </c>
      <c r="W1138" s="527"/>
      <c r="X1138" s="524" t="s">
        <v>3714</v>
      </c>
      <c r="Y1138" s="527" t="s">
        <v>3715</v>
      </c>
      <c r="Z1138" s="528"/>
      <c r="AA1138" s="528" t="s">
        <v>3716</v>
      </c>
      <c r="AB1138" s="528"/>
      <c r="AC1138" s="528"/>
      <c r="AD1138" s="528"/>
      <c r="AE1138" s="528"/>
      <c r="AF1138" s="528"/>
      <c r="AG1138" s="528"/>
      <c r="AH1138" s="528"/>
      <c r="AI1138" s="529" t="s">
        <v>2091</v>
      </c>
      <c r="AJ1138" s="529" t="s">
        <v>2091</v>
      </c>
      <c r="AK1138" s="523" t="s">
        <v>3796</v>
      </c>
      <c r="AL1138" s="523" t="s">
        <v>3799</v>
      </c>
    </row>
    <row r="1139" spans="1:38" ht="17.25" customHeight="1">
      <c r="A1139" s="518" t="str">
        <f t="shared" si="17"/>
        <v>A04AN084-00005 Finishing Work Tile Work Skirt Tile Glazed Ceramic Tile     w/ Mortar Bond Coat or Adhesive  150mm≤H&lt;200mm</v>
      </c>
      <c r="B1139" s="523" t="s">
        <v>3800</v>
      </c>
      <c r="C1139" s="523"/>
      <c r="D1139" s="524" t="s">
        <v>3559</v>
      </c>
      <c r="E1139" s="525" t="s">
        <v>3560</v>
      </c>
      <c r="F1139" s="524" t="s">
        <v>2456</v>
      </c>
      <c r="G1139" s="525" t="s">
        <v>3737</v>
      </c>
      <c r="H1139" s="524" t="s">
        <v>3794</v>
      </c>
      <c r="I1139" s="525" t="s">
        <v>3795</v>
      </c>
      <c r="J1139" s="524" t="s">
        <v>1966</v>
      </c>
      <c r="K1139" s="527" t="s">
        <v>3744</v>
      </c>
      <c r="L1139" s="524" t="s">
        <v>1924</v>
      </c>
      <c r="M1139" s="527"/>
      <c r="N1139" s="524" t="s">
        <v>1924</v>
      </c>
      <c r="O1139" s="527"/>
      <c r="P1139" s="524" t="s">
        <v>1924</v>
      </c>
      <c r="Q1139" s="527"/>
      <c r="R1139" s="524" t="s">
        <v>1924</v>
      </c>
      <c r="S1139" s="527"/>
      <c r="T1139" s="524" t="s">
        <v>2874</v>
      </c>
      <c r="U1139" s="527" t="s">
        <v>3741</v>
      </c>
      <c r="V1139" s="524" t="s">
        <v>1924</v>
      </c>
      <c r="W1139" s="527"/>
      <c r="X1139" s="524" t="s">
        <v>3719</v>
      </c>
      <c r="Y1139" s="527" t="s">
        <v>3720</v>
      </c>
      <c r="Z1139" s="528"/>
      <c r="AA1139" s="528" t="s">
        <v>3716</v>
      </c>
      <c r="AB1139" s="528"/>
      <c r="AC1139" s="528"/>
      <c r="AD1139" s="528"/>
      <c r="AE1139" s="528"/>
      <c r="AF1139" s="528"/>
      <c r="AG1139" s="528"/>
      <c r="AH1139" s="528"/>
      <c r="AI1139" s="529" t="s">
        <v>2091</v>
      </c>
      <c r="AJ1139" s="529" t="s">
        <v>2091</v>
      </c>
      <c r="AK1139" s="523" t="s">
        <v>3796</v>
      </c>
      <c r="AL1139" s="523" t="s">
        <v>3800</v>
      </c>
    </row>
    <row r="1140" spans="1:38" ht="17.25" customHeight="1">
      <c r="A1140" s="518" t="str">
        <f t="shared" si="17"/>
        <v>A04AN084-00006 Finishing Work Tile Work Skirt Tile Glazed Ceramic Tile     w/ Mortar Bond Coat or Adhesive  200mm≤H</v>
      </c>
      <c r="B1140" s="523" t="s">
        <v>3801</v>
      </c>
      <c r="C1140" s="523"/>
      <c r="D1140" s="524" t="s">
        <v>3559</v>
      </c>
      <c r="E1140" s="525" t="s">
        <v>3560</v>
      </c>
      <c r="F1140" s="524" t="s">
        <v>2456</v>
      </c>
      <c r="G1140" s="525" t="s">
        <v>3737</v>
      </c>
      <c r="H1140" s="524" t="s">
        <v>3794</v>
      </c>
      <c r="I1140" s="525" t="s">
        <v>3795</v>
      </c>
      <c r="J1140" s="524" t="s">
        <v>1966</v>
      </c>
      <c r="K1140" s="527" t="s">
        <v>3744</v>
      </c>
      <c r="L1140" s="524" t="s">
        <v>1924</v>
      </c>
      <c r="M1140" s="527"/>
      <c r="N1140" s="524" t="s">
        <v>1924</v>
      </c>
      <c r="O1140" s="527"/>
      <c r="P1140" s="524" t="s">
        <v>1924</v>
      </c>
      <c r="Q1140" s="527"/>
      <c r="R1140" s="524" t="s">
        <v>1924</v>
      </c>
      <c r="S1140" s="527"/>
      <c r="T1140" s="524" t="s">
        <v>2874</v>
      </c>
      <c r="U1140" s="527" t="s">
        <v>3741</v>
      </c>
      <c r="V1140" s="524" t="s">
        <v>1924</v>
      </c>
      <c r="W1140" s="527"/>
      <c r="X1140" s="524" t="s">
        <v>3722</v>
      </c>
      <c r="Y1140" s="527" t="s">
        <v>3723</v>
      </c>
      <c r="Z1140" s="528"/>
      <c r="AA1140" s="528" t="s">
        <v>3716</v>
      </c>
      <c r="AB1140" s="528"/>
      <c r="AC1140" s="528"/>
      <c r="AD1140" s="528"/>
      <c r="AE1140" s="528"/>
      <c r="AF1140" s="528"/>
      <c r="AG1140" s="528"/>
      <c r="AH1140" s="528"/>
      <c r="AI1140" s="529" t="s">
        <v>2091</v>
      </c>
      <c r="AJ1140" s="529" t="s">
        <v>2091</v>
      </c>
      <c r="AK1140" s="523" t="s">
        <v>3796</v>
      </c>
      <c r="AL1140" s="523" t="s">
        <v>3801</v>
      </c>
    </row>
    <row r="1141" spans="1:38" ht="17.25" customHeight="1">
      <c r="A1141" s="518" t="str">
        <f t="shared" si="17"/>
        <v>A04AN084-00007 Finishing Work Tile Work Skirt Tile Acid/Alkaline Resistant Tile     w/ Mortar Bond Coat or Adhesive  H&lt;150mm</v>
      </c>
      <c r="B1141" s="523" t="s">
        <v>3802</v>
      </c>
      <c r="C1141" s="523"/>
      <c r="D1141" s="524" t="s">
        <v>3559</v>
      </c>
      <c r="E1141" s="525" t="s">
        <v>3560</v>
      </c>
      <c r="F1141" s="524" t="s">
        <v>2456</v>
      </c>
      <c r="G1141" s="525" t="s">
        <v>3737</v>
      </c>
      <c r="H1141" s="524" t="s">
        <v>3794</v>
      </c>
      <c r="I1141" s="525" t="s">
        <v>3795</v>
      </c>
      <c r="J1141" s="524" t="s">
        <v>1970</v>
      </c>
      <c r="K1141" s="527" t="s">
        <v>3746</v>
      </c>
      <c r="L1141" s="524" t="s">
        <v>1924</v>
      </c>
      <c r="M1141" s="527"/>
      <c r="N1141" s="524" t="s">
        <v>1924</v>
      </c>
      <c r="O1141" s="527"/>
      <c r="P1141" s="524" t="s">
        <v>1924</v>
      </c>
      <c r="Q1141" s="527"/>
      <c r="R1141" s="524" t="s">
        <v>1924</v>
      </c>
      <c r="S1141" s="527"/>
      <c r="T1141" s="524" t="s">
        <v>2874</v>
      </c>
      <c r="U1141" s="527" t="s">
        <v>3741</v>
      </c>
      <c r="V1141" s="524" t="s">
        <v>1924</v>
      </c>
      <c r="W1141" s="527"/>
      <c r="X1141" s="524" t="s">
        <v>3714</v>
      </c>
      <c r="Y1141" s="527" t="s">
        <v>3715</v>
      </c>
      <c r="Z1141" s="528"/>
      <c r="AA1141" s="528" t="s">
        <v>3716</v>
      </c>
      <c r="AB1141" s="528"/>
      <c r="AC1141" s="528"/>
      <c r="AD1141" s="528"/>
      <c r="AE1141" s="528"/>
      <c r="AF1141" s="528"/>
      <c r="AG1141" s="528"/>
      <c r="AH1141" s="528"/>
      <c r="AI1141" s="529" t="s">
        <v>2091</v>
      </c>
      <c r="AJ1141" s="529" t="s">
        <v>2091</v>
      </c>
      <c r="AK1141" s="523" t="s">
        <v>3796</v>
      </c>
      <c r="AL1141" s="523" t="s">
        <v>3802</v>
      </c>
    </row>
    <row r="1142" spans="1:38" ht="17.25" customHeight="1">
      <c r="A1142" s="518" t="str">
        <f t="shared" si="17"/>
        <v>A04AN084-00008 Finishing Work Tile Work Skirt Tile Acid/Alkaline Resistant Tile     w/ Mortar Bond Coat or Adhesive  150mm≤H&lt;200mm</v>
      </c>
      <c r="B1142" s="523" t="s">
        <v>3803</v>
      </c>
      <c r="C1142" s="523"/>
      <c r="D1142" s="524" t="s">
        <v>3559</v>
      </c>
      <c r="E1142" s="525" t="s">
        <v>3560</v>
      </c>
      <c r="F1142" s="524" t="s">
        <v>2456</v>
      </c>
      <c r="G1142" s="525" t="s">
        <v>3737</v>
      </c>
      <c r="H1142" s="524" t="s">
        <v>3794</v>
      </c>
      <c r="I1142" s="525" t="s">
        <v>3795</v>
      </c>
      <c r="J1142" s="524" t="s">
        <v>1970</v>
      </c>
      <c r="K1142" s="527" t="s">
        <v>3746</v>
      </c>
      <c r="L1142" s="524" t="s">
        <v>1924</v>
      </c>
      <c r="M1142" s="527"/>
      <c r="N1142" s="524" t="s">
        <v>1924</v>
      </c>
      <c r="O1142" s="527"/>
      <c r="P1142" s="524" t="s">
        <v>1924</v>
      </c>
      <c r="Q1142" s="527"/>
      <c r="R1142" s="524" t="s">
        <v>1924</v>
      </c>
      <c r="S1142" s="527"/>
      <c r="T1142" s="524" t="s">
        <v>2874</v>
      </c>
      <c r="U1142" s="527" t="s">
        <v>3741</v>
      </c>
      <c r="V1142" s="524" t="s">
        <v>1924</v>
      </c>
      <c r="W1142" s="527"/>
      <c r="X1142" s="524" t="s">
        <v>3719</v>
      </c>
      <c r="Y1142" s="527" t="s">
        <v>3720</v>
      </c>
      <c r="Z1142" s="528"/>
      <c r="AA1142" s="528" t="s">
        <v>3716</v>
      </c>
      <c r="AB1142" s="528"/>
      <c r="AC1142" s="528"/>
      <c r="AD1142" s="528"/>
      <c r="AE1142" s="528"/>
      <c r="AF1142" s="528"/>
      <c r="AG1142" s="528"/>
      <c r="AH1142" s="528"/>
      <c r="AI1142" s="529" t="s">
        <v>2091</v>
      </c>
      <c r="AJ1142" s="529" t="s">
        <v>2091</v>
      </c>
      <c r="AK1142" s="523" t="s">
        <v>3796</v>
      </c>
      <c r="AL1142" s="523" t="s">
        <v>3803</v>
      </c>
    </row>
    <row r="1143" spans="1:38" ht="17.25" customHeight="1">
      <c r="A1143" s="518" t="str">
        <f t="shared" si="17"/>
        <v>A04AN084-00009 Finishing Work Tile Work Skirt Tile Acid/Alkaline Resistant Tile     w/ Mortar Bond Coat or Adhesive  200mm≤H</v>
      </c>
      <c r="B1143" s="523" t="s">
        <v>3804</v>
      </c>
      <c r="C1143" s="523"/>
      <c r="D1143" s="524" t="s">
        <v>3559</v>
      </c>
      <c r="E1143" s="525" t="s">
        <v>3560</v>
      </c>
      <c r="F1143" s="524" t="s">
        <v>2456</v>
      </c>
      <c r="G1143" s="525" t="s">
        <v>3737</v>
      </c>
      <c r="H1143" s="524" t="s">
        <v>3794</v>
      </c>
      <c r="I1143" s="525" t="s">
        <v>3795</v>
      </c>
      <c r="J1143" s="524" t="s">
        <v>1970</v>
      </c>
      <c r="K1143" s="527" t="s">
        <v>3746</v>
      </c>
      <c r="L1143" s="524" t="s">
        <v>1924</v>
      </c>
      <c r="M1143" s="527"/>
      <c r="N1143" s="524" t="s">
        <v>1924</v>
      </c>
      <c r="O1143" s="527"/>
      <c r="P1143" s="524" t="s">
        <v>1924</v>
      </c>
      <c r="Q1143" s="527"/>
      <c r="R1143" s="524" t="s">
        <v>1924</v>
      </c>
      <c r="S1143" s="527"/>
      <c r="T1143" s="524" t="s">
        <v>2874</v>
      </c>
      <c r="U1143" s="527" t="s">
        <v>3741</v>
      </c>
      <c r="V1143" s="524" t="s">
        <v>1924</v>
      </c>
      <c r="W1143" s="527"/>
      <c r="X1143" s="524" t="s">
        <v>3722</v>
      </c>
      <c r="Y1143" s="527" t="s">
        <v>3723</v>
      </c>
      <c r="Z1143" s="528"/>
      <c r="AA1143" s="528" t="s">
        <v>3716</v>
      </c>
      <c r="AB1143" s="528"/>
      <c r="AC1143" s="528"/>
      <c r="AD1143" s="528"/>
      <c r="AE1143" s="528"/>
      <c r="AF1143" s="528"/>
      <c r="AG1143" s="528"/>
      <c r="AH1143" s="528"/>
      <c r="AI1143" s="529" t="s">
        <v>2091</v>
      </c>
      <c r="AJ1143" s="529" t="s">
        <v>2091</v>
      </c>
      <c r="AK1143" s="523" t="s">
        <v>3796</v>
      </c>
      <c r="AL1143" s="523" t="s">
        <v>3804</v>
      </c>
    </row>
    <row r="1144" spans="1:38" ht="17.25" customHeight="1">
      <c r="A1144" s="518" t="str">
        <f t="shared" si="17"/>
        <v>A04AN084-00010 Finishing Work Tile Work Skirt Tile Terrazzo Tile     w/ Mortar Bond Coat or Adhesive  H&lt;150mm</v>
      </c>
      <c r="B1144" s="523" t="s">
        <v>3805</v>
      </c>
      <c r="C1144" s="523"/>
      <c r="D1144" s="524" t="s">
        <v>3559</v>
      </c>
      <c r="E1144" s="525" t="s">
        <v>3560</v>
      </c>
      <c r="F1144" s="524" t="s">
        <v>2456</v>
      </c>
      <c r="G1144" s="525" t="s">
        <v>3737</v>
      </c>
      <c r="H1144" s="524" t="s">
        <v>3794</v>
      </c>
      <c r="I1144" s="525" t="s">
        <v>3795</v>
      </c>
      <c r="J1144" s="524" t="s">
        <v>3772</v>
      </c>
      <c r="K1144" s="527" t="s">
        <v>3773</v>
      </c>
      <c r="L1144" s="524" t="s">
        <v>1924</v>
      </c>
      <c r="M1144" s="527"/>
      <c r="N1144" s="524" t="s">
        <v>1924</v>
      </c>
      <c r="O1144" s="527"/>
      <c r="P1144" s="524" t="s">
        <v>1924</v>
      </c>
      <c r="Q1144" s="527"/>
      <c r="R1144" s="524" t="s">
        <v>1924</v>
      </c>
      <c r="S1144" s="527"/>
      <c r="T1144" s="524" t="s">
        <v>2874</v>
      </c>
      <c r="U1144" s="527" t="s">
        <v>3741</v>
      </c>
      <c r="V1144" s="524" t="s">
        <v>1924</v>
      </c>
      <c r="W1144" s="527"/>
      <c r="X1144" s="524" t="s">
        <v>3714</v>
      </c>
      <c r="Y1144" s="527" t="s">
        <v>3715</v>
      </c>
      <c r="Z1144" s="528"/>
      <c r="AA1144" s="528" t="s">
        <v>3716</v>
      </c>
      <c r="AB1144" s="528"/>
      <c r="AC1144" s="528"/>
      <c r="AD1144" s="528"/>
      <c r="AE1144" s="528"/>
      <c r="AF1144" s="528"/>
      <c r="AG1144" s="528"/>
      <c r="AH1144" s="528"/>
      <c r="AI1144" s="529" t="s">
        <v>2091</v>
      </c>
      <c r="AJ1144" s="529" t="s">
        <v>2091</v>
      </c>
      <c r="AK1144" s="523" t="s">
        <v>3796</v>
      </c>
      <c r="AL1144" s="523" t="s">
        <v>3805</v>
      </c>
    </row>
    <row r="1145" spans="1:38" ht="17.25" customHeight="1">
      <c r="A1145" s="518" t="str">
        <f t="shared" si="17"/>
        <v>A04AN084-00011 Finishing Work Tile Work Skirt Tile Terrazzo Tile     w/ Mortar Bond Coat or Adhesive  150mm≤H&lt;200mm</v>
      </c>
      <c r="B1145" s="523" t="s">
        <v>3806</v>
      </c>
      <c r="C1145" s="523"/>
      <c r="D1145" s="524" t="s">
        <v>3559</v>
      </c>
      <c r="E1145" s="525" t="s">
        <v>3560</v>
      </c>
      <c r="F1145" s="524" t="s">
        <v>2456</v>
      </c>
      <c r="G1145" s="525" t="s">
        <v>3737</v>
      </c>
      <c r="H1145" s="524" t="s">
        <v>3794</v>
      </c>
      <c r="I1145" s="525" t="s">
        <v>3795</v>
      </c>
      <c r="J1145" s="524" t="s">
        <v>3772</v>
      </c>
      <c r="K1145" s="527" t="s">
        <v>3773</v>
      </c>
      <c r="L1145" s="524" t="s">
        <v>1924</v>
      </c>
      <c r="M1145" s="527"/>
      <c r="N1145" s="524" t="s">
        <v>1924</v>
      </c>
      <c r="O1145" s="527"/>
      <c r="P1145" s="524" t="s">
        <v>1924</v>
      </c>
      <c r="Q1145" s="527"/>
      <c r="R1145" s="524" t="s">
        <v>1924</v>
      </c>
      <c r="S1145" s="527"/>
      <c r="T1145" s="524" t="s">
        <v>2874</v>
      </c>
      <c r="U1145" s="527" t="s">
        <v>3741</v>
      </c>
      <c r="V1145" s="524" t="s">
        <v>1924</v>
      </c>
      <c r="W1145" s="527"/>
      <c r="X1145" s="524" t="s">
        <v>3719</v>
      </c>
      <c r="Y1145" s="527" t="s">
        <v>3720</v>
      </c>
      <c r="Z1145" s="528"/>
      <c r="AA1145" s="528" t="s">
        <v>3716</v>
      </c>
      <c r="AB1145" s="528"/>
      <c r="AC1145" s="528"/>
      <c r="AD1145" s="528"/>
      <c r="AE1145" s="528"/>
      <c r="AF1145" s="528"/>
      <c r="AG1145" s="528"/>
      <c r="AH1145" s="528"/>
      <c r="AI1145" s="529" t="s">
        <v>2091</v>
      </c>
      <c r="AJ1145" s="529" t="s">
        <v>2091</v>
      </c>
      <c r="AK1145" s="523" t="s">
        <v>3796</v>
      </c>
      <c r="AL1145" s="523" t="s">
        <v>3806</v>
      </c>
    </row>
    <row r="1146" spans="1:38" ht="17.25" customHeight="1">
      <c r="A1146" s="518" t="str">
        <f t="shared" si="17"/>
        <v>A04AN084-00012 Finishing Work Tile Work Skirt Tile Terrazzo Tile     w/ Mortar Bond Coat or Adhesive  200mm≤H</v>
      </c>
      <c r="B1146" s="523" t="s">
        <v>3807</v>
      </c>
      <c r="C1146" s="523"/>
      <c r="D1146" s="524" t="s">
        <v>3559</v>
      </c>
      <c r="E1146" s="525" t="s">
        <v>3560</v>
      </c>
      <c r="F1146" s="524" t="s">
        <v>2456</v>
      </c>
      <c r="G1146" s="525" t="s">
        <v>3737</v>
      </c>
      <c r="H1146" s="524" t="s">
        <v>3794</v>
      </c>
      <c r="I1146" s="525" t="s">
        <v>3795</v>
      </c>
      <c r="J1146" s="524" t="s">
        <v>3772</v>
      </c>
      <c r="K1146" s="527" t="s">
        <v>3773</v>
      </c>
      <c r="L1146" s="524" t="s">
        <v>1924</v>
      </c>
      <c r="M1146" s="527"/>
      <c r="N1146" s="524" t="s">
        <v>1924</v>
      </c>
      <c r="O1146" s="527"/>
      <c r="P1146" s="524" t="s">
        <v>1924</v>
      </c>
      <c r="Q1146" s="527"/>
      <c r="R1146" s="524" t="s">
        <v>1924</v>
      </c>
      <c r="S1146" s="527"/>
      <c r="T1146" s="524" t="s">
        <v>2874</v>
      </c>
      <c r="U1146" s="527" t="s">
        <v>3741</v>
      </c>
      <c r="V1146" s="524" t="s">
        <v>1924</v>
      </c>
      <c r="W1146" s="527"/>
      <c r="X1146" s="524" t="s">
        <v>3722</v>
      </c>
      <c r="Y1146" s="527" t="s">
        <v>3723</v>
      </c>
      <c r="Z1146" s="528"/>
      <c r="AA1146" s="528" t="s">
        <v>3716</v>
      </c>
      <c r="AB1146" s="528"/>
      <c r="AC1146" s="528"/>
      <c r="AD1146" s="528"/>
      <c r="AE1146" s="528"/>
      <c r="AF1146" s="528"/>
      <c r="AG1146" s="528"/>
      <c r="AH1146" s="528"/>
      <c r="AI1146" s="529" t="s">
        <v>2091</v>
      </c>
      <c r="AJ1146" s="529" t="s">
        <v>2091</v>
      </c>
      <c r="AK1146" s="523" t="s">
        <v>3796</v>
      </c>
      <c r="AL1146" s="523" t="s">
        <v>3807</v>
      </c>
    </row>
    <row r="1147" spans="1:38" ht="17.25" customHeight="1">
      <c r="A1147" s="518" t="str">
        <f t="shared" si="17"/>
        <v>A04AN084-00013 Finishing Work Tile Work Skirt Tile Vinyl Tile     w/ Mortar Bond Coat or Adhesive  H&lt;150mm</v>
      </c>
      <c r="B1147" s="523" t="s">
        <v>3808</v>
      </c>
      <c r="C1147" s="523"/>
      <c r="D1147" s="524" t="s">
        <v>3559</v>
      </c>
      <c r="E1147" s="525" t="s">
        <v>3560</v>
      </c>
      <c r="F1147" s="524" t="s">
        <v>2456</v>
      </c>
      <c r="G1147" s="525" t="s">
        <v>3737</v>
      </c>
      <c r="H1147" s="524" t="s">
        <v>3794</v>
      </c>
      <c r="I1147" s="525" t="s">
        <v>3795</v>
      </c>
      <c r="J1147" s="524" t="s">
        <v>3775</v>
      </c>
      <c r="K1147" s="527" t="s">
        <v>3776</v>
      </c>
      <c r="L1147" s="524" t="s">
        <v>1924</v>
      </c>
      <c r="M1147" s="527"/>
      <c r="N1147" s="524" t="s">
        <v>1924</v>
      </c>
      <c r="O1147" s="527"/>
      <c r="P1147" s="524" t="s">
        <v>1924</v>
      </c>
      <c r="Q1147" s="527"/>
      <c r="R1147" s="524" t="s">
        <v>1924</v>
      </c>
      <c r="S1147" s="527"/>
      <c r="T1147" s="524" t="s">
        <v>2874</v>
      </c>
      <c r="U1147" s="527" t="s">
        <v>3741</v>
      </c>
      <c r="V1147" s="524" t="s">
        <v>1924</v>
      </c>
      <c r="W1147" s="527"/>
      <c r="X1147" s="524" t="s">
        <v>3714</v>
      </c>
      <c r="Y1147" s="527" t="s">
        <v>3715</v>
      </c>
      <c r="Z1147" s="528"/>
      <c r="AA1147" s="528" t="s">
        <v>3716</v>
      </c>
      <c r="AB1147" s="528"/>
      <c r="AC1147" s="528"/>
      <c r="AD1147" s="528"/>
      <c r="AE1147" s="528"/>
      <c r="AF1147" s="528"/>
      <c r="AG1147" s="528"/>
      <c r="AH1147" s="528"/>
      <c r="AI1147" s="529" t="s">
        <v>2091</v>
      </c>
      <c r="AJ1147" s="529" t="s">
        <v>2091</v>
      </c>
      <c r="AK1147" s="523" t="s">
        <v>3796</v>
      </c>
      <c r="AL1147" s="523" t="s">
        <v>3808</v>
      </c>
    </row>
    <row r="1148" spans="1:38" ht="17.25" customHeight="1">
      <c r="A1148" s="518" t="str">
        <f t="shared" si="17"/>
        <v>A04AN084-00014 Finishing Work Tile Work Skirt Tile Vinyl Tile     w/ Mortar Bond Coat or Adhesive  150mm≤H&lt;200mm</v>
      </c>
      <c r="B1148" s="523" t="s">
        <v>3809</v>
      </c>
      <c r="C1148" s="523"/>
      <c r="D1148" s="524" t="s">
        <v>3559</v>
      </c>
      <c r="E1148" s="525" t="s">
        <v>3560</v>
      </c>
      <c r="F1148" s="524" t="s">
        <v>2456</v>
      </c>
      <c r="G1148" s="525" t="s">
        <v>3737</v>
      </c>
      <c r="H1148" s="524" t="s">
        <v>3794</v>
      </c>
      <c r="I1148" s="525" t="s">
        <v>3795</v>
      </c>
      <c r="J1148" s="524" t="s">
        <v>3775</v>
      </c>
      <c r="K1148" s="527" t="s">
        <v>3776</v>
      </c>
      <c r="L1148" s="524" t="s">
        <v>1924</v>
      </c>
      <c r="M1148" s="527"/>
      <c r="N1148" s="524" t="s">
        <v>1924</v>
      </c>
      <c r="O1148" s="527"/>
      <c r="P1148" s="524" t="s">
        <v>1924</v>
      </c>
      <c r="Q1148" s="527"/>
      <c r="R1148" s="524" t="s">
        <v>1924</v>
      </c>
      <c r="S1148" s="527"/>
      <c r="T1148" s="524" t="s">
        <v>2874</v>
      </c>
      <c r="U1148" s="527" t="s">
        <v>3741</v>
      </c>
      <c r="V1148" s="524" t="s">
        <v>1924</v>
      </c>
      <c r="W1148" s="527"/>
      <c r="X1148" s="524" t="s">
        <v>3719</v>
      </c>
      <c r="Y1148" s="527" t="s">
        <v>3720</v>
      </c>
      <c r="Z1148" s="528"/>
      <c r="AA1148" s="528" t="s">
        <v>3716</v>
      </c>
      <c r="AB1148" s="528"/>
      <c r="AC1148" s="528"/>
      <c r="AD1148" s="528"/>
      <c r="AE1148" s="528"/>
      <c r="AF1148" s="528"/>
      <c r="AG1148" s="528"/>
      <c r="AH1148" s="528"/>
      <c r="AI1148" s="529" t="s">
        <v>2091</v>
      </c>
      <c r="AJ1148" s="529" t="s">
        <v>2091</v>
      </c>
      <c r="AK1148" s="523" t="s">
        <v>3796</v>
      </c>
      <c r="AL1148" s="523" t="s">
        <v>3809</v>
      </c>
    </row>
    <row r="1149" spans="1:38" ht="17.25" customHeight="1">
      <c r="A1149" s="518" t="str">
        <f t="shared" si="17"/>
        <v>A04AN084-00015 Finishing Work Tile Work Skirt Tile Vinyl Tile     w/ Mortar Bond Coat or Adhesive  200mm≤H</v>
      </c>
      <c r="B1149" s="523" t="s">
        <v>3810</v>
      </c>
      <c r="C1149" s="523"/>
      <c r="D1149" s="524" t="s">
        <v>3559</v>
      </c>
      <c r="E1149" s="525" t="s">
        <v>3560</v>
      </c>
      <c r="F1149" s="524" t="s">
        <v>2456</v>
      </c>
      <c r="G1149" s="525" t="s">
        <v>3737</v>
      </c>
      <c r="H1149" s="524" t="s">
        <v>3794</v>
      </c>
      <c r="I1149" s="525" t="s">
        <v>3795</v>
      </c>
      <c r="J1149" s="524" t="s">
        <v>3775</v>
      </c>
      <c r="K1149" s="527" t="s">
        <v>3776</v>
      </c>
      <c r="L1149" s="524" t="s">
        <v>1924</v>
      </c>
      <c r="M1149" s="527"/>
      <c r="N1149" s="524" t="s">
        <v>1924</v>
      </c>
      <c r="O1149" s="527"/>
      <c r="P1149" s="524" t="s">
        <v>1924</v>
      </c>
      <c r="Q1149" s="527"/>
      <c r="R1149" s="524" t="s">
        <v>1924</v>
      </c>
      <c r="S1149" s="527"/>
      <c r="T1149" s="524" t="s">
        <v>2874</v>
      </c>
      <c r="U1149" s="527" t="s">
        <v>3741</v>
      </c>
      <c r="V1149" s="524" t="s">
        <v>1924</v>
      </c>
      <c r="W1149" s="527"/>
      <c r="X1149" s="524" t="s">
        <v>3722</v>
      </c>
      <c r="Y1149" s="527" t="s">
        <v>3723</v>
      </c>
      <c r="Z1149" s="528"/>
      <c r="AA1149" s="528" t="s">
        <v>3716</v>
      </c>
      <c r="AB1149" s="528"/>
      <c r="AC1149" s="528"/>
      <c r="AD1149" s="528"/>
      <c r="AE1149" s="528"/>
      <c r="AF1149" s="528"/>
      <c r="AG1149" s="528"/>
      <c r="AH1149" s="528"/>
      <c r="AI1149" s="529" t="s">
        <v>2091</v>
      </c>
      <c r="AJ1149" s="529" t="s">
        <v>2091</v>
      </c>
      <c r="AK1149" s="523" t="s">
        <v>3796</v>
      </c>
      <c r="AL1149" s="523" t="s">
        <v>3810</v>
      </c>
    </row>
    <row r="1150" spans="1:38" ht="17.25" customHeight="1">
      <c r="A1150" s="518" t="str">
        <f t="shared" si="17"/>
        <v>A04AN084-00016 Finishing Work Tile Work Skirt Tile Anti-Static Vinyl Tile     w/ Mortar Bond Coat or Adhesive  H&lt;150mm</v>
      </c>
      <c r="B1150" s="523" t="s">
        <v>3811</v>
      </c>
      <c r="C1150" s="523"/>
      <c r="D1150" s="524" t="s">
        <v>3559</v>
      </c>
      <c r="E1150" s="525" t="s">
        <v>3560</v>
      </c>
      <c r="F1150" s="524" t="s">
        <v>2456</v>
      </c>
      <c r="G1150" s="525" t="s">
        <v>3737</v>
      </c>
      <c r="H1150" s="524" t="s">
        <v>3794</v>
      </c>
      <c r="I1150" s="525" t="s">
        <v>3795</v>
      </c>
      <c r="J1150" s="524" t="s">
        <v>3778</v>
      </c>
      <c r="K1150" s="527" t="s">
        <v>3779</v>
      </c>
      <c r="L1150" s="524" t="s">
        <v>1924</v>
      </c>
      <c r="M1150" s="527"/>
      <c r="N1150" s="524" t="s">
        <v>1924</v>
      </c>
      <c r="O1150" s="527"/>
      <c r="P1150" s="524" t="s">
        <v>1924</v>
      </c>
      <c r="Q1150" s="527"/>
      <c r="R1150" s="524" t="s">
        <v>1924</v>
      </c>
      <c r="S1150" s="527"/>
      <c r="T1150" s="524" t="s">
        <v>2874</v>
      </c>
      <c r="U1150" s="527" t="s">
        <v>3741</v>
      </c>
      <c r="V1150" s="524" t="s">
        <v>1924</v>
      </c>
      <c r="W1150" s="527"/>
      <c r="X1150" s="524" t="s">
        <v>3714</v>
      </c>
      <c r="Y1150" s="527" t="s">
        <v>3715</v>
      </c>
      <c r="Z1150" s="528"/>
      <c r="AA1150" s="528" t="s">
        <v>3716</v>
      </c>
      <c r="AB1150" s="528"/>
      <c r="AC1150" s="528"/>
      <c r="AD1150" s="528"/>
      <c r="AE1150" s="528"/>
      <c r="AF1150" s="528"/>
      <c r="AG1150" s="528"/>
      <c r="AH1150" s="528"/>
      <c r="AI1150" s="529" t="s">
        <v>2091</v>
      </c>
      <c r="AJ1150" s="529" t="s">
        <v>2091</v>
      </c>
      <c r="AK1150" s="523" t="s">
        <v>3796</v>
      </c>
      <c r="AL1150" s="523" t="s">
        <v>3811</v>
      </c>
    </row>
    <row r="1151" spans="1:38" ht="17.25" customHeight="1">
      <c r="A1151" s="518" t="str">
        <f t="shared" si="17"/>
        <v>A04AN084-00017 Finishing Work Tile Work Skirt Tile Anti-Static Vinyl Tile     w/ Mortar Bond Coat or Adhesive  150mm≤H&lt;200mm</v>
      </c>
      <c r="B1151" s="523" t="s">
        <v>3812</v>
      </c>
      <c r="C1151" s="523"/>
      <c r="D1151" s="524" t="s">
        <v>3559</v>
      </c>
      <c r="E1151" s="525" t="s">
        <v>3560</v>
      </c>
      <c r="F1151" s="524" t="s">
        <v>2456</v>
      </c>
      <c r="G1151" s="525" t="s">
        <v>3737</v>
      </c>
      <c r="H1151" s="524" t="s">
        <v>3794</v>
      </c>
      <c r="I1151" s="525" t="s">
        <v>3795</v>
      </c>
      <c r="J1151" s="524" t="s">
        <v>3778</v>
      </c>
      <c r="K1151" s="527" t="s">
        <v>3779</v>
      </c>
      <c r="L1151" s="524" t="s">
        <v>1924</v>
      </c>
      <c r="M1151" s="527"/>
      <c r="N1151" s="524" t="s">
        <v>1924</v>
      </c>
      <c r="O1151" s="527"/>
      <c r="P1151" s="524" t="s">
        <v>1924</v>
      </c>
      <c r="Q1151" s="527"/>
      <c r="R1151" s="524" t="s">
        <v>1924</v>
      </c>
      <c r="S1151" s="527"/>
      <c r="T1151" s="524" t="s">
        <v>2874</v>
      </c>
      <c r="U1151" s="527" t="s">
        <v>3741</v>
      </c>
      <c r="V1151" s="524" t="s">
        <v>1924</v>
      </c>
      <c r="W1151" s="527"/>
      <c r="X1151" s="524" t="s">
        <v>3719</v>
      </c>
      <c r="Y1151" s="527" t="s">
        <v>3720</v>
      </c>
      <c r="Z1151" s="528"/>
      <c r="AA1151" s="528" t="s">
        <v>3716</v>
      </c>
      <c r="AB1151" s="528"/>
      <c r="AC1151" s="528"/>
      <c r="AD1151" s="528"/>
      <c r="AE1151" s="528"/>
      <c r="AF1151" s="528"/>
      <c r="AG1151" s="528"/>
      <c r="AH1151" s="528"/>
      <c r="AI1151" s="529" t="s">
        <v>2091</v>
      </c>
      <c r="AJ1151" s="529" t="s">
        <v>2091</v>
      </c>
      <c r="AK1151" s="523" t="s">
        <v>3796</v>
      </c>
      <c r="AL1151" s="523" t="s">
        <v>3812</v>
      </c>
    </row>
    <row r="1152" spans="1:38" ht="17.25" customHeight="1">
      <c r="A1152" s="518" t="str">
        <f t="shared" si="17"/>
        <v>A04AN084-00018 Finishing Work Tile Work Skirt Tile Anti-Static Vinyl Tile     w/ Mortar Bond Coat or Adhesive  200mm≤H</v>
      </c>
      <c r="B1152" s="523" t="s">
        <v>3813</v>
      </c>
      <c r="C1152" s="523"/>
      <c r="D1152" s="524" t="s">
        <v>3559</v>
      </c>
      <c r="E1152" s="525" t="s">
        <v>3560</v>
      </c>
      <c r="F1152" s="524" t="s">
        <v>2456</v>
      </c>
      <c r="G1152" s="525" t="s">
        <v>3737</v>
      </c>
      <c r="H1152" s="524" t="s">
        <v>3794</v>
      </c>
      <c r="I1152" s="525" t="s">
        <v>3795</v>
      </c>
      <c r="J1152" s="524" t="s">
        <v>3778</v>
      </c>
      <c r="K1152" s="527" t="s">
        <v>3779</v>
      </c>
      <c r="L1152" s="524" t="s">
        <v>1924</v>
      </c>
      <c r="M1152" s="527"/>
      <c r="N1152" s="524" t="s">
        <v>1924</v>
      </c>
      <c r="O1152" s="527"/>
      <c r="P1152" s="524" t="s">
        <v>1924</v>
      </c>
      <c r="Q1152" s="527"/>
      <c r="R1152" s="524" t="s">
        <v>1924</v>
      </c>
      <c r="S1152" s="527"/>
      <c r="T1152" s="524" t="s">
        <v>2874</v>
      </c>
      <c r="U1152" s="527" t="s">
        <v>3741</v>
      </c>
      <c r="V1152" s="524" t="s">
        <v>1924</v>
      </c>
      <c r="W1152" s="527"/>
      <c r="X1152" s="524" t="s">
        <v>3722</v>
      </c>
      <c r="Y1152" s="527" t="s">
        <v>3723</v>
      </c>
      <c r="Z1152" s="528"/>
      <c r="AA1152" s="528" t="s">
        <v>3716</v>
      </c>
      <c r="AB1152" s="528"/>
      <c r="AC1152" s="528"/>
      <c r="AD1152" s="528"/>
      <c r="AE1152" s="528"/>
      <c r="AF1152" s="528"/>
      <c r="AG1152" s="528"/>
      <c r="AH1152" s="528"/>
      <c r="AI1152" s="529" t="s">
        <v>2091</v>
      </c>
      <c r="AJ1152" s="529" t="s">
        <v>2091</v>
      </c>
      <c r="AK1152" s="523" t="s">
        <v>3796</v>
      </c>
      <c r="AL1152" s="523" t="s">
        <v>3813</v>
      </c>
    </row>
    <row r="1153" spans="1:38" ht="17.25" customHeight="1">
      <c r="A1153" s="518" t="str">
        <f t="shared" si="17"/>
        <v>A04AN084-00019 Finishing Work Tile Work Skirt Tile Granite Tile     w/ Mortar Bond Coat or Adhesive  H&lt;150mm</v>
      </c>
      <c r="B1153" s="523" t="s">
        <v>3814</v>
      </c>
      <c r="C1153" s="523"/>
      <c r="D1153" s="524" t="s">
        <v>3559</v>
      </c>
      <c r="E1153" s="525" t="s">
        <v>3560</v>
      </c>
      <c r="F1153" s="524" t="s">
        <v>2456</v>
      </c>
      <c r="G1153" s="525" t="s">
        <v>3737</v>
      </c>
      <c r="H1153" s="524" t="s">
        <v>3794</v>
      </c>
      <c r="I1153" s="525" t="s">
        <v>3795</v>
      </c>
      <c r="J1153" s="524" t="s">
        <v>2985</v>
      </c>
      <c r="K1153" s="527" t="s">
        <v>3749</v>
      </c>
      <c r="L1153" s="524" t="s">
        <v>1924</v>
      </c>
      <c r="M1153" s="527"/>
      <c r="N1153" s="524" t="s">
        <v>1924</v>
      </c>
      <c r="O1153" s="527"/>
      <c r="P1153" s="524" t="s">
        <v>1924</v>
      </c>
      <c r="Q1153" s="527"/>
      <c r="R1153" s="524" t="s">
        <v>1924</v>
      </c>
      <c r="S1153" s="527"/>
      <c r="T1153" s="524" t="s">
        <v>2874</v>
      </c>
      <c r="U1153" s="527" t="s">
        <v>3741</v>
      </c>
      <c r="V1153" s="524" t="s">
        <v>1924</v>
      </c>
      <c r="W1153" s="527"/>
      <c r="X1153" s="524" t="s">
        <v>3714</v>
      </c>
      <c r="Y1153" s="527" t="s">
        <v>3715</v>
      </c>
      <c r="Z1153" s="528"/>
      <c r="AA1153" s="528" t="s">
        <v>3716</v>
      </c>
      <c r="AB1153" s="528"/>
      <c r="AC1153" s="528"/>
      <c r="AD1153" s="528"/>
      <c r="AE1153" s="528"/>
      <c r="AF1153" s="528"/>
      <c r="AG1153" s="528"/>
      <c r="AH1153" s="528"/>
      <c r="AI1153" s="529" t="s">
        <v>2091</v>
      </c>
      <c r="AJ1153" s="529" t="s">
        <v>2091</v>
      </c>
      <c r="AK1153" s="523" t="s">
        <v>3796</v>
      </c>
      <c r="AL1153" s="523" t="s">
        <v>3814</v>
      </c>
    </row>
    <row r="1154" spans="1:38" ht="17.25" customHeight="1">
      <c r="A1154" s="518" t="str">
        <f t="shared" si="17"/>
        <v>A04AN084-00020 Finishing Work Tile Work Skirt Tile Granite Tile     w/ Mortar Bond Coat or Adhesive  150mm≤H&lt;200mm</v>
      </c>
      <c r="B1154" s="523" t="s">
        <v>3815</v>
      </c>
      <c r="C1154" s="523"/>
      <c r="D1154" s="524" t="s">
        <v>3559</v>
      </c>
      <c r="E1154" s="525" t="s">
        <v>3560</v>
      </c>
      <c r="F1154" s="524" t="s">
        <v>2456</v>
      </c>
      <c r="G1154" s="525" t="s">
        <v>3737</v>
      </c>
      <c r="H1154" s="524" t="s">
        <v>3794</v>
      </c>
      <c r="I1154" s="525" t="s">
        <v>3795</v>
      </c>
      <c r="J1154" s="524" t="s">
        <v>2985</v>
      </c>
      <c r="K1154" s="527" t="s">
        <v>3749</v>
      </c>
      <c r="L1154" s="524" t="s">
        <v>1924</v>
      </c>
      <c r="M1154" s="527"/>
      <c r="N1154" s="524" t="s">
        <v>1924</v>
      </c>
      <c r="O1154" s="527"/>
      <c r="P1154" s="524" t="s">
        <v>1924</v>
      </c>
      <c r="Q1154" s="527"/>
      <c r="R1154" s="524" t="s">
        <v>1924</v>
      </c>
      <c r="S1154" s="527"/>
      <c r="T1154" s="524" t="s">
        <v>2874</v>
      </c>
      <c r="U1154" s="527" t="s">
        <v>3741</v>
      </c>
      <c r="V1154" s="524" t="s">
        <v>1924</v>
      </c>
      <c r="W1154" s="527"/>
      <c r="X1154" s="524" t="s">
        <v>3719</v>
      </c>
      <c r="Y1154" s="527" t="s">
        <v>3720</v>
      </c>
      <c r="Z1154" s="528"/>
      <c r="AA1154" s="528" t="s">
        <v>3716</v>
      </c>
      <c r="AB1154" s="528"/>
      <c r="AC1154" s="528"/>
      <c r="AD1154" s="528"/>
      <c r="AE1154" s="528"/>
      <c r="AF1154" s="528"/>
      <c r="AG1154" s="528"/>
      <c r="AH1154" s="528"/>
      <c r="AI1154" s="529" t="s">
        <v>2091</v>
      </c>
      <c r="AJ1154" s="529" t="s">
        <v>2091</v>
      </c>
      <c r="AK1154" s="523" t="s">
        <v>3796</v>
      </c>
      <c r="AL1154" s="523" t="s">
        <v>3815</v>
      </c>
    </row>
    <row r="1155" spans="1:38" ht="17.25" customHeight="1">
      <c r="A1155" s="518" t="str">
        <f t="shared" si="17"/>
        <v>A04AN084-00021 Finishing Work Tile Work Skirt Tile Granite Tile     w/ Mortar Bond Coat or Adhesive  200mm≤H</v>
      </c>
      <c r="B1155" s="523" t="s">
        <v>3816</v>
      </c>
      <c r="C1155" s="523"/>
      <c r="D1155" s="524" t="s">
        <v>3559</v>
      </c>
      <c r="E1155" s="525" t="s">
        <v>3560</v>
      </c>
      <c r="F1155" s="524" t="s">
        <v>2456</v>
      </c>
      <c r="G1155" s="525" t="s">
        <v>3737</v>
      </c>
      <c r="H1155" s="524" t="s">
        <v>3794</v>
      </c>
      <c r="I1155" s="525" t="s">
        <v>3795</v>
      </c>
      <c r="J1155" s="524" t="s">
        <v>2985</v>
      </c>
      <c r="K1155" s="527" t="s">
        <v>3749</v>
      </c>
      <c r="L1155" s="524" t="s">
        <v>1924</v>
      </c>
      <c r="M1155" s="527"/>
      <c r="N1155" s="524" t="s">
        <v>1924</v>
      </c>
      <c r="O1155" s="527"/>
      <c r="P1155" s="524" t="s">
        <v>1924</v>
      </c>
      <c r="Q1155" s="527"/>
      <c r="R1155" s="524" t="s">
        <v>1924</v>
      </c>
      <c r="S1155" s="527"/>
      <c r="T1155" s="524" t="s">
        <v>2874</v>
      </c>
      <c r="U1155" s="527" t="s">
        <v>3741</v>
      </c>
      <c r="V1155" s="524" t="s">
        <v>1924</v>
      </c>
      <c r="W1155" s="527"/>
      <c r="X1155" s="524" t="s">
        <v>3722</v>
      </c>
      <c r="Y1155" s="527" t="s">
        <v>3723</v>
      </c>
      <c r="Z1155" s="528"/>
      <c r="AA1155" s="528" t="s">
        <v>3716</v>
      </c>
      <c r="AB1155" s="528"/>
      <c r="AC1155" s="528"/>
      <c r="AD1155" s="528"/>
      <c r="AE1155" s="528"/>
      <c r="AF1155" s="528"/>
      <c r="AG1155" s="528"/>
      <c r="AH1155" s="528"/>
      <c r="AI1155" s="529" t="s">
        <v>2091</v>
      </c>
      <c r="AJ1155" s="529" t="s">
        <v>2091</v>
      </c>
      <c r="AK1155" s="523" t="s">
        <v>3796</v>
      </c>
      <c r="AL1155" s="523" t="s">
        <v>3816</v>
      </c>
    </row>
    <row r="1156" spans="1:38" ht="17.25" customHeight="1">
      <c r="A1156" s="518" t="str">
        <f t="shared" si="17"/>
        <v>A04AN084-00022 Finishing Work Tile Work Skirt Tile Marble Tile     w/ Mortar Bond Coat or Adhesive  H&lt;150mm</v>
      </c>
      <c r="B1156" s="523" t="s">
        <v>3817</v>
      </c>
      <c r="C1156" s="523"/>
      <c r="D1156" s="524" t="s">
        <v>3559</v>
      </c>
      <c r="E1156" s="525" t="s">
        <v>3560</v>
      </c>
      <c r="F1156" s="524" t="s">
        <v>2456</v>
      </c>
      <c r="G1156" s="525" t="s">
        <v>3737</v>
      </c>
      <c r="H1156" s="524" t="s">
        <v>3794</v>
      </c>
      <c r="I1156" s="525" t="s">
        <v>3795</v>
      </c>
      <c r="J1156" s="524" t="s">
        <v>2988</v>
      </c>
      <c r="K1156" s="527" t="s">
        <v>3752</v>
      </c>
      <c r="L1156" s="524" t="s">
        <v>1924</v>
      </c>
      <c r="M1156" s="527"/>
      <c r="N1156" s="524" t="s">
        <v>1924</v>
      </c>
      <c r="O1156" s="527"/>
      <c r="P1156" s="524" t="s">
        <v>1924</v>
      </c>
      <c r="Q1156" s="527"/>
      <c r="R1156" s="524" t="s">
        <v>1924</v>
      </c>
      <c r="S1156" s="527"/>
      <c r="T1156" s="524" t="s">
        <v>2874</v>
      </c>
      <c r="U1156" s="527" t="s">
        <v>3741</v>
      </c>
      <c r="V1156" s="524" t="s">
        <v>1924</v>
      </c>
      <c r="W1156" s="527"/>
      <c r="X1156" s="524" t="s">
        <v>3714</v>
      </c>
      <c r="Y1156" s="527" t="s">
        <v>3715</v>
      </c>
      <c r="Z1156" s="528"/>
      <c r="AA1156" s="528" t="s">
        <v>3716</v>
      </c>
      <c r="AB1156" s="528"/>
      <c r="AC1156" s="528"/>
      <c r="AD1156" s="528"/>
      <c r="AE1156" s="528"/>
      <c r="AF1156" s="528"/>
      <c r="AG1156" s="528"/>
      <c r="AH1156" s="528"/>
      <c r="AI1156" s="529" t="s">
        <v>2091</v>
      </c>
      <c r="AJ1156" s="529" t="s">
        <v>2091</v>
      </c>
      <c r="AK1156" s="523" t="s">
        <v>3796</v>
      </c>
      <c r="AL1156" s="523" t="s">
        <v>3817</v>
      </c>
    </row>
    <row r="1157" spans="1:38" ht="17.25" customHeight="1">
      <c r="A1157" s="518" t="str">
        <f t="shared" si="17"/>
        <v>A04AN084-00023 Finishing Work Tile Work Skirt Tile Marble Tile     w/ Mortar Bond Coat or Adhesive  150mm≤H&lt;200mm</v>
      </c>
      <c r="B1157" s="523" t="s">
        <v>3818</v>
      </c>
      <c r="C1157" s="523"/>
      <c r="D1157" s="524" t="s">
        <v>3559</v>
      </c>
      <c r="E1157" s="525" t="s">
        <v>3560</v>
      </c>
      <c r="F1157" s="524" t="s">
        <v>2456</v>
      </c>
      <c r="G1157" s="525" t="s">
        <v>3737</v>
      </c>
      <c r="H1157" s="524" t="s">
        <v>3794</v>
      </c>
      <c r="I1157" s="525" t="s">
        <v>3795</v>
      </c>
      <c r="J1157" s="524" t="s">
        <v>2988</v>
      </c>
      <c r="K1157" s="527" t="s">
        <v>3752</v>
      </c>
      <c r="L1157" s="524" t="s">
        <v>1924</v>
      </c>
      <c r="M1157" s="527"/>
      <c r="N1157" s="524" t="s">
        <v>1924</v>
      </c>
      <c r="O1157" s="527"/>
      <c r="P1157" s="524" t="s">
        <v>1924</v>
      </c>
      <c r="Q1157" s="527"/>
      <c r="R1157" s="524" t="s">
        <v>1924</v>
      </c>
      <c r="S1157" s="527"/>
      <c r="T1157" s="524" t="s">
        <v>2874</v>
      </c>
      <c r="U1157" s="527" t="s">
        <v>3741</v>
      </c>
      <c r="V1157" s="524" t="s">
        <v>1924</v>
      </c>
      <c r="W1157" s="527"/>
      <c r="X1157" s="524" t="s">
        <v>3719</v>
      </c>
      <c r="Y1157" s="527" t="s">
        <v>3720</v>
      </c>
      <c r="Z1157" s="528"/>
      <c r="AA1157" s="528" t="s">
        <v>3716</v>
      </c>
      <c r="AB1157" s="528"/>
      <c r="AC1157" s="528"/>
      <c r="AD1157" s="528"/>
      <c r="AE1157" s="528"/>
      <c r="AF1157" s="528"/>
      <c r="AG1157" s="528"/>
      <c r="AH1157" s="528"/>
      <c r="AI1157" s="529" t="s">
        <v>2091</v>
      </c>
      <c r="AJ1157" s="529" t="s">
        <v>2091</v>
      </c>
      <c r="AK1157" s="523" t="s">
        <v>3796</v>
      </c>
      <c r="AL1157" s="523" t="s">
        <v>3818</v>
      </c>
    </row>
    <row r="1158" spans="1:38" ht="17.25" customHeight="1">
      <c r="A1158" s="518" t="str">
        <f t="shared" si="17"/>
        <v>A04AN084-00024 Finishing Work Tile Work Skirt Tile Marble Tile     w/ Mortar Bond Coat or Adhesive  200mm≤H</v>
      </c>
      <c r="B1158" s="523" t="s">
        <v>3819</v>
      </c>
      <c r="C1158" s="523"/>
      <c r="D1158" s="524" t="s">
        <v>3559</v>
      </c>
      <c r="E1158" s="525" t="s">
        <v>3560</v>
      </c>
      <c r="F1158" s="524" t="s">
        <v>2456</v>
      </c>
      <c r="G1158" s="525" t="s">
        <v>3737</v>
      </c>
      <c r="H1158" s="524" t="s">
        <v>3794</v>
      </c>
      <c r="I1158" s="525" t="s">
        <v>3795</v>
      </c>
      <c r="J1158" s="524" t="s">
        <v>2988</v>
      </c>
      <c r="K1158" s="527" t="s">
        <v>3752</v>
      </c>
      <c r="L1158" s="524" t="s">
        <v>1924</v>
      </c>
      <c r="M1158" s="527"/>
      <c r="N1158" s="524" t="s">
        <v>1924</v>
      </c>
      <c r="O1158" s="527"/>
      <c r="P1158" s="524" t="s">
        <v>1924</v>
      </c>
      <c r="Q1158" s="527"/>
      <c r="R1158" s="524" t="s">
        <v>1924</v>
      </c>
      <c r="S1158" s="527"/>
      <c r="T1158" s="524" t="s">
        <v>2874</v>
      </c>
      <c r="U1158" s="527" t="s">
        <v>3741</v>
      </c>
      <c r="V1158" s="524" t="s">
        <v>1924</v>
      </c>
      <c r="W1158" s="527"/>
      <c r="X1158" s="524" t="s">
        <v>3722</v>
      </c>
      <c r="Y1158" s="527" t="s">
        <v>3723</v>
      </c>
      <c r="Z1158" s="528"/>
      <c r="AA1158" s="528" t="s">
        <v>3716</v>
      </c>
      <c r="AB1158" s="528"/>
      <c r="AC1158" s="528"/>
      <c r="AD1158" s="528"/>
      <c r="AE1158" s="528"/>
      <c r="AF1158" s="528"/>
      <c r="AG1158" s="528"/>
      <c r="AH1158" s="528"/>
      <c r="AI1158" s="529" t="s">
        <v>2091</v>
      </c>
      <c r="AJ1158" s="529" t="s">
        <v>2091</v>
      </c>
      <c r="AK1158" s="523" t="s">
        <v>3796</v>
      </c>
      <c r="AL1158" s="523" t="s">
        <v>3819</v>
      </c>
    </row>
    <row r="1159" spans="1:38" ht="17.25" customHeight="1">
      <c r="A1159" s="518" t="str">
        <f t="shared" si="17"/>
        <v>A04AN084-00025 Finishing Work Tile Work Skirt Tile Stone Tile     w/ Mortar Bond Coat or Adhesive  H&lt;150mm</v>
      </c>
      <c r="B1159" s="523" t="s">
        <v>3820</v>
      </c>
      <c r="C1159" s="523"/>
      <c r="D1159" s="524" t="s">
        <v>3559</v>
      </c>
      <c r="E1159" s="525" t="s">
        <v>3560</v>
      </c>
      <c r="F1159" s="524" t="s">
        <v>2456</v>
      </c>
      <c r="G1159" s="525" t="s">
        <v>3737</v>
      </c>
      <c r="H1159" s="524" t="s">
        <v>3794</v>
      </c>
      <c r="I1159" s="525" t="s">
        <v>3795</v>
      </c>
      <c r="J1159" s="524" t="s">
        <v>3754</v>
      </c>
      <c r="K1159" s="527" t="s">
        <v>3783</v>
      </c>
      <c r="L1159" s="524" t="s">
        <v>1924</v>
      </c>
      <c r="M1159" s="527"/>
      <c r="N1159" s="524" t="s">
        <v>1924</v>
      </c>
      <c r="O1159" s="527"/>
      <c r="P1159" s="524" t="s">
        <v>1924</v>
      </c>
      <c r="Q1159" s="527"/>
      <c r="R1159" s="524" t="s">
        <v>1924</v>
      </c>
      <c r="S1159" s="527"/>
      <c r="T1159" s="524" t="s">
        <v>2874</v>
      </c>
      <c r="U1159" s="527" t="s">
        <v>3741</v>
      </c>
      <c r="V1159" s="524" t="s">
        <v>1924</v>
      </c>
      <c r="W1159" s="527"/>
      <c r="X1159" s="524" t="s">
        <v>3714</v>
      </c>
      <c r="Y1159" s="527" t="s">
        <v>3715</v>
      </c>
      <c r="Z1159" s="528"/>
      <c r="AA1159" s="528" t="s">
        <v>3716</v>
      </c>
      <c r="AB1159" s="528"/>
      <c r="AC1159" s="528"/>
      <c r="AD1159" s="528"/>
      <c r="AE1159" s="528"/>
      <c r="AF1159" s="528"/>
      <c r="AG1159" s="528"/>
      <c r="AH1159" s="528"/>
      <c r="AI1159" s="529" t="s">
        <v>2091</v>
      </c>
      <c r="AJ1159" s="529" t="s">
        <v>2091</v>
      </c>
      <c r="AK1159" s="523" t="s">
        <v>3796</v>
      </c>
      <c r="AL1159" s="523" t="s">
        <v>3820</v>
      </c>
    </row>
    <row r="1160" spans="1:38" ht="17.25" customHeight="1">
      <c r="A1160" s="518" t="str">
        <f t="shared" ref="A1160:A1223" si="18">B1160&amp;" "&amp;E1160&amp;" "&amp;G1160&amp;" "&amp;I1160&amp;" "&amp;K1160&amp;" "&amp;M1160&amp;" "&amp;O1160&amp;" "&amp;Q1160&amp;" "&amp;S1160&amp;" "&amp;U1160&amp;" "&amp;W1160&amp;" "&amp;Y1160</f>
        <v>A04AN084-00026 Finishing Work Tile Work Skirt Tile Stone Tile     w/ Mortar Bond Coat or Adhesive  150mm≤H&lt;200mm</v>
      </c>
      <c r="B1160" s="523" t="s">
        <v>3821</v>
      </c>
      <c r="C1160" s="523"/>
      <c r="D1160" s="524" t="s">
        <v>3559</v>
      </c>
      <c r="E1160" s="525" t="s">
        <v>3560</v>
      </c>
      <c r="F1160" s="524" t="s">
        <v>2456</v>
      </c>
      <c r="G1160" s="525" t="s">
        <v>3737</v>
      </c>
      <c r="H1160" s="524" t="s">
        <v>3794</v>
      </c>
      <c r="I1160" s="525" t="s">
        <v>3795</v>
      </c>
      <c r="J1160" s="524" t="s">
        <v>3754</v>
      </c>
      <c r="K1160" s="527" t="s">
        <v>3783</v>
      </c>
      <c r="L1160" s="524" t="s">
        <v>1924</v>
      </c>
      <c r="M1160" s="527"/>
      <c r="N1160" s="524" t="s">
        <v>1924</v>
      </c>
      <c r="O1160" s="527"/>
      <c r="P1160" s="524" t="s">
        <v>1924</v>
      </c>
      <c r="Q1160" s="527"/>
      <c r="R1160" s="524" t="s">
        <v>1924</v>
      </c>
      <c r="S1160" s="527"/>
      <c r="T1160" s="524" t="s">
        <v>2874</v>
      </c>
      <c r="U1160" s="527" t="s">
        <v>3741</v>
      </c>
      <c r="V1160" s="524" t="s">
        <v>1924</v>
      </c>
      <c r="W1160" s="527"/>
      <c r="X1160" s="524" t="s">
        <v>3719</v>
      </c>
      <c r="Y1160" s="527" t="s">
        <v>3720</v>
      </c>
      <c r="Z1160" s="528"/>
      <c r="AA1160" s="528" t="s">
        <v>3716</v>
      </c>
      <c r="AB1160" s="528"/>
      <c r="AC1160" s="528"/>
      <c r="AD1160" s="528"/>
      <c r="AE1160" s="528"/>
      <c r="AF1160" s="528"/>
      <c r="AG1160" s="528"/>
      <c r="AH1160" s="528"/>
      <c r="AI1160" s="529" t="s">
        <v>2091</v>
      </c>
      <c r="AJ1160" s="529" t="s">
        <v>2091</v>
      </c>
      <c r="AK1160" s="523" t="s">
        <v>3796</v>
      </c>
      <c r="AL1160" s="523" t="s">
        <v>3821</v>
      </c>
    </row>
    <row r="1161" spans="1:38" ht="17.25" customHeight="1">
      <c r="A1161" s="518" t="str">
        <f t="shared" si="18"/>
        <v>A04AN084-00027 Finishing Work Tile Work Skirt Tile Stone Tile     w/ Mortar Bond Coat or Adhesive  200mm≤H</v>
      </c>
      <c r="B1161" s="523" t="s">
        <v>3822</v>
      </c>
      <c r="C1161" s="523"/>
      <c r="D1161" s="524" t="s">
        <v>3559</v>
      </c>
      <c r="E1161" s="525" t="s">
        <v>3560</v>
      </c>
      <c r="F1161" s="524" t="s">
        <v>2456</v>
      </c>
      <c r="G1161" s="525" t="s">
        <v>3737</v>
      </c>
      <c r="H1161" s="524" t="s">
        <v>3794</v>
      </c>
      <c r="I1161" s="525" t="s">
        <v>3795</v>
      </c>
      <c r="J1161" s="524" t="s">
        <v>3754</v>
      </c>
      <c r="K1161" s="527" t="s">
        <v>3783</v>
      </c>
      <c r="L1161" s="524" t="s">
        <v>1924</v>
      </c>
      <c r="M1161" s="527"/>
      <c r="N1161" s="524" t="s">
        <v>1924</v>
      </c>
      <c r="O1161" s="527"/>
      <c r="P1161" s="524" t="s">
        <v>1924</v>
      </c>
      <c r="Q1161" s="527"/>
      <c r="R1161" s="524" t="s">
        <v>1924</v>
      </c>
      <c r="S1161" s="527"/>
      <c r="T1161" s="524" t="s">
        <v>2874</v>
      </c>
      <c r="U1161" s="527" t="s">
        <v>3741</v>
      </c>
      <c r="V1161" s="524" t="s">
        <v>1924</v>
      </c>
      <c r="W1161" s="527"/>
      <c r="X1161" s="524" t="s">
        <v>3722</v>
      </c>
      <c r="Y1161" s="527" t="s">
        <v>3723</v>
      </c>
      <c r="Z1161" s="528"/>
      <c r="AA1161" s="528" t="s">
        <v>3716</v>
      </c>
      <c r="AB1161" s="528"/>
      <c r="AC1161" s="528"/>
      <c r="AD1161" s="528"/>
      <c r="AE1161" s="528"/>
      <c r="AF1161" s="528"/>
      <c r="AG1161" s="528"/>
      <c r="AH1161" s="528"/>
      <c r="AI1161" s="529" t="s">
        <v>2091</v>
      </c>
      <c r="AJ1161" s="529" t="s">
        <v>2091</v>
      </c>
      <c r="AK1161" s="523" t="s">
        <v>3796</v>
      </c>
      <c r="AL1161" s="523" t="s">
        <v>3822</v>
      </c>
    </row>
    <row r="1162" spans="1:38" ht="17.25" customHeight="1">
      <c r="A1162" s="518" t="str">
        <f t="shared" si="18"/>
        <v>A04AN084-00028 Finishing Work Tile Work Skirt Tile Concrete Tile     w/ Mortar Bond Coat or Adhesive  H&lt;150mm</v>
      </c>
      <c r="B1162" s="523" t="s">
        <v>3823</v>
      </c>
      <c r="C1162" s="523"/>
      <c r="D1162" s="524" t="s">
        <v>3559</v>
      </c>
      <c r="E1162" s="525" t="s">
        <v>3560</v>
      </c>
      <c r="F1162" s="524" t="s">
        <v>2456</v>
      </c>
      <c r="G1162" s="525" t="s">
        <v>3737</v>
      </c>
      <c r="H1162" s="524" t="s">
        <v>3794</v>
      </c>
      <c r="I1162" s="525" t="s">
        <v>3795</v>
      </c>
      <c r="J1162" s="524" t="s">
        <v>3785</v>
      </c>
      <c r="K1162" s="527" t="s">
        <v>3786</v>
      </c>
      <c r="L1162" s="524" t="s">
        <v>1924</v>
      </c>
      <c r="M1162" s="527"/>
      <c r="N1162" s="524" t="s">
        <v>1924</v>
      </c>
      <c r="O1162" s="527"/>
      <c r="P1162" s="524" t="s">
        <v>1924</v>
      </c>
      <c r="Q1162" s="527"/>
      <c r="R1162" s="524" t="s">
        <v>1924</v>
      </c>
      <c r="S1162" s="527"/>
      <c r="T1162" s="524" t="s">
        <v>2874</v>
      </c>
      <c r="U1162" s="527" t="s">
        <v>3741</v>
      </c>
      <c r="V1162" s="524" t="s">
        <v>1924</v>
      </c>
      <c r="W1162" s="527"/>
      <c r="X1162" s="524" t="s">
        <v>3714</v>
      </c>
      <c r="Y1162" s="527" t="s">
        <v>3715</v>
      </c>
      <c r="Z1162" s="528"/>
      <c r="AA1162" s="528" t="s">
        <v>3716</v>
      </c>
      <c r="AB1162" s="528"/>
      <c r="AC1162" s="528"/>
      <c r="AD1162" s="528"/>
      <c r="AE1162" s="528"/>
      <c r="AF1162" s="528"/>
      <c r="AG1162" s="528"/>
      <c r="AH1162" s="528"/>
      <c r="AI1162" s="529" t="s">
        <v>2091</v>
      </c>
      <c r="AJ1162" s="529" t="s">
        <v>2091</v>
      </c>
      <c r="AK1162" s="523" t="s">
        <v>3796</v>
      </c>
      <c r="AL1162" s="523" t="s">
        <v>3823</v>
      </c>
    </row>
    <row r="1163" spans="1:38" ht="17.25" customHeight="1">
      <c r="A1163" s="518" t="str">
        <f t="shared" si="18"/>
        <v>A04AN084-00029 Finishing Work Tile Work Skirt Tile Concrete Tile     w/ Mortar Bond Coat or Adhesive  150mm≤H&lt;200mm</v>
      </c>
      <c r="B1163" s="523" t="s">
        <v>3824</v>
      </c>
      <c r="C1163" s="523"/>
      <c r="D1163" s="524" t="s">
        <v>3559</v>
      </c>
      <c r="E1163" s="525" t="s">
        <v>3560</v>
      </c>
      <c r="F1163" s="524" t="s">
        <v>2456</v>
      </c>
      <c r="G1163" s="525" t="s">
        <v>3737</v>
      </c>
      <c r="H1163" s="524" t="s">
        <v>3794</v>
      </c>
      <c r="I1163" s="525" t="s">
        <v>3795</v>
      </c>
      <c r="J1163" s="524" t="s">
        <v>3785</v>
      </c>
      <c r="K1163" s="527" t="s">
        <v>3786</v>
      </c>
      <c r="L1163" s="524" t="s">
        <v>1924</v>
      </c>
      <c r="M1163" s="527"/>
      <c r="N1163" s="524" t="s">
        <v>1924</v>
      </c>
      <c r="O1163" s="527"/>
      <c r="P1163" s="524" t="s">
        <v>1924</v>
      </c>
      <c r="Q1163" s="527"/>
      <c r="R1163" s="524" t="s">
        <v>1924</v>
      </c>
      <c r="S1163" s="527"/>
      <c r="T1163" s="524" t="s">
        <v>2874</v>
      </c>
      <c r="U1163" s="527" t="s">
        <v>3741</v>
      </c>
      <c r="V1163" s="524" t="s">
        <v>1924</v>
      </c>
      <c r="W1163" s="527"/>
      <c r="X1163" s="524" t="s">
        <v>3719</v>
      </c>
      <c r="Y1163" s="527" t="s">
        <v>3720</v>
      </c>
      <c r="Z1163" s="528"/>
      <c r="AA1163" s="528" t="s">
        <v>3716</v>
      </c>
      <c r="AB1163" s="528"/>
      <c r="AC1163" s="528"/>
      <c r="AD1163" s="528"/>
      <c r="AE1163" s="528"/>
      <c r="AF1163" s="528"/>
      <c r="AG1163" s="528"/>
      <c r="AH1163" s="528"/>
      <c r="AI1163" s="529" t="s">
        <v>2091</v>
      </c>
      <c r="AJ1163" s="529" t="s">
        <v>2091</v>
      </c>
      <c r="AK1163" s="523" t="s">
        <v>3796</v>
      </c>
      <c r="AL1163" s="523" t="s">
        <v>3824</v>
      </c>
    </row>
    <row r="1164" spans="1:38" ht="17.25" customHeight="1">
      <c r="A1164" s="518" t="str">
        <f t="shared" si="18"/>
        <v>A04AN084-00030 Finishing Work Tile Work Skirt Tile Concrete Tile     w/ Mortar Bond Coat or Adhesive  200mm≤H</v>
      </c>
      <c r="B1164" s="523" t="s">
        <v>3825</v>
      </c>
      <c r="C1164" s="523"/>
      <c r="D1164" s="524" t="s">
        <v>3559</v>
      </c>
      <c r="E1164" s="525" t="s">
        <v>3560</v>
      </c>
      <c r="F1164" s="524" t="s">
        <v>2456</v>
      </c>
      <c r="G1164" s="525" t="s">
        <v>3737</v>
      </c>
      <c r="H1164" s="524" t="s">
        <v>3794</v>
      </c>
      <c r="I1164" s="525" t="s">
        <v>3795</v>
      </c>
      <c r="J1164" s="524" t="s">
        <v>3785</v>
      </c>
      <c r="K1164" s="527" t="s">
        <v>3786</v>
      </c>
      <c r="L1164" s="524" t="s">
        <v>1924</v>
      </c>
      <c r="M1164" s="527"/>
      <c r="N1164" s="524" t="s">
        <v>1924</v>
      </c>
      <c r="O1164" s="527"/>
      <c r="P1164" s="524" t="s">
        <v>1924</v>
      </c>
      <c r="Q1164" s="527"/>
      <c r="R1164" s="524" t="s">
        <v>1924</v>
      </c>
      <c r="S1164" s="527"/>
      <c r="T1164" s="524" t="s">
        <v>2874</v>
      </c>
      <c r="U1164" s="527" t="s">
        <v>3741</v>
      </c>
      <c r="V1164" s="524" t="s">
        <v>1924</v>
      </c>
      <c r="W1164" s="527"/>
      <c r="X1164" s="524" t="s">
        <v>3722</v>
      </c>
      <c r="Y1164" s="527" t="s">
        <v>3723</v>
      </c>
      <c r="Z1164" s="528"/>
      <c r="AA1164" s="528" t="s">
        <v>3716</v>
      </c>
      <c r="AB1164" s="528"/>
      <c r="AC1164" s="528"/>
      <c r="AD1164" s="528"/>
      <c r="AE1164" s="528"/>
      <c r="AF1164" s="528"/>
      <c r="AG1164" s="528"/>
      <c r="AH1164" s="528"/>
      <c r="AI1164" s="529" t="s">
        <v>2091</v>
      </c>
      <c r="AJ1164" s="529" t="s">
        <v>2091</v>
      </c>
      <c r="AK1164" s="523" t="s">
        <v>3796</v>
      </c>
      <c r="AL1164" s="523" t="s">
        <v>3825</v>
      </c>
    </row>
    <row r="1165" spans="1:38" ht="17.25" customHeight="1">
      <c r="A1165" s="518" t="str">
        <f t="shared" si="18"/>
        <v>A04AN084-00031 Finishing Work Tile Work Skirt Tile Porcelain Tile     w/ Mortar Bond Coat or Adhesive  H&lt;150mm</v>
      </c>
      <c r="B1165" s="523" t="s">
        <v>3826</v>
      </c>
      <c r="C1165" s="523"/>
      <c r="D1165" s="524" t="s">
        <v>3559</v>
      </c>
      <c r="E1165" s="525" t="s">
        <v>3560</v>
      </c>
      <c r="F1165" s="524" t="s">
        <v>2456</v>
      </c>
      <c r="G1165" s="525" t="s">
        <v>3737</v>
      </c>
      <c r="H1165" s="524" t="s">
        <v>3794</v>
      </c>
      <c r="I1165" s="525" t="s">
        <v>3795</v>
      </c>
      <c r="J1165" s="524" t="s">
        <v>3719</v>
      </c>
      <c r="K1165" s="527" t="s">
        <v>3763</v>
      </c>
      <c r="L1165" s="524" t="s">
        <v>1924</v>
      </c>
      <c r="M1165" s="527"/>
      <c r="N1165" s="524" t="s">
        <v>1924</v>
      </c>
      <c r="O1165" s="527"/>
      <c r="P1165" s="524" t="s">
        <v>1924</v>
      </c>
      <c r="Q1165" s="527"/>
      <c r="R1165" s="524" t="s">
        <v>1924</v>
      </c>
      <c r="S1165" s="527"/>
      <c r="T1165" s="524" t="s">
        <v>2874</v>
      </c>
      <c r="U1165" s="527" t="s">
        <v>3741</v>
      </c>
      <c r="V1165" s="524" t="s">
        <v>1924</v>
      </c>
      <c r="W1165" s="527"/>
      <c r="X1165" s="524" t="s">
        <v>3714</v>
      </c>
      <c r="Y1165" s="527" t="s">
        <v>3715</v>
      </c>
      <c r="Z1165" s="528"/>
      <c r="AA1165" s="528" t="s">
        <v>3716</v>
      </c>
      <c r="AB1165" s="528"/>
      <c r="AC1165" s="528"/>
      <c r="AD1165" s="528"/>
      <c r="AE1165" s="528"/>
      <c r="AF1165" s="528"/>
      <c r="AG1165" s="528"/>
      <c r="AH1165" s="528"/>
      <c r="AI1165" s="529" t="s">
        <v>2091</v>
      </c>
      <c r="AJ1165" s="529" t="s">
        <v>2091</v>
      </c>
      <c r="AK1165" s="523" t="s">
        <v>3796</v>
      </c>
      <c r="AL1165" s="523" t="s">
        <v>3826</v>
      </c>
    </row>
    <row r="1166" spans="1:38" ht="17.25" customHeight="1">
      <c r="A1166" s="518" t="str">
        <f t="shared" si="18"/>
        <v>A04AN084-00032 Finishing Work Tile Work Skirt Tile Porcelain Tile     w/ Mortar Bond Coat or Adhesive  150mm≤H&lt;200mm</v>
      </c>
      <c r="B1166" s="523" t="s">
        <v>3827</v>
      </c>
      <c r="C1166" s="523"/>
      <c r="D1166" s="524" t="s">
        <v>3559</v>
      </c>
      <c r="E1166" s="525" t="s">
        <v>3560</v>
      </c>
      <c r="F1166" s="524" t="s">
        <v>2456</v>
      </c>
      <c r="G1166" s="525" t="s">
        <v>3737</v>
      </c>
      <c r="H1166" s="524" t="s">
        <v>3794</v>
      </c>
      <c r="I1166" s="525" t="s">
        <v>3795</v>
      </c>
      <c r="J1166" s="524" t="s">
        <v>3719</v>
      </c>
      <c r="K1166" s="527" t="s">
        <v>3763</v>
      </c>
      <c r="L1166" s="524" t="s">
        <v>1924</v>
      </c>
      <c r="M1166" s="527"/>
      <c r="N1166" s="524" t="s">
        <v>1924</v>
      </c>
      <c r="O1166" s="527"/>
      <c r="P1166" s="524" t="s">
        <v>1924</v>
      </c>
      <c r="Q1166" s="527"/>
      <c r="R1166" s="524" t="s">
        <v>1924</v>
      </c>
      <c r="S1166" s="527"/>
      <c r="T1166" s="524" t="s">
        <v>2874</v>
      </c>
      <c r="U1166" s="527" t="s">
        <v>3741</v>
      </c>
      <c r="V1166" s="524" t="s">
        <v>1924</v>
      </c>
      <c r="W1166" s="527"/>
      <c r="X1166" s="524" t="s">
        <v>3719</v>
      </c>
      <c r="Y1166" s="527" t="s">
        <v>3720</v>
      </c>
      <c r="Z1166" s="528"/>
      <c r="AA1166" s="528" t="s">
        <v>3716</v>
      </c>
      <c r="AB1166" s="528"/>
      <c r="AC1166" s="528"/>
      <c r="AD1166" s="528"/>
      <c r="AE1166" s="528"/>
      <c r="AF1166" s="528"/>
      <c r="AG1166" s="528"/>
      <c r="AH1166" s="528"/>
      <c r="AI1166" s="529" t="s">
        <v>2091</v>
      </c>
      <c r="AJ1166" s="529" t="s">
        <v>2091</v>
      </c>
      <c r="AK1166" s="523" t="s">
        <v>3796</v>
      </c>
      <c r="AL1166" s="523" t="s">
        <v>3827</v>
      </c>
    </row>
    <row r="1167" spans="1:38" ht="17.25" customHeight="1">
      <c r="A1167" s="518" t="str">
        <f t="shared" si="18"/>
        <v>A04AN084-00033 Finishing Work Tile Work Skirt Tile Porcelain Tile     w/ Mortar Bond Coat or Adhesive  200mm≤H</v>
      </c>
      <c r="B1167" s="523" t="s">
        <v>3828</v>
      </c>
      <c r="C1167" s="523"/>
      <c r="D1167" s="524" t="s">
        <v>3559</v>
      </c>
      <c r="E1167" s="525" t="s">
        <v>3560</v>
      </c>
      <c r="F1167" s="524" t="s">
        <v>2456</v>
      </c>
      <c r="G1167" s="525" t="s">
        <v>3737</v>
      </c>
      <c r="H1167" s="524" t="s">
        <v>3794</v>
      </c>
      <c r="I1167" s="525" t="s">
        <v>3795</v>
      </c>
      <c r="J1167" s="524" t="s">
        <v>3719</v>
      </c>
      <c r="K1167" s="527" t="s">
        <v>3763</v>
      </c>
      <c r="L1167" s="524" t="s">
        <v>1924</v>
      </c>
      <c r="M1167" s="527"/>
      <c r="N1167" s="524" t="s">
        <v>1924</v>
      </c>
      <c r="O1167" s="527"/>
      <c r="P1167" s="524" t="s">
        <v>1924</v>
      </c>
      <c r="Q1167" s="527"/>
      <c r="R1167" s="524" t="s">
        <v>1924</v>
      </c>
      <c r="S1167" s="527"/>
      <c r="T1167" s="524" t="s">
        <v>2874</v>
      </c>
      <c r="U1167" s="527" t="s">
        <v>3741</v>
      </c>
      <c r="V1167" s="524" t="s">
        <v>1924</v>
      </c>
      <c r="W1167" s="527"/>
      <c r="X1167" s="524" t="s">
        <v>3722</v>
      </c>
      <c r="Y1167" s="527" t="s">
        <v>3723</v>
      </c>
      <c r="Z1167" s="528"/>
      <c r="AA1167" s="528" t="s">
        <v>3716</v>
      </c>
      <c r="AB1167" s="528"/>
      <c r="AC1167" s="528"/>
      <c r="AD1167" s="528"/>
      <c r="AE1167" s="528"/>
      <c r="AF1167" s="528"/>
      <c r="AG1167" s="528"/>
      <c r="AH1167" s="528"/>
      <c r="AI1167" s="529" t="s">
        <v>2091</v>
      </c>
      <c r="AJ1167" s="529" t="s">
        <v>2091</v>
      </c>
      <c r="AK1167" s="523" t="s">
        <v>3796</v>
      </c>
      <c r="AL1167" s="523" t="s">
        <v>3828</v>
      </c>
    </row>
    <row r="1168" spans="1:38" ht="17.25" customHeight="1">
      <c r="A1168" s="518" t="str">
        <f t="shared" si="18"/>
        <v xml:space="preserve">A04AP085-00001 Finishing Work Waterproofing Work Liquid Waterproofing     for Internal Floor Area Min. 2 Coats  </v>
      </c>
      <c r="B1168" s="523" t="s">
        <v>3829</v>
      </c>
      <c r="C1168" s="523"/>
      <c r="D1168" s="524" t="s">
        <v>3559</v>
      </c>
      <c r="E1168" s="525" t="s">
        <v>3560</v>
      </c>
      <c r="F1168" s="524" t="s">
        <v>2491</v>
      </c>
      <c r="G1168" s="525" t="s">
        <v>3830</v>
      </c>
      <c r="H1168" s="524" t="s">
        <v>3831</v>
      </c>
      <c r="I1168" s="525" t="s">
        <v>3832</v>
      </c>
      <c r="J1168" s="524" t="s">
        <v>1924</v>
      </c>
      <c r="K1168" s="527"/>
      <c r="L1168" s="524" t="s">
        <v>1924</v>
      </c>
      <c r="M1168" s="527"/>
      <c r="N1168" s="524" t="s">
        <v>1924</v>
      </c>
      <c r="O1168" s="527"/>
      <c r="P1168" s="524" t="s">
        <v>1924</v>
      </c>
      <c r="Q1168" s="527"/>
      <c r="R1168" s="524" t="s">
        <v>1929</v>
      </c>
      <c r="S1168" s="527" t="s">
        <v>3833</v>
      </c>
      <c r="T1168" s="524" t="s">
        <v>2947</v>
      </c>
      <c r="U1168" s="527" t="s">
        <v>3834</v>
      </c>
      <c r="V1168" s="524" t="s">
        <v>1924</v>
      </c>
      <c r="W1168" s="527"/>
      <c r="X1168" s="524" t="s">
        <v>1924</v>
      </c>
      <c r="Y1168" s="527" t="s">
        <v>1924</v>
      </c>
      <c r="Z1168" s="528"/>
      <c r="AA1168" s="528" t="s">
        <v>1924</v>
      </c>
      <c r="AB1168" s="528"/>
      <c r="AC1168" s="528"/>
      <c r="AD1168" s="528"/>
      <c r="AE1168" s="528"/>
      <c r="AF1168" s="528"/>
      <c r="AG1168" s="528"/>
      <c r="AH1168" s="528"/>
      <c r="AI1168" s="529" t="s">
        <v>2054</v>
      </c>
      <c r="AJ1168" s="529" t="s">
        <v>2054</v>
      </c>
      <c r="AK1168" s="523" t="s">
        <v>3835</v>
      </c>
      <c r="AL1168" s="523" t="s">
        <v>3829</v>
      </c>
    </row>
    <row r="1169" spans="1:38" ht="17.25" customHeight="1">
      <c r="A1169" s="518" t="str">
        <f t="shared" si="18"/>
        <v xml:space="preserve">A04AP085-00002 Finishing Work Waterproofing Work Liquid Waterproofing     for Internal Wall Area Min. 2 Coats  </v>
      </c>
      <c r="B1169" s="523" t="s">
        <v>3836</v>
      </c>
      <c r="C1169" s="523"/>
      <c r="D1169" s="524" t="s">
        <v>3559</v>
      </c>
      <c r="E1169" s="525" t="s">
        <v>3560</v>
      </c>
      <c r="F1169" s="524" t="s">
        <v>2491</v>
      </c>
      <c r="G1169" s="525" t="s">
        <v>3830</v>
      </c>
      <c r="H1169" s="524" t="s">
        <v>3831</v>
      </c>
      <c r="I1169" s="525" t="s">
        <v>3832</v>
      </c>
      <c r="J1169" s="524" t="s">
        <v>1924</v>
      </c>
      <c r="K1169" s="527"/>
      <c r="L1169" s="524" t="s">
        <v>1924</v>
      </c>
      <c r="M1169" s="527"/>
      <c r="N1169" s="524" t="s">
        <v>1924</v>
      </c>
      <c r="O1169" s="527"/>
      <c r="P1169" s="524" t="s">
        <v>1924</v>
      </c>
      <c r="Q1169" s="527"/>
      <c r="R1169" s="524" t="s">
        <v>1932</v>
      </c>
      <c r="S1169" s="527" t="s">
        <v>3837</v>
      </c>
      <c r="T1169" s="524" t="s">
        <v>2947</v>
      </c>
      <c r="U1169" s="527" t="s">
        <v>3834</v>
      </c>
      <c r="V1169" s="524" t="s">
        <v>1924</v>
      </c>
      <c r="W1169" s="527"/>
      <c r="X1169" s="524" t="s">
        <v>1924</v>
      </c>
      <c r="Y1169" s="527" t="s">
        <v>1924</v>
      </c>
      <c r="Z1169" s="528"/>
      <c r="AA1169" s="528" t="s">
        <v>1924</v>
      </c>
      <c r="AB1169" s="528"/>
      <c r="AC1169" s="528"/>
      <c r="AD1169" s="528"/>
      <c r="AE1169" s="528"/>
      <c r="AF1169" s="528"/>
      <c r="AG1169" s="528"/>
      <c r="AH1169" s="528"/>
      <c r="AI1169" s="529" t="s">
        <v>2054</v>
      </c>
      <c r="AJ1169" s="529" t="s">
        <v>2054</v>
      </c>
      <c r="AK1169" s="523" t="s">
        <v>3835</v>
      </c>
      <c r="AL1169" s="523" t="s">
        <v>3836</v>
      </c>
    </row>
    <row r="1170" spans="1:38" ht="17.25" customHeight="1">
      <c r="A1170" s="518" t="str">
        <f t="shared" si="18"/>
        <v xml:space="preserve">A04AP310-00001 Finishing Work Waterproofing Work Waterproofing Membrane     for Internal Area   </v>
      </c>
      <c r="B1170" s="523" t="s">
        <v>3838</v>
      </c>
      <c r="C1170" s="523"/>
      <c r="D1170" s="524" t="s">
        <v>3559</v>
      </c>
      <c r="E1170" s="525" t="s">
        <v>3560</v>
      </c>
      <c r="F1170" s="524" t="s">
        <v>2491</v>
      </c>
      <c r="G1170" s="525" t="s">
        <v>3830</v>
      </c>
      <c r="H1170" s="524" t="s">
        <v>3839</v>
      </c>
      <c r="I1170" s="525" t="s">
        <v>3840</v>
      </c>
      <c r="J1170" s="524" t="s">
        <v>1924</v>
      </c>
      <c r="K1170" s="527"/>
      <c r="L1170" s="524" t="s">
        <v>1924</v>
      </c>
      <c r="M1170" s="527"/>
      <c r="N1170" s="524" t="s">
        <v>1924</v>
      </c>
      <c r="O1170" s="527"/>
      <c r="P1170" s="524" t="s">
        <v>1924</v>
      </c>
      <c r="Q1170" s="527"/>
      <c r="R1170" s="524" t="s">
        <v>1936</v>
      </c>
      <c r="S1170" s="527" t="s">
        <v>3841</v>
      </c>
      <c r="T1170" s="524" t="s">
        <v>1924</v>
      </c>
      <c r="U1170" s="527" t="s">
        <v>1924</v>
      </c>
      <c r="V1170" s="524" t="s">
        <v>1924</v>
      </c>
      <c r="W1170" s="527"/>
      <c r="X1170" s="524" t="s">
        <v>1924</v>
      </c>
      <c r="Y1170" s="527" t="s">
        <v>1924</v>
      </c>
      <c r="Z1170" s="528"/>
      <c r="AA1170" s="528" t="s">
        <v>1029</v>
      </c>
      <c r="AB1170" s="528"/>
      <c r="AC1170" s="528"/>
      <c r="AD1170" s="528"/>
      <c r="AE1170" s="528"/>
      <c r="AF1170" s="528"/>
      <c r="AG1170" s="528"/>
      <c r="AH1170" s="528"/>
      <c r="AI1170" s="529" t="s">
        <v>2054</v>
      </c>
      <c r="AJ1170" s="529" t="s">
        <v>2054</v>
      </c>
      <c r="AK1170" s="523" t="s">
        <v>3842</v>
      </c>
      <c r="AL1170" s="523" t="s">
        <v>3838</v>
      </c>
    </row>
    <row r="1171" spans="1:38" ht="17.25" customHeight="1">
      <c r="A1171" s="518" t="str">
        <f t="shared" si="18"/>
        <v xml:space="preserve">A04AQ012-00001 Finishing Work Roof Work PE Sheet (Vapor Barrier)        </v>
      </c>
      <c r="B1171" s="523" t="s">
        <v>3843</v>
      </c>
      <c r="C1171" s="523"/>
      <c r="D1171" s="524" t="s">
        <v>3559</v>
      </c>
      <c r="E1171" s="525" t="s">
        <v>3560</v>
      </c>
      <c r="F1171" s="524" t="s">
        <v>2494</v>
      </c>
      <c r="G1171" s="525" t="s">
        <v>3844</v>
      </c>
      <c r="H1171" s="524" t="s">
        <v>2057</v>
      </c>
      <c r="I1171" s="525" t="s">
        <v>2058</v>
      </c>
      <c r="J1171" s="524" t="s">
        <v>1924</v>
      </c>
      <c r="K1171" s="527"/>
      <c r="L1171" s="524" t="s">
        <v>1924</v>
      </c>
      <c r="M1171" s="527"/>
      <c r="N1171" s="524" t="s">
        <v>1924</v>
      </c>
      <c r="O1171" s="527"/>
      <c r="P1171" s="524" t="s">
        <v>1924</v>
      </c>
      <c r="Q1171" s="527"/>
      <c r="R1171" s="524" t="s">
        <v>1924</v>
      </c>
      <c r="S1171" s="527"/>
      <c r="T1171" s="524" t="s">
        <v>1924</v>
      </c>
      <c r="U1171" s="527" t="s">
        <v>1924</v>
      </c>
      <c r="V1171" s="524" t="s">
        <v>1924</v>
      </c>
      <c r="W1171" s="527"/>
      <c r="X1171" s="524" t="s">
        <v>1924</v>
      </c>
      <c r="Y1171" s="527"/>
      <c r="Z1171" s="528"/>
      <c r="AA1171" s="528" t="s">
        <v>1029</v>
      </c>
      <c r="AB1171" s="528"/>
      <c r="AC1171" s="528"/>
      <c r="AD1171" s="528"/>
      <c r="AE1171" s="528"/>
      <c r="AF1171" s="528"/>
      <c r="AG1171" s="528"/>
      <c r="AH1171" s="528"/>
      <c r="AI1171" s="529" t="s">
        <v>2054</v>
      </c>
      <c r="AJ1171" s="529" t="s">
        <v>2054</v>
      </c>
      <c r="AK1171" s="523" t="s">
        <v>3845</v>
      </c>
      <c r="AL1171" s="523" t="s">
        <v>3843</v>
      </c>
    </row>
    <row r="1172" spans="1:38" ht="17.25" customHeight="1">
      <c r="A1172" s="518" t="str">
        <f t="shared" si="18"/>
        <v>A04AQ038-00001 Finishing Work Roof Work Welded Wire Fabric        DIA≤6mm</v>
      </c>
      <c r="B1172" s="523" t="s">
        <v>3846</v>
      </c>
      <c r="C1172" s="523"/>
      <c r="D1172" s="524" t="s">
        <v>3559</v>
      </c>
      <c r="E1172" s="525" t="s">
        <v>3560</v>
      </c>
      <c r="F1172" s="524" t="s">
        <v>2494</v>
      </c>
      <c r="G1172" s="525" t="s">
        <v>3844</v>
      </c>
      <c r="H1172" s="524" t="s">
        <v>2892</v>
      </c>
      <c r="I1172" s="525" t="s">
        <v>2893</v>
      </c>
      <c r="J1172" s="524" t="s">
        <v>1924</v>
      </c>
      <c r="K1172" s="527"/>
      <c r="L1172" s="524" t="s">
        <v>1924</v>
      </c>
      <c r="M1172" s="527"/>
      <c r="N1172" s="524" t="s">
        <v>1924</v>
      </c>
      <c r="O1172" s="527"/>
      <c r="P1172" s="524" t="s">
        <v>1924</v>
      </c>
      <c r="Q1172" s="527"/>
      <c r="R1172" s="524" t="s">
        <v>1924</v>
      </c>
      <c r="S1172" s="527"/>
      <c r="T1172" s="524" t="s">
        <v>1924</v>
      </c>
      <c r="U1172" s="527"/>
      <c r="V1172" s="524" t="s">
        <v>1924</v>
      </c>
      <c r="W1172" s="527"/>
      <c r="X1172" s="524" t="s">
        <v>2894</v>
      </c>
      <c r="Y1172" s="527" t="s">
        <v>2895</v>
      </c>
      <c r="Z1172" s="528"/>
      <c r="AA1172" s="528" t="s">
        <v>2896</v>
      </c>
      <c r="AB1172" s="528"/>
      <c r="AC1172" s="528"/>
      <c r="AD1172" s="528"/>
      <c r="AE1172" s="528"/>
      <c r="AF1172" s="528"/>
      <c r="AG1172" s="528"/>
      <c r="AH1172" s="528"/>
      <c r="AI1172" s="555" t="s">
        <v>2054</v>
      </c>
      <c r="AJ1172" s="555" t="s">
        <v>2054</v>
      </c>
      <c r="AK1172" s="523" t="s">
        <v>3847</v>
      </c>
      <c r="AL1172" s="523" t="s">
        <v>3846</v>
      </c>
    </row>
    <row r="1173" spans="1:38" ht="17.25" customHeight="1">
      <c r="A1173" s="518" t="str">
        <f t="shared" si="18"/>
        <v>A04AQ038-00002 Finishing Work Roof Work Welded Wire Fabric        DIA&gt;6mm</v>
      </c>
      <c r="B1173" s="523" t="s">
        <v>3848</v>
      </c>
      <c r="C1173" s="523"/>
      <c r="D1173" s="524" t="s">
        <v>3559</v>
      </c>
      <c r="E1173" s="525" t="s">
        <v>3560</v>
      </c>
      <c r="F1173" s="524" t="s">
        <v>2494</v>
      </c>
      <c r="G1173" s="525" t="s">
        <v>3844</v>
      </c>
      <c r="H1173" s="524" t="s">
        <v>2892</v>
      </c>
      <c r="I1173" s="525" t="s">
        <v>2893</v>
      </c>
      <c r="J1173" s="524" t="s">
        <v>1924</v>
      </c>
      <c r="K1173" s="527"/>
      <c r="L1173" s="524" t="s">
        <v>1924</v>
      </c>
      <c r="M1173" s="527"/>
      <c r="N1173" s="524" t="s">
        <v>1924</v>
      </c>
      <c r="O1173" s="527"/>
      <c r="P1173" s="524" t="s">
        <v>1924</v>
      </c>
      <c r="Q1173" s="527"/>
      <c r="R1173" s="524" t="s">
        <v>1924</v>
      </c>
      <c r="S1173" s="527"/>
      <c r="T1173" s="524" t="s">
        <v>1924</v>
      </c>
      <c r="U1173" s="527"/>
      <c r="V1173" s="524" t="s">
        <v>1924</v>
      </c>
      <c r="W1173" s="527"/>
      <c r="X1173" s="524" t="s">
        <v>2899</v>
      </c>
      <c r="Y1173" s="527" t="s">
        <v>2900</v>
      </c>
      <c r="Z1173" s="528"/>
      <c r="AA1173" s="528" t="s">
        <v>2896</v>
      </c>
      <c r="AB1173" s="528"/>
      <c r="AC1173" s="528"/>
      <c r="AD1173" s="528"/>
      <c r="AE1173" s="528"/>
      <c r="AF1173" s="528"/>
      <c r="AG1173" s="528"/>
      <c r="AH1173" s="528"/>
      <c r="AI1173" s="555" t="s">
        <v>2054</v>
      </c>
      <c r="AJ1173" s="555" t="s">
        <v>2054</v>
      </c>
      <c r="AK1173" s="523" t="s">
        <v>3847</v>
      </c>
      <c r="AL1173" s="523" t="s">
        <v>3848</v>
      </c>
    </row>
    <row r="1174" spans="1:38" ht="17.25" customHeight="1">
      <c r="A1174" s="518" t="str">
        <f t="shared" si="18"/>
        <v>A04AQ086-00001 Finishing Work Roof Work Roof Screed Light-Weight Concrete Screed     w/o Welded Wire Fabric  30mm≤Min. THK&lt;50mm</v>
      </c>
      <c r="B1174" s="523" t="s">
        <v>3849</v>
      </c>
      <c r="C1174" s="523"/>
      <c r="D1174" s="524" t="s">
        <v>3559</v>
      </c>
      <c r="E1174" s="525" t="s">
        <v>3560</v>
      </c>
      <c r="F1174" s="524" t="s">
        <v>2494</v>
      </c>
      <c r="G1174" s="525" t="s">
        <v>3844</v>
      </c>
      <c r="H1174" s="524" t="s">
        <v>3850</v>
      </c>
      <c r="I1174" s="525" t="s">
        <v>3851</v>
      </c>
      <c r="J1174" s="524" t="s">
        <v>3852</v>
      </c>
      <c r="K1174" s="527" t="s">
        <v>3853</v>
      </c>
      <c r="L1174" s="524" t="s">
        <v>1924</v>
      </c>
      <c r="M1174" s="527"/>
      <c r="N1174" s="524" t="s">
        <v>1924</v>
      </c>
      <c r="O1174" s="527"/>
      <c r="P1174" s="524" t="s">
        <v>1924</v>
      </c>
      <c r="Q1174" s="527"/>
      <c r="R1174" s="524" t="s">
        <v>1924</v>
      </c>
      <c r="S1174" s="527"/>
      <c r="T1174" s="524" t="s">
        <v>2950</v>
      </c>
      <c r="U1174" s="527" t="s">
        <v>3854</v>
      </c>
      <c r="V1174" s="524" t="s">
        <v>1924</v>
      </c>
      <c r="W1174" s="527"/>
      <c r="X1174" s="524" t="s">
        <v>3855</v>
      </c>
      <c r="Y1174" s="527" t="s">
        <v>3856</v>
      </c>
      <c r="Z1174" s="528"/>
      <c r="AA1174" s="528" t="s">
        <v>3857</v>
      </c>
      <c r="AB1174" s="528"/>
      <c r="AC1174" s="528"/>
      <c r="AD1174" s="528"/>
      <c r="AE1174" s="528"/>
      <c r="AF1174" s="528"/>
      <c r="AG1174" s="528"/>
      <c r="AH1174" s="528"/>
      <c r="AI1174" s="529" t="s">
        <v>1926</v>
      </c>
      <c r="AJ1174" s="529" t="s">
        <v>1926</v>
      </c>
      <c r="AK1174" s="523" t="s">
        <v>3858</v>
      </c>
      <c r="AL1174" s="523" t="s">
        <v>3849</v>
      </c>
    </row>
    <row r="1175" spans="1:38" ht="17.25" customHeight="1">
      <c r="A1175" s="518" t="str">
        <f t="shared" si="18"/>
        <v>A04AQ086-00002 Finishing Work Roof Work Roof Screed Light-Weight Concrete Screed     w/o Welded Wire Fabric  50mm≤Min. THK&lt;75mm</v>
      </c>
      <c r="B1175" s="523" t="s">
        <v>3859</v>
      </c>
      <c r="C1175" s="523"/>
      <c r="D1175" s="524" t="s">
        <v>3559</v>
      </c>
      <c r="E1175" s="525" t="s">
        <v>3560</v>
      </c>
      <c r="F1175" s="524" t="s">
        <v>2494</v>
      </c>
      <c r="G1175" s="525" t="s">
        <v>3844</v>
      </c>
      <c r="H1175" s="524" t="s">
        <v>3850</v>
      </c>
      <c r="I1175" s="525" t="s">
        <v>3851</v>
      </c>
      <c r="J1175" s="524" t="s">
        <v>3852</v>
      </c>
      <c r="K1175" s="527" t="s">
        <v>3853</v>
      </c>
      <c r="L1175" s="524" t="s">
        <v>1924</v>
      </c>
      <c r="M1175" s="527"/>
      <c r="N1175" s="524" t="s">
        <v>1924</v>
      </c>
      <c r="O1175" s="527"/>
      <c r="P1175" s="524" t="s">
        <v>1924</v>
      </c>
      <c r="Q1175" s="527"/>
      <c r="R1175" s="524" t="s">
        <v>1924</v>
      </c>
      <c r="S1175" s="527"/>
      <c r="T1175" s="524" t="s">
        <v>2950</v>
      </c>
      <c r="U1175" s="527" t="s">
        <v>3854</v>
      </c>
      <c r="V1175" s="524" t="s">
        <v>1924</v>
      </c>
      <c r="W1175" s="527"/>
      <c r="X1175" s="524" t="s">
        <v>3860</v>
      </c>
      <c r="Y1175" s="527" t="s">
        <v>3861</v>
      </c>
      <c r="Z1175" s="528"/>
      <c r="AA1175" s="528" t="s">
        <v>3857</v>
      </c>
      <c r="AB1175" s="528"/>
      <c r="AC1175" s="528"/>
      <c r="AD1175" s="528"/>
      <c r="AE1175" s="528"/>
      <c r="AF1175" s="528"/>
      <c r="AG1175" s="528"/>
      <c r="AH1175" s="528"/>
      <c r="AI1175" s="529" t="s">
        <v>1926</v>
      </c>
      <c r="AJ1175" s="529" t="s">
        <v>1926</v>
      </c>
      <c r="AK1175" s="523" t="s">
        <v>3858</v>
      </c>
      <c r="AL1175" s="523" t="s">
        <v>3859</v>
      </c>
    </row>
    <row r="1176" spans="1:38" ht="17.25" customHeight="1">
      <c r="A1176" s="518" t="str">
        <f t="shared" si="18"/>
        <v>A04AQ086-00003 Finishing Work Roof Work Roof Screed Light-Weight Concrete Screed     w/o Welded Wire Fabric  75mm≤Min. THK</v>
      </c>
      <c r="B1176" s="523" t="s">
        <v>3862</v>
      </c>
      <c r="C1176" s="523"/>
      <c r="D1176" s="524" t="s">
        <v>3559</v>
      </c>
      <c r="E1176" s="525" t="s">
        <v>3560</v>
      </c>
      <c r="F1176" s="524" t="s">
        <v>2494</v>
      </c>
      <c r="G1176" s="525" t="s">
        <v>3844</v>
      </c>
      <c r="H1176" s="524" t="s">
        <v>3850</v>
      </c>
      <c r="I1176" s="525" t="s">
        <v>3851</v>
      </c>
      <c r="J1176" s="524" t="s">
        <v>3852</v>
      </c>
      <c r="K1176" s="527" t="s">
        <v>3853</v>
      </c>
      <c r="L1176" s="524" t="s">
        <v>1924</v>
      </c>
      <c r="M1176" s="527"/>
      <c r="N1176" s="524" t="s">
        <v>1924</v>
      </c>
      <c r="O1176" s="527"/>
      <c r="P1176" s="524" t="s">
        <v>1924</v>
      </c>
      <c r="Q1176" s="527"/>
      <c r="R1176" s="524" t="s">
        <v>1924</v>
      </c>
      <c r="S1176" s="527"/>
      <c r="T1176" s="524" t="s">
        <v>2950</v>
      </c>
      <c r="U1176" s="527" t="s">
        <v>3854</v>
      </c>
      <c r="V1176" s="524" t="s">
        <v>1924</v>
      </c>
      <c r="W1176" s="527"/>
      <c r="X1176" s="524" t="s">
        <v>3863</v>
      </c>
      <c r="Y1176" s="527" t="s">
        <v>3864</v>
      </c>
      <c r="Z1176" s="528"/>
      <c r="AA1176" s="528" t="s">
        <v>3857</v>
      </c>
      <c r="AB1176" s="528"/>
      <c r="AC1176" s="528"/>
      <c r="AD1176" s="528"/>
      <c r="AE1176" s="528"/>
      <c r="AF1176" s="528"/>
      <c r="AG1176" s="528"/>
      <c r="AH1176" s="528"/>
      <c r="AI1176" s="529" t="s">
        <v>1926</v>
      </c>
      <c r="AJ1176" s="529" t="s">
        <v>1926</v>
      </c>
      <c r="AK1176" s="523" t="s">
        <v>3858</v>
      </c>
      <c r="AL1176" s="523" t="s">
        <v>3862</v>
      </c>
    </row>
    <row r="1177" spans="1:38" ht="17.25" customHeight="1">
      <c r="A1177" s="518" t="str">
        <f t="shared" si="18"/>
        <v>A04AQ086-00004 Finishing Work Roof Work Roof Screed Bed Mortar Screed     w/o Welded Wire Fabric  30mm≤Min. THK&lt;50mm</v>
      </c>
      <c r="B1177" s="523" t="s">
        <v>3865</v>
      </c>
      <c r="C1177" s="523"/>
      <c r="D1177" s="524" t="s">
        <v>3559</v>
      </c>
      <c r="E1177" s="525" t="s">
        <v>3560</v>
      </c>
      <c r="F1177" s="524" t="s">
        <v>2494</v>
      </c>
      <c r="G1177" s="525" t="s">
        <v>3844</v>
      </c>
      <c r="H1177" s="524" t="s">
        <v>3850</v>
      </c>
      <c r="I1177" s="525" t="s">
        <v>3851</v>
      </c>
      <c r="J1177" s="524" t="s">
        <v>3866</v>
      </c>
      <c r="K1177" s="527" t="s">
        <v>3867</v>
      </c>
      <c r="L1177" s="524" t="s">
        <v>1924</v>
      </c>
      <c r="M1177" s="527"/>
      <c r="N1177" s="524" t="s">
        <v>1924</v>
      </c>
      <c r="O1177" s="527"/>
      <c r="P1177" s="524" t="s">
        <v>1924</v>
      </c>
      <c r="Q1177" s="527"/>
      <c r="R1177" s="524" t="s">
        <v>1924</v>
      </c>
      <c r="S1177" s="527"/>
      <c r="T1177" s="524" t="s">
        <v>2950</v>
      </c>
      <c r="U1177" s="527" t="s">
        <v>3854</v>
      </c>
      <c r="V1177" s="524" t="s">
        <v>1924</v>
      </c>
      <c r="W1177" s="527"/>
      <c r="X1177" s="524" t="s">
        <v>3855</v>
      </c>
      <c r="Y1177" s="527" t="s">
        <v>3856</v>
      </c>
      <c r="Z1177" s="528"/>
      <c r="AA1177" s="528" t="s">
        <v>3857</v>
      </c>
      <c r="AB1177" s="528"/>
      <c r="AC1177" s="528"/>
      <c r="AD1177" s="528"/>
      <c r="AE1177" s="528"/>
      <c r="AF1177" s="528"/>
      <c r="AG1177" s="528"/>
      <c r="AH1177" s="528"/>
      <c r="AI1177" s="529" t="s">
        <v>1926</v>
      </c>
      <c r="AJ1177" s="529" t="s">
        <v>1926</v>
      </c>
      <c r="AK1177" s="523" t="s">
        <v>3858</v>
      </c>
      <c r="AL1177" s="523" t="s">
        <v>3865</v>
      </c>
    </row>
    <row r="1178" spans="1:38" ht="17.25" customHeight="1">
      <c r="A1178" s="518" t="str">
        <f t="shared" si="18"/>
        <v>A04AQ086-00005 Finishing Work Roof Work Roof Screed Bed Mortar Screed     w/o Welded Wire Fabric  50mm≤Min. THK&lt;75mm</v>
      </c>
      <c r="B1178" s="523" t="s">
        <v>3868</v>
      </c>
      <c r="C1178" s="523"/>
      <c r="D1178" s="524" t="s">
        <v>3559</v>
      </c>
      <c r="E1178" s="525" t="s">
        <v>3560</v>
      </c>
      <c r="F1178" s="524" t="s">
        <v>2494</v>
      </c>
      <c r="G1178" s="525" t="s">
        <v>3844</v>
      </c>
      <c r="H1178" s="524" t="s">
        <v>3850</v>
      </c>
      <c r="I1178" s="525" t="s">
        <v>3851</v>
      </c>
      <c r="J1178" s="524" t="s">
        <v>3866</v>
      </c>
      <c r="K1178" s="527" t="s">
        <v>3867</v>
      </c>
      <c r="L1178" s="524" t="s">
        <v>1924</v>
      </c>
      <c r="M1178" s="527"/>
      <c r="N1178" s="524" t="s">
        <v>1924</v>
      </c>
      <c r="O1178" s="527"/>
      <c r="P1178" s="524" t="s">
        <v>1924</v>
      </c>
      <c r="Q1178" s="527"/>
      <c r="R1178" s="524" t="s">
        <v>1924</v>
      </c>
      <c r="S1178" s="527"/>
      <c r="T1178" s="524" t="s">
        <v>2950</v>
      </c>
      <c r="U1178" s="527" t="s">
        <v>3854</v>
      </c>
      <c r="V1178" s="524" t="s">
        <v>1924</v>
      </c>
      <c r="W1178" s="527"/>
      <c r="X1178" s="524" t="s">
        <v>3860</v>
      </c>
      <c r="Y1178" s="527" t="s">
        <v>3861</v>
      </c>
      <c r="Z1178" s="528"/>
      <c r="AA1178" s="528" t="s">
        <v>3857</v>
      </c>
      <c r="AB1178" s="528"/>
      <c r="AC1178" s="528"/>
      <c r="AD1178" s="528"/>
      <c r="AE1178" s="528"/>
      <c r="AF1178" s="528"/>
      <c r="AG1178" s="528"/>
      <c r="AH1178" s="528"/>
      <c r="AI1178" s="529" t="s">
        <v>1926</v>
      </c>
      <c r="AJ1178" s="529" t="s">
        <v>1926</v>
      </c>
      <c r="AK1178" s="523" t="s">
        <v>3858</v>
      </c>
      <c r="AL1178" s="523" t="s">
        <v>3868</v>
      </c>
    </row>
    <row r="1179" spans="1:38" ht="17.25" customHeight="1">
      <c r="A1179" s="518" t="str">
        <f t="shared" si="18"/>
        <v>A04AQ086-00006 Finishing Work Roof Work Roof Screed Bed Mortar Screed     w/o Welded Wire Fabric  75mm≤Min. THK</v>
      </c>
      <c r="B1179" s="523" t="s">
        <v>3869</v>
      </c>
      <c r="C1179" s="523"/>
      <c r="D1179" s="524" t="s">
        <v>3559</v>
      </c>
      <c r="E1179" s="525" t="s">
        <v>3560</v>
      </c>
      <c r="F1179" s="524" t="s">
        <v>2494</v>
      </c>
      <c r="G1179" s="525" t="s">
        <v>3844</v>
      </c>
      <c r="H1179" s="524" t="s">
        <v>3850</v>
      </c>
      <c r="I1179" s="525" t="s">
        <v>3851</v>
      </c>
      <c r="J1179" s="524" t="s">
        <v>3866</v>
      </c>
      <c r="K1179" s="527" t="s">
        <v>3867</v>
      </c>
      <c r="L1179" s="524" t="s">
        <v>1924</v>
      </c>
      <c r="M1179" s="527"/>
      <c r="N1179" s="524" t="s">
        <v>1924</v>
      </c>
      <c r="O1179" s="527"/>
      <c r="P1179" s="524" t="s">
        <v>1924</v>
      </c>
      <c r="Q1179" s="527"/>
      <c r="R1179" s="524" t="s">
        <v>1924</v>
      </c>
      <c r="S1179" s="527"/>
      <c r="T1179" s="524" t="s">
        <v>2950</v>
      </c>
      <c r="U1179" s="527" t="s">
        <v>3854</v>
      </c>
      <c r="V1179" s="524" t="s">
        <v>1924</v>
      </c>
      <c r="W1179" s="527"/>
      <c r="X1179" s="524" t="s">
        <v>3863</v>
      </c>
      <c r="Y1179" s="527" t="s">
        <v>3864</v>
      </c>
      <c r="Z1179" s="528"/>
      <c r="AA1179" s="528" t="s">
        <v>3857</v>
      </c>
      <c r="AB1179" s="528"/>
      <c r="AC1179" s="528"/>
      <c r="AD1179" s="528"/>
      <c r="AE1179" s="528"/>
      <c r="AF1179" s="528"/>
      <c r="AG1179" s="528"/>
      <c r="AH1179" s="528"/>
      <c r="AI1179" s="529" t="s">
        <v>1926</v>
      </c>
      <c r="AJ1179" s="529" t="s">
        <v>1926</v>
      </c>
      <c r="AK1179" s="523" t="s">
        <v>3858</v>
      </c>
      <c r="AL1179" s="523" t="s">
        <v>3869</v>
      </c>
    </row>
    <row r="1180" spans="1:38" ht="17.25" customHeight="1">
      <c r="A1180" s="518" t="str">
        <f t="shared" si="18"/>
        <v xml:space="preserve">A04AQ087-00001 Finishing Work Roof Work Waterproofing Coating Hot Bitumen    only for Roof Area   </v>
      </c>
      <c r="B1180" s="523" t="s">
        <v>3870</v>
      </c>
      <c r="C1180" s="523"/>
      <c r="D1180" s="524" t="s">
        <v>3559</v>
      </c>
      <c r="E1180" s="525" t="s">
        <v>3560</v>
      </c>
      <c r="F1180" s="524" t="s">
        <v>2494</v>
      </c>
      <c r="G1180" s="525" t="s">
        <v>3844</v>
      </c>
      <c r="H1180" s="524" t="s">
        <v>3871</v>
      </c>
      <c r="I1180" s="525" t="s">
        <v>3872</v>
      </c>
      <c r="J1180" s="524" t="s">
        <v>3873</v>
      </c>
      <c r="K1180" s="527" t="s">
        <v>3874</v>
      </c>
      <c r="L1180" s="524" t="s">
        <v>1924</v>
      </c>
      <c r="M1180" s="527"/>
      <c r="N1180" s="524" t="s">
        <v>1924</v>
      </c>
      <c r="O1180" s="527"/>
      <c r="P1180" s="524" t="s">
        <v>1924</v>
      </c>
      <c r="Q1180" s="527"/>
      <c r="R1180" s="524" t="s">
        <v>1939</v>
      </c>
      <c r="S1180" s="527" t="s">
        <v>3875</v>
      </c>
      <c r="T1180" s="524" t="s">
        <v>1924</v>
      </c>
      <c r="U1180" s="527" t="s">
        <v>1924</v>
      </c>
      <c r="V1180" s="524" t="s">
        <v>1924</v>
      </c>
      <c r="W1180" s="527"/>
      <c r="X1180" s="524" t="s">
        <v>1924</v>
      </c>
      <c r="Y1180" s="527" t="s">
        <v>1924</v>
      </c>
      <c r="Z1180" s="528"/>
      <c r="AA1180" s="528" t="s">
        <v>1924</v>
      </c>
      <c r="AB1180" s="528"/>
      <c r="AC1180" s="528"/>
      <c r="AD1180" s="528"/>
      <c r="AE1180" s="528"/>
      <c r="AF1180" s="528"/>
      <c r="AG1180" s="528"/>
      <c r="AH1180" s="528"/>
      <c r="AI1180" s="529" t="s">
        <v>2054</v>
      </c>
      <c r="AJ1180" s="529" t="s">
        <v>2054</v>
      </c>
      <c r="AK1180" s="523" t="s">
        <v>3876</v>
      </c>
      <c r="AL1180" s="523" t="s">
        <v>3870</v>
      </c>
    </row>
    <row r="1181" spans="1:38" ht="17.25" customHeight="1">
      <c r="A1181" s="518" t="str">
        <f t="shared" si="18"/>
        <v xml:space="preserve">A04AQ087-00002 Finishing Work Roof Work Waterproofing Coating Acrylic Polymer Protective Coating    only for Roof Area   </v>
      </c>
      <c r="B1181" s="523" t="s">
        <v>3877</v>
      </c>
      <c r="C1181" s="523"/>
      <c r="D1181" s="524" t="s">
        <v>3559</v>
      </c>
      <c r="E1181" s="525" t="s">
        <v>3560</v>
      </c>
      <c r="F1181" s="524" t="s">
        <v>2494</v>
      </c>
      <c r="G1181" s="525" t="s">
        <v>3844</v>
      </c>
      <c r="H1181" s="524" t="s">
        <v>3871</v>
      </c>
      <c r="I1181" s="525" t="s">
        <v>3872</v>
      </c>
      <c r="J1181" s="524" t="s">
        <v>3878</v>
      </c>
      <c r="K1181" s="527" t="s">
        <v>3879</v>
      </c>
      <c r="L1181" s="524" t="s">
        <v>1924</v>
      </c>
      <c r="M1181" s="527"/>
      <c r="N1181" s="524" t="s">
        <v>1924</v>
      </c>
      <c r="O1181" s="527"/>
      <c r="P1181" s="524" t="s">
        <v>1924</v>
      </c>
      <c r="Q1181" s="527"/>
      <c r="R1181" s="524" t="s">
        <v>1939</v>
      </c>
      <c r="S1181" s="527" t="s">
        <v>3875</v>
      </c>
      <c r="T1181" s="524" t="s">
        <v>1924</v>
      </c>
      <c r="U1181" s="527" t="s">
        <v>1924</v>
      </c>
      <c r="V1181" s="524" t="s">
        <v>1924</v>
      </c>
      <c r="W1181" s="527"/>
      <c r="X1181" s="524" t="s">
        <v>1924</v>
      </c>
      <c r="Y1181" s="527" t="s">
        <v>1924</v>
      </c>
      <c r="Z1181" s="528"/>
      <c r="AA1181" s="528" t="s">
        <v>1924</v>
      </c>
      <c r="AB1181" s="528"/>
      <c r="AC1181" s="528"/>
      <c r="AD1181" s="528"/>
      <c r="AE1181" s="528"/>
      <c r="AF1181" s="528"/>
      <c r="AG1181" s="528"/>
      <c r="AH1181" s="528"/>
      <c r="AI1181" s="529" t="s">
        <v>2054</v>
      </c>
      <c r="AJ1181" s="529" t="s">
        <v>2054</v>
      </c>
      <c r="AK1181" s="523" t="s">
        <v>3876</v>
      </c>
      <c r="AL1181" s="523" t="s">
        <v>3877</v>
      </c>
    </row>
    <row r="1182" spans="1:38" ht="17.25" customHeight="1">
      <c r="A1182" s="518" t="str">
        <f t="shared" si="18"/>
        <v>A04AQ088-00001 Finishing Work Roof Work Roof Insulation Rigid Extruded Polystyrene Foam Insulation       THK&lt;50mm</v>
      </c>
      <c r="B1182" s="523" t="s">
        <v>3880</v>
      </c>
      <c r="C1182" s="523"/>
      <c r="D1182" s="524" t="s">
        <v>3559</v>
      </c>
      <c r="E1182" s="525" t="s">
        <v>3560</v>
      </c>
      <c r="F1182" s="524" t="s">
        <v>2494</v>
      </c>
      <c r="G1182" s="525" t="s">
        <v>3844</v>
      </c>
      <c r="H1182" s="524" t="s">
        <v>3881</v>
      </c>
      <c r="I1182" s="525" t="s">
        <v>3882</v>
      </c>
      <c r="J1182" s="524" t="s">
        <v>3883</v>
      </c>
      <c r="K1182" s="527" t="s">
        <v>3884</v>
      </c>
      <c r="L1182" s="524" t="s">
        <v>1924</v>
      </c>
      <c r="M1182" s="527"/>
      <c r="N1182" s="524" t="s">
        <v>1924</v>
      </c>
      <c r="O1182" s="527"/>
      <c r="P1182" s="524" t="s">
        <v>1924</v>
      </c>
      <c r="Q1182" s="527"/>
      <c r="R1182" s="524" t="s">
        <v>1924</v>
      </c>
      <c r="S1182" s="527"/>
      <c r="T1182" s="524" t="s">
        <v>1924</v>
      </c>
      <c r="U1182" s="527" t="s">
        <v>1924</v>
      </c>
      <c r="V1182" s="524" t="s">
        <v>1924</v>
      </c>
      <c r="W1182" s="527"/>
      <c r="X1182" s="524" t="s">
        <v>2950</v>
      </c>
      <c r="Y1182" s="527" t="s">
        <v>2960</v>
      </c>
      <c r="Z1182" s="528"/>
      <c r="AA1182" s="528" t="s">
        <v>1029</v>
      </c>
      <c r="AB1182" s="528"/>
      <c r="AC1182" s="528"/>
      <c r="AD1182" s="528"/>
      <c r="AE1182" s="528"/>
      <c r="AF1182" s="528"/>
      <c r="AG1182" s="528"/>
      <c r="AH1182" s="528"/>
      <c r="AI1182" s="529" t="s">
        <v>2054</v>
      </c>
      <c r="AJ1182" s="529" t="s">
        <v>2054</v>
      </c>
      <c r="AK1182" s="523" t="s">
        <v>3885</v>
      </c>
      <c r="AL1182" s="523" t="s">
        <v>3880</v>
      </c>
    </row>
    <row r="1183" spans="1:38" ht="17.25" customHeight="1">
      <c r="A1183" s="518" t="str">
        <f t="shared" si="18"/>
        <v>A04AQ088-00002 Finishing Work Roof Work Roof Insulation Rigid Extruded Polystyrene Foam Insulation       50mm≤THK&lt;75mm</v>
      </c>
      <c r="B1183" s="523" t="s">
        <v>3886</v>
      </c>
      <c r="C1183" s="523"/>
      <c r="D1183" s="524" t="s">
        <v>3559</v>
      </c>
      <c r="E1183" s="525" t="s">
        <v>3560</v>
      </c>
      <c r="F1183" s="524" t="s">
        <v>2494</v>
      </c>
      <c r="G1183" s="525" t="s">
        <v>3844</v>
      </c>
      <c r="H1183" s="524" t="s">
        <v>3881</v>
      </c>
      <c r="I1183" s="525" t="s">
        <v>3882</v>
      </c>
      <c r="J1183" s="524" t="s">
        <v>3883</v>
      </c>
      <c r="K1183" s="527" t="s">
        <v>3884</v>
      </c>
      <c r="L1183" s="524" t="s">
        <v>1924</v>
      </c>
      <c r="M1183" s="527"/>
      <c r="N1183" s="524" t="s">
        <v>1924</v>
      </c>
      <c r="O1183" s="527"/>
      <c r="P1183" s="524" t="s">
        <v>1924</v>
      </c>
      <c r="Q1183" s="527"/>
      <c r="R1183" s="524" t="s">
        <v>1924</v>
      </c>
      <c r="S1183" s="527"/>
      <c r="T1183" s="524" t="s">
        <v>1924</v>
      </c>
      <c r="U1183" s="527" t="s">
        <v>1924</v>
      </c>
      <c r="V1183" s="524" t="s">
        <v>1924</v>
      </c>
      <c r="W1183" s="527"/>
      <c r="X1183" s="524" t="s">
        <v>1992</v>
      </c>
      <c r="Y1183" s="527" t="s">
        <v>3626</v>
      </c>
      <c r="Z1183" s="528"/>
      <c r="AA1183" s="528" t="s">
        <v>1029</v>
      </c>
      <c r="AB1183" s="528"/>
      <c r="AC1183" s="528"/>
      <c r="AD1183" s="528"/>
      <c r="AE1183" s="528"/>
      <c r="AF1183" s="528"/>
      <c r="AG1183" s="528"/>
      <c r="AH1183" s="528"/>
      <c r="AI1183" s="529" t="s">
        <v>2054</v>
      </c>
      <c r="AJ1183" s="529" t="s">
        <v>2054</v>
      </c>
      <c r="AK1183" s="523" t="s">
        <v>3885</v>
      </c>
      <c r="AL1183" s="523" t="s">
        <v>3886</v>
      </c>
    </row>
    <row r="1184" spans="1:38" ht="17.25" customHeight="1">
      <c r="A1184" s="518" t="str">
        <f t="shared" si="18"/>
        <v>A04AQ088-00003 Finishing Work Roof Work Roof Insulation Rigid Extruded Polystyrene Foam Insulation       75mm≤THK&lt;100mm</v>
      </c>
      <c r="B1184" s="523" t="s">
        <v>3887</v>
      </c>
      <c r="C1184" s="523"/>
      <c r="D1184" s="524" t="s">
        <v>3559</v>
      </c>
      <c r="E1184" s="525" t="s">
        <v>3560</v>
      </c>
      <c r="F1184" s="524" t="s">
        <v>2494</v>
      </c>
      <c r="G1184" s="525" t="s">
        <v>3844</v>
      </c>
      <c r="H1184" s="524" t="s">
        <v>3881</v>
      </c>
      <c r="I1184" s="525" t="s">
        <v>3882</v>
      </c>
      <c r="J1184" s="524" t="s">
        <v>3883</v>
      </c>
      <c r="K1184" s="527" t="s">
        <v>3884</v>
      </c>
      <c r="L1184" s="524" t="s">
        <v>1924</v>
      </c>
      <c r="M1184" s="527"/>
      <c r="N1184" s="524" t="s">
        <v>1924</v>
      </c>
      <c r="O1184" s="527"/>
      <c r="P1184" s="524" t="s">
        <v>1924</v>
      </c>
      <c r="Q1184" s="527"/>
      <c r="R1184" s="524" t="s">
        <v>1924</v>
      </c>
      <c r="S1184" s="527"/>
      <c r="T1184" s="524" t="s">
        <v>1924</v>
      </c>
      <c r="U1184" s="527" t="s">
        <v>1924</v>
      </c>
      <c r="V1184" s="524" t="s">
        <v>1924</v>
      </c>
      <c r="W1184" s="527"/>
      <c r="X1184" s="524" t="s">
        <v>2000</v>
      </c>
      <c r="Y1184" s="527" t="s">
        <v>3628</v>
      </c>
      <c r="Z1184" s="528"/>
      <c r="AA1184" s="528" t="s">
        <v>1029</v>
      </c>
      <c r="AB1184" s="528"/>
      <c r="AC1184" s="528"/>
      <c r="AD1184" s="528"/>
      <c r="AE1184" s="528"/>
      <c r="AF1184" s="528"/>
      <c r="AG1184" s="528"/>
      <c r="AH1184" s="528"/>
      <c r="AI1184" s="529" t="s">
        <v>2054</v>
      </c>
      <c r="AJ1184" s="529" t="s">
        <v>2054</v>
      </c>
      <c r="AK1184" s="523" t="s">
        <v>3885</v>
      </c>
      <c r="AL1184" s="523" t="s">
        <v>3887</v>
      </c>
    </row>
    <row r="1185" spans="1:38" ht="17.25" customHeight="1">
      <c r="A1185" s="518" t="str">
        <f t="shared" si="18"/>
        <v>A04AQ088-00004 Finishing Work Roof Work Roof Insulation Rigid Extruded Polystyrene Foam Insulation       100mm≤THK</v>
      </c>
      <c r="B1185" s="523" t="s">
        <v>3888</v>
      </c>
      <c r="C1185" s="523"/>
      <c r="D1185" s="524" t="s">
        <v>3559</v>
      </c>
      <c r="E1185" s="525" t="s">
        <v>3560</v>
      </c>
      <c r="F1185" s="524" t="s">
        <v>2494</v>
      </c>
      <c r="G1185" s="525" t="s">
        <v>3844</v>
      </c>
      <c r="H1185" s="524" t="s">
        <v>3881</v>
      </c>
      <c r="I1185" s="525" t="s">
        <v>3882</v>
      </c>
      <c r="J1185" s="524" t="s">
        <v>3883</v>
      </c>
      <c r="K1185" s="527" t="s">
        <v>3884</v>
      </c>
      <c r="L1185" s="524" t="s">
        <v>1924</v>
      </c>
      <c r="M1185" s="527"/>
      <c r="N1185" s="524" t="s">
        <v>1924</v>
      </c>
      <c r="O1185" s="527"/>
      <c r="P1185" s="524" t="s">
        <v>1924</v>
      </c>
      <c r="Q1185" s="527"/>
      <c r="R1185" s="524" t="s">
        <v>1924</v>
      </c>
      <c r="S1185" s="527"/>
      <c r="T1185" s="524" t="s">
        <v>1924</v>
      </c>
      <c r="U1185" s="527" t="s">
        <v>1924</v>
      </c>
      <c r="V1185" s="524" t="s">
        <v>1924</v>
      </c>
      <c r="W1185" s="527"/>
      <c r="X1185" s="524" t="s">
        <v>2086</v>
      </c>
      <c r="Y1185" s="527" t="s">
        <v>3889</v>
      </c>
      <c r="Z1185" s="528"/>
      <c r="AA1185" s="528" t="s">
        <v>1029</v>
      </c>
      <c r="AB1185" s="528"/>
      <c r="AC1185" s="528"/>
      <c r="AD1185" s="528"/>
      <c r="AE1185" s="528"/>
      <c r="AF1185" s="528"/>
      <c r="AG1185" s="528"/>
      <c r="AH1185" s="528"/>
      <c r="AI1185" s="529" t="s">
        <v>2054</v>
      </c>
      <c r="AJ1185" s="529" t="s">
        <v>2054</v>
      </c>
      <c r="AK1185" s="523" t="s">
        <v>3885</v>
      </c>
      <c r="AL1185" s="523" t="s">
        <v>3888</v>
      </c>
    </row>
    <row r="1186" spans="1:38" ht="17.25" customHeight="1">
      <c r="A1186" s="518" t="str">
        <f t="shared" si="18"/>
        <v xml:space="preserve">A04AQ089-00001 Finishing Work Roof Work Protective Concrete w/ Steel Trowel Finish        </v>
      </c>
      <c r="B1186" s="523" t="s">
        <v>3890</v>
      </c>
      <c r="C1186" s="523"/>
      <c r="D1186" s="524" t="s">
        <v>3559</v>
      </c>
      <c r="E1186" s="525" t="s">
        <v>3560</v>
      </c>
      <c r="F1186" s="524" t="s">
        <v>2494</v>
      </c>
      <c r="G1186" s="525" t="s">
        <v>3844</v>
      </c>
      <c r="H1186" s="524" t="s">
        <v>3891</v>
      </c>
      <c r="I1186" s="525" t="s">
        <v>3892</v>
      </c>
      <c r="J1186" s="524" t="s">
        <v>1924</v>
      </c>
      <c r="K1186" s="527"/>
      <c r="L1186" s="524" t="s">
        <v>1924</v>
      </c>
      <c r="M1186" s="527"/>
      <c r="N1186" s="524" t="s">
        <v>1924</v>
      </c>
      <c r="O1186" s="527"/>
      <c r="P1186" s="524" t="s">
        <v>1924</v>
      </c>
      <c r="Q1186" s="527"/>
      <c r="R1186" s="524" t="s">
        <v>1924</v>
      </c>
      <c r="S1186" s="527"/>
      <c r="T1186" s="524" t="s">
        <v>1924</v>
      </c>
      <c r="U1186" s="527"/>
      <c r="V1186" s="524" t="s">
        <v>1924</v>
      </c>
      <c r="W1186" s="527"/>
      <c r="X1186" s="524" t="s">
        <v>1924</v>
      </c>
      <c r="Y1186" s="527" t="s">
        <v>1924</v>
      </c>
      <c r="Z1186" s="528"/>
      <c r="AA1186" s="528" t="s">
        <v>1924</v>
      </c>
      <c r="AB1186" s="528"/>
      <c r="AC1186" s="528"/>
      <c r="AD1186" s="528"/>
      <c r="AE1186" s="528"/>
      <c r="AF1186" s="528"/>
      <c r="AG1186" s="528"/>
      <c r="AH1186" s="528"/>
      <c r="AI1186" s="529" t="s">
        <v>1926</v>
      </c>
      <c r="AJ1186" s="529" t="s">
        <v>1926</v>
      </c>
      <c r="AK1186" s="523" t="s">
        <v>3893</v>
      </c>
      <c r="AL1186" s="523" t="s">
        <v>3890</v>
      </c>
    </row>
    <row r="1187" spans="1:38" ht="17.25" customHeight="1">
      <c r="A1187" s="518" t="str">
        <f t="shared" si="18"/>
        <v>A04AQ090-00001 Finishing Work Roof Work Concrete Tile      w/ Plastic Spacer  THK≤50mm</v>
      </c>
      <c r="B1187" s="523" t="s">
        <v>3894</v>
      </c>
      <c r="C1187" s="523"/>
      <c r="D1187" s="524" t="s">
        <v>3559</v>
      </c>
      <c r="E1187" s="525" t="s">
        <v>3560</v>
      </c>
      <c r="F1187" s="524" t="s">
        <v>2494</v>
      </c>
      <c r="G1187" s="525" t="s">
        <v>3844</v>
      </c>
      <c r="H1187" s="524" t="s">
        <v>3895</v>
      </c>
      <c r="I1187" s="525" t="s">
        <v>3786</v>
      </c>
      <c r="J1187" s="524" t="s">
        <v>1924</v>
      </c>
      <c r="K1187" s="527"/>
      <c r="L1187" s="524" t="s">
        <v>1924</v>
      </c>
      <c r="M1187" s="527"/>
      <c r="N1187" s="524" t="s">
        <v>1924</v>
      </c>
      <c r="O1187" s="527"/>
      <c r="P1187" s="524" t="s">
        <v>1924</v>
      </c>
      <c r="Q1187" s="527"/>
      <c r="R1187" s="524" t="s">
        <v>1924</v>
      </c>
      <c r="S1187" s="527"/>
      <c r="T1187" s="524" t="s">
        <v>2971</v>
      </c>
      <c r="U1187" s="527" t="s">
        <v>3896</v>
      </c>
      <c r="V1187" s="524" t="s">
        <v>1924</v>
      </c>
      <c r="W1187" s="527"/>
      <c r="X1187" s="524" t="s">
        <v>2886</v>
      </c>
      <c r="Y1187" s="527" t="s">
        <v>3897</v>
      </c>
      <c r="Z1187" s="528"/>
      <c r="AA1187" s="528" t="s">
        <v>1029</v>
      </c>
      <c r="AB1187" s="528"/>
      <c r="AC1187" s="528"/>
      <c r="AD1187" s="528"/>
      <c r="AE1187" s="528"/>
      <c r="AF1187" s="528"/>
      <c r="AG1187" s="528"/>
      <c r="AH1187" s="528"/>
      <c r="AI1187" s="529" t="s">
        <v>2054</v>
      </c>
      <c r="AJ1187" s="529" t="s">
        <v>2054</v>
      </c>
      <c r="AK1187" s="523" t="s">
        <v>3898</v>
      </c>
      <c r="AL1187" s="523" t="s">
        <v>3894</v>
      </c>
    </row>
    <row r="1188" spans="1:38" ht="17.25" customHeight="1">
      <c r="A1188" s="518" t="str">
        <f t="shared" si="18"/>
        <v>A04AQ090-00002 Finishing Work Roof Work Concrete Tile      w/ Plastic Spacer  50mm&lt;THK≤75mm</v>
      </c>
      <c r="B1188" s="523" t="s">
        <v>3899</v>
      </c>
      <c r="C1188" s="523"/>
      <c r="D1188" s="524" t="s">
        <v>3559</v>
      </c>
      <c r="E1188" s="525" t="s">
        <v>3560</v>
      </c>
      <c r="F1188" s="524" t="s">
        <v>2494</v>
      </c>
      <c r="G1188" s="525" t="s">
        <v>3844</v>
      </c>
      <c r="H1188" s="524" t="s">
        <v>3895</v>
      </c>
      <c r="I1188" s="525" t="s">
        <v>3786</v>
      </c>
      <c r="J1188" s="524" t="s">
        <v>1924</v>
      </c>
      <c r="K1188" s="527"/>
      <c r="L1188" s="524" t="s">
        <v>1924</v>
      </c>
      <c r="M1188" s="527"/>
      <c r="N1188" s="524" t="s">
        <v>1924</v>
      </c>
      <c r="O1188" s="527"/>
      <c r="P1188" s="524" t="s">
        <v>1924</v>
      </c>
      <c r="Q1188" s="527"/>
      <c r="R1188" s="524" t="s">
        <v>1924</v>
      </c>
      <c r="S1188" s="527"/>
      <c r="T1188" s="524" t="s">
        <v>2971</v>
      </c>
      <c r="U1188" s="527" t="s">
        <v>3896</v>
      </c>
      <c r="V1188" s="524" t="s">
        <v>1924</v>
      </c>
      <c r="W1188" s="527"/>
      <c r="X1188" s="524" t="s">
        <v>2942</v>
      </c>
      <c r="Y1188" s="527" t="s">
        <v>3900</v>
      </c>
      <c r="Z1188" s="528"/>
      <c r="AA1188" s="528" t="s">
        <v>1029</v>
      </c>
      <c r="AB1188" s="528"/>
      <c r="AC1188" s="528"/>
      <c r="AD1188" s="528"/>
      <c r="AE1188" s="528"/>
      <c r="AF1188" s="528"/>
      <c r="AG1188" s="528"/>
      <c r="AH1188" s="528"/>
      <c r="AI1188" s="529" t="s">
        <v>2054</v>
      </c>
      <c r="AJ1188" s="529" t="s">
        <v>2054</v>
      </c>
      <c r="AK1188" s="523" t="s">
        <v>3898</v>
      </c>
      <c r="AL1188" s="523" t="s">
        <v>3899</v>
      </c>
    </row>
    <row r="1189" spans="1:38" ht="17.25" customHeight="1">
      <c r="A1189" s="518" t="str">
        <f t="shared" si="18"/>
        <v>A04AQ090-00003 Finishing Work Roof Work Concrete Tile      w/ Plastic Spacer  75mm&lt;THK≤100mm</v>
      </c>
      <c r="B1189" s="523" t="s">
        <v>3901</v>
      </c>
      <c r="C1189" s="523"/>
      <c r="D1189" s="524" t="s">
        <v>3559</v>
      </c>
      <c r="E1189" s="525" t="s">
        <v>3560</v>
      </c>
      <c r="F1189" s="524" t="s">
        <v>2494</v>
      </c>
      <c r="G1189" s="525" t="s">
        <v>3844</v>
      </c>
      <c r="H1189" s="524" t="s">
        <v>3895</v>
      </c>
      <c r="I1189" s="525" t="s">
        <v>3786</v>
      </c>
      <c r="J1189" s="524" t="s">
        <v>1924</v>
      </c>
      <c r="K1189" s="527"/>
      <c r="L1189" s="524" t="s">
        <v>1924</v>
      </c>
      <c r="M1189" s="527"/>
      <c r="N1189" s="524" t="s">
        <v>1924</v>
      </c>
      <c r="O1189" s="527"/>
      <c r="P1189" s="524" t="s">
        <v>1924</v>
      </c>
      <c r="Q1189" s="527"/>
      <c r="R1189" s="524" t="s">
        <v>1924</v>
      </c>
      <c r="S1189" s="527"/>
      <c r="T1189" s="524" t="s">
        <v>2971</v>
      </c>
      <c r="U1189" s="527" t="s">
        <v>3896</v>
      </c>
      <c r="V1189" s="524" t="s">
        <v>1924</v>
      </c>
      <c r="W1189" s="527"/>
      <c r="X1189" s="524" t="s">
        <v>2947</v>
      </c>
      <c r="Y1189" s="527" t="s">
        <v>3902</v>
      </c>
      <c r="Z1189" s="528"/>
      <c r="AA1189" s="528" t="s">
        <v>1029</v>
      </c>
      <c r="AB1189" s="528"/>
      <c r="AC1189" s="528"/>
      <c r="AD1189" s="528"/>
      <c r="AE1189" s="528"/>
      <c r="AF1189" s="528"/>
      <c r="AG1189" s="528"/>
      <c r="AH1189" s="528"/>
      <c r="AI1189" s="529" t="s">
        <v>2054</v>
      </c>
      <c r="AJ1189" s="529" t="s">
        <v>2054</v>
      </c>
      <c r="AK1189" s="523" t="s">
        <v>3898</v>
      </c>
      <c r="AL1189" s="523" t="s">
        <v>3901</v>
      </c>
    </row>
    <row r="1190" spans="1:38" s="534" customFormat="1" ht="17.25" customHeight="1">
      <c r="A1190" s="518" t="str">
        <f t="shared" si="18"/>
        <v xml:space="preserve">A04AQ091-00001 Finishing Work Roof Work Gravel for Roof        </v>
      </c>
      <c r="B1190" s="523" t="s">
        <v>3903</v>
      </c>
      <c r="C1190" s="523"/>
      <c r="D1190" s="524" t="s">
        <v>3559</v>
      </c>
      <c r="E1190" s="525" t="s">
        <v>3560</v>
      </c>
      <c r="F1190" s="524" t="s">
        <v>2494</v>
      </c>
      <c r="G1190" s="525" t="s">
        <v>3844</v>
      </c>
      <c r="H1190" s="524" t="s">
        <v>3904</v>
      </c>
      <c r="I1190" s="525" t="s">
        <v>3905</v>
      </c>
      <c r="J1190" s="524" t="s">
        <v>1924</v>
      </c>
      <c r="K1190" s="527"/>
      <c r="L1190" s="524" t="s">
        <v>1924</v>
      </c>
      <c r="M1190" s="527"/>
      <c r="N1190" s="524" t="s">
        <v>1924</v>
      </c>
      <c r="O1190" s="527"/>
      <c r="P1190" s="524" t="s">
        <v>1924</v>
      </c>
      <c r="Q1190" s="527"/>
      <c r="R1190" s="524" t="s">
        <v>1924</v>
      </c>
      <c r="S1190" s="527"/>
      <c r="T1190" s="524" t="s">
        <v>1924</v>
      </c>
      <c r="U1190" s="527"/>
      <c r="V1190" s="524" t="s">
        <v>1924</v>
      </c>
      <c r="W1190" s="527"/>
      <c r="X1190" s="524" t="s">
        <v>1924</v>
      </c>
      <c r="Y1190" s="527"/>
      <c r="Z1190" s="528"/>
      <c r="AA1190" s="528" t="s">
        <v>1031</v>
      </c>
      <c r="AB1190" s="528"/>
      <c r="AC1190" s="528"/>
      <c r="AD1190" s="528"/>
      <c r="AE1190" s="528"/>
      <c r="AF1190" s="528"/>
      <c r="AG1190" s="528"/>
      <c r="AH1190" s="528"/>
      <c r="AI1190" s="529" t="s">
        <v>2054</v>
      </c>
      <c r="AJ1190" s="529" t="s">
        <v>2054</v>
      </c>
      <c r="AK1190" s="523" t="s">
        <v>3906</v>
      </c>
      <c r="AL1190" s="523" t="s">
        <v>3903</v>
      </c>
    </row>
    <row r="1191" spans="1:38" s="534" customFormat="1" ht="17.25" customHeight="1">
      <c r="A1191" s="518" t="str">
        <f t="shared" si="18"/>
        <v xml:space="preserve">A04AQ092-00001 Finishing Work Roof Work Crushed Stone for Roof        </v>
      </c>
      <c r="B1191" s="523" t="s">
        <v>3907</v>
      </c>
      <c r="C1191" s="523"/>
      <c r="D1191" s="524" t="s">
        <v>3559</v>
      </c>
      <c r="E1191" s="525" t="s">
        <v>3560</v>
      </c>
      <c r="F1191" s="524" t="s">
        <v>2494</v>
      </c>
      <c r="G1191" s="525" t="s">
        <v>3844</v>
      </c>
      <c r="H1191" s="524" t="s">
        <v>3908</v>
      </c>
      <c r="I1191" s="525" t="s">
        <v>3909</v>
      </c>
      <c r="J1191" s="524" t="s">
        <v>1924</v>
      </c>
      <c r="K1191" s="527"/>
      <c r="L1191" s="524" t="s">
        <v>1924</v>
      </c>
      <c r="M1191" s="527"/>
      <c r="N1191" s="524" t="s">
        <v>1924</v>
      </c>
      <c r="O1191" s="527"/>
      <c r="P1191" s="524" t="s">
        <v>1924</v>
      </c>
      <c r="Q1191" s="527"/>
      <c r="R1191" s="524" t="s">
        <v>1924</v>
      </c>
      <c r="S1191" s="527"/>
      <c r="T1191" s="524" t="s">
        <v>1924</v>
      </c>
      <c r="U1191" s="527"/>
      <c r="V1191" s="524" t="s">
        <v>1924</v>
      </c>
      <c r="W1191" s="527"/>
      <c r="X1191" s="524" t="s">
        <v>1924</v>
      </c>
      <c r="Y1191" s="527"/>
      <c r="Z1191" s="528"/>
      <c r="AA1191" s="528" t="s">
        <v>1031</v>
      </c>
      <c r="AB1191" s="528"/>
      <c r="AC1191" s="528"/>
      <c r="AD1191" s="528"/>
      <c r="AE1191" s="528"/>
      <c r="AF1191" s="528"/>
      <c r="AG1191" s="528"/>
      <c r="AH1191" s="528"/>
      <c r="AI1191" s="529" t="s">
        <v>2054</v>
      </c>
      <c r="AJ1191" s="529" t="s">
        <v>2054</v>
      </c>
      <c r="AK1191" s="523" t="s">
        <v>3910</v>
      </c>
      <c r="AL1191" s="523" t="s">
        <v>3907</v>
      </c>
    </row>
    <row r="1192" spans="1:38" s="534" customFormat="1" ht="17.25" customHeight="1">
      <c r="A1192" s="518" t="str">
        <f t="shared" si="18"/>
        <v xml:space="preserve">A04AQ093-00001 Finishing Work Roof Work Clean Sand        </v>
      </c>
      <c r="B1192" s="523" t="s">
        <v>3911</v>
      </c>
      <c r="C1192" s="523"/>
      <c r="D1192" s="524" t="s">
        <v>3559</v>
      </c>
      <c r="E1192" s="525" t="s">
        <v>3560</v>
      </c>
      <c r="F1192" s="524" t="s">
        <v>2494</v>
      </c>
      <c r="G1192" s="525" t="s">
        <v>3844</v>
      </c>
      <c r="H1192" s="524" t="s">
        <v>3912</v>
      </c>
      <c r="I1192" s="525" t="s">
        <v>3913</v>
      </c>
      <c r="J1192" s="524" t="s">
        <v>1924</v>
      </c>
      <c r="K1192" s="527"/>
      <c r="L1192" s="524" t="s">
        <v>1924</v>
      </c>
      <c r="M1192" s="527"/>
      <c r="N1192" s="524" t="s">
        <v>1924</v>
      </c>
      <c r="O1192" s="527"/>
      <c r="P1192" s="524" t="s">
        <v>1924</v>
      </c>
      <c r="Q1192" s="527"/>
      <c r="R1192" s="524" t="s">
        <v>1924</v>
      </c>
      <c r="S1192" s="527"/>
      <c r="T1192" s="524" t="s">
        <v>1924</v>
      </c>
      <c r="U1192" s="527" t="s">
        <v>1924</v>
      </c>
      <c r="V1192" s="524" t="s">
        <v>1924</v>
      </c>
      <c r="W1192" s="527"/>
      <c r="X1192" s="524" t="s">
        <v>1924</v>
      </c>
      <c r="Y1192" s="527"/>
      <c r="Z1192" s="528"/>
      <c r="AA1192" s="528" t="s">
        <v>1029</v>
      </c>
      <c r="AB1192" s="528"/>
      <c r="AC1192" s="528"/>
      <c r="AD1192" s="528"/>
      <c r="AE1192" s="528"/>
      <c r="AF1192" s="528"/>
      <c r="AG1192" s="528"/>
      <c r="AH1192" s="528"/>
      <c r="AI1192" s="529" t="s">
        <v>2054</v>
      </c>
      <c r="AJ1192" s="529" t="s">
        <v>2054</v>
      </c>
      <c r="AK1192" s="523" t="s">
        <v>3914</v>
      </c>
      <c r="AL1192" s="523" t="s">
        <v>3911</v>
      </c>
    </row>
    <row r="1193" spans="1:38" s="534" customFormat="1" ht="17.25" customHeight="1">
      <c r="A1193" s="518" t="str">
        <f t="shared" si="18"/>
        <v xml:space="preserve">A04AQ094-00001 Finishing Work Roof Work Substrate Board Water-Resistant Gypsum Substrate     w/ Fixing Accessories  </v>
      </c>
      <c r="B1193" s="523" t="s">
        <v>3915</v>
      </c>
      <c r="C1193" s="523"/>
      <c r="D1193" s="524" t="s">
        <v>3559</v>
      </c>
      <c r="E1193" s="525" t="s">
        <v>3560</v>
      </c>
      <c r="F1193" s="524" t="s">
        <v>2494</v>
      </c>
      <c r="G1193" s="525" t="s">
        <v>3844</v>
      </c>
      <c r="H1193" s="524" t="s">
        <v>3916</v>
      </c>
      <c r="I1193" s="525" t="s">
        <v>3917</v>
      </c>
      <c r="J1193" s="524" t="s">
        <v>3918</v>
      </c>
      <c r="K1193" s="527" t="s">
        <v>3919</v>
      </c>
      <c r="L1193" s="524" t="s">
        <v>1924</v>
      </c>
      <c r="M1193" s="527"/>
      <c r="N1193" s="524" t="s">
        <v>1924</v>
      </c>
      <c r="O1193" s="527"/>
      <c r="P1193" s="524" t="s">
        <v>1924</v>
      </c>
      <c r="Q1193" s="527"/>
      <c r="R1193" s="524" t="s">
        <v>1924</v>
      </c>
      <c r="S1193" s="527"/>
      <c r="T1193" s="524" t="s">
        <v>2076</v>
      </c>
      <c r="U1193" s="527" t="s">
        <v>2077</v>
      </c>
      <c r="V1193" s="524" t="s">
        <v>1924</v>
      </c>
      <c r="W1193" s="527"/>
      <c r="X1193" s="524" t="s">
        <v>1924</v>
      </c>
      <c r="Y1193" s="527" t="s">
        <v>1924</v>
      </c>
      <c r="Z1193" s="528"/>
      <c r="AA1193" s="528" t="s">
        <v>1029</v>
      </c>
      <c r="AB1193" s="528"/>
      <c r="AC1193" s="528"/>
      <c r="AD1193" s="528"/>
      <c r="AE1193" s="528"/>
      <c r="AF1193" s="528"/>
      <c r="AG1193" s="528"/>
      <c r="AH1193" s="528"/>
      <c r="AI1193" s="529" t="s">
        <v>2054</v>
      </c>
      <c r="AJ1193" s="529" t="s">
        <v>2054</v>
      </c>
      <c r="AK1193" s="523" t="s">
        <v>3920</v>
      </c>
      <c r="AL1193" s="523" t="s">
        <v>3915</v>
      </c>
    </row>
    <row r="1194" spans="1:38" s="519" customFormat="1" ht="17.25" customHeight="1">
      <c r="A1194" s="518" t="str">
        <f t="shared" si="18"/>
        <v xml:space="preserve">A04AQ095-00001 Finishing Work Roof Work Geotextile      w/ Fixing Accessories  </v>
      </c>
      <c r="B1194" s="523" t="s">
        <v>3921</v>
      </c>
      <c r="C1194" s="523"/>
      <c r="D1194" s="524" t="s">
        <v>3559</v>
      </c>
      <c r="E1194" s="525" t="s">
        <v>3560</v>
      </c>
      <c r="F1194" s="524" t="s">
        <v>2494</v>
      </c>
      <c r="G1194" s="525" t="s">
        <v>3844</v>
      </c>
      <c r="H1194" s="524" t="s">
        <v>2074</v>
      </c>
      <c r="I1194" s="525" t="s">
        <v>2075</v>
      </c>
      <c r="J1194" s="524" t="s">
        <v>1924</v>
      </c>
      <c r="K1194" s="527"/>
      <c r="L1194" s="524" t="s">
        <v>1924</v>
      </c>
      <c r="M1194" s="527"/>
      <c r="N1194" s="524" t="s">
        <v>1924</v>
      </c>
      <c r="O1194" s="527"/>
      <c r="P1194" s="524" t="s">
        <v>1924</v>
      </c>
      <c r="Q1194" s="527"/>
      <c r="R1194" s="524" t="s">
        <v>1924</v>
      </c>
      <c r="S1194" s="527"/>
      <c r="T1194" s="524" t="s">
        <v>2076</v>
      </c>
      <c r="U1194" s="527" t="s">
        <v>2077</v>
      </c>
      <c r="V1194" s="524" t="s">
        <v>1924</v>
      </c>
      <c r="W1194" s="527"/>
      <c r="X1194" s="524" t="s">
        <v>1924</v>
      </c>
      <c r="Y1194" s="527" t="s">
        <v>1924</v>
      </c>
      <c r="Z1194" s="528"/>
      <c r="AA1194" s="528" t="s">
        <v>1924</v>
      </c>
      <c r="AB1194" s="528"/>
      <c r="AC1194" s="528"/>
      <c r="AD1194" s="528"/>
      <c r="AE1194" s="528"/>
      <c r="AF1194" s="528"/>
      <c r="AG1194" s="528"/>
      <c r="AH1194" s="528"/>
      <c r="AI1194" s="529" t="s">
        <v>2054</v>
      </c>
      <c r="AJ1194" s="529" t="s">
        <v>2054</v>
      </c>
      <c r="AK1194" s="523" t="s">
        <v>3922</v>
      </c>
      <c r="AL1194" s="523" t="s">
        <v>3921</v>
      </c>
    </row>
    <row r="1195" spans="1:38" s="519" customFormat="1" ht="17.25" customHeight="1">
      <c r="A1195" s="518" t="str">
        <f t="shared" si="18"/>
        <v xml:space="preserve">A04AQ096-00001 Finishing Work Roof Work Metal Coping for Parapet Galvanized Steel Coping     w/ Fixing Accessories, Sealant  </v>
      </c>
      <c r="B1195" s="523" t="s">
        <v>3923</v>
      </c>
      <c r="C1195" s="523"/>
      <c r="D1195" s="524" t="s">
        <v>3559</v>
      </c>
      <c r="E1195" s="525" t="s">
        <v>3560</v>
      </c>
      <c r="F1195" s="524" t="s">
        <v>2494</v>
      </c>
      <c r="G1195" s="525" t="s">
        <v>3844</v>
      </c>
      <c r="H1195" s="524" t="s">
        <v>3924</v>
      </c>
      <c r="I1195" s="525" t="s">
        <v>3925</v>
      </c>
      <c r="J1195" s="524" t="s">
        <v>3855</v>
      </c>
      <c r="K1195" s="527" t="s">
        <v>3926</v>
      </c>
      <c r="L1195" s="524" t="s">
        <v>1924</v>
      </c>
      <c r="M1195" s="527"/>
      <c r="N1195" s="524" t="s">
        <v>1924</v>
      </c>
      <c r="O1195" s="527"/>
      <c r="P1195" s="524" t="s">
        <v>1924</v>
      </c>
      <c r="Q1195" s="527"/>
      <c r="R1195" s="524" t="s">
        <v>1924</v>
      </c>
      <c r="S1195" s="527"/>
      <c r="T1195" s="524" t="s">
        <v>2981</v>
      </c>
      <c r="U1195" s="527" t="s">
        <v>3927</v>
      </c>
      <c r="V1195" s="524" t="s">
        <v>1924</v>
      </c>
      <c r="W1195" s="527"/>
      <c r="X1195" s="524" t="s">
        <v>1924</v>
      </c>
      <c r="Y1195" s="527" t="s">
        <v>1924</v>
      </c>
      <c r="Z1195" s="528"/>
      <c r="AA1195" s="528" t="s">
        <v>1029</v>
      </c>
      <c r="AB1195" s="528"/>
      <c r="AC1195" s="528"/>
      <c r="AD1195" s="528"/>
      <c r="AE1195" s="528"/>
      <c r="AF1195" s="528"/>
      <c r="AG1195" s="528"/>
      <c r="AH1195" s="528"/>
      <c r="AI1195" s="529" t="s">
        <v>2054</v>
      </c>
      <c r="AJ1195" s="529" t="s">
        <v>2054</v>
      </c>
      <c r="AK1195" s="523" t="s">
        <v>3928</v>
      </c>
      <c r="AL1195" s="523" t="s">
        <v>3923</v>
      </c>
    </row>
    <row r="1196" spans="1:38" s="519" customFormat="1" ht="17.25" customHeight="1">
      <c r="A1196" s="518" t="str">
        <f t="shared" si="18"/>
        <v xml:space="preserve">A04AQ096-00002 Finishing Work Roof Work Metal Coping for Parapet Aluminum Coping     w/ Fixing Accessories, Sealant  </v>
      </c>
      <c r="B1196" s="523" t="s">
        <v>3929</v>
      </c>
      <c r="C1196" s="523"/>
      <c r="D1196" s="524" t="s">
        <v>3559</v>
      </c>
      <c r="E1196" s="525" t="s">
        <v>3560</v>
      </c>
      <c r="F1196" s="524" t="s">
        <v>2494</v>
      </c>
      <c r="G1196" s="525" t="s">
        <v>3844</v>
      </c>
      <c r="H1196" s="524" t="s">
        <v>3924</v>
      </c>
      <c r="I1196" s="525" t="s">
        <v>3925</v>
      </c>
      <c r="J1196" s="524" t="s">
        <v>3860</v>
      </c>
      <c r="K1196" s="527" t="s">
        <v>3930</v>
      </c>
      <c r="L1196" s="524" t="s">
        <v>1924</v>
      </c>
      <c r="M1196" s="527"/>
      <c r="N1196" s="524" t="s">
        <v>1924</v>
      </c>
      <c r="O1196" s="527"/>
      <c r="P1196" s="524" t="s">
        <v>1924</v>
      </c>
      <c r="Q1196" s="527"/>
      <c r="R1196" s="524" t="s">
        <v>1924</v>
      </c>
      <c r="S1196" s="527"/>
      <c r="T1196" s="524" t="s">
        <v>2981</v>
      </c>
      <c r="U1196" s="527" t="s">
        <v>3927</v>
      </c>
      <c r="V1196" s="524" t="s">
        <v>1924</v>
      </c>
      <c r="W1196" s="527"/>
      <c r="X1196" s="524" t="s">
        <v>1924</v>
      </c>
      <c r="Y1196" s="527" t="s">
        <v>1924</v>
      </c>
      <c r="Z1196" s="528"/>
      <c r="AA1196" s="528" t="s">
        <v>1029</v>
      </c>
      <c r="AB1196" s="528"/>
      <c r="AC1196" s="528"/>
      <c r="AD1196" s="528"/>
      <c r="AE1196" s="528"/>
      <c r="AF1196" s="528"/>
      <c r="AG1196" s="528"/>
      <c r="AH1196" s="528"/>
      <c r="AI1196" s="529" t="s">
        <v>2054</v>
      </c>
      <c r="AJ1196" s="529" t="s">
        <v>2054</v>
      </c>
      <c r="AK1196" s="523" t="s">
        <v>3928</v>
      </c>
      <c r="AL1196" s="523" t="s">
        <v>3929</v>
      </c>
    </row>
    <row r="1197" spans="1:38" s="519" customFormat="1" ht="17.25" customHeight="1">
      <c r="A1197" s="518" t="str">
        <f t="shared" si="18"/>
        <v xml:space="preserve">A04AQ096-00003 Finishing Work Roof Work Metal Coping for Parapet Stainless Steel Coping     w/ Fixing Accessories, Sealant  </v>
      </c>
      <c r="B1197" s="523" t="s">
        <v>3931</v>
      </c>
      <c r="C1197" s="523"/>
      <c r="D1197" s="524" t="s">
        <v>3559</v>
      </c>
      <c r="E1197" s="525" t="s">
        <v>3560</v>
      </c>
      <c r="F1197" s="524" t="s">
        <v>2494</v>
      </c>
      <c r="G1197" s="525" t="s">
        <v>3844</v>
      </c>
      <c r="H1197" s="524" t="s">
        <v>3924</v>
      </c>
      <c r="I1197" s="525" t="s">
        <v>3925</v>
      </c>
      <c r="J1197" s="524" t="s">
        <v>3863</v>
      </c>
      <c r="K1197" s="527" t="s">
        <v>3932</v>
      </c>
      <c r="L1197" s="524" t="s">
        <v>1924</v>
      </c>
      <c r="M1197" s="527"/>
      <c r="N1197" s="524" t="s">
        <v>1924</v>
      </c>
      <c r="O1197" s="527"/>
      <c r="P1197" s="524" t="s">
        <v>1924</v>
      </c>
      <c r="Q1197" s="527"/>
      <c r="R1197" s="524" t="s">
        <v>1924</v>
      </c>
      <c r="S1197" s="527"/>
      <c r="T1197" s="524" t="s">
        <v>2981</v>
      </c>
      <c r="U1197" s="527" t="s">
        <v>3927</v>
      </c>
      <c r="V1197" s="524" t="s">
        <v>1924</v>
      </c>
      <c r="W1197" s="527"/>
      <c r="X1197" s="524" t="s">
        <v>1924</v>
      </c>
      <c r="Y1197" s="527" t="s">
        <v>1924</v>
      </c>
      <c r="Z1197" s="528"/>
      <c r="AA1197" s="528" t="s">
        <v>1029</v>
      </c>
      <c r="AB1197" s="528"/>
      <c r="AC1197" s="528"/>
      <c r="AD1197" s="528"/>
      <c r="AE1197" s="528"/>
      <c r="AF1197" s="528"/>
      <c r="AG1197" s="528"/>
      <c r="AH1197" s="528"/>
      <c r="AI1197" s="529" t="s">
        <v>2054</v>
      </c>
      <c r="AJ1197" s="529" t="s">
        <v>2054</v>
      </c>
      <c r="AK1197" s="523" t="s">
        <v>3928</v>
      </c>
      <c r="AL1197" s="523" t="s">
        <v>3931</v>
      </c>
    </row>
    <row r="1198" spans="1:38" ht="17.25" customHeight="1">
      <c r="A1198" s="518" t="str">
        <f t="shared" si="18"/>
        <v xml:space="preserve">A04AQ097-00001 Finishing Work Roof Work Flashing along Roof Corner Galvanized Steel Flashing     w/ Fixing Accessories, Sealant  </v>
      </c>
      <c r="B1198" s="523" t="s">
        <v>3933</v>
      </c>
      <c r="C1198" s="523"/>
      <c r="D1198" s="524" t="s">
        <v>3559</v>
      </c>
      <c r="E1198" s="525" t="s">
        <v>3560</v>
      </c>
      <c r="F1198" s="524" t="s">
        <v>2494</v>
      </c>
      <c r="G1198" s="525" t="s">
        <v>3844</v>
      </c>
      <c r="H1198" s="524" t="s">
        <v>3934</v>
      </c>
      <c r="I1198" s="525" t="s">
        <v>3935</v>
      </c>
      <c r="J1198" s="524" t="s">
        <v>3714</v>
      </c>
      <c r="K1198" s="527" t="s">
        <v>3936</v>
      </c>
      <c r="L1198" s="524" t="s">
        <v>1924</v>
      </c>
      <c r="M1198" s="527"/>
      <c r="N1198" s="524" t="s">
        <v>1924</v>
      </c>
      <c r="O1198" s="527"/>
      <c r="P1198" s="524" t="s">
        <v>1924</v>
      </c>
      <c r="Q1198" s="527"/>
      <c r="R1198" s="524" t="s">
        <v>1924</v>
      </c>
      <c r="S1198" s="527"/>
      <c r="T1198" s="524" t="s">
        <v>2981</v>
      </c>
      <c r="U1198" s="527" t="s">
        <v>3927</v>
      </c>
      <c r="V1198" s="524" t="s">
        <v>1924</v>
      </c>
      <c r="W1198" s="527"/>
      <c r="X1198" s="524" t="s">
        <v>1924</v>
      </c>
      <c r="Y1198" s="527" t="s">
        <v>1924</v>
      </c>
      <c r="Z1198" s="528"/>
      <c r="AA1198" s="528" t="s">
        <v>1029</v>
      </c>
      <c r="AB1198" s="528"/>
      <c r="AC1198" s="528"/>
      <c r="AD1198" s="528"/>
      <c r="AE1198" s="528"/>
      <c r="AF1198" s="528"/>
      <c r="AG1198" s="528"/>
      <c r="AH1198" s="528"/>
      <c r="AI1198" s="529" t="s">
        <v>2054</v>
      </c>
      <c r="AJ1198" s="529" t="s">
        <v>2054</v>
      </c>
      <c r="AK1198" s="523" t="s">
        <v>3937</v>
      </c>
      <c r="AL1198" s="523" t="s">
        <v>3933</v>
      </c>
    </row>
    <row r="1199" spans="1:38" ht="17.25" customHeight="1">
      <c r="A1199" s="518" t="str">
        <f t="shared" si="18"/>
        <v xml:space="preserve">A04AQ097-00002 Finishing Work Roof Work Flashing along Roof Corner Aluminum Flashing     w/ Fixing Accessories, Sealant  </v>
      </c>
      <c r="B1199" s="523" t="s">
        <v>3938</v>
      </c>
      <c r="C1199" s="523"/>
      <c r="D1199" s="524" t="s">
        <v>3559</v>
      </c>
      <c r="E1199" s="525" t="s">
        <v>3560</v>
      </c>
      <c r="F1199" s="524" t="s">
        <v>2494</v>
      </c>
      <c r="G1199" s="525" t="s">
        <v>3844</v>
      </c>
      <c r="H1199" s="524" t="s">
        <v>3934</v>
      </c>
      <c r="I1199" s="525" t="s">
        <v>3935</v>
      </c>
      <c r="J1199" s="524" t="s">
        <v>2035</v>
      </c>
      <c r="K1199" s="527" t="s">
        <v>3939</v>
      </c>
      <c r="L1199" s="524" t="s">
        <v>1924</v>
      </c>
      <c r="M1199" s="527"/>
      <c r="N1199" s="524" t="s">
        <v>1924</v>
      </c>
      <c r="O1199" s="527"/>
      <c r="P1199" s="524" t="s">
        <v>1924</v>
      </c>
      <c r="Q1199" s="527"/>
      <c r="R1199" s="524" t="s">
        <v>1924</v>
      </c>
      <c r="S1199" s="527"/>
      <c r="T1199" s="524" t="s">
        <v>2981</v>
      </c>
      <c r="U1199" s="527" t="s">
        <v>3927</v>
      </c>
      <c r="V1199" s="524" t="s">
        <v>1924</v>
      </c>
      <c r="W1199" s="527"/>
      <c r="X1199" s="524" t="s">
        <v>1924</v>
      </c>
      <c r="Y1199" s="527"/>
      <c r="Z1199" s="528"/>
      <c r="AA1199" s="528" t="s">
        <v>1029</v>
      </c>
      <c r="AB1199" s="528"/>
      <c r="AC1199" s="528"/>
      <c r="AD1199" s="528"/>
      <c r="AE1199" s="528"/>
      <c r="AF1199" s="528"/>
      <c r="AG1199" s="528"/>
      <c r="AH1199" s="528"/>
      <c r="AI1199" s="529" t="s">
        <v>2054</v>
      </c>
      <c r="AJ1199" s="529" t="s">
        <v>2054</v>
      </c>
      <c r="AK1199" s="523" t="s">
        <v>3937</v>
      </c>
      <c r="AL1199" s="523" t="s">
        <v>3938</v>
      </c>
    </row>
    <row r="1200" spans="1:38" ht="17.25" customHeight="1">
      <c r="A1200" s="518" t="str">
        <f t="shared" si="18"/>
        <v xml:space="preserve">A04AQ097-00003 Finishing Work Roof Work Flashing along Roof Corner Stainless Steel Flashing     w/ Fixing Accessories, Sealant  </v>
      </c>
      <c r="B1200" s="523" t="s">
        <v>3940</v>
      </c>
      <c r="C1200" s="523"/>
      <c r="D1200" s="524" t="s">
        <v>3559</v>
      </c>
      <c r="E1200" s="525" t="s">
        <v>3560</v>
      </c>
      <c r="F1200" s="524" t="s">
        <v>2494</v>
      </c>
      <c r="G1200" s="525" t="s">
        <v>3844</v>
      </c>
      <c r="H1200" s="524" t="s">
        <v>3934</v>
      </c>
      <c r="I1200" s="525" t="s">
        <v>3935</v>
      </c>
      <c r="J1200" s="524" t="s">
        <v>2038</v>
      </c>
      <c r="K1200" s="527" t="s">
        <v>3941</v>
      </c>
      <c r="L1200" s="524" t="s">
        <v>1924</v>
      </c>
      <c r="M1200" s="527"/>
      <c r="N1200" s="524" t="s">
        <v>1924</v>
      </c>
      <c r="O1200" s="527"/>
      <c r="P1200" s="524" t="s">
        <v>1924</v>
      </c>
      <c r="Q1200" s="527"/>
      <c r="R1200" s="524" t="s">
        <v>1924</v>
      </c>
      <c r="S1200" s="527"/>
      <c r="T1200" s="524" t="s">
        <v>2981</v>
      </c>
      <c r="U1200" s="527" t="s">
        <v>3927</v>
      </c>
      <c r="V1200" s="524" t="s">
        <v>1924</v>
      </c>
      <c r="W1200" s="527"/>
      <c r="X1200" s="524" t="s">
        <v>1924</v>
      </c>
      <c r="Y1200" s="527"/>
      <c r="Z1200" s="528"/>
      <c r="AA1200" s="528" t="s">
        <v>1029</v>
      </c>
      <c r="AB1200" s="528"/>
      <c r="AC1200" s="528"/>
      <c r="AD1200" s="528"/>
      <c r="AE1200" s="528"/>
      <c r="AF1200" s="528"/>
      <c r="AG1200" s="528"/>
      <c r="AH1200" s="528"/>
      <c r="AI1200" s="529" t="s">
        <v>2054</v>
      </c>
      <c r="AJ1200" s="529" t="s">
        <v>2054</v>
      </c>
      <c r="AK1200" s="523" t="s">
        <v>3937</v>
      </c>
      <c r="AL1200" s="523" t="s">
        <v>3940</v>
      </c>
    </row>
    <row r="1201" spans="1:38" ht="17.25" customHeight="1">
      <c r="A1201" s="518" t="str">
        <f t="shared" si="18"/>
        <v xml:space="preserve">A04AQ310-00001 Finishing Work Roof Work Waterproofing Membrane EPDM(or Equivalent)     w/ Accessories  </v>
      </c>
      <c r="B1201" s="523" t="s">
        <v>3942</v>
      </c>
      <c r="C1201" s="523"/>
      <c r="D1201" s="524" t="s">
        <v>3559</v>
      </c>
      <c r="E1201" s="525" t="s">
        <v>3560</v>
      </c>
      <c r="F1201" s="524" t="s">
        <v>2494</v>
      </c>
      <c r="G1201" s="525" t="s">
        <v>3844</v>
      </c>
      <c r="H1201" s="524" t="s">
        <v>3839</v>
      </c>
      <c r="I1201" s="525" t="s">
        <v>3943</v>
      </c>
      <c r="J1201" s="524" t="s">
        <v>3944</v>
      </c>
      <c r="K1201" s="527" t="s">
        <v>3945</v>
      </c>
      <c r="L1201" s="524" t="s">
        <v>1924</v>
      </c>
      <c r="M1201" s="527"/>
      <c r="N1201" s="524" t="s">
        <v>1924</v>
      </c>
      <c r="O1201" s="527"/>
      <c r="P1201" s="524" t="s">
        <v>1924</v>
      </c>
      <c r="Q1201" s="527"/>
      <c r="R1201" s="524" t="s">
        <v>1924</v>
      </c>
      <c r="S1201" s="527"/>
      <c r="T1201" s="524" t="s">
        <v>2958</v>
      </c>
      <c r="U1201" s="527" t="s">
        <v>3946</v>
      </c>
      <c r="V1201" s="524" t="s">
        <v>1924</v>
      </c>
      <c r="W1201" s="527"/>
      <c r="X1201" s="524" t="s">
        <v>1924</v>
      </c>
      <c r="Y1201" s="527"/>
      <c r="Z1201" s="528"/>
      <c r="AA1201" s="528" t="s">
        <v>1029</v>
      </c>
      <c r="AB1201" s="528"/>
      <c r="AC1201" s="528"/>
      <c r="AD1201" s="528"/>
      <c r="AE1201" s="528"/>
      <c r="AF1201" s="528"/>
      <c r="AG1201" s="528"/>
      <c r="AH1201" s="528"/>
      <c r="AI1201" s="529" t="s">
        <v>2054</v>
      </c>
      <c r="AJ1201" s="529" t="s">
        <v>2054</v>
      </c>
      <c r="AK1201" s="523" t="s">
        <v>3947</v>
      </c>
      <c r="AL1201" s="523" t="s">
        <v>3942</v>
      </c>
    </row>
    <row r="1202" spans="1:38" ht="17.25" customHeight="1">
      <c r="A1202" s="518" t="str">
        <f t="shared" si="18"/>
        <v xml:space="preserve">A04AQ310-00002 Finishing Work Roof Work Waterproofing Membrane EPDM(or Equivalent) with Solar Shield     w/ Accessories  </v>
      </c>
      <c r="B1202" s="523" t="s">
        <v>3948</v>
      </c>
      <c r="C1202" s="523"/>
      <c r="D1202" s="524" t="s">
        <v>3559</v>
      </c>
      <c r="E1202" s="525" t="s">
        <v>3560</v>
      </c>
      <c r="F1202" s="524" t="s">
        <v>2494</v>
      </c>
      <c r="G1202" s="525" t="s">
        <v>3844</v>
      </c>
      <c r="H1202" s="524" t="s">
        <v>3839</v>
      </c>
      <c r="I1202" s="525" t="s">
        <v>3943</v>
      </c>
      <c r="J1202" s="524" t="s">
        <v>3949</v>
      </c>
      <c r="K1202" s="527" t="s">
        <v>3950</v>
      </c>
      <c r="L1202" s="524" t="s">
        <v>1924</v>
      </c>
      <c r="M1202" s="527"/>
      <c r="N1202" s="524" t="s">
        <v>1924</v>
      </c>
      <c r="O1202" s="527"/>
      <c r="P1202" s="524" t="s">
        <v>1924</v>
      </c>
      <c r="Q1202" s="527"/>
      <c r="R1202" s="524" t="s">
        <v>1924</v>
      </c>
      <c r="S1202" s="527"/>
      <c r="T1202" s="524" t="s">
        <v>2958</v>
      </c>
      <c r="U1202" s="527" t="s">
        <v>3946</v>
      </c>
      <c r="V1202" s="524" t="s">
        <v>1924</v>
      </c>
      <c r="W1202" s="527"/>
      <c r="X1202" s="524" t="s">
        <v>1924</v>
      </c>
      <c r="Y1202" s="527"/>
      <c r="Z1202" s="528"/>
      <c r="AA1202" s="528" t="s">
        <v>1029</v>
      </c>
      <c r="AB1202" s="528"/>
      <c r="AC1202" s="528"/>
      <c r="AD1202" s="528"/>
      <c r="AE1202" s="528"/>
      <c r="AF1202" s="528"/>
      <c r="AG1202" s="528"/>
      <c r="AH1202" s="528"/>
      <c r="AI1202" s="529" t="s">
        <v>2054</v>
      </c>
      <c r="AJ1202" s="529" t="s">
        <v>2054</v>
      </c>
      <c r="AK1202" s="523" t="s">
        <v>3947</v>
      </c>
      <c r="AL1202" s="523" t="s">
        <v>3948</v>
      </c>
    </row>
    <row r="1203" spans="1:38" ht="17.25" customHeight="1">
      <c r="A1203" s="518" t="str">
        <f t="shared" si="18"/>
        <v xml:space="preserve">A04AR098-00001 Finishing Work Door &amp; Window Work Steel Door w/ Steel Frame (UoM: M2) Fire Protective Rating: N/A     w/ Hardware &amp; Accessories  </v>
      </c>
      <c r="B1203" s="523" t="s">
        <v>3951</v>
      </c>
      <c r="C1203" s="523"/>
      <c r="D1203" s="524" t="s">
        <v>3559</v>
      </c>
      <c r="E1203" s="525" t="s">
        <v>3560</v>
      </c>
      <c r="F1203" s="524" t="s">
        <v>2497</v>
      </c>
      <c r="G1203" s="525" t="s">
        <v>3952</v>
      </c>
      <c r="H1203" s="524" t="s">
        <v>3953</v>
      </c>
      <c r="I1203" s="525" t="s">
        <v>3954</v>
      </c>
      <c r="J1203" s="524" t="s">
        <v>2061</v>
      </c>
      <c r="K1203" s="527" t="s">
        <v>3955</v>
      </c>
      <c r="L1203" s="524" t="s">
        <v>1924</v>
      </c>
      <c r="M1203" s="527"/>
      <c r="N1203" s="524" t="s">
        <v>1924</v>
      </c>
      <c r="O1203" s="527"/>
      <c r="P1203" s="524" t="s">
        <v>1924</v>
      </c>
      <c r="Q1203" s="527"/>
      <c r="R1203" s="524" t="s">
        <v>1924</v>
      </c>
      <c r="S1203" s="527"/>
      <c r="T1203" s="524" t="s">
        <v>2733</v>
      </c>
      <c r="U1203" s="527" t="s">
        <v>3956</v>
      </c>
      <c r="V1203" s="524" t="s">
        <v>1924</v>
      </c>
      <c r="W1203" s="527"/>
      <c r="X1203" s="524" t="s">
        <v>1924</v>
      </c>
      <c r="Y1203" s="527"/>
      <c r="Z1203" s="528"/>
      <c r="AA1203" s="556"/>
      <c r="AB1203" s="528"/>
      <c r="AC1203" s="528"/>
      <c r="AD1203" s="528"/>
      <c r="AE1203" s="528"/>
      <c r="AF1203" s="528"/>
      <c r="AG1203" s="528"/>
      <c r="AH1203" s="528"/>
      <c r="AI1203" s="529" t="s">
        <v>1792</v>
      </c>
      <c r="AJ1203" s="529" t="s">
        <v>1792</v>
      </c>
      <c r="AK1203" s="523" t="s">
        <v>3957</v>
      </c>
      <c r="AL1203" s="523" t="s">
        <v>3951</v>
      </c>
    </row>
    <row r="1204" spans="1:38" ht="17.25" customHeight="1">
      <c r="A1204" s="518" t="str">
        <f t="shared" si="18"/>
        <v xml:space="preserve">A04AR098-00002 Finishing Work Door &amp; Window Work Steel Door w/ Steel Frame (UoM: M2) Fire Protective Rating: 0.5-hr     w/ Hardware &amp; Accessories  </v>
      </c>
      <c r="B1204" s="523" t="s">
        <v>3958</v>
      </c>
      <c r="C1204" s="523"/>
      <c r="D1204" s="524" t="s">
        <v>3559</v>
      </c>
      <c r="E1204" s="525" t="s">
        <v>3560</v>
      </c>
      <c r="F1204" s="524" t="s">
        <v>2497</v>
      </c>
      <c r="G1204" s="525" t="s">
        <v>3952</v>
      </c>
      <c r="H1204" s="524" t="s">
        <v>3953</v>
      </c>
      <c r="I1204" s="525" t="s">
        <v>3954</v>
      </c>
      <c r="J1204" s="524" t="s">
        <v>2112</v>
      </c>
      <c r="K1204" s="527" t="s">
        <v>3959</v>
      </c>
      <c r="L1204" s="524" t="s">
        <v>1924</v>
      </c>
      <c r="M1204" s="527"/>
      <c r="N1204" s="524" t="s">
        <v>1924</v>
      </c>
      <c r="O1204" s="527"/>
      <c r="P1204" s="524" t="s">
        <v>1924</v>
      </c>
      <c r="Q1204" s="527"/>
      <c r="R1204" s="524" t="s">
        <v>1924</v>
      </c>
      <c r="S1204" s="527"/>
      <c r="T1204" s="524" t="s">
        <v>2733</v>
      </c>
      <c r="U1204" s="527" t="s">
        <v>3956</v>
      </c>
      <c r="V1204" s="524" t="s">
        <v>1924</v>
      </c>
      <c r="W1204" s="527"/>
      <c r="X1204" s="524" t="s">
        <v>1924</v>
      </c>
      <c r="Y1204" s="527"/>
      <c r="Z1204" s="528"/>
      <c r="AA1204" s="556"/>
      <c r="AB1204" s="528"/>
      <c r="AC1204" s="528"/>
      <c r="AD1204" s="528"/>
      <c r="AE1204" s="528"/>
      <c r="AF1204" s="528"/>
      <c r="AG1204" s="528"/>
      <c r="AH1204" s="528"/>
      <c r="AI1204" s="529" t="s">
        <v>1792</v>
      </c>
      <c r="AJ1204" s="529" t="s">
        <v>1792</v>
      </c>
      <c r="AK1204" s="523" t="s">
        <v>3957</v>
      </c>
      <c r="AL1204" s="523" t="s">
        <v>3958</v>
      </c>
    </row>
    <row r="1205" spans="1:38" ht="17.25" customHeight="1">
      <c r="A1205" s="518" t="str">
        <f t="shared" si="18"/>
        <v xml:space="preserve">A04AR098-00003 Finishing Work Door &amp; Window Work Steel Door w/ Steel Frame (UoM: M2) Fire Protective Rating: 1-hr     w/ Hardware &amp; Accessories  </v>
      </c>
      <c r="B1205" s="523" t="s">
        <v>3960</v>
      </c>
      <c r="C1205" s="523"/>
      <c r="D1205" s="524" t="s">
        <v>3559</v>
      </c>
      <c r="E1205" s="525" t="s">
        <v>3560</v>
      </c>
      <c r="F1205" s="524" t="s">
        <v>2497</v>
      </c>
      <c r="G1205" s="525" t="s">
        <v>3952</v>
      </c>
      <c r="H1205" s="524" t="s">
        <v>3953</v>
      </c>
      <c r="I1205" s="525" t="s">
        <v>3954</v>
      </c>
      <c r="J1205" s="524" t="s">
        <v>2150</v>
      </c>
      <c r="K1205" s="527" t="s">
        <v>3961</v>
      </c>
      <c r="L1205" s="524" t="s">
        <v>1924</v>
      </c>
      <c r="M1205" s="527"/>
      <c r="N1205" s="524" t="s">
        <v>1924</v>
      </c>
      <c r="O1205" s="527"/>
      <c r="P1205" s="524" t="s">
        <v>1924</v>
      </c>
      <c r="Q1205" s="527"/>
      <c r="R1205" s="524" t="s">
        <v>1924</v>
      </c>
      <c r="S1205" s="527"/>
      <c r="T1205" s="524" t="s">
        <v>2733</v>
      </c>
      <c r="U1205" s="527" t="s">
        <v>3956</v>
      </c>
      <c r="V1205" s="524" t="s">
        <v>1924</v>
      </c>
      <c r="W1205" s="527"/>
      <c r="X1205" s="524" t="s">
        <v>1924</v>
      </c>
      <c r="Y1205" s="527"/>
      <c r="Z1205" s="528"/>
      <c r="AA1205" s="556"/>
      <c r="AB1205" s="528"/>
      <c r="AC1205" s="528"/>
      <c r="AD1205" s="528"/>
      <c r="AE1205" s="528"/>
      <c r="AF1205" s="528"/>
      <c r="AG1205" s="528"/>
      <c r="AH1205" s="528"/>
      <c r="AI1205" s="529" t="s">
        <v>1792</v>
      </c>
      <c r="AJ1205" s="529" t="s">
        <v>1792</v>
      </c>
      <c r="AK1205" s="523" t="s">
        <v>3957</v>
      </c>
      <c r="AL1205" s="523" t="s">
        <v>3960</v>
      </c>
    </row>
    <row r="1206" spans="1:38" ht="17.25" customHeight="1">
      <c r="A1206" s="518" t="str">
        <f t="shared" si="18"/>
        <v xml:space="preserve">A04AR098-00004 Finishing Work Door &amp; Window Work Steel Door w/ Steel Frame (UoM: M2) Fire Protective Rating: 1.5-hrs     w/ Hardware &amp; Accessories  </v>
      </c>
      <c r="B1206" s="523" t="s">
        <v>3962</v>
      </c>
      <c r="C1206" s="523"/>
      <c r="D1206" s="524" t="s">
        <v>3559</v>
      </c>
      <c r="E1206" s="525" t="s">
        <v>3560</v>
      </c>
      <c r="F1206" s="524" t="s">
        <v>2497</v>
      </c>
      <c r="G1206" s="525" t="s">
        <v>3952</v>
      </c>
      <c r="H1206" s="524" t="s">
        <v>3953</v>
      </c>
      <c r="I1206" s="525" t="s">
        <v>3954</v>
      </c>
      <c r="J1206" s="524" t="s">
        <v>2206</v>
      </c>
      <c r="K1206" s="527" t="s">
        <v>3963</v>
      </c>
      <c r="L1206" s="524" t="s">
        <v>1924</v>
      </c>
      <c r="M1206" s="527"/>
      <c r="N1206" s="524" t="s">
        <v>1924</v>
      </c>
      <c r="O1206" s="527"/>
      <c r="P1206" s="524" t="s">
        <v>1924</v>
      </c>
      <c r="Q1206" s="527"/>
      <c r="R1206" s="524" t="s">
        <v>1924</v>
      </c>
      <c r="S1206" s="527"/>
      <c r="T1206" s="524" t="s">
        <v>2733</v>
      </c>
      <c r="U1206" s="527" t="s">
        <v>3956</v>
      </c>
      <c r="V1206" s="524" t="s">
        <v>1924</v>
      </c>
      <c r="W1206" s="527"/>
      <c r="X1206" s="524" t="s">
        <v>1924</v>
      </c>
      <c r="Y1206" s="527"/>
      <c r="Z1206" s="528"/>
      <c r="AA1206" s="556"/>
      <c r="AB1206" s="528"/>
      <c r="AC1206" s="528"/>
      <c r="AD1206" s="528"/>
      <c r="AE1206" s="528"/>
      <c r="AF1206" s="528"/>
      <c r="AG1206" s="528"/>
      <c r="AH1206" s="528"/>
      <c r="AI1206" s="529" t="s">
        <v>1792</v>
      </c>
      <c r="AJ1206" s="529" t="s">
        <v>1792</v>
      </c>
      <c r="AK1206" s="523" t="s">
        <v>3957</v>
      </c>
      <c r="AL1206" s="523" t="s">
        <v>3962</v>
      </c>
    </row>
    <row r="1207" spans="1:38" ht="17.25" customHeight="1">
      <c r="A1207" s="518" t="str">
        <f t="shared" si="18"/>
        <v xml:space="preserve">A04AR098-00005 Finishing Work Door &amp; Window Work Steel Door w/ Steel Frame (UoM: M2) Fire Protective Rating: 2-hrs     w/ Hardware &amp; Accessories  </v>
      </c>
      <c r="B1207" s="523" t="s">
        <v>3964</v>
      </c>
      <c r="C1207" s="523"/>
      <c r="D1207" s="524" t="s">
        <v>3559</v>
      </c>
      <c r="E1207" s="525" t="s">
        <v>3560</v>
      </c>
      <c r="F1207" s="524" t="s">
        <v>2497</v>
      </c>
      <c r="G1207" s="525" t="s">
        <v>3952</v>
      </c>
      <c r="H1207" s="524" t="s">
        <v>3953</v>
      </c>
      <c r="I1207" s="525" t="s">
        <v>3954</v>
      </c>
      <c r="J1207" s="524" t="s">
        <v>2215</v>
      </c>
      <c r="K1207" s="527" t="s">
        <v>3965</v>
      </c>
      <c r="L1207" s="524" t="s">
        <v>1924</v>
      </c>
      <c r="M1207" s="527"/>
      <c r="N1207" s="524" t="s">
        <v>1924</v>
      </c>
      <c r="O1207" s="527"/>
      <c r="P1207" s="524" t="s">
        <v>1924</v>
      </c>
      <c r="Q1207" s="527"/>
      <c r="R1207" s="524" t="s">
        <v>1924</v>
      </c>
      <c r="S1207" s="527"/>
      <c r="T1207" s="524" t="s">
        <v>2733</v>
      </c>
      <c r="U1207" s="527" t="s">
        <v>3956</v>
      </c>
      <c r="V1207" s="524" t="s">
        <v>1924</v>
      </c>
      <c r="W1207" s="527"/>
      <c r="X1207" s="524" t="s">
        <v>1924</v>
      </c>
      <c r="Y1207" s="527"/>
      <c r="Z1207" s="528"/>
      <c r="AA1207" s="556"/>
      <c r="AB1207" s="528"/>
      <c r="AC1207" s="528"/>
      <c r="AD1207" s="528"/>
      <c r="AE1207" s="528"/>
      <c r="AF1207" s="528"/>
      <c r="AG1207" s="528"/>
      <c r="AH1207" s="528"/>
      <c r="AI1207" s="529" t="s">
        <v>1792</v>
      </c>
      <c r="AJ1207" s="529" t="s">
        <v>1792</v>
      </c>
      <c r="AK1207" s="523" t="s">
        <v>3957</v>
      </c>
      <c r="AL1207" s="523" t="s">
        <v>3964</v>
      </c>
    </row>
    <row r="1208" spans="1:38" ht="17.25" customHeight="1">
      <c r="A1208" s="518" t="str">
        <f t="shared" si="18"/>
        <v xml:space="preserve">A04AR098-00006 Finishing Work Door &amp; Window Work Steel Door w/ Steel Frame (UoM: M2) Fire Protective Rating: 3-hrs     w/ Hardware &amp; Accessories  </v>
      </c>
      <c r="B1208" s="523" t="s">
        <v>3966</v>
      </c>
      <c r="C1208" s="523"/>
      <c r="D1208" s="524" t="s">
        <v>3559</v>
      </c>
      <c r="E1208" s="525" t="s">
        <v>3560</v>
      </c>
      <c r="F1208" s="524" t="s">
        <v>2497</v>
      </c>
      <c r="G1208" s="525" t="s">
        <v>3952</v>
      </c>
      <c r="H1208" s="524" t="s">
        <v>3953</v>
      </c>
      <c r="I1208" s="525" t="s">
        <v>3954</v>
      </c>
      <c r="J1208" s="524" t="s">
        <v>3967</v>
      </c>
      <c r="K1208" s="527" t="s">
        <v>3968</v>
      </c>
      <c r="L1208" s="524" t="s">
        <v>1924</v>
      </c>
      <c r="M1208" s="527"/>
      <c r="N1208" s="524" t="s">
        <v>1924</v>
      </c>
      <c r="O1208" s="527"/>
      <c r="P1208" s="524" t="s">
        <v>1924</v>
      </c>
      <c r="Q1208" s="527"/>
      <c r="R1208" s="524" t="s">
        <v>1924</v>
      </c>
      <c r="S1208" s="527"/>
      <c r="T1208" s="524" t="s">
        <v>2733</v>
      </c>
      <c r="U1208" s="527" t="s">
        <v>3956</v>
      </c>
      <c r="V1208" s="524" t="s">
        <v>1924</v>
      </c>
      <c r="W1208" s="527"/>
      <c r="X1208" s="524" t="s">
        <v>1924</v>
      </c>
      <c r="Y1208" s="527"/>
      <c r="Z1208" s="528"/>
      <c r="AA1208" s="556"/>
      <c r="AB1208" s="528"/>
      <c r="AC1208" s="528"/>
      <c r="AD1208" s="528"/>
      <c r="AE1208" s="528"/>
      <c r="AF1208" s="528"/>
      <c r="AG1208" s="528"/>
      <c r="AH1208" s="528"/>
      <c r="AI1208" s="529" t="s">
        <v>1792</v>
      </c>
      <c r="AJ1208" s="529" t="s">
        <v>1792</v>
      </c>
      <c r="AK1208" s="523" t="s">
        <v>3957</v>
      </c>
      <c r="AL1208" s="523" t="s">
        <v>3966</v>
      </c>
    </row>
    <row r="1209" spans="1:38" ht="17.25" customHeight="1">
      <c r="A1209" s="518" t="str">
        <f t="shared" si="18"/>
        <v xml:space="preserve">A04AR099-00001 Finishing Work Door &amp; Window Work Steel Door w/ Steel Frame (UoM: EA) Fire Protective Rating: N/A, Single Door     w/ Hardware &amp; Accessories  </v>
      </c>
      <c r="B1209" s="523" t="s">
        <v>3969</v>
      </c>
      <c r="C1209" s="523"/>
      <c r="D1209" s="524" t="s">
        <v>3559</v>
      </c>
      <c r="E1209" s="525" t="s">
        <v>3560</v>
      </c>
      <c r="F1209" s="524" t="s">
        <v>2497</v>
      </c>
      <c r="G1209" s="525" t="s">
        <v>3952</v>
      </c>
      <c r="H1209" s="524" t="s">
        <v>3970</v>
      </c>
      <c r="I1209" s="525" t="s">
        <v>3971</v>
      </c>
      <c r="J1209" s="524" t="s">
        <v>2064</v>
      </c>
      <c r="K1209" s="527" t="s">
        <v>3972</v>
      </c>
      <c r="L1209" s="524" t="s">
        <v>1924</v>
      </c>
      <c r="M1209" s="527"/>
      <c r="N1209" s="524" t="s">
        <v>1924</v>
      </c>
      <c r="O1209" s="527"/>
      <c r="P1209" s="524" t="s">
        <v>1924</v>
      </c>
      <c r="Q1209" s="527"/>
      <c r="R1209" s="524" t="s">
        <v>1924</v>
      </c>
      <c r="S1209" s="527"/>
      <c r="T1209" s="524" t="s">
        <v>2733</v>
      </c>
      <c r="U1209" s="527" t="s">
        <v>3956</v>
      </c>
      <c r="V1209" s="524" t="s">
        <v>1924</v>
      </c>
      <c r="W1209" s="527"/>
      <c r="X1209" s="524" t="s">
        <v>1924</v>
      </c>
      <c r="Y1209" s="527"/>
      <c r="Z1209" s="528"/>
      <c r="AA1209" s="528" t="s">
        <v>3973</v>
      </c>
      <c r="AB1209" s="528"/>
      <c r="AC1209" s="528"/>
      <c r="AD1209" s="528"/>
      <c r="AE1209" s="528"/>
      <c r="AF1209" s="528"/>
      <c r="AG1209" s="528"/>
      <c r="AH1209" s="528"/>
      <c r="AI1209" s="529" t="s">
        <v>2538</v>
      </c>
      <c r="AJ1209" s="529" t="s">
        <v>2538</v>
      </c>
      <c r="AK1209" s="523" t="s">
        <v>3974</v>
      </c>
      <c r="AL1209" s="523" t="s">
        <v>3969</v>
      </c>
    </row>
    <row r="1210" spans="1:38" ht="17.25" customHeight="1">
      <c r="A1210" s="518" t="str">
        <f t="shared" si="18"/>
        <v xml:space="preserve">A04AR099-00002 Finishing Work Door &amp; Window Work Steel Door w/ Steel Frame (UoM: EA) Fire Protective Rating: N/A, Double Door     w/ Hardware &amp; Accessories  </v>
      </c>
      <c r="B1210" s="523" t="s">
        <v>3975</v>
      </c>
      <c r="C1210" s="523"/>
      <c r="D1210" s="524" t="s">
        <v>3559</v>
      </c>
      <c r="E1210" s="525" t="s">
        <v>3560</v>
      </c>
      <c r="F1210" s="524" t="s">
        <v>2497</v>
      </c>
      <c r="G1210" s="525" t="s">
        <v>3952</v>
      </c>
      <c r="H1210" s="524" t="s">
        <v>3970</v>
      </c>
      <c r="I1210" s="525" t="s">
        <v>3971</v>
      </c>
      <c r="J1210" s="524" t="s">
        <v>2109</v>
      </c>
      <c r="K1210" s="527" t="s">
        <v>3976</v>
      </c>
      <c r="L1210" s="524" t="s">
        <v>1924</v>
      </c>
      <c r="M1210" s="527"/>
      <c r="N1210" s="524" t="s">
        <v>1924</v>
      </c>
      <c r="O1210" s="527"/>
      <c r="P1210" s="524" t="s">
        <v>1924</v>
      </c>
      <c r="Q1210" s="527"/>
      <c r="R1210" s="524" t="s">
        <v>1924</v>
      </c>
      <c r="S1210" s="527"/>
      <c r="T1210" s="524" t="s">
        <v>2733</v>
      </c>
      <c r="U1210" s="527" t="s">
        <v>3956</v>
      </c>
      <c r="V1210" s="524" t="s">
        <v>1924</v>
      </c>
      <c r="W1210" s="527"/>
      <c r="X1210" s="524" t="s">
        <v>1924</v>
      </c>
      <c r="Y1210" s="527"/>
      <c r="Z1210" s="528"/>
      <c r="AA1210" s="528" t="s">
        <v>3973</v>
      </c>
      <c r="AB1210" s="528"/>
      <c r="AC1210" s="528"/>
      <c r="AD1210" s="528"/>
      <c r="AE1210" s="528"/>
      <c r="AF1210" s="528"/>
      <c r="AG1210" s="528"/>
      <c r="AH1210" s="528"/>
      <c r="AI1210" s="529" t="s">
        <v>2538</v>
      </c>
      <c r="AJ1210" s="529" t="s">
        <v>2538</v>
      </c>
      <c r="AK1210" s="523" t="s">
        <v>3974</v>
      </c>
      <c r="AL1210" s="523" t="s">
        <v>3975</v>
      </c>
    </row>
    <row r="1211" spans="1:38" ht="17.25" customHeight="1">
      <c r="A1211" s="518" t="str">
        <f t="shared" si="18"/>
        <v xml:space="preserve">A04AR099-00003 Finishing Work Door &amp; Window Work Steel Door w/ Steel Frame (UoM: EA) Fire Protective Rating: 0.5-hr, Single Door     w/ Hardware &amp; Accessories  </v>
      </c>
      <c r="B1211" s="523" t="s">
        <v>3977</v>
      </c>
      <c r="C1211" s="523"/>
      <c r="D1211" s="524" t="s">
        <v>3559</v>
      </c>
      <c r="E1211" s="525" t="s">
        <v>3560</v>
      </c>
      <c r="F1211" s="524" t="s">
        <v>2497</v>
      </c>
      <c r="G1211" s="525" t="s">
        <v>3952</v>
      </c>
      <c r="H1211" s="524" t="s">
        <v>3970</v>
      </c>
      <c r="I1211" s="525" t="s">
        <v>3971</v>
      </c>
      <c r="J1211" s="524" t="s">
        <v>2115</v>
      </c>
      <c r="K1211" s="527" t="s">
        <v>3978</v>
      </c>
      <c r="L1211" s="524" t="s">
        <v>1924</v>
      </c>
      <c r="M1211" s="527"/>
      <c r="N1211" s="524" t="s">
        <v>1924</v>
      </c>
      <c r="O1211" s="527"/>
      <c r="P1211" s="524" t="s">
        <v>1924</v>
      </c>
      <c r="Q1211" s="527"/>
      <c r="R1211" s="524" t="s">
        <v>1924</v>
      </c>
      <c r="S1211" s="527"/>
      <c r="T1211" s="524" t="s">
        <v>2733</v>
      </c>
      <c r="U1211" s="527" t="s">
        <v>3956</v>
      </c>
      <c r="V1211" s="524" t="s">
        <v>1924</v>
      </c>
      <c r="W1211" s="527"/>
      <c r="X1211" s="524" t="s">
        <v>1924</v>
      </c>
      <c r="Y1211" s="527"/>
      <c r="Z1211" s="528"/>
      <c r="AA1211" s="528" t="s">
        <v>3973</v>
      </c>
      <c r="AB1211" s="528"/>
      <c r="AC1211" s="528"/>
      <c r="AD1211" s="528"/>
      <c r="AE1211" s="528"/>
      <c r="AF1211" s="528"/>
      <c r="AG1211" s="528"/>
      <c r="AH1211" s="528"/>
      <c r="AI1211" s="529" t="s">
        <v>2538</v>
      </c>
      <c r="AJ1211" s="529" t="s">
        <v>2538</v>
      </c>
      <c r="AK1211" s="523" t="s">
        <v>3974</v>
      </c>
      <c r="AL1211" s="523" t="s">
        <v>3977</v>
      </c>
    </row>
    <row r="1212" spans="1:38" ht="17.25" customHeight="1">
      <c r="A1212" s="518" t="str">
        <f t="shared" si="18"/>
        <v xml:space="preserve">A04AR099-00004 Finishing Work Door &amp; Window Work Steel Door w/ Steel Frame (UoM: EA) Fire Protective Rating: 0.5-hr, Double Door     w/ Hardware &amp; Accessories  </v>
      </c>
      <c r="B1212" s="523" t="s">
        <v>3979</v>
      </c>
      <c r="C1212" s="523"/>
      <c r="D1212" s="524" t="s">
        <v>3559</v>
      </c>
      <c r="E1212" s="525" t="s">
        <v>3560</v>
      </c>
      <c r="F1212" s="524" t="s">
        <v>2497</v>
      </c>
      <c r="G1212" s="525" t="s">
        <v>3952</v>
      </c>
      <c r="H1212" s="524" t="s">
        <v>3970</v>
      </c>
      <c r="I1212" s="525" t="s">
        <v>3971</v>
      </c>
      <c r="J1212" s="524" t="s">
        <v>2118</v>
      </c>
      <c r="K1212" s="527" t="s">
        <v>3980</v>
      </c>
      <c r="L1212" s="524" t="s">
        <v>1924</v>
      </c>
      <c r="M1212" s="527"/>
      <c r="N1212" s="524" t="s">
        <v>1924</v>
      </c>
      <c r="O1212" s="527"/>
      <c r="P1212" s="524" t="s">
        <v>1924</v>
      </c>
      <c r="Q1212" s="527"/>
      <c r="R1212" s="524" t="s">
        <v>1924</v>
      </c>
      <c r="S1212" s="527"/>
      <c r="T1212" s="524" t="s">
        <v>2733</v>
      </c>
      <c r="U1212" s="527" t="s">
        <v>3956</v>
      </c>
      <c r="V1212" s="524" t="s">
        <v>1924</v>
      </c>
      <c r="W1212" s="527"/>
      <c r="X1212" s="524" t="s">
        <v>1924</v>
      </c>
      <c r="Y1212" s="527"/>
      <c r="Z1212" s="528"/>
      <c r="AA1212" s="528" t="s">
        <v>3973</v>
      </c>
      <c r="AB1212" s="528"/>
      <c r="AC1212" s="528"/>
      <c r="AD1212" s="528"/>
      <c r="AE1212" s="528"/>
      <c r="AF1212" s="528"/>
      <c r="AG1212" s="528"/>
      <c r="AH1212" s="528"/>
      <c r="AI1212" s="529" t="s">
        <v>2538</v>
      </c>
      <c r="AJ1212" s="529" t="s">
        <v>2538</v>
      </c>
      <c r="AK1212" s="523" t="s">
        <v>3974</v>
      </c>
      <c r="AL1212" s="523" t="s">
        <v>3979</v>
      </c>
    </row>
    <row r="1213" spans="1:38" ht="17.25" customHeight="1">
      <c r="A1213" s="518" t="str">
        <f t="shared" si="18"/>
        <v xml:space="preserve">A04AR099-00005 Finishing Work Door &amp; Window Work Steel Door w/ Steel Frame (UoM: EA) Fire Protective Rating: 1-hr, Single Door     w/ Hardware &amp; Accessories  </v>
      </c>
      <c r="B1213" s="523" t="s">
        <v>3981</v>
      </c>
      <c r="C1213" s="523"/>
      <c r="D1213" s="524" t="s">
        <v>3559</v>
      </c>
      <c r="E1213" s="525" t="s">
        <v>3560</v>
      </c>
      <c r="F1213" s="524" t="s">
        <v>2497</v>
      </c>
      <c r="G1213" s="525" t="s">
        <v>3952</v>
      </c>
      <c r="H1213" s="524" t="s">
        <v>3970</v>
      </c>
      <c r="I1213" s="525" t="s">
        <v>3971</v>
      </c>
      <c r="J1213" s="524" t="s">
        <v>2082</v>
      </c>
      <c r="K1213" s="527" t="s">
        <v>3982</v>
      </c>
      <c r="L1213" s="524" t="s">
        <v>1924</v>
      </c>
      <c r="M1213" s="527"/>
      <c r="N1213" s="524" t="s">
        <v>1924</v>
      </c>
      <c r="O1213" s="527"/>
      <c r="P1213" s="524" t="s">
        <v>1924</v>
      </c>
      <c r="Q1213" s="527"/>
      <c r="R1213" s="524" t="s">
        <v>1924</v>
      </c>
      <c r="S1213" s="527"/>
      <c r="T1213" s="524" t="s">
        <v>2733</v>
      </c>
      <c r="U1213" s="527" t="s">
        <v>3956</v>
      </c>
      <c r="V1213" s="524" t="s">
        <v>1924</v>
      </c>
      <c r="W1213" s="527"/>
      <c r="X1213" s="524" t="s">
        <v>1924</v>
      </c>
      <c r="Y1213" s="527"/>
      <c r="Z1213" s="528"/>
      <c r="AA1213" s="528" t="s">
        <v>3973</v>
      </c>
      <c r="AB1213" s="528"/>
      <c r="AC1213" s="528"/>
      <c r="AD1213" s="528"/>
      <c r="AE1213" s="528"/>
      <c r="AF1213" s="528"/>
      <c r="AG1213" s="528"/>
      <c r="AH1213" s="528"/>
      <c r="AI1213" s="529" t="s">
        <v>2538</v>
      </c>
      <c r="AJ1213" s="529" t="s">
        <v>2538</v>
      </c>
      <c r="AK1213" s="523" t="s">
        <v>3974</v>
      </c>
      <c r="AL1213" s="523" t="s">
        <v>3981</v>
      </c>
    </row>
    <row r="1214" spans="1:38" ht="17.25" customHeight="1">
      <c r="A1214" s="518" t="str">
        <f t="shared" si="18"/>
        <v xml:space="preserve">A04AR099-00006 Finishing Work Door &amp; Window Work Steel Door w/ Steel Frame (UoM: EA) Fire Protective Rating: 1-hr, Double Door     w/ Hardware &amp; Accessories  </v>
      </c>
      <c r="B1214" s="523" t="s">
        <v>3983</v>
      </c>
      <c r="C1214" s="523"/>
      <c r="D1214" s="524" t="s">
        <v>3559</v>
      </c>
      <c r="E1214" s="525" t="s">
        <v>3560</v>
      </c>
      <c r="F1214" s="524" t="s">
        <v>2497</v>
      </c>
      <c r="G1214" s="525" t="s">
        <v>3952</v>
      </c>
      <c r="H1214" s="524" t="s">
        <v>3970</v>
      </c>
      <c r="I1214" s="525" t="s">
        <v>3971</v>
      </c>
      <c r="J1214" s="524" t="s">
        <v>2203</v>
      </c>
      <c r="K1214" s="527" t="s">
        <v>3984</v>
      </c>
      <c r="L1214" s="524" t="s">
        <v>1924</v>
      </c>
      <c r="M1214" s="527"/>
      <c r="N1214" s="524" t="s">
        <v>1924</v>
      </c>
      <c r="O1214" s="527"/>
      <c r="P1214" s="524" t="s">
        <v>1924</v>
      </c>
      <c r="Q1214" s="527"/>
      <c r="R1214" s="524" t="s">
        <v>1924</v>
      </c>
      <c r="S1214" s="527"/>
      <c r="T1214" s="524" t="s">
        <v>2733</v>
      </c>
      <c r="U1214" s="527" t="s">
        <v>3956</v>
      </c>
      <c r="V1214" s="524" t="s">
        <v>1924</v>
      </c>
      <c r="W1214" s="527"/>
      <c r="X1214" s="524" t="s">
        <v>1924</v>
      </c>
      <c r="Y1214" s="527"/>
      <c r="Z1214" s="528"/>
      <c r="AA1214" s="528" t="s">
        <v>3973</v>
      </c>
      <c r="AB1214" s="528"/>
      <c r="AC1214" s="528"/>
      <c r="AD1214" s="528"/>
      <c r="AE1214" s="528"/>
      <c r="AF1214" s="528"/>
      <c r="AG1214" s="528"/>
      <c r="AH1214" s="528"/>
      <c r="AI1214" s="529" t="s">
        <v>2538</v>
      </c>
      <c r="AJ1214" s="529" t="s">
        <v>2538</v>
      </c>
      <c r="AK1214" s="523" t="s">
        <v>3974</v>
      </c>
      <c r="AL1214" s="523" t="s">
        <v>3983</v>
      </c>
    </row>
    <row r="1215" spans="1:38" ht="17.25" customHeight="1">
      <c r="A1215" s="518" t="str">
        <f t="shared" si="18"/>
        <v xml:space="preserve">A04AR099-00007 Finishing Work Door &amp; Window Work Steel Door w/ Steel Frame (UoM: EA) Fire Protective Rating: 1.5-hrs, Single Door     w/ Hardware &amp; Accessories  </v>
      </c>
      <c r="B1215" s="523" t="s">
        <v>3985</v>
      </c>
      <c r="C1215" s="523"/>
      <c r="D1215" s="524" t="s">
        <v>3559</v>
      </c>
      <c r="E1215" s="525" t="s">
        <v>3560</v>
      </c>
      <c r="F1215" s="524" t="s">
        <v>2497</v>
      </c>
      <c r="G1215" s="525" t="s">
        <v>3952</v>
      </c>
      <c r="H1215" s="524" t="s">
        <v>3970</v>
      </c>
      <c r="I1215" s="525" t="s">
        <v>3971</v>
      </c>
      <c r="J1215" s="524" t="s">
        <v>2209</v>
      </c>
      <c r="K1215" s="527" t="s">
        <v>3986</v>
      </c>
      <c r="L1215" s="524" t="s">
        <v>1924</v>
      </c>
      <c r="M1215" s="527"/>
      <c r="N1215" s="524" t="s">
        <v>1924</v>
      </c>
      <c r="O1215" s="527"/>
      <c r="P1215" s="524" t="s">
        <v>1924</v>
      </c>
      <c r="Q1215" s="527"/>
      <c r="R1215" s="524" t="s">
        <v>1924</v>
      </c>
      <c r="S1215" s="527"/>
      <c r="T1215" s="524" t="s">
        <v>2733</v>
      </c>
      <c r="U1215" s="527" t="s">
        <v>3956</v>
      </c>
      <c r="V1215" s="524" t="s">
        <v>1924</v>
      </c>
      <c r="W1215" s="527"/>
      <c r="X1215" s="524" t="s">
        <v>1924</v>
      </c>
      <c r="Y1215" s="527"/>
      <c r="Z1215" s="528"/>
      <c r="AA1215" s="528" t="s">
        <v>3973</v>
      </c>
      <c r="AB1215" s="528"/>
      <c r="AC1215" s="528"/>
      <c r="AD1215" s="528"/>
      <c r="AE1215" s="528"/>
      <c r="AF1215" s="528"/>
      <c r="AG1215" s="528"/>
      <c r="AH1215" s="528"/>
      <c r="AI1215" s="529" t="s">
        <v>2538</v>
      </c>
      <c r="AJ1215" s="529" t="s">
        <v>2538</v>
      </c>
      <c r="AK1215" s="523" t="s">
        <v>3974</v>
      </c>
      <c r="AL1215" s="523" t="s">
        <v>3985</v>
      </c>
    </row>
    <row r="1216" spans="1:38" ht="17.25" customHeight="1">
      <c r="A1216" s="518" t="str">
        <f t="shared" si="18"/>
        <v xml:space="preserve">A04AR099-00008 Finishing Work Door &amp; Window Work Steel Door w/ Steel Frame (UoM: EA) Fire Protective Rating: 1.5-hrs, Double Door     w/ Hardware &amp; Accessories  </v>
      </c>
      <c r="B1216" s="523" t="s">
        <v>3987</v>
      </c>
      <c r="C1216" s="523"/>
      <c r="D1216" s="524" t="s">
        <v>3559</v>
      </c>
      <c r="E1216" s="525" t="s">
        <v>3560</v>
      </c>
      <c r="F1216" s="524" t="s">
        <v>2497</v>
      </c>
      <c r="G1216" s="525" t="s">
        <v>3952</v>
      </c>
      <c r="H1216" s="524" t="s">
        <v>3970</v>
      </c>
      <c r="I1216" s="525" t="s">
        <v>3971</v>
      </c>
      <c r="J1216" s="524" t="s">
        <v>2212</v>
      </c>
      <c r="K1216" s="527" t="s">
        <v>3988</v>
      </c>
      <c r="L1216" s="524" t="s">
        <v>1924</v>
      </c>
      <c r="M1216" s="527"/>
      <c r="N1216" s="524" t="s">
        <v>1924</v>
      </c>
      <c r="O1216" s="527"/>
      <c r="P1216" s="524" t="s">
        <v>1924</v>
      </c>
      <c r="Q1216" s="527"/>
      <c r="R1216" s="524" t="s">
        <v>1924</v>
      </c>
      <c r="S1216" s="527"/>
      <c r="T1216" s="524" t="s">
        <v>2733</v>
      </c>
      <c r="U1216" s="527" t="s">
        <v>3956</v>
      </c>
      <c r="V1216" s="524" t="s">
        <v>1924</v>
      </c>
      <c r="W1216" s="527"/>
      <c r="X1216" s="524" t="s">
        <v>1924</v>
      </c>
      <c r="Y1216" s="527"/>
      <c r="Z1216" s="528"/>
      <c r="AA1216" s="528" t="s">
        <v>3973</v>
      </c>
      <c r="AB1216" s="528"/>
      <c r="AC1216" s="528"/>
      <c r="AD1216" s="528"/>
      <c r="AE1216" s="528"/>
      <c r="AF1216" s="528"/>
      <c r="AG1216" s="528"/>
      <c r="AH1216" s="528"/>
      <c r="AI1216" s="529" t="s">
        <v>2538</v>
      </c>
      <c r="AJ1216" s="529" t="s">
        <v>2538</v>
      </c>
      <c r="AK1216" s="523" t="s">
        <v>3974</v>
      </c>
      <c r="AL1216" s="523" t="s">
        <v>3987</v>
      </c>
    </row>
    <row r="1217" spans="1:38" ht="17.25" customHeight="1">
      <c r="A1217" s="518" t="str">
        <f t="shared" si="18"/>
        <v xml:space="preserve">A04AR099-00009 Finishing Work Door &amp; Window Work Steel Door w/ Steel Frame (UoM: EA) Fire Protective Rating: 2-hrs, Single Door     w/ Hardware &amp; Accessories  </v>
      </c>
      <c r="B1217" s="523" t="s">
        <v>3989</v>
      </c>
      <c r="C1217" s="523"/>
      <c r="D1217" s="524" t="s">
        <v>3559</v>
      </c>
      <c r="E1217" s="525" t="s">
        <v>3560</v>
      </c>
      <c r="F1217" s="524" t="s">
        <v>2497</v>
      </c>
      <c r="G1217" s="525" t="s">
        <v>3952</v>
      </c>
      <c r="H1217" s="524" t="s">
        <v>3970</v>
      </c>
      <c r="I1217" s="525" t="s">
        <v>3971</v>
      </c>
      <c r="J1217" s="524" t="s">
        <v>2218</v>
      </c>
      <c r="K1217" s="527" t="s">
        <v>3990</v>
      </c>
      <c r="L1217" s="524" t="s">
        <v>1924</v>
      </c>
      <c r="M1217" s="527"/>
      <c r="N1217" s="524" t="s">
        <v>1924</v>
      </c>
      <c r="O1217" s="527"/>
      <c r="P1217" s="524" t="s">
        <v>1924</v>
      </c>
      <c r="Q1217" s="527"/>
      <c r="R1217" s="524" t="s">
        <v>1924</v>
      </c>
      <c r="S1217" s="527"/>
      <c r="T1217" s="524" t="s">
        <v>2733</v>
      </c>
      <c r="U1217" s="527" t="s">
        <v>3956</v>
      </c>
      <c r="V1217" s="524" t="s">
        <v>1924</v>
      </c>
      <c r="W1217" s="527"/>
      <c r="X1217" s="524" t="s">
        <v>1924</v>
      </c>
      <c r="Y1217" s="527"/>
      <c r="Z1217" s="528"/>
      <c r="AA1217" s="528" t="s">
        <v>3973</v>
      </c>
      <c r="AB1217" s="528"/>
      <c r="AC1217" s="528"/>
      <c r="AD1217" s="528"/>
      <c r="AE1217" s="528"/>
      <c r="AF1217" s="528"/>
      <c r="AG1217" s="528"/>
      <c r="AH1217" s="528"/>
      <c r="AI1217" s="529" t="s">
        <v>2538</v>
      </c>
      <c r="AJ1217" s="529" t="s">
        <v>2538</v>
      </c>
      <c r="AK1217" s="523" t="s">
        <v>3974</v>
      </c>
      <c r="AL1217" s="523" t="s">
        <v>3989</v>
      </c>
    </row>
    <row r="1218" spans="1:38" s="546" customFormat="1" ht="17.25" customHeight="1">
      <c r="A1218" s="518" t="str">
        <f t="shared" si="18"/>
        <v xml:space="preserve">A04AR099-00010 Finishing Work Door &amp; Window Work Steel Door w/ Steel Frame (UoM: EA) Fire Protective Rating: 2-hrs, Double Door     w/ Hardware &amp; Accessories  </v>
      </c>
      <c r="B1218" s="523" t="s">
        <v>3991</v>
      </c>
      <c r="C1218" s="523"/>
      <c r="D1218" s="524" t="s">
        <v>3559</v>
      </c>
      <c r="E1218" s="525" t="s">
        <v>3560</v>
      </c>
      <c r="F1218" s="524" t="s">
        <v>2497</v>
      </c>
      <c r="G1218" s="525" t="s">
        <v>3952</v>
      </c>
      <c r="H1218" s="524" t="s">
        <v>3970</v>
      </c>
      <c r="I1218" s="525" t="s">
        <v>3971</v>
      </c>
      <c r="J1218" s="524" t="s">
        <v>2221</v>
      </c>
      <c r="K1218" s="527" t="s">
        <v>3992</v>
      </c>
      <c r="L1218" s="524" t="s">
        <v>1924</v>
      </c>
      <c r="M1218" s="527"/>
      <c r="N1218" s="524" t="s">
        <v>1924</v>
      </c>
      <c r="O1218" s="527"/>
      <c r="P1218" s="524" t="s">
        <v>1924</v>
      </c>
      <c r="Q1218" s="527"/>
      <c r="R1218" s="524" t="s">
        <v>1924</v>
      </c>
      <c r="S1218" s="527"/>
      <c r="T1218" s="524" t="s">
        <v>2733</v>
      </c>
      <c r="U1218" s="527" t="s">
        <v>3956</v>
      </c>
      <c r="V1218" s="524" t="s">
        <v>1924</v>
      </c>
      <c r="W1218" s="527"/>
      <c r="X1218" s="524" t="s">
        <v>1924</v>
      </c>
      <c r="Y1218" s="527"/>
      <c r="Z1218" s="528"/>
      <c r="AA1218" s="528" t="s">
        <v>3973</v>
      </c>
      <c r="AB1218" s="528"/>
      <c r="AC1218" s="528"/>
      <c r="AD1218" s="528"/>
      <c r="AE1218" s="528"/>
      <c r="AF1218" s="528"/>
      <c r="AG1218" s="528"/>
      <c r="AH1218" s="528"/>
      <c r="AI1218" s="529" t="s">
        <v>2538</v>
      </c>
      <c r="AJ1218" s="529" t="s">
        <v>2538</v>
      </c>
      <c r="AK1218" s="523" t="s">
        <v>3974</v>
      </c>
      <c r="AL1218" s="523" t="s">
        <v>3991</v>
      </c>
    </row>
    <row r="1219" spans="1:38" s="546" customFormat="1" ht="17.25" customHeight="1">
      <c r="A1219" s="518" t="str">
        <f t="shared" si="18"/>
        <v xml:space="preserve">A04AR099-00011 Finishing Work Door &amp; Window Work Steel Door w/ Steel Frame (UoM: EA) Fire Protective Rating: 3-hrs, Single Door     w/ Hardware &amp; Accessories  </v>
      </c>
      <c r="B1219" s="523" t="s">
        <v>3993</v>
      </c>
      <c r="C1219" s="523"/>
      <c r="D1219" s="524" t="s">
        <v>3559</v>
      </c>
      <c r="E1219" s="525" t="s">
        <v>3560</v>
      </c>
      <c r="F1219" s="524" t="s">
        <v>2497</v>
      </c>
      <c r="G1219" s="525" t="s">
        <v>3952</v>
      </c>
      <c r="H1219" s="524" t="s">
        <v>3970</v>
      </c>
      <c r="I1219" s="525" t="s">
        <v>3971</v>
      </c>
      <c r="J1219" s="524" t="s">
        <v>3994</v>
      </c>
      <c r="K1219" s="527" t="s">
        <v>3995</v>
      </c>
      <c r="L1219" s="524" t="s">
        <v>1924</v>
      </c>
      <c r="M1219" s="527"/>
      <c r="N1219" s="524" t="s">
        <v>1924</v>
      </c>
      <c r="O1219" s="527"/>
      <c r="P1219" s="524" t="s">
        <v>1924</v>
      </c>
      <c r="Q1219" s="527"/>
      <c r="R1219" s="524" t="s">
        <v>1924</v>
      </c>
      <c r="S1219" s="527"/>
      <c r="T1219" s="524" t="s">
        <v>2733</v>
      </c>
      <c r="U1219" s="527" t="s">
        <v>3956</v>
      </c>
      <c r="V1219" s="524" t="s">
        <v>1924</v>
      </c>
      <c r="W1219" s="527"/>
      <c r="X1219" s="524" t="s">
        <v>1924</v>
      </c>
      <c r="Y1219" s="527"/>
      <c r="Z1219" s="528"/>
      <c r="AA1219" s="528" t="s">
        <v>3973</v>
      </c>
      <c r="AB1219" s="528"/>
      <c r="AC1219" s="528"/>
      <c r="AD1219" s="528"/>
      <c r="AE1219" s="528"/>
      <c r="AF1219" s="528"/>
      <c r="AG1219" s="528"/>
      <c r="AH1219" s="528"/>
      <c r="AI1219" s="529" t="s">
        <v>2538</v>
      </c>
      <c r="AJ1219" s="529" t="s">
        <v>2538</v>
      </c>
      <c r="AK1219" s="523" t="s">
        <v>3974</v>
      </c>
      <c r="AL1219" s="523" t="s">
        <v>3993</v>
      </c>
    </row>
    <row r="1220" spans="1:38" s="546" customFormat="1" ht="17.25" customHeight="1">
      <c r="A1220" s="518" t="str">
        <f t="shared" si="18"/>
        <v xml:space="preserve">A04AR099-00012 Finishing Work Door &amp; Window Work Steel Door w/ Steel Frame (UoM: EA) Fire Protective Rating: 3-hrs, Double Door     w/ Hardware &amp; Accessories  </v>
      </c>
      <c r="B1220" s="523" t="s">
        <v>3996</v>
      </c>
      <c r="C1220" s="523"/>
      <c r="D1220" s="524" t="s">
        <v>3559</v>
      </c>
      <c r="E1220" s="525" t="s">
        <v>3560</v>
      </c>
      <c r="F1220" s="524" t="s">
        <v>2497</v>
      </c>
      <c r="G1220" s="525" t="s">
        <v>3952</v>
      </c>
      <c r="H1220" s="524" t="s">
        <v>3970</v>
      </c>
      <c r="I1220" s="525" t="s">
        <v>3971</v>
      </c>
      <c r="J1220" s="524" t="s">
        <v>3997</v>
      </c>
      <c r="K1220" s="527" t="s">
        <v>3998</v>
      </c>
      <c r="L1220" s="524" t="s">
        <v>1924</v>
      </c>
      <c r="M1220" s="527"/>
      <c r="N1220" s="524" t="s">
        <v>1924</v>
      </c>
      <c r="O1220" s="527"/>
      <c r="P1220" s="524" t="s">
        <v>1924</v>
      </c>
      <c r="Q1220" s="527"/>
      <c r="R1220" s="524" t="s">
        <v>1924</v>
      </c>
      <c r="S1220" s="527"/>
      <c r="T1220" s="524" t="s">
        <v>2733</v>
      </c>
      <c r="U1220" s="527" t="s">
        <v>3956</v>
      </c>
      <c r="V1220" s="524" t="s">
        <v>1924</v>
      </c>
      <c r="W1220" s="527"/>
      <c r="X1220" s="524" t="s">
        <v>1924</v>
      </c>
      <c r="Y1220" s="527"/>
      <c r="Z1220" s="528"/>
      <c r="AA1220" s="528" t="s">
        <v>3973</v>
      </c>
      <c r="AB1220" s="528"/>
      <c r="AC1220" s="528"/>
      <c r="AD1220" s="528"/>
      <c r="AE1220" s="528"/>
      <c r="AF1220" s="528"/>
      <c r="AG1220" s="528"/>
      <c r="AH1220" s="528"/>
      <c r="AI1220" s="529" t="s">
        <v>2538</v>
      </c>
      <c r="AJ1220" s="529" t="s">
        <v>2538</v>
      </c>
      <c r="AK1220" s="523" t="s">
        <v>3974</v>
      </c>
      <c r="AL1220" s="523" t="s">
        <v>3996</v>
      </c>
    </row>
    <row r="1221" spans="1:38" s="546" customFormat="1" ht="17.25" customHeight="1">
      <c r="A1221" s="518" t="str">
        <f t="shared" si="18"/>
        <v xml:space="preserve">A04AR100-00001 Finishing Work Door &amp; Window Work Steel Door w/ Steel Frame &amp; Vision Panel for Each Leaf (UoM: M2) Fire Protective Rating: N/A     w/ Hardware &amp; Accessories  </v>
      </c>
      <c r="B1221" s="523" t="s">
        <v>3999</v>
      </c>
      <c r="C1221" s="523"/>
      <c r="D1221" s="524" t="s">
        <v>3559</v>
      </c>
      <c r="E1221" s="525" t="s">
        <v>3560</v>
      </c>
      <c r="F1221" s="524" t="s">
        <v>2497</v>
      </c>
      <c r="G1221" s="525" t="s">
        <v>3952</v>
      </c>
      <c r="H1221" s="524" t="s">
        <v>4000</v>
      </c>
      <c r="I1221" s="525" t="s">
        <v>4001</v>
      </c>
      <c r="J1221" s="524" t="s">
        <v>2061</v>
      </c>
      <c r="K1221" s="527" t="s">
        <v>3955</v>
      </c>
      <c r="L1221" s="524" t="s">
        <v>1924</v>
      </c>
      <c r="M1221" s="527"/>
      <c r="N1221" s="524" t="s">
        <v>1924</v>
      </c>
      <c r="O1221" s="527"/>
      <c r="P1221" s="524" t="s">
        <v>1924</v>
      </c>
      <c r="Q1221" s="527"/>
      <c r="R1221" s="524" t="s">
        <v>1924</v>
      </c>
      <c r="S1221" s="527"/>
      <c r="T1221" s="524" t="s">
        <v>2733</v>
      </c>
      <c r="U1221" s="527" t="s">
        <v>3956</v>
      </c>
      <c r="V1221" s="524" t="s">
        <v>1924</v>
      </c>
      <c r="W1221" s="527"/>
      <c r="X1221" s="524" t="s">
        <v>1924</v>
      </c>
      <c r="Y1221" s="527"/>
      <c r="Z1221" s="528"/>
      <c r="AA1221" s="556"/>
      <c r="AB1221" s="528"/>
      <c r="AC1221" s="528"/>
      <c r="AD1221" s="528"/>
      <c r="AE1221" s="528"/>
      <c r="AF1221" s="528"/>
      <c r="AG1221" s="528"/>
      <c r="AH1221" s="528"/>
      <c r="AI1221" s="529" t="s">
        <v>1792</v>
      </c>
      <c r="AJ1221" s="529" t="s">
        <v>1792</v>
      </c>
      <c r="AK1221" s="523" t="s">
        <v>4002</v>
      </c>
      <c r="AL1221" s="523" t="s">
        <v>3999</v>
      </c>
    </row>
    <row r="1222" spans="1:38" ht="17.25" customHeight="1">
      <c r="A1222" s="518" t="str">
        <f t="shared" si="18"/>
        <v xml:space="preserve">A04AR100-00002 Finishing Work Door &amp; Window Work Steel Door w/ Steel Frame &amp; Vision Panel for Each Leaf (UoM: M2) Fire Protective Rating: 0.5-hr     w/ Hardware &amp; Accessories  </v>
      </c>
      <c r="B1222" s="523" t="s">
        <v>4003</v>
      </c>
      <c r="C1222" s="523"/>
      <c r="D1222" s="524" t="s">
        <v>3559</v>
      </c>
      <c r="E1222" s="525" t="s">
        <v>3560</v>
      </c>
      <c r="F1222" s="524" t="s">
        <v>2497</v>
      </c>
      <c r="G1222" s="525" t="s">
        <v>3952</v>
      </c>
      <c r="H1222" s="524" t="s">
        <v>4000</v>
      </c>
      <c r="I1222" s="525" t="s">
        <v>4001</v>
      </c>
      <c r="J1222" s="524" t="s">
        <v>2112</v>
      </c>
      <c r="K1222" s="527" t="s">
        <v>3959</v>
      </c>
      <c r="L1222" s="524" t="s">
        <v>1924</v>
      </c>
      <c r="M1222" s="527"/>
      <c r="N1222" s="524" t="s">
        <v>1924</v>
      </c>
      <c r="O1222" s="527"/>
      <c r="P1222" s="524" t="s">
        <v>1924</v>
      </c>
      <c r="Q1222" s="527"/>
      <c r="R1222" s="524" t="s">
        <v>1924</v>
      </c>
      <c r="S1222" s="527"/>
      <c r="T1222" s="524" t="s">
        <v>2733</v>
      </c>
      <c r="U1222" s="527" t="s">
        <v>3956</v>
      </c>
      <c r="V1222" s="524" t="s">
        <v>1924</v>
      </c>
      <c r="W1222" s="527"/>
      <c r="X1222" s="524" t="s">
        <v>1924</v>
      </c>
      <c r="Y1222" s="527"/>
      <c r="Z1222" s="528"/>
      <c r="AA1222" s="556"/>
      <c r="AB1222" s="528"/>
      <c r="AC1222" s="528"/>
      <c r="AD1222" s="528"/>
      <c r="AE1222" s="528"/>
      <c r="AF1222" s="528"/>
      <c r="AG1222" s="528"/>
      <c r="AH1222" s="528"/>
      <c r="AI1222" s="529" t="s">
        <v>1792</v>
      </c>
      <c r="AJ1222" s="529" t="s">
        <v>1792</v>
      </c>
      <c r="AK1222" s="523" t="s">
        <v>4002</v>
      </c>
      <c r="AL1222" s="523" t="s">
        <v>4003</v>
      </c>
    </row>
    <row r="1223" spans="1:38" ht="17.25" customHeight="1">
      <c r="A1223" s="518" t="str">
        <f t="shared" si="18"/>
        <v xml:space="preserve">A04AR100-00003 Finishing Work Door &amp; Window Work Steel Door w/ Steel Frame &amp; Vision Panel for Each Leaf (UoM: M2) Fire Protective Rating: 1-hr     w/ Hardware &amp; Accessories  </v>
      </c>
      <c r="B1223" s="523" t="s">
        <v>4004</v>
      </c>
      <c r="C1223" s="523"/>
      <c r="D1223" s="524" t="s">
        <v>3559</v>
      </c>
      <c r="E1223" s="525" t="s">
        <v>3560</v>
      </c>
      <c r="F1223" s="524" t="s">
        <v>2497</v>
      </c>
      <c r="G1223" s="525" t="s">
        <v>3952</v>
      </c>
      <c r="H1223" s="524" t="s">
        <v>4000</v>
      </c>
      <c r="I1223" s="525" t="s">
        <v>4001</v>
      </c>
      <c r="J1223" s="524" t="s">
        <v>2150</v>
      </c>
      <c r="K1223" s="527" t="s">
        <v>3961</v>
      </c>
      <c r="L1223" s="524" t="s">
        <v>1924</v>
      </c>
      <c r="M1223" s="527"/>
      <c r="N1223" s="524" t="s">
        <v>1924</v>
      </c>
      <c r="O1223" s="527"/>
      <c r="P1223" s="524" t="s">
        <v>1924</v>
      </c>
      <c r="Q1223" s="527"/>
      <c r="R1223" s="524" t="s">
        <v>1924</v>
      </c>
      <c r="S1223" s="527"/>
      <c r="T1223" s="524" t="s">
        <v>2733</v>
      </c>
      <c r="U1223" s="527" t="s">
        <v>3956</v>
      </c>
      <c r="V1223" s="524" t="s">
        <v>1924</v>
      </c>
      <c r="W1223" s="527"/>
      <c r="X1223" s="524" t="s">
        <v>1924</v>
      </c>
      <c r="Y1223" s="527"/>
      <c r="Z1223" s="528"/>
      <c r="AA1223" s="556"/>
      <c r="AB1223" s="528"/>
      <c r="AC1223" s="528"/>
      <c r="AD1223" s="528"/>
      <c r="AE1223" s="528"/>
      <c r="AF1223" s="528"/>
      <c r="AG1223" s="528"/>
      <c r="AH1223" s="528"/>
      <c r="AI1223" s="529" t="s">
        <v>1792</v>
      </c>
      <c r="AJ1223" s="529" t="s">
        <v>1792</v>
      </c>
      <c r="AK1223" s="523" t="s">
        <v>4002</v>
      </c>
      <c r="AL1223" s="523" t="s">
        <v>4004</v>
      </c>
    </row>
    <row r="1224" spans="1:38" ht="17.25" customHeight="1">
      <c r="A1224" s="518" t="str">
        <f t="shared" ref="A1224:A1287" si="19">B1224&amp;" "&amp;E1224&amp;" "&amp;G1224&amp;" "&amp;I1224&amp;" "&amp;K1224&amp;" "&amp;M1224&amp;" "&amp;O1224&amp;" "&amp;Q1224&amp;" "&amp;S1224&amp;" "&amp;U1224&amp;" "&amp;W1224&amp;" "&amp;Y1224</f>
        <v xml:space="preserve">A04AR100-00004 Finishing Work Door &amp; Window Work Steel Door w/ Steel Frame &amp; Vision Panel for Each Leaf (UoM: M2) Fire Protective Rating: 1.5-hrs     w/ Hardware &amp; Accessories  </v>
      </c>
      <c r="B1224" s="523" t="s">
        <v>4005</v>
      </c>
      <c r="C1224" s="523"/>
      <c r="D1224" s="524" t="s">
        <v>3559</v>
      </c>
      <c r="E1224" s="525" t="s">
        <v>3560</v>
      </c>
      <c r="F1224" s="524" t="s">
        <v>2497</v>
      </c>
      <c r="G1224" s="525" t="s">
        <v>3952</v>
      </c>
      <c r="H1224" s="524" t="s">
        <v>4000</v>
      </c>
      <c r="I1224" s="525" t="s">
        <v>4001</v>
      </c>
      <c r="J1224" s="524" t="s">
        <v>2206</v>
      </c>
      <c r="K1224" s="527" t="s">
        <v>3963</v>
      </c>
      <c r="L1224" s="524" t="s">
        <v>1924</v>
      </c>
      <c r="M1224" s="527"/>
      <c r="N1224" s="524" t="s">
        <v>1924</v>
      </c>
      <c r="O1224" s="527"/>
      <c r="P1224" s="524" t="s">
        <v>1924</v>
      </c>
      <c r="Q1224" s="527"/>
      <c r="R1224" s="524" t="s">
        <v>1924</v>
      </c>
      <c r="S1224" s="527"/>
      <c r="T1224" s="524" t="s">
        <v>2733</v>
      </c>
      <c r="U1224" s="527" t="s">
        <v>3956</v>
      </c>
      <c r="V1224" s="524" t="s">
        <v>1924</v>
      </c>
      <c r="W1224" s="527"/>
      <c r="X1224" s="524" t="s">
        <v>1924</v>
      </c>
      <c r="Y1224" s="527"/>
      <c r="Z1224" s="528"/>
      <c r="AA1224" s="556"/>
      <c r="AB1224" s="528"/>
      <c r="AC1224" s="528"/>
      <c r="AD1224" s="528"/>
      <c r="AE1224" s="528"/>
      <c r="AF1224" s="528"/>
      <c r="AG1224" s="528"/>
      <c r="AH1224" s="528"/>
      <c r="AI1224" s="529" t="s">
        <v>1792</v>
      </c>
      <c r="AJ1224" s="529" t="s">
        <v>1792</v>
      </c>
      <c r="AK1224" s="523" t="s">
        <v>4002</v>
      </c>
      <c r="AL1224" s="523" t="s">
        <v>4005</v>
      </c>
    </row>
    <row r="1225" spans="1:38" ht="17.25" customHeight="1">
      <c r="A1225" s="518" t="str">
        <f t="shared" si="19"/>
        <v xml:space="preserve">A04AR100-00005 Finishing Work Door &amp; Window Work Steel Door w/ Steel Frame &amp; Vision Panel for Each Leaf (UoM: M2) Fire Protective Rating: 2-hrs     w/ Hardware &amp; Accessories  </v>
      </c>
      <c r="B1225" s="523" t="s">
        <v>4006</v>
      </c>
      <c r="C1225" s="523"/>
      <c r="D1225" s="524" t="s">
        <v>3559</v>
      </c>
      <c r="E1225" s="525" t="s">
        <v>3560</v>
      </c>
      <c r="F1225" s="524" t="s">
        <v>2497</v>
      </c>
      <c r="G1225" s="525" t="s">
        <v>3952</v>
      </c>
      <c r="H1225" s="524" t="s">
        <v>4000</v>
      </c>
      <c r="I1225" s="525" t="s">
        <v>4001</v>
      </c>
      <c r="J1225" s="524" t="s">
        <v>2215</v>
      </c>
      <c r="K1225" s="527" t="s">
        <v>3965</v>
      </c>
      <c r="L1225" s="524" t="s">
        <v>1924</v>
      </c>
      <c r="M1225" s="527"/>
      <c r="N1225" s="524" t="s">
        <v>1924</v>
      </c>
      <c r="O1225" s="527"/>
      <c r="P1225" s="524" t="s">
        <v>1924</v>
      </c>
      <c r="Q1225" s="527"/>
      <c r="R1225" s="524" t="s">
        <v>1924</v>
      </c>
      <c r="S1225" s="527"/>
      <c r="T1225" s="524" t="s">
        <v>2733</v>
      </c>
      <c r="U1225" s="527" t="s">
        <v>3956</v>
      </c>
      <c r="V1225" s="524" t="s">
        <v>1924</v>
      </c>
      <c r="W1225" s="527"/>
      <c r="X1225" s="524" t="s">
        <v>1924</v>
      </c>
      <c r="Y1225" s="527"/>
      <c r="Z1225" s="528"/>
      <c r="AA1225" s="556"/>
      <c r="AB1225" s="528"/>
      <c r="AC1225" s="528"/>
      <c r="AD1225" s="528"/>
      <c r="AE1225" s="528"/>
      <c r="AF1225" s="528"/>
      <c r="AG1225" s="528"/>
      <c r="AH1225" s="528"/>
      <c r="AI1225" s="529" t="s">
        <v>1792</v>
      </c>
      <c r="AJ1225" s="529" t="s">
        <v>1792</v>
      </c>
      <c r="AK1225" s="523" t="s">
        <v>4002</v>
      </c>
      <c r="AL1225" s="523" t="s">
        <v>4006</v>
      </c>
    </row>
    <row r="1226" spans="1:38" ht="17.25" customHeight="1">
      <c r="A1226" s="518" t="str">
        <f t="shared" si="19"/>
        <v xml:space="preserve">A04AR100-00006 Finishing Work Door &amp; Window Work Steel Door w/ Steel Frame &amp; Vision Panel for Each Leaf (UoM: M2) Fire Protective Rating: 3-hrs     w/ Hardware &amp; Accessories  </v>
      </c>
      <c r="B1226" s="523" t="s">
        <v>4007</v>
      </c>
      <c r="C1226" s="523"/>
      <c r="D1226" s="524" t="s">
        <v>3559</v>
      </c>
      <c r="E1226" s="525" t="s">
        <v>3560</v>
      </c>
      <c r="F1226" s="524" t="s">
        <v>2497</v>
      </c>
      <c r="G1226" s="525" t="s">
        <v>3952</v>
      </c>
      <c r="H1226" s="524" t="s">
        <v>4000</v>
      </c>
      <c r="I1226" s="525" t="s">
        <v>4001</v>
      </c>
      <c r="J1226" s="524" t="s">
        <v>3967</v>
      </c>
      <c r="K1226" s="527" t="s">
        <v>3968</v>
      </c>
      <c r="L1226" s="524" t="s">
        <v>1924</v>
      </c>
      <c r="M1226" s="527"/>
      <c r="N1226" s="524" t="s">
        <v>1924</v>
      </c>
      <c r="O1226" s="527"/>
      <c r="P1226" s="524" t="s">
        <v>1924</v>
      </c>
      <c r="Q1226" s="527"/>
      <c r="R1226" s="524" t="s">
        <v>1924</v>
      </c>
      <c r="S1226" s="527"/>
      <c r="T1226" s="524" t="s">
        <v>2733</v>
      </c>
      <c r="U1226" s="527" t="s">
        <v>3956</v>
      </c>
      <c r="V1226" s="524" t="s">
        <v>1924</v>
      </c>
      <c r="W1226" s="527"/>
      <c r="X1226" s="524" t="s">
        <v>1924</v>
      </c>
      <c r="Y1226" s="527"/>
      <c r="Z1226" s="528"/>
      <c r="AA1226" s="556"/>
      <c r="AB1226" s="528"/>
      <c r="AC1226" s="528"/>
      <c r="AD1226" s="528"/>
      <c r="AE1226" s="528"/>
      <c r="AF1226" s="528"/>
      <c r="AG1226" s="528"/>
      <c r="AH1226" s="528"/>
      <c r="AI1226" s="529" t="s">
        <v>1792</v>
      </c>
      <c r="AJ1226" s="529" t="s">
        <v>1792</v>
      </c>
      <c r="AK1226" s="523" t="s">
        <v>4002</v>
      </c>
      <c r="AL1226" s="523" t="s">
        <v>4007</v>
      </c>
    </row>
    <row r="1227" spans="1:38" ht="17.25" customHeight="1">
      <c r="A1227" s="518" t="str">
        <f t="shared" si="19"/>
        <v xml:space="preserve">A04AR101-00001 Finishing Work Door &amp; Window Work Steel Door w/ Steel Frame &amp; Vision Panel for Each Leaf (UoM: EA) Fire Protective Rating: N/A, Single Door     w/ Hardware &amp; Accessories  </v>
      </c>
      <c r="B1227" s="523" t="s">
        <v>4008</v>
      </c>
      <c r="C1227" s="523"/>
      <c r="D1227" s="524" t="s">
        <v>3559</v>
      </c>
      <c r="E1227" s="525" t="s">
        <v>3560</v>
      </c>
      <c r="F1227" s="524" t="s">
        <v>2497</v>
      </c>
      <c r="G1227" s="525" t="s">
        <v>3952</v>
      </c>
      <c r="H1227" s="524" t="s">
        <v>4009</v>
      </c>
      <c r="I1227" s="525" t="s">
        <v>4010</v>
      </c>
      <c r="J1227" s="524" t="s">
        <v>2064</v>
      </c>
      <c r="K1227" s="527" t="s">
        <v>3972</v>
      </c>
      <c r="L1227" s="524" t="s">
        <v>1924</v>
      </c>
      <c r="M1227" s="527"/>
      <c r="N1227" s="524" t="s">
        <v>1924</v>
      </c>
      <c r="O1227" s="527"/>
      <c r="P1227" s="524" t="s">
        <v>1924</v>
      </c>
      <c r="Q1227" s="527"/>
      <c r="R1227" s="524" t="s">
        <v>1924</v>
      </c>
      <c r="S1227" s="527"/>
      <c r="T1227" s="524" t="s">
        <v>2733</v>
      </c>
      <c r="U1227" s="527" t="s">
        <v>3956</v>
      </c>
      <c r="V1227" s="524" t="s">
        <v>1924</v>
      </c>
      <c r="W1227" s="527"/>
      <c r="X1227" s="524" t="s">
        <v>1924</v>
      </c>
      <c r="Y1227" s="527"/>
      <c r="Z1227" s="528"/>
      <c r="AA1227" s="528" t="s">
        <v>3973</v>
      </c>
      <c r="AB1227" s="528"/>
      <c r="AC1227" s="528"/>
      <c r="AD1227" s="528"/>
      <c r="AE1227" s="528"/>
      <c r="AF1227" s="528"/>
      <c r="AG1227" s="528"/>
      <c r="AH1227" s="528"/>
      <c r="AI1227" s="529" t="s">
        <v>2538</v>
      </c>
      <c r="AJ1227" s="529" t="s">
        <v>2538</v>
      </c>
      <c r="AK1227" s="523" t="s">
        <v>4011</v>
      </c>
      <c r="AL1227" s="523" t="s">
        <v>4008</v>
      </c>
    </row>
    <row r="1228" spans="1:38" ht="17.25" customHeight="1">
      <c r="A1228" s="518" t="str">
        <f t="shared" si="19"/>
        <v xml:space="preserve">A04AR101-00002 Finishing Work Door &amp; Window Work Steel Door w/ Steel Frame &amp; Vision Panel for Each Leaf (UoM: EA) Fire Protective Rating: N/A, Double Door     w/ Hardware &amp; Accessories  </v>
      </c>
      <c r="B1228" s="523" t="s">
        <v>4012</v>
      </c>
      <c r="C1228" s="523"/>
      <c r="D1228" s="524" t="s">
        <v>3559</v>
      </c>
      <c r="E1228" s="525" t="s">
        <v>3560</v>
      </c>
      <c r="F1228" s="524" t="s">
        <v>2497</v>
      </c>
      <c r="G1228" s="525" t="s">
        <v>3952</v>
      </c>
      <c r="H1228" s="524" t="s">
        <v>4009</v>
      </c>
      <c r="I1228" s="525" t="s">
        <v>4010</v>
      </c>
      <c r="J1228" s="524" t="s">
        <v>2109</v>
      </c>
      <c r="K1228" s="527" t="s">
        <v>3976</v>
      </c>
      <c r="L1228" s="524" t="s">
        <v>1924</v>
      </c>
      <c r="M1228" s="527"/>
      <c r="N1228" s="524" t="s">
        <v>1924</v>
      </c>
      <c r="O1228" s="527"/>
      <c r="P1228" s="524" t="s">
        <v>1924</v>
      </c>
      <c r="Q1228" s="527"/>
      <c r="R1228" s="524" t="s">
        <v>1924</v>
      </c>
      <c r="S1228" s="527"/>
      <c r="T1228" s="524" t="s">
        <v>2733</v>
      </c>
      <c r="U1228" s="527" t="s">
        <v>3956</v>
      </c>
      <c r="V1228" s="524" t="s">
        <v>1924</v>
      </c>
      <c r="W1228" s="527"/>
      <c r="X1228" s="524" t="s">
        <v>1924</v>
      </c>
      <c r="Y1228" s="527"/>
      <c r="Z1228" s="528"/>
      <c r="AA1228" s="528" t="s">
        <v>3973</v>
      </c>
      <c r="AB1228" s="528"/>
      <c r="AC1228" s="528"/>
      <c r="AD1228" s="528"/>
      <c r="AE1228" s="528"/>
      <c r="AF1228" s="528"/>
      <c r="AG1228" s="528"/>
      <c r="AH1228" s="528"/>
      <c r="AI1228" s="529" t="s">
        <v>2538</v>
      </c>
      <c r="AJ1228" s="529" t="s">
        <v>2538</v>
      </c>
      <c r="AK1228" s="523" t="s">
        <v>4011</v>
      </c>
      <c r="AL1228" s="523" t="s">
        <v>4012</v>
      </c>
    </row>
    <row r="1229" spans="1:38" ht="17.25" customHeight="1">
      <c r="A1229" s="518" t="str">
        <f t="shared" si="19"/>
        <v xml:space="preserve">A04AR101-00003 Finishing Work Door &amp; Window Work Steel Door w/ Steel Frame &amp; Vision Panel for Each Leaf (UoM: EA) Fire Protective Rating: 0.5-hr, Single Door     w/ Hardware &amp; Accessories  </v>
      </c>
      <c r="B1229" s="523" t="s">
        <v>4013</v>
      </c>
      <c r="C1229" s="523"/>
      <c r="D1229" s="524" t="s">
        <v>3559</v>
      </c>
      <c r="E1229" s="525" t="s">
        <v>3560</v>
      </c>
      <c r="F1229" s="524" t="s">
        <v>2497</v>
      </c>
      <c r="G1229" s="525" t="s">
        <v>3952</v>
      </c>
      <c r="H1229" s="524" t="s">
        <v>4009</v>
      </c>
      <c r="I1229" s="525" t="s">
        <v>4010</v>
      </c>
      <c r="J1229" s="524" t="s">
        <v>2115</v>
      </c>
      <c r="K1229" s="527" t="s">
        <v>3978</v>
      </c>
      <c r="L1229" s="524" t="s">
        <v>1924</v>
      </c>
      <c r="M1229" s="527"/>
      <c r="N1229" s="524" t="s">
        <v>1924</v>
      </c>
      <c r="O1229" s="527"/>
      <c r="P1229" s="524" t="s">
        <v>1924</v>
      </c>
      <c r="Q1229" s="527"/>
      <c r="R1229" s="524" t="s">
        <v>1924</v>
      </c>
      <c r="S1229" s="527"/>
      <c r="T1229" s="524" t="s">
        <v>2733</v>
      </c>
      <c r="U1229" s="527" t="s">
        <v>3956</v>
      </c>
      <c r="V1229" s="524" t="s">
        <v>1924</v>
      </c>
      <c r="W1229" s="527"/>
      <c r="X1229" s="524" t="s">
        <v>1924</v>
      </c>
      <c r="Y1229" s="527"/>
      <c r="Z1229" s="528"/>
      <c r="AA1229" s="528" t="s">
        <v>3973</v>
      </c>
      <c r="AB1229" s="528"/>
      <c r="AC1229" s="528"/>
      <c r="AD1229" s="528"/>
      <c r="AE1229" s="528"/>
      <c r="AF1229" s="528"/>
      <c r="AG1229" s="528"/>
      <c r="AH1229" s="528"/>
      <c r="AI1229" s="529" t="s">
        <v>2538</v>
      </c>
      <c r="AJ1229" s="529" t="s">
        <v>2538</v>
      </c>
      <c r="AK1229" s="523" t="s">
        <v>4011</v>
      </c>
      <c r="AL1229" s="523" t="s">
        <v>4013</v>
      </c>
    </row>
    <row r="1230" spans="1:38" ht="17.25" customHeight="1">
      <c r="A1230" s="518" t="str">
        <f t="shared" si="19"/>
        <v xml:space="preserve">A04AR101-00004 Finishing Work Door &amp; Window Work Steel Door w/ Steel Frame &amp; Vision Panel for Each Leaf (UoM: EA) Fire Protective Rating: 0.5-hr, Double Door     w/ Hardware &amp; Accessories  </v>
      </c>
      <c r="B1230" s="523" t="s">
        <v>4014</v>
      </c>
      <c r="C1230" s="523"/>
      <c r="D1230" s="524" t="s">
        <v>3559</v>
      </c>
      <c r="E1230" s="525" t="s">
        <v>3560</v>
      </c>
      <c r="F1230" s="524" t="s">
        <v>2497</v>
      </c>
      <c r="G1230" s="525" t="s">
        <v>3952</v>
      </c>
      <c r="H1230" s="524" t="s">
        <v>4009</v>
      </c>
      <c r="I1230" s="525" t="s">
        <v>4010</v>
      </c>
      <c r="J1230" s="524" t="s">
        <v>2118</v>
      </c>
      <c r="K1230" s="527" t="s">
        <v>3980</v>
      </c>
      <c r="L1230" s="524" t="s">
        <v>1924</v>
      </c>
      <c r="M1230" s="527"/>
      <c r="N1230" s="524" t="s">
        <v>1924</v>
      </c>
      <c r="O1230" s="527"/>
      <c r="P1230" s="524" t="s">
        <v>1924</v>
      </c>
      <c r="Q1230" s="527"/>
      <c r="R1230" s="524" t="s">
        <v>1924</v>
      </c>
      <c r="S1230" s="527"/>
      <c r="T1230" s="524" t="s">
        <v>2733</v>
      </c>
      <c r="U1230" s="527" t="s">
        <v>3956</v>
      </c>
      <c r="V1230" s="524" t="s">
        <v>1924</v>
      </c>
      <c r="W1230" s="527"/>
      <c r="X1230" s="524" t="s">
        <v>1924</v>
      </c>
      <c r="Y1230" s="527"/>
      <c r="Z1230" s="528"/>
      <c r="AA1230" s="528" t="s">
        <v>3973</v>
      </c>
      <c r="AB1230" s="528"/>
      <c r="AC1230" s="528"/>
      <c r="AD1230" s="528"/>
      <c r="AE1230" s="528"/>
      <c r="AF1230" s="528"/>
      <c r="AG1230" s="528"/>
      <c r="AH1230" s="528"/>
      <c r="AI1230" s="529" t="s">
        <v>2538</v>
      </c>
      <c r="AJ1230" s="529" t="s">
        <v>2538</v>
      </c>
      <c r="AK1230" s="523" t="s">
        <v>4011</v>
      </c>
      <c r="AL1230" s="523" t="s">
        <v>4014</v>
      </c>
    </row>
    <row r="1231" spans="1:38" ht="17.25" customHeight="1">
      <c r="A1231" s="518" t="str">
        <f t="shared" si="19"/>
        <v xml:space="preserve">A04AR101-00005 Finishing Work Door &amp; Window Work Steel Door w/ Steel Frame &amp; Vision Panel for Each Leaf (UoM: EA) Fire Protective Rating: 1-hr, Single Door     w/ Hardware &amp; Accessories  </v>
      </c>
      <c r="B1231" s="523" t="s">
        <v>4015</v>
      </c>
      <c r="C1231" s="523"/>
      <c r="D1231" s="524" t="s">
        <v>3559</v>
      </c>
      <c r="E1231" s="525" t="s">
        <v>3560</v>
      </c>
      <c r="F1231" s="524" t="s">
        <v>2497</v>
      </c>
      <c r="G1231" s="525" t="s">
        <v>3952</v>
      </c>
      <c r="H1231" s="524" t="s">
        <v>4009</v>
      </c>
      <c r="I1231" s="525" t="s">
        <v>4010</v>
      </c>
      <c r="J1231" s="524" t="s">
        <v>2082</v>
      </c>
      <c r="K1231" s="527" t="s">
        <v>3982</v>
      </c>
      <c r="L1231" s="524" t="s">
        <v>1924</v>
      </c>
      <c r="M1231" s="527"/>
      <c r="N1231" s="524" t="s">
        <v>1924</v>
      </c>
      <c r="O1231" s="527"/>
      <c r="P1231" s="524" t="s">
        <v>1924</v>
      </c>
      <c r="Q1231" s="527"/>
      <c r="R1231" s="524" t="s">
        <v>1924</v>
      </c>
      <c r="S1231" s="527"/>
      <c r="T1231" s="524" t="s">
        <v>2733</v>
      </c>
      <c r="U1231" s="527" t="s">
        <v>3956</v>
      </c>
      <c r="V1231" s="524" t="s">
        <v>1924</v>
      </c>
      <c r="W1231" s="527"/>
      <c r="X1231" s="524" t="s">
        <v>1924</v>
      </c>
      <c r="Y1231" s="527"/>
      <c r="Z1231" s="528"/>
      <c r="AA1231" s="528" t="s">
        <v>3973</v>
      </c>
      <c r="AB1231" s="528"/>
      <c r="AC1231" s="528"/>
      <c r="AD1231" s="528"/>
      <c r="AE1231" s="528"/>
      <c r="AF1231" s="528"/>
      <c r="AG1231" s="528"/>
      <c r="AH1231" s="528"/>
      <c r="AI1231" s="529" t="s">
        <v>2538</v>
      </c>
      <c r="AJ1231" s="529" t="s">
        <v>2538</v>
      </c>
      <c r="AK1231" s="523" t="s">
        <v>4011</v>
      </c>
      <c r="AL1231" s="523" t="s">
        <v>4015</v>
      </c>
    </row>
    <row r="1232" spans="1:38" ht="17.25" customHeight="1">
      <c r="A1232" s="518" t="str">
        <f t="shared" si="19"/>
        <v xml:space="preserve">A04AR101-00006 Finishing Work Door &amp; Window Work Steel Door w/ Steel Frame &amp; Vision Panel for Each Leaf (UoM: EA) Fire Protective Rating: 1-hr, Double Door     w/ Hardware &amp; Accessories  </v>
      </c>
      <c r="B1232" s="523" t="s">
        <v>4016</v>
      </c>
      <c r="C1232" s="523"/>
      <c r="D1232" s="524" t="s">
        <v>3559</v>
      </c>
      <c r="E1232" s="525" t="s">
        <v>3560</v>
      </c>
      <c r="F1232" s="524" t="s">
        <v>2497</v>
      </c>
      <c r="G1232" s="525" t="s">
        <v>3952</v>
      </c>
      <c r="H1232" s="524" t="s">
        <v>4009</v>
      </c>
      <c r="I1232" s="525" t="s">
        <v>4010</v>
      </c>
      <c r="J1232" s="524" t="s">
        <v>2203</v>
      </c>
      <c r="K1232" s="527" t="s">
        <v>3984</v>
      </c>
      <c r="L1232" s="524" t="s">
        <v>1924</v>
      </c>
      <c r="M1232" s="527"/>
      <c r="N1232" s="524" t="s">
        <v>1924</v>
      </c>
      <c r="O1232" s="527"/>
      <c r="P1232" s="524" t="s">
        <v>1924</v>
      </c>
      <c r="Q1232" s="527"/>
      <c r="R1232" s="524" t="s">
        <v>1924</v>
      </c>
      <c r="S1232" s="527"/>
      <c r="T1232" s="524" t="s">
        <v>2733</v>
      </c>
      <c r="U1232" s="527" t="s">
        <v>3956</v>
      </c>
      <c r="V1232" s="524" t="s">
        <v>1924</v>
      </c>
      <c r="W1232" s="527"/>
      <c r="X1232" s="524" t="s">
        <v>1924</v>
      </c>
      <c r="Y1232" s="527"/>
      <c r="Z1232" s="528"/>
      <c r="AA1232" s="528" t="s">
        <v>3973</v>
      </c>
      <c r="AB1232" s="528"/>
      <c r="AC1232" s="528"/>
      <c r="AD1232" s="528"/>
      <c r="AE1232" s="528"/>
      <c r="AF1232" s="528"/>
      <c r="AG1232" s="528"/>
      <c r="AH1232" s="528"/>
      <c r="AI1232" s="529" t="s">
        <v>2538</v>
      </c>
      <c r="AJ1232" s="529" t="s">
        <v>2538</v>
      </c>
      <c r="AK1232" s="523" t="s">
        <v>4011</v>
      </c>
      <c r="AL1232" s="523" t="s">
        <v>4016</v>
      </c>
    </row>
    <row r="1233" spans="1:38" ht="17.25" customHeight="1">
      <c r="A1233" s="518" t="str">
        <f t="shared" si="19"/>
        <v xml:space="preserve">A04AR101-00007 Finishing Work Door &amp; Window Work Steel Door w/ Steel Frame &amp; Vision Panel for Each Leaf (UoM: EA) Fire Protective Rating: 1.5-hrs, Single Door     w/ Hardware &amp; Accessories  </v>
      </c>
      <c r="B1233" s="523" t="s">
        <v>4017</v>
      </c>
      <c r="C1233" s="523"/>
      <c r="D1233" s="524" t="s">
        <v>3559</v>
      </c>
      <c r="E1233" s="525" t="s">
        <v>3560</v>
      </c>
      <c r="F1233" s="524" t="s">
        <v>2497</v>
      </c>
      <c r="G1233" s="525" t="s">
        <v>3952</v>
      </c>
      <c r="H1233" s="524" t="s">
        <v>4009</v>
      </c>
      <c r="I1233" s="525" t="s">
        <v>4010</v>
      </c>
      <c r="J1233" s="524" t="s">
        <v>2209</v>
      </c>
      <c r="K1233" s="527" t="s">
        <v>3986</v>
      </c>
      <c r="L1233" s="524" t="s">
        <v>1924</v>
      </c>
      <c r="M1233" s="527"/>
      <c r="N1233" s="524" t="s">
        <v>1924</v>
      </c>
      <c r="O1233" s="527"/>
      <c r="P1233" s="524" t="s">
        <v>1924</v>
      </c>
      <c r="Q1233" s="527"/>
      <c r="R1233" s="524" t="s">
        <v>1924</v>
      </c>
      <c r="S1233" s="527"/>
      <c r="T1233" s="524" t="s">
        <v>2733</v>
      </c>
      <c r="U1233" s="527" t="s">
        <v>3956</v>
      </c>
      <c r="V1233" s="524" t="s">
        <v>1924</v>
      </c>
      <c r="W1233" s="527"/>
      <c r="X1233" s="524" t="s">
        <v>1924</v>
      </c>
      <c r="Y1233" s="527"/>
      <c r="Z1233" s="528"/>
      <c r="AA1233" s="528" t="s">
        <v>3973</v>
      </c>
      <c r="AB1233" s="528"/>
      <c r="AC1233" s="528"/>
      <c r="AD1233" s="528"/>
      <c r="AE1233" s="528"/>
      <c r="AF1233" s="528"/>
      <c r="AG1233" s="528"/>
      <c r="AH1233" s="528"/>
      <c r="AI1233" s="529" t="s">
        <v>2538</v>
      </c>
      <c r="AJ1233" s="529" t="s">
        <v>2538</v>
      </c>
      <c r="AK1233" s="523" t="s">
        <v>4011</v>
      </c>
      <c r="AL1233" s="523" t="s">
        <v>4017</v>
      </c>
    </row>
    <row r="1234" spans="1:38" ht="17.25" customHeight="1">
      <c r="A1234" s="518" t="str">
        <f t="shared" si="19"/>
        <v xml:space="preserve">A04AR101-00008 Finishing Work Door &amp; Window Work Steel Door w/ Steel Frame &amp; Vision Panel for Each Leaf (UoM: EA) Fire Protective Rating: 1.5-hrs, Double Door     w/ Hardware &amp; Accessories  </v>
      </c>
      <c r="B1234" s="523" t="s">
        <v>4018</v>
      </c>
      <c r="C1234" s="523"/>
      <c r="D1234" s="524" t="s">
        <v>3559</v>
      </c>
      <c r="E1234" s="525" t="s">
        <v>3560</v>
      </c>
      <c r="F1234" s="524" t="s">
        <v>2497</v>
      </c>
      <c r="G1234" s="525" t="s">
        <v>3952</v>
      </c>
      <c r="H1234" s="524" t="s">
        <v>4009</v>
      </c>
      <c r="I1234" s="525" t="s">
        <v>4010</v>
      </c>
      <c r="J1234" s="524" t="s">
        <v>2212</v>
      </c>
      <c r="K1234" s="527" t="s">
        <v>3988</v>
      </c>
      <c r="L1234" s="524" t="s">
        <v>1924</v>
      </c>
      <c r="M1234" s="527"/>
      <c r="N1234" s="524" t="s">
        <v>1924</v>
      </c>
      <c r="O1234" s="527"/>
      <c r="P1234" s="524" t="s">
        <v>1924</v>
      </c>
      <c r="Q1234" s="527"/>
      <c r="R1234" s="524" t="s">
        <v>1924</v>
      </c>
      <c r="S1234" s="527"/>
      <c r="T1234" s="524" t="s">
        <v>2733</v>
      </c>
      <c r="U1234" s="527" t="s">
        <v>3956</v>
      </c>
      <c r="V1234" s="524" t="s">
        <v>1924</v>
      </c>
      <c r="W1234" s="527"/>
      <c r="X1234" s="524" t="s">
        <v>1924</v>
      </c>
      <c r="Y1234" s="527"/>
      <c r="Z1234" s="528"/>
      <c r="AA1234" s="528" t="s">
        <v>3973</v>
      </c>
      <c r="AB1234" s="528"/>
      <c r="AC1234" s="528"/>
      <c r="AD1234" s="528"/>
      <c r="AE1234" s="528"/>
      <c r="AF1234" s="528"/>
      <c r="AG1234" s="528"/>
      <c r="AH1234" s="528"/>
      <c r="AI1234" s="529" t="s">
        <v>2538</v>
      </c>
      <c r="AJ1234" s="529" t="s">
        <v>2538</v>
      </c>
      <c r="AK1234" s="523" t="s">
        <v>4011</v>
      </c>
      <c r="AL1234" s="523" t="s">
        <v>4018</v>
      </c>
    </row>
    <row r="1235" spans="1:38" ht="17.25" customHeight="1">
      <c r="A1235" s="518" t="str">
        <f t="shared" si="19"/>
        <v xml:space="preserve">A04AR101-00009 Finishing Work Door &amp; Window Work Steel Door w/ Steel Frame &amp; Vision Panel for Each Leaf (UoM: EA) Fire Protective Rating: 2-hrs, Single Door     w/ Hardware &amp; Accessories  </v>
      </c>
      <c r="B1235" s="523" t="s">
        <v>4019</v>
      </c>
      <c r="C1235" s="523"/>
      <c r="D1235" s="524" t="s">
        <v>3559</v>
      </c>
      <c r="E1235" s="525" t="s">
        <v>3560</v>
      </c>
      <c r="F1235" s="524" t="s">
        <v>2497</v>
      </c>
      <c r="G1235" s="525" t="s">
        <v>3952</v>
      </c>
      <c r="H1235" s="524" t="s">
        <v>4009</v>
      </c>
      <c r="I1235" s="525" t="s">
        <v>4010</v>
      </c>
      <c r="J1235" s="524" t="s">
        <v>2218</v>
      </c>
      <c r="K1235" s="527" t="s">
        <v>3990</v>
      </c>
      <c r="L1235" s="524" t="s">
        <v>1924</v>
      </c>
      <c r="M1235" s="527"/>
      <c r="N1235" s="524" t="s">
        <v>1924</v>
      </c>
      <c r="O1235" s="527"/>
      <c r="P1235" s="524" t="s">
        <v>1924</v>
      </c>
      <c r="Q1235" s="527"/>
      <c r="R1235" s="524" t="s">
        <v>1924</v>
      </c>
      <c r="S1235" s="527"/>
      <c r="T1235" s="524" t="s">
        <v>2733</v>
      </c>
      <c r="U1235" s="527" t="s">
        <v>3956</v>
      </c>
      <c r="V1235" s="524" t="s">
        <v>1924</v>
      </c>
      <c r="W1235" s="527"/>
      <c r="X1235" s="524" t="s">
        <v>1924</v>
      </c>
      <c r="Y1235" s="527"/>
      <c r="Z1235" s="528"/>
      <c r="AA1235" s="528" t="s">
        <v>3973</v>
      </c>
      <c r="AB1235" s="528"/>
      <c r="AC1235" s="528"/>
      <c r="AD1235" s="528"/>
      <c r="AE1235" s="528"/>
      <c r="AF1235" s="528"/>
      <c r="AG1235" s="528"/>
      <c r="AH1235" s="528"/>
      <c r="AI1235" s="529" t="s">
        <v>2538</v>
      </c>
      <c r="AJ1235" s="529" t="s">
        <v>2538</v>
      </c>
      <c r="AK1235" s="523" t="s">
        <v>4011</v>
      </c>
      <c r="AL1235" s="523" t="s">
        <v>4019</v>
      </c>
    </row>
    <row r="1236" spans="1:38" ht="17.25" customHeight="1">
      <c r="A1236" s="518" t="str">
        <f t="shared" si="19"/>
        <v xml:space="preserve">A04AR101-00010 Finishing Work Door &amp; Window Work Steel Door w/ Steel Frame &amp; Vision Panel for Each Leaf (UoM: EA) Fire Protective Rating: 2-hrs, Double Door     w/ Hardware &amp; Accessories  </v>
      </c>
      <c r="B1236" s="523" t="s">
        <v>4020</v>
      </c>
      <c r="C1236" s="523"/>
      <c r="D1236" s="524" t="s">
        <v>3559</v>
      </c>
      <c r="E1236" s="525" t="s">
        <v>3560</v>
      </c>
      <c r="F1236" s="524" t="s">
        <v>2497</v>
      </c>
      <c r="G1236" s="525" t="s">
        <v>3952</v>
      </c>
      <c r="H1236" s="524" t="s">
        <v>4009</v>
      </c>
      <c r="I1236" s="525" t="s">
        <v>4010</v>
      </c>
      <c r="J1236" s="524" t="s">
        <v>2221</v>
      </c>
      <c r="K1236" s="527" t="s">
        <v>3992</v>
      </c>
      <c r="L1236" s="524" t="s">
        <v>1924</v>
      </c>
      <c r="M1236" s="527"/>
      <c r="N1236" s="524" t="s">
        <v>1924</v>
      </c>
      <c r="O1236" s="527"/>
      <c r="P1236" s="524" t="s">
        <v>1924</v>
      </c>
      <c r="Q1236" s="527"/>
      <c r="R1236" s="524" t="s">
        <v>1924</v>
      </c>
      <c r="S1236" s="527"/>
      <c r="T1236" s="524" t="s">
        <v>2733</v>
      </c>
      <c r="U1236" s="527" t="s">
        <v>3956</v>
      </c>
      <c r="V1236" s="524" t="s">
        <v>1924</v>
      </c>
      <c r="W1236" s="527"/>
      <c r="X1236" s="524" t="s">
        <v>1924</v>
      </c>
      <c r="Y1236" s="527"/>
      <c r="Z1236" s="528"/>
      <c r="AA1236" s="528" t="s">
        <v>3973</v>
      </c>
      <c r="AB1236" s="528"/>
      <c r="AC1236" s="528"/>
      <c r="AD1236" s="528"/>
      <c r="AE1236" s="528"/>
      <c r="AF1236" s="528"/>
      <c r="AG1236" s="528"/>
      <c r="AH1236" s="528"/>
      <c r="AI1236" s="529" t="s">
        <v>2538</v>
      </c>
      <c r="AJ1236" s="529" t="s">
        <v>2538</v>
      </c>
      <c r="AK1236" s="523" t="s">
        <v>4011</v>
      </c>
      <c r="AL1236" s="523" t="s">
        <v>4020</v>
      </c>
    </row>
    <row r="1237" spans="1:38" ht="17.25" customHeight="1">
      <c r="A1237" s="518" t="str">
        <f t="shared" si="19"/>
        <v xml:space="preserve">A04AR101-00011 Finishing Work Door &amp; Window Work Steel Door w/ Steel Frame &amp; Vision Panel for Each Leaf (UoM: EA) Fire Protective Rating: 3-hrs, Single Door     w/ Hardware &amp; Accessories  </v>
      </c>
      <c r="B1237" s="523" t="s">
        <v>4021</v>
      </c>
      <c r="C1237" s="523"/>
      <c r="D1237" s="524" t="s">
        <v>3559</v>
      </c>
      <c r="E1237" s="525" t="s">
        <v>3560</v>
      </c>
      <c r="F1237" s="524" t="s">
        <v>2497</v>
      </c>
      <c r="G1237" s="525" t="s">
        <v>3952</v>
      </c>
      <c r="H1237" s="524" t="s">
        <v>4009</v>
      </c>
      <c r="I1237" s="525" t="s">
        <v>4010</v>
      </c>
      <c r="J1237" s="524" t="s">
        <v>3994</v>
      </c>
      <c r="K1237" s="527" t="s">
        <v>3995</v>
      </c>
      <c r="L1237" s="524" t="s">
        <v>1924</v>
      </c>
      <c r="M1237" s="527"/>
      <c r="N1237" s="524" t="s">
        <v>1924</v>
      </c>
      <c r="O1237" s="527"/>
      <c r="P1237" s="524" t="s">
        <v>1924</v>
      </c>
      <c r="Q1237" s="527"/>
      <c r="R1237" s="524" t="s">
        <v>1924</v>
      </c>
      <c r="S1237" s="527"/>
      <c r="T1237" s="524" t="s">
        <v>2733</v>
      </c>
      <c r="U1237" s="527" t="s">
        <v>3956</v>
      </c>
      <c r="V1237" s="524" t="s">
        <v>1924</v>
      </c>
      <c r="W1237" s="527"/>
      <c r="X1237" s="524" t="s">
        <v>1924</v>
      </c>
      <c r="Y1237" s="527"/>
      <c r="Z1237" s="528"/>
      <c r="AA1237" s="528" t="s">
        <v>3973</v>
      </c>
      <c r="AB1237" s="528"/>
      <c r="AC1237" s="528"/>
      <c r="AD1237" s="528"/>
      <c r="AE1237" s="528"/>
      <c r="AF1237" s="528"/>
      <c r="AG1237" s="528"/>
      <c r="AH1237" s="528"/>
      <c r="AI1237" s="529" t="s">
        <v>2538</v>
      </c>
      <c r="AJ1237" s="529" t="s">
        <v>2538</v>
      </c>
      <c r="AK1237" s="523" t="s">
        <v>4011</v>
      </c>
      <c r="AL1237" s="523" t="s">
        <v>4021</v>
      </c>
    </row>
    <row r="1238" spans="1:38" ht="17.25" customHeight="1">
      <c r="A1238" s="518" t="str">
        <f t="shared" si="19"/>
        <v xml:space="preserve">A04AR101-00012 Finishing Work Door &amp; Window Work Steel Door w/ Steel Frame &amp; Vision Panel for Each Leaf (UoM: EA) Fire Protective Rating: 3-hrs, Double Door     w/ Hardware &amp; Accessories  </v>
      </c>
      <c r="B1238" s="523" t="s">
        <v>4022</v>
      </c>
      <c r="C1238" s="523"/>
      <c r="D1238" s="524" t="s">
        <v>3559</v>
      </c>
      <c r="E1238" s="525" t="s">
        <v>3560</v>
      </c>
      <c r="F1238" s="524" t="s">
        <v>2497</v>
      </c>
      <c r="G1238" s="525" t="s">
        <v>3952</v>
      </c>
      <c r="H1238" s="524" t="s">
        <v>4009</v>
      </c>
      <c r="I1238" s="525" t="s">
        <v>4010</v>
      </c>
      <c r="J1238" s="524" t="s">
        <v>3997</v>
      </c>
      <c r="K1238" s="527" t="s">
        <v>3998</v>
      </c>
      <c r="L1238" s="524" t="s">
        <v>1924</v>
      </c>
      <c r="M1238" s="527"/>
      <c r="N1238" s="524" t="s">
        <v>1924</v>
      </c>
      <c r="O1238" s="527"/>
      <c r="P1238" s="524" t="s">
        <v>1924</v>
      </c>
      <c r="Q1238" s="527"/>
      <c r="R1238" s="524" t="s">
        <v>1924</v>
      </c>
      <c r="S1238" s="527"/>
      <c r="T1238" s="524" t="s">
        <v>2733</v>
      </c>
      <c r="U1238" s="527" t="s">
        <v>3956</v>
      </c>
      <c r="V1238" s="524" t="s">
        <v>1924</v>
      </c>
      <c r="W1238" s="527"/>
      <c r="X1238" s="524" t="s">
        <v>1924</v>
      </c>
      <c r="Y1238" s="527"/>
      <c r="Z1238" s="528"/>
      <c r="AA1238" s="528" t="s">
        <v>3973</v>
      </c>
      <c r="AB1238" s="528"/>
      <c r="AC1238" s="528"/>
      <c r="AD1238" s="528"/>
      <c r="AE1238" s="528"/>
      <c r="AF1238" s="528"/>
      <c r="AG1238" s="528"/>
      <c r="AH1238" s="528"/>
      <c r="AI1238" s="529" t="s">
        <v>2538</v>
      </c>
      <c r="AJ1238" s="529" t="s">
        <v>2538</v>
      </c>
      <c r="AK1238" s="523" t="s">
        <v>4011</v>
      </c>
      <c r="AL1238" s="523" t="s">
        <v>4022</v>
      </c>
    </row>
    <row r="1239" spans="1:38" ht="17.25" customHeight="1">
      <c r="A1239" s="518" t="str">
        <f t="shared" si="19"/>
        <v xml:space="preserve">A04AR102-00001 Finishing Work Door &amp; Window Work Steel Door w/ Steel Frame &amp; Panic Bar (UoM: M2) Fire Protective Rating: N/A     w/ Hardware &amp; Accessories  </v>
      </c>
      <c r="B1239" s="523" t="s">
        <v>4023</v>
      </c>
      <c r="C1239" s="523"/>
      <c r="D1239" s="524" t="s">
        <v>3559</v>
      </c>
      <c r="E1239" s="525" t="s">
        <v>3560</v>
      </c>
      <c r="F1239" s="524" t="s">
        <v>2497</v>
      </c>
      <c r="G1239" s="525" t="s">
        <v>3952</v>
      </c>
      <c r="H1239" s="524" t="s">
        <v>4024</v>
      </c>
      <c r="I1239" s="525" t="s">
        <v>4025</v>
      </c>
      <c r="J1239" s="524" t="s">
        <v>2061</v>
      </c>
      <c r="K1239" s="527" t="s">
        <v>3955</v>
      </c>
      <c r="L1239" s="524" t="s">
        <v>1924</v>
      </c>
      <c r="M1239" s="527"/>
      <c r="N1239" s="524" t="s">
        <v>1924</v>
      </c>
      <c r="O1239" s="527"/>
      <c r="P1239" s="524" t="s">
        <v>1924</v>
      </c>
      <c r="Q1239" s="527"/>
      <c r="R1239" s="524" t="s">
        <v>1924</v>
      </c>
      <c r="S1239" s="527"/>
      <c r="T1239" s="524" t="s">
        <v>2733</v>
      </c>
      <c r="U1239" s="527" t="s">
        <v>3956</v>
      </c>
      <c r="V1239" s="524" t="s">
        <v>1924</v>
      </c>
      <c r="W1239" s="527"/>
      <c r="X1239" s="524" t="s">
        <v>1924</v>
      </c>
      <c r="Y1239" s="527"/>
      <c r="Z1239" s="528"/>
      <c r="AA1239" s="556"/>
      <c r="AB1239" s="528"/>
      <c r="AC1239" s="528"/>
      <c r="AD1239" s="528"/>
      <c r="AE1239" s="528"/>
      <c r="AF1239" s="528"/>
      <c r="AG1239" s="528"/>
      <c r="AH1239" s="528"/>
      <c r="AI1239" s="529" t="s">
        <v>1792</v>
      </c>
      <c r="AJ1239" s="529" t="s">
        <v>1792</v>
      </c>
      <c r="AK1239" s="523" t="s">
        <v>4026</v>
      </c>
      <c r="AL1239" s="523" t="s">
        <v>4023</v>
      </c>
    </row>
    <row r="1240" spans="1:38" ht="17.25" customHeight="1">
      <c r="A1240" s="518" t="str">
        <f t="shared" si="19"/>
        <v xml:space="preserve">A04AR102-00002 Finishing Work Door &amp; Window Work Steel Door w/ Steel Frame &amp; Panic Bar (UoM: M2) Fire Protective Rating: 0.5-hr     w/ Hardware &amp; Accessories  </v>
      </c>
      <c r="B1240" s="523" t="s">
        <v>4027</v>
      </c>
      <c r="C1240" s="523"/>
      <c r="D1240" s="524" t="s">
        <v>3559</v>
      </c>
      <c r="E1240" s="525" t="s">
        <v>3560</v>
      </c>
      <c r="F1240" s="524" t="s">
        <v>2497</v>
      </c>
      <c r="G1240" s="525" t="s">
        <v>3952</v>
      </c>
      <c r="H1240" s="524" t="s">
        <v>4024</v>
      </c>
      <c r="I1240" s="525" t="s">
        <v>4025</v>
      </c>
      <c r="J1240" s="524" t="s">
        <v>2112</v>
      </c>
      <c r="K1240" s="527" t="s">
        <v>3959</v>
      </c>
      <c r="L1240" s="524" t="s">
        <v>1924</v>
      </c>
      <c r="M1240" s="527"/>
      <c r="N1240" s="524" t="s">
        <v>1924</v>
      </c>
      <c r="O1240" s="527"/>
      <c r="P1240" s="524" t="s">
        <v>1924</v>
      </c>
      <c r="Q1240" s="527"/>
      <c r="R1240" s="524" t="s">
        <v>1924</v>
      </c>
      <c r="S1240" s="527"/>
      <c r="T1240" s="524" t="s">
        <v>2733</v>
      </c>
      <c r="U1240" s="527" t="s">
        <v>3956</v>
      </c>
      <c r="V1240" s="524" t="s">
        <v>1924</v>
      </c>
      <c r="W1240" s="527"/>
      <c r="X1240" s="524" t="s">
        <v>1924</v>
      </c>
      <c r="Y1240" s="527"/>
      <c r="Z1240" s="528"/>
      <c r="AA1240" s="556"/>
      <c r="AB1240" s="528"/>
      <c r="AC1240" s="528"/>
      <c r="AD1240" s="528"/>
      <c r="AE1240" s="528"/>
      <c r="AF1240" s="528"/>
      <c r="AG1240" s="528"/>
      <c r="AH1240" s="528"/>
      <c r="AI1240" s="529" t="s">
        <v>1792</v>
      </c>
      <c r="AJ1240" s="529" t="s">
        <v>1792</v>
      </c>
      <c r="AK1240" s="523" t="s">
        <v>4026</v>
      </c>
      <c r="AL1240" s="523" t="s">
        <v>4027</v>
      </c>
    </row>
    <row r="1241" spans="1:38" ht="17.25" customHeight="1">
      <c r="A1241" s="518" t="str">
        <f t="shared" si="19"/>
        <v xml:space="preserve">A04AR102-00003 Finishing Work Door &amp; Window Work Steel Door w/ Steel Frame &amp; Panic Bar (UoM: M2) Fire Protective Rating: 1-hr     w/ Hardware &amp; Accessories  </v>
      </c>
      <c r="B1241" s="523" t="s">
        <v>4028</v>
      </c>
      <c r="C1241" s="523"/>
      <c r="D1241" s="524" t="s">
        <v>3559</v>
      </c>
      <c r="E1241" s="525" t="s">
        <v>3560</v>
      </c>
      <c r="F1241" s="524" t="s">
        <v>2497</v>
      </c>
      <c r="G1241" s="525" t="s">
        <v>3952</v>
      </c>
      <c r="H1241" s="524" t="s">
        <v>4024</v>
      </c>
      <c r="I1241" s="525" t="s">
        <v>4025</v>
      </c>
      <c r="J1241" s="524" t="s">
        <v>2150</v>
      </c>
      <c r="K1241" s="527" t="s">
        <v>3961</v>
      </c>
      <c r="L1241" s="524" t="s">
        <v>1924</v>
      </c>
      <c r="M1241" s="527"/>
      <c r="N1241" s="524" t="s">
        <v>1924</v>
      </c>
      <c r="O1241" s="527"/>
      <c r="P1241" s="524" t="s">
        <v>1924</v>
      </c>
      <c r="Q1241" s="527"/>
      <c r="R1241" s="524" t="s">
        <v>1924</v>
      </c>
      <c r="S1241" s="527"/>
      <c r="T1241" s="524" t="s">
        <v>2733</v>
      </c>
      <c r="U1241" s="527" t="s">
        <v>3956</v>
      </c>
      <c r="V1241" s="524" t="s">
        <v>1924</v>
      </c>
      <c r="W1241" s="527"/>
      <c r="X1241" s="524" t="s">
        <v>1924</v>
      </c>
      <c r="Y1241" s="527"/>
      <c r="Z1241" s="528"/>
      <c r="AA1241" s="556"/>
      <c r="AB1241" s="528"/>
      <c r="AC1241" s="528"/>
      <c r="AD1241" s="528"/>
      <c r="AE1241" s="528"/>
      <c r="AF1241" s="528"/>
      <c r="AG1241" s="528"/>
      <c r="AH1241" s="528"/>
      <c r="AI1241" s="529" t="s">
        <v>1792</v>
      </c>
      <c r="AJ1241" s="529" t="s">
        <v>1792</v>
      </c>
      <c r="AK1241" s="523" t="s">
        <v>4026</v>
      </c>
      <c r="AL1241" s="523" t="s">
        <v>4028</v>
      </c>
    </row>
    <row r="1242" spans="1:38" ht="17.25" customHeight="1">
      <c r="A1242" s="518" t="str">
        <f t="shared" si="19"/>
        <v xml:space="preserve">A04AR102-00004 Finishing Work Door &amp; Window Work Steel Door w/ Steel Frame &amp; Panic Bar (UoM: M2) Fire Protective Rating: 1.5-hrs     w/ Hardware &amp; Accessories  </v>
      </c>
      <c r="B1242" s="523" t="s">
        <v>4029</v>
      </c>
      <c r="C1242" s="523"/>
      <c r="D1242" s="524" t="s">
        <v>3559</v>
      </c>
      <c r="E1242" s="525" t="s">
        <v>3560</v>
      </c>
      <c r="F1242" s="524" t="s">
        <v>2497</v>
      </c>
      <c r="G1242" s="525" t="s">
        <v>3952</v>
      </c>
      <c r="H1242" s="524" t="s">
        <v>4024</v>
      </c>
      <c r="I1242" s="525" t="s">
        <v>4025</v>
      </c>
      <c r="J1242" s="524" t="s">
        <v>2206</v>
      </c>
      <c r="K1242" s="527" t="s">
        <v>3963</v>
      </c>
      <c r="L1242" s="524" t="s">
        <v>1924</v>
      </c>
      <c r="M1242" s="527"/>
      <c r="N1242" s="524" t="s">
        <v>1924</v>
      </c>
      <c r="O1242" s="527"/>
      <c r="P1242" s="524" t="s">
        <v>1924</v>
      </c>
      <c r="Q1242" s="527"/>
      <c r="R1242" s="524" t="s">
        <v>1924</v>
      </c>
      <c r="S1242" s="527"/>
      <c r="T1242" s="524" t="s">
        <v>2733</v>
      </c>
      <c r="U1242" s="527" t="s">
        <v>3956</v>
      </c>
      <c r="V1242" s="524" t="s">
        <v>1924</v>
      </c>
      <c r="W1242" s="527"/>
      <c r="X1242" s="524" t="s">
        <v>1924</v>
      </c>
      <c r="Y1242" s="527"/>
      <c r="Z1242" s="528"/>
      <c r="AA1242" s="556"/>
      <c r="AB1242" s="528"/>
      <c r="AC1242" s="528"/>
      <c r="AD1242" s="528"/>
      <c r="AE1242" s="528"/>
      <c r="AF1242" s="528"/>
      <c r="AG1242" s="528"/>
      <c r="AH1242" s="528"/>
      <c r="AI1242" s="529" t="s">
        <v>1792</v>
      </c>
      <c r="AJ1242" s="529" t="s">
        <v>1792</v>
      </c>
      <c r="AK1242" s="523" t="s">
        <v>4026</v>
      </c>
      <c r="AL1242" s="523" t="s">
        <v>4029</v>
      </c>
    </row>
    <row r="1243" spans="1:38" ht="17.25" customHeight="1">
      <c r="A1243" s="518" t="str">
        <f t="shared" si="19"/>
        <v xml:space="preserve">A04AR102-00005 Finishing Work Door &amp; Window Work Steel Door w/ Steel Frame &amp; Panic Bar (UoM: M2) Fire Protective Rating: 2-hrs     w/ Hardware &amp; Accessories  </v>
      </c>
      <c r="B1243" s="523" t="s">
        <v>4030</v>
      </c>
      <c r="C1243" s="523"/>
      <c r="D1243" s="524" t="s">
        <v>3559</v>
      </c>
      <c r="E1243" s="525" t="s">
        <v>3560</v>
      </c>
      <c r="F1243" s="524" t="s">
        <v>2497</v>
      </c>
      <c r="G1243" s="525" t="s">
        <v>3952</v>
      </c>
      <c r="H1243" s="524" t="s">
        <v>4024</v>
      </c>
      <c r="I1243" s="525" t="s">
        <v>4025</v>
      </c>
      <c r="J1243" s="524" t="s">
        <v>2215</v>
      </c>
      <c r="K1243" s="527" t="s">
        <v>3965</v>
      </c>
      <c r="L1243" s="524" t="s">
        <v>1924</v>
      </c>
      <c r="M1243" s="527"/>
      <c r="N1243" s="524" t="s">
        <v>1924</v>
      </c>
      <c r="O1243" s="527"/>
      <c r="P1243" s="524" t="s">
        <v>1924</v>
      </c>
      <c r="Q1243" s="527"/>
      <c r="R1243" s="524" t="s">
        <v>1924</v>
      </c>
      <c r="S1243" s="527"/>
      <c r="T1243" s="524" t="s">
        <v>2733</v>
      </c>
      <c r="U1243" s="527" t="s">
        <v>3956</v>
      </c>
      <c r="V1243" s="524" t="s">
        <v>1924</v>
      </c>
      <c r="W1243" s="527"/>
      <c r="X1243" s="524" t="s">
        <v>1924</v>
      </c>
      <c r="Y1243" s="527"/>
      <c r="Z1243" s="528"/>
      <c r="AA1243" s="556"/>
      <c r="AB1243" s="528"/>
      <c r="AC1243" s="528"/>
      <c r="AD1243" s="528"/>
      <c r="AE1243" s="528"/>
      <c r="AF1243" s="528"/>
      <c r="AG1243" s="528"/>
      <c r="AH1243" s="528"/>
      <c r="AI1243" s="529" t="s">
        <v>1792</v>
      </c>
      <c r="AJ1243" s="529" t="s">
        <v>1792</v>
      </c>
      <c r="AK1243" s="523" t="s">
        <v>4026</v>
      </c>
      <c r="AL1243" s="523" t="s">
        <v>4030</v>
      </c>
    </row>
    <row r="1244" spans="1:38" ht="17.25" customHeight="1">
      <c r="A1244" s="518" t="str">
        <f t="shared" si="19"/>
        <v xml:space="preserve">A04AR102-00006 Finishing Work Door &amp; Window Work Steel Door w/ Steel Frame &amp; Panic Bar (UoM: M2) Fire Protective Rating: 3-hrs     w/ Hardware &amp; Accessories  </v>
      </c>
      <c r="B1244" s="523" t="s">
        <v>4031</v>
      </c>
      <c r="C1244" s="523"/>
      <c r="D1244" s="524" t="s">
        <v>3559</v>
      </c>
      <c r="E1244" s="525" t="s">
        <v>3560</v>
      </c>
      <c r="F1244" s="524" t="s">
        <v>2497</v>
      </c>
      <c r="G1244" s="525" t="s">
        <v>3952</v>
      </c>
      <c r="H1244" s="524" t="s">
        <v>4024</v>
      </c>
      <c r="I1244" s="525" t="s">
        <v>4025</v>
      </c>
      <c r="J1244" s="524" t="s">
        <v>3967</v>
      </c>
      <c r="K1244" s="527" t="s">
        <v>3968</v>
      </c>
      <c r="L1244" s="524" t="s">
        <v>1924</v>
      </c>
      <c r="M1244" s="527"/>
      <c r="N1244" s="524" t="s">
        <v>1924</v>
      </c>
      <c r="O1244" s="527"/>
      <c r="P1244" s="524" t="s">
        <v>1924</v>
      </c>
      <c r="Q1244" s="527"/>
      <c r="R1244" s="524" t="s">
        <v>1924</v>
      </c>
      <c r="S1244" s="527"/>
      <c r="T1244" s="524" t="s">
        <v>2733</v>
      </c>
      <c r="U1244" s="527" t="s">
        <v>3956</v>
      </c>
      <c r="V1244" s="524" t="s">
        <v>1924</v>
      </c>
      <c r="W1244" s="527"/>
      <c r="X1244" s="524" t="s">
        <v>1924</v>
      </c>
      <c r="Y1244" s="527"/>
      <c r="Z1244" s="528"/>
      <c r="AA1244" s="556"/>
      <c r="AB1244" s="528"/>
      <c r="AC1244" s="528"/>
      <c r="AD1244" s="528"/>
      <c r="AE1244" s="528"/>
      <c r="AF1244" s="528"/>
      <c r="AG1244" s="528"/>
      <c r="AH1244" s="528"/>
      <c r="AI1244" s="529" t="s">
        <v>1792</v>
      </c>
      <c r="AJ1244" s="529" t="s">
        <v>1792</v>
      </c>
      <c r="AK1244" s="523" t="s">
        <v>4026</v>
      </c>
      <c r="AL1244" s="523" t="s">
        <v>4031</v>
      </c>
    </row>
    <row r="1245" spans="1:38" ht="17.25" customHeight="1">
      <c r="A1245" s="518" t="str">
        <f t="shared" si="19"/>
        <v xml:space="preserve">A04AR103-00001 Finishing Work Door &amp; Window Work Steel Door w/ Steel Frame &amp; Panic Bar (UoM: EA) Fire Protective Rating: N/A, Single Door     w/ Hardware &amp; Accessories  </v>
      </c>
      <c r="B1245" s="523" t="s">
        <v>4032</v>
      </c>
      <c r="C1245" s="523"/>
      <c r="D1245" s="524" t="s">
        <v>3559</v>
      </c>
      <c r="E1245" s="525" t="s">
        <v>3560</v>
      </c>
      <c r="F1245" s="524" t="s">
        <v>2497</v>
      </c>
      <c r="G1245" s="525" t="s">
        <v>3952</v>
      </c>
      <c r="H1245" s="524" t="s">
        <v>4033</v>
      </c>
      <c r="I1245" s="525" t="s">
        <v>4034</v>
      </c>
      <c r="J1245" s="524" t="s">
        <v>2064</v>
      </c>
      <c r="K1245" s="527" t="s">
        <v>3972</v>
      </c>
      <c r="L1245" s="524" t="s">
        <v>1924</v>
      </c>
      <c r="M1245" s="527"/>
      <c r="N1245" s="524" t="s">
        <v>1924</v>
      </c>
      <c r="O1245" s="527"/>
      <c r="P1245" s="524" t="s">
        <v>1924</v>
      </c>
      <c r="Q1245" s="527"/>
      <c r="R1245" s="524" t="s">
        <v>1924</v>
      </c>
      <c r="S1245" s="527"/>
      <c r="T1245" s="524" t="s">
        <v>2733</v>
      </c>
      <c r="U1245" s="527" t="s">
        <v>3956</v>
      </c>
      <c r="V1245" s="524" t="s">
        <v>1924</v>
      </c>
      <c r="W1245" s="527"/>
      <c r="X1245" s="524" t="s">
        <v>1924</v>
      </c>
      <c r="Y1245" s="527"/>
      <c r="Z1245" s="528"/>
      <c r="AA1245" s="528" t="s">
        <v>3973</v>
      </c>
      <c r="AB1245" s="528"/>
      <c r="AC1245" s="528"/>
      <c r="AD1245" s="528"/>
      <c r="AE1245" s="528"/>
      <c r="AF1245" s="528"/>
      <c r="AG1245" s="528"/>
      <c r="AH1245" s="528"/>
      <c r="AI1245" s="529" t="s">
        <v>2538</v>
      </c>
      <c r="AJ1245" s="529" t="s">
        <v>2538</v>
      </c>
      <c r="AK1245" s="523" t="s">
        <v>4035</v>
      </c>
      <c r="AL1245" s="523" t="s">
        <v>4032</v>
      </c>
    </row>
    <row r="1246" spans="1:38" ht="17.25" customHeight="1">
      <c r="A1246" s="518" t="str">
        <f t="shared" si="19"/>
        <v xml:space="preserve">A04AR103-00002 Finishing Work Door &amp; Window Work Steel Door w/ Steel Frame &amp; Panic Bar (UoM: EA) Fire Protective Rating: N/A, Double Door     w/ Hardware &amp; Accessories  </v>
      </c>
      <c r="B1246" s="523" t="s">
        <v>4036</v>
      </c>
      <c r="C1246" s="523"/>
      <c r="D1246" s="524" t="s">
        <v>3559</v>
      </c>
      <c r="E1246" s="525" t="s">
        <v>3560</v>
      </c>
      <c r="F1246" s="524" t="s">
        <v>2497</v>
      </c>
      <c r="G1246" s="525" t="s">
        <v>3952</v>
      </c>
      <c r="H1246" s="524" t="s">
        <v>4033</v>
      </c>
      <c r="I1246" s="525" t="s">
        <v>4034</v>
      </c>
      <c r="J1246" s="524" t="s">
        <v>2109</v>
      </c>
      <c r="K1246" s="527" t="s">
        <v>3976</v>
      </c>
      <c r="L1246" s="524" t="s">
        <v>1924</v>
      </c>
      <c r="M1246" s="527"/>
      <c r="N1246" s="524" t="s">
        <v>1924</v>
      </c>
      <c r="O1246" s="527"/>
      <c r="P1246" s="524" t="s">
        <v>1924</v>
      </c>
      <c r="Q1246" s="527"/>
      <c r="R1246" s="524" t="s">
        <v>1924</v>
      </c>
      <c r="S1246" s="527"/>
      <c r="T1246" s="524" t="s">
        <v>2733</v>
      </c>
      <c r="U1246" s="527" t="s">
        <v>3956</v>
      </c>
      <c r="V1246" s="524" t="s">
        <v>1924</v>
      </c>
      <c r="W1246" s="527"/>
      <c r="X1246" s="524" t="s">
        <v>1924</v>
      </c>
      <c r="Y1246" s="527"/>
      <c r="Z1246" s="528"/>
      <c r="AA1246" s="528" t="s">
        <v>3973</v>
      </c>
      <c r="AB1246" s="528"/>
      <c r="AC1246" s="528"/>
      <c r="AD1246" s="528"/>
      <c r="AE1246" s="528"/>
      <c r="AF1246" s="528"/>
      <c r="AG1246" s="528"/>
      <c r="AH1246" s="528"/>
      <c r="AI1246" s="529" t="s">
        <v>2538</v>
      </c>
      <c r="AJ1246" s="529" t="s">
        <v>2538</v>
      </c>
      <c r="AK1246" s="523" t="s">
        <v>4035</v>
      </c>
      <c r="AL1246" s="523" t="s">
        <v>4036</v>
      </c>
    </row>
    <row r="1247" spans="1:38" ht="17.25" customHeight="1">
      <c r="A1247" s="518" t="str">
        <f t="shared" si="19"/>
        <v xml:space="preserve">A04AR103-00003 Finishing Work Door &amp; Window Work Steel Door w/ Steel Frame &amp; Panic Bar (UoM: EA) Fire Protective Rating: 0.5-hr, Single Door     w/ Hardware &amp; Accessories  </v>
      </c>
      <c r="B1247" s="523" t="s">
        <v>4037</v>
      </c>
      <c r="C1247" s="523"/>
      <c r="D1247" s="524" t="s">
        <v>3559</v>
      </c>
      <c r="E1247" s="525" t="s">
        <v>3560</v>
      </c>
      <c r="F1247" s="524" t="s">
        <v>2497</v>
      </c>
      <c r="G1247" s="525" t="s">
        <v>3952</v>
      </c>
      <c r="H1247" s="524" t="s">
        <v>4033</v>
      </c>
      <c r="I1247" s="525" t="s">
        <v>4034</v>
      </c>
      <c r="J1247" s="524" t="s">
        <v>2115</v>
      </c>
      <c r="K1247" s="527" t="s">
        <v>3978</v>
      </c>
      <c r="L1247" s="524" t="s">
        <v>1924</v>
      </c>
      <c r="M1247" s="527"/>
      <c r="N1247" s="524" t="s">
        <v>1924</v>
      </c>
      <c r="O1247" s="527"/>
      <c r="P1247" s="524" t="s">
        <v>1924</v>
      </c>
      <c r="Q1247" s="527"/>
      <c r="R1247" s="524" t="s">
        <v>1924</v>
      </c>
      <c r="S1247" s="527"/>
      <c r="T1247" s="524" t="s">
        <v>2733</v>
      </c>
      <c r="U1247" s="527" t="s">
        <v>3956</v>
      </c>
      <c r="V1247" s="524" t="s">
        <v>1924</v>
      </c>
      <c r="W1247" s="527"/>
      <c r="X1247" s="524" t="s">
        <v>1924</v>
      </c>
      <c r="Y1247" s="527"/>
      <c r="Z1247" s="528"/>
      <c r="AA1247" s="528" t="s">
        <v>3973</v>
      </c>
      <c r="AB1247" s="528"/>
      <c r="AC1247" s="528"/>
      <c r="AD1247" s="528"/>
      <c r="AE1247" s="528"/>
      <c r="AF1247" s="528"/>
      <c r="AG1247" s="528"/>
      <c r="AH1247" s="528"/>
      <c r="AI1247" s="529" t="s">
        <v>2538</v>
      </c>
      <c r="AJ1247" s="529" t="s">
        <v>2538</v>
      </c>
      <c r="AK1247" s="523" t="s">
        <v>4035</v>
      </c>
      <c r="AL1247" s="523" t="s">
        <v>4037</v>
      </c>
    </row>
    <row r="1248" spans="1:38" ht="17.25" customHeight="1">
      <c r="A1248" s="518" t="str">
        <f t="shared" si="19"/>
        <v xml:space="preserve">A04AR103-00004 Finishing Work Door &amp; Window Work Steel Door w/ Steel Frame &amp; Panic Bar (UoM: EA) Fire Protective Rating: 0.5-hr, Double Door     w/ Hardware &amp; Accessories  </v>
      </c>
      <c r="B1248" s="523" t="s">
        <v>4038</v>
      </c>
      <c r="C1248" s="523"/>
      <c r="D1248" s="524" t="s">
        <v>3559</v>
      </c>
      <c r="E1248" s="525" t="s">
        <v>3560</v>
      </c>
      <c r="F1248" s="524" t="s">
        <v>2497</v>
      </c>
      <c r="G1248" s="525" t="s">
        <v>3952</v>
      </c>
      <c r="H1248" s="524" t="s">
        <v>4033</v>
      </c>
      <c r="I1248" s="525" t="s">
        <v>4034</v>
      </c>
      <c r="J1248" s="524" t="s">
        <v>2118</v>
      </c>
      <c r="K1248" s="527" t="s">
        <v>3980</v>
      </c>
      <c r="L1248" s="524" t="s">
        <v>1924</v>
      </c>
      <c r="M1248" s="527"/>
      <c r="N1248" s="524" t="s">
        <v>1924</v>
      </c>
      <c r="O1248" s="527"/>
      <c r="P1248" s="524" t="s">
        <v>1924</v>
      </c>
      <c r="Q1248" s="527"/>
      <c r="R1248" s="524" t="s">
        <v>1924</v>
      </c>
      <c r="S1248" s="527"/>
      <c r="T1248" s="524" t="s">
        <v>2733</v>
      </c>
      <c r="U1248" s="527" t="s">
        <v>3956</v>
      </c>
      <c r="V1248" s="524" t="s">
        <v>1924</v>
      </c>
      <c r="W1248" s="527"/>
      <c r="X1248" s="524" t="s">
        <v>1924</v>
      </c>
      <c r="Y1248" s="527"/>
      <c r="Z1248" s="528"/>
      <c r="AA1248" s="528" t="s">
        <v>3973</v>
      </c>
      <c r="AB1248" s="528"/>
      <c r="AC1248" s="528"/>
      <c r="AD1248" s="528"/>
      <c r="AE1248" s="528"/>
      <c r="AF1248" s="528"/>
      <c r="AG1248" s="528"/>
      <c r="AH1248" s="528"/>
      <c r="AI1248" s="529" t="s">
        <v>2538</v>
      </c>
      <c r="AJ1248" s="529" t="s">
        <v>2538</v>
      </c>
      <c r="AK1248" s="523" t="s">
        <v>4035</v>
      </c>
      <c r="AL1248" s="523" t="s">
        <v>4038</v>
      </c>
    </row>
    <row r="1249" spans="1:38" ht="17.25" customHeight="1">
      <c r="A1249" s="518" t="str">
        <f t="shared" si="19"/>
        <v xml:space="preserve">A04AR103-00005 Finishing Work Door &amp; Window Work Steel Door w/ Steel Frame &amp; Panic Bar (UoM: EA) Fire Protective Rating: 1-hr, Single Door     w/ Hardware &amp; Accessories  </v>
      </c>
      <c r="B1249" s="523" t="s">
        <v>4039</v>
      </c>
      <c r="C1249" s="523"/>
      <c r="D1249" s="524" t="s">
        <v>3559</v>
      </c>
      <c r="E1249" s="525" t="s">
        <v>3560</v>
      </c>
      <c r="F1249" s="524" t="s">
        <v>2497</v>
      </c>
      <c r="G1249" s="525" t="s">
        <v>3952</v>
      </c>
      <c r="H1249" s="524" t="s">
        <v>4033</v>
      </c>
      <c r="I1249" s="525" t="s">
        <v>4034</v>
      </c>
      <c r="J1249" s="524" t="s">
        <v>2082</v>
      </c>
      <c r="K1249" s="527" t="s">
        <v>3982</v>
      </c>
      <c r="L1249" s="524" t="s">
        <v>1924</v>
      </c>
      <c r="M1249" s="527"/>
      <c r="N1249" s="524" t="s">
        <v>1924</v>
      </c>
      <c r="O1249" s="527"/>
      <c r="P1249" s="524" t="s">
        <v>1924</v>
      </c>
      <c r="Q1249" s="527"/>
      <c r="R1249" s="524" t="s">
        <v>1924</v>
      </c>
      <c r="S1249" s="527"/>
      <c r="T1249" s="524" t="s">
        <v>2733</v>
      </c>
      <c r="U1249" s="527" t="s">
        <v>3956</v>
      </c>
      <c r="V1249" s="524" t="s">
        <v>1924</v>
      </c>
      <c r="W1249" s="527"/>
      <c r="X1249" s="524" t="s">
        <v>1924</v>
      </c>
      <c r="Y1249" s="527"/>
      <c r="Z1249" s="528"/>
      <c r="AA1249" s="528" t="s">
        <v>3973</v>
      </c>
      <c r="AB1249" s="528"/>
      <c r="AC1249" s="528"/>
      <c r="AD1249" s="528"/>
      <c r="AE1249" s="528"/>
      <c r="AF1249" s="528"/>
      <c r="AG1249" s="528"/>
      <c r="AH1249" s="528"/>
      <c r="AI1249" s="529" t="s">
        <v>2538</v>
      </c>
      <c r="AJ1249" s="529" t="s">
        <v>2538</v>
      </c>
      <c r="AK1249" s="523" t="s">
        <v>4035</v>
      </c>
      <c r="AL1249" s="523" t="s">
        <v>4039</v>
      </c>
    </row>
    <row r="1250" spans="1:38" ht="17.25" customHeight="1">
      <c r="A1250" s="518" t="str">
        <f t="shared" si="19"/>
        <v xml:space="preserve">A04AR103-00006 Finishing Work Door &amp; Window Work Steel Door w/ Steel Frame &amp; Panic Bar (UoM: EA) Fire Protective Rating: 1-hr, Double Door     w/ Hardware &amp; Accessories  </v>
      </c>
      <c r="B1250" s="523" t="s">
        <v>4040</v>
      </c>
      <c r="C1250" s="523"/>
      <c r="D1250" s="524" t="s">
        <v>3559</v>
      </c>
      <c r="E1250" s="525" t="s">
        <v>3560</v>
      </c>
      <c r="F1250" s="524" t="s">
        <v>2497</v>
      </c>
      <c r="G1250" s="525" t="s">
        <v>3952</v>
      </c>
      <c r="H1250" s="524" t="s">
        <v>4033</v>
      </c>
      <c r="I1250" s="525" t="s">
        <v>4034</v>
      </c>
      <c r="J1250" s="524" t="s">
        <v>2203</v>
      </c>
      <c r="K1250" s="527" t="s">
        <v>3984</v>
      </c>
      <c r="L1250" s="524" t="s">
        <v>1924</v>
      </c>
      <c r="M1250" s="527"/>
      <c r="N1250" s="524" t="s">
        <v>1924</v>
      </c>
      <c r="O1250" s="527"/>
      <c r="P1250" s="524" t="s">
        <v>1924</v>
      </c>
      <c r="Q1250" s="527"/>
      <c r="R1250" s="524" t="s">
        <v>1924</v>
      </c>
      <c r="S1250" s="527"/>
      <c r="T1250" s="524" t="s">
        <v>2733</v>
      </c>
      <c r="U1250" s="527" t="s">
        <v>3956</v>
      </c>
      <c r="V1250" s="524" t="s">
        <v>1924</v>
      </c>
      <c r="W1250" s="527"/>
      <c r="X1250" s="524" t="s">
        <v>1924</v>
      </c>
      <c r="Y1250" s="527"/>
      <c r="Z1250" s="528"/>
      <c r="AA1250" s="528" t="s">
        <v>3973</v>
      </c>
      <c r="AB1250" s="528"/>
      <c r="AC1250" s="528"/>
      <c r="AD1250" s="528"/>
      <c r="AE1250" s="528"/>
      <c r="AF1250" s="528"/>
      <c r="AG1250" s="528"/>
      <c r="AH1250" s="528"/>
      <c r="AI1250" s="529" t="s">
        <v>2538</v>
      </c>
      <c r="AJ1250" s="529" t="s">
        <v>2538</v>
      </c>
      <c r="AK1250" s="523" t="s">
        <v>4035</v>
      </c>
      <c r="AL1250" s="523" t="s">
        <v>4040</v>
      </c>
    </row>
    <row r="1251" spans="1:38" ht="17.25" customHeight="1">
      <c r="A1251" s="518" t="str">
        <f t="shared" si="19"/>
        <v xml:space="preserve">A04AR103-00007 Finishing Work Door &amp; Window Work Steel Door w/ Steel Frame &amp; Panic Bar (UoM: EA) Fire Protective Rating: 1.5-hrs, Single Door     w/ Hardware &amp; Accessories  </v>
      </c>
      <c r="B1251" s="523" t="s">
        <v>4041</v>
      </c>
      <c r="C1251" s="523"/>
      <c r="D1251" s="524" t="s">
        <v>3559</v>
      </c>
      <c r="E1251" s="525" t="s">
        <v>3560</v>
      </c>
      <c r="F1251" s="524" t="s">
        <v>2497</v>
      </c>
      <c r="G1251" s="525" t="s">
        <v>3952</v>
      </c>
      <c r="H1251" s="524" t="s">
        <v>4033</v>
      </c>
      <c r="I1251" s="525" t="s">
        <v>4034</v>
      </c>
      <c r="J1251" s="524" t="s">
        <v>2209</v>
      </c>
      <c r="K1251" s="527" t="s">
        <v>3986</v>
      </c>
      <c r="L1251" s="524" t="s">
        <v>1924</v>
      </c>
      <c r="M1251" s="527"/>
      <c r="N1251" s="524" t="s">
        <v>1924</v>
      </c>
      <c r="O1251" s="527"/>
      <c r="P1251" s="524" t="s">
        <v>1924</v>
      </c>
      <c r="Q1251" s="527"/>
      <c r="R1251" s="524" t="s">
        <v>1924</v>
      </c>
      <c r="S1251" s="527"/>
      <c r="T1251" s="524" t="s">
        <v>2733</v>
      </c>
      <c r="U1251" s="527" t="s">
        <v>3956</v>
      </c>
      <c r="V1251" s="524" t="s">
        <v>1924</v>
      </c>
      <c r="W1251" s="527"/>
      <c r="X1251" s="524" t="s">
        <v>1924</v>
      </c>
      <c r="Y1251" s="527"/>
      <c r="Z1251" s="528"/>
      <c r="AA1251" s="528" t="s">
        <v>3973</v>
      </c>
      <c r="AB1251" s="528"/>
      <c r="AC1251" s="528"/>
      <c r="AD1251" s="528"/>
      <c r="AE1251" s="528"/>
      <c r="AF1251" s="528"/>
      <c r="AG1251" s="528"/>
      <c r="AH1251" s="528"/>
      <c r="AI1251" s="529" t="s">
        <v>2538</v>
      </c>
      <c r="AJ1251" s="529" t="s">
        <v>2538</v>
      </c>
      <c r="AK1251" s="523" t="s">
        <v>4035</v>
      </c>
      <c r="AL1251" s="523" t="s">
        <v>4041</v>
      </c>
    </row>
    <row r="1252" spans="1:38" ht="17.25" customHeight="1">
      <c r="A1252" s="518" t="str">
        <f t="shared" si="19"/>
        <v xml:space="preserve">A04AR103-00008 Finishing Work Door &amp; Window Work Steel Door w/ Steel Frame &amp; Panic Bar (UoM: EA) Fire Protective Rating: 1.5-hrs, Double Door     w/ Hardware &amp; Accessories  </v>
      </c>
      <c r="B1252" s="523" t="s">
        <v>4042</v>
      </c>
      <c r="C1252" s="523"/>
      <c r="D1252" s="524" t="s">
        <v>3559</v>
      </c>
      <c r="E1252" s="525" t="s">
        <v>3560</v>
      </c>
      <c r="F1252" s="524" t="s">
        <v>2497</v>
      </c>
      <c r="G1252" s="525" t="s">
        <v>3952</v>
      </c>
      <c r="H1252" s="524" t="s">
        <v>4033</v>
      </c>
      <c r="I1252" s="525" t="s">
        <v>4034</v>
      </c>
      <c r="J1252" s="524" t="s">
        <v>2212</v>
      </c>
      <c r="K1252" s="527" t="s">
        <v>3988</v>
      </c>
      <c r="L1252" s="524" t="s">
        <v>1924</v>
      </c>
      <c r="M1252" s="527"/>
      <c r="N1252" s="524" t="s">
        <v>1924</v>
      </c>
      <c r="O1252" s="527"/>
      <c r="P1252" s="524" t="s">
        <v>1924</v>
      </c>
      <c r="Q1252" s="527"/>
      <c r="R1252" s="524" t="s">
        <v>1924</v>
      </c>
      <c r="S1252" s="527"/>
      <c r="T1252" s="524" t="s">
        <v>2733</v>
      </c>
      <c r="U1252" s="527" t="s">
        <v>3956</v>
      </c>
      <c r="V1252" s="524" t="s">
        <v>1924</v>
      </c>
      <c r="W1252" s="527"/>
      <c r="X1252" s="524" t="s">
        <v>1924</v>
      </c>
      <c r="Y1252" s="527"/>
      <c r="Z1252" s="528"/>
      <c r="AA1252" s="528" t="s">
        <v>3973</v>
      </c>
      <c r="AB1252" s="528"/>
      <c r="AC1252" s="528"/>
      <c r="AD1252" s="528"/>
      <c r="AE1252" s="528"/>
      <c r="AF1252" s="528"/>
      <c r="AG1252" s="528"/>
      <c r="AH1252" s="528"/>
      <c r="AI1252" s="529" t="s">
        <v>2538</v>
      </c>
      <c r="AJ1252" s="529" t="s">
        <v>2538</v>
      </c>
      <c r="AK1252" s="523" t="s">
        <v>4035</v>
      </c>
      <c r="AL1252" s="523" t="s">
        <v>4042</v>
      </c>
    </row>
    <row r="1253" spans="1:38" ht="17.25" customHeight="1">
      <c r="A1253" s="518" t="str">
        <f t="shared" si="19"/>
        <v xml:space="preserve">A04AR103-00009 Finishing Work Door &amp; Window Work Steel Door w/ Steel Frame &amp; Panic Bar (UoM: EA) Fire Protective Rating: 2-hrs, Single Door     w/ Hardware &amp; Accessories  </v>
      </c>
      <c r="B1253" s="523" t="s">
        <v>4043</v>
      </c>
      <c r="C1253" s="523"/>
      <c r="D1253" s="524" t="s">
        <v>3559</v>
      </c>
      <c r="E1253" s="525" t="s">
        <v>3560</v>
      </c>
      <c r="F1253" s="524" t="s">
        <v>2497</v>
      </c>
      <c r="G1253" s="525" t="s">
        <v>3952</v>
      </c>
      <c r="H1253" s="524" t="s">
        <v>4033</v>
      </c>
      <c r="I1253" s="525" t="s">
        <v>4034</v>
      </c>
      <c r="J1253" s="524" t="s">
        <v>2218</v>
      </c>
      <c r="K1253" s="527" t="s">
        <v>3990</v>
      </c>
      <c r="L1253" s="524" t="s">
        <v>1924</v>
      </c>
      <c r="M1253" s="527"/>
      <c r="N1253" s="524" t="s">
        <v>1924</v>
      </c>
      <c r="O1253" s="527"/>
      <c r="P1253" s="524" t="s">
        <v>1924</v>
      </c>
      <c r="Q1253" s="527"/>
      <c r="R1253" s="524" t="s">
        <v>1924</v>
      </c>
      <c r="S1253" s="527"/>
      <c r="T1253" s="524" t="s">
        <v>2733</v>
      </c>
      <c r="U1253" s="527" t="s">
        <v>3956</v>
      </c>
      <c r="V1253" s="524" t="s">
        <v>1924</v>
      </c>
      <c r="W1253" s="527"/>
      <c r="X1253" s="524" t="s">
        <v>1924</v>
      </c>
      <c r="Y1253" s="527"/>
      <c r="Z1253" s="528"/>
      <c r="AA1253" s="528" t="s">
        <v>3973</v>
      </c>
      <c r="AB1253" s="528"/>
      <c r="AC1253" s="528"/>
      <c r="AD1253" s="528"/>
      <c r="AE1253" s="528"/>
      <c r="AF1253" s="528"/>
      <c r="AG1253" s="528"/>
      <c r="AH1253" s="528"/>
      <c r="AI1253" s="529" t="s">
        <v>2538</v>
      </c>
      <c r="AJ1253" s="529" t="s">
        <v>2538</v>
      </c>
      <c r="AK1253" s="523" t="s">
        <v>4035</v>
      </c>
      <c r="AL1253" s="523" t="s">
        <v>4043</v>
      </c>
    </row>
    <row r="1254" spans="1:38" ht="17.25" customHeight="1">
      <c r="A1254" s="518" t="str">
        <f t="shared" si="19"/>
        <v xml:space="preserve">A04AR103-00010 Finishing Work Door &amp; Window Work Steel Door w/ Steel Frame &amp; Panic Bar (UoM: EA) Fire Protective Rating: 2-hrs, Double Door     w/ Hardware &amp; Accessories  </v>
      </c>
      <c r="B1254" s="523" t="s">
        <v>4044</v>
      </c>
      <c r="C1254" s="523"/>
      <c r="D1254" s="524" t="s">
        <v>3559</v>
      </c>
      <c r="E1254" s="525" t="s">
        <v>3560</v>
      </c>
      <c r="F1254" s="524" t="s">
        <v>2497</v>
      </c>
      <c r="G1254" s="525" t="s">
        <v>3952</v>
      </c>
      <c r="H1254" s="524" t="s">
        <v>4033</v>
      </c>
      <c r="I1254" s="525" t="s">
        <v>4034</v>
      </c>
      <c r="J1254" s="524" t="s">
        <v>2221</v>
      </c>
      <c r="K1254" s="527" t="s">
        <v>3992</v>
      </c>
      <c r="L1254" s="524" t="s">
        <v>1924</v>
      </c>
      <c r="M1254" s="527"/>
      <c r="N1254" s="524" t="s">
        <v>1924</v>
      </c>
      <c r="O1254" s="527"/>
      <c r="P1254" s="524" t="s">
        <v>1924</v>
      </c>
      <c r="Q1254" s="527"/>
      <c r="R1254" s="524" t="s">
        <v>1924</v>
      </c>
      <c r="S1254" s="527"/>
      <c r="T1254" s="524" t="s">
        <v>2733</v>
      </c>
      <c r="U1254" s="527" t="s">
        <v>3956</v>
      </c>
      <c r="V1254" s="524" t="s">
        <v>1924</v>
      </c>
      <c r="W1254" s="527"/>
      <c r="X1254" s="524" t="s">
        <v>1924</v>
      </c>
      <c r="Y1254" s="527"/>
      <c r="Z1254" s="528"/>
      <c r="AA1254" s="528" t="s">
        <v>3973</v>
      </c>
      <c r="AB1254" s="528"/>
      <c r="AC1254" s="528"/>
      <c r="AD1254" s="528"/>
      <c r="AE1254" s="528"/>
      <c r="AF1254" s="528"/>
      <c r="AG1254" s="528"/>
      <c r="AH1254" s="528"/>
      <c r="AI1254" s="529" t="s">
        <v>2538</v>
      </c>
      <c r="AJ1254" s="529" t="s">
        <v>2538</v>
      </c>
      <c r="AK1254" s="523" t="s">
        <v>4035</v>
      </c>
      <c r="AL1254" s="523" t="s">
        <v>4044</v>
      </c>
    </row>
    <row r="1255" spans="1:38" ht="17.25" customHeight="1">
      <c r="A1255" s="518" t="str">
        <f t="shared" si="19"/>
        <v xml:space="preserve">A04AR103-00011 Finishing Work Door &amp; Window Work Steel Door w/ Steel Frame &amp; Panic Bar (UoM: EA) Fire Protective Rating: 3-hrs, Single Door     w/ Hardware &amp; Accessories  </v>
      </c>
      <c r="B1255" s="523" t="s">
        <v>4045</v>
      </c>
      <c r="C1255" s="523"/>
      <c r="D1255" s="524" t="s">
        <v>3559</v>
      </c>
      <c r="E1255" s="525" t="s">
        <v>3560</v>
      </c>
      <c r="F1255" s="524" t="s">
        <v>2497</v>
      </c>
      <c r="G1255" s="525" t="s">
        <v>3952</v>
      </c>
      <c r="H1255" s="524" t="s">
        <v>4033</v>
      </c>
      <c r="I1255" s="525" t="s">
        <v>4034</v>
      </c>
      <c r="J1255" s="524" t="s">
        <v>3994</v>
      </c>
      <c r="K1255" s="527" t="s">
        <v>3995</v>
      </c>
      <c r="L1255" s="524" t="s">
        <v>1924</v>
      </c>
      <c r="M1255" s="527"/>
      <c r="N1255" s="524" t="s">
        <v>1924</v>
      </c>
      <c r="O1255" s="527"/>
      <c r="P1255" s="524" t="s">
        <v>1924</v>
      </c>
      <c r="Q1255" s="527"/>
      <c r="R1255" s="524" t="s">
        <v>1924</v>
      </c>
      <c r="S1255" s="527"/>
      <c r="T1255" s="524" t="s">
        <v>2733</v>
      </c>
      <c r="U1255" s="527" t="s">
        <v>3956</v>
      </c>
      <c r="V1255" s="524" t="s">
        <v>1924</v>
      </c>
      <c r="W1255" s="527"/>
      <c r="X1255" s="524" t="s">
        <v>1924</v>
      </c>
      <c r="Y1255" s="527"/>
      <c r="Z1255" s="528"/>
      <c r="AA1255" s="528" t="s">
        <v>3973</v>
      </c>
      <c r="AB1255" s="528"/>
      <c r="AC1255" s="528"/>
      <c r="AD1255" s="528"/>
      <c r="AE1255" s="528"/>
      <c r="AF1255" s="528"/>
      <c r="AG1255" s="528"/>
      <c r="AH1255" s="528"/>
      <c r="AI1255" s="529" t="s">
        <v>2538</v>
      </c>
      <c r="AJ1255" s="529" t="s">
        <v>2538</v>
      </c>
      <c r="AK1255" s="523" t="s">
        <v>4035</v>
      </c>
      <c r="AL1255" s="523" t="s">
        <v>4045</v>
      </c>
    </row>
    <row r="1256" spans="1:38" ht="17.25" customHeight="1">
      <c r="A1256" s="518" t="str">
        <f t="shared" si="19"/>
        <v xml:space="preserve">A04AR103-00012 Finishing Work Door &amp; Window Work Steel Door w/ Steel Frame &amp; Panic Bar (UoM: EA) Fire Protective Rating: 3-hrs, Double Door     w/ Hardware &amp; Accessories  </v>
      </c>
      <c r="B1256" s="523" t="s">
        <v>4046</v>
      </c>
      <c r="C1256" s="523"/>
      <c r="D1256" s="524" t="s">
        <v>3559</v>
      </c>
      <c r="E1256" s="525" t="s">
        <v>3560</v>
      </c>
      <c r="F1256" s="524" t="s">
        <v>2497</v>
      </c>
      <c r="G1256" s="525" t="s">
        <v>3952</v>
      </c>
      <c r="H1256" s="524" t="s">
        <v>4033</v>
      </c>
      <c r="I1256" s="525" t="s">
        <v>4034</v>
      </c>
      <c r="J1256" s="524" t="s">
        <v>3997</v>
      </c>
      <c r="K1256" s="527" t="s">
        <v>3998</v>
      </c>
      <c r="L1256" s="524" t="s">
        <v>1924</v>
      </c>
      <c r="M1256" s="527"/>
      <c r="N1256" s="524" t="s">
        <v>1924</v>
      </c>
      <c r="O1256" s="527"/>
      <c r="P1256" s="524" t="s">
        <v>1924</v>
      </c>
      <c r="Q1256" s="527"/>
      <c r="R1256" s="524" t="s">
        <v>1924</v>
      </c>
      <c r="S1256" s="527"/>
      <c r="T1256" s="524" t="s">
        <v>2733</v>
      </c>
      <c r="U1256" s="527" t="s">
        <v>3956</v>
      </c>
      <c r="V1256" s="524" t="s">
        <v>1924</v>
      </c>
      <c r="W1256" s="527"/>
      <c r="X1256" s="524" t="s">
        <v>1924</v>
      </c>
      <c r="Y1256" s="527"/>
      <c r="Z1256" s="528"/>
      <c r="AA1256" s="528" t="s">
        <v>3973</v>
      </c>
      <c r="AB1256" s="528"/>
      <c r="AC1256" s="528"/>
      <c r="AD1256" s="528"/>
      <c r="AE1256" s="528"/>
      <c r="AF1256" s="528"/>
      <c r="AG1256" s="528"/>
      <c r="AH1256" s="528"/>
      <c r="AI1256" s="529" t="s">
        <v>2538</v>
      </c>
      <c r="AJ1256" s="529" t="s">
        <v>2538</v>
      </c>
      <c r="AK1256" s="523" t="s">
        <v>4035</v>
      </c>
      <c r="AL1256" s="523" t="s">
        <v>4046</v>
      </c>
    </row>
    <row r="1257" spans="1:38" ht="17.25" customHeight="1">
      <c r="A1257" s="518" t="str">
        <f t="shared" si="19"/>
        <v xml:space="preserve">A04AR104-00001 Finishing Work Door &amp; Window Work Steel Door w/ Steel Frame, Panic Bar &amp; Vision Panel for Each Leaf (UoM: M2) Fire Protective Rating: N/A     w/ Hardware &amp; Accessories  </v>
      </c>
      <c r="B1257" s="523" t="s">
        <v>4047</v>
      </c>
      <c r="C1257" s="523"/>
      <c r="D1257" s="524" t="s">
        <v>3559</v>
      </c>
      <c r="E1257" s="525" t="s">
        <v>3560</v>
      </c>
      <c r="F1257" s="524" t="s">
        <v>2497</v>
      </c>
      <c r="G1257" s="525" t="s">
        <v>3952</v>
      </c>
      <c r="H1257" s="524" t="s">
        <v>4048</v>
      </c>
      <c r="I1257" s="525" t="s">
        <v>4049</v>
      </c>
      <c r="J1257" s="524" t="s">
        <v>2061</v>
      </c>
      <c r="K1257" s="527" t="s">
        <v>3955</v>
      </c>
      <c r="L1257" s="524" t="s">
        <v>1924</v>
      </c>
      <c r="M1257" s="527"/>
      <c r="N1257" s="524" t="s">
        <v>1924</v>
      </c>
      <c r="O1257" s="527"/>
      <c r="P1257" s="524" t="s">
        <v>1924</v>
      </c>
      <c r="Q1257" s="527"/>
      <c r="R1257" s="524" t="s">
        <v>1924</v>
      </c>
      <c r="S1257" s="527"/>
      <c r="T1257" s="524" t="s">
        <v>2733</v>
      </c>
      <c r="U1257" s="527" t="s">
        <v>3956</v>
      </c>
      <c r="V1257" s="524" t="s">
        <v>1924</v>
      </c>
      <c r="W1257" s="527"/>
      <c r="X1257" s="524" t="s">
        <v>1924</v>
      </c>
      <c r="Y1257" s="527"/>
      <c r="Z1257" s="528"/>
      <c r="AA1257" s="556"/>
      <c r="AB1257" s="528"/>
      <c r="AC1257" s="528"/>
      <c r="AD1257" s="528"/>
      <c r="AE1257" s="528"/>
      <c r="AF1257" s="528"/>
      <c r="AG1257" s="528"/>
      <c r="AH1257" s="528"/>
      <c r="AI1257" s="529" t="s">
        <v>1792</v>
      </c>
      <c r="AJ1257" s="529" t="s">
        <v>1792</v>
      </c>
      <c r="AK1257" s="523" t="s">
        <v>4050</v>
      </c>
      <c r="AL1257" s="523" t="s">
        <v>4047</v>
      </c>
    </row>
    <row r="1258" spans="1:38" ht="17.25" customHeight="1">
      <c r="A1258" s="518" t="str">
        <f t="shared" si="19"/>
        <v xml:space="preserve">A04AR104-00002 Finishing Work Door &amp; Window Work Steel Door w/ Steel Frame, Panic Bar &amp; Vision Panel for Each Leaf (UoM: M2) Fire Protective Rating: 0.5-hr     w/ Hardware &amp; Accessories  </v>
      </c>
      <c r="B1258" s="523" t="s">
        <v>4051</v>
      </c>
      <c r="C1258" s="523"/>
      <c r="D1258" s="524" t="s">
        <v>3559</v>
      </c>
      <c r="E1258" s="525" t="s">
        <v>3560</v>
      </c>
      <c r="F1258" s="524" t="s">
        <v>2497</v>
      </c>
      <c r="G1258" s="525" t="s">
        <v>3952</v>
      </c>
      <c r="H1258" s="524" t="s">
        <v>4048</v>
      </c>
      <c r="I1258" s="525" t="s">
        <v>4049</v>
      </c>
      <c r="J1258" s="524" t="s">
        <v>2112</v>
      </c>
      <c r="K1258" s="527" t="s">
        <v>3959</v>
      </c>
      <c r="L1258" s="524" t="s">
        <v>1924</v>
      </c>
      <c r="M1258" s="527"/>
      <c r="N1258" s="524" t="s">
        <v>1924</v>
      </c>
      <c r="O1258" s="527"/>
      <c r="P1258" s="524" t="s">
        <v>1924</v>
      </c>
      <c r="Q1258" s="527"/>
      <c r="R1258" s="524" t="s">
        <v>1924</v>
      </c>
      <c r="S1258" s="527"/>
      <c r="T1258" s="524" t="s">
        <v>2733</v>
      </c>
      <c r="U1258" s="527" t="s">
        <v>3956</v>
      </c>
      <c r="V1258" s="524" t="s">
        <v>1924</v>
      </c>
      <c r="W1258" s="527"/>
      <c r="X1258" s="524" t="s">
        <v>1924</v>
      </c>
      <c r="Y1258" s="527"/>
      <c r="Z1258" s="528"/>
      <c r="AA1258" s="556"/>
      <c r="AB1258" s="528"/>
      <c r="AC1258" s="528"/>
      <c r="AD1258" s="528"/>
      <c r="AE1258" s="528"/>
      <c r="AF1258" s="528"/>
      <c r="AG1258" s="528"/>
      <c r="AH1258" s="528"/>
      <c r="AI1258" s="529" t="s">
        <v>1792</v>
      </c>
      <c r="AJ1258" s="529" t="s">
        <v>1792</v>
      </c>
      <c r="AK1258" s="523" t="s">
        <v>4050</v>
      </c>
      <c r="AL1258" s="523" t="s">
        <v>4051</v>
      </c>
    </row>
    <row r="1259" spans="1:38" ht="17.25" customHeight="1">
      <c r="A1259" s="518" t="str">
        <f t="shared" si="19"/>
        <v xml:space="preserve">A04AR104-00003 Finishing Work Door &amp; Window Work Steel Door w/ Steel Frame, Panic Bar &amp; Vision Panel for Each Leaf (UoM: M2) Fire Protective Rating: 1-hr     w/ Hardware &amp; Accessories  </v>
      </c>
      <c r="B1259" s="523" t="s">
        <v>4052</v>
      </c>
      <c r="C1259" s="523"/>
      <c r="D1259" s="524" t="s">
        <v>3559</v>
      </c>
      <c r="E1259" s="525" t="s">
        <v>3560</v>
      </c>
      <c r="F1259" s="524" t="s">
        <v>2497</v>
      </c>
      <c r="G1259" s="525" t="s">
        <v>3952</v>
      </c>
      <c r="H1259" s="524" t="s">
        <v>4048</v>
      </c>
      <c r="I1259" s="525" t="s">
        <v>4049</v>
      </c>
      <c r="J1259" s="524" t="s">
        <v>2150</v>
      </c>
      <c r="K1259" s="527" t="s">
        <v>3961</v>
      </c>
      <c r="L1259" s="524" t="s">
        <v>1924</v>
      </c>
      <c r="M1259" s="527"/>
      <c r="N1259" s="524" t="s">
        <v>1924</v>
      </c>
      <c r="O1259" s="527"/>
      <c r="P1259" s="524" t="s">
        <v>1924</v>
      </c>
      <c r="Q1259" s="527"/>
      <c r="R1259" s="524" t="s">
        <v>1924</v>
      </c>
      <c r="S1259" s="527"/>
      <c r="T1259" s="524" t="s">
        <v>2733</v>
      </c>
      <c r="U1259" s="527" t="s">
        <v>3956</v>
      </c>
      <c r="V1259" s="524" t="s">
        <v>1924</v>
      </c>
      <c r="W1259" s="527"/>
      <c r="X1259" s="524" t="s">
        <v>1924</v>
      </c>
      <c r="Y1259" s="527"/>
      <c r="Z1259" s="528"/>
      <c r="AA1259" s="556"/>
      <c r="AB1259" s="528"/>
      <c r="AC1259" s="528"/>
      <c r="AD1259" s="528"/>
      <c r="AE1259" s="528"/>
      <c r="AF1259" s="528"/>
      <c r="AG1259" s="528"/>
      <c r="AH1259" s="528"/>
      <c r="AI1259" s="529" t="s">
        <v>1792</v>
      </c>
      <c r="AJ1259" s="529" t="s">
        <v>1792</v>
      </c>
      <c r="AK1259" s="523" t="s">
        <v>4050</v>
      </c>
      <c r="AL1259" s="523" t="s">
        <v>4052</v>
      </c>
    </row>
    <row r="1260" spans="1:38" ht="17.25" customHeight="1">
      <c r="A1260" s="518" t="str">
        <f t="shared" si="19"/>
        <v xml:space="preserve">A04AR104-00004 Finishing Work Door &amp; Window Work Steel Door w/ Steel Frame, Panic Bar &amp; Vision Panel for Each Leaf (UoM: M2) Fire Protective Rating: 1.5-hrs     w/ Hardware &amp; Accessories  </v>
      </c>
      <c r="B1260" s="523" t="s">
        <v>4053</v>
      </c>
      <c r="C1260" s="523"/>
      <c r="D1260" s="524" t="s">
        <v>3559</v>
      </c>
      <c r="E1260" s="525" t="s">
        <v>3560</v>
      </c>
      <c r="F1260" s="524" t="s">
        <v>2497</v>
      </c>
      <c r="G1260" s="525" t="s">
        <v>3952</v>
      </c>
      <c r="H1260" s="524" t="s">
        <v>4048</v>
      </c>
      <c r="I1260" s="525" t="s">
        <v>4049</v>
      </c>
      <c r="J1260" s="524" t="s">
        <v>2206</v>
      </c>
      <c r="K1260" s="527" t="s">
        <v>3963</v>
      </c>
      <c r="L1260" s="524" t="s">
        <v>1924</v>
      </c>
      <c r="M1260" s="527"/>
      <c r="N1260" s="524" t="s">
        <v>1924</v>
      </c>
      <c r="O1260" s="527"/>
      <c r="P1260" s="524" t="s">
        <v>1924</v>
      </c>
      <c r="Q1260" s="527"/>
      <c r="R1260" s="524" t="s">
        <v>1924</v>
      </c>
      <c r="S1260" s="527"/>
      <c r="T1260" s="524" t="s">
        <v>2733</v>
      </c>
      <c r="U1260" s="527" t="s">
        <v>3956</v>
      </c>
      <c r="V1260" s="524" t="s">
        <v>1924</v>
      </c>
      <c r="W1260" s="527"/>
      <c r="X1260" s="524" t="s">
        <v>1924</v>
      </c>
      <c r="Y1260" s="527"/>
      <c r="Z1260" s="528"/>
      <c r="AA1260" s="556"/>
      <c r="AB1260" s="528"/>
      <c r="AC1260" s="528"/>
      <c r="AD1260" s="528"/>
      <c r="AE1260" s="528"/>
      <c r="AF1260" s="528"/>
      <c r="AG1260" s="528"/>
      <c r="AH1260" s="528"/>
      <c r="AI1260" s="529" t="s">
        <v>1792</v>
      </c>
      <c r="AJ1260" s="529" t="s">
        <v>1792</v>
      </c>
      <c r="AK1260" s="523" t="s">
        <v>4050</v>
      </c>
      <c r="AL1260" s="523" t="s">
        <v>4053</v>
      </c>
    </row>
    <row r="1261" spans="1:38" ht="17.25" customHeight="1">
      <c r="A1261" s="518" t="str">
        <f t="shared" si="19"/>
        <v xml:space="preserve">A04AR104-00005 Finishing Work Door &amp; Window Work Steel Door w/ Steel Frame, Panic Bar &amp; Vision Panel for Each Leaf (UoM: M2) Fire Protective Rating: 2-hrs     w/ Hardware &amp; Accessories  </v>
      </c>
      <c r="B1261" s="523" t="s">
        <v>4054</v>
      </c>
      <c r="C1261" s="523"/>
      <c r="D1261" s="524" t="s">
        <v>3559</v>
      </c>
      <c r="E1261" s="525" t="s">
        <v>3560</v>
      </c>
      <c r="F1261" s="524" t="s">
        <v>2497</v>
      </c>
      <c r="G1261" s="525" t="s">
        <v>3952</v>
      </c>
      <c r="H1261" s="524" t="s">
        <v>4048</v>
      </c>
      <c r="I1261" s="525" t="s">
        <v>4049</v>
      </c>
      <c r="J1261" s="524" t="s">
        <v>2215</v>
      </c>
      <c r="K1261" s="527" t="s">
        <v>3965</v>
      </c>
      <c r="L1261" s="524" t="s">
        <v>1924</v>
      </c>
      <c r="M1261" s="527"/>
      <c r="N1261" s="524" t="s">
        <v>1924</v>
      </c>
      <c r="O1261" s="527"/>
      <c r="P1261" s="524" t="s">
        <v>1924</v>
      </c>
      <c r="Q1261" s="527"/>
      <c r="R1261" s="524" t="s">
        <v>1924</v>
      </c>
      <c r="S1261" s="527"/>
      <c r="T1261" s="524" t="s">
        <v>2733</v>
      </c>
      <c r="U1261" s="527" t="s">
        <v>3956</v>
      </c>
      <c r="V1261" s="524" t="s">
        <v>1924</v>
      </c>
      <c r="W1261" s="527"/>
      <c r="X1261" s="524" t="s">
        <v>1924</v>
      </c>
      <c r="Y1261" s="527"/>
      <c r="Z1261" s="528"/>
      <c r="AA1261" s="556"/>
      <c r="AB1261" s="528"/>
      <c r="AC1261" s="528"/>
      <c r="AD1261" s="528"/>
      <c r="AE1261" s="528"/>
      <c r="AF1261" s="528"/>
      <c r="AG1261" s="528"/>
      <c r="AH1261" s="528"/>
      <c r="AI1261" s="529" t="s">
        <v>1792</v>
      </c>
      <c r="AJ1261" s="529" t="s">
        <v>1792</v>
      </c>
      <c r="AK1261" s="523" t="s">
        <v>4050</v>
      </c>
      <c r="AL1261" s="523" t="s">
        <v>4054</v>
      </c>
    </row>
    <row r="1262" spans="1:38" ht="17.25" customHeight="1">
      <c r="A1262" s="518" t="str">
        <f t="shared" si="19"/>
        <v xml:space="preserve">A04AR105-00001 Finishing Work Door &amp; Window Work Steel Door w/ Steel Frame, Panic Bar &amp; Vision Panel for Each Leaf (UoM: EA) Fire Protective Rating: N/A, Single Door     w/ Hardware &amp; Accessories  </v>
      </c>
      <c r="B1262" s="523" t="s">
        <v>4055</v>
      </c>
      <c r="C1262" s="523"/>
      <c r="D1262" s="524" t="s">
        <v>3559</v>
      </c>
      <c r="E1262" s="525" t="s">
        <v>3560</v>
      </c>
      <c r="F1262" s="524" t="s">
        <v>2497</v>
      </c>
      <c r="G1262" s="525" t="s">
        <v>3952</v>
      </c>
      <c r="H1262" s="524" t="s">
        <v>4056</v>
      </c>
      <c r="I1262" s="525" t="s">
        <v>4057</v>
      </c>
      <c r="J1262" s="524" t="s">
        <v>2064</v>
      </c>
      <c r="K1262" s="527" t="s">
        <v>3972</v>
      </c>
      <c r="L1262" s="524" t="s">
        <v>1924</v>
      </c>
      <c r="M1262" s="527"/>
      <c r="N1262" s="524" t="s">
        <v>1924</v>
      </c>
      <c r="O1262" s="527"/>
      <c r="P1262" s="524" t="s">
        <v>1924</v>
      </c>
      <c r="Q1262" s="527"/>
      <c r="R1262" s="524" t="s">
        <v>1924</v>
      </c>
      <c r="S1262" s="527"/>
      <c r="T1262" s="524" t="s">
        <v>2733</v>
      </c>
      <c r="U1262" s="527" t="s">
        <v>3956</v>
      </c>
      <c r="V1262" s="524" t="s">
        <v>1924</v>
      </c>
      <c r="W1262" s="527"/>
      <c r="X1262" s="524" t="s">
        <v>1924</v>
      </c>
      <c r="Y1262" s="527"/>
      <c r="Z1262" s="528"/>
      <c r="AA1262" s="528" t="s">
        <v>3973</v>
      </c>
      <c r="AB1262" s="528"/>
      <c r="AC1262" s="528"/>
      <c r="AD1262" s="528"/>
      <c r="AE1262" s="528"/>
      <c r="AF1262" s="528"/>
      <c r="AG1262" s="528"/>
      <c r="AH1262" s="528"/>
      <c r="AI1262" s="529" t="s">
        <v>2538</v>
      </c>
      <c r="AJ1262" s="529" t="s">
        <v>2538</v>
      </c>
      <c r="AK1262" s="523" t="s">
        <v>4058</v>
      </c>
      <c r="AL1262" s="523" t="s">
        <v>4055</v>
      </c>
    </row>
    <row r="1263" spans="1:38" ht="17.25" customHeight="1">
      <c r="A1263" s="518" t="str">
        <f t="shared" si="19"/>
        <v xml:space="preserve">A04AR105-00002 Finishing Work Door &amp; Window Work Steel Door w/ Steel Frame, Panic Bar &amp; Vision Panel for Each Leaf (UoM: EA) Fire Protective Rating: N/A, Double Door     w/ Hardware &amp; Accessories  </v>
      </c>
      <c r="B1263" s="523" t="s">
        <v>4059</v>
      </c>
      <c r="C1263" s="523"/>
      <c r="D1263" s="524" t="s">
        <v>3559</v>
      </c>
      <c r="E1263" s="525" t="s">
        <v>3560</v>
      </c>
      <c r="F1263" s="524" t="s">
        <v>2497</v>
      </c>
      <c r="G1263" s="525" t="s">
        <v>3952</v>
      </c>
      <c r="H1263" s="524" t="s">
        <v>4056</v>
      </c>
      <c r="I1263" s="525" t="s">
        <v>4057</v>
      </c>
      <c r="J1263" s="524" t="s">
        <v>2109</v>
      </c>
      <c r="K1263" s="527" t="s">
        <v>3976</v>
      </c>
      <c r="L1263" s="524" t="s">
        <v>1924</v>
      </c>
      <c r="M1263" s="527"/>
      <c r="N1263" s="524" t="s">
        <v>1924</v>
      </c>
      <c r="O1263" s="527"/>
      <c r="P1263" s="524" t="s">
        <v>1924</v>
      </c>
      <c r="Q1263" s="527"/>
      <c r="R1263" s="524" t="s">
        <v>1924</v>
      </c>
      <c r="S1263" s="527"/>
      <c r="T1263" s="524" t="s">
        <v>2733</v>
      </c>
      <c r="U1263" s="527" t="s">
        <v>3956</v>
      </c>
      <c r="V1263" s="524" t="s">
        <v>1924</v>
      </c>
      <c r="W1263" s="527"/>
      <c r="X1263" s="524" t="s">
        <v>1924</v>
      </c>
      <c r="Y1263" s="527"/>
      <c r="Z1263" s="528"/>
      <c r="AA1263" s="528" t="s">
        <v>3973</v>
      </c>
      <c r="AB1263" s="528"/>
      <c r="AC1263" s="528"/>
      <c r="AD1263" s="528"/>
      <c r="AE1263" s="528"/>
      <c r="AF1263" s="528"/>
      <c r="AG1263" s="528"/>
      <c r="AH1263" s="528"/>
      <c r="AI1263" s="529" t="s">
        <v>2538</v>
      </c>
      <c r="AJ1263" s="529" t="s">
        <v>2538</v>
      </c>
      <c r="AK1263" s="523" t="s">
        <v>4058</v>
      </c>
      <c r="AL1263" s="523" t="s">
        <v>4059</v>
      </c>
    </row>
    <row r="1264" spans="1:38" ht="17.25" customHeight="1">
      <c r="A1264" s="518" t="str">
        <f t="shared" si="19"/>
        <v xml:space="preserve">A04AR105-00003 Finishing Work Door &amp; Window Work Steel Door w/ Steel Frame, Panic Bar &amp; Vision Panel for Each Leaf (UoM: EA) Fire Protective Rating: 0.5-hr, Single Door     w/ Hardware &amp; Accessories  </v>
      </c>
      <c r="B1264" s="523" t="s">
        <v>4060</v>
      </c>
      <c r="C1264" s="523"/>
      <c r="D1264" s="524" t="s">
        <v>3559</v>
      </c>
      <c r="E1264" s="525" t="s">
        <v>3560</v>
      </c>
      <c r="F1264" s="524" t="s">
        <v>2497</v>
      </c>
      <c r="G1264" s="525" t="s">
        <v>3952</v>
      </c>
      <c r="H1264" s="524" t="s">
        <v>4056</v>
      </c>
      <c r="I1264" s="525" t="s">
        <v>4057</v>
      </c>
      <c r="J1264" s="524" t="s">
        <v>2115</v>
      </c>
      <c r="K1264" s="527" t="s">
        <v>3978</v>
      </c>
      <c r="L1264" s="524" t="s">
        <v>1924</v>
      </c>
      <c r="M1264" s="527"/>
      <c r="N1264" s="524" t="s">
        <v>1924</v>
      </c>
      <c r="O1264" s="527"/>
      <c r="P1264" s="524" t="s">
        <v>1924</v>
      </c>
      <c r="Q1264" s="527"/>
      <c r="R1264" s="524" t="s">
        <v>1924</v>
      </c>
      <c r="S1264" s="527"/>
      <c r="T1264" s="524" t="s">
        <v>2733</v>
      </c>
      <c r="U1264" s="527" t="s">
        <v>3956</v>
      </c>
      <c r="V1264" s="524" t="s">
        <v>1924</v>
      </c>
      <c r="W1264" s="527"/>
      <c r="X1264" s="524" t="s">
        <v>1924</v>
      </c>
      <c r="Y1264" s="527"/>
      <c r="Z1264" s="528"/>
      <c r="AA1264" s="528" t="s">
        <v>3973</v>
      </c>
      <c r="AB1264" s="528"/>
      <c r="AC1264" s="528"/>
      <c r="AD1264" s="528"/>
      <c r="AE1264" s="528"/>
      <c r="AF1264" s="528"/>
      <c r="AG1264" s="528"/>
      <c r="AH1264" s="528"/>
      <c r="AI1264" s="529" t="s">
        <v>2538</v>
      </c>
      <c r="AJ1264" s="529" t="s">
        <v>2538</v>
      </c>
      <c r="AK1264" s="523" t="s">
        <v>4058</v>
      </c>
      <c r="AL1264" s="523" t="s">
        <v>4060</v>
      </c>
    </row>
    <row r="1265" spans="1:38" ht="17.25" customHeight="1">
      <c r="A1265" s="518" t="str">
        <f t="shared" si="19"/>
        <v xml:space="preserve">A04AR105-00004 Finishing Work Door &amp; Window Work Steel Door w/ Steel Frame, Panic Bar &amp; Vision Panel for Each Leaf (UoM: EA) Fire Protective Rating: 0.5-hr, Double Door     w/ Hardware &amp; Accessories  </v>
      </c>
      <c r="B1265" s="523" t="s">
        <v>4061</v>
      </c>
      <c r="C1265" s="523"/>
      <c r="D1265" s="524" t="s">
        <v>3559</v>
      </c>
      <c r="E1265" s="525" t="s">
        <v>3560</v>
      </c>
      <c r="F1265" s="524" t="s">
        <v>2497</v>
      </c>
      <c r="G1265" s="525" t="s">
        <v>3952</v>
      </c>
      <c r="H1265" s="524" t="s">
        <v>4056</v>
      </c>
      <c r="I1265" s="525" t="s">
        <v>4057</v>
      </c>
      <c r="J1265" s="524" t="s">
        <v>2118</v>
      </c>
      <c r="K1265" s="527" t="s">
        <v>3980</v>
      </c>
      <c r="L1265" s="524" t="s">
        <v>1924</v>
      </c>
      <c r="M1265" s="527"/>
      <c r="N1265" s="524" t="s">
        <v>1924</v>
      </c>
      <c r="O1265" s="527"/>
      <c r="P1265" s="524" t="s">
        <v>1924</v>
      </c>
      <c r="Q1265" s="527"/>
      <c r="R1265" s="524" t="s">
        <v>1924</v>
      </c>
      <c r="S1265" s="527"/>
      <c r="T1265" s="524" t="s">
        <v>2733</v>
      </c>
      <c r="U1265" s="527" t="s">
        <v>3956</v>
      </c>
      <c r="V1265" s="524" t="s">
        <v>1924</v>
      </c>
      <c r="W1265" s="527"/>
      <c r="X1265" s="524" t="s">
        <v>1924</v>
      </c>
      <c r="Y1265" s="527"/>
      <c r="Z1265" s="528"/>
      <c r="AA1265" s="528" t="s">
        <v>3973</v>
      </c>
      <c r="AB1265" s="528"/>
      <c r="AC1265" s="528"/>
      <c r="AD1265" s="528"/>
      <c r="AE1265" s="528"/>
      <c r="AF1265" s="528"/>
      <c r="AG1265" s="528"/>
      <c r="AH1265" s="528"/>
      <c r="AI1265" s="529" t="s">
        <v>2538</v>
      </c>
      <c r="AJ1265" s="529" t="s">
        <v>2538</v>
      </c>
      <c r="AK1265" s="523" t="s">
        <v>4058</v>
      </c>
      <c r="AL1265" s="523" t="s">
        <v>4061</v>
      </c>
    </row>
    <row r="1266" spans="1:38" ht="17.25" customHeight="1">
      <c r="A1266" s="518" t="str">
        <f t="shared" si="19"/>
        <v xml:space="preserve">A04AR105-00005 Finishing Work Door &amp; Window Work Steel Door w/ Steel Frame, Panic Bar &amp; Vision Panel for Each Leaf (UoM: EA) Fire Protective Rating: 1-hr, Single Door     w/ Hardware &amp; Accessories  </v>
      </c>
      <c r="B1266" s="523" t="s">
        <v>4062</v>
      </c>
      <c r="C1266" s="523"/>
      <c r="D1266" s="524" t="s">
        <v>3559</v>
      </c>
      <c r="E1266" s="525" t="s">
        <v>3560</v>
      </c>
      <c r="F1266" s="524" t="s">
        <v>2497</v>
      </c>
      <c r="G1266" s="525" t="s">
        <v>3952</v>
      </c>
      <c r="H1266" s="524" t="s">
        <v>4056</v>
      </c>
      <c r="I1266" s="525" t="s">
        <v>4057</v>
      </c>
      <c r="J1266" s="524" t="s">
        <v>2082</v>
      </c>
      <c r="K1266" s="527" t="s">
        <v>3982</v>
      </c>
      <c r="L1266" s="524" t="s">
        <v>1924</v>
      </c>
      <c r="M1266" s="527"/>
      <c r="N1266" s="524" t="s">
        <v>1924</v>
      </c>
      <c r="O1266" s="527"/>
      <c r="P1266" s="524" t="s">
        <v>1924</v>
      </c>
      <c r="Q1266" s="527"/>
      <c r="R1266" s="524" t="s">
        <v>1924</v>
      </c>
      <c r="S1266" s="527"/>
      <c r="T1266" s="524" t="s">
        <v>2733</v>
      </c>
      <c r="U1266" s="527" t="s">
        <v>3956</v>
      </c>
      <c r="V1266" s="524" t="s">
        <v>1924</v>
      </c>
      <c r="W1266" s="527"/>
      <c r="X1266" s="524" t="s">
        <v>1924</v>
      </c>
      <c r="Y1266" s="527"/>
      <c r="Z1266" s="528"/>
      <c r="AA1266" s="528" t="s">
        <v>3973</v>
      </c>
      <c r="AB1266" s="528"/>
      <c r="AC1266" s="528"/>
      <c r="AD1266" s="528"/>
      <c r="AE1266" s="528"/>
      <c r="AF1266" s="528"/>
      <c r="AG1266" s="528"/>
      <c r="AH1266" s="528"/>
      <c r="AI1266" s="529" t="s">
        <v>2538</v>
      </c>
      <c r="AJ1266" s="529" t="s">
        <v>2538</v>
      </c>
      <c r="AK1266" s="523" t="s">
        <v>4058</v>
      </c>
      <c r="AL1266" s="523" t="s">
        <v>4062</v>
      </c>
    </row>
    <row r="1267" spans="1:38" ht="17.25" customHeight="1">
      <c r="A1267" s="518" t="str">
        <f t="shared" si="19"/>
        <v xml:space="preserve">A04AR105-00006 Finishing Work Door &amp; Window Work Steel Door w/ Steel Frame, Panic Bar &amp; Vision Panel for Each Leaf (UoM: EA) Fire Protective Rating: 1-hr, Double Door     w/ Hardware &amp; Accessories  </v>
      </c>
      <c r="B1267" s="523" t="s">
        <v>4063</v>
      </c>
      <c r="C1267" s="523"/>
      <c r="D1267" s="524" t="s">
        <v>3559</v>
      </c>
      <c r="E1267" s="525" t="s">
        <v>3560</v>
      </c>
      <c r="F1267" s="524" t="s">
        <v>2497</v>
      </c>
      <c r="G1267" s="525" t="s">
        <v>3952</v>
      </c>
      <c r="H1267" s="524" t="s">
        <v>4056</v>
      </c>
      <c r="I1267" s="525" t="s">
        <v>4057</v>
      </c>
      <c r="J1267" s="524" t="s">
        <v>2203</v>
      </c>
      <c r="K1267" s="527" t="s">
        <v>3984</v>
      </c>
      <c r="L1267" s="524" t="s">
        <v>1924</v>
      </c>
      <c r="M1267" s="527"/>
      <c r="N1267" s="524" t="s">
        <v>1924</v>
      </c>
      <c r="O1267" s="527"/>
      <c r="P1267" s="524" t="s">
        <v>1924</v>
      </c>
      <c r="Q1267" s="527"/>
      <c r="R1267" s="524" t="s">
        <v>1924</v>
      </c>
      <c r="S1267" s="527"/>
      <c r="T1267" s="524" t="s">
        <v>2733</v>
      </c>
      <c r="U1267" s="527" t="s">
        <v>3956</v>
      </c>
      <c r="V1267" s="524" t="s">
        <v>1924</v>
      </c>
      <c r="W1267" s="527"/>
      <c r="X1267" s="524" t="s">
        <v>1924</v>
      </c>
      <c r="Y1267" s="527"/>
      <c r="Z1267" s="528"/>
      <c r="AA1267" s="528" t="s">
        <v>3973</v>
      </c>
      <c r="AB1267" s="528"/>
      <c r="AC1267" s="528"/>
      <c r="AD1267" s="528"/>
      <c r="AE1267" s="528"/>
      <c r="AF1267" s="528"/>
      <c r="AG1267" s="528"/>
      <c r="AH1267" s="528"/>
      <c r="AI1267" s="529" t="s">
        <v>2538</v>
      </c>
      <c r="AJ1267" s="529" t="s">
        <v>2538</v>
      </c>
      <c r="AK1267" s="523" t="s">
        <v>4058</v>
      </c>
      <c r="AL1267" s="523" t="s">
        <v>4063</v>
      </c>
    </row>
    <row r="1268" spans="1:38" ht="17.25" customHeight="1">
      <c r="A1268" s="518" t="str">
        <f t="shared" si="19"/>
        <v xml:space="preserve">A04AR105-00007 Finishing Work Door &amp; Window Work Steel Door w/ Steel Frame, Panic Bar &amp; Vision Panel for Each Leaf (UoM: EA) Fire Protective Rating: 1.5-hrs, Single Door     w/ Hardware &amp; Accessories  </v>
      </c>
      <c r="B1268" s="523" t="s">
        <v>4064</v>
      </c>
      <c r="C1268" s="523"/>
      <c r="D1268" s="524" t="s">
        <v>3559</v>
      </c>
      <c r="E1268" s="525" t="s">
        <v>3560</v>
      </c>
      <c r="F1268" s="524" t="s">
        <v>2497</v>
      </c>
      <c r="G1268" s="525" t="s">
        <v>3952</v>
      </c>
      <c r="H1268" s="524" t="s">
        <v>4056</v>
      </c>
      <c r="I1268" s="525" t="s">
        <v>4057</v>
      </c>
      <c r="J1268" s="524" t="s">
        <v>2209</v>
      </c>
      <c r="K1268" s="527" t="s">
        <v>3986</v>
      </c>
      <c r="L1268" s="524" t="s">
        <v>1924</v>
      </c>
      <c r="M1268" s="527"/>
      <c r="N1268" s="524" t="s">
        <v>1924</v>
      </c>
      <c r="O1268" s="527"/>
      <c r="P1268" s="524" t="s">
        <v>1924</v>
      </c>
      <c r="Q1268" s="527"/>
      <c r="R1268" s="524" t="s">
        <v>1924</v>
      </c>
      <c r="S1268" s="527"/>
      <c r="T1268" s="524" t="s">
        <v>2733</v>
      </c>
      <c r="U1268" s="527" t="s">
        <v>3956</v>
      </c>
      <c r="V1268" s="524" t="s">
        <v>1924</v>
      </c>
      <c r="W1268" s="527"/>
      <c r="X1268" s="524" t="s">
        <v>1924</v>
      </c>
      <c r="Y1268" s="527"/>
      <c r="Z1268" s="528"/>
      <c r="AA1268" s="528" t="s">
        <v>3973</v>
      </c>
      <c r="AB1268" s="528"/>
      <c r="AC1268" s="528"/>
      <c r="AD1268" s="528"/>
      <c r="AE1268" s="528"/>
      <c r="AF1268" s="528"/>
      <c r="AG1268" s="528"/>
      <c r="AH1268" s="528"/>
      <c r="AI1268" s="529" t="s">
        <v>2538</v>
      </c>
      <c r="AJ1268" s="529" t="s">
        <v>2538</v>
      </c>
      <c r="AK1268" s="523" t="s">
        <v>4058</v>
      </c>
      <c r="AL1268" s="523" t="s">
        <v>4064</v>
      </c>
    </row>
    <row r="1269" spans="1:38" ht="17.25" customHeight="1">
      <c r="A1269" s="518" t="str">
        <f t="shared" si="19"/>
        <v xml:space="preserve">A04AR105-00008 Finishing Work Door &amp; Window Work Steel Door w/ Steel Frame, Panic Bar &amp; Vision Panel for Each Leaf (UoM: EA) Fire Protective Rating: 1.5-hrs, Double Door     w/ Hardware &amp; Accessories  </v>
      </c>
      <c r="B1269" s="523" t="s">
        <v>4065</v>
      </c>
      <c r="C1269" s="523"/>
      <c r="D1269" s="524" t="s">
        <v>3559</v>
      </c>
      <c r="E1269" s="525" t="s">
        <v>3560</v>
      </c>
      <c r="F1269" s="524" t="s">
        <v>2497</v>
      </c>
      <c r="G1269" s="525" t="s">
        <v>3952</v>
      </c>
      <c r="H1269" s="524" t="s">
        <v>4056</v>
      </c>
      <c r="I1269" s="525" t="s">
        <v>4057</v>
      </c>
      <c r="J1269" s="524" t="s">
        <v>2212</v>
      </c>
      <c r="K1269" s="527" t="s">
        <v>3988</v>
      </c>
      <c r="L1269" s="524" t="s">
        <v>1924</v>
      </c>
      <c r="M1269" s="527"/>
      <c r="N1269" s="524" t="s">
        <v>1924</v>
      </c>
      <c r="O1269" s="527"/>
      <c r="P1269" s="524" t="s">
        <v>1924</v>
      </c>
      <c r="Q1269" s="527"/>
      <c r="R1269" s="524" t="s">
        <v>1924</v>
      </c>
      <c r="S1269" s="527"/>
      <c r="T1269" s="524" t="s">
        <v>2733</v>
      </c>
      <c r="U1269" s="527" t="s">
        <v>3956</v>
      </c>
      <c r="V1269" s="524" t="s">
        <v>1924</v>
      </c>
      <c r="W1269" s="527"/>
      <c r="X1269" s="524" t="s">
        <v>1924</v>
      </c>
      <c r="Y1269" s="527"/>
      <c r="Z1269" s="528"/>
      <c r="AA1269" s="528" t="s">
        <v>3973</v>
      </c>
      <c r="AB1269" s="528"/>
      <c r="AC1269" s="528"/>
      <c r="AD1269" s="528"/>
      <c r="AE1269" s="528"/>
      <c r="AF1269" s="528"/>
      <c r="AG1269" s="528"/>
      <c r="AH1269" s="528"/>
      <c r="AI1269" s="529" t="s">
        <v>2538</v>
      </c>
      <c r="AJ1269" s="529" t="s">
        <v>2538</v>
      </c>
      <c r="AK1269" s="523" t="s">
        <v>4058</v>
      </c>
      <c r="AL1269" s="523" t="s">
        <v>4065</v>
      </c>
    </row>
    <row r="1270" spans="1:38" ht="17.25" customHeight="1">
      <c r="A1270" s="518" t="str">
        <f t="shared" si="19"/>
        <v xml:space="preserve">A04AR105-00009 Finishing Work Door &amp; Window Work Steel Door w/ Steel Frame, Panic Bar &amp; Vision Panel for Each Leaf (UoM: EA) Fire Protective Rating: 2-hrs, Single Door     w/ Hardware &amp; Accessories  </v>
      </c>
      <c r="B1270" s="523" t="s">
        <v>4066</v>
      </c>
      <c r="C1270" s="523"/>
      <c r="D1270" s="524" t="s">
        <v>3559</v>
      </c>
      <c r="E1270" s="525" t="s">
        <v>3560</v>
      </c>
      <c r="F1270" s="524" t="s">
        <v>2497</v>
      </c>
      <c r="G1270" s="525" t="s">
        <v>3952</v>
      </c>
      <c r="H1270" s="524" t="s">
        <v>4056</v>
      </c>
      <c r="I1270" s="525" t="s">
        <v>4057</v>
      </c>
      <c r="J1270" s="524" t="s">
        <v>2218</v>
      </c>
      <c r="K1270" s="527" t="s">
        <v>3990</v>
      </c>
      <c r="L1270" s="524" t="s">
        <v>1924</v>
      </c>
      <c r="M1270" s="527"/>
      <c r="N1270" s="524" t="s">
        <v>1924</v>
      </c>
      <c r="O1270" s="527"/>
      <c r="P1270" s="524" t="s">
        <v>1924</v>
      </c>
      <c r="Q1270" s="527"/>
      <c r="R1270" s="524" t="s">
        <v>1924</v>
      </c>
      <c r="S1270" s="527"/>
      <c r="T1270" s="524" t="s">
        <v>2733</v>
      </c>
      <c r="U1270" s="527" t="s">
        <v>3956</v>
      </c>
      <c r="V1270" s="524" t="s">
        <v>1924</v>
      </c>
      <c r="W1270" s="527"/>
      <c r="X1270" s="524" t="s">
        <v>1924</v>
      </c>
      <c r="Y1270" s="527"/>
      <c r="Z1270" s="528"/>
      <c r="AA1270" s="528" t="s">
        <v>3973</v>
      </c>
      <c r="AB1270" s="528"/>
      <c r="AC1270" s="528"/>
      <c r="AD1270" s="528"/>
      <c r="AE1270" s="528"/>
      <c r="AF1270" s="528"/>
      <c r="AG1270" s="528"/>
      <c r="AH1270" s="528"/>
      <c r="AI1270" s="529" t="s">
        <v>2538</v>
      </c>
      <c r="AJ1270" s="529" t="s">
        <v>2538</v>
      </c>
      <c r="AK1270" s="523" t="s">
        <v>4058</v>
      </c>
      <c r="AL1270" s="523" t="s">
        <v>4066</v>
      </c>
    </row>
    <row r="1271" spans="1:38" ht="17.25" customHeight="1">
      <c r="A1271" s="518" t="str">
        <f t="shared" si="19"/>
        <v xml:space="preserve">A04AR105-00010 Finishing Work Door &amp; Window Work Steel Door w/ Steel Frame, Panic Bar &amp; Vision Panel for Each Leaf (UoM: EA) Fire Protective Rating: 2-hrs, Double Door     w/ Hardware &amp; Accessories  </v>
      </c>
      <c r="B1271" s="523" t="s">
        <v>4067</v>
      </c>
      <c r="C1271" s="523"/>
      <c r="D1271" s="524" t="s">
        <v>3559</v>
      </c>
      <c r="E1271" s="525" t="s">
        <v>3560</v>
      </c>
      <c r="F1271" s="524" t="s">
        <v>2497</v>
      </c>
      <c r="G1271" s="525" t="s">
        <v>3952</v>
      </c>
      <c r="H1271" s="524" t="s">
        <v>4056</v>
      </c>
      <c r="I1271" s="525" t="s">
        <v>4057</v>
      </c>
      <c r="J1271" s="524" t="s">
        <v>2221</v>
      </c>
      <c r="K1271" s="527" t="s">
        <v>3992</v>
      </c>
      <c r="L1271" s="524" t="s">
        <v>1924</v>
      </c>
      <c r="M1271" s="527"/>
      <c r="N1271" s="524" t="s">
        <v>1924</v>
      </c>
      <c r="O1271" s="527"/>
      <c r="P1271" s="524" t="s">
        <v>1924</v>
      </c>
      <c r="Q1271" s="527"/>
      <c r="R1271" s="524" t="s">
        <v>1924</v>
      </c>
      <c r="S1271" s="527"/>
      <c r="T1271" s="524" t="s">
        <v>2733</v>
      </c>
      <c r="U1271" s="527" t="s">
        <v>3956</v>
      </c>
      <c r="V1271" s="524" t="s">
        <v>1924</v>
      </c>
      <c r="W1271" s="527"/>
      <c r="X1271" s="524" t="s">
        <v>1924</v>
      </c>
      <c r="Y1271" s="527"/>
      <c r="Z1271" s="528"/>
      <c r="AA1271" s="528" t="s">
        <v>3973</v>
      </c>
      <c r="AB1271" s="528"/>
      <c r="AC1271" s="528"/>
      <c r="AD1271" s="528"/>
      <c r="AE1271" s="528"/>
      <c r="AF1271" s="528"/>
      <c r="AG1271" s="528"/>
      <c r="AH1271" s="528"/>
      <c r="AI1271" s="529" t="s">
        <v>2538</v>
      </c>
      <c r="AJ1271" s="529" t="s">
        <v>2538</v>
      </c>
      <c r="AK1271" s="523" t="s">
        <v>4058</v>
      </c>
      <c r="AL1271" s="523" t="s">
        <v>4067</v>
      </c>
    </row>
    <row r="1272" spans="1:38" ht="17.25" customHeight="1">
      <c r="A1272" s="518" t="str">
        <f t="shared" si="19"/>
        <v xml:space="preserve">A04AR106-00001 Finishing Work Door &amp; Window Work Blast Resistant Door w/ Steel Frame (UoM: M2) Fire Protective Rating: N/A     w/ Hardware &amp; Accessories  </v>
      </c>
      <c r="B1272" s="523" t="s">
        <v>4068</v>
      </c>
      <c r="C1272" s="523"/>
      <c r="D1272" s="524" t="s">
        <v>3559</v>
      </c>
      <c r="E1272" s="525" t="s">
        <v>3560</v>
      </c>
      <c r="F1272" s="524" t="s">
        <v>2497</v>
      </c>
      <c r="G1272" s="525" t="s">
        <v>3952</v>
      </c>
      <c r="H1272" s="524" t="s">
        <v>4069</v>
      </c>
      <c r="I1272" s="525" t="s">
        <v>4070</v>
      </c>
      <c r="J1272" s="524" t="s">
        <v>2061</v>
      </c>
      <c r="K1272" s="527" t="s">
        <v>3955</v>
      </c>
      <c r="L1272" s="524" t="s">
        <v>1924</v>
      </c>
      <c r="M1272" s="527"/>
      <c r="N1272" s="524" t="s">
        <v>1924</v>
      </c>
      <c r="O1272" s="527"/>
      <c r="P1272" s="524" t="s">
        <v>1924</v>
      </c>
      <c r="Q1272" s="527"/>
      <c r="R1272" s="524" t="s">
        <v>1924</v>
      </c>
      <c r="S1272" s="527"/>
      <c r="T1272" s="524" t="s">
        <v>2733</v>
      </c>
      <c r="U1272" s="527" t="s">
        <v>3956</v>
      </c>
      <c r="V1272" s="524" t="s">
        <v>1924</v>
      </c>
      <c r="W1272" s="527"/>
      <c r="X1272" s="524" t="s">
        <v>1924</v>
      </c>
      <c r="Y1272" s="527"/>
      <c r="Z1272" s="528"/>
      <c r="AA1272" s="556"/>
      <c r="AB1272" s="528"/>
      <c r="AC1272" s="528"/>
      <c r="AD1272" s="528"/>
      <c r="AE1272" s="528"/>
      <c r="AF1272" s="528" t="s">
        <v>4071</v>
      </c>
      <c r="AG1272" s="528"/>
      <c r="AH1272" s="528"/>
      <c r="AI1272" s="529" t="s">
        <v>1792</v>
      </c>
      <c r="AJ1272" s="529" t="s">
        <v>1792</v>
      </c>
      <c r="AK1272" s="523" t="s">
        <v>4072</v>
      </c>
      <c r="AL1272" s="523" t="s">
        <v>4068</v>
      </c>
    </row>
    <row r="1273" spans="1:38" ht="17.25" customHeight="1">
      <c r="A1273" s="518" t="str">
        <f t="shared" si="19"/>
        <v xml:space="preserve">A04AR106-00002 Finishing Work Door &amp; Window Work Blast Resistant Door w/ Steel Frame (UoM: M2) Fire Protective Rating: 0.5-hr     w/ Hardware &amp; Accessories  </v>
      </c>
      <c r="B1273" s="523" t="s">
        <v>4073</v>
      </c>
      <c r="C1273" s="523"/>
      <c r="D1273" s="524" t="s">
        <v>3559</v>
      </c>
      <c r="E1273" s="525" t="s">
        <v>3560</v>
      </c>
      <c r="F1273" s="524" t="s">
        <v>2497</v>
      </c>
      <c r="G1273" s="525" t="s">
        <v>3952</v>
      </c>
      <c r="H1273" s="524" t="s">
        <v>4069</v>
      </c>
      <c r="I1273" s="525" t="s">
        <v>4070</v>
      </c>
      <c r="J1273" s="524" t="s">
        <v>2112</v>
      </c>
      <c r="K1273" s="527" t="s">
        <v>3959</v>
      </c>
      <c r="L1273" s="524" t="s">
        <v>1924</v>
      </c>
      <c r="M1273" s="527"/>
      <c r="N1273" s="524" t="s">
        <v>1924</v>
      </c>
      <c r="O1273" s="527"/>
      <c r="P1273" s="524" t="s">
        <v>1924</v>
      </c>
      <c r="Q1273" s="527"/>
      <c r="R1273" s="524" t="s">
        <v>1924</v>
      </c>
      <c r="S1273" s="527"/>
      <c r="T1273" s="524" t="s">
        <v>2733</v>
      </c>
      <c r="U1273" s="527" t="s">
        <v>3956</v>
      </c>
      <c r="V1273" s="524" t="s">
        <v>1924</v>
      </c>
      <c r="W1273" s="527"/>
      <c r="X1273" s="524" t="s">
        <v>1924</v>
      </c>
      <c r="Y1273" s="527"/>
      <c r="Z1273" s="528"/>
      <c r="AA1273" s="556"/>
      <c r="AB1273" s="528"/>
      <c r="AC1273" s="528"/>
      <c r="AD1273" s="528"/>
      <c r="AE1273" s="528"/>
      <c r="AF1273" s="528" t="s">
        <v>4071</v>
      </c>
      <c r="AG1273" s="528"/>
      <c r="AH1273" s="528"/>
      <c r="AI1273" s="529" t="s">
        <v>1792</v>
      </c>
      <c r="AJ1273" s="529" t="s">
        <v>1792</v>
      </c>
      <c r="AK1273" s="523" t="s">
        <v>4072</v>
      </c>
      <c r="AL1273" s="523" t="s">
        <v>4073</v>
      </c>
    </row>
    <row r="1274" spans="1:38" ht="17.25" customHeight="1">
      <c r="A1274" s="518" t="str">
        <f t="shared" si="19"/>
        <v xml:space="preserve">A04AR106-00003 Finishing Work Door &amp; Window Work Blast Resistant Door w/ Steel Frame (UoM: M2) Fire Protective Rating: 1-hr     w/ Hardware &amp; Accessories  </v>
      </c>
      <c r="B1274" s="523" t="s">
        <v>4074</v>
      </c>
      <c r="C1274" s="523"/>
      <c r="D1274" s="524" t="s">
        <v>3559</v>
      </c>
      <c r="E1274" s="525" t="s">
        <v>3560</v>
      </c>
      <c r="F1274" s="524" t="s">
        <v>2497</v>
      </c>
      <c r="G1274" s="525" t="s">
        <v>3952</v>
      </c>
      <c r="H1274" s="524" t="s">
        <v>4069</v>
      </c>
      <c r="I1274" s="525" t="s">
        <v>4070</v>
      </c>
      <c r="J1274" s="524" t="s">
        <v>2150</v>
      </c>
      <c r="K1274" s="527" t="s">
        <v>3961</v>
      </c>
      <c r="L1274" s="524" t="s">
        <v>1924</v>
      </c>
      <c r="M1274" s="527"/>
      <c r="N1274" s="524" t="s">
        <v>1924</v>
      </c>
      <c r="O1274" s="527"/>
      <c r="P1274" s="524" t="s">
        <v>1924</v>
      </c>
      <c r="Q1274" s="527"/>
      <c r="R1274" s="524" t="s">
        <v>1924</v>
      </c>
      <c r="S1274" s="527"/>
      <c r="T1274" s="524" t="s">
        <v>2733</v>
      </c>
      <c r="U1274" s="527" t="s">
        <v>3956</v>
      </c>
      <c r="V1274" s="524" t="s">
        <v>1924</v>
      </c>
      <c r="W1274" s="527"/>
      <c r="X1274" s="524" t="s">
        <v>1924</v>
      </c>
      <c r="Y1274" s="527"/>
      <c r="Z1274" s="528"/>
      <c r="AA1274" s="556"/>
      <c r="AB1274" s="528"/>
      <c r="AC1274" s="528"/>
      <c r="AD1274" s="528"/>
      <c r="AE1274" s="528"/>
      <c r="AF1274" s="528" t="s">
        <v>4071</v>
      </c>
      <c r="AG1274" s="528"/>
      <c r="AH1274" s="528"/>
      <c r="AI1274" s="529" t="s">
        <v>1792</v>
      </c>
      <c r="AJ1274" s="529" t="s">
        <v>1792</v>
      </c>
      <c r="AK1274" s="523" t="s">
        <v>4072</v>
      </c>
      <c r="AL1274" s="523" t="s">
        <v>4074</v>
      </c>
    </row>
    <row r="1275" spans="1:38" ht="17.25" customHeight="1">
      <c r="A1275" s="518" t="str">
        <f t="shared" si="19"/>
        <v xml:space="preserve">A04AR106-00004 Finishing Work Door &amp; Window Work Blast Resistant Door w/ Steel Frame (UoM: M2) Fire Protective Rating: 1.5-hrs     w/ Hardware &amp; Accessories  </v>
      </c>
      <c r="B1275" s="523" t="s">
        <v>4075</v>
      </c>
      <c r="C1275" s="523"/>
      <c r="D1275" s="524" t="s">
        <v>3559</v>
      </c>
      <c r="E1275" s="525" t="s">
        <v>3560</v>
      </c>
      <c r="F1275" s="524" t="s">
        <v>2497</v>
      </c>
      <c r="G1275" s="525" t="s">
        <v>3952</v>
      </c>
      <c r="H1275" s="524" t="s">
        <v>4069</v>
      </c>
      <c r="I1275" s="525" t="s">
        <v>4070</v>
      </c>
      <c r="J1275" s="524" t="s">
        <v>2206</v>
      </c>
      <c r="K1275" s="527" t="s">
        <v>3963</v>
      </c>
      <c r="L1275" s="524" t="s">
        <v>1924</v>
      </c>
      <c r="M1275" s="527"/>
      <c r="N1275" s="524" t="s">
        <v>1924</v>
      </c>
      <c r="O1275" s="527"/>
      <c r="P1275" s="524" t="s">
        <v>1924</v>
      </c>
      <c r="Q1275" s="527"/>
      <c r="R1275" s="524" t="s">
        <v>1924</v>
      </c>
      <c r="S1275" s="527"/>
      <c r="T1275" s="524" t="s">
        <v>2733</v>
      </c>
      <c r="U1275" s="527" t="s">
        <v>3956</v>
      </c>
      <c r="V1275" s="524" t="s">
        <v>1924</v>
      </c>
      <c r="W1275" s="527"/>
      <c r="X1275" s="524" t="s">
        <v>1924</v>
      </c>
      <c r="Y1275" s="527"/>
      <c r="Z1275" s="528"/>
      <c r="AA1275" s="556"/>
      <c r="AB1275" s="528"/>
      <c r="AC1275" s="528"/>
      <c r="AD1275" s="528"/>
      <c r="AE1275" s="528"/>
      <c r="AF1275" s="528" t="s">
        <v>4071</v>
      </c>
      <c r="AG1275" s="528"/>
      <c r="AH1275" s="528"/>
      <c r="AI1275" s="529" t="s">
        <v>1792</v>
      </c>
      <c r="AJ1275" s="529" t="s">
        <v>1792</v>
      </c>
      <c r="AK1275" s="523" t="s">
        <v>4072</v>
      </c>
      <c r="AL1275" s="523" t="s">
        <v>4075</v>
      </c>
    </row>
    <row r="1276" spans="1:38" ht="17.25" customHeight="1">
      <c r="A1276" s="518" t="str">
        <f t="shared" si="19"/>
        <v xml:space="preserve">A04AR106-00005 Finishing Work Door &amp; Window Work Blast Resistant Door w/ Steel Frame (UoM: M2) Fire Protective Rating: 2-hrs     w/ Hardware &amp; Accessories  </v>
      </c>
      <c r="B1276" s="523" t="s">
        <v>4076</v>
      </c>
      <c r="C1276" s="523"/>
      <c r="D1276" s="524" t="s">
        <v>3559</v>
      </c>
      <c r="E1276" s="525" t="s">
        <v>3560</v>
      </c>
      <c r="F1276" s="524" t="s">
        <v>2497</v>
      </c>
      <c r="G1276" s="525" t="s">
        <v>3952</v>
      </c>
      <c r="H1276" s="524" t="s">
        <v>4069</v>
      </c>
      <c r="I1276" s="525" t="s">
        <v>4070</v>
      </c>
      <c r="J1276" s="524" t="s">
        <v>2215</v>
      </c>
      <c r="K1276" s="527" t="s">
        <v>3965</v>
      </c>
      <c r="L1276" s="524" t="s">
        <v>1924</v>
      </c>
      <c r="M1276" s="527"/>
      <c r="N1276" s="524" t="s">
        <v>1924</v>
      </c>
      <c r="O1276" s="527"/>
      <c r="P1276" s="524" t="s">
        <v>1924</v>
      </c>
      <c r="Q1276" s="527"/>
      <c r="R1276" s="524" t="s">
        <v>1924</v>
      </c>
      <c r="S1276" s="527"/>
      <c r="T1276" s="524" t="s">
        <v>2733</v>
      </c>
      <c r="U1276" s="527" t="s">
        <v>3956</v>
      </c>
      <c r="V1276" s="524" t="s">
        <v>1924</v>
      </c>
      <c r="W1276" s="527"/>
      <c r="X1276" s="524" t="s">
        <v>1924</v>
      </c>
      <c r="Y1276" s="527"/>
      <c r="Z1276" s="528"/>
      <c r="AA1276" s="556"/>
      <c r="AB1276" s="528"/>
      <c r="AC1276" s="528"/>
      <c r="AD1276" s="528"/>
      <c r="AE1276" s="528"/>
      <c r="AF1276" s="528" t="s">
        <v>4071</v>
      </c>
      <c r="AG1276" s="528"/>
      <c r="AH1276" s="528"/>
      <c r="AI1276" s="529" t="s">
        <v>1792</v>
      </c>
      <c r="AJ1276" s="529" t="s">
        <v>1792</v>
      </c>
      <c r="AK1276" s="523" t="s">
        <v>4072</v>
      </c>
      <c r="AL1276" s="523" t="s">
        <v>4076</v>
      </c>
    </row>
    <row r="1277" spans="1:38" ht="17.25" customHeight="1">
      <c r="A1277" s="518" t="str">
        <f t="shared" si="19"/>
        <v xml:space="preserve">A04AR106-00006 Finishing Work Door &amp; Window Work Blast Resistant Door w/ Steel Frame (UoM: M2) Fire Protective Rating: 3-hrs     w/ Hardware &amp; Accessories  </v>
      </c>
      <c r="B1277" s="523" t="s">
        <v>4077</v>
      </c>
      <c r="C1277" s="523"/>
      <c r="D1277" s="524" t="s">
        <v>3559</v>
      </c>
      <c r="E1277" s="525" t="s">
        <v>3560</v>
      </c>
      <c r="F1277" s="524" t="s">
        <v>2497</v>
      </c>
      <c r="G1277" s="525" t="s">
        <v>3952</v>
      </c>
      <c r="H1277" s="524" t="s">
        <v>4069</v>
      </c>
      <c r="I1277" s="525" t="s">
        <v>4070</v>
      </c>
      <c r="J1277" s="524" t="s">
        <v>3967</v>
      </c>
      <c r="K1277" s="527" t="s">
        <v>3968</v>
      </c>
      <c r="L1277" s="524" t="s">
        <v>1924</v>
      </c>
      <c r="M1277" s="527"/>
      <c r="N1277" s="524" t="s">
        <v>1924</v>
      </c>
      <c r="O1277" s="527"/>
      <c r="P1277" s="524" t="s">
        <v>1924</v>
      </c>
      <c r="Q1277" s="527"/>
      <c r="R1277" s="524" t="s">
        <v>1924</v>
      </c>
      <c r="S1277" s="527"/>
      <c r="T1277" s="524" t="s">
        <v>2733</v>
      </c>
      <c r="U1277" s="527" t="s">
        <v>3956</v>
      </c>
      <c r="V1277" s="524" t="s">
        <v>1924</v>
      </c>
      <c r="W1277" s="527"/>
      <c r="X1277" s="524" t="s">
        <v>1924</v>
      </c>
      <c r="Y1277" s="527"/>
      <c r="Z1277" s="528"/>
      <c r="AA1277" s="556"/>
      <c r="AB1277" s="528"/>
      <c r="AC1277" s="528"/>
      <c r="AD1277" s="528"/>
      <c r="AE1277" s="528"/>
      <c r="AF1277" s="528" t="s">
        <v>4071</v>
      </c>
      <c r="AG1277" s="528"/>
      <c r="AH1277" s="528"/>
      <c r="AI1277" s="529" t="s">
        <v>1792</v>
      </c>
      <c r="AJ1277" s="529" t="s">
        <v>1792</v>
      </c>
      <c r="AK1277" s="523" t="s">
        <v>4072</v>
      </c>
      <c r="AL1277" s="523" t="s">
        <v>4077</v>
      </c>
    </row>
    <row r="1278" spans="1:38" ht="17.25" customHeight="1">
      <c r="A1278" s="518" t="str">
        <f t="shared" si="19"/>
        <v xml:space="preserve">A04AR107-00001 Finishing Work Door &amp; Window Work Blast Resistant Door w/ Steel Frame (UoM: EA) Fire Protective Rating: N/A, Single Door     w/ Hardware &amp; Accessories  </v>
      </c>
      <c r="B1278" s="523" t="s">
        <v>4078</v>
      </c>
      <c r="C1278" s="523"/>
      <c r="D1278" s="524" t="s">
        <v>3559</v>
      </c>
      <c r="E1278" s="525" t="s">
        <v>3560</v>
      </c>
      <c r="F1278" s="524" t="s">
        <v>2497</v>
      </c>
      <c r="G1278" s="525" t="s">
        <v>3952</v>
      </c>
      <c r="H1278" s="524" t="s">
        <v>4079</v>
      </c>
      <c r="I1278" s="525" t="s">
        <v>4080</v>
      </c>
      <c r="J1278" s="524" t="s">
        <v>2064</v>
      </c>
      <c r="K1278" s="527" t="s">
        <v>3972</v>
      </c>
      <c r="L1278" s="524" t="s">
        <v>1924</v>
      </c>
      <c r="M1278" s="527"/>
      <c r="N1278" s="524" t="s">
        <v>1924</v>
      </c>
      <c r="O1278" s="527"/>
      <c r="P1278" s="524" t="s">
        <v>1924</v>
      </c>
      <c r="Q1278" s="527"/>
      <c r="R1278" s="524" t="s">
        <v>1924</v>
      </c>
      <c r="S1278" s="527"/>
      <c r="T1278" s="524" t="s">
        <v>2733</v>
      </c>
      <c r="U1278" s="527" t="s">
        <v>3956</v>
      </c>
      <c r="V1278" s="524" t="s">
        <v>1924</v>
      </c>
      <c r="W1278" s="527"/>
      <c r="X1278" s="524" t="s">
        <v>1924</v>
      </c>
      <c r="Y1278" s="527"/>
      <c r="Z1278" s="528"/>
      <c r="AA1278" s="528" t="s">
        <v>3973</v>
      </c>
      <c r="AB1278" s="528"/>
      <c r="AC1278" s="528"/>
      <c r="AD1278" s="528"/>
      <c r="AE1278" s="528"/>
      <c r="AF1278" s="528" t="s">
        <v>4071</v>
      </c>
      <c r="AG1278" s="528"/>
      <c r="AH1278" s="528"/>
      <c r="AI1278" s="529" t="s">
        <v>2538</v>
      </c>
      <c r="AJ1278" s="529" t="s">
        <v>2538</v>
      </c>
      <c r="AK1278" s="523" t="s">
        <v>4081</v>
      </c>
      <c r="AL1278" s="523" t="s">
        <v>4078</v>
      </c>
    </row>
    <row r="1279" spans="1:38" ht="17.25" customHeight="1">
      <c r="A1279" s="518" t="str">
        <f t="shared" si="19"/>
        <v xml:space="preserve">A04AR107-00002 Finishing Work Door &amp; Window Work Blast Resistant Door w/ Steel Frame (UoM: EA) Fire Protective Rating: N/A, Double Door     w/ Hardware &amp; Accessories  </v>
      </c>
      <c r="B1279" s="523" t="s">
        <v>4082</v>
      </c>
      <c r="C1279" s="523"/>
      <c r="D1279" s="524" t="s">
        <v>3559</v>
      </c>
      <c r="E1279" s="525" t="s">
        <v>3560</v>
      </c>
      <c r="F1279" s="524" t="s">
        <v>2497</v>
      </c>
      <c r="G1279" s="525" t="s">
        <v>3952</v>
      </c>
      <c r="H1279" s="524" t="s">
        <v>4079</v>
      </c>
      <c r="I1279" s="525" t="s">
        <v>4080</v>
      </c>
      <c r="J1279" s="524" t="s">
        <v>2109</v>
      </c>
      <c r="K1279" s="527" t="s">
        <v>3976</v>
      </c>
      <c r="L1279" s="524" t="s">
        <v>1924</v>
      </c>
      <c r="M1279" s="527"/>
      <c r="N1279" s="524" t="s">
        <v>1924</v>
      </c>
      <c r="O1279" s="527"/>
      <c r="P1279" s="524" t="s">
        <v>1924</v>
      </c>
      <c r="Q1279" s="527"/>
      <c r="R1279" s="524" t="s">
        <v>1924</v>
      </c>
      <c r="S1279" s="527"/>
      <c r="T1279" s="524" t="s">
        <v>2733</v>
      </c>
      <c r="U1279" s="527" t="s">
        <v>3956</v>
      </c>
      <c r="V1279" s="524" t="s">
        <v>1924</v>
      </c>
      <c r="W1279" s="527"/>
      <c r="X1279" s="524" t="s">
        <v>1924</v>
      </c>
      <c r="Y1279" s="527"/>
      <c r="Z1279" s="528"/>
      <c r="AA1279" s="528" t="s">
        <v>3973</v>
      </c>
      <c r="AB1279" s="528"/>
      <c r="AC1279" s="528"/>
      <c r="AD1279" s="528"/>
      <c r="AE1279" s="528"/>
      <c r="AF1279" s="528" t="s">
        <v>4071</v>
      </c>
      <c r="AG1279" s="528"/>
      <c r="AH1279" s="528"/>
      <c r="AI1279" s="529" t="s">
        <v>2538</v>
      </c>
      <c r="AJ1279" s="529" t="s">
        <v>2538</v>
      </c>
      <c r="AK1279" s="523" t="s">
        <v>4081</v>
      </c>
      <c r="AL1279" s="523" t="s">
        <v>4082</v>
      </c>
    </row>
    <row r="1280" spans="1:38" ht="17.25" customHeight="1">
      <c r="A1280" s="518" t="str">
        <f t="shared" si="19"/>
        <v xml:space="preserve">A04AR107-00003 Finishing Work Door &amp; Window Work Blast Resistant Door w/ Steel Frame (UoM: EA) Fire Protective Rating: 0.5-hr, Single Door     w/ Hardware &amp; Accessories  </v>
      </c>
      <c r="B1280" s="523" t="s">
        <v>4083</v>
      </c>
      <c r="C1280" s="523"/>
      <c r="D1280" s="524" t="s">
        <v>3559</v>
      </c>
      <c r="E1280" s="525" t="s">
        <v>3560</v>
      </c>
      <c r="F1280" s="524" t="s">
        <v>2497</v>
      </c>
      <c r="G1280" s="525" t="s">
        <v>3952</v>
      </c>
      <c r="H1280" s="524" t="s">
        <v>4079</v>
      </c>
      <c r="I1280" s="525" t="s">
        <v>4080</v>
      </c>
      <c r="J1280" s="524" t="s">
        <v>2115</v>
      </c>
      <c r="K1280" s="527" t="s">
        <v>3978</v>
      </c>
      <c r="L1280" s="524" t="s">
        <v>1924</v>
      </c>
      <c r="M1280" s="527"/>
      <c r="N1280" s="524" t="s">
        <v>1924</v>
      </c>
      <c r="O1280" s="527"/>
      <c r="P1280" s="524" t="s">
        <v>1924</v>
      </c>
      <c r="Q1280" s="527"/>
      <c r="R1280" s="524" t="s">
        <v>1924</v>
      </c>
      <c r="S1280" s="527"/>
      <c r="T1280" s="524" t="s">
        <v>2733</v>
      </c>
      <c r="U1280" s="527" t="s">
        <v>3956</v>
      </c>
      <c r="V1280" s="524" t="s">
        <v>1924</v>
      </c>
      <c r="W1280" s="527"/>
      <c r="X1280" s="524" t="s">
        <v>1924</v>
      </c>
      <c r="Y1280" s="527"/>
      <c r="Z1280" s="528"/>
      <c r="AA1280" s="528" t="s">
        <v>3973</v>
      </c>
      <c r="AB1280" s="528"/>
      <c r="AC1280" s="528"/>
      <c r="AD1280" s="528"/>
      <c r="AE1280" s="528"/>
      <c r="AF1280" s="528" t="s">
        <v>4071</v>
      </c>
      <c r="AG1280" s="528"/>
      <c r="AH1280" s="528"/>
      <c r="AI1280" s="529" t="s">
        <v>2538</v>
      </c>
      <c r="AJ1280" s="529" t="s">
        <v>2538</v>
      </c>
      <c r="AK1280" s="523" t="s">
        <v>4081</v>
      </c>
      <c r="AL1280" s="523" t="s">
        <v>4083</v>
      </c>
    </row>
    <row r="1281" spans="1:38" ht="17.25" customHeight="1">
      <c r="A1281" s="518" t="str">
        <f t="shared" si="19"/>
        <v xml:space="preserve">A04AR107-00004 Finishing Work Door &amp; Window Work Blast Resistant Door w/ Steel Frame (UoM: EA) Fire Protective Rating: 0.5-hr, Double Door     w/ Hardware &amp; Accessories  </v>
      </c>
      <c r="B1281" s="523" t="s">
        <v>4084</v>
      </c>
      <c r="C1281" s="523"/>
      <c r="D1281" s="524" t="s">
        <v>3559</v>
      </c>
      <c r="E1281" s="525" t="s">
        <v>3560</v>
      </c>
      <c r="F1281" s="524" t="s">
        <v>2497</v>
      </c>
      <c r="G1281" s="525" t="s">
        <v>3952</v>
      </c>
      <c r="H1281" s="524" t="s">
        <v>4079</v>
      </c>
      <c r="I1281" s="525" t="s">
        <v>4080</v>
      </c>
      <c r="J1281" s="524" t="s">
        <v>2118</v>
      </c>
      <c r="K1281" s="527" t="s">
        <v>3980</v>
      </c>
      <c r="L1281" s="524" t="s">
        <v>1924</v>
      </c>
      <c r="M1281" s="527"/>
      <c r="N1281" s="524" t="s">
        <v>1924</v>
      </c>
      <c r="O1281" s="527"/>
      <c r="P1281" s="524" t="s">
        <v>1924</v>
      </c>
      <c r="Q1281" s="527"/>
      <c r="R1281" s="524" t="s">
        <v>1924</v>
      </c>
      <c r="S1281" s="527"/>
      <c r="T1281" s="524" t="s">
        <v>2733</v>
      </c>
      <c r="U1281" s="527" t="s">
        <v>3956</v>
      </c>
      <c r="V1281" s="524" t="s">
        <v>1924</v>
      </c>
      <c r="W1281" s="527"/>
      <c r="X1281" s="524" t="s">
        <v>1924</v>
      </c>
      <c r="Y1281" s="527"/>
      <c r="Z1281" s="528"/>
      <c r="AA1281" s="528" t="s">
        <v>3973</v>
      </c>
      <c r="AB1281" s="528"/>
      <c r="AC1281" s="528"/>
      <c r="AD1281" s="528"/>
      <c r="AE1281" s="528"/>
      <c r="AF1281" s="528" t="s">
        <v>4071</v>
      </c>
      <c r="AG1281" s="528"/>
      <c r="AH1281" s="528"/>
      <c r="AI1281" s="529" t="s">
        <v>2538</v>
      </c>
      <c r="AJ1281" s="529" t="s">
        <v>2538</v>
      </c>
      <c r="AK1281" s="523" t="s">
        <v>4081</v>
      </c>
      <c r="AL1281" s="523" t="s">
        <v>4084</v>
      </c>
    </row>
    <row r="1282" spans="1:38" ht="17.25" customHeight="1">
      <c r="A1282" s="518" t="str">
        <f t="shared" si="19"/>
        <v xml:space="preserve">A04AR107-00005 Finishing Work Door &amp; Window Work Blast Resistant Door w/ Steel Frame (UoM: EA) Fire Protective Rating: 1-hr, Single Door     w/ Hardware &amp; Accessories  </v>
      </c>
      <c r="B1282" s="523" t="s">
        <v>4085</v>
      </c>
      <c r="C1282" s="523"/>
      <c r="D1282" s="524" t="s">
        <v>3559</v>
      </c>
      <c r="E1282" s="525" t="s">
        <v>3560</v>
      </c>
      <c r="F1282" s="524" t="s">
        <v>2497</v>
      </c>
      <c r="G1282" s="525" t="s">
        <v>3952</v>
      </c>
      <c r="H1282" s="524" t="s">
        <v>4079</v>
      </c>
      <c r="I1282" s="525" t="s">
        <v>4080</v>
      </c>
      <c r="J1282" s="524" t="s">
        <v>2082</v>
      </c>
      <c r="K1282" s="527" t="s">
        <v>3982</v>
      </c>
      <c r="L1282" s="524" t="s">
        <v>1924</v>
      </c>
      <c r="M1282" s="527"/>
      <c r="N1282" s="524" t="s">
        <v>1924</v>
      </c>
      <c r="O1282" s="527"/>
      <c r="P1282" s="524" t="s">
        <v>1924</v>
      </c>
      <c r="Q1282" s="527"/>
      <c r="R1282" s="524" t="s">
        <v>1924</v>
      </c>
      <c r="S1282" s="527"/>
      <c r="T1282" s="524" t="s">
        <v>2733</v>
      </c>
      <c r="U1282" s="527" t="s">
        <v>3956</v>
      </c>
      <c r="V1282" s="524" t="s">
        <v>1924</v>
      </c>
      <c r="W1282" s="527"/>
      <c r="X1282" s="524" t="s">
        <v>1924</v>
      </c>
      <c r="Y1282" s="527"/>
      <c r="Z1282" s="528"/>
      <c r="AA1282" s="528" t="s">
        <v>3973</v>
      </c>
      <c r="AB1282" s="528"/>
      <c r="AC1282" s="528"/>
      <c r="AD1282" s="528"/>
      <c r="AE1282" s="528"/>
      <c r="AF1282" s="528" t="s">
        <v>4071</v>
      </c>
      <c r="AG1282" s="528"/>
      <c r="AH1282" s="528"/>
      <c r="AI1282" s="529" t="s">
        <v>2538</v>
      </c>
      <c r="AJ1282" s="529" t="s">
        <v>2538</v>
      </c>
      <c r="AK1282" s="523" t="s">
        <v>4081</v>
      </c>
      <c r="AL1282" s="523" t="s">
        <v>4085</v>
      </c>
    </row>
    <row r="1283" spans="1:38" ht="17.25" customHeight="1">
      <c r="A1283" s="518" t="str">
        <f t="shared" si="19"/>
        <v xml:space="preserve">A04AR107-00006 Finishing Work Door &amp; Window Work Blast Resistant Door w/ Steel Frame (UoM: EA) Fire Protective Rating: 1-hr, Double Door     w/ Hardware &amp; Accessories  </v>
      </c>
      <c r="B1283" s="523" t="s">
        <v>4086</v>
      </c>
      <c r="C1283" s="523"/>
      <c r="D1283" s="524" t="s">
        <v>3559</v>
      </c>
      <c r="E1283" s="525" t="s">
        <v>3560</v>
      </c>
      <c r="F1283" s="524" t="s">
        <v>2497</v>
      </c>
      <c r="G1283" s="525" t="s">
        <v>3952</v>
      </c>
      <c r="H1283" s="524" t="s">
        <v>4079</v>
      </c>
      <c r="I1283" s="525" t="s">
        <v>4080</v>
      </c>
      <c r="J1283" s="524" t="s">
        <v>2203</v>
      </c>
      <c r="K1283" s="527" t="s">
        <v>3984</v>
      </c>
      <c r="L1283" s="524" t="s">
        <v>1924</v>
      </c>
      <c r="M1283" s="527"/>
      <c r="N1283" s="524" t="s">
        <v>1924</v>
      </c>
      <c r="O1283" s="527"/>
      <c r="P1283" s="524" t="s">
        <v>1924</v>
      </c>
      <c r="Q1283" s="527"/>
      <c r="R1283" s="524" t="s">
        <v>1924</v>
      </c>
      <c r="S1283" s="527"/>
      <c r="T1283" s="524" t="s">
        <v>2733</v>
      </c>
      <c r="U1283" s="527" t="s">
        <v>3956</v>
      </c>
      <c r="V1283" s="524" t="s">
        <v>1924</v>
      </c>
      <c r="W1283" s="527"/>
      <c r="X1283" s="524" t="s">
        <v>1924</v>
      </c>
      <c r="Y1283" s="527"/>
      <c r="Z1283" s="528"/>
      <c r="AA1283" s="528" t="s">
        <v>3973</v>
      </c>
      <c r="AB1283" s="528"/>
      <c r="AC1283" s="528"/>
      <c r="AD1283" s="528"/>
      <c r="AE1283" s="528"/>
      <c r="AF1283" s="528" t="s">
        <v>4071</v>
      </c>
      <c r="AG1283" s="528"/>
      <c r="AH1283" s="528"/>
      <c r="AI1283" s="529" t="s">
        <v>2538</v>
      </c>
      <c r="AJ1283" s="529" t="s">
        <v>2538</v>
      </c>
      <c r="AK1283" s="523" t="s">
        <v>4081</v>
      </c>
      <c r="AL1283" s="523" t="s">
        <v>4086</v>
      </c>
    </row>
    <row r="1284" spans="1:38" ht="17.25" customHeight="1">
      <c r="A1284" s="518" t="str">
        <f t="shared" si="19"/>
        <v xml:space="preserve">A04AR107-00007 Finishing Work Door &amp; Window Work Blast Resistant Door w/ Steel Frame (UoM: EA) Fire Protective Rating: 1.5-hrs, Single Door     w/ Hardware &amp; Accessories  </v>
      </c>
      <c r="B1284" s="523" t="s">
        <v>4087</v>
      </c>
      <c r="C1284" s="523"/>
      <c r="D1284" s="524" t="s">
        <v>3559</v>
      </c>
      <c r="E1284" s="525" t="s">
        <v>3560</v>
      </c>
      <c r="F1284" s="524" t="s">
        <v>2497</v>
      </c>
      <c r="G1284" s="525" t="s">
        <v>3952</v>
      </c>
      <c r="H1284" s="524" t="s">
        <v>4079</v>
      </c>
      <c r="I1284" s="525" t="s">
        <v>4080</v>
      </c>
      <c r="J1284" s="524" t="s">
        <v>2209</v>
      </c>
      <c r="K1284" s="527" t="s">
        <v>3986</v>
      </c>
      <c r="L1284" s="524" t="s">
        <v>1924</v>
      </c>
      <c r="M1284" s="527"/>
      <c r="N1284" s="524" t="s">
        <v>1924</v>
      </c>
      <c r="O1284" s="527"/>
      <c r="P1284" s="524" t="s">
        <v>1924</v>
      </c>
      <c r="Q1284" s="527"/>
      <c r="R1284" s="524" t="s">
        <v>1924</v>
      </c>
      <c r="S1284" s="527"/>
      <c r="T1284" s="524" t="s">
        <v>2733</v>
      </c>
      <c r="U1284" s="527" t="s">
        <v>3956</v>
      </c>
      <c r="V1284" s="524" t="s">
        <v>1924</v>
      </c>
      <c r="W1284" s="527"/>
      <c r="X1284" s="524" t="s">
        <v>1924</v>
      </c>
      <c r="Y1284" s="527"/>
      <c r="Z1284" s="528"/>
      <c r="AA1284" s="528" t="s">
        <v>3973</v>
      </c>
      <c r="AB1284" s="528"/>
      <c r="AC1284" s="528"/>
      <c r="AD1284" s="528"/>
      <c r="AE1284" s="528"/>
      <c r="AF1284" s="528" t="s">
        <v>4071</v>
      </c>
      <c r="AG1284" s="528"/>
      <c r="AH1284" s="528"/>
      <c r="AI1284" s="529" t="s">
        <v>2538</v>
      </c>
      <c r="AJ1284" s="529" t="s">
        <v>2538</v>
      </c>
      <c r="AK1284" s="523" t="s">
        <v>4081</v>
      </c>
      <c r="AL1284" s="523" t="s">
        <v>4087</v>
      </c>
    </row>
    <row r="1285" spans="1:38" ht="17.25" customHeight="1">
      <c r="A1285" s="518" t="str">
        <f t="shared" si="19"/>
        <v xml:space="preserve">A04AR107-00008 Finishing Work Door &amp; Window Work Blast Resistant Door w/ Steel Frame (UoM: EA) Fire Protective Rating: 1.5-hrs, Double Door     w/ Hardware &amp; Accessories  </v>
      </c>
      <c r="B1285" s="523" t="s">
        <v>4088</v>
      </c>
      <c r="C1285" s="523"/>
      <c r="D1285" s="524" t="s">
        <v>3559</v>
      </c>
      <c r="E1285" s="525" t="s">
        <v>3560</v>
      </c>
      <c r="F1285" s="524" t="s">
        <v>2497</v>
      </c>
      <c r="G1285" s="525" t="s">
        <v>3952</v>
      </c>
      <c r="H1285" s="524" t="s">
        <v>4079</v>
      </c>
      <c r="I1285" s="525" t="s">
        <v>4080</v>
      </c>
      <c r="J1285" s="524" t="s">
        <v>2212</v>
      </c>
      <c r="K1285" s="527" t="s">
        <v>3988</v>
      </c>
      <c r="L1285" s="524" t="s">
        <v>1924</v>
      </c>
      <c r="M1285" s="527"/>
      <c r="N1285" s="524" t="s">
        <v>1924</v>
      </c>
      <c r="O1285" s="527"/>
      <c r="P1285" s="524" t="s">
        <v>1924</v>
      </c>
      <c r="Q1285" s="527"/>
      <c r="R1285" s="524" t="s">
        <v>1924</v>
      </c>
      <c r="S1285" s="527"/>
      <c r="T1285" s="524" t="s">
        <v>2733</v>
      </c>
      <c r="U1285" s="527" t="s">
        <v>3956</v>
      </c>
      <c r="V1285" s="524" t="s">
        <v>1924</v>
      </c>
      <c r="W1285" s="527"/>
      <c r="X1285" s="524" t="s">
        <v>1924</v>
      </c>
      <c r="Y1285" s="527"/>
      <c r="Z1285" s="528"/>
      <c r="AA1285" s="528" t="s">
        <v>3973</v>
      </c>
      <c r="AB1285" s="528"/>
      <c r="AC1285" s="528"/>
      <c r="AD1285" s="528"/>
      <c r="AE1285" s="528"/>
      <c r="AF1285" s="528" t="s">
        <v>4071</v>
      </c>
      <c r="AG1285" s="528"/>
      <c r="AH1285" s="528"/>
      <c r="AI1285" s="529" t="s">
        <v>2538</v>
      </c>
      <c r="AJ1285" s="529" t="s">
        <v>2538</v>
      </c>
      <c r="AK1285" s="523" t="s">
        <v>4081</v>
      </c>
      <c r="AL1285" s="523" t="s">
        <v>4088</v>
      </c>
    </row>
    <row r="1286" spans="1:38" ht="17.25" customHeight="1">
      <c r="A1286" s="518" t="str">
        <f t="shared" si="19"/>
        <v xml:space="preserve">A04AR107-00009 Finishing Work Door &amp; Window Work Blast Resistant Door w/ Steel Frame (UoM: EA) Fire Protective Rating: 2-hrs, Single Door     w/ Hardware &amp; Accessories  </v>
      </c>
      <c r="B1286" s="523" t="s">
        <v>4089</v>
      </c>
      <c r="C1286" s="523"/>
      <c r="D1286" s="524" t="s">
        <v>3559</v>
      </c>
      <c r="E1286" s="525" t="s">
        <v>3560</v>
      </c>
      <c r="F1286" s="524" t="s">
        <v>2497</v>
      </c>
      <c r="G1286" s="525" t="s">
        <v>3952</v>
      </c>
      <c r="H1286" s="524" t="s">
        <v>4079</v>
      </c>
      <c r="I1286" s="525" t="s">
        <v>4080</v>
      </c>
      <c r="J1286" s="524" t="s">
        <v>2218</v>
      </c>
      <c r="K1286" s="527" t="s">
        <v>3990</v>
      </c>
      <c r="L1286" s="524" t="s">
        <v>1924</v>
      </c>
      <c r="M1286" s="527"/>
      <c r="N1286" s="524" t="s">
        <v>1924</v>
      </c>
      <c r="O1286" s="527"/>
      <c r="P1286" s="524" t="s">
        <v>1924</v>
      </c>
      <c r="Q1286" s="527"/>
      <c r="R1286" s="524" t="s">
        <v>1924</v>
      </c>
      <c r="S1286" s="527"/>
      <c r="T1286" s="524" t="s">
        <v>2733</v>
      </c>
      <c r="U1286" s="527" t="s">
        <v>3956</v>
      </c>
      <c r="V1286" s="524" t="s">
        <v>1924</v>
      </c>
      <c r="W1286" s="527"/>
      <c r="X1286" s="524" t="s">
        <v>1924</v>
      </c>
      <c r="Y1286" s="527"/>
      <c r="Z1286" s="528"/>
      <c r="AA1286" s="528" t="s">
        <v>3973</v>
      </c>
      <c r="AB1286" s="528"/>
      <c r="AC1286" s="528"/>
      <c r="AD1286" s="528"/>
      <c r="AE1286" s="528"/>
      <c r="AF1286" s="528" t="s">
        <v>4071</v>
      </c>
      <c r="AG1286" s="528"/>
      <c r="AH1286" s="528"/>
      <c r="AI1286" s="529" t="s">
        <v>2538</v>
      </c>
      <c r="AJ1286" s="529" t="s">
        <v>2538</v>
      </c>
      <c r="AK1286" s="523" t="s">
        <v>4081</v>
      </c>
      <c r="AL1286" s="523" t="s">
        <v>4089</v>
      </c>
    </row>
    <row r="1287" spans="1:38" ht="17.25" customHeight="1">
      <c r="A1287" s="518" t="str">
        <f t="shared" si="19"/>
        <v xml:space="preserve">A04AR107-00010 Finishing Work Door &amp; Window Work Blast Resistant Door w/ Steel Frame (UoM: EA) Fire Protective Rating: 2-hrs, Double Door     w/ Hardware &amp; Accessories  </v>
      </c>
      <c r="B1287" s="523" t="s">
        <v>4090</v>
      </c>
      <c r="C1287" s="523"/>
      <c r="D1287" s="524" t="s">
        <v>3559</v>
      </c>
      <c r="E1287" s="525" t="s">
        <v>3560</v>
      </c>
      <c r="F1287" s="524" t="s">
        <v>2497</v>
      </c>
      <c r="G1287" s="525" t="s">
        <v>3952</v>
      </c>
      <c r="H1287" s="524" t="s">
        <v>4079</v>
      </c>
      <c r="I1287" s="525" t="s">
        <v>4080</v>
      </c>
      <c r="J1287" s="524" t="s">
        <v>2221</v>
      </c>
      <c r="K1287" s="527" t="s">
        <v>3992</v>
      </c>
      <c r="L1287" s="524" t="s">
        <v>1924</v>
      </c>
      <c r="M1287" s="527"/>
      <c r="N1287" s="524" t="s">
        <v>1924</v>
      </c>
      <c r="O1287" s="527"/>
      <c r="P1287" s="524" t="s">
        <v>1924</v>
      </c>
      <c r="Q1287" s="527"/>
      <c r="R1287" s="524" t="s">
        <v>1924</v>
      </c>
      <c r="S1287" s="527"/>
      <c r="T1287" s="524" t="s">
        <v>2733</v>
      </c>
      <c r="U1287" s="527" t="s">
        <v>3956</v>
      </c>
      <c r="V1287" s="524" t="s">
        <v>1924</v>
      </c>
      <c r="W1287" s="527"/>
      <c r="X1287" s="524" t="s">
        <v>1924</v>
      </c>
      <c r="Y1287" s="527"/>
      <c r="Z1287" s="528"/>
      <c r="AA1287" s="528" t="s">
        <v>3973</v>
      </c>
      <c r="AB1287" s="528"/>
      <c r="AC1287" s="528"/>
      <c r="AD1287" s="528"/>
      <c r="AE1287" s="528"/>
      <c r="AF1287" s="528" t="s">
        <v>4071</v>
      </c>
      <c r="AG1287" s="528"/>
      <c r="AH1287" s="528"/>
      <c r="AI1287" s="529" t="s">
        <v>2538</v>
      </c>
      <c r="AJ1287" s="529" t="s">
        <v>2538</v>
      </c>
      <c r="AK1287" s="523" t="s">
        <v>4081</v>
      </c>
      <c r="AL1287" s="523" t="s">
        <v>4090</v>
      </c>
    </row>
    <row r="1288" spans="1:38" ht="17.25" customHeight="1">
      <c r="A1288" s="518" t="str">
        <f t="shared" ref="A1288:A1351" si="20">B1288&amp;" "&amp;E1288&amp;" "&amp;G1288&amp;" "&amp;I1288&amp;" "&amp;K1288&amp;" "&amp;M1288&amp;" "&amp;O1288&amp;" "&amp;Q1288&amp;" "&amp;S1288&amp;" "&amp;U1288&amp;" "&amp;W1288&amp;" "&amp;Y1288</f>
        <v xml:space="preserve">A04AR107-00011 Finishing Work Door &amp; Window Work Blast Resistant Door w/ Steel Frame (UoM: EA) Fire Protective Rating: 3-hrs, Single Door     w/ Hardware &amp; Accessories  </v>
      </c>
      <c r="B1288" s="523" t="s">
        <v>4091</v>
      </c>
      <c r="C1288" s="523"/>
      <c r="D1288" s="524" t="s">
        <v>3559</v>
      </c>
      <c r="E1288" s="525" t="s">
        <v>3560</v>
      </c>
      <c r="F1288" s="524" t="s">
        <v>2497</v>
      </c>
      <c r="G1288" s="525" t="s">
        <v>3952</v>
      </c>
      <c r="H1288" s="524" t="s">
        <v>4079</v>
      </c>
      <c r="I1288" s="525" t="s">
        <v>4080</v>
      </c>
      <c r="J1288" s="524" t="s">
        <v>3994</v>
      </c>
      <c r="K1288" s="527" t="s">
        <v>3995</v>
      </c>
      <c r="L1288" s="524" t="s">
        <v>1924</v>
      </c>
      <c r="M1288" s="527"/>
      <c r="N1288" s="524" t="s">
        <v>1924</v>
      </c>
      <c r="O1288" s="527"/>
      <c r="P1288" s="524" t="s">
        <v>1924</v>
      </c>
      <c r="Q1288" s="527"/>
      <c r="R1288" s="524" t="s">
        <v>1924</v>
      </c>
      <c r="S1288" s="527"/>
      <c r="T1288" s="524" t="s">
        <v>2733</v>
      </c>
      <c r="U1288" s="527" t="s">
        <v>3956</v>
      </c>
      <c r="V1288" s="524" t="s">
        <v>1924</v>
      </c>
      <c r="W1288" s="527"/>
      <c r="X1288" s="524" t="s">
        <v>1924</v>
      </c>
      <c r="Y1288" s="527"/>
      <c r="Z1288" s="528"/>
      <c r="AA1288" s="528" t="s">
        <v>3973</v>
      </c>
      <c r="AB1288" s="528"/>
      <c r="AC1288" s="528"/>
      <c r="AD1288" s="528"/>
      <c r="AE1288" s="528"/>
      <c r="AF1288" s="528" t="s">
        <v>4071</v>
      </c>
      <c r="AG1288" s="528"/>
      <c r="AH1288" s="528"/>
      <c r="AI1288" s="529" t="s">
        <v>2538</v>
      </c>
      <c r="AJ1288" s="529" t="s">
        <v>2538</v>
      </c>
      <c r="AK1288" s="523" t="s">
        <v>4081</v>
      </c>
      <c r="AL1288" s="523" t="s">
        <v>4091</v>
      </c>
    </row>
    <row r="1289" spans="1:38" ht="17.25" customHeight="1">
      <c r="A1289" s="518" t="str">
        <f t="shared" si="20"/>
        <v xml:space="preserve">A04AR107-00012 Finishing Work Door &amp; Window Work Blast Resistant Door w/ Steel Frame (UoM: EA) Fire Protective Rating: 3-hrs, Double Door     w/ Hardware &amp; Accessories  </v>
      </c>
      <c r="B1289" s="523" t="s">
        <v>4092</v>
      </c>
      <c r="C1289" s="523"/>
      <c r="D1289" s="524" t="s">
        <v>3559</v>
      </c>
      <c r="E1289" s="525" t="s">
        <v>3560</v>
      </c>
      <c r="F1289" s="524" t="s">
        <v>2497</v>
      </c>
      <c r="G1289" s="525" t="s">
        <v>3952</v>
      </c>
      <c r="H1289" s="524" t="s">
        <v>4079</v>
      </c>
      <c r="I1289" s="525" t="s">
        <v>4080</v>
      </c>
      <c r="J1289" s="524" t="s">
        <v>3997</v>
      </c>
      <c r="K1289" s="527" t="s">
        <v>3998</v>
      </c>
      <c r="L1289" s="524" t="s">
        <v>1924</v>
      </c>
      <c r="M1289" s="527"/>
      <c r="N1289" s="524" t="s">
        <v>1924</v>
      </c>
      <c r="O1289" s="527"/>
      <c r="P1289" s="524" t="s">
        <v>1924</v>
      </c>
      <c r="Q1289" s="527"/>
      <c r="R1289" s="524" t="s">
        <v>1924</v>
      </c>
      <c r="S1289" s="527"/>
      <c r="T1289" s="524" t="s">
        <v>2733</v>
      </c>
      <c r="U1289" s="527" t="s">
        <v>3956</v>
      </c>
      <c r="V1289" s="524" t="s">
        <v>1924</v>
      </c>
      <c r="W1289" s="527"/>
      <c r="X1289" s="524" t="s">
        <v>1924</v>
      </c>
      <c r="Y1289" s="527"/>
      <c r="Z1289" s="528"/>
      <c r="AA1289" s="528" t="s">
        <v>3973</v>
      </c>
      <c r="AB1289" s="528"/>
      <c r="AC1289" s="528"/>
      <c r="AD1289" s="528"/>
      <c r="AE1289" s="528"/>
      <c r="AF1289" s="528" t="s">
        <v>4071</v>
      </c>
      <c r="AG1289" s="528"/>
      <c r="AH1289" s="528"/>
      <c r="AI1289" s="529" t="s">
        <v>2538</v>
      </c>
      <c r="AJ1289" s="529" t="s">
        <v>2538</v>
      </c>
      <c r="AK1289" s="523" t="s">
        <v>4081</v>
      </c>
      <c r="AL1289" s="523" t="s">
        <v>4092</v>
      </c>
    </row>
    <row r="1290" spans="1:38" ht="17.25" customHeight="1">
      <c r="A1290" s="518" t="str">
        <f t="shared" si="20"/>
        <v xml:space="preserve">A04AR108-00001 Finishing Work Door &amp; Window Work Blast Resistant Door w/ Steel Frame, Panic Bar (UoM: M2) Fire Protective Rating: N/A     w/ Hardware &amp; Accessories  </v>
      </c>
      <c r="B1290" s="523" t="s">
        <v>4093</v>
      </c>
      <c r="C1290" s="523"/>
      <c r="D1290" s="524" t="s">
        <v>3559</v>
      </c>
      <c r="E1290" s="525" t="s">
        <v>3560</v>
      </c>
      <c r="F1290" s="524" t="s">
        <v>2497</v>
      </c>
      <c r="G1290" s="525" t="s">
        <v>3952</v>
      </c>
      <c r="H1290" s="524" t="s">
        <v>4094</v>
      </c>
      <c r="I1290" s="525" t="s">
        <v>4095</v>
      </c>
      <c r="J1290" s="524" t="s">
        <v>2061</v>
      </c>
      <c r="K1290" s="527" t="s">
        <v>3955</v>
      </c>
      <c r="L1290" s="524" t="s">
        <v>1924</v>
      </c>
      <c r="M1290" s="527"/>
      <c r="N1290" s="524" t="s">
        <v>1924</v>
      </c>
      <c r="O1290" s="527"/>
      <c r="P1290" s="524" t="s">
        <v>1924</v>
      </c>
      <c r="Q1290" s="527"/>
      <c r="R1290" s="524" t="s">
        <v>1924</v>
      </c>
      <c r="S1290" s="527"/>
      <c r="T1290" s="524" t="s">
        <v>2733</v>
      </c>
      <c r="U1290" s="527" t="s">
        <v>3956</v>
      </c>
      <c r="V1290" s="524" t="s">
        <v>1924</v>
      </c>
      <c r="W1290" s="527"/>
      <c r="X1290" s="524" t="s">
        <v>1924</v>
      </c>
      <c r="Y1290" s="527"/>
      <c r="Z1290" s="528"/>
      <c r="AA1290" s="556"/>
      <c r="AB1290" s="528"/>
      <c r="AC1290" s="528"/>
      <c r="AD1290" s="528"/>
      <c r="AE1290" s="528"/>
      <c r="AF1290" s="528" t="s">
        <v>4071</v>
      </c>
      <c r="AG1290" s="528"/>
      <c r="AH1290" s="528"/>
      <c r="AI1290" s="529" t="s">
        <v>1792</v>
      </c>
      <c r="AJ1290" s="529" t="s">
        <v>1792</v>
      </c>
      <c r="AK1290" s="523" t="s">
        <v>4096</v>
      </c>
      <c r="AL1290" s="523" t="s">
        <v>4093</v>
      </c>
    </row>
    <row r="1291" spans="1:38" ht="17.25" customHeight="1">
      <c r="A1291" s="518" t="str">
        <f t="shared" si="20"/>
        <v xml:space="preserve">A04AR108-00002 Finishing Work Door &amp; Window Work Blast Resistant Door w/ Steel Frame, Panic Bar (UoM: M2) Fire Protective Rating: 0.5-hr     w/ Hardware &amp; Accessories  </v>
      </c>
      <c r="B1291" s="523" t="s">
        <v>4097</v>
      </c>
      <c r="C1291" s="523"/>
      <c r="D1291" s="524" t="s">
        <v>3559</v>
      </c>
      <c r="E1291" s="525" t="s">
        <v>3560</v>
      </c>
      <c r="F1291" s="524" t="s">
        <v>2497</v>
      </c>
      <c r="G1291" s="525" t="s">
        <v>3952</v>
      </c>
      <c r="H1291" s="524" t="s">
        <v>4094</v>
      </c>
      <c r="I1291" s="525" t="s">
        <v>4095</v>
      </c>
      <c r="J1291" s="524" t="s">
        <v>2112</v>
      </c>
      <c r="K1291" s="527" t="s">
        <v>3959</v>
      </c>
      <c r="L1291" s="524" t="s">
        <v>1924</v>
      </c>
      <c r="M1291" s="527"/>
      <c r="N1291" s="524" t="s">
        <v>1924</v>
      </c>
      <c r="O1291" s="527"/>
      <c r="P1291" s="524" t="s">
        <v>1924</v>
      </c>
      <c r="Q1291" s="527"/>
      <c r="R1291" s="524" t="s">
        <v>1924</v>
      </c>
      <c r="S1291" s="527"/>
      <c r="T1291" s="524" t="s">
        <v>2733</v>
      </c>
      <c r="U1291" s="527" t="s">
        <v>3956</v>
      </c>
      <c r="V1291" s="524" t="s">
        <v>1924</v>
      </c>
      <c r="W1291" s="527"/>
      <c r="X1291" s="524" t="s">
        <v>1924</v>
      </c>
      <c r="Y1291" s="527"/>
      <c r="Z1291" s="528"/>
      <c r="AA1291" s="556"/>
      <c r="AB1291" s="528"/>
      <c r="AC1291" s="528"/>
      <c r="AD1291" s="528"/>
      <c r="AE1291" s="528"/>
      <c r="AF1291" s="528" t="s">
        <v>4071</v>
      </c>
      <c r="AG1291" s="528"/>
      <c r="AH1291" s="528"/>
      <c r="AI1291" s="529" t="s">
        <v>1792</v>
      </c>
      <c r="AJ1291" s="529" t="s">
        <v>1792</v>
      </c>
      <c r="AK1291" s="523" t="s">
        <v>4096</v>
      </c>
      <c r="AL1291" s="523" t="s">
        <v>4097</v>
      </c>
    </row>
    <row r="1292" spans="1:38" ht="17.25" customHeight="1">
      <c r="A1292" s="518" t="str">
        <f t="shared" si="20"/>
        <v xml:space="preserve">A04AR108-00003 Finishing Work Door &amp; Window Work Blast Resistant Door w/ Steel Frame, Panic Bar (UoM: M2) Fire Protective Rating: 1-hr     w/ Hardware &amp; Accessories  </v>
      </c>
      <c r="B1292" s="523" t="s">
        <v>4098</v>
      </c>
      <c r="C1292" s="523"/>
      <c r="D1292" s="524" t="s">
        <v>3559</v>
      </c>
      <c r="E1292" s="525" t="s">
        <v>3560</v>
      </c>
      <c r="F1292" s="524" t="s">
        <v>2497</v>
      </c>
      <c r="G1292" s="525" t="s">
        <v>3952</v>
      </c>
      <c r="H1292" s="524" t="s">
        <v>4094</v>
      </c>
      <c r="I1292" s="525" t="s">
        <v>4095</v>
      </c>
      <c r="J1292" s="524" t="s">
        <v>2150</v>
      </c>
      <c r="K1292" s="527" t="s">
        <v>3961</v>
      </c>
      <c r="L1292" s="524" t="s">
        <v>1924</v>
      </c>
      <c r="M1292" s="527"/>
      <c r="N1292" s="524" t="s">
        <v>1924</v>
      </c>
      <c r="O1292" s="527"/>
      <c r="P1292" s="524" t="s">
        <v>1924</v>
      </c>
      <c r="Q1292" s="527"/>
      <c r="R1292" s="524" t="s">
        <v>1924</v>
      </c>
      <c r="S1292" s="527"/>
      <c r="T1292" s="524" t="s">
        <v>2733</v>
      </c>
      <c r="U1292" s="527" t="s">
        <v>3956</v>
      </c>
      <c r="V1292" s="524" t="s">
        <v>1924</v>
      </c>
      <c r="W1292" s="527"/>
      <c r="X1292" s="524" t="s">
        <v>1924</v>
      </c>
      <c r="Y1292" s="527"/>
      <c r="Z1292" s="528"/>
      <c r="AA1292" s="556"/>
      <c r="AB1292" s="528"/>
      <c r="AC1292" s="528"/>
      <c r="AD1292" s="528"/>
      <c r="AE1292" s="528"/>
      <c r="AF1292" s="528" t="s">
        <v>4071</v>
      </c>
      <c r="AG1292" s="528"/>
      <c r="AH1292" s="528"/>
      <c r="AI1292" s="529" t="s">
        <v>1792</v>
      </c>
      <c r="AJ1292" s="529" t="s">
        <v>1792</v>
      </c>
      <c r="AK1292" s="523" t="s">
        <v>4096</v>
      </c>
      <c r="AL1292" s="523" t="s">
        <v>4098</v>
      </c>
    </row>
    <row r="1293" spans="1:38" ht="17.25" customHeight="1">
      <c r="A1293" s="518" t="str">
        <f t="shared" si="20"/>
        <v xml:space="preserve">A04AR108-00004 Finishing Work Door &amp; Window Work Blast Resistant Door w/ Steel Frame, Panic Bar (UoM: M2) Fire Protective Rating: 1.5-hrs     w/ Hardware &amp; Accessories  </v>
      </c>
      <c r="B1293" s="523" t="s">
        <v>4099</v>
      </c>
      <c r="C1293" s="523"/>
      <c r="D1293" s="524" t="s">
        <v>3559</v>
      </c>
      <c r="E1293" s="525" t="s">
        <v>3560</v>
      </c>
      <c r="F1293" s="524" t="s">
        <v>2497</v>
      </c>
      <c r="G1293" s="525" t="s">
        <v>3952</v>
      </c>
      <c r="H1293" s="524" t="s">
        <v>4094</v>
      </c>
      <c r="I1293" s="525" t="s">
        <v>4095</v>
      </c>
      <c r="J1293" s="524" t="s">
        <v>2206</v>
      </c>
      <c r="K1293" s="527" t="s">
        <v>3963</v>
      </c>
      <c r="L1293" s="524" t="s">
        <v>1924</v>
      </c>
      <c r="M1293" s="527"/>
      <c r="N1293" s="524" t="s">
        <v>1924</v>
      </c>
      <c r="O1293" s="527"/>
      <c r="P1293" s="524" t="s">
        <v>1924</v>
      </c>
      <c r="Q1293" s="527"/>
      <c r="R1293" s="524" t="s">
        <v>1924</v>
      </c>
      <c r="S1293" s="527"/>
      <c r="T1293" s="524" t="s">
        <v>2733</v>
      </c>
      <c r="U1293" s="527" t="s">
        <v>3956</v>
      </c>
      <c r="V1293" s="524" t="s">
        <v>1924</v>
      </c>
      <c r="W1293" s="527"/>
      <c r="X1293" s="524" t="s">
        <v>1924</v>
      </c>
      <c r="Y1293" s="527"/>
      <c r="Z1293" s="528"/>
      <c r="AA1293" s="556"/>
      <c r="AB1293" s="528"/>
      <c r="AC1293" s="528"/>
      <c r="AD1293" s="528"/>
      <c r="AE1293" s="528"/>
      <c r="AF1293" s="528" t="s">
        <v>4071</v>
      </c>
      <c r="AG1293" s="528"/>
      <c r="AH1293" s="528"/>
      <c r="AI1293" s="529" t="s">
        <v>1792</v>
      </c>
      <c r="AJ1293" s="529" t="s">
        <v>1792</v>
      </c>
      <c r="AK1293" s="523" t="s">
        <v>4096</v>
      </c>
      <c r="AL1293" s="523" t="s">
        <v>4099</v>
      </c>
    </row>
    <row r="1294" spans="1:38" ht="17.25" customHeight="1">
      <c r="A1294" s="518" t="str">
        <f t="shared" si="20"/>
        <v xml:space="preserve">A04AR108-00005 Finishing Work Door &amp; Window Work Blast Resistant Door w/ Steel Frame, Panic Bar (UoM: M2) Fire Protective Rating: 2-hrs     w/ Hardware &amp; Accessories  </v>
      </c>
      <c r="B1294" s="523" t="s">
        <v>4100</v>
      </c>
      <c r="C1294" s="523"/>
      <c r="D1294" s="524" t="s">
        <v>3559</v>
      </c>
      <c r="E1294" s="525" t="s">
        <v>3560</v>
      </c>
      <c r="F1294" s="524" t="s">
        <v>2497</v>
      </c>
      <c r="G1294" s="525" t="s">
        <v>3952</v>
      </c>
      <c r="H1294" s="524" t="s">
        <v>4094</v>
      </c>
      <c r="I1294" s="525" t="s">
        <v>4095</v>
      </c>
      <c r="J1294" s="524" t="s">
        <v>2215</v>
      </c>
      <c r="K1294" s="527" t="s">
        <v>3965</v>
      </c>
      <c r="L1294" s="524" t="s">
        <v>1924</v>
      </c>
      <c r="M1294" s="527"/>
      <c r="N1294" s="524" t="s">
        <v>1924</v>
      </c>
      <c r="O1294" s="527"/>
      <c r="P1294" s="524" t="s">
        <v>1924</v>
      </c>
      <c r="Q1294" s="527"/>
      <c r="R1294" s="524" t="s">
        <v>1924</v>
      </c>
      <c r="S1294" s="527"/>
      <c r="T1294" s="524" t="s">
        <v>2733</v>
      </c>
      <c r="U1294" s="527" t="s">
        <v>3956</v>
      </c>
      <c r="V1294" s="524" t="s">
        <v>1924</v>
      </c>
      <c r="W1294" s="527"/>
      <c r="X1294" s="524" t="s">
        <v>1924</v>
      </c>
      <c r="Y1294" s="527"/>
      <c r="Z1294" s="528"/>
      <c r="AA1294" s="556"/>
      <c r="AB1294" s="528"/>
      <c r="AC1294" s="528"/>
      <c r="AD1294" s="528"/>
      <c r="AE1294" s="528"/>
      <c r="AF1294" s="528" t="s">
        <v>4071</v>
      </c>
      <c r="AG1294" s="528"/>
      <c r="AH1294" s="528"/>
      <c r="AI1294" s="529" t="s">
        <v>1792</v>
      </c>
      <c r="AJ1294" s="529" t="s">
        <v>1792</v>
      </c>
      <c r="AK1294" s="523" t="s">
        <v>4096</v>
      </c>
      <c r="AL1294" s="523" t="s">
        <v>4100</v>
      </c>
    </row>
    <row r="1295" spans="1:38" ht="17.25" customHeight="1">
      <c r="A1295" s="518" t="str">
        <f t="shared" si="20"/>
        <v xml:space="preserve">A04AR108-00006 Finishing Work Door &amp; Window Work Blast Resistant Door w/ Steel Frame, Panic Bar (UoM: M2) Fire Protective Rating: 3-hrs     w/ Hardware &amp; Accessories  </v>
      </c>
      <c r="B1295" s="523" t="s">
        <v>4101</v>
      </c>
      <c r="C1295" s="523"/>
      <c r="D1295" s="524" t="s">
        <v>3559</v>
      </c>
      <c r="E1295" s="525" t="s">
        <v>3560</v>
      </c>
      <c r="F1295" s="524" t="s">
        <v>2497</v>
      </c>
      <c r="G1295" s="525" t="s">
        <v>3952</v>
      </c>
      <c r="H1295" s="524" t="s">
        <v>4094</v>
      </c>
      <c r="I1295" s="525" t="s">
        <v>4095</v>
      </c>
      <c r="J1295" s="524" t="s">
        <v>3967</v>
      </c>
      <c r="K1295" s="527" t="s">
        <v>3968</v>
      </c>
      <c r="L1295" s="524" t="s">
        <v>1924</v>
      </c>
      <c r="M1295" s="527"/>
      <c r="N1295" s="524" t="s">
        <v>1924</v>
      </c>
      <c r="O1295" s="527"/>
      <c r="P1295" s="524" t="s">
        <v>1924</v>
      </c>
      <c r="Q1295" s="527"/>
      <c r="R1295" s="524" t="s">
        <v>1924</v>
      </c>
      <c r="S1295" s="527"/>
      <c r="T1295" s="524" t="s">
        <v>2733</v>
      </c>
      <c r="U1295" s="527" t="s">
        <v>3956</v>
      </c>
      <c r="V1295" s="524" t="s">
        <v>1924</v>
      </c>
      <c r="W1295" s="527"/>
      <c r="X1295" s="524" t="s">
        <v>1924</v>
      </c>
      <c r="Y1295" s="527"/>
      <c r="Z1295" s="528"/>
      <c r="AA1295" s="556"/>
      <c r="AB1295" s="528"/>
      <c r="AC1295" s="528"/>
      <c r="AD1295" s="528"/>
      <c r="AE1295" s="528"/>
      <c r="AF1295" s="528" t="s">
        <v>4071</v>
      </c>
      <c r="AG1295" s="528"/>
      <c r="AH1295" s="528"/>
      <c r="AI1295" s="529" t="s">
        <v>1792</v>
      </c>
      <c r="AJ1295" s="529" t="s">
        <v>1792</v>
      </c>
      <c r="AK1295" s="523" t="s">
        <v>4096</v>
      </c>
      <c r="AL1295" s="523" t="s">
        <v>4101</v>
      </c>
    </row>
    <row r="1296" spans="1:38" ht="17.25" customHeight="1">
      <c r="A1296" s="518" t="str">
        <f t="shared" si="20"/>
        <v xml:space="preserve">A04AR109-00001 Finishing Work Door &amp; Window Work Blast Resistant Door w/ Steel Frame, Panic Bar (UoM: EA) Fire Protective Rating: N/A, Single Door     w/ Hardware &amp; Accessories  </v>
      </c>
      <c r="B1296" s="523" t="s">
        <v>4102</v>
      </c>
      <c r="C1296" s="523"/>
      <c r="D1296" s="524" t="s">
        <v>3559</v>
      </c>
      <c r="E1296" s="525" t="s">
        <v>3560</v>
      </c>
      <c r="F1296" s="524" t="s">
        <v>2497</v>
      </c>
      <c r="G1296" s="525" t="s">
        <v>3952</v>
      </c>
      <c r="H1296" s="524" t="s">
        <v>4103</v>
      </c>
      <c r="I1296" s="525" t="s">
        <v>4104</v>
      </c>
      <c r="J1296" s="524" t="s">
        <v>2064</v>
      </c>
      <c r="K1296" s="527" t="s">
        <v>3972</v>
      </c>
      <c r="L1296" s="524" t="s">
        <v>1924</v>
      </c>
      <c r="M1296" s="527"/>
      <c r="N1296" s="524" t="s">
        <v>1924</v>
      </c>
      <c r="O1296" s="527"/>
      <c r="P1296" s="524" t="s">
        <v>1924</v>
      </c>
      <c r="Q1296" s="527"/>
      <c r="R1296" s="524" t="s">
        <v>1924</v>
      </c>
      <c r="S1296" s="527"/>
      <c r="T1296" s="524" t="s">
        <v>2733</v>
      </c>
      <c r="U1296" s="527" t="s">
        <v>3956</v>
      </c>
      <c r="V1296" s="524" t="s">
        <v>1924</v>
      </c>
      <c r="W1296" s="527"/>
      <c r="X1296" s="524" t="s">
        <v>1924</v>
      </c>
      <c r="Y1296" s="527"/>
      <c r="Z1296" s="528"/>
      <c r="AA1296" s="528" t="s">
        <v>3973</v>
      </c>
      <c r="AB1296" s="528"/>
      <c r="AC1296" s="528"/>
      <c r="AD1296" s="528"/>
      <c r="AE1296" s="528"/>
      <c r="AF1296" s="528" t="s">
        <v>4071</v>
      </c>
      <c r="AG1296" s="528"/>
      <c r="AH1296" s="528"/>
      <c r="AI1296" s="529" t="s">
        <v>2538</v>
      </c>
      <c r="AJ1296" s="529" t="s">
        <v>2538</v>
      </c>
      <c r="AK1296" s="523" t="s">
        <v>4105</v>
      </c>
      <c r="AL1296" s="523" t="s">
        <v>4102</v>
      </c>
    </row>
    <row r="1297" spans="1:38" ht="17.25" customHeight="1">
      <c r="A1297" s="518" t="str">
        <f t="shared" si="20"/>
        <v xml:space="preserve">A04AR109-00002 Finishing Work Door &amp; Window Work Blast Resistant Door w/ Steel Frame, Panic Bar (UoM: EA) Fire Protective Rating: N/A, Double Door     w/ Hardware &amp; Accessories  </v>
      </c>
      <c r="B1297" s="523" t="s">
        <v>4106</v>
      </c>
      <c r="C1297" s="523"/>
      <c r="D1297" s="524" t="s">
        <v>3559</v>
      </c>
      <c r="E1297" s="525" t="s">
        <v>3560</v>
      </c>
      <c r="F1297" s="524" t="s">
        <v>2497</v>
      </c>
      <c r="G1297" s="525" t="s">
        <v>3952</v>
      </c>
      <c r="H1297" s="524" t="s">
        <v>4103</v>
      </c>
      <c r="I1297" s="525" t="s">
        <v>4104</v>
      </c>
      <c r="J1297" s="524" t="s">
        <v>2109</v>
      </c>
      <c r="K1297" s="527" t="s">
        <v>3976</v>
      </c>
      <c r="L1297" s="524" t="s">
        <v>1924</v>
      </c>
      <c r="M1297" s="527"/>
      <c r="N1297" s="524" t="s">
        <v>1924</v>
      </c>
      <c r="O1297" s="527"/>
      <c r="P1297" s="524" t="s">
        <v>1924</v>
      </c>
      <c r="Q1297" s="527"/>
      <c r="R1297" s="524" t="s">
        <v>1924</v>
      </c>
      <c r="S1297" s="527"/>
      <c r="T1297" s="524" t="s">
        <v>2733</v>
      </c>
      <c r="U1297" s="527" t="s">
        <v>3956</v>
      </c>
      <c r="V1297" s="524" t="s">
        <v>1924</v>
      </c>
      <c r="W1297" s="527"/>
      <c r="X1297" s="524" t="s">
        <v>1924</v>
      </c>
      <c r="Y1297" s="527"/>
      <c r="Z1297" s="528"/>
      <c r="AA1297" s="528" t="s">
        <v>3973</v>
      </c>
      <c r="AB1297" s="528"/>
      <c r="AC1297" s="528"/>
      <c r="AD1297" s="528"/>
      <c r="AE1297" s="528"/>
      <c r="AF1297" s="528" t="s">
        <v>4071</v>
      </c>
      <c r="AG1297" s="528"/>
      <c r="AH1297" s="528"/>
      <c r="AI1297" s="529" t="s">
        <v>2538</v>
      </c>
      <c r="AJ1297" s="529" t="s">
        <v>2538</v>
      </c>
      <c r="AK1297" s="523" t="s">
        <v>4105</v>
      </c>
      <c r="AL1297" s="523" t="s">
        <v>4106</v>
      </c>
    </row>
    <row r="1298" spans="1:38" ht="17.25" customHeight="1">
      <c r="A1298" s="518" t="str">
        <f t="shared" si="20"/>
        <v xml:space="preserve">A04AR109-00003 Finishing Work Door &amp; Window Work Blast Resistant Door w/ Steel Frame, Panic Bar (UoM: EA) Fire Protective Rating: 0.5-hr, Single Door     w/ Hardware &amp; Accessories  </v>
      </c>
      <c r="B1298" s="523" t="s">
        <v>4107</v>
      </c>
      <c r="C1298" s="523"/>
      <c r="D1298" s="524" t="s">
        <v>3559</v>
      </c>
      <c r="E1298" s="525" t="s">
        <v>3560</v>
      </c>
      <c r="F1298" s="524" t="s">
        <v>2497</v>
      </c>
      <c r="G1298" s="525" t="s">
        <v>3952</v>
      </c>
      <c r="H1298" s="524" t="s">
        <v>4103</v>
      </c>
      <c r="I1298" s="525" t="s">
        <v>4104</v>
      </c>
      <c r="J1298" s="524" t="s">
        <v>2115</v>
      </c>
      <c r="K1298" s="527" t="s">
        <v>3978</v>
      </c>
      <c r="L1298" s="524" t="s">
        <v>1924</v>
      </c>
      <c r="M1298" s="527"/>
      <c r="N1298" s="524" t="s">
        <v>1924</v>
      </c>
      <c r="O1298" s="527"/>
      <c r="P1298" s="524" t="s">
        <v>1924</v>
      </c>
      <c r="Q1298" s="527"/>
      <c r="R1298" s="524" t="s">
        <v>1924</v>
      </c>
      <c r="S1298" s="527"/>
      <c r="T1298" s="524" t="s">
        <v>2733</v>
      </c>
      <c r="U1298" s="527" t="s">
        <v>3956</v>
      </c>
      <c r="V1298" s="524" t="s">
        <v>1924</v>
      </c>
      <c r="W1298" s="527"/>
      <c r="X1298" s="524" t="s">
        <v>1924</v>
      </c>
      <c r="Y1298" s="527"/>
      <c r="Z1298" s="528"/>
      <c r="AA1298" s="528" t="s">
        <v>3973</v>
      </c>
      <c r="AB1298" s="528"/>
      <c r="AC1298" s="528"/>
      <c r="AD1298" s="528"/>
      <c r="AE1298" s="528"/>
      <c r="AF1298" s="528" t="s">
        <v>4071</v>
      </c>
      <c r="AG1298" s="528"/>
      <c r="AH1298" s="528"/>
      <c r="AI1298" s="529" t="s">
        <v>2538</v>
      </c>
      <c r="AJ1298" s="529" t="s">
        <v>2538</v>
      </c>
      <c r="AK1298" s="523" t="s">
        <v>4105</v>
      </c>
      <c r="AL1298" s="523" t="s">
        <v>4107</v>
      </c>
    </row>
    <row r="1299" spans="1:38" ht="17.25" customHeight="1">
      <c r="A1299" s="518" t="str">
        <f t="shared" si="20"/>
        <v xml:space="preserve">A04AR109-00004 Finishing Work Door &amp; Window Work Blast Resistant Door w/ Steel Frame, Panic Bar (UoM: EA) Fire Protective Rating: 0.5-hr, Double Door     w/ Hardware &amp; Accessories  </v>
      </c>
      <c r="B1299" s="523" t="s">
        <v>4108</v>
      </c>
      <c r="C1299" s="523"/>
      <c r="D1299" s="524" t="s">
        <v>3559</v>
      </c>
      <c r="E1299" s="525" t="s">
        <v>3560</v>
      </c>
      <c r="F1299" s="524" t="s">
        <v>2497</v>
      </c>
      <c r="G1299" s="525" t="s">
        <v>3952</v>
      </c>
      <c r="H1299" s="524" t="s">
        <v>4103</v>
      </c>
      <c r="I1299" s="525" t="s">
        <v>4104</v>
      </c>
      <c r="J1299" s="524" t="s">
        <v>2118</v>
      </c>
      <c r="K1299" s="527" t="s">
        <v>3980</v>
      </c>
      <c r="L1299" s="524" t="s">
        <v>1924</v>
      </c>
      <c r="M1299" s="527"/>
      <c r="N1299" s="524" t="s">
        <v>1924</v>
      </c>
      <c r="O1299" s="527"/>
      <c r="P1299" s="524" t="s">
        <v>1924</v>
      </c>
      <c r="Q1299" s="527"/>
      <c r="R1299" s="524" t="s">
        <v>1924</v>
      </c>
      <c r="S1299" s="527"/>
      <c r="T1299" s="524" t="s">
        <v>2733</v>
      </c>
      <c r="U1299" s="527" t="s">
        <v>3956</v>
      </c>
      <c r="V1299" s="524" t="s">
        <v>1924</v>
      </c>
      <c r="W1299" s="527"/>
      <c r="X1299" s="524" t="s">
        <v>1924</v>
      </c>
      <c r="Y1299" s="527"/>
      <c r="Z1299" s="528"/>
      <c r="AA1299" s="528" t="s">
        <v>3973</v>
      </c>
      <c r="AB1299" s="528"/>
      <c r="AC1299" s="528"/>
      <c r="AD1299" s="528"/>
      <c r="AE1299" s="528"/>
      <c r="AF1299" s="528" t="s">
        <v>4071</v>
      </c>
      <c r="AG1299" s="528"/>
      <c r="AH1299" s="528"/>
      <c r="AI1299" s="529" t="s">
        <v>2538</v>
      </c>
      <c r="AJ1299" s="529" t="s">
        <v>2538</v>
      </c>
      <c r="AK1299" s="523" t="s">
        <v>4105</v>
      </c>
      <c r="AL1299" s="523" t="s">
        <v>4108</v>
      </c>
    </row>
    <row r="1300" spans="1:38" ht="17.25" customHeight="1">
      <c r="A1300" s="518" t="str">
        <f t="shared" si="20"/>
        <v xml:space="preserve">A04AR109-00005 Finishing Work Door &amp; Window Work Blast Resistant Door w/ Steel Frame, Panic Bar (UoM: EA) Fire Protective Rating: 1-hr, Single Door     w/ Hardware &amp; Accessories  </v>
      </c>
      <c r="B1300" s="523" t="s">
        <v>4109</v>
      </c>
      <c r="C1300" s="523"/>
      <c r="D1300" s="524" t="s">
        <v>3559</v>
      </c>
      <c r="E1300" s="525" t="s">
        <v>3560</v>
      </c>
      <c r="F1300" s="524" t="s">
        <v>2497</v>
      </c>
      <c r="G1300" s="525" t="s">
        <v>3952</v>
      </c>
      <c r="H1300" s="524" t="s">
        <v>4103</v>
      </c>
      <c r="I1300" s="525" t="s">
        <v>4104</v>
      </c>
      <c r="J1300" s="524" t="s">
        <v>2082</v>
      </c>
      <c r="K1300" s="527" t="s">
        <v>3982</v>
      </c>
      <c r="L1300" s="524" t="s">
        <v>1924</v>
      </c>
      <c r="M1300" s="527"/>
      <c r="N1300" s="524" t="s">
        <v>1924</v>
      </c>
      <c r="O1300" s="527"/>
      <c r="P1300" s="524" t="s">
        <v>1924</v>
      </c>
      <c r="Q1300" s="527"/>
      <c r="R1300" s="524" t="s">
        <v>1924</v>
      </c>
      <c r="S1300" s="527"/>
      <c r="T1300" s="524" t="s">
        <v>2733</v>
      </c>
      <c r="U1300" s="527" t="s">
        <v>3956</v>
      </c>
      <c r="V1300" s="524" t="s">
        <v>1924</v>
      </c>
      <c r="W1300" s="527"/>
      <c r="X1300" s="524" t="s">
        <v>1924</v>
      </c>
      <c r="Y1300" s="527"/>
      <c r="Z1300" s="528"/>
      <c r="AA1300" s="528" t="s">
        <v>3973</v>
      </c>
      <c r="AB1300" s="528"/>
      <c r="AC1300" s="528"/>
      <c r="AD1300" s="528"/>
      <c r="AE1300" s="528"/>
      <c r="AF1300" s="528" t="s">
        <v>4071</v>
      </c>
      <c r="AG1300" s="528"/>
      <c r="AH1300" s="528"/>
      <c r="AI1300" s="529" t="s">
        <v>2538</v>
      </c>
      <c r="AJ1300" s="529" t="s">
        <v>2538</v>
      </c>
      <c r="AK1300" s="523" t="s">
        <v>4105</v>
      </c>
      <c r="AL1300" s="523" t="s">
        <v>4109</v>
      </c>
    </row>
    <row r="1301" spans="1:38" ht="17.25" customHeight="1">
      <c r="A1301" s="518" t="str">
        <f t="shared" si="20"/>
        <v xml:space="preserve">A04AR109-00006 Finishing Work Door &amp; Window Work Blast Resistant Door w/ Steel Frame, Panic Bar (UoM: EA) Fire Protective Rating: 1-hr, Double Door     w/ Hardware &amp; Accessories  </v>
      </c>
      <c r="B1301" s="523" t="s">
        <v>4110</v>
      </c>
      <c r="C1301" s="523"/>
      <c r="D1301" s="524" t="s">
        <v>3559</v>
      </c>
      <c r="E1301" s="525" t="s">
        <v>3560</v>
      </c>
      <c r="F1301" s="524" t="s">
        <v>2497</v>
      </c>
      <c r="G1301" s="525" t="s">
        <v>3952</v>
      </c>
      <c r="H1301" s="524" t="s">
        <v>4103</v>
      </c>
      <c r="I1301" s="525" t="s">
        <v>4104</v>
      </c>
      <c r="J1301" s="524" t="s">
        <v>2203</v>
      </c>
      <c r="K1301" s="527" t="s">
        <v>3984</v>
      </c>
      <c r="L1301" s="524" t="s">
        <v>1924</v>
      </c>
      <c r="M1301" s="527"/>
      <c r="N1301" s="524" t="s">
        <v>1924</v>
      </c>
      <c r="O1301" s="527"/>
      <c r="P1301" s="524" t="s">
        <v>1924</v>
      </c>
      <c r="Q1301" s="527"/>
      <c r="R1301" s="524" t="s">
        <v>1924</v>
      </c>
      <c r="S1301" s="527"/>
      <c r="T1301" s="524" t="s">
        <v>2733</v>
      </c>
      <c r="U1301" s="527" t="s">
        <v>3956</v>
      </c>
      <c r="V1301" s="524" t="s">
        <v>1924</v>
      </c>
      <c r="W1301" s="527"/>
      <c r="X1301" s="524" t="s">
        <v>1924</v>
      </c>
      <c r="Y1301" s="527"/>
      <c r="Z1301" s="528"/>
      <c r="AA1301" s="528" t="s">
        <v>3973</v>
      </c>
      <c r="AB1301" s="528"/>
      <c r="AC1301" s="528"/>
      <c r="AD1301" s="528"/>
      <c r="AE1301" s="528"/>
      <c r="AF1301" s="528" t="s">
        <v>4071</v>
      </c>
      <c r="AG1301" s="528"/>
      <c r="AH1301" s="528"/>
      <c r="AI1301" s="529" t="s">
        <v>2538</v>
      </c>
      <c r="AJ1301" s="529" t="s">
        <v>2538</v>
      </c>
      <c r="AK1301" s="523" t="s">
        <v>4105</v>
      </c>
      <c r="AL1301" s="523" t="s">
        <v>4110</v>
      </c>
    </row>
    <row r="1302" spans="1:38" ht="17.25" customHeight="1">
      <c r="A1302" s="518" t="str">
        <f t="shared" si="20"/>
        <v xml:space="preserve">A04AR109-00007 Finishing Work Door &amp; Window Work Blast Resistant Door w/ Steel Frame, Panic Bar (UoM: EA) Fire Protective Rating: 1.5-hrs, Single Door     w/ Hardware &amp; Accessories  </v>
      </c>
      <c r="B1302" s="523" t="s">
        <v>4111</v>
      </c>
      <c r="C1302" s="523"/>
      <c r="D1302" s="524" t="s">
        <v>3559</v>
      </c>
      <c r="E1302" s="525" t="s">
        <v>3560</v>
      </c>
      <c r="F1302" s="524" t="s">
        <v>2497</v>
      </c>
      <c r="G1302" s="525" t="s">
        <v>3952</v>
      </c>
      <c r="H1302" s="524" t="s">
        <v>4103</v>
      </c>
      <c r="I1302" s="525" t="s">
        <v>4104</v>
      </c>
      <c r="J1302" s="524" t="s">
        <v>2209</v>
      </c>
      <c r="K1302" s="527" t="s">
        <v>3986</v>
      </c>
      <c r="L1302" s="524" t="s">
        <v>1924</v>
      </c>
      <c r="M1302" s="527"/>
      <c r="N1302" s="524" t="s">
        <v>1924</v>
      </c>
      <c r="O1302" s="527"/>
      <c r="P1302" s="524" t="s">
        <v>1924</v>
      </c>
      <c r="Q1302" s="527"/>
      <c r="R1302" s="524" t="s">
        <v>1924</v>
      </c>
      <c r="S1302" s="527"/>
      <c r="T1302" s="524" t="s">
        <v>2733</v>
      </c>
      <c r="U1302" s="527" t="s">
        <v>3956</v>
      </c>
      <c r="V1302" s="524" t="s">
        <v>1924</v>
      </c>
      <c r="W1302" s="527"/>
      <c r="X1302" s="524" t="s">
        <v>1924</v>
      </c>
      <c r="Y1302" s="527"/>
      <c r="Z1302" s="528"/>
      <c r="AA1302" s="528" t="s">
        <v>3973</v>
      </c>
      <c r="AB1302" s="528"/>
      <c r="AC1302" s="528"/>
      <c r="AD1302" s="528"/>
      <c r="AE1302" s="528"/>
      <c r="AF1302" s="528" t="s">
        <v>4071</v>
      </c>
      <c r="AG1302" s="528"/>
      <c r="AH1302" s="528"/>
      <c r="AI1302" s="529" t="s">
        <v>2538</v>
      </c>
      <c r="AJ1302" s="529" t="s">
        <v>2538</v>
      </c>
      <c r="AK1302" s="523" t="s">
        <v>4105</v>
      </c>
      <c r="AL1302" s="523" t="s">
        <v>4111</v>
      </c>
    </row>
    <row r="1303" spans="1:38" ht="17.25" customHeight="1">
      <c r="A1303" s="518" t="str">
        <f t="shared" si="20"/>
        <v xml:space="preserve">A04AR109-00008 Finishing Work Door &amp; Window Work Blast Resistant Door w/ Steel Frame, Panic Bar (UoM: EA) Fire Protective Rating: 1.5-hrs, Double Door     w/ Hardware &amp; Accessories  </v>
      </c>
      <c r="B1303" s="523" t="s">
        <v>4112</v>
      </c>
      <c r="C1303" s="523"/>
      <c r="D1303" s="524" t="s">
        <v>3559</v>
      </c>
      <c r="E1303" s="525" t="s">
        <v>3560</v>
      </c>
      <c r="F1303" s="524" t="s">
        <v>2497</v>
      </c>
      <c r="G1303" s="525" t="s">
        <v>3952</v>
      </c>
      <c r="H1303" s="524" t="s">
        <v>4103</v>
      </c>
      <c r="I1303" s="525" t="s">
        <v>4104</v>
      </c>
      <c r="J1303" s="524" t="s">
        <v>2212</v>
      </c>
      <c r="K1303" s="527" t="s">
        <v>3988</v>
      </c>
      <c r="L1303" s="524" t="s">
        <v>1924</v>
      </c>
      <c r="M1303" s="527"/>
      <c r="N1303" s="524" t="s">
        <v>1924</v>
      </c>
      <c r="O1303" s="527"/>
      <c r="P1303" s="524" t="s">
        <v>1924</v>
      </c>
      <c r="Q1303" s="527"/>
      <c r="R1303" s="524" t="s">
        <v>1924</v>
      </c>
      <c r="S1303" s="527"/>
      <c r="T1303" s="524" t="s">
        <v>2733</v>
      </c>
      <c r="U1303" s="527" t="s">
        <v>3956</v>
      </c>
      <c r="V1303" s="524" t="s">
        <v>1924</v>
      </c>
      <c r="W1303" s="527"/>
      <c r="X1303" s="524" t="s">
        <v>1924</v>
      </c>
      <c r="Y1303" s="527"/>
      <c r="Z1303" s="528"/>
      <c r="AA1303" s="528" t="s">
        <v>3973</v>
      </c>
      <c r="AB1303" s="528"/>
      <c r="AC1303" s="528"/>
      <c r="AD1303" s="528"/>
      <c r="AE1303" s="528"/>
      <c r="AF1303" s="528" t="s">
        <v>4071</v>
      </c>
      <c r="AG1303" s="528"/>
      <c r="AH1303" s="528"/>
      <c r="AI1303" s="529" t="s">
        <v>2538</v>
      </c>
      <c r="AJ1303" s="529" t="s">
        <v>2538</v>
      </c>
      <c r="AK1303" s="523" t="s">
        <v>4105</v>
      </c>
      <c r="AL1303" s="523" t="s">
        <v>4112</v>
      </c>
    </row>
    <row r="1304" spans="1:38" ht="17.25" customHeight="1">
      <c r="A1304" s="518" t="str">
        <f t="shared" si="20"/>
        <v xml:space="preserve">A04AR109-00009 Finishing Work Door &amp; Window Work Blast Resistant Door w/ Steel Frame, Panic Bar (UoM: EA) Fire Protective Rating: 2-hrs, Single Door     w/ Hardware &amp; Accessories  </v>
      </c>
      <c r="B1304" s="523" t="s">
        <v>4113</v>
      </c>
      <c r="C1304" s="523"/>
      <c r="D1304" s="524" t="s">
        <v>3559</v>
      </c>
      <c r="E1304" s="525" t="s">
        <v>3560</v>
      </c>
      <c r="F1304" s="524" t="s">
        <v>2497</v>
      </c>
      <c r="G1304" s="525" t="s">
        <v>3952</v>
      </c>
      <c r="H1304" s="524" t="s">
        <v>4103</v>
      </c>
      <c r="I1304" s="525" t="s">
        <v>4104</v>
      </c>
      <c r="J1304" s="524" t="s">
        <v>2218</v>
      </c>
      <c r="K1304" s="527" t="s">
        <v>3990</v>
      </c>
      <c r="L1304" s="524" t="s">
        <v>1924</v>
      </c>
      <c r="M1304" s="527"/>
      <c r="N1304" s="524" t="s">
        <v>1924</v>
      </c>
      <c r="O1304" s="527"/>
      <c r="P1304" s="524" t="s">
        <v>1924</v>
      </c>
      <c r="Q1304" s="527"/>
      <c r="R1304" s="524" t="s">
        <v>1924</v>
      </c>
      <c r="S1304" s="527"/>
      <c r="T1304" s="524" t="s">
        <v>2733</v>
      </c>
      <c r="U1304" s="527" t="s">
        <v>3956</v>
      </c>
      <c r="V1304" s="524" t="s">
        <v>1924</v>
      </c>
      <c r="W1304" s="527"/>
      <c r="X1304" s="524" t="s">
        <v>1924</v>
      </c>
      <c r="Y1304" s="527"/>
      <c r="Z1304" s="528"/>
      <c r="AA1304" s="528" t="s">
        <v>3973</v>
      </c>
      <c r="AB1304" s="528"/>
      <c r="AC1304" s="528"/>
      <c r="AD1304" s="528"/>
      <c r="AE1304" s="528"/>
      <c r="AF1304" s="528" t="s">
        <v>4071</v>
      </c>
      <c r="AG1304" s="528"/>
      <c r="AH1304" s="528"/>
      <c r="AI1304" s="529" t="s">
        <v>2538</v>
      </c>
      <c r="AJ1304" s="529" t="s">
        <v>2538</v>
      </c>
      <c r="AK1304" s="523" t="s">
        <v>4105</v>
      </c>
      <c r="AL1304" s="523" t="s">
        <v>4113</v>
      </c>
    </row>
    <row r="1305" spans="1:38" ht="17.25" customHeight="1">
      <c r="A1305" s="518" t="str">
        <f t="shared" si="20"/>
        <v xml:space="preserve">A04AR109-00010 Finishing Work Door &amp; Window Work Blast Resistant Door w/ Steel Frame, Panic Bar (UoM: EA) Fire Protective Rating: 2-hrs, Double Door     w/ Hardware &amp; Accessories  </v>
      </c>
      <c r="B1305" s="523" t="s">
        <v>4114</v>
      </c>
      <c r="C1305" s="523"/>
      <c r="D1305" s="524" t="s">
        <v>3559</v>
      </c>
      <c r="E1305" s="525" t="s">
        <v>3560</v>
      </c>
      <c r="F1305" s="524" t="s">
        <v>2497</v>
      </c>
      <c r="G1305" s="525" t="s">
        <v>3952</v>
      </c>
      <c r="H1305" s="524" t="s">
        <v>4103</v>
      </c>
      <c r="I1305" s="525" t="s">
        <v>4104</v>
      </c>
      <c r="J1305" s="524" t="s">
        <v>2221</v>
      </c>
      <c r="K1305" s="527" t="s">
        <v>3992</v>
      </c>
      <c r="L1305" s="524" t="s">
        <v>1924</v>
      </c>
      <c r="M1305" s="527"/>
      <c r="N1305" s="524" t="s">
        <v>1924</v>
      </c>
      <c r="O1305" s="527"/>
      <c r="P1305" s="524" t="s">
        <v>1924</v>
      </c>
      <c r="Q1305" s="527"/>
      <c r="R1305" s="524" t="s">
        <v>1924</v>
      </c>
      <c r="S1305" s="527"/>
      <c r="T1305" s="524" t="s">
        <v>2733</v>
      </c>
      <c r="U1305" s="527" t="s">
        <v>3956</v>
      </c>
      <c r="V1305" s="524" t="s">
        <v>1924</v>
      </c>
      <c r="W1305" s="527"/>
      <c r="X1305" s="524" t="s">
        <v>1924</v>
      </c>
      <c r="Y1305" s="527"/>
      <c r="Z1305" s="528"/>
      <c r="AA1305" s="528" t="s">
        <v>3973</v>
      </c>
      <c r="AB1305" s="528"/>
      <c r="AC1305" s="528"/>
      <c r="AD1305" s="528"/>
      <c r="AE1305" s="528"/>
      <c r="AF1305" s="528" t="s">
        <v>4071</v>
      </c>
      <c r="AG1305" s="528"/>
      <c r="AH1305" s="528"/>
      <c r="AI1305" s="529" t="s">
        <v>2538</v>
      </c>
      <c r="AJ1305" s="529" t="s">
        <v>2538</v>
      </c>
      <c r="AK1305" s="523" t="s">
        <v>4105</v>
      </c>
      <c r="AL1305" s="523" t="s">
        <v>4114</v>
      </c>
    </row>
    <row r="1306" spans="1:38" ht="17.25" customHeight="1">
      <c r="A1306" s="518" t="str">
        <f t="shared" si="20"/>
        <v xml:space="preserve">A04AR109-00011 Finishing Work Door &amp; Window Work Blast Resistant Door w/ Steel Frame, Panic Bar (UoM: EA) Fire Protective Rating: 3-hrs, Single Door     w/ Hardware &amp; Accessories  </v>
      </c>
      <c r="B1306" s="523" t="s">
        <v>4115</v>
      </c>
      <c r="C1306" s="523"/>
      <c r="D1306" s="524" t="s">
        <v>3559</v>
      </c>
      <c r="E1306" s="525" t="s">
        <v>3560</v>
      </c>
      <c r="F1306" s="524" t="s">
        <v>2497</v>
      </c>
      <c r="G1306" s="525" t="s">
        <v>3952</v>
      </c>
      <c r="H1306" s="524" t="s">
        <v>4103</v>
      </c>
      <c r="I1306" s="525" t="s">
        <v>4104</v>
      </c>
      <c r="J1306" s="524" t="s">
        <v>3994</v>
      </c>
      <c r="K1306" s="527" t="s">
        <v>3995</v>
      </c>
      <c r="L1306" s="524" t="s">
        <v>1924</v>
      </c>
      <c r="M1306" s="527"/>
      <c r="N1306" s="524" t="s">
        <v>1924</v>
      </c>
      <c r="O1306" s="527"/>
      <c r="P1306" s="524" t="s">
        <v>1924</v>
      </c>
      <c r="Q1306" s="527"/>
      <c r="R1306" s="524" t="s">
        <v>1924</v>
      </c>
      <c r="S1306" s="527"/>
      <c r="T1306" s="524" t="s">
        <v>2733</v>
      </c>
      <c r="U1306" s="527" t="s">
        <v>3956</v>
      </c>
      <c r="V1306" s="524" t="s">
        <v>1924</v>
      </c>
      <c r="W1306" s="527"/>
      <c r="X1306" s="524" t="s">
        <v>1924</v>
      </c>
      <c r="Y1306" s="527"/>
      <c r="Z1306" s="528"/>
      <c r="AA1306" s="528" t="s">
        <v>3973</v>
      </c>
      <c r="AB1306" s="528"/>
      <c r="AC1306" s="528"/>
      <c r="AD1306" s="528"/>
      <c r="AE1306" s="528"/>
      <c r="AF1306" s="528" t="s">
        <v>4071</v>
      </c>
      <c r="AG1306" s="528"/>
      <c r="AH1306" s="528"/>
      <c r="AI1306" s="529" t="s">
        <v>2538</v>
      </c>
      <c r="AJ1306" s="529" t="s">
        <v>2538</v>
      </c>
      <c r="AK1306" s="523" t="s">
        <v>4105</v>
      </c>
      <c r="AL1306" s="523" t="s">
        <v>4115</v>
      </c>
    </row>
    <row r="1307" spans="1:38" ht="17.25" customHeight="1">
      <c r="A1307" s="518" t="str">
        <f t="shared" si="20"/>
        <v xml:space="preserve">A04AR109-00012 Finishing Work Door &amp; Window Work Blast Resistant Door w/ Steel Frame, Panic Bar (UoM: EA) Fire Protective Rating: 3-hrs, Double Door     w/ Hardware &amp; Accessories  </v>
      </c>
      <c r="B1307" s="523" t="s">
        <v>4116</v>
      </c>
      <c r="C1307" s="523"/>
      <c r="D1307" s="524" t="s">
        <v>3559</v>
      </c>
      <c r="E1307" s="525" t="s">
        <v>3560</v>
      </c>
      <c r="F1307" s="524" t="s">
        <v>2497</v>
      </c>
      <c r="G1307" s="525" t="s">
        <v>3952</v>
      </c>
      <c r="H1307" s="524" t="s">
        <v>4103</v>
      </c>
      <c r="I1307" s="525" t="s">
        <v>4104</v>
      </c>
      <c r="J1307" s="524" t="s">
        <v>3997</v>
      </c>
      <c r="K1307" s="527" t="s">
        <v>3998</v>
      </c>
      <c r="L1307" s="524" t="s">
        <v>1924</v>
      </c>
      <c r="M1307" s="527"/>
      <c r="N1307" s="524" t="s">
        <v>1924</v>
      </c>
      <c r="O1307" s="527"/>
      <c r="P1307" s="524" t="s">
        <v>1924</v>
      </c>
      <c r="Q1307" s="527"/>
      <c r="R1307" s="524" t="s">
        <v>1924</v>
      </c>
      <c r="S1307" s="527"/>
      <c r="T1307" s="524" t="s">
        <v>2733</v>
      </c>
      <c r="U1307" s="527" t="s">
        <v>3956</v>
      </c>
      <c r="V1307" s="524" t="s">
        <v>1924</v>
      </c>
      <c r="W1307" s="527"/>
      <c r="X1307" s="524" t="s">
        <v>1924</v>
      </c>
      <c r="Y1307" s="527"/>
      <c r="Z1307" s="528"/>
      <c r="AA1307" s="528" t="s">
        <v>3973</v>
      </c>
      <c r="AB1307" s="528"/>
      <c r="AC1307" s="528"/>
      <c r="AD1307" s="528"/>
      <c r="AE1307" s="528"/>
      <c r="AF1307" s="528" t="s">
        <v>4071</v>
      </c>
      <c r="AG1307" s="528"/>
      <c r="AH1307" s="528"/>
      <c r="AI1307" s="529" t="s">
        <v>2538</v>
      </c>
      <c r="AJ1307" s="529" t="s">
        <v>2538</v>
      </c>
      <c r="AK1307" s="523" t="s">
        <v>4105</v>
      </c>
      <c r="AL1307" s="523" t="s">
        <v>4116</v>
      </c>
    </row>
    <row r="1308" spans="1:38" ht="17.25" customHeight="1">
      <c r="A1308" s="518" t="str">
        <f t="shared" si="20"/>
        <v xml:space="preserve">A04AR110-00001 Finishing Work Door &amp; Window Work Aluminum Door w/ Aluminum Frame (UoM: M2) Fire Protective Rating: N/A     w/ Hardware &amp; Accessories  </v>
      </c>
      <c r="B1308" s="523" t="s">
        <v>4117</v>
      </c>
      <c r="C1308" s="523"/>
      <c r="D1308" s="524" t="s">
        <v>3559</v>
      </c>
      <c r="E1308" s="525" t="s">
        <v>3560</v>
      </c>
      <c r="F1308" s="524" t="s">
        <v>2497</v>
      </c>
      <c r="G1308" s="525" t="s">
        <v>3952</v>
      </c>
      <c r="H1308" s="524" t="s">
        <v>4118</v>
      </c>
      <c r="I1308" s="525" t="s">
        <v>4119</v>
      </c>
      <c r="J1308" s="524" t="s">
        <v>2061</v>
      </c>
      <c r="K1308" s="527" t="s">
        <v>3955</v>
      </c>
      <c r="L1308" s="524" t="s">
        <v>1924</v>
      </c>
      <c r="M1308" s="527"/>
      <c r="N1308" s="524" t="s">
        <v>1924</v>
      </c>
      <c r="O1308" s="527"/>
      <c r="P1308" s="524" t="s">
        <v>1924</v>
      </c>
      <c r="Q1308" s="527"/>
      <c r="R1308" s="524" t="s">
        <v>1924</v>
      </c>
      <c r="S1308" s="527"/>
      <c r="T1308" s="524" t="s">
        <v>2733</v>
      </c>
      <c r="U1308" s="527" t="s">
        <v>3956</v>
      </c>
      <c r="V1308" s="524" t="s">
        <v>1924</v>
      </c>
      <c r="W1308" s="527"/>
      <c r="X1308" s="524" t="s">
        <v>1924</v>
      </c>
      <c r="Y1308" s="527"/>
      <c r="Z1308" s="528"/>
      <c r="AA1308" s="556"/>
      <c r="AB1308" s="528"/>
      <c r="AC1308" s="528"/>
      <c r="AD1308" s="528"/>
      <c r="AE1308" s="528"/>
      <c r="AF1308" s="528"/>
      <c r="AG1308" s="528"/>
      <c r="AH1308" s="528"/>
      <c r="AI1308" s="529" t="s">
        <v>1792</v>
      </c>
      <c r="AJ1308" s="529" t="s">
        <v>1792</v>
      </c>
      <c r="AK1308" s="523" t="s">
        <v>4120</v>
      </c>
      <c r="AL1308" s="523" t="s">
        <v>4117</v>
      </c>
    </row>
    <row r="1309" spans="1:38" ht="17.25" customHeight="1">
      <c r="A1309" s="518" t="str">
        <f t="shared" si="20"/>
        <v xml:space="preserve">A04AR110-00002 Finishing Work Door &amp; Window Work Aluminum Door w/ Aluminum Frame (UoM: M2) Fire Protective Rating: 0.5-hr     w/ Hardware &amp; Accessories  </v>
      </c>
      <c r="B1309" s="523" t="s">
        <v>4121</v>
      </c>
      <c r="C1309" s="523"/>
      <c r="D1309" s="524" t="s">
        <v>3559</v>
      </c>
      <c r="E1309" s="525" t="s">
        <v>3560</v>
      </c>
      <c r="F1309" s="524" t="s">
        <v>2497</v>
      </c>
      <c r="G1309" s="525" t="s">
        <v>3952</v>
      </c>
      <c r="H1309" s="524" t="s">
        <v>4118</v>
      </c>
      <c r="I1309" s="525" t="s">
        <v>4119</v>
      </c>
      <c r="J1309" s="524" t="s">
        <v>2112</v>
      </c>
      <c r="K1309" s="527" t="s">
        <v>3959</v>
      </c>
      <c r="L1309" s="524" t="s">
        <v>1924</v>
      </c>
      <c r="M1309" s="527"/>
      <c r="N1309" s="524" t="s">
        <v>1924</v>
      </c>
      <c r="O1309" s="527"/>
      <c r="P1309" s="524" t="s">
        <v>1924</v>
      </c>
      <c r="Q1309" s="527"/>
      <c r="R1309" s="524" t="s">
        <v>1924</v>
      </c>
      <c r="S1309" s="527"/>
      <c r="T1309" s="524" t="s">
        <v>2733</v>
      </c>
      <c r="U1309" s="527" t="s">
        <v>3956</v>
      </c>
      <c r="V1309" s="524" t="s">
        <v>1924</v>
      </c>
      <c r="W1309" s="527"/>
      <c r="X1309" s="524" t="s">
        <v>1924</v>
      </c>
      <c r="Y1309" s="527"/>
      <c r="Z1309" s="528"/>
      <c r="AA1309" s="556"/>
      <c r="AB1309" s="528"/>
      <c r="AC1309" s="528"/>
      <c r="AD1309" s="528"/>
      <c r="AE1309" s="528"/>
      <c r="AF1309" s="528"/>
      <c r="AG1309" s="528"/>
      <c r="AH1309" s="528"/>
      <c r="AI1309" s="529" t="s">
        <v>1792</v>
      </c>
      <c r="AJ1309" s="529" t="s">
        <v>1792</v>
      </c>
      <c r="AK1309" s="523" t="s">
        <v>4120</v>
      </c>
      <c r="AL1309" s="523" t="s">
        <v>4121</v>
      </c>
    </row>
    <row r="1310" spans="1:38" ht="17.25" customHeight="1">
      <c r="A1310" s="518" t="str">
        <f t="shared" si="20"/>
        <v xml:space="preserve">A04AR110-00003 Finishing Work Door &amp; Window Work Aluminum Door w/ Aluminum Frame (UoM: M2) Fire Protective Rating: 1-hr     w/ Hardware &amp; Accessories  </v>
      </c>
      <c r="B1310" s="523" t="s">
        <v>4122</v>
      </c>
      <c r="C1310" s="523"/>
      <c r="D1310" s="524" t="s">
        <v>3559</v>
      </c>
      <c r="E1310" s="525" t="s">
        <v>3560</v>
      </c>
      <c r="F1310" s="524" t="s">
        <v>2497</v>
      </c>
      <c r="G1310" s="525" t="s">
        <v>3952</v>
      </c>
      <c r="H1310" s="524" t="s">
        <v>4118</v>
      </c>
      <c r="I1310" s="525" t="s">
        <v>4119</v>
      </c>
      <c r="J1310" s="524" t="s">
        <v>2150</v>
      </c>
      <c r="K1310" s="527" t="s">
        <v>3961</v>
      </c>
      <c r="L1310" s="524" t="s">
        <v>1924</v>
      </c>
      <c r="M1310" s="527"/>
      <c r="N1310" s="524" t="s">
        <v>1924</v>
      </c>
      <c r="O1310" s="527"/>
      <c r="P1310" s="524" t="s">
        <v>1924</v>
      </c>
      <c r="Q1310" s="527"/>
      <c r="R1310" s="524" t="s">
        <v>1924</v>
      </c>
      <c r="S1310" s="527"/>
      <c r="T1310" s="524" t="s">
        <v>2733</v>
      </c>
      <c r="U1310" s="527" t="s">
        <v>3956</v>
      </c>
      <c r="V1310" s="524" t="s">
        <v>1924</v>
      </c>
      <c r="W1310" s="527"/>
      <c r="X1310" s="524" t="s">
        <v>1924</v>
      </c>
      <c r="Y1310" s="527"/>
      <c r="Z1310" s="528"/>
      <c r="AA1310" s="556"/>
      <c r="AB1310" s="528"/>
      <c r="AC1310" s="528"/>
      <c r="AD1310" s="528"/>
      <c r="AE1310" s="528"/>
      <c r="AF1310" s="528"/>
      <c r="AG1310" s="528"/>
      <c r="AH1310" s="528"/>
      <c r="AI1310" s="529" t="s">
        <v>1792</v>
      </c>
      <c r="AJ1310" s="529" t="s">
        <v>1792</v>
      </c>
      <c r="AK1310" s="523" t="s">
        <v>4120</v>
      </c>
      <c r="AL1310" s="523" t="s">
        <v>4122</v>
      </c>
    </row>
    <row r="1311" spans="1:38" ht="17.25" customHeight="1">
      <c r="A1311" s="518" t="str">
        <f t="shared" si="20"/>
        <v xml:space="preserve">A04AR110-00004 Finishing Work Door &amp; Window Work Aluminum Door w/ Aluminum Frame (UoM: M2) Fire Protective Rating: 1.5-hrs     w/ Hardware &amp; Accessories  </v>
      </c>
      <c r="B1311" s="523" t="s">
        <v>4123</v>
      </c>
      <c r="C1311" s="523"/>
      <c r="D1311" s="524" t="s">
        <v>3559</v>
      </c>
      <c r="E1311" s="525" t="s">
        <v>3560</v>
      </c>
      <c r="F1311" s="524" t="s">
        <v>2497</v>
      </c>
      <c r="G1311" s="525" t="s">
        <v>3952</v>
      </c>
      <c r="H1311" s="524" t="s">
        <v>4118</v>
      </c>
      <c r="I1311" s="525" t="s">
        <v>4119</v>
      </c>
      <c r="J1311" s="524" t="s">
        <v>2206</v>
      </c>
      <c r="K1311" s="527" t="s">
        <v>3963</v>
      </c>
      <c r="L1311" s="524" t="s">
        <v>1924</v>
      </c>
      <c r="M1311" s="527"/>
      <c r="N1311" s="524" t="s">
        <v>1924</v>
      </c>
      <c r="O1311" s="527"/>
      <c r="P1311" s="524" t="s">
        <v>1924</v>
      </c>
      <c r="Q1311" s="527"/>
      <c r="R1311" s="524" t="s">
        <v>1924</v>
      </c>
      <c r="S1311" s="527"/>
      <c r="T1311" s="524" t="s">
        <v>2733</v>
      </c>
      <c r="U1311" s="527" t="s">
        <v>3956</v>
      </c>
      <c r="V1311" s="524" t="s">
        <v>1924</v>
      </c>
      <c r="W1311" s="527"/>
      <c r="X1311" s="524" t="s">
        <v>1924</v>
      </c>
      <c r="Y1311" s="527"/>
      <c r="Z1311" s="528"/>
      <c r="AA1311" s="556"/>
      <c r="AB1311" s="528"/>
      <c r="AC1311" s="528"/>
      <c r="AD1311" s="528"/>
      <c r="AE1311" s="528"/>
      <c r="AF1311" s="528"/>
      <c r="AG1311" s="528"/>
      <c r="AH1311" s="528"/>
      <c r="AI1311" s="529" t="s">
        <v>1792</v>
      </c>
      <c r="AJ1311" s="529" t="s">
        <v>1792</v>
      </c>
      <c r="AK1311" s="523" t="s">
        <v>4120</v>
      </c>
      <c r="AL1311" s="523" t="s">
        <v>4123</v>
      </c>
    </row>
    <row r="1312" spans="1:38" ht="17.25" customHeight="1">
      <c r="A1312" s="518" t="str">
        <f t="shared" si="20"/>
        <v xml:space="preserve">A04AR111-00001 Finishing Work Door &amp; Window Work Aluminum Door w/ Aluminum Frame (UoM: EA) Fire Protective Rating: N/A, Single Door     w/ Hardware &amp; Accessories  </v>
      </c>
      <c r="B1312" s="523" t="s">
        <v>4124</v>
      </c>
      <c r="C1312" s="523"/>
      <c r="D1312" s="524" t="s">
        <v>3559</v>
      </c>
      <c r="E1312" s="525" t="s">
        <v>3560</v>
      </c>
      <c r="F1312" s="524" t="s">
        <v>2497</v>
      </c>
      <c r="G1312" s="525" t="s">
        <v>3952</v>
      </c>
      <c r="H1312" s="524" t="s">
        <v>4125</v>
      </c>
      <c r="I1312" s="525" t="s">
        <v>4126</v>
      </c>
      <c r="J1312" s="524" t="s">
        <v>2064</v>
      </c>
      <c r="K1312" s="527" t="s">
        <v>3972</v>
      </c>
      <c r="L1312" s="524" t="s">
        <v>1924</v>
      </c>
      <c r="M1312" s="527"/>
      <c r="N1312" s="524" t="s">
        <v>1924</v>
      </c>
      <c r="O1312" s="527"/>
      <c r="P1312" s="524" t="s">
        <v>1924</v>
      </c>
      <c r="Q1312" s="527"/>
      <c r="R1312" s="524" t="s">
        <v>1924</v>
      </c>
      <c r="S1312" s="527"/>
      <c r="T1312" s="524" t="s">
        <v>2733</v>
      </c>
      <c r="U1312" s="527" t="s">
        <v>3956</v>
      </c>
      <c r="V1312" s="524" t="s">
        <v>1924</v>
      </c>
      <c r="W1312" s="527"/>
      <c r="X1312" s="524" t="s">
        <v>1924</v>
      </c>
      <c r="Y1312" s="527"/>
      <c r="Z1312" s="528"/>
      <c r="AA1312" s="528" t="s">
        <v>3973</v>
      </c>
      <c r="AB1312" s="528"/>
      <c r="AC1312" s="528"/>
      <c r="AD1312" s="528"/>
      <c r="AE1312" s="528"/>
      <c r="AF1312" s="528"/>
      <c r="AG1312" s="528"/>
      <c r="AH1312" s="528"/>
      <c r="AI1312" s="529" t="s">
        <v>2538</v>
      </c>
      <c r="AJ1312" s="529" t="s">
        <v>2538</v>
      </c>
      <c r="AK1312" s="523" t="s">
        <v>4127</v>
      </c>
      <c r="AL1312" s="523" t="s">
        <v>4124</v>
      </c>
    </row>
    <row r="1313" spans="1:38" ht="17.25" customHeight="1">
      <c r="A1313" s="518" t="str">
        <f t="shared" si="20"/>
        <v xml:space="preserve">A04AR111-00002 Finishing Work Door &amp; Window Work Aluminum Door w/ Aluminum Frame (UoM: EA) Fire Protective Rating: N/A, Double Door     w/ Hardware &amp; Accessories  </v>
      </c>
      <c r="B1313" s="523" t="s">
        <v>4128</v>
      </c>
      <c r="C1313" s="523"/>
      <c r="D1313" s="524" t="s">
        <v>3559</v>
      </c>
      <c r="E1313" s="525" t="s">
        <v>3560</v>
      </c>
      <c r="F1313" s="524" t="s">
        <v>2497</v>
      </c>
      <c r="G1313" s="525" t="s">
        <v>3952</v>
      </c>
      <c r="H1313" s="524" t="s">
        <v>4125</v>
      </c>
      <c r="I1313" s="525" t="s">
        <v>4126</v>
      </c>
      <c r="J1313" s="524" t="s">
        <v>2109</v>
      </c>
      <c r="K1313" s="527" t="s">
        <v>3976</v>
      </c>
      <c r="L1313" s="524" t="s">
        <v>1924</v>
      </c>
      <c r="M1313" s="527"/>
      <c r="N1313" s="524" t="s">
        <v>1924</v>
      </c>
      <c r="O1313" s="527"/>
      <c r="P1313" s="524" t="s">
        <v>1924</v>
      </c>
      <c r="Q1313" s="527"/>
      <c r="R1313" s="524" t="s">
        <v>1924</v>
      </c>
      <c r="S1313" s="527"/>
      <c r="T1313" s="524" t="s">
        <v>2733</v>
      </c>
      <c r="U1313" s="527" t="s">
        <v>3956</v>
      </c>
      <c r="V1313" s="524" t="s">
        <v>1924</v>
      </c>
      <c r="W1313" s="527"/>
      <c r="X1313" s="524" t="s">
        <v>1924</v>
      </c>
      <c r="Y1313" s="527"/>
      <c r="Z1313" s="528"/>
      <c r="AA1313" s="528" t="s">
        <v>3973</v>
      </c>
      <c r="AB1313" s="528"/>
      <c r="AC1313" s="528"/>
      <c r="AD1313" s="528"/>
      <c r="AE1313" s="528"/>
      <c r="AF1313" s="528"/>
      <c r="AG1313" s="528"/>
      <c r="AH1313" s="528"/>
      <c r="AI1313" s="529" t="s">
        <v>2538</v>
      </c>
      <c r="AJ1313" s="529" t="s">
        <v>2538</v>
      </c>
      <c r="AK1313" s="523" t="s">
        <v>4127</v>
      </c>
      <c r="AL1313" s="523" t="s">
        <v>4128</v>
      </c>
    </row>
    <row r="1314" spans="1:38" ht="17.25" customHeight="1">
      <c r="A1314" s="518" t="str">
        <f t="shared" si="20"/>
        <v xml:space="preserve">A04AR111-00003 Finishing Work Door &amp; Window Work Aluminum Door w/ Aluminum Frame (UoM: EA) Fire Protective Rating: 0.5-hr, Single Door     w/ Hardware &amp; Accessories  </v>
      </c>
      <c r="B1314" s="523" t="s">
        <v>4129</v>
      </c>
      <c r="C1314" s="523"/>
      <c r="D1314" s="524" t="s">
        <v>3559</v>
      </c>
      <c r="E1314" s="525" t="s">
        <v>3560</v>
      </c>
      <c r="F1314" s="524" t="s">
        <v>2497</v>
      </c>
      <c r="G1314" s="525" t="s">
        <v>3952</v>
      </c>
      <c r="H1314" s="524" t="s">
        <v>4125</v>
      </c>
      <c r="I1314" s="525" t="s">
        <v>4126</v>
      </c>
      <c r="J1314" s="524" t="s">
        <v>2115</v>
      </c>
      <c r="K1314" s="527" t="s">
        <v>3978</v>
      </c>
      <c r="L1314" s="524" t="s">
        <v>1924</v>
      </c>
      <c r="M1314" s="527"/>
      <c r="N1314" s="524" t="s">
        <v>1924</v>
      </c>
      <c r="O1314" s="527"/>
      <c r="P1314" s="524" t="s">
        <v>1924</v>
      </c>
      <c r="Q1314" s="527"/>
      <c r="R1314" s="524" t="s">
        <v>1924</v>
      </c>
      <c r="S1314" s="527"/>
      <c r="T1314" s="524" t="s">
        <v>2733</v>
      </c>
      <c r="U1314" s="527" t="s">
        <v>3956</v>
      </c>
      <c r="V1314" s="524" t="s">
        <v>1924</v>
      </c>
      <c r="W1314" s="527"/>
      <c r="X1314" s="524" t="s">
        <v>1924</v>
      </c>
      <c r="Y1314" s="527"/>
      <c r="Z1314" s="528"/>
      <c r="AA1314" s="528" t="s">
        <v>3973</v>
      </c>
      <c r="AB1314" s="528"/>
      <c r="AC1314" s="528"/>
      <c r="AD1314" s="528"/>
      <c r="AE1314" s="528"/>
      <c r="AF1314" s="528"/>
      <c r="AG1314" s="528"/>
      <c r="AH1314" s="528"/>
      <c r="AI1314" s="529" t="s">
        <v>2538</v>
      </c>
      <c r="AJ1314" s="529" t="s">
        <v>2538</v>
      </c>
      <c r="AK1314" s="523" t="s">
        <v>4127</v>
      </c>
      <c r="AL1314" s="523" t="s">
        <v>4129</v>
      </c>
    </row>
    <row r="1315" spans="1:38" ht="17.25" customHeight="1">
      <c r="A1315" s="518" t="str">
        <f t="shared" si="20"/>
        <v xml:space="preserve">A04AR111-00004 Finishing Work Door &amp; Window Work Aluminum Door w/ Aluminum Frame (UoM: EA) Fire Protective Rating: 0.5-hr, Double Door     w/ Hardware &amp; Accessories  </v>
      </c>
      <c r="B1315" s="523" t="s">
        <v>4130</v>
      </c>
      <c r="C1315" s="523"/>
      <c r="D1315" s="524" t="s">
        <v>3559</v>
      </c>
      <c r="E1315" s="525" t="s">
        <v>3560</v>
      </c>
      <c r="F1315" s="524" t="s">
        <v>2497</v>
      </c>
      <c r="G1315" s="525" t="s">
        <v>3952</v>
      </c>
      <c r="H1315" s="524" t="s">
        <v>4125</v>
      </c>
      <c r="I1315" s="525" t="s">
        <v>4126</v>
      </c>
      <c r="J1315" s="524" t="s">
        <v>2118</v>
      </c>
      <c r="K1315" s="527" t="s">
        <v>3980</v>
      </c>
      <c r="L1315" s="524" t="s">
        <v>1924</v>
      </c>
      <c r="M1315" s="527"/>
      <c r="N1315" s="524" t="s">
        <v>1924</v>
      </c>
      <c r="O1315" s="527"/>
      <c r="P1315" s="524" t="s">
        <v>1924</v>
      </c>
      <c r="Q1315" s="527"/>
      <c r="R1315" s="524" t="s">
        <v>1924</v>
      </c>
      <c r="S1315" s="527"/>
      <c r="T1315" s="524" t="s">
        <v>2733</v>
      </c>
      <c r="U1315" s="527" t="s">
        <v>3956</v>
      </c>
      <c r="V1315" s="524" t="s">
        <v>1924</v>
      </c>
      <c r="W1315" s="527"/>
      <c r="X1315" s="524" t="s">
        <v>1924</v>
      </c>
      <c r="Y1315" s="527"/>
      <c r="Z1315" s="528"/>
      <c r="AA1315" s="528" t="s">
        <v>3973</v>
      </c>
      <c r="AB1315" s="528"/>
      <c r="AC1315" s="528"/>
      <c r="AD1315" s="528"/>
      <c r="AE1315" s="528"/>
      <c r="AF1315" s="528"/>
      <c r="AG1315" s="528"/>
      <c r="AH1315" s="528"/>
      <c r="AI1315" s="529" t="s">
        <v>2538</v>
      </c>
      <c r="AJ1315" s="529" t="s">
        <v>2538</v>
      </c>
      <c r="AK1315" s="523" t="s">
        <v>4127</v>
      </c>
      <c r="AL1315" s="523" t="s">
        <v>4130</v>
      </c>
    </row>
    <row r="1316" spans="1:38" ht="17.25" customHeight="1">
      <c r="A1316" s="518" t="str">
        <f t="shared" si="20"/>
        <v xml:space="preserve">A04AR111-00005 Finishing Work Door &amp; Window Work Aluminum Door w/ Aluminum Frame (UoM: EA) Fire Protective Rating: 1-hr, Single Door     w/ Hardware &amp; Accessories  </v>
      </c>
      <c r="B1316" s="523" t="s">
        <v>4131</v>
      </c>
      <c r="C1316" s="523"/>
      <c r="D1316" s="524" t="s">
        <v>3559</v>
      </c>
      <c r="E1316" s="525" t="s">
        <v>3560</v>
      </c>
      <c r="F1316" s="524" t="s">
        <v>2497</v>
      </c>
      <c r="G1316" s="525" t="s">
        <v>3952</v>
      </c>
      <c r="H1316" s="524" t="s">
        <v>4125</v>
      </c>
      <c r="I1316" s="525" t="s">
        <v>4126</v>
      </c>
      <c r="J1316" s="524" t="s">
        <v>2082</v>
      </c>
      <c r="K1316" s="527" t="s">
        <v>3982</v>
      </c>
      <c r="L1316" s="524" t="s">
        <v>1924</v>
      </c>
      <c r="M1316" s="527"/>
      <c r="N1316" s="524" t="s">
        <v>1924</v>
      </c>
      <c r="O1316" s="527"/>
      <c r="P1316" s="524" t="s">
        <v>1924</v>
      </c>
      <c r="Q1316" s="527"/>
      <c r="R1316" s="524" t="s">
        <v>1924</v>
      </c>
      <c r="S1316" s="527"/>
      <c r="T1316" s="524" t="s">
        <v>2733</v>
      </c>
      <c r="U1316" s="527" t="s">
        <v>3956</v>
      </c>
      <c r="V1316" s="524" t="s">
        <v>1924</v>
      </c>
      <c r="W1316" s="527"/>
      <c r="X1316" s="524" t="s">
        <v>1924</v>
      </c>
      <c r="Y1316" s="527"/>
      <c r="Z1316" s="528"/>
      <c r="AA1316" s="528" t="s">
        <v>3973</v>
      </c>
      <c r="AB1316" s="528"/>
      <c r="AC1316" s="528"/>
      <c r="AD1316" s="528"/>
      <c r="AE1316" s="528"/>
      <c r="AF1316" s="528"/>
      <c r="AG1316" s="528"/>
      <c r="AH1316" s="528"/>
      <c r="AI1316" s="529" t="s">
        <v>2538</v>
      </c>
      <c r="AJ1316" s="529" t="s">
        <v>2538</v>
      </c>
      <c r="AK1316" s="523" t="s">
        <v>4127</v>
      </c>
      <c r="AL1316" s="523" t="s">
        <v>4131</v>
      </c>
    </row>
    <row r="1317" spans="1:38" ht="17.25" customHeight="1">
      <c r="A1317" s="518" t="str">
        <f t="shared" si="20"/>
        <v xml:space="preserve">A04AR111-00006 Finishing Work Door &amp; Window Work Aluminum Door w/ Aluminum Frame (UoM: EA) Fire Protective Rating: 1-hr, Double Door     w/ Hardware &amp; Accessories  </v>
      </c>
      <c r="B1317" s="523" t="s">
        <v>4132</v>
      </c>
      <c r="C1317" s="523"/>
      <c r="D1317" s="524" t="s">
        <v>3559</v>
      </c>
      <c r="E1317" s="525" t="s">
        <v>3560</v>
      </c>
      <c r="F1317" s="524" t="s">
        <v>2497</v>
      </c>
      <c r="G1317" s="525" t="s">
        <v>3952</v>
      </c>
      <c r="H1317" s="524" t="s">
        <v>4125</v>
      </c>
      <c r="I1317" s="525" t="s">
        <v>4126</v>
      </c>
      <c r="J1317" s="524" t="s">
        <v>2203</v>
      </c>
      <c r="K1317" s="527" t="s">
        <v>3984</v>
      </c>
      <c r="L1317" s="524" t="s">
        <v>1924</v>
      </c>
      <c r="M1317" s="527"/>
      <c r="N1317" s="524" t="s">
        <v>1924</v>
      </c>
      <c r="O1317" s="527"/>
      <c r="P1317" s="524" t="s">
        <v>1924</v>
      </c>
      <c r="Q1317" s="527"/>
      <c r="R1317" s="524" t="s">
        <v>1924</v>
      </c>
      <c r="S1317" s="527"/>
      <c r="T1317" s="524" t="s">
        <v>2733</v>
      </c>
      <c r="U1317" s="527" t="s">
        <v>3956</v>
      </c>
      <c r="V1317" s="524" t="s">
        <v>1924</v>
      </c>
      <c r="W1317" s="527"/>
      <c r="X1317" s="524" t="s">
        <v>1924</v>
      </c>
      <c r="Y1317" s="527"/>
      <c r="Z1317" s="528"/>
      <c r="AA1317" s="528" t="s">
        <v>3973</v>
      </c>
      <c r="AB1317" s="528"/>
      <c r="AC1317" s="528"/>
      <c r="AD1317" s="528"/>
      <c r="AE1317" s="528"/>
      <c r="AF1317" s="528"/>
      <c r="AG1317" s="528"/>
      <c r="AH1317" s="528"/>
      <c r="AI1317" s="529" t="s">
        <v>2538</v>
      </c>
      <c r="AJ1317" s="529" t="s">
        <v>2538</v>
      </c>
      <c r="AK1317" s="523" t="s">
        <v>4127</v>
      </c>
      <c r="AL1317" s="523" t="s">
        <v>4132</v>
      </c>
    </row>
    <row r="1318" spans="1:38" ht="17.25" customHeight="1">
      <c r="A1318" s="518" t="str">
        <f t="shared" si="20"/>
        <v xml:space="preserve">A04AR111-00007 Finishing Work Door &amp; Window Work Aluminum Door w/ Aluminum Frame (UoM: EA) Fire Protective Rating: 1.5-hrs, Single Door     w/ Hardware &amp; Accessories  </v>
      </c>
      <c r="B1318" s="523" t="s">
        <v>4133</v>
      </c>
      <c r="C1318" s="523"/>
      <c r="D1318" s="524" t="s">
        <v>3559</v>
      </c>
      <c r="E1318" s="525" t="s">
        <v>3560</v>
      </c>
      <c r="F1318" s="524" t="s">
        <v>2497</v>
      </c>
      <c r="G1318" s="525" t="s">
        <v>3952</v>
      </c>
      <c r="H1318" s="524" t="s">
        <v>4125</v>
      </c>
      <c r="I1318" s="525" t="s">
        <v>4126</v>
      </c>
      <c r="J1318" s="524" t="s">
        <v>2209</v>
      </c>
      <c r="K1318" s="527" t="s">
        <v>3986</v>
      </c>
      <c r="L1318" s="524" t="s">
        <v>1924</v>
      </c>
      <c r="M1318" s="527"/>
      <c r="N1318" s="524" t="s">
        <v>1924</v>
      </c>
      <c r="O1318" s="527"/>
      <c r="P1318" s="524" t="s">
        <v>1924</v>
      </c>
      <c r="Q1318" s="527"/>
      <c r="R1318" s="524" t="s">
        <v>1924</v>
      </c>
      <c r="S1318" s="527"/>
      <c r="T1318" s="524" t="s">
        <v>2733</v>
      </c>
      <c r="U1318" s="527" t="s">
        <v>3956</v>
      </c>
      <c r="V1318" s="524" t="s">
        <v>1924</v>
      </c>
      <c r="W1318" s="527"/>
      <c r="X1318" s="524" t="s">
        <v>1924</v>
      </c>
      <c r="Y1318" s="527"/>
      <c r="Z1318" s="528"/>
      <c r="AA1318" s="528" t="s">
        <v>3973</v>
      </c>
      <c r="AB1318" s="528"/>
      <c r="AC1318" s="528"/>
      <c r="AD1318" s="528"/>
      <c r="AE1318" s="528"/>
      <c r="AF1318" s="528"/>
      <c r="AG1318" s="528"/>
      <c r="AH1318" s="528"/>
      <c r="AI1318" s="529" t="s">
        <v>2538</v>
      </c>
      <c r="AJ1318" s="529" t="s">
        <v>2538</v>
      </c>
      <c r="AK1318" s="523" t="s">
        <v>4127</v>
      </c>
      <c r="AL1318" s="523" t="s">
        <v>4133</v>
      </c>
    </row>
    <row r="1319" spans="1:38" ht="17.25" customHeight="1">
      <c r="A1319" s="518" t="str">
        <f t="shared" si="20"/>
        <v xml:space="preserve">A04AR111-00008 Finishing Work Door &amp; Window Work Aluminum Door w/ Aluminum Frame (UoM: EA) Fire Protective Rating: 1.5-hrs, Double Door     w/ Hardware &amp; Accessories  </v>
      </c>
      <c r="B1319" s="523" t="s">
        <v>4134</v>
      </c>
      <c r="C1319" s="523"/>
      <c r="D1319" s="524" t="s">
        <v>3559</v>
      </c>
      <c r="E1319" s="525" t="s">
        <v>3560</v>
      </c>
      <c r="F1319" s="524" t="s">
        <v>2497</v>
      </c>
      <c r="G1319" s="525" t="s">
        <v>3952</v>
      </c>
      <c r="H1319" s="524" t="s">
        <v>4125</v>
      </c>
      <c r="I1319" s="525" t="s">
        <v>4126</v>
      </c>
      <c r="J1319" s="524" t="s">
        <v>2212</v>
      </c>
      <c r="K1319" s="527" t="s">
        <v>3988</v>
      </c>
      <c r="L1319" s="524" t="s">
        <v>1924</v>
      </c>
      <c r="M1319" s="527"/>
      <c r="N1319" s="524" t="s">
        <v>1924</v>
      </c>
      <c r="O1319" s="527"/>
      <c r="P1319" s="524" t="s">
        <v>1924</v>
      </c>
      <c r="Q1319" s="527"/>
      <c r="R1319" s="524" t="s">
        <v>1924</v>
      </c>
      <c r="S1319" s="527"/>
      <c r="T1319" s="524" t="s">
        <v>2733</v>
      </c>
      <c r="U1319" s="527" t="s">
        <v>3956</v>
      </c>
      <c r="V1319" s="524" t="s">
        <v>1924</v>
      </c>
      <c r="W1319" s="527"/>
      <c r="X1319" s="524" t="s">
        <v>1924</v>
      </c>
      <c r="Y1319" s="527"/>
      <c r="Z1319" s="528"/>
      <c r="AA1319" s="528" t="s">
        <v>3973</v>
      </c>
      <c r="AB1319" s="528"/>
      <c r="AC1319" s="528"/>
      <c r="AD1319" s="528"/>
      <c r="AE1319" s="528"/>
      <c r="AF1319" s="528"/>
      <c r="AG1319" s="528"/>
      <c r="AH1319" s="528"/>
      <c r="AI1319" s="529" t="s">
        <v>2538</v>
      </c>
      <c r="AJ1319" s="529" t="s">
        <v>2538</v>
      </c>
      <c r="AK1319" s="523" t="s">
        <v>4127</v>
      </c>
      <c r="AL1319" s="523" t="s">
        <v>4134</v>
      </c>
    </row>
    <row r="1320" spans="1:38" ht="17.25" customHeight="1">
      <c r="A1320" s="518" t="str">
        <f t="shared" si="20"/>
        <v xml:space="preserve">A04AR112-00001 Finishing Work Door &amp; Window Work Aluminum Door w/ Aluminum Frame &amp; Vision Panel for Each Leaf (UoM: M2) Fire Protective Rating: N/A     w/ Hardware &amp; Accessories  </v>
      </c>
      <c r="B1320" s="523" t="s">
        <v>4135</v>
      </c>
      <c r="C1320" s="523"/>
      <c r="D1320" s="524" t="s">
        <v>3559</v>
      </c>
      <c r="E1320" s="525" t="s">
        <v>3560</v>
      </c>
      <c r="F1320" s="524" t="s">
        <v>2497</v>
      </c>
      <c r="G1320" s="525" t="s">
        <v>3952</v>
      </c>
      <c r="H1320" s="524" t="s">
        <v>4136</v>
      </c>
      <c r="I1320" s="525" t="s">
        <v>4137</v>
      </c>
      <c r="J1320" s="524" t="s">
        <v>2061</v>
      </c>
      <c r="K1320" s="527" t="s">
        <v>3955</v>
      </c>
      <c r="L1320" s="524" t="s">
        <v>1924</v>
      </c>
      <c r="M1320" s="527"/>
      <c r="N1320" s="524" t="s">
        <v>1924</v>
      </c>
      <c r="O1320" s="527"/>
      <c r="P1320" s="524" t="s">
        <v>1924</v>
      </c>
      <c r="Q1320" s="527"/>
      <c r="R1320" s="524" t="s">
        <v>1924</v>
      </c>
      <c r="S1320" s="527"/>
      <c r="T1320" s="524" t="s">
        <v>2733</v>
      </c>
      <c r="U1320" s="527" t="s">
        <v>3956</v>
      </c>
      <c r="V1320" s="524" t="s">
        <v>1924</v>
      </c>
      <c r="W1320" s="527"/>
      <c r="X1320" s="524" t="s">
        <v>1924</v>
      </c>
      <c r="Y1320" s="527"/>
      <c r="Z1320" s="528"/>
      <c r="AA1320" s="556"/>
      <c r="AB1320" s="528"/>
      <c r="AC1320" s="528"/>
      <c r="AD1320" s="528"/>
      <c r="AE1320" s="528"/>
      <c r="AF1320" s="528"/>
      <c r="AG1320" s="528"/>
      <c r="AH1320" s="528"/>
      <c r="AI1320" s="529" t="s">
        <v>1792</v>
      </c>
      <c r="AJ1320" s="529" t="s">
        <v>1792</v>
      </c>
      <c r="AK1320" s="523" t="s">
        <v>4138</v>
      </c>
      <c r="AL1320" s="523" t="s">
        <v>4135</v>
      </c>
    </row>
    <row r="1321" spans="1:38" ht="17.25" customHeight="1">
      <c r="A1321" s="518" t="str">
        <f t="shared" si="20"/>
        <v xml:space="preserve">A04AR112-00002 Finishing Work Door &amp; Window Work Aluminum Door w/ Aluminum Frame &amp; Vision Panel for Each Leaf (UoM: M2) Fire Protective Rating: 0.5-hr     w/ Hardware &amp; Accessories  </v>
      </c>
      <c r="B1321" s="523" t="s">
        <v>4139</v>
      </c>
      <c r="C1321" s="523"/>
      <c r="D1321" s="524" t="s">
        <v>3559</v>
      </c>
      <c r="E1321" s="525" t="s">
        <v>3560</v>
      </c>
      <c r="F1321" s="524" t="s">
        <v>2497</v>
      </c>
      <c r="G1321" s="525" t="s">
        <v>3952</v>
      </c>
      <c r="H1321" s="524" t="s">
        <v>4136</v>
      </c>
      <c r="I1321" s="525" t="s">
        <v>4137</v>
      </c>
      <c r="J1321" s="524" t="s">
        <v>2112</v>
      </c>
      <c r="K1321" s="527" t="s">
        <v>3959</v>
      </c>
      <c r="L1321" s="524" t="s">
        <v>1924</v>
      </c>
      <c r="M1321" s="527"/>
      <c r="N1321" s="524" t="s">
        <v>1924</v>
      </c>
      <c r="O1321" s="527"/>
      <c r="P1321" s="524" t="s">
        <v>1924</v>
      </c>
      <c r="Q1321" s="527"/>
      <c r="R1321" s="524" t="s">
        <v>1924</v>
      </c>
      <c r="S1321" s="527"/>
      <c r="T1321" s="524" t="s">
        <v>2733</v>
      </c>
      <c r="U1321" s="527" t="s">
        <v>3956</v>
      </c>
      <c r="V1321" s="524" t="s">
        <v>1924</v>
      </c>
      <c r="W1321" s="527"/>
      <c r="X1321" s="524" t="s">
        <v>1924</v>
      </c>
      <c r="Y1321" s="527"/>
      <c r="Z1321" s="528"/>
      <c r="AA1321" s="556"/>
      <c r="AB1321" s="528"/>
      <c r="AC1321" s="528"/>
      <c r="AD1321" s="528"/>
      <c r="AE1321" s="528"/>
      <c r="AF1321" s="528"/>
      <c r="AG1321" s="528"/>
      <c r="AH1321" s="528"/>
      <c r="AI1321" s="529" t="s">
        <v>1792</v>
      </c>
      <c r="AJ1321" s="529" t="s">
        <v>1792</v>
      </c>
      <c r="AK1321" s="523" t="s">
        <v>4138</v>
      </c>
      <c r="AL1321" s="523" t="s">
        <v>4139</v>
      </c>
    </row>
    <row r="1322" spans="1:38" ht="17.25" customHeight="1">
      <c r="A1322" s="518" t="str">
        <f t="shared" si="20"/>
        <v xml:space="preserve">A04AR112-00003 Finishing Work Door &amp; Window Work Aluminum Door w/ Aluminum Frame &amp; Vision Panel for Each Leaf (UoM: M2) Fire Protective Rating: 1-hr     w/ Hardware &amp; Accessories  </v>
      </c>
      <c r="B1322" s="523" t="s">
        <v>4140</v>
      </c>
      <c r="C1322" s="523"/>
      <c r="D1322" s="524" t="s">
        <v>3559</v>
      </c>
      <c r="E1322" s="525" t="s">
        <v>3560</v>
      </c>
      <c r="F1322" s="524" t="s">
        <v>2497</v>
      </c>
      <c r="G1322" s="525" t="s">
        <v>3952</v>
      </c>
      <c r="H1322" s="524" t="s">
        <v>4136</v>
      </c>
      <c r="I1322" s="525" t="s">
        <v>4137</v>
      </c>
      <c r="J1322" s="524" t="s">
        <v>2150</v>
      </c>
      <c r="K1322" s="527" t="s">
        <v>3961</v>
      </c>
      <c r="L1322" s="524" t="s">
        <v>1924</v>
      </c>
      <c r="M1322" s="527"/>
      <c r="N1322" s="524" t="s">
        <v>1924</v>
      </c>
      <c r="O1322" s="527"/>
      <c r="P1322" s="524" t="s">
        <v>1924</v>
      </c>
      <c r="Q1322" s="527"/>
      <c r="R1322" s="524" t="s">
        <v>1924</v>
      </c>
      <c r="S1322" s="527"/>
      <c r="T1322" s="524" t="s">
        <v>2733</v>
      </c>
      <c r="U1322" s="527" t="s">
        <v>3956</v>
      </c>
      <c r="V1322" s="524" t="s">
        <v>1924</v>
      </c>
      <c r="W1322" s="527"/>
      <c r="X1322" s="524" t="s">
        <v>1924</v>
      </c>
      <c r="Y1322" s="527"/>
      <c r="Z1322" s="528"/>
      <c r="AA1322" s="556"/>
      <c r="AB1322" s="528"/>
      <c r="AC1322" s="528"/>
      <c r="AD1322" s="528"/>
      <c r="AE1322" s="528"/>
      <c r="AF1322" s="528"/>
      <c r="AG1322" s="528"/>
      <c r="AH1322" s="528"/>
      <c r="AI1322" s="529" t="s">
        <v>1792</v>
      </c>
      <c r="AJ1322" s="529" t="s">
        <v>1792</v>
      </c>
      <c r="AK1322" s="523" t="s">
        <v>4138</v>
      </c>
      <c r="AL1322" s="523" t="s">
        <v>4140</v>
      </c>
    </row>
    <row r="1323" spans="1:38" ht="17.25" customHeight="1">
      <c r="A1323" s="518" t="str">
        <f t="shared" si="20"/>
        <v xml:space="preserve">A04AR112-00004 Finishing Work Door &amp; Window Work Aluminum Door w/ Aluminum Frame &amp; Vision Panel for Each Leaf (UoM: M2) Fire Protective Rating: 1.5-hrs     w/ Hardware &amp; Accessories  </v>
      </c>
      <c r="B1323" s="523" t="s">
        <v>4141</v>
      </c>
      <c r="C1323" s="523"/>
      <c r="D1323" s="524" t="s">
        <v>3559</v>
      </c>
      <c r="E1323" s="525" t="s">
        <v>3560</v>
      </c>
      <c r="F1323" s="524" t="s">
        <v>2497</v>
      </c>
      <c r="G1323" s="525" t="s">
        <v>3952</v>
      </c>
      <c r="H1323" s="524" t="s">
        <v>4136</v>
      </c>
      <c r="I1323" s="525" t="s">
        <v>4137</v>
      </c>
      <c r="J1323" s="524" t="s">
        <v>2206</v>
      </c>
      <c r="K1323" s="527" t="s">
        <v>3963</v>
      </c>
      <c r="L1323" s="524" t="s">
        <v>1924</v>
      </c>
      <c r="M1323" s="527"/>
      <c r="N1323" s="524" t="s">
        <v>1924</v>
      </c>
      <c r="O1323" s="527"/>
      <c r="P1323" s="524" t="s">
        <v>1924</v>
      </c>
      <c r="Q1323" s="527"/>
      <c r="R1323" s="524" t="s">
        <v>1924</v>
      </c>
      <c r="S1323" s="527"/>
      <c r="T1323" s="524" t="s">
        <v>2733</v>
      </c>
      <c r="U1323" s="527" t="s">
        <v>3956</v>
      </c>
      <c r="V1323" s="524" t="s">
        <v>1924</v>
      </c>
      <c r="W1323" s="527"/>
      <c r="X1323" s="524" t="s">
        <v>1924</v>
      </c>
      <c r="Y1323" s="527"/>
      <c r="Z1323" s="528"/>
      <c r="AA1323" s="556"/>
      <c r="AB1323" s="528"/>
      <c r="AC1323" s="528"/>
      <c r="AD1323" s="528"/>
      <c r="AE1323" s="528"/>
      <c r="AF1323" s="528"/>
      <c r="AG1323" s="528"/>
      <c r="AH1323" s="528"/>
      <c r="AI1323" s="529" t="s">
        <v>1792</v>
      </c>
      <c r="AJ1323" s="529" t="s">
        <v>1792</v>
      </c>
      <c r="AK1323" s="523" t="s">
        <v>4138</v>
      </c>
      <c r="AL1323" s="523" t="s">
        <v>4141</v>
      </c>
    </row>
    <row r="1324" spans="1:38" ht="17.25" customHeight="1">
      <c r="A1324" s="518" t="str">
        <f t="shared" si="20"/>
        <v xml:space="preserve">A04AR113-00001 Finishing Work Door &amp; Window Work Aluminum Door w/ Aluminum Frame &amp; Vision Panel for Each Leaf (UoM: EA) Fire Protective Rating: N/A, Single Door     w/ Hardware &amp; Accessories  </v>
      </c>
      <c r="B1324" s="523" t="s">
        <v>4142</v>
      </c>
      <c r="C1324" s="523"/>
      <c r="D1324" s="524" t="s">
        <v>3559</v>
      </c>
      <c r="E1324" s="525" t="s">
        <v>3560</v>
      </c>
      <c r="F1324" s="524" t="s">
        <v>2497</v>
      </c>
      <c r="G1324" s="525" t="s">
        <v>3952</v>
      </c>
      <c r="H1324" s="524" t="s">
        <v>4143</v>
      </c>
      <c r="I1324" s="525" t="s">
        <v>4144</v>
      </c>
      <c r="J1324" s="524" t="s">
        <v>2064</v>
      </c>
      <c r="K1324" s="527" t="s">
        <v>3972</v>
      </c>
      <c r="L1324" s="524" t="s">
        <v>1924</v>
      </c>
      <c r="M1324" s="527"/>
      <c r="N1324" s="524" t="s">
        <v>1924</v>
      </c>
      <c r="O1324" s="527"/>
      <c r="P1324" s="524" t="s">
        <v>1924</v>
      </c>
      <c r="Q1324" s="527"/>
      <c r="R1324" s="524" t="s">
        <v>1924</v>
      </c>
      <c r="S1324" s="527"/>
      <c r="T1324" s="524" t="s">
        <v>2733</v>
      </c>
      <c r="U1324" s="527" t="s">
        <v>3956</v>
      </c>
      <c r="V1324" s="524" t="s">
        <v>1924</v>
      </c>
      <c r="W1324" s="527"/>
      <c r="X1324" s="524" t="s">
        <v>1924</v>
      </c>
      <c r="Y1324" s="527"/>
      <c r="Z1324" s="528"/>
      <c r="AA1324" s="528" t="s">
        <v>3973</v>
      </c>
      <c r="AB1324" s="528"/>
      <c r="AC1324" s="528"/>
      <c r="AD1324" s="528"/>
      <c r="AE1324" s="528"/>
      <c r="AF1324" s="528"/>
      <c r="AG1324" s="528"/>
      <c r="AH1324" s="528"/>
      <c r="AI1324" s="529" t="s">
        <v>2538</v>
      </c>
      <c r="AJ1324" s="529" t="s">
        <v>2538</v>
      </c>
      <c r="AK1324" s="523" t="s">
        <v>4145</v>
      </c>
      <c r="AL1324" s="523" t="s">
        <v>4142</v>
      </c>
    </row>
    <row r="1325" spans="1:38" ht="17.25" customHeight="1">
      <c r="A1325" s="518" t="str">
        <f t="shared" si="20"/>
        <v xml:space="preserve">A04AR113-00002 Finishing Work Door &amp; Window Work Aluminum Door w/ Aluminum Frame &amp; Vision Panel for Each Leaf (UoM: EA) Fire Protective Rating: N/A, Double Door     w/ Hardware &amp; Accessories  </v>
      </c>
      <c r="B1325" s="523" t="s">
        <v>4146</v>
      </c>
      <c r="C1325" s="523"/>
      <c r="D1325" s="524" t="s">
        <v>3559</v>
      </c>
      <c r="E1325" s="525" t="s">
        <v>3560</v>
      </c>
      <c r="F1325" s="524" t="s">
        <v>2497</v>
      </c>
      <c r="G1325" s="525" t="s">
        <v>3952</v>
      </c>
      <c r="H1325" s="524" t="s">
        <v>4143</v>
      </c>
      <c r="I1325" s="525" t="s">
        <v>4144</v>
      </c>
      <c r="J1325" s="524" t="s">
        <v>2109</v>
      </c>
      <c r="K1325" s="527" t="s">
        <v>3976</v>
      </c>
      <c r="L1325" s="524" t="s">
        <v>1924</v>
      </c>
      <c r="M1325" s="527"/>
      <c r="N1325" s="524" t="s">
        <v>1924</v>
      </c>
      <c r="O1325" s="527"/>
      <c r="P1325" s="524" t="s">
        <v>1924</v>
      </c>
      <c r="Q1325" s="527"/>
      <c r="R1325" s="524" t="s">
        <v>1924</v>
      </c>
      <c r="S1325" s="527"/>
      <c r="T1325" s="524" t="s">
        <v>2733</v>
      </c>
      <c r="U1325" s="527" t="s">
        <v>3956</v>
      </c>
      <c r="V1325" s="524" t="s">
        <v>1924</v>
      </c>
      <c r="W1325" s="527"/>
      <c r="X1325" s="524" t="s">
        <v>1924</v>
      </c>
      <c r="Y1325" s="527"/>
      <c r="Z1325" s="528"/>
      <c r="AA1325" s="528" t="s">
        <v>3973</v>
      </c>
      <c r="AB1325" s="528"/>
      <c r="AC1325" s="528"/>
      <c r="AD1325" s="528"/>
      <c r="AE1325" s="528"/>
      <c r="AF1325" s="528"/>
      <c r="AG1325" s="528"/>
      <c r="AH1325" s="528"/>
      <c r="AI1325" s="529" t="s">
        <v>2538</v>
      </c>
      <c r="AJ1325" s="529" t="s">
        <v>2538</v>
      </c>
      <c r="AK1325" s="523" t="s">
        <v>4145</v>
      </c>
      <c r="AL1325" s="523" t="s">
        <v>4146</v>
      </c>
    </row>
    <row r="1326" spans="1:38" ht="17.25" customHeight="1">
      <c r="A1326" s="518" t="str">
        <f t="shared" si="20"/>
        <v xml:space="preserve">A04AR113-00003 Finishing Work Door &amp; Window Work Aluminum Door w/ Aluminum Frame &amp; Vision Panel for Each Leaf (UoM: EA) Fire Protective Rating: 0.5-hr, Single Door     w/ Hardware &amp; Accessories  </v>
      </c>
      <c r="B1326" s="523" t="s">
        <v>4147</v>
      </c>
      <c r="C1326" s="523"/>
      <c r="D1326" s="524" t="s">
        <v>3559</v>
      </c>
      <c r="E1326" s="525" t="s">
        <v>3560</v>
      </c>
      <c r="F1326" s="524" t="s">
        <v>2497</v>
      </c>
      <c r="G1326" s="525" t="s">
        <v>3952</v>
      </c>
      <c r="H1326" s="524" t="s">
        <v>4143</v>
      </c>
      <c r="I1326" s="525" t="s">
        <v>4144</v>
      </c>
      <c r="J1326" s="524" t="s">
        <v>2115</v>
      </c>
      <c r="K1326" s="527" t="s">
        <v>3978</v>
      </c>
      <c r="L1326" s="524" t="s">
        <v>1924</v>
      </c>
      <c r="M1326" s="527"/>
      <c r="N1326" s="524" t="s">
        <v>1924</v>
      </c>
      <c r="O1326" s="527"/>
      <c r="P1326" s="524" t="s">
        <v>1924</v>
      </c>
      <c r="Q1326" s="527"/>
      <c r="R1326" s="524" t="s">
        <v>1924</v>
      </c>
      <c r="S1326" s="527"/>
      <c r="T1326" s="524" t="s">
        <v>2733</v>
      </c>
      <c r="U1326" s="527" t="s">
        <v>3956</v>
      </c>
      <c r="V1326" s="524" t="s">
        <v>1924</v>
      </c>
      <c r="W1326" s="527"/>
      <c r="X1326" s="524" t="s">
        <v>1924</v>
      </c>
      <c r="Y1326" s="527"/>
      <c r="Z1326" s="528"/>
      <c r="AA1326" s="528" t="s">
        <v>3973</v>
      </c>
      <c r="AB1326" s="528"/>
      <c r="AC1326" s="528"/>
      <c r="AD1326" s="528"/>
      <c r="AE1326" s="528"/>
      <c r="AF1326" s="528"/>
      <c r="AG1326" s="528"/>
      <c r="AH1326" s="528"/>
      <c r="AI1326" s="529" t="s">
        <v>2538</v>
      </c>
      <c r="AJ1326" s="529" t="s">
        <v>2538</v>
      </c>
      <c r="AK1326" s="523" t="s">
        <v>4145</v>
      </c>
      <c r="AL1326" s="523" t="s">
        <v>4147</v>
      </c>
    </row>
    <row r="1327" spans="1:38" ht="17.25" customHeight="1">
      <c r="A1327" s="518" t="str">
        <f t="shared" si="20"/>
        <v xml:space="preserve">A04AR113-00004 Finishing Work Door &amp; Window Work Aluminum Door w/ Aluminum Frame &amp; Vision Panel for Each Leaf (UoM: EA) Fire Protective Rating: 0.5-hr, Double Door     w/ Hardware &amp; Accessories  </v>
      </c>
      <c r="B1327" s="523" t="s">
        <v>4148</v>
      </c>
      <c r="C1327" s="523"/>
      <c r="D1327" s="524" t="s">
        <v>3559</v>
      </c>
      <c r="E1327" s="525" t="s">
        <v>3560</v>
      </c>
      <c r="F1327" s="524" t="s">
        <v>2497</v>
      </c>
      <c r="G1327" s="525" t="s">
        <v>3952</v>
      </c>
      <c r="H1327" s="524" t="s">
        <v>4143</v>
      </c>
      <c r="I1327" s="525" t="s">
        <v>4144</v>
      </c>
      <c r="J1327" s="524" t="s">
        <v>2118</v>
      </c>
      <c r="K1327" s="527" t="s">
        <v>3980</v>
      </c>
      <c r="L1327" s="524" t="s">
        <v>1924</v>
      </c>
      <c r="M1327" s="527"/>
      <c r="N1327" s="524" t="s">
        <v>1924</v>
      </c>
      <c r="O1327" s="527"/>
      <c r="P1327" s="524" t="s">
        <v>1924</v>
      </c>
      <c r="Q1327" s="527"/>
      <c r="R1327" s="524" t="s">
        <v>1924</v>
      </c>
      <c r="S1327" s="527"/>
      <c r="T1327" s="524" t="s">
        <v>2733</v>
      </c>
      <c r="U1327" s="527" t="s">
        <v>3956</v>
      </c>
      <c r="V1327" s="524" t="s">
        <v>1924</v>
      </c>
      <c r="W1327" s="527"/>
      <c r="X1327" s="524" t="s">
        <v>1924</v>
      </c>
      <c r="Y1327" s="527"/>
      <c r="Z1327" s="528"/>
      <c r="AA1327" s="528" t="s">
        <v>3973</v>
      </c>
      <c r="AB1327" s="528"/>
      <c r="AC1327" s="528"/>
      <c r="AD1327" s="528"/>
      <c r="AE1327" s="528"/>
      <c r="AF1327" s="528"/>
      <c r="AG1327" s="528"/>
      <c r="AH1327" s="528"/>
      <c r="AI1327" s="529" t="s">
        <v>2538</v>
      </c>
      <c r="AJ1327" s="529" t="s">
        <v>2538</v>
      </c>
      <c r="AK1327" s="523" t="s">
        <v>4145</v>
      </c>
      <c r="AL1327" s="523" t="s">
        <v>4148</v>
      </c>
    </row>
    <row r="1328" spans="1:38" ht="17.25" customHeight="1">
      <c r="A1328" s="518" t="str">
        <f t="shared" si="20"/>
        <v xml:space="preserve">A04AR113-00005 Finishing Work Door &amp; Window Work Aluminum Door w/ Aluminum Frame &amp; Vision Panel for Each Leaf (UoM: EA) Fire Protective Rating: 1-hr, Single Door     w/ Hardware &amp; Accessories  </v>
      </c>
      <c r="B1328" s="523" t="s">
        <v>4149</v>
      </c>
      <c r="C1328" s="523"/>
      <c r="D1328" s="524" t="s">
        <v>3559</v>
      </c>
      <c r="E1328" s="525" t="s">
        <v>3560</v>
      </c>
      <c r="F1328" s="524" t="s">
        <v>2497</v>
      </c>
      <c r="G1328" s="525" t="s">
        <v>3952</v>
      </c>
      <c r="H1328" s="524" t="s">
        <v>4143</v>
      </c>
      <c r="I1328" s="525" t="s">
        <v>4144</v>
      </c>
      <c r="J1328" s="524" t="s">
        <v>2082</v>
      </c>
      <c r="K1328" s="527" t="s">
        <v>3982</v>
      </c>
      <c r="L1328" s="524" t="s">
        <v>1924</v>
      </c>
      <c r="M1328" s="527"/>
      <c r="N1328" s="524" t="s">
        <v>1924</v>
      </c>
      <c r="O1328" s="527"/>
      <c r="P1328" s="524" t="s">
        <v>1924</v>
      </c>
      <c r="Q1328" s="527"/>
      <c r="R1328" s="524" t="s">
        <v>1924</v>
      </c>
      <c r="S1328" s="527"/>
      <c r="T1328" s="524" t="s">
        <v>2733</v>
      </c>
      <c r="U1328" s="527" t="s">
        <v>3956</v>
      </c>
      <c r="V1328" s="524" t="s">
        <v>1924</v>
      </c>
      <c r="W1328" s="527"/>
      <c r="X1328" s="524" t="s">
        <v>1924</v>
      </c>
      <c r="Y1328" s="527"/>
      <c r="Z1328" s="528"/>
      <c r="AA1328" s="528" t="s">
        <v>3973</v>
      </c>
      <c r="AB1328" s="528"/>
      <c r="AC1328" s="528"/>
      <c r="AD1328" s="528"/>
      <c r="AE1328" s="528"/>
      <c r="AF1328" s="528"/>
      <c r="AG1328" s="528"/>
      <c r="AH1328" s="528"/>
      <c r="AI1328" s="529" t="s">
        <v>2538</v>
      </c>
      <c r="AJ1328" s="529" t="s">
        <v>2538</v>
      </c>
      <c r="AK1328" s="523" t="s">
        <v>4145</v>
      </c>
      <c r="AL1328" s="523" t="s">
        <v>4149</v>
      </c>
    </row>
    <row r="1329" spans="1:38" ht="17.25" customHeight="1">
      <c r="A1329" s="518" t="str">
        <f t="shared" si="20"/>
        <v xml:space="preserve">A04AR113-00006 Finishing Work Door &amp; Window Work Aluminum Door w/ Aluminum Frame &amp; Vision Panel for Each Leaf (UoM: EA) Fire Protective Rating: 1-hr, Double Door     w/ Hardware &amp; Accessories  </v>
      </c>
      <c r="B1329" s="523" t="s">
        <v>4150</v>
      </c>
      <c r="C1329" s="523"/>
      <c r="D1329" s="524" t="s">
        <v>3559</v>
      </c>
      <c r="E1329" s="525" t="s">
        <v>3560</v>
      </c>
      <c r="F1329" s="524" t="s">
        <v>2497</v>
      </c>
      <c r="G1329" s="525" t="s">
        <v>3952</v>
      </c>
      <c r="H1329" s="524" t="s">
        <v>4143</v>
      </c>
      <c r="I1329" s="525" t="s">
        <v>4144</v>
      </c>
      <c r="J1329" s="524" t="s">
        <v>2203</v>
      </c>
      <c r="K1329" s="527" t="s">
        <v>3984</v>
      </c>
      <c r="L1329" s="524" t="s">
        <v>1924</v>
      </c>
      <c r="M1329" s="527"/>
      <c r="N1329" s="524" t="s">
        <v>1924</v>
      </c>
      <c r="O1329" s="527"/>
      <c r="P1329" s="524" t="s">
        <v>1924</v>
      </c>
      <c r="Q1329" s="527"/>
      <c r="R1329" s="524" t="s">
        <v>1924</v>
      </c>
      <c r="S1329" s="527"/>
      <c r="T1329" s="524" t="s">
        <v>2733</v>
      </c>
      <c r="U1329" s="527" t="s">
        <v>3956</v>
      </c>
      <c r="V1329" s="524" t="s">
        <v>1924</v>
      </c>
      <c r="W1329" s="527"/>
      <c r="X1329" s="524" t="s">
        <v>1924</v>
      </c>
      <c r="Y1329" s="527"/>
      <c r="Z1329" s="528"/>
      <c r="AA1329" s="528" t="s">
        <v>3973</v>
      </c>
      <c r="AB1329" s="528"/>
      <c r="AC1329" s="528"/>
      <c r="AD1329" s="528"/>
      <c r="AE1329" s="528"/>
      <c r="AF1329" s="528"/>
      <c r="AG1329" s="528"/>
      <c r="AH1329" s="528"/>
      <c r="AI1329" s="529" t="s">
        <v>2538</v>
      </c>
      <c r="AJ1329" s="529" t="s">
        <v>2538</v>
      </c>
      <c r="AK1329" s="523" t="s">
        <v>4145</v>
      </c>
      <c r="AL1329" s="523" t="s">
        <v>4150</v>
      </c>
    </row>
    <row r="1330" spans="1:38" ht="17.25" customHeight="1">
      <c r="A1330" s="518" t="str">
        <f t="shared" si="20"/>
        <v xml:space="preserve">A04AR113-00007 Finishing Work Door &amp; Window Work Aluminum Door w/ Aluminum Frame &amp; Vision Panel for Each Leaf (UoM: EA) Fire Protective Rating: 1.5-hrs, Single Door     w/ Hardware &amp; Accessories  </v>
      </c>
      <c r="B1330" s="523" t="s">
        <v>4151</v>
      </c>
      <c r="C1330" s="523"/>
      <c r="D1330" s="524" t="s">
        <v>3559</v>
      </c>
      <c r="E1330" s="525" t="s">
        <v>3560</v>
      </c>
      <c r="F1330" s="524" t="s">
        <v>2497</v>
      </c>
      <c r="G1330" s="525" t="s">
        <v>3952</v>
      </c>
      <c r="H1330" s="524" t="s">
        <v>4143</v>
      </c>
      <c r="I1330" s="525" t="s">
        <v>4144</v>
      </c>
      <c r="J1330" s="524" t="s">
        <v>2209</v>
      </c>
      <c r="K1330" s="527" t="s">
        <v>3986</v>
      </c>
      <c r="L1330" s="524" t="s">
        <v>1924</v>
      </c>
      <c r="M1330" s="527"/>
      <c r="N1330" s="524" t="s">
        <v>1924</v>
      </c>
      <c r="O1330" s="527"/>
      <c r="P1330" s="524" t="s">
        <v>1924</v>
      </c>
      <c r="Q1330" s="527"/>
      <c r="R1330" s="524" t="s">
        <v>1924</v>
      </c>
      <c r="S1330" s="527"/>
      <c r="T1330" s="524" t="s">
        <v>2733</v>
      </c>
      <c r="U1330" s="527" t="s">
        <v>3956</v>
      </c>
      <c r="V1330" s="524" t="s">
        <v>1924</v>
      </c>
      <c r="W1330" s="527"/>
      <c r="X1330" s="524" t="s">
        <v>1924</v>
      </c>
      <c r="Y1330" s="527"/>
      <c r="Z1330" s="528"/>
      <c r="AA1330" s="528" t="s">
        <v>3973</v>
      </c>
      <c r="AB1330" s="528"/>
      <c r="AC1330" s="528"/>
      <c r="AD1330" s="528"/>
      <c r="AE1330" s="528"/>
      <c r="AF1330" s="528"/>
      <c r="AG1330" s="528"/>
      <c r="AH1330" s="528"/>
      <c r="AI1330" s="529" t="s">
        <v>2538</v>
      </c>
      <c r="AJ1330" s="529" t="s">
        <v>2538</v>
      </c>
      <c r="AK1330" s="523" t="s">
        <v>4145</v>
      </c>
      <c r="AL1330" s="523" t="s">
        <v>4151</v>
      </c>
    </row>
    <row r="1331" spans="1:38" ht="17.25" customHeight="1">
      <c r="A1331" s="518" t="str">
        <f t="shared" si="20"/>
        <v xml:space="preserve">A04AR113-00008 Finishing Work Door &amp; Window Work Aluminum Door w/ Aluminum Frame &amp; Vision Panel for Each Leaf (UoM: EA) Fire Protective Rating: 1.5-hrs, Double Door     w/ Hardware &amp; Accessories  </v>
      </c>
      <c r="B1331" s="523" t="s">
        <v>4152</v>
      </c>
      <c r="C1331" s="523"/>
      <c r="D1331" s="524" t="s">
        <v>3559</v>
      </c>
      <c r="E1331" s="525" t="s">
        <v>3560</v>
      </c>
      <c r="F1331" s="524" t="s">
        <v>2497</v>
      </c>
      <c r="G1331" s="525" t="s">
        <v>3952</v>
      </c>
      <c r="H1331" s="524" t="s">
        <v>4143</v>
      </c>
      <c r="I1331" s="525" t="s">
        <v>4144</v>
      </c>
      <c r="J1331" s="524" t="s">
        <v>2212</v>
      </c>
      <c r="K1331" s="527" t="s">
        <v>3988</v>
      </c>
      <c r="L1331" s="524" t="s">
        <v>1924</v>
      </c>
      <c r="M1331" s="527"/>
      <c r="N1331" s="524" t="s">
        <v>1924</v>
      </c>
      <c r="O1331" s="527"/>
      <c r="P1331" s="524" t="s">
        <v>1924</v>
      </c>
      <c r="Q1331" s="527"/>
      <c r="R1331" s="524" t="s">
        <v>1924</v>
      </c>
      <c r="S1331" s="527"/>
      <c r="T1331" s="524" t="s">
        <v>2733</v>
      </c>
      <c r="U1331" s="527" t="s">
        <v>3956</v>
      </c>
      <c r="V1331" s="524" t="s">
        <v>1924</v>
      </c>
      <c r="W1331" s="527"/>
      <c r="X1331" s="524" t="s">
        <v>1924</v>
      </c>
      <c r="Y1331" s="527"/>
      <c r="Z1331" s="528"/>
      <c r="AA1331" s="528" t="s">
        <v>3973</v>
      </c>
      <c r="AB1331" s="528"/>
      <c r="AC1331" s="528"/>
      <c r="AD1331" s="528"/>
      <c r="AE1331" s="528"/>
      <c r="AF1331" s="528"/>
      <c r="AG1331" s="528"/>
      <c r="AH1331" s="528"/>
      <c r="AI1331" s="529" t="s">
        <v>2538</v>
      </c>
      <c r="AJ1331" s="529" t="s">
        <v>2538</v>
      </c>
      <c r="AK1331" s="523" t="s">
        <v>4145</v>
      </c>
      <c r="AL1331" s="523" t="s">
        <v>4152</v>
      </c>
    </row>
    <row r="1332" spans="1:38" ht="17.25" customHeight="1">
      <c r="A1332" s="518" t="str">
        <f t="shared" si="20"/>
        <v xml:space="preserve">A04AR114-00001 Finishing Work Door &amp; Window Work Aluminum Door w/ Aluminum Frame &amp; Panic Bar (UoM: M2) Fire Protective Rating: N/A     w/ Hardware &amp; Accessories  </v>
      </c>
      <c r="B1332" s="523" t="s">
        <v>4153</v>
      </c>
      <c r="C1332" s="523"/>
      <c r="D1332" s="524" t="s">
        <v>3559</v>
      </c>
      <c r="E1332" s="525" t="s">
        <v>3560</v>
      </c>
      <c r="F1332" s="524" t="s">
        <v>2497</v>
      </c>
      <c r="G1332" s="525" t="s">
        <v>3952</v>
      </c>
      <c r="H1332" s="524" t="s">
        <v>4154</v>
      </c>
      <c r="I1332" s="525" t="s">
        <v>4155</v>
      </c>
      <c r="J1332" s="524" t="s">
        <v>2061</v>
      </c>
      <c r="K1332" s="527" t="s">
        <v>3955</v>
      </c>
      <c r="L1332" s="524" t="s">
        <v>1924</v>
      </c>
      <c r="M1332" s="527"/>
      <c r="N1332" s="524" t="s">
        <v>1924</v>
      </c>
      <c r="O1332" s="527"/>
      <c r="P1332" s="524" t="s">
        <v>1924</v>
      </c>
      <c r="Q1332" s="527"/>
      <c r="R1332" s="524" t="s">
        <v>1924</v>
      </c>
      <c r="S1332" s="527"/>
      <c r="T1332" s="524" t="s">
        <v>2733</v>
      </c>
      <c r="U1332" s="527" t="s">
        <v>3956</v>
      </c>
      <c r="V1332" s="524" t="s">
        <v>1924</v>
      </c>
      <c r="W1332" s="527"/>
      <c r="X1332" s="524" t="s">
        <v>1924</v>
      </c>
      <c r="Y1332" s="527"/>
      <c r="Z1332" s="528"/>
      <c r="AA1332" s="556"/>
      <c r="AB1332" s="528"/>
      <c r="AC1332" s="528"/>
      <c r="AD1332" s="528"/>
      <c r="AE1332" s="528"/>
      <c r="AF1332" s="528"/>
      <c r="AG1332" s="528"/>
      <c r="AH1332" s="528"/>
      <c r="AI1332" s="529" t="s">
        <v>1792</v>
      </c>
      <c r="AJ1332" s="529" t="s">
        <v>1792</v>
      </c>
      <c r="AK1332" s="523" t="s">
        <v>4156</v>
      </c>
      <c r="AL1332" s="523" t="s">
        <v>4153</v>
      </c>
    </row>
    <row r="1333" spans="1:38" ht="17.25" customHeight="1">
      <c r="A1333" s="518" t="str">
        <f t="shared" si="20"/>
        <v xml:space="preserve">A04AR114-00002 Finishing Work Door &amp; Window Work Aluminum Door w/ Aluminum Frame &amp; Panic Bar (UoM: M2) Fire Protective Rating: 0.5-hr     w/ Hardware &amp; Accessories  </v>
      </c>
      <c r="B1333" s="523" t="s">
        <v>4157</v>
      </c>
      <c r="C1333" s="523"/>
      <c r="D1333" s="524" t="s">
        <v>3559</v>
      </c>
      <c r="E1333" s="525" t="s">
        <v>3560</v>
      </c>
      <c r="F1333" s="524" t="s">
        <v>2497</v>
      </c>
      <c r="G1333" s="525" t="s">
        <v>3952</v>
      </c>
      <c r="H1333" s="524" t="s">
        <v>4154</v>
      </c>
      <c r="I1333" s="525" t="s">
        <v>4155</v>
      </c>
      <c r="J1333" s="524" t="s">
        <v>2112</v>
      </c>
      <c r="K1333" s="527" t="s">
        <v>3959</v>
      </c>
      <c r="L1333" s="524" t="s">
        <v>1924</v>
      </c>
      <c r="M1333" s="527"/>
      <c r="N1333" s="524" t="s">
        <v>1924</v>
      </c>
      <c r="O1333" s="527"/>
      <c r="P1333" s="524" t="s">
        <v>1924</v>
      </c>
      <c r="Q1333" s="527"/>
      <c r="R1333" s="524" t="s">
        <v>1924</v>
      </c>
      <c r="S1333" s="527"/>
      <c r="T1333" s="524" t="s">
        <v>2733</v>
      </c>
      <c r="U1333" s="527" t="s">
        <v>3956</v>
      </c>
      <c r="V1333" s="524" t="s">
        <v>1924</v>
      </c>
      <c r="W1333" s="527"/>
      <c r="X1333" s="524" t="s">
        <v>1924</v>
      </c>
      <c r="Y1333" s="527"/>
      <c r="Z1333" s="528"/>
      <c r="AA1333" s="556"/>
      <c r="AB1333" s="528"/>
      <c r="AC1333" s="528"/>
      <c r="AD1333" s="528"/>
      <c r="AE1333" s="528"/>
      <c r="AF1333" s="528"/>
      <c r="AG1333" s="528"/>
      <c r="AH1333" s="528"/>
      <c r="AI1333" s="529" t="s">
        <v>1792</v>
      </c>
      <c r="AJ1333" s="529" t="s">
        <v>1792</v>
      </c>
      <c r="AK1333" s="523" t="s">
        <v>4156</v>
      </c>
      <c r="AL1333" s="523" t="s">
        <v>4157</v>
      </c>
    </row>
    <row r="1334" spans="1:38" ht="17.25" customHeight="1">
      <c r="A1334" s="518" t="str">
        <f t="shared" si="20"/>
        <v xml:space="preserve">A04AR114-00003 Finishing Work Door &amp; Window Work Aluminum Door w/ Aluminum Frame &amp; Panic Bar (UoM: M2) Fire Protective Rating: 1-hr     w/ Hardware &amp; Accessories  </v>
      </c>
      <c r="B1334" s="523" t="s">
        <v>4158</v>
      </c>
      <c r="C1334" s="523"/>
      <c r="D1334" s="524" t="s">
        <v>3559</v>
      </c>
      <c r="E1334" s="525" t="s">
        <v>3560</v>
      </c>
      <c r="F1334" s="524" t="s">
        <v>2497</v>
      </c>
      <c r="G1334" s="525" t="s">
        <v>3952</v>
      </c>
      <c r="H1334" s="524" t="s">
        <v>4154</v>
      </c>
      <c r="I1334" s="525" t="s">
        <v>4155</v>
      </c>
      <c r="J1334" s="524" t="s">
        <v>2150</v>
      </c>
      <c r="K1334" s="527" t="s">
        <v>3961</v>
      </c>
      <c r="L1334" s="524" t="s">
        <v>1924</v>
      </c>
      <c r="M1334" s="527"/>
      <c r="N1334" s="524" t="s">
        <v>1924</v>
      </c>
      <c r="O1334" s="527"/>
      <c r="P1334" s="524" t="s">
        <v>1924</v>
      </c>
      <c r="Q1334" s="527"/>
      <c r="R1334" s="524" t="s">
        <v>1924</v>
      </c>
      <c r="S1334" s="527"/>
      <c r="T1334" s="524" t="s">
        <v>2733</v>
      </c>
      <c r="U1334" s="527" t="s">
        <v>3956</v>
      </c>
      <c r="V1334" s="524" t="s">
        <v>1924</v>
      </c>
      <c r="W1334" s="527"/>
      <c r="X1334" s="524" t="s">
        <v>1924</v>
      </c>
      <c r="Y1334" s="527"/>
      <c r="Z1334" s="528"/>
      <c r="AA1334" s="556"/>
      <c r="AB1334" s="528"/>
      <c r="AC1334" s="528"/>
      <c r="AD1334" s="528"/>
      <c r="AE1334" s="528"/>
      <c r="AF1334" s="528"/>
      <c r="AG1334" s="528"/>
      <c r="AH1334" s="528"/>
      <c r="AI1334" s="529" t="s">
        <v>1792</v>
      </c>
      <c r="AJ1334" s="529" t="s">
        <v>1792</v>
      </c>
      <c r="AK1334" s="523" t="s">
        <v>4156</v>
      </c>
      <c r="AL1334" s="523" t="s">
        <v>4158</v>
      </c>
    </row>
    <row r="1335" spans="1:38" ht="17.25" customHeight="1">
      <c r="A1335" s="518" t="str">
        <f t="shared" si="20"/>
        <v xml:space="preserve">A04AR114-00004 Finishing Work Door &amp; Window Work Aluminum Door w/ Aluminum Frame &amp; Panic Bar (UoM: M2) Fire Protective Rating: 1.5-hrs     w/ Hardware &amp; Accessories  </v>
      </c>
      <c r="B1335" s="523" t="s">
        <v>4159</v>
      </c>
      <c r="C1335" s="523"/>
      <c r="D1335" s="524" t="s">
        <v>3559</v>
      </c>
      <c r="E1335" s="525" t="s">
        <v>3560</v>
      </c>
      <c r="F1335" s="524" t="s">
        <v>2497</v>
      </c>
      <c r="G1335" s="525" t="s">
        <v>3952</v>
      </c>
      <c r="H1335" s="524" t="s">
        <v>4154</v>
      </c>
      <c r="I1335" s="525" t="s">
        <v>4155</v>
      </c>
      <c r="J1335" s="524" t="s">
        <v>2206</v>
      </c>
      <c r="K1335" s="527" t="s">
        <v>3963</v>
      </c>
      <c r="L1335" s="524" t="s">
        <v>1924</v>
      </c>
      <c r="M1335" s="527"/>
      <c r="N1335" s="524" t="s">
        <v>1924</v>
      </c>
      <c r="O1335" s="527"/>
      <c r="P1335" s="524" t="s">
        <v>1924</v>
      </c>
      <c r="Q1335" s="527"/>
      <c r="R1335" s="524" t="s">
        <v>1924</v>
      </c>
      <c r="S1335" s="527"/>
      <c r="T1335" s="524" t="s">
        <v>2733</v>
      </c>
      <c r="U1335" s="527" t="s">
        <v>3956</v>
      </c>
      <c r="V1335" s="524" t="s">
        <v>1924</v>
      </c>
      <c r="W1335" s="527"/>
      <c r="X1335" s="524" t="s">
        <v>1924</v>
      </c>
      <c r="Y1335" s="527"/>
      <c r="Z1335" s="528"/>
      <c r="AA1335" s="556"/>
      <c r="AB1335" s="528"/>
      <c r="AC1335" s="528"/>
      <c r="AD1335" s="528"/>
      <c r="AE1335" s="528"/>
      <c r="AF1335" s="528"/>
      <c r="AG1335" s="528"/>
      <c r="AH1335" s="528"/>
      <c r="AI1335" s="529" t="s">
        <v>1792</v>
      </c>
      <c r="AJ1335" s="529" t="s">
        <v>1792</v>
      </c>
      <c r="AK1335" s="523" t="s">
        <v>4156</v>
      </c>
      <c r="AL1335" s="523" t="s">
        <v>4159</v>
      </c>
    </row>
    <row r="1336" spans="1:38" ht="17.25" customHeight="1">
      <c r="A1336" s="518" t="str">
        <f t="shared" si="20"/>
        <v xml:space="preserve">A04AR115-00001 Finishing Work Door &amp; Window Work Aluminum Door w/ Aluminum Frame &amp; Panic Bar (UoM: EA) Fire Protective Rating: N/A, Single Door     w/ Hardware &amp; Accessories  </v>
      </c>
      <c r="B1336" s="523" t="s">
        <v>4160</v>
      </c>
      <c r="C1336" s="523"/>
      <c r="D1336" s="524" t="s">
        <v>3559</v>
      </c>
      <c r="E1336" s="525" t="s">
        <v>3560</v>
      </c>
      <c r="F1336" s="524" t="s">
        <v>2497</v>
      </c>
      <c r="G1336" s="525" t="s">
        <v>3952</v>
      </c>
      <c r="H1336" s="524" t="s">
        <v>4161</v>
      </c>
      <c r="I1336" s="525" t="s">
        <v>4162</v>
      </c>
      <c r="J1336" s="524" t="s">
        <v>2064</v>
      </c>
      <c r="K1336" s="527" t="s">
        <v>3972</v>
      </c>
      <c r="L1336" s="524" t="s">
        <v>1924</v>
      </c>
      <c r="M1336" s="527"/>
      <c r="N1336" s="524" t="s">
        <v>1924</v>
      </c>
      <c r="O1336" s="527"/>
      <c r="P1336" s="524" t="s">
        <v>1924</v>
      </c>
      <c r="Q1336" s="527"/>
      <c r="R1336" s="524" t="s">
        <v>1924</v>
      </c>
      <c r="S1336" s="527"/>
      <c r="T1336" s="524" t="s">
        <v>2733</v>
      </c>
      <c r="U1336" s="527" t="s">
        <v>3956</v>
      </c>
      <c r="V1336" s="524" t="s">
        <v>1924</v>
      </c>
      <c r="W1336" s="527"/>
      <c r="X1336" s="524" t="s">
        <v>1924</v>
      </c>
      <c r="Y1336" s="527"/>
      <c r="Z1336" s="528"/>
      <c r="AA1336" s="528" t="s">
        <v>3973</v>
      </c>
      <c r="AB1336" s="528"/>
      <c r="AC1336" s="528"/>
      <c r="AD1336" s="528"/>
      <c r="AE1336" s="528"/>
      <c r="AF1336" s="528"/>
      <c r="AG1336" s="528"/>
      <c r="AH1336" s="528"/>
      <c r="AI1336" s="529" t="s">
        <v>2538</v>
      </c>
      <c r="AJ1336" s="529" t="s">
        <v>2538</v>
      </c>
      <c r="AK1336" s="523" t="s">
        <v>4163</v>
      </c>
      <c r="AL1336" s="523" t="s">
        <v>4160</v>
      </c>
    </row>
    <row r="1337" spans="1:38" ht="17.25" customHeight="1">
      <c r="A1337" s="518" t="str">
        <f t="shared" si="20"/>
        <v xml:space="preserve">A04AR115-00002 Finishing Work Door &amp; Window Work Aluminum Door w/ Aluminum Frame &amp; Panic Bar (UoM: EA) Fire Protective Rating: N/A, Double Door     w/ Hardware &amp; Accessories  </v>
      </c>
      <c r="B1337" s="523" t="s">
        <v>4164</v>
      </c>
      <c r="C1337" s="523"/>
      <c r="D1337" s="524" t="s">
        <v>3559</v>
      </c>
      <c r="E1337" s="525" t="s">
        <v>3560</v>
      </c>
      <c r="F1337" s="524" t="s">
        <v>2497</v>
      </c>
      <c r="G1337" s="525" t="s">
        <v>3952</v>
      </c>
      <c r="H1337" s="524" t="s">
        <v>4161</v>
      </c>
      <c r="I1337" s="525" t="s">
        <v>4162</v>
      </c>
      <c r="J1337" s="524" t="s">
        <v>2109</v>
      </c>
      <c r="K1337" s="527" t="s">
        <v>3976</v>
      </c>
      <c r="L1337" s="524" t="s">
        <v>1924</v>
      </c>
      <c r="M1337" s="527"/>
      <c r="N1337" s="524" t="s">
        <v>1924</v>
      </c>
      <c r="O1337" s="527"/>
      <c r="P1337" s="524" t="s">
        <v>1924</v>
      </c>
      <c r="Q1337" s="527"/>
      <c r="R1337" s="524" t="s">
        <v>1924</v>
      </c>
      <c r="S1337" s="527"/>
      <c r="T1337" s="524" t="s">
        <v>2733</v>
      </c>
      <c r="U1337" s="527" t="s">
        <v>3956</v>
      </c>
      <c r="V1337" s="524" t="s">
        <v>1924</v>
      </c>
      <c r="W1337" s="527"/>
      <c r="X1337" s="524" t="s">
        <v>1924</v>
      </c>
      <c r="Y1337" s="527"/>
      <c r="Z1337" s="528"/>
      <c r="AA1337" s="528" t="s">
        <v>3973</v>
      </c>
      <c r="AB1337" s="528"/>
      <c r="AC1337" s="528"/>
      <c r="AD1337" s="528"/>
      <c r="AE1337" s="528"/>
      <c r="AF1337" s="528"/>
      <c r="AG1337" s="528"/>
      <c r="AH1337" s="528"/>
      <c r="AI1337" s="529" t="s">
        <v>2538</v>
      </c>
      <c r="AJ1337" s="529" t="s">
        <v>2538</v>
      </c>
      <c r="AK1337" s="523" t="s">
        <v>4163</v>
      </c>
      <c r="AL1337" s="523" t="s">
        <v>4164</v>
      </c>
    </row>
    <row r="1338" spans="1:38" ht="17.25" customHeight="1">
      <c r="A1338" s="518" t="str">
        <f t="shared" si="20"/>
        <v xml:space="preserve">A04AR115-00003 Finishing Work Door &amp; Window Work Aluminum Door w/ Aluminum Frame &amp; Panic Bar (UoM: EA) Fire Protective Rating: 0.5-hr, Single Door     w/ Hardware &amp; Accessories  </v>
      </c>
      <c r="B1338" s="523" t="s">
        <v>4165</v>
      </c>
      <c r="C1338" s="523"/>
      <c r="D1338" s="524" t="s">
        <v>3559</v>
      </c>
      <c r="E1338" s="525" t="s">
        <v>3560</v>
      </c>
      <c r="F1338" s="524" t="s">
        <v>2497</v>
      </c>
      <c r="G1338" s="525" t="s">
        <v>3952</v>
      </c>
      <c r="H1338" s="524" t="s">
        <v>4161</v>
      </c>
      <c r="I1338" s="525" t="s">
        <v>4162</v>
      </c>
      <c r="J1338" s="524" t="s">
        <v>2115</v>
      </c>
      <c r="K1338" s="527" t="s">
        <v>3978</v>
      </c>
      <c r="L1338" s="524" t="s">
        <v>1924</v>
      </c>
      <c r="M1338" s="527"/>
      <c r="N1338" s="524" t="s">
        <v>1924</v>
      </c>
      <c r="O1338" s="527"/>
      <c r="P1338" s="524" t="s">
        <v>1924</v>
      </c>
      <c r="Q1338" s="527"/>
      <c r="R1338" s="524" t="s">
        <v>1924</v>
      </c>
      <c r="S1338" s="527"/>
      <c r="T1338" s="524" t="s">
        <v>2733</v>
      </c>
      <c r="U1338" s="527" t="s">
        <v>3956</v>
      </c>
      <c r="V1338" s="524" t="s">
        <v>1924</v>
      </c>
      <c r="W1338" s="527"/>
      <c r="X1338" s="524" t="s">
        <v>1924</v>
      </c>
      <c r="Y1338" s="527"/>
      <c r="Z1338" s="528"/>
      <c r="AA1338" s="528" t="s">
        <v>3973</v>
      </c>
      <c r="AB1338" s="528"/>
      <c r="AC1338" s="528"/>
      <c r="AD1338" s="528"/>
      <c r="AE1338" s="528"/>
      <c r="AF1338" s="528"/>
      <c r="AG1338" s="528"/>
      <c r="AH1338" s="528"/>
      <c r="AI1338" s="529" t="s">
        <v>2538</v>
      </c>
      <c r="AJ1338" s="529" t="s">
        <v>2538</v>
      </c>
      <c r="AK1338" s="523" t="s">
        <v>4163</v>
      </c>
      <c r="AL1338" s="523" t="s">
        <v>4165</v>
      </c>
    </row>
    <row r="1339" spans="1:38" s="546" customFormat="1" ht="17.25" customHeight="1">
      <c r="A1339" s="518" t="str">
        <f t="shared" si="20"/>
        <v xml:space="preserve">A04AR115-00004 Finishing Work Door &amp; Window Work Aluminum Door w/ Aluminum Frame &amp; Panic Bar (UoM: EA) Fire Protective Rating: 0.5-hr, Double Door     w/ Hardware &amp; Accessories  </v>
      </c>
      <c r="B1339" s="523" t="s">
        <v>4166</v>
      </c>
      <c r="C1339" s="523"/>
      <c r="D1339" s="524" t="s">
        <v>3559</v>
      </c>
      <c r="E1339" s="525" t="s">
        <v>3560</v>
      </c>
      <c r="F1339" s="524" t="s">
        <v>2497</v>
      </c>
      <c r="G1339" s="525" t="s">
        <v>3952</v>
      </c>
      <c r="H1339" s="524" t="s">
        <v>4161</v>
      </c>
      <c r="I1339" s="525" t="s">
        <v>4162</v>
      </c>
      <c r="J1339" s="524" t="s">
        <v>2118</v>
      </c>
      <c r="K1339" s="527" t="s">
        <v>3980</v>
      </c>
      <c r="L1339" s="524" t="s">
        <v>1924</v>
      </c>
      <c r="M1339" s="527"/>
      <c r="N1339" s="524" t="s">
        <v>1924</v>
      </c>
      <c r="O1339" s="527"/>
      <c r="P1339" s="524" t="s">
        <v>1924</v>
      </c>
      <c r="Q1339" s="527"/>
      <c r="R1339" s="524" t="s">
        <v>1924</v>
      </c>
      <c r="S1339" s="527"/>
      <c r="T1339" s="524" t="s">
        <v>2733</v>
      </c>
      <c r="U1339" s="527" t="s">
        <v>3956</v>
      </c>
      <c r="V1339" s="524" t="s">
        <v>1924</v>
      </c>
      <c r="W1339" s="527"/>
      <c r="X1339" s="524" t="s">
        <v>1924</v>
      </c>
      <c r="Y1339" s="527"/>
      <c r="Z1339" s="528"/>
      <c r="AA1339" s="528" t="s">
        <v>3973</v>
      </c>
      <c r="AB1339" s="528"/>
      <c r="AC1339" s="528"/>
      <c r="AD1339" s="528"/>
      <c r="AE1339" s="528"/>
      <c r="AF1339" s="528"/>
      <c r="AG1339" s="528"/>
      <c r="AH1339" s="528"/>
      <c r="AI1339" s="529" t="s">
        <v>2538</v>
      </c>
      <c r="AJ1339" s="529" t="s">
        <v>2538</v>
      </c>
      <c r="AK1339" s="523" t="s">
        <v>4163</v>
      </c>
      <c r="AL1339" s="523" t="s">
        <v>4166</v>
      </c>
    </row>
    <row r="1340" spans="1:38" s="546" customFormat="1" ht="17.25" customHeight="1">
      <c r="A1340" s="518" t="str">
        <f t="shared" si="20"/>
        <v xml:space="preserve">A04AR115-00005 Finishing Work Door &amp; Window Work Aluminum Door w/ Aluminum Frame &amp; Panic Bar (UoM: EA) Fire Protective Rating: 1-hr, Single Door     w/ Hardware &amp; Accessories  </v>
      </c>
      <c r="B1340" s="523" t="s">
        <v>4167</v>
      </c>
      <c r="C1340" s="523"/>
      <c r="D1340" s="524" t="s">
        <v>3559</v>
      </c>
      <c r="E1340" s="525" t="s">
        <v>3560</v>
      </c>
      <c r="F1340" s="524" t="s">
        <v>2497</v>
      </c>
      <c r="G1340" s="525" t="s">
        <v>3952</v>
      </c>
      <c r="H1340" s="524" t="s">
        <v>4161</v>
      </c>
      <c r="I1340" s="525" t="s">
        <v>4162</v>
      </c>
      <c r="J1340" s="524" t="s">
        <v>2082</v>
      </c>
      <c r="K1340" s="527" t="s">
        <v>3982</v>
      </c>
      <c r="L1340" s="524" t="s">
        <v>1924</v>
      </c>
      <c r="M1340" s="527"/>
      <c r="N1340" s="524" t="s">
        <v>1924</v>
      </c>
      <c r="O1340" s="527"/>
      <c r="P1340" s="524" t="s">
        <v>1924</v>
      </c>
      <c r="Q1340" s="527"/>
      <c r="R1340" s="524" t="s">
        <v>1924</v>
      </c>
      <c r="S1340" s="527"/>
      <c r="T1340" s="524" t="s">
        <v>2733</v>
      </c>
      <c r="U1340" s="527" t="s">
        <v>3956</v>
      </c>
      <c r="V1340" s="524" t="s">
        <v>1924</v>
      </c>
      <c r="W1340" s="527"/>
      <c r="X1340" s="524" t="s">
        <v>1924</v>
      </c>
      <c r="Y1340" s="527"/>
      <c r="Z1340" s="528"/>
      <c r="AA1340" s="528" t="s">
        <v>3973</v>
      </c>
      <c r="AB1340" s="528"/>
      <c r="AC1340" s="528"/>
      <c r="AD1340" s="528"/>
      <c r="AE1340" s="528"/>
      <c r="AF1340" s="528"/>
      <c r="AG1340" s="528"/>
      <c r="AH1340" s="528"/>
      <c r="AI1340" s="529" t="s">
        <v>2538</v>
      </c>
      <c r="AJ1340" s="529" t="s">
        <v>2538</v>
      </c>
      <c r="AK1340" s="523" t="s">
        <v>4163</v>
      </c>
      <c r="AL1340" s="523" t="s">
        <v>4167</v>
      </c>
    </row>
    <row r="1341" spans="1:38" s="546" customFormat="1" ht="17.25" customHeight="1">
      <c r="A1341" s="518" t="str">
        <f t="shared" si="20"/>
        <v xml:space="preserve">A04AR115-00006 Finishing Work Door &amp; Window Work Aluminum Door w/ Aluminum Frame &amp; Panic Bar (UoM: EA) Fire Protective Rating: 1-hr, Double Door     w/ Hardware &amp; Accessories  </v>
      </c>
      <c r="B1341" s="523" t="s">
        <v>4168</v>
      </c>
      <c r="C1341" s="523"/>
      <c r="D1341" s="524" t="s">
        <v>3559</v>
      </c>
      <c r="E1341" s="525" t="s">
        <v>3560</v>
      </c>
      <c r="F1341" s="524" t="s">
        <v>2497</v>
      </c>
      <c r="G1341" s="525" t="s">
        <v>3952</v>
      </c>
      <c r="H1341" s="524" t="s">
        <v>4161</v>
      </c>
      <c r="I1341" s="525" t="s">
        <v>4162</v>
      </c>
      <c r="J1341" s="524" t="s">
        <v>2203</v>
      </c>
      <c r="K1341" s="527" t="s">
        <v>3984</v>
      </c>
      <c r="L1341" s="524" t="s">
        <v>1924</v>
      </c>
      <c r="M1341" s="527"/>
      <c r="N1341" s="524" t="s">
        <v>1924</v>
      </c>
      <c r="O1341" s="527"/>
      <c r="P1341" s="524" t="s">
        <v>1924</v>
      </c>
      <c r="Q1341" s="527"/>
      <c r="R1341" s="524" t="s">
        <v>1924</v>
      </c>
      <c r="S1341" s="527"/>
      <c r="T1341" s="524" t="s">
        <v>2733</v>
      </c>
      <c r="U1341" s="527" t="s">
        <v>3956</v>
      </c>
      <c r="V1341" s="524" t="s">
        <v>1924</v>
      </c>
      <c r="W1341" s="527"/>
      <c r="X1341" s="524" t="s">
        <v>1924</v>
      </c>
      <c r="Y1341" s="527"/>
      <c r="Z1341" s="528"/>
      <c r="AA1341" s="528" t="s">
        <v>3973</v>
      </c>
      <c r="AB1341" s="528"/>
      <c r="AC1341" s="528"/>
      <c r="AD1341" s="528"/>
      <c r="AE1341" s="528"/>
      <c r="AF1341" s="528"/>
      <c r="AG1341" s="528"/>
      <c r="AH1341" s="528"/>
      <c r="AI1341" s="529" t="s">
        <v>2538</v>
      </c>
      <c r="AJ1341" s="529" t="s">
        <v>2538</v>
      </c>
      <c r="AK1341" s="523" t="s">
        <v>4163</v>
      </c>
      <c r="AL1341" s="523" t="s">
        <v>4168</v>
      </c>
    </row>
    <row r="1342" spans="1:38" s="546" customFormat="1" ht="17.25" customHeight="1">
      <c r="A1342" s="518" t="str">
        <f t="shared" si="20"/>
        <v xml:space="preserve">A04AR115-00007 Finishing Work Door &amp; Window Work Aluminum Door w/ Aluminum Frame &amp; Panic Bar (UoM: EA) Fire Protective Rating: 1.5-hrs, Single Door     w/ Hardware &amp; Accessories  </v>
      </c>
      <c r="B1342" s="523" t="s">
        <v>4169</v>
      </c>
      <c r="C1342" s="523"/>
      <c r="D1342" s="524" t="s">
        <v>3559</v>
      </c>
      <c r="E1342" s="525" t="s">
        <v>3560</v>
      </c>
      <c r="F1342" s="524" t="s">
        <v>2497</v>
      </c>
      <c r="G1342" s="525" t="s">
        <v>3952</v>
      </c>
      <c r="H1342" s="524" t="s">
        <v>4161</v>
      </c>
      <c r="I1342" s="525" t="s">
        <v>4162</v>
      </c>
      <c r="J1342" s="524" t="s">
        <v>2209</v>
      </c>
      <c r="K1342" s="527" t="s">
        <v>3986</v>
      </c>
      <c r="L1342" s="524" t="s">
        <v>1924</v>
      </c>
      <c r="M1342" s="527"/>
      <c r="N1342" s="524" t="s">
        <v>1924</v>
      </c>
      <c r="O1342" s="527"/>
      <c r="P1342" s="524" t="s">
        <v>1924</v>
      </c>
      <c r="Q1342" s="527"/>
      <c r="R1342" s="524" t="s">
        <v>1924</v>
      </c>
      <c r="S1342" s="527"/>
      <c r="T1342" s="524" t="s">
        <v>2733</v>
      </c>
      <c r="U1342" s="527" t="s">
        <v>3956</v>
      </c>
      <c r="V1342" s="524" t="s">
        <v>1924</v>
      </c>
      <c r="W1342" s="527"/>
      <c r="X1342" s="524" t="s">
        <v>1924</v>
      </c>
      <c r="Y1342" s="527"/>
      <c r="Z1342" s="528"/>
      <c r="AA1342" s="528" t="s">
        <v>3973</v>
      </c>
      <c r="AB1342" s="528"/>
      <c r="AC1342" s="528"/>
      <c r="AD1342" s="528"/>
      <c r="AE1342" s="528"/>
      <c r="AF1342" s="528"/>
      <c r="AG1342" s="528"/>
      <c r="AH1342" s="528"/>
      <c r="AI1342" s="529" t="s">
        <v>2538</v>
      </c>
      <c r="AJ1342" s="529" t="s">
        <v>2538</v>
      </c>
      <c r="AK1342" s="523" t="s">
        <v>4163</v>
      </c>
      <c r="AL1342" s="523" t="s">
        <v>4169</v>
      </c>
    </row>
    <row r="1343" spans="1:38" ht="17.25" customHeight="1">
      <c r="A1343" s="518" t="str">
        <f t="shared" si="20"/>
        <v xml:space="preserve">A04AR115-00008 Finishing Work Door &amp; Window Work Aluminum Door w/ Aluminum Frame &amp; Panic Bar (UoM: EA) Fire Protective Rating: 1.5-hrs, Double Door     w/ Hardware &amp; Accessories  </v>
      </c>
      <c r="B1343" s="523" t="s">
        <v>4170</v>
      </c>
      <c r="C1343" s="523"/>
      <c r="D1343" s="524" t="s">
        <v>3559</v>
      </c>
      <c r="E1343" s="525" t="s">
        <v>3560</v>
      </c>
      <c r="F1343" s="524" t="s">
        <v>2497</v>
      </c>
      <c r="G1343" s="525" t="s">
        <v>3952</v>
      </c>
      <c r="H1343" s="524" t="s">
        <v>4161</v>
      </c>
      <c r="I1343" s="525" t="s">
        <v>4162</v>
      </c>
      <c r="J1343" s="524" t="s">
        <v>2212</v>
      </c>
      <c r="K1343" s="527" t="s">
        <v>3988</v>
      </c>
      <c r="L1343" s="524" t="s">
        <v>1924</v>
      </c>
      <c r="M1343" s="527"/>
      <c r="N1343" s="524" t="s">
        <v>1924</v>
      </c>
      <c r="O1343" s="527"/>
      <c r="P1343" s="524" t="s">
        <v>1924</v>
      </c>
      <c r="Q1343" s="527"/>
      <c r="R1343" s="524" t="s">
        <v>1924</v>
      </c>
      <c r="S1343" s="527"/>
      <c r="T1343" s="524" t="s">
        <v>2733</v>
      </c>
      <c r="U1343" s="527" t="s">
        <v>3956</v>
      </c>
      <c r="V1343" s="524" t="s">
        <v>1924</v>
      </c>
      <c r="W1343" s="527"/>
      <c r="X1343" s="524" t="s">
        <v>1924</v>
      </c>
      <c r="Y1343" s="527"/>
      <c r="Z1343" s="528"/>
      <c r="AA1343" s="528" t="s">
        <v>3973</v>
      </c>
      <c r="AB1343" s="528"/>
      <c r="AC1343" s="528"/>
      <c r="AD1343" s="528"/>
      <c r="AE1343" s="528"/>
      <c r="AF1343" s="528"/>
      <c r="AG1343" s="528"/>
      <c r="AH1343" s="528"/>
      <c r="AI1343" s="529" t="s">
        <v>2538</v>
      </c>
      <c r="AJ1343" s="529" t="s">
        <v>2538</v>
      </c>
      <c r="AK1343" s="523" t="s">
        <v>4163</v>
      </c>
      <c r="AL1343" s="523" t="s">
        <v>4170</v>
      </c>
    </row>
    <row r="1344" spans="1:38" ht="17.25" customHeight="1">
      <c r="A1344" s="518" t="str">
        <f t="shared" si="20"/>
        <v xml:space="preserve">A04AR116-00001 Finishing Work Door &amp; Window Work Aluminum Door w/ Aluminum Frame, Panic Bar &amp; Vision Panel for Each Leafr (UoM: M2) Fire Protective Rating: N/A     w/ Hardware &amp; Accessories  </v>
      </c>
      <c r="B1344" s="523" t="s">
        <v>4171</v>
      </c>
      <c r="C1344" s="523"/>
      <c r="D1344" s="524" t="s">
        <v>3559</v>
      </c>
      <c r="E1344" s="525" t="s">
        <v>3560</v>
      </c>
      <c r="F1344" s="524" t="s">
        <v>2497</v>
      </c>
      <c r="G1344" s="525" t="s">
        <v>3952</v>
      </c>
      <c r="H1344" s="524" t="s">
        <v>4172</v>
      </c>
      <c r="I1344" s="525" t="s">
        <v>4173</v>
      </c>
      <c r="J1344" s="524" t="s">
        <v>2061</v>
      </c>
      <c r="K1344" s="527" t="s">
        <v>3955</v>
      </c>
      <c r="L1344" s="524" t="s">
        <v>1924</v>
      </c>
      <c r="M1344" s="527"/>
      <c r="N1344" s="524" t="s">
        <v>1924</v>
      </c>
      <c r="O1344" s="527"/>
      <c r="P1344" s="524" t="s">
        <v>1924</v>
      </c>
      <c r="Q1344" s="527"/>
      <c r="R1344" s="524" t="s">
        <v>1924</v>
      </c>
      <c r="S1344" s="527"/>
      <c r="T1344" s="524" t="s">
        <v>2733</v>
      </c>
      <c r="U1344" s="527" t="s">
        <v>3956</v>
      </c>
      <c r="V1344" s="524" t="s">
        <v>1924</v>
      </c>
      <c r="W1344" s="527"/>
      <c r="X1344" s="524" t="s">
        <v>1924</v>
      </c>
      <c r="Y1344" s="527"/>
      <c r="Z1344" s="528"/>
      <c r="AA1344" s="556"/>
      <c r="AB1344" s="528"/>
      <c r="AC1344" s="528"/>
      <c r="AD1344" s="528"/>
      <c r="AE1344" s="528"/>
      <c r="AF1344" s="528"/>
      <c r="AG1344" s="528"/>
      <c r="AH1344" s="528"/>
      <c r="AI1344" s="529" t="s">
        <v>1792</v>
      </c>
      <c r="AJ1344" s="529" t="s">
        <v>1792</v>
      </c>
      <c r="AK1344" s="523" t="s">
        <v>4174</v>
      </c>
      <c r="AL1344" s="523" t="s">
        <v>4171</v>
      </c>
    </row>
    <row r="1345" spans="1:38" ht="17.25" customHeight="1">
      <c r="A1345" s="518" t="str">
        <f t="shared" si="20"/>
        <v xml:space="preserve">A04AR116-00002 Finishing Work Door &amp; Window Work Aluminum Door w/ Aluminum Frame, Panic Bar &amp; Vision Panel for Each Leafr (UoM: M2) Fire Protective Rating: 0.5-hr     w/ Hardware &amp; Accessories  </v>
      </c>
      <c r="B1345" s="523" t="s">
        <v>4175</v>
      </c>
      <c r="C1345" s="523"/>
      <c r="D1345" s="524" t="s">
        <v>3559</v>
      </c>
      <c r="E1345" s="525" t="s">
        <v>3560</v>
      </c>
      <c r="F1345" s="524" t="s">
        <v>2497</v>
      </c>
      <c r="G1345" s="525" t="s">
        <v>3952</v>
      </c>
      <c r="H1345" s="524" t="s">
        <v>4172</v>
      </c>
      <c r="I1345" s="525" t="s">
        <v>4173</v>
      </c>
      <c r="J1345" s="524" t="s">
        <v>2112</v>
      </c>
      <c r="K1345" s="527" t="s">
        <v>3959</v>
      </c>
      <c r="L1345" s="524" t="s">
        <v>1924</v>
      </c>
      <c r="M1345" s="527"/>
      <c r="N1345" s="524" t="s">
        <v>1924</v>
      </c>
      <c r="O1345" s="527"/>
      <c r="P1345" s="524" t="s">
        <v>1924</v>
      </c>
      <c r="Q1345" s="527"/>
      <c r="R1345" s="524" t="s">
        <v>1924</v>
      </c>
      <c r="S1345" s="527"/>
      <c r="T1345" s="524" t="s">
        <v>2733</v>
      </c>
      <c r="U1345" s="527" t="s">
        <v>3956</v>
      </c>
      <c r="V1345" s="524" t="s">
        <v>1924</v>
      </c>
      <c r="W1345" s="527"/>
      <c r="X1345" s="524" t="s">
        <v>1924</v>
      </c>
      <c r="Y1345" s="527"/>
      <c r="Z1345" s="528"/>
      <c r="AA1345" s="556"/>
      <c r="AB1345" s="528"/>
      <c r="AC1345" s="528"/>
      <c r="AD1345" s="528"/>
      <c r="AE1345" s="528"/>
      <c r="AF1345" s="528"/>
      <c r="AG1345" s="528"/>
      <c r="AH1345" s="528"/>
      <c r="AI1345" s="529" t="s">
        <v>1792</v>
      </c>
      <c r="AJ1345" s="529" t="s">
        <v>1792</v>
      </c>
      <c r="AK1345" s="523" t="s">
        <v>4174</v>
      </c>
      <c r="AL1345" s="523" t="s">
        <v>4175</v>
      </c>
    </row>
    <row r="1346" spans="1:38" ht="25.15" customHeight="1">
      <c r="A1346" s="518" t="str">
        <f t="shared" si="20"/>
        <v xml:space="preserve">A04AR116-00003 Finishing Work Door &amp; Window Work Aluminum Door w/ Aluminum Frame, Panic Bar &amp; Vision Panel for Each Leafr (UoM: M2) Fire Protective Rating: 1-hr     w/ Hardware &amp; Accessories  </v>
      </c>
      <c r="B1346" s="523" t="s">
        <v>4176</v>
      </c>
      <c r="C1346" s="523"/>
      <c r="D1346" s="524" t="s">
        <v>3559</v>
      </c>
      <c r="E1346" s="525" t="s">
        <v>3560</v>
      </c>
      <c r="F1346" s="524" t="s">
        <v>2497</v>
      </c>
      <c r="G1346" s="525" t="s">
        <v>3952</v>
      </c>
      <c r="H1346" s="524" t="s">
        <v>4172</v>
      </c>
      <c r="I1346" s="525" t="s">
        <v>4173</v>
      </c>
      <c r="J1346" s="524" t="s">
        <v>2150</v>
      </c>
      <c r="K1346" s="527" t="s">
        <v>3961</v>
      </c>
      <c r="L1346" s="524" t="s">
        <v>1924</v>
      </c>
      <c r="M1346" s="527"/>
      <c r="N1346" s="524" t="s">
        <v>1924</v>
      </c>
      <c r="O1346" s="527"/>
      <c r="P1346" s="524" t="s">
        <v>1924</v>
      </c>
      <c r="Q1346" s="527"/>
      <c r="R1346" s="524" t="s">
        <v>1924</v>
      </c>
      <c r="S1346" s="527"/>
      <c r="T1346" s="524" t="s">
        <v>2733</v>
      </c>
      <c r="U1346" s="527" t="s">
        <v>3956</v>
      </c>
      <c r="V1346" s="524" t="s">
        <v>1924</v>
      </c>
      <c r="W1346" s="527"/>
      <c r="X1346" s="524" t="s">
        <v>1924</v>
      </c>
      <c r="Y1346" s="527"/>
      <c r="Z1346" s="528"/>
      <c r="AA1346" s="556"/>
      <c r="AB1346" s="528"/>
      <c r="AC1346" s="528"/>
      <c r="AD1346" s="528"/>
      <c r="AE1346" s="528"/>
      <c r="AF1346" s="528"/>
      <c r="AG1346" s="528"/>
      <c r="AH1346" s="528"/>
      <c r="AI1346" s="529" t="s">
        <v>1792</v>
      </c>
      <c r="AJ1346" s="529" t="s">
        <v>1792</v>
      </c>
      <c r="AK1346" s="523" t="s">
        <v>4174</v>
      </c>
      <c r="AL1346" s="523" t="s">
        <v>4176</v>
      </c>
    </row>
    <row r="1347" spans="1:38" ht="41.45" customHeight="1">
      <c r="A1347" s="518" t="str">
        <f t="shared" si="20"/>
        <v xml:space="preserve">A04AR116-00004 Finishing Work Door &amp; Window Work Aluminum Door w/ Aluminum Frame, Panic Bar &amp; Vision Panel for Each Leafr (UoM: M2) Fire Protective Rating: 1.5-hrs     w/ Hardware &amp; Accessories  </v>
      </c>
      <c r="B1347" s="523" t="s">
        <v>4177</v>
      </c>
      <c r="C1347" s="523"/>
      <c r="D1347" s="524" t="s">
        <v>3559</v>
      </c>
      <c r="E1347" s="525" t="s">
        <v>3560</v>
      </c>
      <c r="F1347" s="524" t="s">
        <v>2497</v>
      </c>
      <c r="G1347" s="525" t="s">
        <v>3952</v>
      </c>
      <c r="H1347" s="524" t="s">
        <v>4172</v>
      </c>
      <c r="I1347" s="525" t="s">
        <v>4173</v>
      </c>
      <c r="J1347" s="524" t="s">
        <v>2206</v>
      </c>
      <c r="K1347" s="527" t="s">
        <v>3963</v>
      </c>
      <c r="L1347" s="524" t="s">
        <v>1924</v>
      </c>
      <c r="M1347" s="527"/>
      <c r="N1347" s="524" t="s">
        <v>1924</v>
      </c>
      <c r="O1347" s="527"/>
      <c r="P1347" s="524" t="s">
        <v>1924</v>
      </c>
      <c r="Q1347" s="527"/>
      <c r="R1347" s="524" t="s">
        <v>1924</v>
      </c>
      <c r="S1347" s="527"/>
      <c r="T1347" s="524" t="s">
        <v>2733</v>
      </c>
      <c r="U1347" s="527" t="s">
        <v>3956</v>
      </c>
      <c r="V1347" s="524" t="s">
        <v>1924</v>
      </c>
      <c r="W1347" s="527"/>
      <c r="X1347" s="524" t="s">
        <v>1924</v>
      </c>
      <c r="Y1347" s="527"/>
      <c r="Z1347" s="528"/>
      <c r="AA1347" s="556"/>
      <c r="AB1347" s="528"/>
      <c r="AC1347" s="528"/>
      <c r="AD1347" s="528"/>
      <c r="AE1347" s="528"/>
      <c r="AF1347" s="528"/>
      <c r="AG1347" s="528"/>
      <c r="AH1347" s="528"/>
      <c r="AI1347" s="529" t="s">
        <v>1792</v>
      </c>
      <c r="AJ1347" s="529" t="s">
        <v>1792</v>
      </c>
      <c r="AK1347" s="523" t="s">
        <v>4174</v>
      </c>
      <c r="AL1347" s="523" t="s">
        <v>4177</v>
      </c>
    </row>
    <row r="1348" spans="1:38" ht="39.6" customHeight="1">
      <c r="A1348" s="518" t="str">
        <f t="shared" si="20"/>
        <v xml:space="preserve">A04AR117-00001 Finishing Work Door &amp; Window Work Aluminum Door w/ Aluminum Frame, Panic Bar &amp; Vision Panel for Each Leaf (UoM: EA) Fire Protective Rating: N/A, Single Door     w/ Hardware &amp; Accessories  </v>
      </c>
      <c r="B1348" s="523" t="s">
        <v>4178</v>
      </c>
      <c r="C1348" s="523"/>
      <c r="D1348" s="524" t="s">
        <v>3559</v>
      </c>
      <c r="E1348" s="525" t="s">
        <v>3560</v>
      </c>
      <c r="F1348" s="524" t="s">
        <v>2497</v>
      </c>
      <c r="G1348" s="525" t="s">
        <v>3952</v>
      </c>
      <c r="H1348" s="524" t="s">
        <v>4179</v>
      </c>
      <c r="I1348" s="525" t="s">
        <v>4180</v>
      </c>
      <c r="J1348" s="524" t="s">
        <v>2064</v>
      </c>
      <c r="K1348" s="527" t="s">
        <v>3972</v>
      </c>
      <c r="L1348" s="524" t="s">
        <v>1924</v>
      </c>
      <c r="M1348" s="527"/>
      <c r="N1348" s="524" t="s">
        <v>1924</v>
      </c>
      <c r="O1348" s="527"/>
      <c r="P1348" s="524" t="s">
        <v>1924</v>
      </c>
      <c r="Q1348" s="527"/>
      <c r="R1348" s="524" t="s">
        <v>1924</v>
      </c>
      <c r="S1348" s="527"/>
      <c r="T1348" s="524" t="s">
        <v>2733</v>
      </c>
      <c r="U1348" s="527" t="s">
        <v>3956</v>
      </c>
      <c r="V1348" s="524" t="s">
        <v>1924</v>
      </c>
      <c r="W1348" s="527"/>
      <c r="X1348" s="524" t="s">
        <v>1924</v>
      </c>
      <c r="Y1348" s="527"/>
      <c r="Z1348" s="528"/>
      <c r="AA1348" s="528" t="s">
        <v>3973</v>
      </c>
      <c r="AB1348" s="528"/>
      <c r="AC1348" s="528"/>
      <c r="AD1348" s="528"/>
      <c r="AE1348" s="528"/>
      <c r="AF1348" s="528"/>
      <c r="AG1348" s="528"/>
      <c r="AH1348" s="528"/>
      <c r="AI1348" s="529" t="s">
        <v>2538</v>
      </c>
      <c r="AJ1348" s="529" t="s">
        <v>2538</v>
      </c>
      <c r="AK1348" s="523" t="s">
        <v>4181</v>
      </c>
      <c r="AL1348" s="523" t="s">
        <v>4178</v>
      </c>
    </row>
    <row r="1349" spans="1:38" ht="28.15" customHeight="1">
      <c r="A1349" s="518" t="str">
        <f t="shared" si="20"/>
        <v xml:space="preserve">A04AR117-00002 Finishing Work Door &amp; Window Work Aluminum Door w/ Aluminum Frame, Panic Bar &amp; Vision Panel for Each Leaf (UoM: EA) Fire Protective Rating: N/A, Double Door     w/ Hardware &amp; Accessories  </v>
      </c>
      <c r="B1349" s="523" t="s">
        <v>4182</v>
      </c>
      <c r="C1349" s="523"/>
      <c r="D1349" s="524" t="s">
        <v>3559</v>
      </c>
      <c r="E1349" s="525" t="s">
        <v>3560</v>
      </c>
      <c r="F1349" s="524" t="s">
        <v>2497</v>
      </c>
      <c r="G1349" s="525" t="s">
        <v>3952</v>
      </c>
      <c r="H1349" s="524" t="s">
        <v>4179</v>
      </c>
      <c r="I1349" s="525" t="s">
        <v>4180</v>
      </c>
      <c r="J1349" s="524" t="s">
        <v>2109</v>
      </c>
      <c r="K1349" s="527" t="s">
        <v>3976</v>
      </c>
      <c r="L1349" s="524" t="s">
        <v>1924</v>
      </c>
      <c r="M1349" s="527"/>
      <c r="N1349" s="524" t="s">
        <v>1924</v>
      </c>
      <c r="O1349" s="527"/>
      <c r="P1349" s="524" t="s">
        <v>1924</v>
      </c>
      <c r="Q1349" s="527"/>
      <c r="R1349" s="524" t="s">
        <v>1924</v>
      </c>
      <c r="S1349" s="527"/>
      <c r="T1349" s="524" t="s">
        <v>2733</v>
      </c>
      <c r="U1349" s="527" t="s">
        <v>3956</v>
      </c>
      <c r="V1349" s="524" t="s">
        <v>1924</v>
      </c>
      <c r="W1349" s="527"/>
      <c r="X1349" s="524" t="s">
        <v>1924</v>
      </c>
      <c r="Y1349" s="527"/>
      <c r="Z1349" s="528"/>
      <c r="AA1349" s="528" t="s">
        <v>3973</v>
      </c>
      <c r="AB1349" s="528"/>
      <c r="AC1349" s="528"/>
      <c r="AD1349" s="528"/>
      <c r="AE1349" s="528"/>
      <c r="AF1349" s="528"/>
      <c r="AG1349" s="528"/>
      <c r="AH1349" s="528"/>
      <c r="AI1349" s="529" t="s">
        <v>2538</v>
      </c>
      <c r="AJ1349" s="529" t="s">
        <v>2538</v>
      </c>
      <c r="AK1349" s="523" t="s">
        <v>4181</v>
      </c>
      <c r="AL1349" s="523" t="s">
        <v>4182</v>
      </c>
    </row>
    <row r="1350" spans="1:38" ht="31.9" customHeight="1">
      <c r="A1350" s="518" t="str">
        <f t="shared" si="20"/>
        <v xml:space="preserve">A04AR117-00003 Finishing Work Door &amp; Window Work Aluminum Door w/ Aluminum Frame, Panic Bar &amp; Vision Panel for Each Leaf (UoM: EA) Fire Protective Rating: 0.5-hr, Single Door     w/ Hardware &amp; Accessories  </v>
      </c>
      <c r="B1350" s="523" t="s">
        <v>4183</v>
      </c>
      <c r="C1350" s="523"/>
      <c r="D1350" s="524" t="s">
        <v>3559</v>
      </c>
      <c r="E1350" s="525" t="s">
        <v>3560</v>
      </c>
      <c r="F1350" s="524" t="s">
        <v>2497</v>
      </c>
      <c r="G1350" s="525" t="s">
        <v>3952</v>
      </c>
      <c r="H1350" s="524" t="s">
        <v>4179</v>
      </c>
      <c r="I1350" s="525" t="s">
        <v>4180</v>
      </c>
      <c r="J1350" s="524" t="s">
        <v>2115</v>
      </c>
      <c r="K1350" s="527" t="s">
        <v>3978</v>
      </c>
      <c r="L1350" s="524" t="s">
        <v>1924</v>
      </c>
      <c r="M1350" s="527"/>
      <c r="N1350" s="524" t="s">
        <v>1924</v>
      </c>
      <c r="O1350" s="527"/>
      <c r="P1350" s="524" t="s">
        <v>1924</v>
      </c>
      <c r="Q1350" s="527"/>
      <c r="R1350" s="524" t="s">
        <v>1924</v>
      </c>
      <c r="S1350" s="527"/>
      <c r="T1350" s="524" t="s">
        <v>2733</v>
      </c>
      <c r="U1350" s="527" t="s">
        <v>3956</v>
      </c>
      <c r="V1350" s="524" t="s">
        <v>1924</v>
      </c>
      <c r="W1350" s="527"/>
      <c r="X1350" s="524" t="s">
        <v>1924</v>
      </c>
      <c r="Y1350" s="527"/>
      <c r="Z1350" s="528"/>
      <c r="AA1350" s="528" t="s">
        <v>3973</v>
      </c>
      <c r="AB1350" s="528"/>
      <c r="AC1350" s="528"/>
      <c r="AD1350" s="528"/>
      <c r="AE1350" s="528"/>
      <c r="AF1350" s="528"/>
      <c r="AG1350" s="528"/>
      <c r="AH1350" s="528"/>
      <c r="AI1350" s="529" t="s">
        <v>2538</v>
      </c>
      <c r="AJ1350" s="529" t="s">
        <v>2538</v>
      </c>
      <c r="AK1350" s="523" t="s">
        <v>4181</v>
      </c>
      <c r="AL1350" s="523" t="s">
        <v>4183</v>
      </c>
    </row>
    <row r="1351" spans="1:38" s="534" customFormat="1" ht="17.25" customHeight="1">
      <c r="A1351" s="518" t="str">
        <f t="shared" si="20"/>
        <v xml:space="preserve">A04AR117-00004 Finishing Work Door &amp; Window Work Aluminum Door w/ Aluminum Frame, Panic Bar &amp; Vision Panel for Each Leaf (UoM: EA) Fire Protective Rating: 0.5-hr, Double Door     w/ Hardware &amp; Accessories  </v>
      </c>
      <c r="B1351" s="523" t="s">
        <v>4184</v>
      </c>
      <c r="C1351" s="523"/>
      <c r="D1351" s="524" t="s">
        <v>3559</v>
      </c>
      <c r="E1351" s="525" t="s">
        <v>3560</v>
      </c>
      <c r="F1351" s="524" t="s">
        <v>2497</v>
      </c>
      <c r="G1351" s="525" t="s">
        <v>3952</v>
      </c>
      <c r="H1351" s="524" t="s">
        <v>4179</v>
      </c>
      <c r="I1351" s="525" t="s">
        <v>4180</v>
      </c>
      <c r="J1351" s="524" t="s">
        <v>2118</v>
      </c>
      <c r="K1351" s="527" t="s">
        <v>3980</v>
      </c>
      <c r="L1351" s="524" t="s">
        <v>1924</v>
      </c>
      <c r="M1351" s="527"/>
      <c r="N1351" s="524" t="s">
        <v>1924</v>
      </c>
      <c r="O1351" s="527"/>
      <c r="P1351" s="524" t="s">
        <v>1924</v>
      </c>
      <c r="Q1351" s="527"/>
      <c r="R1351" s="524" t="s">
        <v>1924</v>
      </c>
      <c r="S1351" s="527"/>
      <c r="T1351" s="524" t="s">
        <v>2733</v>
      </c>
      <c r="U1351" s="527" t="s">
        <v>3956</v>
      </c>
      <c r="V1351" s="524" t="s">
        <v>1924</v>
      </c>
      <c r="W1351" s="527"/>
      <c r="X1351" s="524" t="s">
        <v>1924</v>
      </c>
      <c r="Y1351" s="527"/>
      <c r="Z1351" s="528"/>
      <c r="AA1351" s="528" t="s">
        <v>3973</v>
      </c>
      <c r="AB1351" s="528"/>
      <c r="AC1351" s="528"/>
      <c r="AD1351" s="528"/>
      <c r="AE1351" s="528"/>
      <c r="AF1351" s="528"/>
      <c r="AG1351" s="528"/>
      <c r="AH1351" s="528"/>
      <c r="AI1351" s="529" t="s">
        <v>2538</v>
      </c>
      <c r="AJ1351" s="529" t="s">
        <v>2538</v>
      </c>
      <c r="AK1351" s="523" t="s">
        <v>4181</v>
      </c>
      <c r="AL1351" s="523" t="s">
        <v>4184</v>
      </c>
    </row>
    <row r="1352" spans="1:38" s="534" customFormat="1" ht="17.25" customHeight="1">
      <c r="A1352" s="518" t="str">
        <f t="shared" ref="A1352:A1415" si="21">B1352&amp;" "&amp;E1352&amp;" "&amp;G1352&amp;" "&amp;I1352&amp;" "&amp;K1352&amp;" "&amp;M1352&amp;" "&amp;O1352&amp;" "&amp;Q1352&amp;" "&amp;S1352&amp;" "&amp;U1352&amp;" "&amp;W1352&amp;" "&amp;Y1352</f>
        <v xml:space="preserve">A04AR117-00005 Finishing Work Door &amp; Window Work Aluminum Door w/ Aluminum Frame, Panic Bar &amp; Vision Panel for Each Leaf (UoM: EA) Fire Protective Rating: 1-hr, Single Door     w/ Hardware &amp; Accessories  </v>
      </c>
      <c r="B1352" s="523" t="s">
        <v>4185</v>
      </c>
      <c r="C1352" s="523"/>
      <c r="D1352" s="524" t="s">
        <v>3559</v>
      </c>
      <c r="E1352" s="525" t="s">
        <v>3560</v>
      </c>
      <c r="F1352" s="524" t="s">
        <v>2497</v>
      </c>
      <c r="G1352" s="525" t="s">
        <v>3952</v>
      </c>
      <c r="H1352" s="524" t="s">
        <v>4179</v>
      </c>
      <c r="I1352" s="525" t="s">
        <v>4180</v>
      </c>
      <c r="J1352" s="524" t="s">
        <v>2082</v>
      </c>
      <c r="K1352" s="527" t="s">
        <v>3982</v>
      </c>
      <c r="L1352" s="524" t="s">
        <v>1924</v>
      </c>
      <c r="M1352" s="527"/>
      <c r="N1352" s="524" t="s">
        <v>1924</v>
      </c>
      <c r="O1352" s="527"/>
      <c r="P1352" s="524" t="s">
        <v>1924</v>
      </c>
      <c r="Q1352" s="527"/>
      <c r="R1352" s="524" t="s">
        <v>1924</v>
      </c>
      <c r="S1352" s="527"/>
      <c r="T1352" s="524" t="s">
        <v>2733</v>
      </c>
      <c r="U1352" s="527" t="s">
        <v>3956</v>
      </c>
      <c r="V1352" s="524" t="s">
        <v>1924</v>
      </c>
      <c r="W1352" s="527"/>
      <c r="X1352" s="524" t="s">
        <v>1924</v>
      </c>
      <c r="Y1352" s="527"/>
      <c r="Z1352" s="528"/>
      <c r="AA1352" s="528" t="s">
        <v>3973</v>
      </c>
      <c r="AB1352" s="528"/>
      <c r="AC1352" s="528"/>
      <c r="AD1352" s="528"/>
      <c r="AE1352" s="528"/>
      <c r="AF1352" s="528"/>
      <c r="AG1352" s="528"/>
      <c r="AH1352" s="528"/>
      <c r="AI1352" s="529" t="s">
        <v>2538</v>
      </c>
      <c r="AJ1352" s="529" t="s">
        <v>2538</v>
      </c>
      <c r="AK1352" s="523" t="s">
        <v>4181</v>
      </c>
      <c r="AL1352" s="523" t="s">
        <v>4185</v>
      </c>
    </row>
    <row r="1353" spans="1:38" ht="17.25" customHeight="1">
      <c r="A1353" s="518" t="str">
        <f t="shared" si="21"/>
        <v xml:space="preserve">A04AR117-00006 Finishing Work Door &amp; Window Work Aluminum Door w/ Aluminum Frame, Panic Bar &amp; Vision Panel for Each Leaf (UoM: EA) Fire Protective Rating: 1-hr, Double Door     w/ Hardware &amp; Accessories  </v>
      </c>
      <c r="B1353" s="523" t="s">
        <v>4186</v>
      </c>
      <c r="C1353" s="523"/>
      <c r="D1353" s="524" t="s">
        <v>3559</v>
      </c>
      <c r="E1353" s="525" t="s">
        <v>3560</v>
      </c>
      <c r="F1353" s="524" t="s">
        <v>2497</v>
      </c>
      <c r="G1353" s="525" t="s">
        <v>3952</v>
      </c>
      <c r="H1353" s="524" t="s">
        <v>4179</v>
      </c>
      <c r="I1353" s="525" t="s">
        <v>4180</v>
      </c>
      <c r="J1353" s="524" t="s">
        <v>2203</v>
      </c>
      <c r="K1353" s="527" t="s">
        <v>3984</v>
      </c>
      <c r="L1353" s="524" t="s">
        <v>1924</v>
      </c>
      <c r="M1353" s="527"/>
      <c r="N1353" s="524" t="s">
        <v>1924</v>
      </c>
      <c r="O1353" s="527"/>
      <c r="P1353" s="524" t="s">
        <v>1924</v>
      </c>
      <c r="Q1353" s="527"/>
      <c r="R1353" s="524" t="s">
        <v>1924</v>
      </c>
      <c r="S1353" s="527"/>
      <c r="T1353" s="524" t="s">
        <v>2733</v>
      </c>
      <c r="U1353" s="527" t="s">
        <v>3956</v>
      </c>
      <c r="V1353" s="524" t="s">
        <v>1924</v>
      </c>
      <c r="W1353" s="527"/>
      <c r="X1353" s="524" t="s">
        <v>1924</v>
      </c>
      <c r="Y1353" s="527"/>
      <c r="Z1353" s="528"/>
      <c r="AA1353" s="528" t="s">
        <v>3973</v>
      </c>
      <c r="AB1353" s="528"/>
      <c r="AC1353" s="528"/>
      <c r="AD1353" s="528"/>
      <c r="AE1353" s="528"/>
      <c r="AF1353" s="528"/>
      <c r="AG1353" s="528"/>
      <c r="AH1353" s="528"/>
      <c r="AI1353" s="529" t="s">
        <v>2538</v>
      </c>
      <c r="AJ1353" s="529" t="s">
        <v>2538</v>
      </c>
      <c r="AK1353" s="523" t="s">
        <v>4181</v>
      </c>
      <c r="AL1353" s="523" t="s">
        <v>4186</v>
      </c>
    </row>
    <row r="1354" spans="1:38" ht="17.25" customHeight="1">
      <c r="A1354" s="518" t="str">
        <f t="shared" si="21"/>
        <v xml:space="preserve">A04AR117-00007 Finishing Work Door &amp; Window Work Aluminum Door w/ Aluminum Frame, Panic Bar &amp; Vision Panel for Each Leaf (UoM: EA) Fire Protective Rating: 1.5-hrs, Single Door     w/ Hardware &amp; Accessories  </v>
      </c>
      <c r="B1354" s="523" t="s">
        <v>4187</v>
      </c>
      <c r="C1354" s="523"/>
      <c r="D1354" s="524" t="s">
        <v>3559</v>
      </c>
      <c r="E1354" s="525" t="s">
        <v>3560</v>
      </c>
      <c r="F1354" s="524" t="s">
        <v>2497</v>
      </c>
      <c r="G1354" s="525" t="s">
        <v>3952</v>
      </c>
      <c r="H1354" s="524" t="s">
        <v>4179</v>
      </c>
      <c r="I1354" s="525" t="s">
        <v>4180</v>
      </c>
      <c r="J1354" s="524" t="s">
        <v>2209</v>
      </c>
      <c r="K1354" s="527" t="s">
        <v>3986</v>
      </c>
      <c r="L1354" s="524" t="s">
        <v>1924</v>
      </c>
      <c r="M1354" s="527"/>
      <c r="N1354" s="524" t="s">
        <v>1924</v>
      </c>
      <c r="O1354" s="527"/>
      <c r="P1354" s="524" t="s">
        <v>1924</v>
      </c>
      <c r="Q1354" s="527"/>
      <c r="R1354" s="524" t="s">
        <v>1924</v>
      </c>
      <c r="S1354" s="527"/>
      <c r="T1354" s="524" t="s">
        <v>2733</v>
      </c>
      <c r="U1354" s="527" t="s">
        <v>3956</v>
      </c>
      <c r="V1354" s="524" t="s">
        <v>1924</v>
      </c>
      <c r="W1354" s="527"/>
      <c r="X1354" s="524" t="s">
        <v>1924</v>
      </c>
      <c r="Y1354" s="527"/>
      <c r="Z1354" s="528"/>
      <c r="AA1354" s="528" t="s">
        <v>3973</v>
      </c>
      <c r="AB1354" s="528"/>
      <c r="AC1354" s="528"/>
      <c r="AD1354" s="528"/>
      <c r="AE1354" s="528"/>
      <c r="AF1354" s="528"/>
      <c r="AG1354" s="528"/>
      <c r="AH1354" s="528"/>
      <c r="AI1354" s="529" t="s">
        <v>2538</v>
      </c>
      <c r="AJ1354" s="529" t="s">
        <v>2538</v>
      </c>
      <c r="AK1354" s="523" t="s">
        <v>4181</v>
      </c>
      <c r="AL1354" s="523" t="s">
        <v>4187</v>
      </c>
    </row>
    <row r="1355" spans="1:38" ht="17.25" customHeight="1">
      <c r="A1355" s="518" t="str">
        <f t="shared" si="21"/>
        <v xml:space="preserve">A04AR117-00008 Finishing Work Door &amp; Window Work Aluminum Door w/ Aluminum Frame, Panic Bar &amp; Vision Panel for Each Leaf (UoM: EA) Fire Protective Rating: 1.5-hrs, Double Door     w/ Hardware &amp; Accessories  </v>
      </c>
      <c r="B1355" s="523" t="s">
        <v>4188</v>
      </c>
      <c r="C1355" s="523"/>
      <c r="D1355" s="524" t="s">
        <v>3559</v>
      </c>
      <c r="E1355" s="525" t="s">
        <v>3560</v>
      </c>
      <c r="F1355" s="524" t="s">
        <v>2497</v>
      </c>
      <c r="G1355" s="525" t="s">
        <v>3952</v>
      </c>
      <c r="H1355" s="524" t="s">
        <v>4179</v>
      </c>
      <c r="I1355" s="525" t="s">
        <v>4180</v>
      </c>
      <c r="J1355" s="524" t="s">
        <v>2212</v>
      </c>
      <c r="K1355" s="527" t="s">
        <v>3988</v>
      </c>
      <c r="L1355" s="524" t="s">
        <v>1924</v>
      </c>
      <c r="M1355" s="527"/>
      <c r="N1355" s="524" t="s">
        <v>1924</v>
      </c>
      <c r="O1355" s="527"/>
      <c r="P1355" s="524" t="s">
        <v>1924</v>
      </c>
      <c r="Q1355" s="527"/>
      <c r="R1355" s="524" t="s">
        <v>1924</v>
      </c>
      <c r="S1355" s="527"/>
      <c r="T1355" s="524" t="s">
        <v>2733</v>
      </c>
      <c r="U1355" s="527" t="s">
        <v>3956</v>
      </c>
      <c r="V1355" s="524" t="s">
        <v>1924</v>
      </c>
      <c r="W1355" s="527"/>
      <c r="X1355" s="524" t="s">
        <v>1924</v>
      </c>
      <c r="Y1355" s="527"/>
      <c r="Z1355" s="528"/>
      <c r="AA1355" s="528" t="s">
        <v>3973</v>
      </c>
      <c r="AB1355" s="528"/>
      <c r="AC1355" s="528"/>
      <c r="AD1355" s="528"/>
      <c r="AE1355" s="528"/>
      <c r="AF1355" s="528"/>
      <c r="AG1355" s="528"/>
      <c r="AH1355" s="528"/>
      <c r="AI1355" s="529" t="s">
        <v>2538</v>
      </c>
      <c r="AJ1355" s="529" t="s">
        <v>2538</v>
      </c>
      <c r="AK1355" s="523" t="s">
        <v>4181</v>
      </c>
      <c r="AL1355" s="523" t="s">
        <v>4188</v>
      </c>
    </row>
    <row r="1356" spans="1:38" s="534" customFormat="1" ht="28.15" customHeight="1">
      <c r="A1356" s="518" t="str">
        <f t="shared" si="21"/>
        <v xml:space="preserve">A04AR118-00001 Finishing Work Door &amp; Window Work Glass Door w/ SST Frame (UoM: M2)      w/ Hardware &amp; Accessories  </v>
      </c>
      <c r="B1356" s="523" t="s">
        <v>4189</v>
      </c>
      <c r="C1356" s="523"/>
      <c r="D1356" s="524" t="s">
        <v>3559</v>
      </c>
      <c r="E1356" s="525" t="s">
        <v>3560</v>
      </c>
      <c r="F1356" s="524" t="s">
        <v>2497</v>
      </c>
      <c r="G1356" s="525" t="s">
        <v>3952</v>
      </c>
      <c r="H1356" s="524" t="s">
        <v>4190</v>
      </c>
      <c r="I1356" s="525" t="s">
        <v>4191</v>
      </c>
      <c r="J1356" s="524" t="s">
        <v>1924</v>
      </c>
      <c r="K1356" s="527"/>
      <c r="L1356" s="524" t="s">
        <v>1924</v>
      </c>
      <c r="M1356" s="527"/>
      <c r="N1356" s="524" t="s">
        <v>1924</v>
      </c>
      <c r="O1356" s="527"/>
      <c r="P1356" s="524" t="s">
        <v>1924</v>
      </c>
      <c r="Q1356" s="527"/>
      <c r="R1356" s="524" t="s">
        <v>1924</v>
      </c>
      <c r="S1356" s="527"/>
      <c r="T1356" s="524" t="s">
        <v>2733</v>
      </c>
      <c r="U1356" s="527" t="s">
        <v>3956</v>
      </c>
      <c r="V1356" s="524" t="s">
        <v>1924</v>
      </c>
      <c r="W1356" s="527"/>
      <c r="X1356" s="524" t="s">
        <v>1924</v>
      </c>
      <c r="Y1356" s="527"/>
      <c r="Z1356" s="528"/>
      <c r="AA1356" s="556"/>
      <c r="AB1356" s="528"/>
      <c r="AC1356" s="528"/>
      <c r="AD1356" s="528"/>
      <c r="AE1356" s="528"/>
      <c r="AF1356" s="528"/>
      <c r="AG1356" s="528"/>
      <c r="AH1356" s="528"/>
      <c r="AI1356" s="529" t="s">
        <v>1792</v>
      </c>
      <c r="AJ1356" s="529" t="s">
        <v>1792</v>
      </c>
      <c r="AK1356" s="523" t="s">
        <v>4192</v>
      </c>
      <c r="AL1356" s="523" t="s">
        <v>4189</v>
      </c>
    </row>
    <row r="1357" spans="1:38" s="534" customFormat="1" ht="26.45" customHeight="1">
      <c r="A1357" s="518" t="str">
        <f t="shared" si="21"/>
        <v xml:space="preserve">A04AR119-00001 Finishing Work Door &amp; Window Work Glass Door w/ SST Frame (UoM: EA) Single Door     w/ Hardware &amp; Accessories  </v>
      </c>
      <c r="B1357" s="523" t="s">
        <v>4193</v>
      </c>
      <c r="C1357" s="523"/>
      <c r="D1357" s="524" t="s">
        <v>3559</v>
      </c>
      <c r="E1357" s="525" t="s">
        <v>3560</v>
      </c>
      <c r="F1357" s="524" t="s">
        <v>2497</v>
      </c>
      <c r="G1357" s="525" t="s">
        <v>3952</v>
      </c>
      <c r="H1357" s="524" t="s">
        <v>4194</v>
      </c>
      <c r="I1357" s="525" t="s">
        <v>4195</v>
      </c>
      <c r="J1357" s="524" t="s">
        <v>2224</v>
      </c>
      <c r="K1357" s="527" t="s">
        <v>4196</v>
      </c>
      <c r="L1357" s="524" t="s">
        <v>1924</v>
      </c>
      <c r="M1357" s="527"/>
      <c r="N1357" s="524" t="s">
        <v>1924</v>
      </c>
      <c r="O1357" s="527"/>
      <c r="P1357" s="524" t="s">
        <v>1924</v>
      </c>
      <c r="Q1357" s="527"/>
      <c r="R1357" s="524" t="s">
        <v>1924</v>
      </c>
      <c r="S1357" s="527"/>
      <c r="T1357" s="524" t="s">
        <v>2733</v>
      </c>
      <c r="U1357" s="527" t="s">
        <v>3956</v>
      </c>
      <c r="V1357" s="524" t="s">
        <v>1924</v>
      </c>
      <c r="W1357" s="527"/>
      <c r="X1357" s="524" t="s">
        <v>1924</v>
      </c>
      <c r="Y1357" s="527"/>
      <c r="Z1357" s="528"/>
      <c r="AA1357" s="528" t="s">
        <v>3973</v>
      </c>
      <c r="AB1357" s="528"/>
      <c r="AC1357" s="528"/>
      <c r="AD1357" s="528"/>
      <c r="AE1357" s="528"/>
      <c r="AF1357" s="528"/>
      <c r="AG1357" s="528"/>
      <c r="AH1357" s="528"/>
      <c r="AI1357" s="529" t="s">
        <v>2538</v>
      </c>
      <c r="AJ1357" s="529" t="s">
        <v>2538</v>
      </c>
      <c r="AK1357" s="523" t="s">
        <v>4197</v>
      </c>
      <c r="AL1357" s="523" t="s">
        <v>4193</v>
      </c>
    </row>
    <row r="1358" spans="1:38" ht="17.25" customHeight="1">
      <c r="A1358" s="518" t="str">
        <f t="shared" si="21"/>
        <v xml:space="preserve">A04AR119-00002 Finishing Work Door &amp; Window Work Glass Door w/ SST Frame (UoM: EA) Double Door     w/ Hardware &amp; Accessories  </v>
      </c>
      <c r="B1358" s="523" t="s">
        <v>4198</v>
      </c>
      <c r="C1358" s="523"/>
      <c r="D1358" s="524" t="s">
        <v>3559</v>
      </c>
      <c r="E1358" s="525" t="s">
        <v>3560</v>
      </c>
      <c r="F1358" s="524" t="s">
        <v>2497</v>
      </c>
      <c r="G1358" s="525" t="s">
        <v>3952</v>
      </c>
      <c r="H1358" s="524" t="s">
        <v>4194</v>
      </c>
      <c r="I1358" s="525" t="s">
        <v>4195</v>
      </c>
      <c r="J1358" s="524" t="s">
        <v>2444</v>
      </c>
      <c r="K1358" s="527" t="s">
        <v>4199</v>
      </c>
      <c r="L1358" s="524" t="s">
        <v>1924</v>
      </c>
      <c r="M1358" s="527"/>
      <c r="N1358" s="524" t="s">
        <v>1924</v>
      </c>
      <c r="O1358" s="527"/>
      <c r="P1358" s="524" t="s">
        <v>1924</v>
      </c>
      <c r="Q1358" s="527"/>
      <c r="R1358" s="524" t="s">
        <v>1924</v>
      </c>
      <c r="S1358" s="527"/>
      <c r="T1358" s="524" t="s">
        <v>2733</v>
      </c>
      <c r="U1358" s="527" t="s">
        <v>3956</v>
      </c>
      <c r="V1358" s="524" t="s">
        <v>1924</v>
      </c>
      <c r="W1358" s="527"/>
      <c r="X1358" s="524" t="s">
        <v>1924</v>
      </c>
      <c r="Y1358" s="527"/>
      <c r="Z1358" s="528"/>
      <c r="AA1358" s="528" t="s">
        <v>3973</v>
      </c>
      <c r="AB1358" s="528"/>
      <c r="AC1358" s="528"/>
      <c r="AD1358" s="528"/>
      <c r="AE1358" s="528"/>
      <c r="AF1358" s="528"/>
      <c r="AG1358" s="528"/>
      <c r="AH1358" s="528"/>
      <c r="AI1358" s="529" t="s">
        <v>2538</v>
      </c>
      <c r="AJ1358" s="529" t="s">
        <v>2538</v>
      </c>
      <c r="AK1358" s="523" t="s">
        <v>4197</v>
      </c>
      <c r="AL1358" s="523" t="s">
        <v>4198</v>
      </c>
    </row>
    <row r="1359" spans="1:38" ht="17.25" customHeight="1">
      <c r="A1359" s="518" t="str">
        <f t="shared" si="21"/>
        <v xml:space="preserve">A04AR120-00001 Finishing Work Door &amp; Window Work Stainless Steel Door w/ SST Frame (UoM: M2)      w/ Hardware &amp; Accessories  </v>
      </c>
      <c r="B1359" s="523" t="s">
        <v>4200</v>
      </c>
      <c r="C1359" s="523"/>
      <c r="D1359" s="524" t="s">
        <v>3559</v>
      </c>
      <c r="E1359" s="525" t="s">
        <v>3560</v>
      </c>
      <c r="F1359" s="524" t="s">
        <v>2497</v>
      </c>
      <c r="G1359" s="525" t="s">
        <v>3952</v>
      </c>
      <c r="H1359" s="524" t="s">
        <v>4201</v>
      </c>
      <c r="I1359" s="525" t="s">
        <v>4202</v>
      </c>
      <c r="J1359" s="524" t="s">
        <v>1924</v>
      </c>
      <c r="K1359" s="527"/>
      <c r="L1359" s="524" t="s">
        <v>1924</v>
      </c>
      <c r="M1359" s="527"/>
      <c r="N1359" s="524" t="s">
        <v>1924</v>
      </c>
      <c r="O1359" s="527"/>
      <c r="P1359" s="524" t="s">
        <v>1924</v>
      </c>
      <c r="Q1359" s="527"/>
      <c r="R1359" s="524" t="s">
        <v>1924</v>
      </c>
      <c r="S1359" s="527"/>
      <c r="T1359" s="524" t="s">
        <v>2733</v>
      </c>
      <c r="U1359" s="527" t="s">
        <v>3956</v>
      </c>
      <c r="V1359" s="524" t="s">
        <v>1924</v>
      </c>
      <c r="W1359" s="527"/>
      <c r="X1359" s="524" t="s">
        <v>1924</v>
      </c>
      <c r="Y1359" s="527"/>
      <c r="Z1359" s="528"/>
      <c r="AA1359" s="556"/>
      <c r="AB1359" s="528"/>
      <c r="AC1359" s="528"/>
      <c r="AD1359" s="528"/>
      <c r="AE1359" s="528"/>
      <c r="AF1359" s="528"/>
      <c r="AG1359" s="528"/>
      <c r="AH1359" s="528"/>
      <c r="AI1359" s="529" t="s">
        <v>1792</v>
      </c>
      <c r="AJ1359" s="529" t="s">
        <v>1792</v>
      </c>
      <c r="AK1359" s="523" t="s">
        <v>4203</v>
      </c>
      <c r="AL1359" s="523" t="s">
        <v>4200</v>
      </c>
    </row>
    <row r="1360" spans="1:38" ht="17.25" customHeight="1">
      <c r="A1360" s="518" t="str">
        <f t="shared" si="21"/>
        <v xml:space="preserve">A04AR121-00001 Finishing Work Door &amp; Window Work Stainless Steel Door w/ SST Frame (UoM: EA) Single Door     w/ Hardware &amp; Accessories  </v>
      </c>
      <c r="B1360" s="523" t="s">
        <v>4204</v>
      </c>
      <c r="C1360" s="523"/>
      <c r="D1360" s="524" t="s">
        <v>3559</v>
      </c>
      <c r="E1360" s="525" t="s">
        <v>3560</v>
      </c>
      <c r="F1360" s="524" t="s">
        <v>2497</v>
      </c>
      <c r="G1360" s="525" t="s">
        <v>3952</v>
      </c>
      <c r="H1360" s="524" t="s">
        <v>4205</v>
      </c>
      <c r="I1360" s="525" t="s">
        <v>4206</v>
      </c>
      <c r="J1360" s="524" t="s">
        <v>2224</v>
      </c>
      <c r="K1360" s="527" t="s">
        <v>4196</v>
      </c>
      <c r="L1360" s="524" t="s">
        <v>1924</v>
      </c>
      <c r="M1360" s="527"/>
      <c r="N1360" s="524" t="s">
        <v>1924</v>
      </c>
      <c r="O1360" s="527"/>
      <c r="P1360" s="524" t="s">
        <v>1924</v>
      </c>
      <c r="Q1360" s="527"/>
      <c r="R1360" s="524" t="s">
        <v>1924</v>
      </c>
      <c r="S1360" s="527"/>
      <c r="T1360" s="524" t="s">
        <v>2733</v>
      </c>
      <c r="U1360" s="527" t="s">
        <v>3956</v>
      </c>
      <c r="V1360" s="524" t="s">
        <v>1924</v>
      </c>
      <c r="W1360" s="527"/>
      <c r="X1360" s="524" t="s">
        <v>1924</v>
      </c>
      <c r="Y1360" s="527"/>
      <c r="Z1360" s="528"/>
      <c r="AA1360" s="528" t="s">
        <v>3973</v>
      </c>
      <c r="AB1360" s="528"/>
      <c r="AC1360" s="528"/>
      <c r="AD1360" s="528"/>
      <c r="AE1360" s="528"/>
      <c r="AF1360" s="528"/>
      <c r="AG1360" s="528"/>
      <c r="AH1360" s="528"/>
      <c r="AI1360" s="529" t="s">
        <v>2538</v>
      </c>
      <c r="AJ1360" s="529" t="s">
        <v>2538</v>
      </c>
      <c r="AK1360" s="523" t="s">
        <v>4207</v>
      </c>
      <c r="AL1360" s="523" t="s">
        <v>4204</v>
      </c>
    </row>
    <row r="1361" spans="1:38" ht="17.25" customHeight="1">
      <c r="A1361" s="518" t="str">
        <f t="shared" si="21"/>
        <v xml:space="preserve">A04AR121-00002 Finishing Work Door &amp; Window Work Stainless Steel Door w/ SST Frame (UoM: EA) Double Door     w/ Hardware &amp; Accessories  </v>
      </c>
      <c r="B1361" s="523" t="s">
        <v>4208</v>
      </c>
      <c r="C1361" s="523"/>
      <c r="D1361" s="524" t="s">
        <v>3559</v>
      </c>
      <c r="E1361" s="525" t="s">
        <v>3560</v>
      </c>
      <c r="F1361" s="524" t="s">
        <v>2497</v>
      </c>
      <c r="G1361" s="525" t="s">
        <v>3952</v>
      </c>
      <c r="H1361" s="524" t="s">
        <v>4205</v>
      </c>
      <c r="I1361" s="525" t="s">
        <v>4206</v>
      </c>
      <c r="J1361" s="524" t="s">
        <v>2444</v>
      </c>
      <c r="K1361" s="527" t="s">
        <v>4199</v>
      </c>
      <c r="L1361" s="524" t="s">
        <v>1924</v>
      </c>
      <c r="M1361" s="527"/>
      <c r="N1361" s="524" t="s">
        <v>1924</v>
      </c>
      <c r="O1361" s="527"/>
      <c r="P1361" s="524" t="s">
        <v>1924</v>
      </c>
      <c r="Q1361" s="527"/>
      <c r="R1361" s="524" t="s">
        <v>1924</v>
      </c>
      <c r="S1361" s="527"/>
      <c r="T1361" s="524" t="s">
        <v>2733</v>
      </c>
      <c r="U1361" s="527" t="s">
        <v>3956</v>
      </c>
      <c r="V1361" s="524" t="s">
        <v>1924</v>
      </c>
      <c r="W1361" s="527"/>
      <c r="X1361" s="524" t="s">
        <v>1924</v>
      </c>
      <c r="Y1361" s="527"/>
      <c r="Z1361" s="528"/>
      <c r="AA1361" s="528" t="s">
        <v>3973</v>
      </c>
      <c r="AB1361" s="528"/>
      <c r="AC1361" s="528"/>
      <c r="AD1361" s="528"/>
      <c r="AE1361" s="528"/>
      <c r="AF1361" s="528"/>
      <c r="AG1361" s="528"/>
      <c r="AH1361" s="528"/>
      <c r="AI1361" s="529" t="s">
        <v>2538</v>
      </c>
      <c r="AJ1361" s="529" t="s">
        <v>2538</v>
      </c>
      <c r="AK1361" s="523" t="s">
        <v>4207</v>
      </c>
      <c r="AL1361" s="523" t="s">
        <v>4208</v>
      </c>
    </row>
    <row r="1362" spans="1:38" ht="17.25" customHeight="1">
      <c r="A1362" s="518" t="str">
        <f t="shared" si="21"/>
        <v xml:space="preserve">A04AR122-00001 Finishing Work Door &amp; Window Work Wood Door w/ Wood Frame (UoM: M2)      w/ Hardware &amp; Accessories  </v>
      </c>
      <c r="B1362" s="523" t="s">
        <v>4209</v>
      </c>
      <c r="C1362" s="523"/>
      <c r="D1362" s="524" t="s">
        <v>3559</v>
      </c>
      <c r="E1362" s="525" t="s">
        <v>3560</v>
      </c>
      <c r="F1362" s="524" t="s">
        <v>2497</v>
      </c>
      <c r="G1362" s="525" t="s">
        <v>3952</v>
      </c>
      <c r="H1362" s="524" t="s">
        <v>4210</v>
      </c>
      <c r="I1362" s="525" t="s">
        <v>4211</v>
      </c>
      <c r="J1362" s="524" t="s">
        <v>1924</v>
      </c>
      <c r="K1362" s="527"/>
      <c r="L1362" s="524" t="s">
        <v>1924</v>
      </c>
      <c r="M1362" s="527"/>
      <c r="N1362" s="524" t="s">
        <v>1924</v>
      </c>
      <c r="O1362" s="527"/>
      <c r="P1362" s="524" t="s">
        <v>1924</v>
      </c>
      <c r="Q1362" s="527"/>
      <c r="R1362" s="524" t="s">
        <v>1924</v>
      </c>
      <c r="S1362" s="527"/>
      <c r="T1362" s="524" t="s">
        <v>2733</v>
      </c>
      <c r="U1362" s="527" t="s">
        <v>3956</v>
      </c>
      <c r="V1362" s="524" t="s">
        <v>1924</v>
      </c>
      <c r="W1362" s="527"/>
      <c r="X1362" s="524" t="s">
        <v>1924</v>
      </c>
      <c r="Y1362" s="527"/>
      <c r="Z1362" s="528"/>
      <c r="AA1362" s="556"/>
      <c r="AB1362" s="528"/>
      <c r="AC1362" s="528"/>
      <c r="AD1362" s="528"/>
      <c r="AE1362" s="528"/>
      <c r="AF1362" s="528"/>
      <c r="AG1362" s="528"/>
      <c r="AH1362" s="528"/>
      <c r="AI1362" s="529" t="s">
        <v>1792</v>
      </c>
      <c r="AJ1362" s="529" t="s">
        <v>1792</v>
      </c>
      <c r="AK1362" s="523" t="s">
        <v>4212</v>
      </c>
      <c r="AL1362" s="523" t="s">
        <v>4209</v>
      </c>
    </row>
    <row r="1363" spans="1:38" ht="17.25" customHeight="1">
      <c r="A1363" s="518" t="str">
        <f t="shared" si="21"/>
        <v xml:space="preserve">A04AR123-00001 Finishing Work Door &amp; Window Work Wood Door w/ Wood Frame (UoM: EA) Single Door     w/ Hardware &amp; Accessories  </v>
      </c>
      <c r="B1363" s="523" t="s">
        <v>4213</v>
      </c>
      <c r="C1363" s="523"/>
      <c r="D1363" s="524" t="s">
        <v>3559</v>
      </c>
      <c r="E1363" s="525" t="s">
        <v>3560</v>
      </c>
      <c r="F1363" s="524" t="s">
        <v>2497</v>
      </c>
      <c r="G1363" s="525" t="s">
        <v>3952</v>
      </c>
      <c r="H1363" s="524" t="s">
        <v>4214</v>
      </c>
      <c r="I1363" s="525" t="s">
        <v>4215</v>
      </c>
      <c r="J1363" s="524" t="s">
        <v>2224</v>
      </c>
      <c r="K1363" s="527" t="s">
        <v>4196</v>
      </c>
      <c r="L1363" s="524" t="s">
        <v>1924</v>
      </c>
      <c r="M1363" s="527"/>
      <c r="N1363" s="524" t="s">
        <v>1924</v>
      </c>
      <c r="O1363" s="527"/>
      <c r="P1363" s="524" t="s">
        <v>1924</v>
      </c>
      <c r="Q1363" s="527"/>
      <c r="R1363" s="524" t="s">
        <v>1924</v>
      </c>
      <c r="S1363" s="527"/>
      <c r="T1363" s="524" t="s">
        <v>2733</v>
      </c>
      <c r="U1363" s="527" t="s">
        <v>3956</v>
      </c>
      <c r="V1363" s="524" t="s">
        <v>1924</v>
      </c>
      <c r="W1363" s="527"/>
      <c r="X1363" s="524" t="s">
        <v>1924</v>
      </c>
      <c r="Y1363" s="527"/>
      <c r="Z1363" s="528"/>
      <c r="AA1363" s="528" t="s">
        <v>3973</v>
      </c>
      <c r="AB1363" s="528"/>
      <c r="AC1363" s="528"/>
      <c r="AD1363" s="528"/>
      <c r="AE1363" s="528"/>
      <c r="AF1363" s="528"/>
      <c r="AG1363" s="528"/>
      <c r="AH1363" s="528"/>
      <c r="AI1363" s="529" t="s">
        <v>2538</v>
      </c>
      <c r="AJ1363" s="529" t="s">
        <v>2538</v>
      </c>
      <c r="AK1363" s="523" t="s">
        <v>4216</v>
      </c>
      <c r="AL1363" s="523" t="s">
        <v>4213</v>
      </c>
    </row>
    <row r="1364" spans="1:38" ht="17.25" customHeight="1">
      <c r="A1364" s="518" t="str">
        <f t="shared" si="21"/>
        <v xml:space="preserve">A04AR123-00002 Finishing Work Door &amp; Window Work Wood Door w/ Wood Frame (UoM: EA) Double Door     w/ Hardware &amp; Accessories  </v>
      </c>
      <c r="B1364" s="523" t="s">
        <v>4217</v>
      </c>
      <c r="C1364" s="523"/>
      <c r="D1364" s="524" t="s">
        <v>3559</v>
      </c>
      <c r="E1364" s="525" t="s">
        <v>3560</v>
      </c>
      <c r="F1364" s="524" t="s">
        <v>2497</v>
      </c>
      <c r="G1364" s="525" t="s">
        <v>3952</v>
      </c>
      <c r="H1364" s="524" t="s">
        <v>4214</v>
      </c>
      <c r="I1364" s="525" t="s">
        <v>4215</v>
      </c>
      <c r="J1364" s="524" t="s">
        <v>2444</v>
      </c>
      <c r="K1364" s="527" t="s">
        <v>4199</v>
      </c>
      <c r="L1364" s="524" t="s">
        <v>1924</v>
      </c>
      <c r="M1364" s="527"/>
      <c r="N1364" s="524" t="s">
        <v>1924</v>
      </c>
      <c r="O1364" s="527"/>
      <c r="P1364" s="524" t="s">
        <v>1924</v>
      </c>
      <c r="Q1364" s="527"/>
      <c r="R1364" s="524" t="s">
        <v>1924</v>
      </c>
      <c r="S1364" s="527"/>
      <c r="T1364" s="524" t="s">
        <v>2733</v>
      </c>
      <c r="U1364" s="527" t="s">
        <v>3956</v>
      </c>
      <c r="V1364" s="524" t="s">
        <v>1924</v>
      </c>
      <c r="W1364" s="527"/>
      <c r="X1364" s="524" t="s">
        <v>1924</v>
      </c>
      <c r="Y1364" s="527"/>
      <c r="Z1364" s="528"/>
      <c r="AA1364" s="528" t="s">
        <v>3973</v>
      </c>
      <c r="AB1364" s="528"/>
      <c r="AC1364" s="528"/>
      <c r="AD1364" s="528"/>
      <c r="AE1364" s="528"/>
      <c r="AF1364" s="528"/>
      <c r="AG1364" s="528"/>
      <c r="AH1364" s="528"/>
      <c r="AI1364" s="529" t="s">
        <v>2538</v>
      </c>
      <c r="AJ1364" s="529" t="s">
        <v>2538</v>
      </c>
      <c r="AK1364" s="523" t="s">
        <v>4216</v>
      </c>
      <c r="AL1364" s="523" t="s">
        <v>4217</v>
      </c>
    </row>
    <row r="1365" spans="1:38" ht="17.25" customHeight="1">
      <c r="A1365" s="518" t="str">
        <f t="shared" si="21"/>
        <v xml:space="preserve">A04AR124-00001 Finishing Work Door &amp; Window Work Wood Door w/ Wood Frame &amp; Vision Panel for Each Leaf (UoM: M2)      w/ Hardware &amp; Accessories  </v>
      </c>
      <c r="B1365" s="523" t="s">
        <v>4218</v>
      </c>
      <c r="C1365" s="523"/>
      <c r="D1365" s="524" t="s">
        <v>3559</v>
      </c>
      <c r="E1365" s="525" t="s">
        <v>3560</v>
      </c>
      <c r="F1365" s="524" t="s">
        <v>2497</v>
      </c>
      <c r="G1365" s="525" t="s">
        <v>3952</v>
      </c>
      <c r="H1365" s="524" t="s">
        <v>4219</v>
      </c>
      <c r="I1365" s="525" t="s">
        <v>4220</v>
      </c>
      <c r="J1365" s="524" t="s">
        <v>1924</v>
      </c>
      <c r="K1365" s="527"/>
      <c r="L1365" s="524" t="s">
        <v>1924</v>
      </c>
      <c r="M1365" s="527"/>
      <c r="N1365" s="524" t="s">
        <v>1924</v>
      </c>
      <c r="O1365" s="527"/>
      <c r="P1365" s="524" t="s">
        <v>1924</v>
      </c>
      <c r="Q1365" s="527"/>
      <c r="R1365" s="524" t="s">
        <v>1924</v>
      </c>
      <c r="S1365" s="527"/>
      <c r="T1365" s="524" t="s">
        <v>2733</v>
      </c>
      <c r="U1365" s="527" t="s">
        <v>3956</v>
      </c>
      <c r="V1365" s="524" t="s">
        <v>1924</v>
      </c>
      <c r="W1365" s="527"/>
      <c r="X1365" s="524" t="s">
        <v>1924</v>
      </c>
      <c r="Y1365" s="527"/>
      <c r="Z1365" s="528"/>
      <c r="AA1365" s="556"/>
      <c r="AB1365" s="528"/>
      <c r="AC1365" s="528"/>
      <c r="AD1365" s="528"/>
      <c r="AE1365" s="528"/>
      <c r="AF1365" s="528"/>
      <c r="AG1365" s="528"/>
      <c r="AH1365" s="528"/>
      <c r="AI1365" s="529" t="s">
        <v>1792</v>
      </c>
      <c r="AJ1365" s="529" t="s">
        <v>1792</v>
      </c>
      <c r="AK1365" s="523" t="s">
        <v>4221</v>
      </c>
      <c r="AL1365" s="523" t="s">
        <v>4218</v>
      </c>
    </row>
    <row r="1366" spans="1:38" ht="17.25" customHeight="1">
      <c r="A1366" s="518" t="str">
        <f t="shared" si="21"/>
        <v xml:space="preserve">A04AR125-00001 Finishing Work Door &amp; Window Work Wood Door w/ Wood Frame &amp; Vision Panel for Each Leaf (UoM: EA) Single Door     w/ Hardware &amp; Accessories  </v>
      </c>
      <c r="B1366" s="523" t="s">
        <v>4222</v>
      </c>
      <c r="C1366" s="523"/>
      <c r="D1366" s="524" t="s">
        <v>3559</v>
      </c>
      <c r="E1366" s="525" t="s">
        <v>3560</v>
      </c>
      <c r="F1366" s="524" t="s">
        <v>2497</v>
      </c>
      <c r="G1366" s="525" t="s">
        <v>3952</v>
      </c>
      <c r="H1366" s="524" t="s">
        <v>4223</v>
      </c>
      <c r="I1366" s="525" t="s">
        <v>4224</v>
      </c>
      <c r="J1366" s="524" t="s">
        <v>2224</v>
      </c>
      <c r="K1366" s="527" t="s">
        <v>4196</v>
      </c>
      <c r="L1366" s="524" t="s">
        <v>1924</v>
      </c>
      <c r="M1366" s="527"/>
      <c r="N1366" s="524" t="s">
        <v>1924</v>
      </c>
      <c r="O1366" s="527"/>
      <c r="P1366" s="524" t="s">
        <v>1924</v>
      </c>
      <c r="Q1366" s="527"/>
      <c r="R1366" s="524" t="s">
        <v>1924</v>
      </c>
      <c r="S1366" s="527"/>
      <c r="T1366" s="524" t="s">
        <v>2733</v>
      </c>
      <c r="U1366" s="527" t="s">
        <v>3956</v>
      </c>
      <c r="V1366" s="524" t="s">
        <v>1924</v>
      </c>
      <c r="W1366" s="527"/>
      <c r="X1366" s="524" t="s">
        <v>1924</v>
      </c>
      <c r="Y1366" s="527"/>
      <c r="Z1366" s="528"/>
      <c r="AA1366" s="528" t="s">
        <v>3973</v>
      </c>
      <c r="AB1366" s="528"/>
      <c r="AC1366" s="528"/>
      <c r="AD1366" s="528"/>
      <c r="AE1366" s="528"/>
      <c r="AF1366" s="528"/>
      <c r="AG1366" s="528"/>
      <c r="AH1366" s="528"/>
      <c r="AI1366" s="529" t="s">
        <v>2538</v>
      </c>
      <c r="AJ1366" s="529" t="s">
        <v>2538</v>
      </c>
      <c r="AK1366" s="523" t="s">
        <v>4225</v>
      </c>
      <c r="AL1366" s="523" t="s">
        <v>4222</v>
      </c>
    </row>
    <row r="1367" spans="1:38" ht="17.25" customHeight="1">
      <c r="A1367" s="518" t="str">
        <f t="shared" si="21"/>
        <v xml:space="preserve">A04AR125-00002 Finishing Work Door &amp; Window Work Wood Door w/ Wood Frame &amp; Vision Panel for Each Leaf (UoM: EA) Double Door     w/ Hardware &amp; Accessories  </v>
      </c>
      <c r="B1367" s="523" t="s">
        <v>4226</v>
      </c>
      <c r="C1367" s="523"/>
      <c r="D1367" s="524" t="s">
        <v>3559</v>
      </c>
      <c r="E1367" s="525" t="s">
        <v>3560</v>
      </c>
      <c r="F1367" s="524" t="s">
        <v>2497</v>
      </c>
      <c r="G1367" s="525" t="s">
        <v>3952</v>
      </c>
      <c r="H1367" s="524" t="s">
        <v>4223</v>
      </c>
      <c r="I1367" s="525" t="s">
        <v>4224</v>
      </c>
      <c r="J1367" s="524" t="s">
        <v>2444</v>
      </c>
      <c r="K1367" s="527" t="s">
        <v>4199</v>
      </c>
      <c r="L1367" s="524" t="s">
        <v>1924</v>
      </c>
      <c r="M1367" s="527"/>
      <c r="N1367" s="524" t="s">
        <v>1924</v>
      </c>
      <c r="O1367" s="527"/>
      <c r="P1367" s="524" t="s">
        <v>1924</v>
      </c>
      <c r="Q1367" s="527"/>
      <c r="R1367" s="524" t="s">
        <v>1924</v>
      </c>
      <c r="S1367" s="527"/>
      <c r="T1367" s="524" t="s">
        <v>2733</v>
      </c>
      <c r="U1367" s="527" t="s">
        <v>3956</v>
      </c>
      <c r="V1367" s="524" t="s">
        <v>1924</v>
      </c>
      <c r="W1367" s="527"/>
      <c r="X1367" s="524" t="s">
        <v>1924</v>
      </c>
      <c r="Y1367" s="527"/>
      <c r="Z1367" s="528"/>
      <c r="AA1367" s="528" t="s">
        <v>3973</v>
      </c>
      <c r="AB1367" s="528"/>
      <c r="AC1367" s="528"/>
      <c r="AD1367" s="528"/>
      <c r="AE1367" s="528"/>
      <c r="AF1367" s="528"/>
      <c r="AG1367" s="528"/>
      <c r="AH1367" s="528"/>
      <c r="AI1367" s="529" t="s">
        <v>2538</v>
      </c>
      <c r="AJ1367" s="529" t="s">
        <v>2538</v>
      </c>
      <c r="AK1367" s="523" t="s">
        <v>4225</v>
      </c>
      <c r="AL1367" s="523" t="s">
        <v>4226</v>
      </c>
    </row>
    <row r="1368" spans="1:38" ht="17.25" customHeight="1">
      <c r="A1368" s="518" t="str">
        <f t="shared" si="21"/>
        <v xml:space="preserve">A04AR126-00001 Finishing Work Door &amp; Window Work Steel Roll Up Door w/ Steel Frame (UoM: M2) Fire Protective Rating: N/A, Motorized Type     w/ Hardware &amp; Accessories  </v>
      </c>
      <c r="B1368" s="523" t="s">
        <v>4227</v>
      </c>
      <c r="C1368" s="523"/>
      <c r="D1368" s="524" t="s">
        <v>3559</v>
      </c>
      <c r="E1368" s="525" t="s">
        <v>3560</v>
      </c>
      <c r="F1368" s="524" t="s">
        <v>2497</v>
      </c>
      <c r="G1368" s="525" t="s">
        <v>3952</v>
      </c>
      <c r="H1368" s="524" t="s">
        <v>4228</v>
      </c>
      <c r="I1368" s="525" t="s">
        <v>4229</v>
      </c>
      <c r="J1368" s="524" t="s">
        <v>2447</v>
      </c>
      <c r="K1368" s="527" t="s">
        <v>4230</v>
      </c>
      <c r="L1368" s="524" t="s">
        <v>1924</v>
      </c>
      <c r="M1368" s="527"/>
      <c r="N1368" s="524" t="s">
        <v>1924</v>
      </c>
      <c r="O1368" s="527"/>
      <c r="P1368" s="524" t="s">
        <v>1924</v>
      </c>
      <c r="Q1368" s="527"/>
      <c r="R1368" s="524" t="s">
        <v>1924</v>
      </c>
      <c r="S1368" s="527"/>
      <c r="T1368" s="524" t="s">
        <v>2733</v>
      </c>
      <c r="U1368" s="527" t="s">
        <v>3956</v>
      </c>
      <c r="V1368" s="524" t="s">
        <v>1924</v>
      </c>
      <c r="W1368" s="527"/>
      <c r="X1368" s="524" t="s">
        <v>1924</v>
      </c>
      <c r="Y1368" s="527"/>
      <c r="Z1368" s="528"/>
      <c r="AA1368" s="556"/>
      <c r="AB1368" s="528"/>
      <c r="AC1368" s="528"/>
      <c r="AD1368" s="528"/>
      <c r="AE1368" s="528"/>
      <c r="AF1368" s="528"/>
      <c r="AG1368" s="528"/>
      <c r="AH1368" s="528"/>
      <c r="AI1368" s="529" t="s">
        <v>1792</v>
      </c>
      <c r="AJ1368" s="529" t="s">
        <v>1792</v>
      </c>
      <c r="AK1368" s="523" t="s">
        <v>4231</v>
      </c>
      <c r="AL1368" s="523" t="s">
        <v>4227</v>
      </c>
    </row>
    <row r="1369" spans="1:38" ht="17.25" customHeight="1">
      <c r="A1369" s="518" t="str">
        <f t="shared" si="21"/>
        <v xml:space="preserve">A04AR126-00002 Finishing Work Door &amp; Window Work Steel Roll Up Door w/ Steel Frame (UoM: M2) Fire Protective Rating: N/A, Manual Type     w/ Hardware &amp; Accessories  </v>
      </c>
      <c r="B1369" s="523" t="s">
        <v>4232</v>
      </c>
      <c r="C1369" s="523"/>
      <c r="D1369" s="524" t="s">
        <v>3559</v>
      </c>
      <c r="E1369" s="525" t="s">
        <v>3560</v>
      </c>
      <c r="F1369" s="524" t="s">
        <v>2497</v>
      </c>
      <c r="G1369" s="525" t="s">
        <v>3952</v>
      </c>
      <c r="H1369" s="524" t="s">
        <v>4228</v>
      </c>
      <c r="I1369" s="525" t="s">
        <v>4229</v>
      </c>
      <c r="J1369" s="524" t="s">
        <v>2452</v>
      </c>
      <c r="K1369" s="527" t="s">
        <v>4233</v>
      </c>
      <c r="L1369" s="524" t="s">
        <v>1924</v>
      </c>
      <c r="M1369" s="527"/>
      <c r="N1369" s="524" t="s">
        <v>1924</v>
      </c>
      <c r="O1369" s="527"/>
      <c r="P1369" s="524" t="s">
        <v>1924</v>
      </c>
      <c r="Q1369" s="527"/>
      <c r="R1369" s="524" t="s">
        <v>1924</v>
      </c>
      <c r="S1369" s="527"/>
      <c r="T1369" s="524" t="s">
        <v>2733</v>
      </c>
      <c r="U1369" s="527" t="s">
        <v>3956</v>
      </c>
      <c r="V1369" s="524" t="s">
        <v>1924</v>
      </c>
      <c r="W1369" s="527"/>
      <c r="X1369" s="524" t="s">
        <v>1924</v>
      </c>
      <c r="Y1369" s="527"/>
      <c r="Z1369" s="528"/>
      <c r="AA1369" s="556"/>
      <c r="AB1369" s="528"/>
      <c r="AC1369" s="528"/>
      <c r="AD1369" s="528"/>
      <c r="AE1369" s="528"/>
      <c r="AF1369" s="528"/>
      <c r="AG1369" s="528"/>
      <c r="AH1369" s="528"/>
      <c r="AI1369" s="529" t="s">
        <v>1792</v>
      </c>
      <c r="AJ1369" s="529" t="s">
        <v>1792</v>
      </c>
      <c r="AK1369" s="523" t="s">
        <v>4231</v>
      </c>
      <c r="AL1369" s="523" t="s">
        <v>4232</v>
      </c>
    </row>
    <row r="1370" spans="1:38" ht="17.25" customHeight="1">
      <c r="A1370" s="518" t="str">
        <f t="shared" si="21"/>
        <v xml:space="preserve">A04AR126-00003 Finishing Work Door &amp; Window Work Steel Roll Up Door w/ Steel Frame (UoM: M2) Fire Protective Rating: 0.5-hr, Motorized Type     w/ Hardware &amp; Accessories  </v>
      </c>
      <c r="B1370" s="523" t="s">
        <v>4234</v>
      </c>
      <c r="C1370" s="523"/>
      <c r="D1370" s="524" t="s">
        <v>3559</v>
      </c>
      <c r="E1370" s="525" t="s">
        <v>3560</v>
      </c>
      <c r="F1370" s="524" t="s">
        <v>2497</v>
      </c>
      <c r="G1370" s="525" t="s">
        <v>3952</v>
      </c>
      <c r="H1370" s="524" t="s">
        <v>4228</v>
      </c>
      <c r="I1370" s="525" t="s">
        <v>4229</v>
      </c>
      <c r="J1370" s="524" t="s">
        <v>2456</v>
      </c>
      <c r="K1370" s="527" t="s">
        <v>4235</v>
      </c>
      <c r="L1370" s="524" t="s">
        <v>1924</v>
      </c>
      <c r="M1370" s="527"/>
      <c r="N1370" s="524" t="s">
        <v>1924</v>
      </c>
      <c r="O1370" s="527"/>
      <c r="P1370" s="524" t="s">
        <v>1924</v>
      </c>
      <c r="Q1370" s="527"/>
      <c r="R1370" s="524" t="s">
        <v>1924</v>
      </c>
      <c r="S1370" s="527"/>
      <c r="T1370" s="524" t="s">
        <v>2733</v>
      </c>
      <c r="U1370" s="527" t="s">
        <v>3956</v>
      </c>
      <c r="V1370" s="524" t="s">
        <v>1924</v>
      </c>
      <c r="W1370" s="527"/>
      <c r="X1370" s="524" t="s">
        <v>1924</v>
      </c>
      <c r="Y1370" s="527"/>
      <c r="Z1370" s="528"/>
      <c r="AA1370" s="556"/>
      <c r="AB1370" s="528"/>
      <c r="AC1370" s="528"/>
      <c r="AD1370" s="528"/>
      <c r="AE1370" s="528"/>
      <c r="AF1370" s="528"/>
      <c r="AG1370" s="528"/>
      <c r="AH1370" s="528"/>
      <c r="AI1370" s="529" t="s">
        <v>1792</v>
      </c>
      <c r="AJ1370" s="529" t="s">
        <v>1792</v>
      </c>
      <c r="AK1370" s="523" t="s">
        <v>4231</v>
      </c>
      <c r="AL1370" s="523" t="s">
        <v>4234</v>
      </c>
    </row>
    <row r="1371" spans="1:38" ht="17.25" customHeight="1">
      <c r="A1371" s="518" t="str">
        <f t="shared" si="21"/>
        <v xml:space="preserve">A04AR126-00004 Finishing Work Door &amp; Window Work Steel Roll Up Door w/ Steel Frame (UoM: M2) Fire Protective Rating: 0.5-hr, Manual Type     w/ Hardware &amp; Accessories  </v>
      </c>
      <c r="B1371" s="523" t="s">
        <v>4236</v>
      </c>
      <c r="C1371" s="523"/>
      <c r="D1371" s="524" t="s">
        <v>3559</v>
      </c>
      <c r="E1371" s="525" t="s">
        <v>3560</v>
      </c>
      <c r="F1371" s="524" t="s">
        <v>2497</v>
      </c>
      <c r="G1371" s="525" t="s">
        <v>3952</v>
      </c>
      <c r="H1371" s="524" t="s">
        <v>4228</v>
      </c>
      <c r="I1371" s="525" t="s">
        <v>4229</v>
      </c>
      <c r="J1371" s="524" t="s">
        <v>2491</v>
      </c>
      <c r="K1371" s="527" t="s">
        <v>4237</v>
      </c>
      <c r="L1371" s="524" t="s">
        <v>1924</v>
      </c>
      <c r="M1371" s="527"/>
      <c r="N1371" s="524" t="s">
        <v>1924</v>
      </c>
      <c r="O1371" s="527"/>
      <c r="P1371" s="524" t="s">
        <v>1924</v>
      </c>
      <c r="Q1371" s="527"/>
      <c r="R1371" s="524" t="s">
        <v>1924</v>
      </c>
      <c r="S1371" s="527"/>
      <c r="T1371" s="524" t="s">
        <v>2733</v>
      </c>
      <c r="U1371" s="527" t="s">
        <v>3956</v>
      </c>
      <c r="V1371" s="524" t="s">
        <v>1924</v>
      </c>
      <c r="W1371" s="527"/>
      <c r="X1371" s="524" t="s">
        <v>1924</v>
      </c>
      <c r="Y1371" s="527"/>
      <c r="Z1371" s="528"/>
      <c r="AA1371" s="556"/>
      <c r="AB1371" s="528"/>
      <c r="AC1371" s="528"/>
      <c r="AD1371" s="528"/>
      <c r="AE1371" s="528"/>
      <c r="AF1371" s="528"/>
      <c r="AG1371" s="528"/>
      <c r="AH1371" s="528"/>
      <c r="AI1371" s="529" t="s">
        <v>1792</v>
      </c>
      <c r="AJ1371" s="529" t="s">
        <v>1792</v>
      </c>
      <c r="AK1371" s="523" t="s">
        <v>4231</v>
      </c>
      <c r="AL1371" s="523" t="s">
        <v>4236</v>
      </c>
    </row>
    <row r="1372" spans="1:38" ht="17.25" customHeight="1">
      <c r="A1372" s="518" t="str">
        <f t="shared" si="21"/>
        <v xml:space="preserve">A04AR126-00005 Finishing Work Door &amp; Window Work Steel Roll Up Door w/ Steel Frame (UoM: M2) Fire Protective Rating: 1-hr, Motorized Type     w/ Hardware &amp; Accessories  </v>
      </c>
      <c r="B1372" s="523" t="s">
        <v>4238</v>
      </c>
      <c r="C1372" s="523"/>
      <c r="D1372" s="524" t="s">
        <v>3559</v>
      </c>
      <c r="E1372" s="525" t="s">
        <v>3560</v>
      </c>
      <c r="F1372" s="524" t="s">
        <v>2497</v>
      </c>
      <c r="G1372" s="525" t="s">
        <v>3952</v>
      </c>
      <c r="H1372" s="524" t="s">
        <v>4228</v>
      </c>
      <c r="I1372" s="525" t="s">
        <v>4229</v>
      </c>
      <c r="J1372" s="524" t="s">
        <v>2494</v>
      </c>
      <c r="K1372" s="527" t="s">
        <v>4239</v>
      </c>
      <c r="L1372" s="524" t="s">
        <v>1924</v>
      </c>
      <c r="M1372" s="527"/>
      <c r="N1372" s="524" t="s">
        <v>1924</v>
      </c>
      <c r="O1372" s="527"/>
      <c r="P1372" s="524" t="s">
        <v>1924</v>
      </c>
      <c r="Q1372" s="527"/>
      <c r="R1372" s="524" t="s">
        <v>1924</v>
      </c>
      <c r="S1372" s="527"/>
      <c r="T1372" s="524" t="s">
        <v>2733</v>
      </c>
      <c r="U1372" s="527" t="s">
        <v>3956</v>
      </c>
      <c r="V1372" s="524" t="s">
        <v>1924</v>
      </c>
      <c r="W1372" s="527"/>
      <c r="X1372" s="524" t="s">
        <v>1924</v>
      </c>
      <c r="Y1372" s="527"/>
      <c r="Z1372" s="528"/>
      <c r="AA1372" s="556"/>
      <c r="AB1372" s="528"/>
      <c r="AC1372" s="528"/>
      <c r="AD1372" s="528"/>
      <c r="AE1372" s="528"/>
      <c r="AF1372" s="528"/>
      <c r="AG1372" s="528"/>
      <c r="AH1372" s="528"/>
      <c r="AI1372" s="529" t="s">
        <v>1792</v>
      </c>
      <c r="AJ1372" s="529" t="s">
        <v>1792</v>
      </c>
      <c r="AK1372" s="523" t="s">
        <v>4231</v>
      </c>
      <c r="AL1372" s="523" t="s">
        <v>4238</v>
      </c>
    </row>
    <row r="1373" spans="1:38" ht="17.25" customHeight="1">
      <c r="A1373" s="518" t="str">
        <f t="shared" si="21"/>
        <v xml:space="preserve">A04AR126-00006 Finishing Work Door &amp; Window Work Steel Roll Up Door w/ Steel Frame (UoM: M2) Fire Protective Rating: 1-hr, Manual Type     w/ Hardware &amp; Accessories  </v>
      </c>
      <c r="B1373" s="523" t="s">
        <v>4240</v>
      </c>
      <c r="C1373" s="523"/>
      <c r="D1373" s="524" t="s">
        <v>3559</v>
      </c>
      <c r="E1373" s="525" t="s">
        <v>3560</v>
      </c>
      <c r="F1373" s="524" t="s">
        <v>2497</v>
      </c>
      <c r="G1373" s="525" t="s">
        <v>3952</v>
      </c>
      <c r="H1373" s="524" t="s">
        <v>4228</v>
      </c>
      <c r="I1373" s="525" t="s">
        <v>4229</v>
      </c>
      <c r="J1373" s="524" t="s">
        <v>2497</v>
      </c>
      <c r="K1373" s="527" t="s">
        <v>4241</v>
      </c>
      <c r="L1373" s="524" t="s">
        <v>1924</v>
      </c>
      <c r="M1373" s="527"/>
      <c r="N1373" s="524" t="s">
        <v>1924</v>
      </c>
      <c r="O1373" s="527"/>
      <c r="P1373" s="524" t="s">
        <v>1924</v>
      </c>
      <c r="Q1373" s="527"/>
      <c r="R1373" s="524" t="s">
        <v>1924</v>
      </c>
      <c r="S1373" s="527"/>
      <c r="T1373" s="524" t="s">
        <v>2733</v>
      </c>
      <c r="U1373" s="527" t="s">
        <v>3956</v>
      </c>
      <c r="V1373" s="524" t="s">
        <v>1924</v>
      </c>
      <c r="W1373" s="527"/>
      <c r="X1373" s="524" t="s">
        <v>1924</v>
      </c>
      <c r="Y1373" s="527"/>
      <c r="Z1373" s="528"/>
      <c r="AA1373" s="556"/>
      <c r="AB1373" s="528"/>
      <c r="AC1373" s="528"/>
      <c r="AD1373" s="528"/>
      <c r="AE1373" s="528"/>
      <c r="AF1373" s="528"/>
      <c r="AG1373" s="528"/>
      <c r="AH1373" s="528"/>
      <c r="AI1373" s="529" t="s">
        <v>1792</v>
      </c>
      <c r="AJ1373" s="529" t="s">
        <v>1792</v>
      </c>
      <c r="AK1373" s="523" t="s">
        <v>4231</v>
      </c>
      <c r="AL1373" s="523" t="s">
        <v>4240</v>
      </c>
    </row>
    <row r="1374" spans="1:38" ht="17.25" customHeight="1">
      <c r="A1374" s="518" t="str">
        <f t="shared" si="21"/>
        <v xml:space="preserve">A04AR126-00007 Finishing Work Door &amp; Window Work Steel Roll Up Door w/ Steel Frame (UoM: M2) Fire Protective Rating: 1.5-hrs, Motorized Type     w/ Hardware &amp; Accessories  </v>
      </c>
      <c r="B1374" s="523" t="s">
        <v>4242</v>
      </c>
      <c r="C1374" s="523"/>
      <c r="D1374" s="524" t="s">
        <v>3559</v>
      </c>
      <c r="E1374" s="525" t="s">
        <v>3560</v>
      </c>
      <c r="F1374" s="524" t="s">
        <v>2497</v>
      </c>
      <c r="G1374" s="525" t="s">
        <v>3952</v>
      </c>
      <c r="H1374" s="524" t="s">
        <v>4228</v>
      </c>
      <c r="I1374" s="525" t="s">
        <v>4229</v>
      </c>
      <c r="J1374" s="524" t="s">
        <v>2500</v>
      </c>
      <c r="K1374" s="527" t="s">
        <v>4243</v>
      </c>
      <c r="L1374" s="524" t="s">
        <v>1924</v>
      </c>
      <c r="M1374" s="527"/>
      <c r="N1374" s="524" t="s">
        <v>1924</v>
      </c>
      <c r="O1374" s="527"/>
      <c r="P1374" s="524" t="s">
        <v>1924</v>
      </c>
      <c r="Q1374" s="527"/>
      <c r="R1374" s="524" t="s">
        <v>1924</v>
      </c>
      <c r="S1374" s="527"/>
      <c r="T1374" s="524" t="s">
        <v>2733</v>
      </c>
      <c r="U1374" s="527" t="s">
        <v>3956</v>
      </c>
      <c r="V1374" s="524" t="s">
        <v>1924</v>
      </c>
      <c r="W1374" s="527"/>
      <c r="X1374" s="524" t="s">
        <v>1924</v>
      </c>
      <c r="Y1374" s="527"/>
      <c r="Z1374" s="528"/>
      <c r="AA1374" s="556"/>
      <c r="AB1374" s="528"/>
      <c r="AC1374" s="528"/>
      <c r="AD1374" s="528"/>
      <c r="AE1374" s="528"/>
      <c r="AF1374" s="528"/>
      <c r="AG1374" s="528"/>
      <c r="AH1374" s="528"/>
      <c r="AI1374" s="529" t="s">
        <v>1792</v>
      </c>
      <c r="AJ1374" s="529" t="s">
        <v>1792</v>
      </c>
      <c r="AK1374" s="523" t="s">
        <v>4231</v>
      </c>
      <c r="AL1374" s="523" t="s">
        <v>4242</v>
      </c>
    </row>
    <row r="1375" spans="1:38" ht="17.25" customHeight="1">
      <c r="A1375" s="518" t="str">
        <f t="shared" si="21"/>
        <v xml:space="preserve">A04AR126-00008 Finishing Work Door &amp; Window Work Steel Roll Up Door w/ Steel Frame (UoM: M2) Fire Protective Rating: 1.5-hrs, Manual Type     w/ Hardware &amp; Accessories  </v>
      </c>
      <c r="B1375" s="523" t="s">
        <v>4244</v>
      </c>
      <c r="C1375" s="523"/>
      <c r="D1375" s="524" t="s">
        <v>3559</v>
      </c>
      <c r="E1375" s="525" t="s">
        <v>3560</v>
      </c>
      <c r="F1375" s="524" t="s">
        <v>2497</v>
      </c>
      <c r="G1375" s="525" t="s">
        <v>3952</v>
      </c>
      <c r="H1375" s="524" t="s">
        <v>4228</v>
      </c>
      <c r="I1375" s="525" t="s">
        <v>4229</v>
      </c>
      <c r="J1375" s="524" t="s">
        <v>4245</v>
      </c>
      <c r="K1375" s="527" t="s">
        <v>4246</v>
      </c>
      <c r="L1375" s="524" t="s">
        <v>1924</v>
      </c>
      <c r="M1375" s="527"/>
      <c r="N1375" s="524" t="s">
        <v>1924</v>
      </c>
      <c r="O1375" s="527"/>
      <c r="P1375" s="524" t="s">
        <v>1924</v>
      </c>
      <c r="Q1375" s="527"/>
      <c r="R1375" s="524" t="s">
        <v>1924</v>
      </c>
      <c r="S1375" s="527"/>
      <c r="T1375" s="524" t="s">
        <v>2733</v>
      </c>
      <c r="U1375" s="527" t="s">
        <v>3956</v>
      </c>
      <c r="V1375" s="524" t="s">
        <v>1924</v>
      </c>
      <c r="W1375" s="527"/>
      <c r="X1375" s="524" t="s">
        <v>1924</v>
      </c>
      <c r="Y1375" s="527"/>
      <c r="Z1375" s="528"/>
      <c r="AA1375" s="556"/>
      <c r="AB1375" s="528"/>
      <c r="AC1375" s="528"/>
      <c r="AD1375" s="528"/>
      <c r="AE1375" s="528"/>
      <c r="AF1375" s="528"/>
      <c r="AG1375" s="528"/>
      <c r="AH1375" s="528"/>
      <c r="AI1375" s="529" t="s">
        <v>1792</v>
      </c>
      <c r="AJ1375" s="529" t="s">
        <v>1792</v>
      </c>
      <c r="AK1375" s="523" t="s">
        <v>4231</v>
      </c>
      <c r="AL1375" s="523" t="s">
        <v>4244</v>
      </c>
    </row>
    <row r="1376" spans="1:38" ht="17.25" customHeight="1">
      <c r="A1376" s="518" t="str">
        <f t="shared" si="21"/>
        <v xml:space="preserve">A04AR126-00009 Finishing Work Door &amp; Window Work Steel Roll Up Door w/ Steel Frame (UoM: M2) Fire Protective Rating: 2-hrs, Motorized Type     w/ Hardware &amp; Accessories  </v>
      </c>
      <c r="B1376" s="523" t="s">
        <v>4247</v>
      </c>
      <c r="C1376" s="523"/>
      <c r="D1376" s="524" t="s">
        <v>3559</v>
      </c>
      <c r="E1376" s="525" t="s">
        <v>3560</v>
      </c>
      <c r="F1376" s="524" t="s">
        <v>2497</v>
      </c>
      <c r="G1376" s="525" t="s">
        <v>3952</v>
      </c>
      <c r="H1376" s="524" t="s">
        <v>4228</v>
      </c>
      <c r="I1376" s="525" t="s">
        <v>4229</v>
      </c>
      <c r="J1376" s="524" t="s">
        <v>2707</v>
      </c>
      <c r="K1376" s="527" t="s">
        <v>4248</v>
      </c>
      <c r="L1376" s="524" t="s">
        <v>1924</v>
      </c>
      <c r="M1376" s="527"/>
      <c r="N1376" s="524" t="s">
        <v>1924</v>
      </c>
      <c r="O1376" s="527"/>
      <c r="P1376" s="524" t="s">
        <v>1924</v>
      </c>
      <c r="Q1376" s="527"/>
      <c r="R1376" s="524" t="s">
        <v>1924</v>
      </c>
      <c r="S1376" s="527"/>
      <c r="T1376" s="524" t="s">
        <v>2733</v>
      </c>
      <c r="U1376" s="527" t="s">
        <v>3956</v>
      </c>
      <c r="V1376" s="524" t="s">
        <v>1924</v>
      </c>
      <c r="W1376" s="527"/>
      <c r="X1376" s="524" t="s">
        <v>1924</v>
      </c>
      <c r="Y1376" s="527"/>
      <c r="Z1376" s="528"/>
      <c r="AA1376" s="556"/>
      <c r="AB1376" s="528"/>
      <c r="AC1376" s="528"/>
      <c r="AD1376" s="528"/>
      <c r="AE1376" s="528"/>
      <c r="AF1376" s="528"/>
      <c r="AG1376" s="528"/>
      <c r="AH1376" s="528"/>
      <c r="AI1376" s="529" t="s">
        <v>1792</v>
      </c>
      <c r="AJ1376" s="529" t="s">
        <v>1792</v>
      </c>
      <c r="AK1376" s="523" t="s">
        <v>4231</v>
      </c>
      <c r="AL1376" s="523" t="s">
        <v>4247</v>
      </c>
    </row>
    <row r="1377" spans="1:38" ht="17.25" customHeight="1">
      <c r="A1377" s="518" t="str">
        <f t="shared" si="21"/>
        <v xml:space="preserve">A04AR126-00010 Finishing Work Door &amp; Window Work Steel Roll Up Door w/ Steel Frame (UoM: M2) Fire Protective Rating: 2-hrs, Manual Type     w/ Hardware &amp; Accessories  </v>
      </c>
      <c r="B1377" s="523" t="s">
        <v>4249</v>
      </c>
      <c r="C1377" s="523"/>
      <c r="D1377" s="524" t="s">
        <v>3559</v>
      </c>
      <c r="E1377" s="525" t="s">
        <v>3560</v>
      </c>
      <c r="F1377" s="524" t="s">
        <v>2497</v>
      </c>
      <c r="G1377" s="525" t="s">
        <v>3952</v>
      </c>
      <c r="H1377" s="524" t="s">
        <v>4228</v>
      </c>
      <c r="I1377" s="525" t="s">
        <v>4229</v>
      </c>
      <c r="J1377" s="524" t="s">
        <v>4250</v>
      </c>
      <c r="K1377" s="527" t="s">
        <v>4251</v>
      </c>
      <c r="L1377" s="524" t="s">
        <v>1924</v>
      </c>
      <c r="M1377" s="527"/>
      <c r="N1377" s="524" t="s">
        <v>1924</v>
      </c>
      <c r="O1377" s="527"/>
      <c r="P1377" s="524" t="s">
        <v>1924</v>
      </c>
      <c r="Q1377" s="527"/>
      <c r="R1377" s="524" t="s">
        <v>1924</v>
      </c>
      <c r="S1377" s="527"/>
      <c r="T1377" s="524" t="s">
        <v>2733</v>
      </c>
      <c r="U1377" s="527" t="s">
        <v>3956</v>
      </c>
      <c r="V1377" s="524" t="s">
        <v>1924</v>
      </c>
      <c r="W1377" s="527"/>
      <c r="X1377" s="524" t="s">
        <v>1924</v>
      </c>
      <c r="Y1377" s="527"/>
      <c r="Z1377" s="528"/>
      <c r="AA1377" s="556"/>
      <c r="AB1377" s="528"/>
      <c r="AC1377" s="528"/>
      <c r="AD1377" s="528"/>
      <c r="AE1377" s="528"/>
      <c r="AF1377" s="528"/>
      <c r="AG1377" s="528"/>
      <c r="AH1377" s="528"/>
      <c r="AI1377" s="529" t="s">
        <v>1792</v>
      </c>
      <c r="AJ1377" s="529" t="s">
        <v>1792</v>
      </c>
      <c r="AK1377" s="523" t="s">
        <v>4231</v>
      </c>
      <c r="AL1377" s="523" t="s">
        <v>4249</v>
      </c>
    </row>
    <row r="1378" spans="1:38" ht="17.25" customHeight="1">
      <c r="A1378" s="518" t="str">
        <f t="shared" si="21"/>
        <v xml:space="preserve">A04AR127-00001 Finishing Work Door &amp; Window Work Steel Roll Up Door w/ Steel Frame (UoM: EA) Fire Protective Rating: N/A, Motorized Type     w/ Hardware &amp; Accessories  </v>
      </c>
      <c r="B1378" s="523" t="s">
        <v>4252</v>
      </c>
      <c r="C1378" s="523"/>
      <c r="D1378" s="524" t="s">
        <v>3559</v>
      </c>
      <c r="E1378" s="525" t="s">
        <v>3560</v>
      </c>
      <c r="F1378" s="524" t="s">
        <v>2497</v>
      </c>
      <c r="G1378" s="525" t="s">
        <v>3952</v>
      </c>
      <c r="H1378" s="524" t="s">
        <v>4253</v>
      </c>
      <c r="I1378" s="525" t="s">
        <v>4254</v>
      </c>
      <c r="J1378" s="524" t="s">
        <v>2447</v>
      </c>
      <c r="K1378" s="527" t="s">
        <v>4230</v>
      </c>
      <c r="L1378" s="524" t="s">
        <v>1924</v>
      </c>
      <c r="M1378" s="527"/>
      <c r="N1378" s="524" t="s">
        <v>1924</v>
      </c>
      <c r="O1378" s="527"/>
      <c r="P1378" s="524" t="s">
        <v>1924</v>
      </c>
      <c r="Q1378" s="527"/>
      <c r="R1378" s="524" t="s">
        <v>1924</v>
      </c>
      <c r="S1378" s="527"/>
      <c r="T1378" s="524" t="s">
        <v>2733</v>
      </c>
      <c r="U1378" s="527" t="s">
        <v>3956</v>
      </c>
      <c r="V1378" s="524" t="s">
        <v>1924</v>
      </c>
      <c r="W1378" s="527"/>
      <c r="X1378" s="524" t="s">
        <v>1924</v>
      </c>
      <c r="Y1378" s="527"/>
      <c r="Z1378" s="528"/>
      <c r="AA1378" s="528" t="s">
        <v>3973</v>
      </c>
      <c r="AB1378" s="528"/>
      <c r="AC1378" s="528"/>
      <c r="AD1378" s="528"/>
      <c r="AE1378" s="528"/>
      <c r="AF1378" s="528"/>
      <c r="AG1378" s="528"/>
      <c r="AH1378" s="528"/>
      <c r="AI1378" s="529" t="s">
        <v>2538</v>
      </c>
      <c r="AJ1378" s="529" t="s">
        <v>2538</v>
      </c>
      <c r="AK1378" s="523" t="s">
        <v>4255</v>
      </c>
      <c r="AL1378" s="523" t="s">
        <v>4252</v>
      </c>
    </row>
    <row r="1379" spans="1:38" ht="17.25" customHeight="1">
      <c r="A1379" s="518" t="str">
        <f t="shared" si="21"/>
        <v xml:space="preserve">A04AR127-00002 Finishing Work Door &amp; Window Work Steel Roll Up Door w/ Steel Frame (UoM: EA) Fire Protective Rating: N/A, Manual Type     w/ Hardware &amp; Accessories  </v>
      </c>
      <c r="B1379" s="523" t="s">
        <v>4256</v>
      </c>
      <c r="C1379" s="523"/>
      <c r="D1379" s="524" t="s">
        <v>3559</v>
      </c>
      <c r="E1379" s="525" t="s">
        <v>3560</v>
      </c>
      <c r="F1379" s="524" t="s">
        <v>2497</v>
      </c>
      <c r="G1379" s="525" t="s">
        <v>3952</v>
      </c>
      <c r="H1379" s="524" t="s">
        <v>4253</v>
      </c>
      <c r="I1379" s="525" t="s">
        <v>4254</v>
      </c>
      <c r="J1379" s="524" t="s">
        <v>2452</v>
      </c>
      <c r="K1379" s="527" t="s">
        <v>4233</v>
      </c>
      <c r="L1379" s="524" t="s">
        <v>1924</v>
      </c>
      <c r="M1379" s="527"/>
      <c r="N1379" s="524" t="s">
        <v>1924</v>
      </c>
      <c r="O1379" s="527"/>
      <c r="P1379" s="524" t="s">
        <v>1924</v>
      </c>
      <c r="Q1379" s="527"/>
      <c r="R1379" s="524" t="s">
        <v>1924</v>
      </c>
      <c r="S1379" s="527"/>
      <c r="T1379" s="524" t="s">
        <v>2733</v>
      </c>
      <c r="U1379" s="527" t="s">
        <v>3956</v>
      </c>
      <c r="V1379" s="524" t="s">
        <v>1924</v>
      </c>
      <c r="W1379" s="527"/>
      <c r="X1379" s="524" t="s">
        <v>1924</v>
      </c>
      <c r="Y1379" s="527"/>
      <c r="Z1379" s="528"/>
      <c r="AA1379" s="528" t="s">
        <v>3973</v>
      </c>
      <c r="AB1379" s="528"/>
      <c r="AC1379" s="528"/>
      <c r="AD1379" s="528"/>
      <c r="AE1379" s="528"/>
      <c r="AF1379" s="528"/>
      <c r="AG1379" s="528"/>
      <c r="AH1379" s="528"/>
      <c r="AI1379" s="529" t="s">
        <v>2538</v>
      </c>
      <c r="AJ1379" s="529" t="s">
        <v>2538</v>
      </c>
      <c r="AK1379" s="523" t="s">
        <v>4255</v>
      </c>
      <c r="AL1379" s="523" t="s">
        <v>4256</v>
      </c>
    </row>
    <row r="1380" spans="1:38" ht="17.25" customHeight="1">
      <c r="A1380" s="518" t="str">
        <f t="shared" si="21"/>
        <v xml:space="preserve">A04AR127-00003 Finishing Work Door &amp; Window Work Steel Roll Up Door w/ Steel Frame (UoM: EA) Fire Protective Rating: 0.5-hr, Motorized Type     w/ Hardware &amp; Accessories  </v>
      </c>
      <c r="B1380" s="523" t="s">
        <v>4257</v>
      </c>
      <c r="C1380" s="523"/>
      <c r="D1380" s="524" t="s">
        <v>3559</v>
      </c>
      <c r="E1380" s="525" t="s">
        <v>3560</v>
      </c>
      <c r="F1380" s="524" t="s">
        <v>2497</v>
      </c>
      <c r="G1380" s="525" t="s">
        <v>3952</v>
      </c>
      <c r="H1380" s="524" t="s">
        <v>4253</v>
      </c>
      <c r="I1380" s="525" t="s">
        <v>4254</v>
      </c>
      <c r="J1380" s="524" t="s">
        <v>2456</v>
      </c>
      <c r="K1380" s="527" t="s">
        <v>4235</v>
      </c>
      <c r="L1380" s="524" t="s">
        <v>1924</v>
      </c>
      <c r="M1380" s="527"/>
      <c r="N1380" s="524" t="s">
        <v>1924</v>
      </c>
      <c r="O1380" s="527"/>
      <c r="P1380" s="524" t="s">
        <v>1924</v>
      </c>
      <c r="Q1380" s="527"/>
      <c r="R1380" s="524" t="s">
        <v>1924</v>
      </c>
      <c r="S1380" s="527"/>
      <c r="T1380" s="524" t="s">
        <v>2733</v>
      </c>
      <c r="U1380" s="527" t="s">
        <v>3956</v>
      </c>
      <c r="V1380" s="524" t="s">
        <v>1924</v>
      </c>
      <c r="W1380" s="527"/>
      <c r="X1380" s="524" t="s">
        <v>1924</v>
      </c>
      <c r="Y1380" s="527"/>
      <c r="Z1380" s="528"/>
      <c r="AA1380" s="528" t="s">
        <v>3973</v>
      </c>
      <c r="AB1380" s="528"/>
      <c r="AC1380" s="528"/>
      <c r="AD1380" s="528"/>
      <c r="AE1380" s="528"/>
      <c r="AF1380" s="528"/>
      <c r="AG1380" s="528"/>
      <c r="AH1380" s="528"/>
      <c r="AI1380" s="529" t="s">
        <v>2538</v>
      </c>
      <c r="AJ1380" s="529" t="s">
        <v>2538</v>
      </c>
      <c r="AK1380" s="523" t="s">
        <v>4255</v>
      </c>
      <c r="AL1380" s="523" t="s">
        <v>4257</v>
      </c>
    </row>
    <row r="1381" spans="1:38" ht="17.25" customHeight="1">
      <c r="A1381" s="518" t="str">
        <f t="shared" si="21"/>
        <v xml:space="preserve">A04AR127-00004 Finishing Work Door &amp; Window Work Steel Roll Up Door w/ Steel Frame (UoM: EA) Fire Protective Rating: 0.5-hr, Manual Type     w/ Hardware &amp; Accessories  </v>
      </c>
      <c r="B1381" s="523" t="s">
        <v>4258</v>
      </c>
      <c r="C1381" s="523"/>
      <c r="D1381" s="524" t="s">
        <v>3559</v>
      </c>
      <c r="E1381" s="525" t="s">
        <v>3560</v>
      </c>
      <c r="F1381" s="524" t="s">
        <v>2497</v>
      </c>
      <c r="G1381" s="525" t="s">
        <v>3952</v>
      </c>
      <c r="H1381" s="524" t="s">
        <v>4253</v>
      </c>
      <c r="I1381" s="525" t="s">
        <v>4254</v>
      </c>
      <c r="J1381" s="524" t="s">
        <v>2491</v>
      </c>
      <c r="K1381" s="527" t="s">
        <v>4237</v>
      </c>
      <c r="L1381" s="524" t="s">
        <v>1924</v>
      </c>
      <c r="M1381" s="527"/>
      <c r="N1381" s="524" t="s">
        <v>1924</v>
      </c>
      <c r="O1381" s="527"/>
      <c r="P1381" s="524" t="s">
        <v>1924</v>
      </c>
      <c r="Q1381" s="527"/>
      <c r="R1381" s="524" t="s">
        <v>1924</v>
      </c>
      <c r="S1381" s="527"/>
      <c r="T1381" s="524" t="s">
        <v>2733</v>
      </c>
      <c r="U1381" s="527" t="s">
        <v>3956</v>
      </c>
      <c r="V1381" s="524" t="s">
        <v>1924</v>
      </c>
      <c r="W1381" s="527"/>
      <c r="X1381" s="524" t="s">
        <v>1924</v>
      </c>
      <c r="Y1381" s="527"/>
      <c r="Z1381" s="528"/>
      <c r="AA1381" s="528" t="s">
        <v>3973</v>
      </c>
      <c r="AB1381" s="528"/>
      <c r="AC1381" s="528"/>
      <c r="AD1381" s="528"/>
      <c r="AE1381" s="528"/>
      <c r="AF1381" s="528"/>
      <c r="AG1381" s="528"/>
      <c r="AH1381" s="528"/>
      <c r="AI1381" s="529" t="s">
        <v>2538</v>
      </c>
      <c r="AJ1381" s="529" t="s">
        <v>2538</v>
      </c>
      <c r="AK1381" s="523" t="s">
        <v>4255</v>
      </c>
      <c r="AL1381" s="523" t="s">
        <v>4258</v>
      </c>
    </row>
    <row r="1382" spans="1:38" ht="17.25" customHeight="1">
      <c r="A1382" s="518" t="str">
        <f t="shared" si="21"/>
        <v xml:space="preserve">A04AR127-00005 Finishing Work Door &amp; Window Work Steel Roll Up Door w/ Steel Frame (UoM: EA) Fire Protective Rating: 1-hr, Motorized Type     w/ Hardware &amp; Accessories  </v>
      </c>
      <c r="B1382" s="523" t="s">
        <v>4259</v>
      </c>
      <c r="C1382" s="523"/>
      <c r="D1382" s="524" t="s">
        <v>3559</v>
      </c>
      <c r="E1382" s="525" t="s">
        <v>3560</v>
      </c>
      <c r="F1382" s="524" t="s">
        <v>2497</v>
      </c>
      <c r="G1382" s="525" t="s">
        <v>3952</v>
      </c>
      <c r="H1382" s="524" t="s">
        <v>4253</v>
      </c>
      <c r="I1382" s="525" t="s">
        <v>4254</v>
      </c>
      <c r="J1382" s="524" t="s">
        <v>2494</v>
      </c>
      <c r="K1382" s="527" t="s">
        <v>4239</v>
      </c>
      <c r="L1382" s="524" t="s">
        <v>1924</v>
      </c>
      <c r="M1382" s="527"/>
      <c r="N1382" s="524" t="s">
        <v>1924</v>
      </c>
      <c r="O1382" s="527"/>
      <c r="P1382" s="524" t="s">
        <v>1924</v>
      </c>
      <c r="Q1382" s="527"/>
      <c r="R1382" s="524" t="s">
        <v>1924</v>
      </c>
      <c r="S1382" s="527"/>
      <c r="T1382" s="524" t="s">
        <v>2733</v>
      </c>
      <c r="U1382" s="527" t="s">
        <v>3956</v>
      </c>
      <c r="V1382" s="524" t="s">
        <v>1924</v>
      </c>
      <c r="W1382" s="527"/>
      <c r="X1382" s="524" t="s">
        <v>1924</v>
      </c>
      <c r="Y1382" s="527"/>
      <c r="Z1382" s="528"/>
      <c r="AA1382" s="528" t="s">
        <v>3973</v>
      </c>
      <c r="AB1382" s="528"/>
      <c r="AC1382" s="528"/>
      <c r="AD1382" s="528"/>
      <c r="AE1382" s="528"/>
      <c r="AF1382" s="528"/>
      <c r="AG1382" s="528"/>
      <c r="AH1382" s="528"/>
      <c r="AI1382" s="529" t="s">
        <v>2538</v>
      </c>
      <c r="AJ1382" s="529" t="s">
        <v>2538</v>
      </c>
      <c r="AK1382" s="523" t="s">
        <v>4255</v>
      </c>
      <c r="AL1382" s="523" t="s">
        <v>4259</v>
      </c>
    </row>
    <row r="1383" spans="1:38" ht="17.25" customHeight="1">
      <c r="A1383" s="518" t="str">
        <f t="shared" si="21"/>
        <v xml:space="preserve">A04AR127-00006 Finishing Work Door &amp; Window Work Steel Roll Up Door w/ Steel Frame (UoM: EA) Fire Protective Rating: 1-hr, Manual Type     w/ Hardware &amp; Accessories  </v>
      </c>
      <c r="B1383" s="523" t="s">
        <v>4260</v>
      </c>
      <c r="C1383" s="523"/>
      <c r="D1383" s="524" t="s">
        <v>3559</v>
      </c>
      <c r="E1383" s="525" t="s">
        <v>3560</v>
      </c>
      <c r="F1383" s="524" t="s">
        <v>2497</v>
      </c>
      <c r="G1383" s="525" t="s">
        <v>3952</v>
      </c>
      <c r="H1383" s="524" t="s">
        <v>4253</v>
      </c>
      <c r="I1383" s="525" t="s">
        <v>4254</v>
      </c>
      <c r="J1383" s="524" t="s">
        <v>2497</v>
      </c>
      <c r="K1383" s="527" t="s">
        <v>4241</v>
      </c>
      <c r="L1383" s="524" t="s">
        <v>1924</v>
      </c>
      <c r="M1383" s="527"/>
      <c r="N1383" s="524" t="s">
        <v>1924</v>
      </c>
      <c r="O1383" s="527"/>
      <c r="P1383" s="524" t="s">
        <v>1924</v>
      </c>
      <c r="Q1383" s="527"/>
      <c r="R1383" s="524" t="s">
        <v>1924</v>
      </c>
      <c r="S1383" s="527"/>
      <c r="T1383" s="524" t="s">
        <v>2733</v>
      </c>
      <c r="U1383" s="527" t="s">
        <v>3956</v>
      </c>
      <c r="V1383" s="524" t="s">
        <v>1924</v>
      </c>
      <c r="W1383" s="527"/>
      <c r="X1383" s="524" t="s">
        <v>1924</v>
      </c>
      <c r="Y1383" s="527"/>
      <c r="Z1383" s="528"/>
      <c r="AA1383" s="528" t="s">
        <v>3973</v>
      </c>
      <c r="AB1383" s="528"/>
      <c r="AC1383" s="528"/>
      <c r="AD1383" s="528"/>
      <c r="AE1383" s="528"/>
      <c r="AF1383" s="528"/>
      <c r="AG1383" s="528"/>
      <c r="AH1383" s="528"/>
      <c r="AI1383" s="529" t="s">
        <v>2538</v>
      </c>
      <c r="AJ1383" s="529" t="s">
        <v>2538</v>
      </c>
      <c r="AK1383" s="523" t="s">
        <v>4255</v>
      </c>
      <c r="AL1383" s="523" t="s">
        <v>4260</v>
      </c>
    </row>
    <row r="1384" spans="1:38" ht="17.25" customHeight="1">
      <c r="A1384" s="518" t="str">
        <f t="shared" si="21"/>
        <v xml:space="preserve">A04AR127-00007 Finishing Work Door &amp; Window Work Steel Roll Up Door w/ Steel Frame (UoM: EA) Fire Protective Rating: 1.5-hrs, Motorized Type     w/ Hardware &amp; Accessories  </v>
      </c>
      <c r="B1384" s="523" t="s">
        <v>4261</v>
      </c>
      <c r="C1384" s="523"/>
      <c r="D1384" s="524" t="s">
        <v>3559</v>
      </c>
      <c r="E1384" s="525" t="s">
        <v>3560</v>
      </c>
      <c r="F1384" s="524" t="s">
        <v>2497</v>
      </c>
      <c r="G1384" s="525" t="s">
        <v>3952</v>
      </c>
      <c r="H1384" s="524" t="s">
        <v>4253</v>
      </c>
      <c r="I1384" s="525" t="s">
        <v>4254</v>
      </c>
      <c r="J1384" s="524" t="s">
        <v>2500</v>
      </c>
      <c r="K1384" s="527" t="s">
        <v>4243</v>
      </c>
      <c r="L1384" s="524" t="s">
        <v>1924</v>
      </c>
      <c r="M1384" s="527"/>
      <c r="N1384" s="524" t="s">
        <v>1924</v>
      </c>
      <c r="O1384" s="527"/>
      <c r="P1384" s="524" t="s">
        <v>1924</v>
      </c>
      <c r="Q1384" s="527"/>
      <c r="R1384" s="524" t="s">
        <v>1924</v>
      </c>
      <c r="S1384" s="527"/>
      <c r="T1384" s="524" t="s">
        <v>2733</v>
      </c>
      <c r="U1384" s="527" t="s">
        <v>3956</v>
      </c>
      <c r="V1384" s="524" t="s">
        <v>1924</v>
      </c>
      <c r="W1384" s="527"/>
      <c r="X1384" s="524" t="s">
        <v>1924</v>
      </c>
      <c r="Y1384" s="527"/>
      <c r="Z1384" s="528"/>
      <c r="AA1384" s="528" t="s">
        <v>3973</v>
      </c>
      <c r="AB1384" s="528"/>
      <c r="AC1384" s="528"/>
      <c r="AD1384" s="528"/>
      <c r="AE1384" s="528"/>
      <c r="AF1384" s="528"/>
      <c r="AG1384" s="528"/>
      <c r="AH1384" s="528"/>
      <c r="AI1384" s="529" t="s">
        <v>2538</v>
      </c>
      <c r="AJ1384" s="529" t="s">
        <v>2538</v>
      </c>
      <c r="AK1384" s="523" t="s">
        <v>4255</v>
      </c>
      <c r="AL1384" s="523" t="s">
        <v>4261</v>
      </c>
    </row>
    <row r="1385" spans="1:38" ht="17.25" customHeight="1">
      <c r="A1385" s="518" t="str">
        <f t="shared" si="21"/>
        <v xml:space="preserve">A04AR127-00008 Finishing Work Door &amp; Window Work Steel Roll Up Door w/ Steel Frame (UoM: EA) Fire Protective Rating: 1.5-hrs, Manual Type     w/ Hardware &amp; Accessories  </v>
      </c>
      <c r="B1385" s="523" t="s">
        <v>4262</v>
      </c>
      <c r="C1385" s="523"/>
      <c r="D1385" s="524" t="s">
        <v>3559</v>
      </c>
      <c r="E1385" s="525" t="s">
        <v>3560</v>
      </c>
      <c r="F1385" s="524" t="s">
        <v>2497</v>
      </c>
      <c r="G1385" s="525" t="s">
        <v>3952</v>
      </c>
      <c r="H1385" s="524" t="s">
        <v>4253</v>
      </c>
      <c r="I1385" s="525" t="s">
        <v>4254</v>
      </c>
      <c r="J1385" s="524" t="s">
        <v>4245</v>
      </c>
      <c r="K1385" s="527" t="s">
        <v>4246</v>
      </c>
      <c r="L1385" s="524" t="s">
        <v>1924</v>
      </c>
      <c r="M1385" s="527"/>
      <c r="N1385" s="524" t="s">
        <v>1924</v>
      </c>
      <c r="O1385" s="527"/>
      <c r="P1385" s="524" t="s">
        <v>1924</v>
      </c>
      <c r="Q1385" s="527"/>
      <c r="R1385" s="524" t="s">
        <v>1924</v>
      </c>
      <c r="S1385" s="527"/>
      <c r="T1385" s="524" t="s">
        <v>2733</v>
      </c>
      <c r="U1385" s="527" t="s">
        <v>3956</v>
      </c>
      <c r="V1385" s="524" t="s">
        <v>1924</v>
      </c>
      <c r="W1385" s="527"/>
      <c r="X1385" s="524" t="s">
        <v>1924</v>
      </c>
      <c r="Y1385" s="527"/>
      <c r="Z1385" s="528"/>
      <c r="AA1385" s="528" t="s">
        <v>3973</v>
      </c>
      <c r="AB1385" s="528"/>
      <c r="AC1385" s="528"/>
      <c r="AD1385" s="528"/>
      <c r="AE1385" s="528"/>
      <c r="AF1385" s="528"/>
      <c r="AG1385" s="528"/>
      <c r="AH1385" s="528"/>
      <c r="AI1385" s="529" t="s">
        <v>2538</v>
      </c>
      <c r="AJ1385" s="529" t="s">
        <v>2538</v>
      </c>
      <c r="AK1385" s="523" t="s">
        <v>4255</v>
      </c>
      <c r="AL1385" s="523" t="s">
        <v>4262</v>
      </c>
    </row>
    <row r="1386" spans="1:38" ht="17.25" customHeight="1">
      <c r="A1386" s="518" t="str">
        <f t="shared" si="21"/>
        <v xml:space="preserve">A04AR127-00009 Finishing Work Door &amp; Window Work Steel Roll Up Door w/ Steel Frame (UoM: EA) Fire Protective Rating: 2-hrs, Motorized Type     w/ Hardware &amp; Accessories  </v>
      </c>
      <c r="B1386" s="523" t="s">
        <v>4263</v>
      </c>
      <c r="C1386" s="523"/>
      <c r="D1386" s="524" t="s">
        <v>3559</v>
      </c>
      <c r="E1386" s="525" t="s">
        <v>3560</v>
      </c>
      <c r="F1386" s="524" t="s">
        <v>2497</v>
      </c>
      <c r="G1386" s="525" t="s">
        <v>3952</v>
      </c>
      <c r="H1386" s="524" t="s">
        <v>4253</v>
      </c>
      <c r="I1386" s="525" t="s">
        <v>4254</v>
      </c>
      <c r="J1386" s="524" t="s">
        <v>2707</v>
      </c>
      <c r="K1386" s="527" t="s">
        <v>4248</v>
      </c>
      <c r="L1386" s="524" t="s">
        <v>1924</v>
      </c>
      <c r="M1386" s="527"/>
      <c r="N1386" s="524" t="s">
        <v>1924</v>
      </c>
      <c r="O1386" s="527"/>
      <c r="P1386" s="524" t="s">
        <v>1924</v>
      </c>
      <c r="Q1386" s="527"/>
      <c r="R1386" s="524" t="s">
        <v>1924</v>
      </c>
      <c r="S1386" s="527"/>
      <c r="T1386" s="524" t="s">
        <v>2733</v>
      </c>
      <c r="U1386" s="527" t="s">
        <v>3956</v>
      </c>
      <c r="V1386" s="524" t="s">
        <v>1924</v>
      </c>
      <c r="W1386" s="527"/>
      <c r="X1386" s="524" t="s">
        <v>1924</v>
      </c>
      <c r="Y1386" s="527"/>
      <c r="Z1386" s="528"/>
      <c r="AA1386" s="528" t="s">
        <v>3973</v>
      </c>
      <c r="AB1386" s="528"/>
      <c r="AC1386" s="528"/>
      <c r="AD1386" s="528"/>
      <c r="AE1386" s="528"/>
      <c r="AF1386" s="528"/>
      <c r="AG1386" s="528"/>
      <c r="AH1386" s="528"/>
      <c r="AI1386" s="529" t="s">
        <v>2538</v>
      </c>
      <c r="AJ1386" s="529" t="s">
        <v>2538</v>
      </c>
      <c r="AK1386" s="523" t="s">
        <v>4255</v>
      </c>
      <c r="AL1386" s="523" t="s">
        <v>4263</v>
      </c>
    </row>
    <row r="1387" spans="1:38" ht="17.25" customHeight="1">
      <c r="A1387" s="518" t="str">
        <f t="shared" si="21"/>
        <v xml:space="preserve">A04AR127-00010 Finishing Work Door &amp; Window Work Steel Roll Up Door w/ Steel Frame (UoM: EA) Fire Protective Rating: 2-hrs, Manual Type     w/ Hardware &amp; Accessories  </v>
      </c>
      <c r="B1387" s="523" t="s">
        <v>4264</v>
      </c>
      <c r="C1387" s="523"/>
      <c r="D1387" s="524" t="s">
        <v>3559</v>
      </c>
      <c r="E1387" s="525" t="s">
        <v>3560</v>
      </c>
      <c r="F1387" s="524" t="s">
        <v>2497</v>
      </c>
      <c r="G1387" s="525" t="s">
        <v>3952</v>
      </c>
      <c r="H1387" s="524" t="s">
        <v>4253</v>
      </c>
      <c r="I1387" s="525" t="s">
        <v>4254</v>
      </c>
      <c r="J1387" s="524" t="s">
        <v>4250</v>
      </c>
      <c r="K1387" s="527" t="s">
        <v>4251</v>
      </c>
      <c r="L1387" s="524" t="s">
        <v>1924</v>
      </c>
      <c r="M1387" s="527"/>
      <c r="N1387" s="524" t="s">
        <v>1924</v>
      </c>
      <c r="O1387" s="527"/>
      <c r="P1387" s="524" t="s">
        <v>1924</v>
      </c>
      <c r="Q1387" s="527"/>
      <c r="R1387" s="524" t="s">
        <v>1924</v>
      </c>
      <c r="S1387" s="527"/>
      <c r="T1387" s="524" t="s">
        <v>2733</v>
      </c>
      <c r="U1387" s="527" t="s">
        <v>3956</v>
      </c>
      <c r="V1387" s="524" t="s">
        <v>1924</v>
      </c>
      <c r="W1387" s="527"/>
      <c r="X1387" s="524" t="s">
        <v>1924</v>
      </c>
      <c r="Y1387" s="527"/>
      <c r="Z1387" s="528"/>
      <c r="AA1387" s="528" t="s">
        <v>3973</v>
      </c>
      <c r="AB1387" s="528"/>
      <c r="AC1387" s="528"/>
      <c r="AD1387" s="528"/>
      <c r="AE1387" s="528"/>
      <c r="AF1387" s="528"/>
      <c r="AG1387" s="528"/>
      <c r="AH1387" s="528"/>
      <c r="AI1387" s="529" t="s">
        <v>2538</v>
      </c>
      <c r="AJ1387" s="529" t="s">
        <v>2538</v>
      </c>
      <c r="AK1387" s="523" t="s">
        <v>4255</v>
      </c>
      <c r="AL1387" s="523" t="s">
        <v>4264</v>
      </c>
    </row>
    <row r="1388" spans="1:38" ht="17.25" customHeight="1">
      <c r="A1388" s="518" t="str">
        <f t="shared" si="21"/>
        <v xml:space="preserve">A04AR128-00001 Finishing Work Door &amp; Window Work Blast Resistant Roll Up Door w/ Steel Frame (UoM: M2) Fire Protective Rating: N/A, Motorized Type     w/ Hardware &amp; Accessories  </v>
      </c>
      <c r="B1388" s="523" t="s">
        <v>4265</v>
      </c>
      <c r="C1388" s="523"/>
      <c r="D1388" s="524" t="s">
        <v>3559</v>
      </c>
      <c r="E1388" s="525" t="s">
        <v>3560</v>
      </c>
      <c r="F1388" s="524" t="s">
        <v>2497</v>
      </c>
      <c r="G1388" s="525" t="s">
        <v>3952</v>
      </c>
      <c r="H1388" s="524" t="s">
        <v>4266</v>
      </c>
      <c r="I1388" s="525" t="s">
        <v>4267</v>
      </c>
      <c r="J1388" s="524" t="s">
        <v>2447</v>
      </c>
      <c r="K1388" s="527" t="s">
        <v>4230</v>
      </c>
      <c r="L1388" s="524" t="s">
        <v>1924</v>
      </c>
      <c r="M1388" s="527"/>
      <c r="N1388" s="524" t="s">
        <v>1924</v>
      </c>
      <c r="O1388" s="527"/>
      <c r="P1388" s="524" t="s">
        <v>1924</v>
      </c>
      <c r="Q1388" s="527"/>
      <c r="R1388" s="524" t="s">
        <v>1924</v>
      </c>
      <c r="S1388" s="527"/>
      <c r="T1388" s="524" t="s">
        <v>2733</v>
      </c>
      <c r="U1388" s="527" t="s">
        <v>3956</v>
      </c>
      <c r="V1388" s="524" t="s">
        <v>1924</v>
      </c>
      <c r="W1388" s="527"/>
      <c r="X1388" s="524" t="s">
        <v>1924</v>
      </c>
      <c r="Y1388" s="527"/>
      <c r="Z1388" s="528"/>
      <c r="AA1388" s="556"/>
      <c r="AB1388" s="528"/>
      <c r="AC1388" s="528"/>
      <c r="AD1388" s="528"/>
      <c r="AE1388" s="528"/>
      <c r="AF1388" s="528" t="s">
        <v>4071</v>
      </c>
      <c r="AG1388" s="528"/>
      <c r="AH1388" s="528"/>
      <c r="AI1388" s="529" t="s">
        <v>1792</v>
      </c>
      <c r="AJ1388" s="529" t="s">
        <v>1792</v>
      </c>
      <c r="AK1388" s="523" t="s">
        <v>4268</v>
      </c>
      <c r="AL1388" s="523" t="s">
        <v>4265</v>
      </c>
    </row>
    <row r="1389" spans="1:38" ht="17.25" customHeight="1">
      <c r="A1389" s="518" t="str">
        <f t="shared" si="21"/>
        <v xml:space="preserve">A04AR128-00002 Finishing Work Door &amp; Window Work Blast Resistant Roll Up Door w/ Steel Frame (UoM: M2) Fire Protective Rating: N/A, Manual Type     w/ Hardware &amp; Accessories  </v>
      </c>
      <c r="B1389" s="523" t="s">
        <v>4269</v>
      </c>
      <c r="C1389" s="523"/>
      <c r="D1389" s="524" t="s">
        <v>3559</v>
      </c>
      <c r="E1389" s="525" t="s">
        <v>3560</v>
      </c>
      <c r="F1389" s="524" t="s">
        <v>2497</v>
      </c>
      <c r="G1389" s="525" t="s">
        <v>3952</v>
      </c>
      <c r="H1389" s="524" t="s">
        <v>4266</v>
      </c>
      <c r="I1389" s="525" t="s">
        <v>4267</v>
      </c>
      <c r="J1389" s="524" t="s">
        <v>2452</v>
      </c>
      <c r="K1389" s="527" t="s">
        <v>4233</v>
      </c>
      <c r="L1389" s="524" t="s">
        <v>1924</v>
      </c>
      <c r="M1389" s="527"/>
      <c r="N1389" s="524" t="s">
        <v>1924</v>
      </c>
      <c r="O1389" s="527"/>
      <c r="P1389" s="524" t="s">
        <v>1924</v>
      </c>
      <c r="Q1389" s="527"/>
      <c r="R1389" s="524" t="s">
        <v>1924</v>
      </c>
      <c r="S1389" s="527"/>
      <c r="T1389" s="524" t="s">
        <v>2733</v>
      </c>
      <c r="U1389" s="527" t="s">
        <v>3956</v>
      </c>
      <c r="V1389" s="524" t="s">
        <v>1924</v>
      </c>
      <c r="W1389" s="527"/>
      <c r="X1389" s="524" t="s">
        <v>1924</v>
      </c>
      <c r="Y1389" s="527"/>
      <c r="Z1389" s="528"/>
      <c r="AA1389" s="556"/>
      <c r="AB1389" s="528"/>
      <c r="AC1389" s="528"/>
      <c r="AD1389" s="528"/>
      <c r="AE1389" s="528"/>
      <c r="AF1389" s="528" t="s">
        <v>4071</v>
      </c>
      <c r="AG1389" s="528"/>
      <c r="AH1389" s="528"/>
      <c r="AI1389" s="529" t="s">
        <v>1792</v>
      </c>
      <c r="AJ1389" s="529" t="s">
        <v>1792</v>
      </c>
      <c r="AK1389" s="523" t="s">
        <v>4268</v>
      </c>
      <c r="AL1389" s="523" t="s">
        <v>4269</v>
      </c>
    </row>
    <row r="1390" spans="1:38" ht="17.25" customHeight="1">
      <c r="A1390" s="518" t="str">
        <f t="shared" si="21"/>
        <v xml:space="preserve">A04AR128-00003 Finishing Work Door &amp; Window Work Blast Resistant Roll Up Door w/ Steel Frame (UoM: M2) Fire Protective Rating: 1-hr, Motorized Type     w/ Hardware &amp; Accessories  </v>
      </c>
      <c r="B1390" s="523" t="s">
        <v>4270</v>
      </c>
      <c r="C1390" s="523"/>
      <c r="D1390" s="524" t="s">
        <v>3559</v>
      </c>
      <c r="E1390" s="525" t="s">
        <v>3560</v>
      </c>
      <c r="F1390" s="524" t="s">
        <v>2497</v>
      </c>
      <c r="G1390" s="525" t="s">
        <v>3952</v>
      </c>
      <c r="H1390" s="524" t="s">
        <v>4266</v>
      </c>
      <c r="I1390" s="525" t="s">
        <v>4267</v>
      </c>
      <c r="J1390" s="524" t="s">
        <v>2494</v>
      </c>
      <c r="K1390" s="527" t="s">
        <v>4239</v>
      </c>
      <c r="L1390" s="524" t="s">
        <v>1924</v>
      </c>
      <c r="M1390" s="527"/>
      <c r="N1390" s="524" t="s">
        <v>1924</v>
      </c>
      <c r="O1390" s="527"/>
      <c r="P1390" s="524" t="s">
        <v>1924</v>
      </c>
      <c r="Q1390" s="527"/>
      <c r="R1390" s="524" t="s">
        <v>1924</v>
      </c>
      <c r="S1390" s="527"/>
      <c r="T1390" s="524" t="s">
        <v>2733</v>
      </c>
      <c r="U1390" s="527" t="s">
        <v>3956</v>
      </c>
      <c r="V1390" s="524" t="s">
        <v>1924</v>
      </c>
      <c r="W1390" s="527"/>
      <c r="X1390" s="524" t="s">
        <v>1924</v>
      </c>
      <c r="Y1390" s="527"/>
      <c r="Z1390" s="528"/>
      <c r="AA1390" s="556"/>
      <c r="AB1390" s="528"/>
      <c r="AC1390" s="528"/>
      <c r="AD1390" s="528"/>
      <c r="AE1390" s="528"/>
      <c r="AF1390" s="528" t="s">
        <v>4071</v>
      </c>
      <c r="AG1390" s="528"/>
      <c r="AH1390" s="528"/>
      <c r="AI1390" s="529" t="s">
        <v>1792</v>
      </c>
      <c r="AJ1390" s="529" t="s">
        <v>1792</v>
      </c>
      <c r="AK1390" s="523" t="s">
        <v>4268</v>
      </c>
      <c r="AL1390" s="523" t="s">
        <v>4270</v>
      </c>
    </row>
    <row r="1391" spans="1:38" ht="17.25" customHeight="1">
      <c r="A1391" s="518" t="str">
        <f t="shared" si="21"/>
        <v xml:space="preserve">A04AR128-00004 Finishing Work Door &amp; Window Work Blast Resistant Roll Up Door w/ Steel Frame (UoM: M2) Fire Protective Rating: 1-hr, Manual Type     w/ Hardware &amp; Accessories  </v>
      </c>
      <c r="B1391" s="523" t="s">
        <v>4271</v>
      </c>
      <c r="C1391" s="523"/>
      <c r="D1391" s="524" t="s">
        <v>3559</v>
      </c>
      <c r="E1391" s="525" t="s">
        <v>3560</v>
      </c>
      <c r="F1391" s="524" t="s">
        <v>2497</v>
      </c>
      <c r="G1391" s="525" t="s">
        <v>3952</v>
      </c>
      <c r="H1391" s="524" t="s">
        <v>4266</v>
      </c>
      <c r="I1391" s="525" t="s">
        <v>4267</v>
      </c>
      <c r="J1391" s="524" t="s">
        <v>2497</v>
      </c>
      <c r="K1391" s="527" t="s">
        <v>4241</v>
      </c>
      <c r="L1391" s="524" t="s">
        <v>1924</v>
      </c>
      <c r="M1391" s="527"/>
      <c r="N1391" s="524" t="s">
        <v>1924</v>
      </c>
      <c r="O1391" s="527"/>
      <c r="P1391" s="524" t="s">
        <v>1924</v>
      </c>
      <c r="Q1391" s="527"/>
      <c r="R1391" s="524" t="s">
        <v>1924</v>
      </c>
      <c r="S1391" s="527"/>
      <c r="T1391" s="524" t="s">
        <v>2733</v>
      </c>
      <c r="U1391" s="527" t="s">
        <v>3956</v>
      </c>
      <c r="V1391" s="524" t="s">
        <v>1924</v>
      </c>
      <c r="W1391" s="527"/>
      <c r="X1391" s="524" t="s">
        <v>1924</v>
      </c>
      <c r="Y1391" s="527"/>
      <c r="Z1391" s="528"/>
      <c r="AA1391" s="556"/>
      <c r="AB1391" s="528"/>
      <c r="AC1391" s="528"/>
      <c r="AD1391" s="528"/>
      <c r="AE1391" s="528"/>
      <c r="AF1391" s="528" t="s">
        <v>4071</v>
      </c>
      <c r="AG1391" s="528"/>
      <c r="AH1391" s="528"/>
      <c r="AI1391" s="529" t="s">
        <v>1792</v>
      </c>
      <c r="AJ1391" s="529" t="s">
        <v>1792</v>
      </c>
      <c r="AK1391" s="523" t="s">
        <v>4268</v>
      </c>
      <c r="AL1391" s="523" t="s">
        <v>4271</v>
      </c>
    </row>
    <row r="1392" spans="1:38" ht="17.25" customHeight="1">
      <c r="A1392" s="518" t="str">
        <f t="shared" si="21"/>
        <v xml:space="preserve">A04AR128-00005 Finishing Work Door &amp; Window Work Blast Resistant Roll Up Door w/ Steel Frame (UoM: M2) Fire Protective Rating: 2-hrs, Motorized Type     w/ Hardware &amp; Accessories  </v>
      </c>
      <c r="B1392" s="523" t="s">
        <v>4272</v>
      </c>
      <c r="C1392" s="523"/>
      <c r="D1392" s="524" t="s">
        <v>3559</v>
      </c>
      <c r="E1392" s="525" t="s">
        <v>3560</v>
      </c>
      <c r="F1392" s="524" t="s">
        <v>2497</v>
      </c>
      <c r="G1392" s="525" t="s">
        <v>3952</v>
      </c>
      <c r="H1392" s="524" t="s">
        <v>4266</v>
      </c>
      <c r="I1392" s="525" t="s">
        <v>4267</v>
      </c>
      <c r="J1392" s="524" t="s">
        <v>2707</v>
      </c>
      <c r="K1392" s="527" t="s">
        <v>4248</v>
      </c>
      <c r="L1392" s="524" t="s">
        <v>1924</v>
      </c>
      <c r="M1392" s="527"/>
      <c r="N1392" s="524" t="s">
        <v>1924</v>
      </c>
      <c r="O1392" s="527"/>
      <c r="P1392" s="524" t="s">
        <v>1924</v>
      </c>
      <c r="Q1392" s="527"/>
      <c r="R1392" s="524" t="s">
        <v>1924</v>
      </c>
      <c r="S1392" s="527"/>
      <c r="T1392" s="524" t="s">
        <v>2733</v>
      </c>
      <c r="U1392" s="527" t="s">
        <v>3956</v>
      </c>
      <c r="V1392" s="524" t="s">
        <v>1924</v>
      </c>
      <c r="W1392" s="527"/>
      <c r="X1392" s="524" t="s">
        <v>1924</v>
      </c>
      <c r="Y1392" s="527"/>
      <c r="Z1392" s="528"/>
      <c r="AA1392" s="556"/>
      <c r="AB1392" s="528"/>
      <c r="AC1392" s="528"/>
      <c r="AD1392" s="528"/>
      <c r="AE1392" s="528"/>
      <c r="AF1392" s="528" t="s">
        <v>4071</v>
      </c>
      <c r="AG1392" s="528"/>
      <c r="AH1392" s="528"/>
      <c r="AI1392" s="529" t="s">
        <v>1792</v>
      </c>
      <c r="AJ1392" s="529" t="s">
        <v>1792</v>
      </c>
      <c r="AK1392" s="523" t="s">
        <v>4268</v>
      </c>
      <c r="AL1392" s="523" t="s">
        <v>4272</v>
      </c>
    </row>
    <row r="1393" spans="1:38" ht="17.25" customHeight="1">
      <c r="A1393" s="518" t="str">
        <f t="shared" si="21"/>
        <v xml:space="preserve">A04AR128-00006 Finishing Work Door &amp; Window Work Blast Resistant Roll Up Door w/ Steel Frame (UoM: M2) Fire Protective Rating: 2-hrs, Manual Type     w/ Hardware &amp; Accessories  </v>
      </c>
      <c r="B1393" s="523" t="s">
        <v>4273</v>
      </c>
      <c r="C1393" s="523"/>
      <c r="D1393" s="524" t="s">
        <v>3559</v>
      </c>
      <c r="E1393" s="525" t="s">
        <v>3560</v>
      </c>
      <c r="F1393" s="524" t="s">
        <v>2497</v>
      </c>
      <c r="G1393" s="525" t="s">
        <v>3952</v>
      </c>
      <c r="H1393" s="524" t="s">
        <v>4266</v>
      </c>
      <c r="I1393" s="525" t="s">
        <v>4267</v>
      </c>
      <c r="J1393" s="524" t="s">
        <v>4250</v>
      </c>
      <c r="K1393" s="527" t="s">
        <v>4251</v>
      </c>
      <c r="L1393" s="524" t="s">
        <v>1924</v>
      </c>
      <c r="M1393" s="527"/>
      <c r="N1393" s="524" t="s">
        <v>1924</v>
      </c>
      <c r="O1393" s="527"/>
      <c r="P1393" s="524" t="s">
        <v>1924</v>
      </c>
      <c r="Q1393" s="527"/>
      <c r="R1393" s="524" t="s">
        <v>1924</v>
      </c>
      <c r="S1393" s="527"/>
      <c r="T1393" s="524" t="s">
        <v>2733</v>
      </c>
      <c r="U1393" s="527" t="s">
        <v>3956</v>
      </c>
      <c r="V1393" s="524" t="s">
        <v>1924</v>
      </c>
      <c r="W1393" s="527"/>
      <c r="X1393" s="524" t="s">
        <v>1924</v>
      </c>
      <c r="Y1393" s="527"/>
      <c r="Z1393" s="528"/>
      <c r="AA1393" s="556"/>
      <c r="AB1393" s="528"/>
      <c r="AC1393" s="528"/>
      <c r="AD1393" s="528"/>
      <c r="AE1393" s="528"/>
      <c r="AF1393" s="528" t="s">
        <v>4071</v>
      </c>
      <c r="AG1393" s="528"/>
      <c r="AH1393" s="528"/>
      <c r="AI1393" s="529" t="s">
        <v>1792</v>
      </c>
      <c r="AJ1393" s="529" t="s">
        <v>1792</v>
      </c>
      <c r="AK1393" s="523" t="s">
        <v>4268</v>
      </c>
      <c r="AL1393" s="523" t="s">
        <v>4273</v>
      </c>
    </row>
    <row r="1394" spans="1:38" ht="17.25" customHeight="1">
      <c r="A1394" s="518" t="str">
        <f t="shared" si="21"/>
        <v xml:space="preserve">A04AR129-00001 Finishing Work Door &amp; Window Work Blast Resistant Roll Up Door w/ Steel Frame (UoM: EA) Fire Protective Rating: N/A, Motorized Type     w/ Hardware &amp; Accessories  </v>
      </c>
      <c r="B1394" s="523" t="s">
        <v>4274</v>
      </c>
      <c r="C1394" s="523"/>
      <c r="D1394" s="524" t="s">
        <v>3559</v>
      </c>
      <c r="E1394" s="525" t="s">
        <v>3560</v>
      </c>
      <c r="F1394" s="524" t="s">
        <v>2497</v>
      </c>
      <c r="G1394" s="525" t="s">
        <v>3952</v>
      </c>
      <c r="H1394" s="524" t="s">
        <v>4275</v>
      </c>
      <c r="I1394" s="525" t="s">
        <v>4276</v>
      </c>
      <c r="J1394" s="524" t="s">
        <v>2447</v>
      </c>
      <c r="K1394" s="527" t="s">
        <v>4230</v>
      </c>
      <c r="L1394" s="524" t="s">
        <v>1924</v>
      </c>
      <c r="M1394" s="527"/>
      <c r="N1394" s="524" t="s">
        <v>1924</v>
      </c>
      <c r="O1394" s="527"/>
      <c r="P1394" s="524" t="s">
        <v>1924</v>
      </c>
      <c r="Q1394" s="527"/>
      <c r="R1394" s="524" t="s">
        <v>1924</v>
      </c>
      <c r="S1394" s="527"/>
      <c r="T1394" s="524" t="s">
        <v>2733</v>
      </c>
      <c r="U1394" s="527" t="s">
        <v>3956</v>
      </c>
      <c r="V1394" s="524" t="s">
        <v>1924</v>
      </c>
      <c r="W1394" s="527"/>
      <c r="X1394" s="524" t="s">
        <v>1924</v>
      </c>
      <c r="Y1394" s="527"/>
      <c r="Z1394" s="528"/>
      <c r="AA1394" s="528" t="s">
        <v>3973</v>
      </c>
      <c r="AB1394" s="528"/>
      <c r="AC1394" s="528"/>
      <c r="AD1394" s="528"/>
      <c r="AE1394" s="528"/>
      <c r="AF1394" s="528" t="s">
        <v>4071</v>
      </c>
      <c r="AG1394" s="528"/>
      <c r="AH1394" s="528"/>
      <c r="AI1394" s="529" t="s">
        <v>2538</v>
      </c>
      <c r="AJ1394" s="529" t="s">
        <v>2538</v>
      </c>
      <c r="AK1394" s="523" t="s">
        <v>4277</v>
      </c>
      <c r="AL1394" s="523" t="s">
        <v>4274</v>
      </c>
    </row>
    <row r="1395" spans="1:38" ht="17.25" customHeight="1">
      <c r="A1395" s="518" t="str">
        <f t="shared" si="21"/>
        <v xml:space="preserve">A04AR129-00002 Finishing Work Door &amp; Window Work Blast Resistant Roll Up Door w/ Steel Frame (UoM: EA) Fire Protective Rating: N/A, Manual Type     w/ Hardware &amp; Accessories  </v>
      </c>
      <c r="B1395" s="523" t="s">
        <v>4278</v>
      </c>
      <c r="C1395" s="523"/>
      <c r="D1395" s="524" t="s">
        <v>3559</v>
      </c>
      <c r="E1395" s="525" t="s">
        <v>3560</v>
      </c>
      <c r="F1395" s="524" t="s">
        <v>2497</v>
      </c>
      <c r="G1395" s="525" t="s">
        <v>3952</v>
      </c>
      <c r="H1395" s="524" t="s">
        <v>4275</v>
      </c>
      <c r="I1395" s="525" t="s">
        <v>4276</v>
      </c>
      <c r="J1395" s="524" t="s">
        <v>2452</v>
      </c>
      <c r="K1395" s="527" t="s">
        <v>4233</v>
      </c>
      <c r="L1395" s="524" t="s">
        <v>1924</v>
      </c>
      <c r="M1395" s="527"/>
      <c r="N1395" s="524" t="s">
        <v>1924</v>
      </c>
      <c r="O1395" s="527"/>
      <c r="P1395" s="524" t="s">
        <v>1924</v>
      </c>
      <c r="Q1395" s="527"/>
      <c r="R1395" s="524" t="s">
        <v>1924</v>
      </c>
      <c r="S1395" s="527"/>
      <c r="T1395" s="524" t="s">
        <v>2733</v>
      </c>
      <c r="U1395" s="527" t="s">
        <v>3956</v>
      </c>
      <c r="V1395" s="524" t="s">
        <v>1924</v>
      </c>
      <c r="W1395" s="527"/>
      <c r="X1395" s="524" t="s">
        <v>1924</v>
      </c>
      <c r="Y1395" s="527"/>
      <c r="Z1395" s="528"/>
      <c r="AA1395" s="528" t="s">
        <v>3973</v>
      </c>
      <c r="AB1395" s="528"/>
      <c r="AC1395" s="528"/>
      <c r="AD1395" s="528"/>
      <c r="AE1395" s="528"/>
      <c r="AF1395" s="528" t="s">
        <v>4071</v>
      </c>
      <c r="AG1395" s="528"/>
      <c r="AH1395" s="528"/>
      <c r="AI1395" s="529" t="s">
        <v>2538</v>
      </c>
      <c r="AJ1395" s="529" t="s">
        <v>2538</v>
      </c>
      <c r="AK1395" s="523" t="s">
        <v>4277</v>
      </c>
      <c r="AL1395" s="523" t="s">
        <v>4278</v>
      </c>
    </row>
    <row r="1396" spans="1:38" ht="17.25" customHeight="1">
      <c r="A1396" s="518" t="str">
        <f t="shared" si="21"/>
        <v xml:space="preserve">A04AR129-00003 Finishing Work Door &amp; Window Work Blast Resistant Roll Up Door w/ Steel Frame (UoM: EA) Fire Protective Rating: 1-hr, Motorized Type     w/ Hardware &amp; Accessories  </v>
      </c>
      <c r="B1396" s="523" t="s">
        <v>4279</v>
      </c>
      <c r="C1396" s="523"/>
      <c r="D1396" s="524" t="s">
        <v>3559</v>
      </c>
      <c r="E1396" s="525" t="s">
        <v>3560</v>
      </c>
      <c r="F1396" s="524" t="s">
        <v>2497</v>
      </c>
      <c r="G1396" s="525" t="s">
        <v>3952</v>
      </c>
      <c r="H1396" s="524" t="s">
        <v>4275</v>
      </c>
      <c r="I1396" s="525" t="s">
        <v>4276</v>
      </c>
      <c r="J1396" s="524" t="s">
        <v>2494</v>
      </c>
      <c r="K1396" s="527" t="s">
        <v>4239</v>
      </c>
      <c r="L1396" s="524" t="s">
        <v>1924</v>
      </c>
      <c r="M1396" s="527"/>
      <c r="N1396" s="524" t="s">
        <v>1924</v>
      </c>
      <c r="O1396" s="527"/>
      <c r="P1396" s="524" t="s">
        <v>1924</v>
      </c>
      <c r="Q1396" s="527"/>
      <c r="R1396" s="524" t="s">
        <v>1924</v>
      </c>
      <c r="S1396" s="527"/>
      <c r="T1396" s="524" t="s">
        <v>2733</v>
      </c>
      <c r="U1396" s="527" t="s">
        <v>3956</v>
      </c>
      <c r="V1396" s="524" t="s">
        <v>1924</v>
      </c>
      <c r="W1396" s="527"/>
      <c r="X1396" s="524" t="s">
        <v>1924</v>
      </c>
      <c r="Y1396" s="527"/>
      <c r="Z1396" s="528"/>
      <c r="AA1396" s="528" t="s">
        <v>3973</v>
      </c>
      <c r="AB1396" s="528"/>
      <c r="AC1396" s="528"/>
      <c r="AD1396" s="528"/>
      <c r="AE1396" s="528"/>
      <c r="AF1396" s="528" t="s">
        <v>4071</v>
      </c>
      <c r="AG1396" s="528"/>
      <c r="AH1396" s="528"/>
      <c r="AI1396" s="529" t="s">
        <v>2538</v>
      </c>
      <c r="AJ1396" s="529" t="s">
        <v>2538</v>
      </c>
      <c r="AK1396" s="523" t="s">
        <v>4277</v>
      </c>
      <c r="AL1396" s="523" t="s">
        <v>4279</v>
      </c>
    </row>
    <row r="1397" spans="1:38" ht="17.25" customHeight="1">
      <c r="A1397" s="518" t="str">
        <f t="shared" si="21"/>
        <v xml:space="preserve">A04AR129-00004 Finishing Work Door &amp; Window Work Blast Resistant Roll Up Door w/ Steel Frame (UoM: EA) Fire Protective Rating: 1-hr, Manual Type     w/ Hardware &amp; Accessories  </v>
      </c>
      <c r="B1397" s="523" t="s">
        <v>4280</v>
      </c>
      <c r="C1397" s="523"/>
      <c r="D1397" s="524" t="s">
        <v>3559</v>
      </c>
      <c r="E1397" s="525" t="s">
        <v>3560</v>
      </c>
      <c r="F1397" s="524" t="s">
        <v>2497</v>
      </c>
      <c r="G1397" s="525" t="s">
        <v>3952</v>
      </c>
      <c r="H1397" s="524" t="s">
        <v>4275</v>
      </c>
      <c r="I1397" s="525" t="s">
        <v>4276</v>
      </c>
      <c r="J1397" s="524" t="s">
        <v>2497</v>
      </c>
      <c r="K1397" s="527" t="s">
        <v>4241</v>
      </c>
      <c r="L1397" s="524" t="s">
        <v>1924</v>
      </c>
      <c r="M1397" s="527"/>
      <c r="N1397" s="524" t="s">
        <v>1924</v>
      </c>
      <c r="O1397" s="527"/>
      <c r="P1397" s="524" t="s">
        <v>1924</v>
      </c>
      <c r="Q1397" s="527"/>
      <c r="R1397" s="524" t="s">
        <v>1924</v>
      </c>
      <c r="S1397" s="527"/>
      <c r="T1397" s="524" t="s">
        <v>2733</v>
      </c>
      <c r="U1397" s="527" t="s">
        <v>3956</v>
      </c>
      <c r="V1397" s="524" t="s">
        <v>1924</v>
      </c>
      <c r="W1397" s="527"/>
      <c r="X1397" s="524" t="s">
        <v>1924</v>
      </c>
      <c r="Y1397" s="527"/>
      <c r="Z1397" s="528"/>
      <c r="AA1397" s="528" t="s">
        <v>3973</v>
      </c>
      <c r="AB1397" s="528"/>
      <c r="AC1397" s="528"/>
      <c r="AD1397" s="528"/>
      <c r="AE1397" s="528"/>
      <c r="AF1397" s="528" t="s">
        <v>4071</v>
      </c>
      <c r="AG1397" s="528"/>
      <c r="AH1397" s="528"/>
      <c r="AI1397" s="529" t="s">
        <v>2538</v>
      </c>
      <c r="AJ1397" s="529" t="s">
        <v>2538</v>
      </c>
      <c r="AK1397" s="523" t="s">
        <v>4277</v>
      </c>
      <c r="AL1397" s="523" t="s">
        <v>4280</v>
      </c>
    </row>
    <row r="1398" spans="1:38" ht="17.25" customHeight="1">
      <c r="A1398" s="518" t="str">
        <f t="shared" si="21"/>
        <v xml:space="preserve">A04AR129-00005 Finishing Work Door &amp; Window Work Blast Resistant Roll Up Door w/ Steel Frame (UoM: EA) Fire Protective Rating: 2-hrs, Motorized Type     w/ Hardware &amp; Accessories  </v>
      </c>
      <c r="B1398" s="523" t="s">
        <v>4281</v>
      </c>
      <c r="C1398" s="523"/>
      <c r="D1398" s="524" t="s">
        <v>3559</v>
      </c>
      <c r="E1398" s="525" t="s">
        <v>3560</v>
      </c>
      <c r="F1398" s="524" t="s">
        <v>2497</v>
      </c>
      <c r="G1398" s="525" t="s">
        <v>3952</v>
      </c>
      <c r="H1398" s="524" t="s">
        <v>4275</v>
      </c>
      <c r="I1398" s="525" t="s">
        <v>4276</v>
      </c>
      <c r="J1398" s="524" t="s">
        <v>2707</v>
      </c>
      <c r="K1398" s="527" t="s">
        <v>4248</v>
      </c>
      <c r="L1398" s="524" t="s">
        <v>1924</v>
      </c>
      <c r="M1398" s="527"/>
      <c r="N1398" s="524" t="s">
        <v>1924</v>
      </c>
      <c r="O1398" s="527"/>
      <c r="P1398" s="524" t="s">
        <v>1924</v>
      </c>
      <c r="Q1398" s="527"/>
      <c r="R1398" s="524" t="s">
        <v>1924</v>
      </c>
      <c r="S1398" s="527"/>
      <c r="T1398" s="524" t="s">
        <v>2733</v>
      </c>
      <c r="U1398" s="527" t="s">
        <v>3956</v>
      </c>
      <c r="V1398" s="524" t="s">
        <v>1924</v>
      </c>
      <c r="W1398" s="527"/>
      <c r="X1398" s="524" t="s">
        <v>1924</v>
      </c>
      <c r="Y1398" s="527"/>
      <c r="Z1398" s="528"/>
      <c r="AA1398" s="528" t="s">
        <v>3973</v>
      </c>
      <c r="AB1398" s="528"/>
      <c r="AC1398" s="528"/>
      <c r="AD1398" s="528"/>
      <c r="AE1398" s="528"/>
      <c r="AF1398" s="528" t="s">
        <v>4071</v>
      </c>
      <c r="AG1398" s="528"/>
      <c r="AH1398" s="528"/>
      <c r="AI1398" s="529" t="s">
        <v>2538</v>
      </c>
      <c r="AJ1398" s="529" t="s">
        <v>2538</v>
      </c>
      <c r="AK1398" s="523" t="s">
        <v>4277</v>
      </c>
      <c r="AL1398" s="523" t="s">
        <v>4281</v>
      </c>
    </row>
    <row r="1399" spans="1:38" ht="17.25" customHeight="1">
      <c r="A1399" s="518" t="str">
        <f t="shared" si="21"/>
        <v xml:space="preserve">A04AR129-00006 Finishing Work Door &amp; Window Work Blast Resistant Roll Up Door w/ Steel Frame (UoM: EA) Fire Protective Rating: 2-hrs, Manual Type     w/ Hardware &amp; Accessories  </v>
      </c>
      <c r="B1399" s="523" t="s">
        <v>4282</v>
      </c>
      <c r="C1399" s="523"/>
      <c r="D1399" s="524" t="s">
        <v>3559</v>
      </c>
      <c r="E1399" s="525" t="s">
        <v>3560</v>
      </c>
      <c r="F1399" s="524" t="s">
        <v>2497</v>
      </c>
      <c r="G1399" s="525" t="s">
        <v>3952</v>
      </c>
      <c r="H1399" s="524" t="s">
        <v>4275</v>
      </c>
      <c r="I1399" s="525" t="s">
        <v>4276</v>
      </c>
      <c r="J1399" s="524" t="s">
        <v>4250</v>
      </c>
      <c r="K1399" s="527" t="s">
        <v>4251</v>
      </c>
      <c r="L1399" s="524" t="s">
        <v>1924</v>
      </c>
      <c r="M1399" s="527"/>
      <c r="N1399" s="524" t="s">
        <v>1924</v>
      </c>
      <c r="O1399" s="527"/>
      <c r="P1399" s="524" t="s">
        <v>1924</v>
      </c>
      <c r="Q1399" s="527"/>
      <c r="R1399" s="524" t="s">
        <v>1924</v>
      </c>
      <c r="S1399" s="527"/>
      <c r="T1399" s="524" t="s">
        <v>2733</v>
      </c>
      <c r="U1399" s="527" t="s">
        <v>3956</v>
      </c>
      <c r="V1399" s="524" t="s">
        <v>1924</v>
      </c>
      <c r="W1399" s="527"/>
      <c r="X1399" s="524" t="s">
        <v>1924</v>
      </c>
      <c r="Y1399" s="527"/>
      <c r="Z1399" s="528"/>
      <c r="AA1399" s="528" t="s">
        <v>3973</v>
      </c>
      <c r="AB1399" s="528"/>
      <c r="AC1399" s="528"/>
      <c r="AD1399" s="528"/>
      <c r="AE1399" s="528"/>
      <c r="AF1399" s="528" t="s">
        <v>4071</v>
      </c>
      <c r="AG1399" s="528"/>
      <c r="AH1399" s="528"/>
      <c r="AI1399" s="529" t="s">
        <v>2538</v>
      </c>
      <c r="AJ1399" s="529" t="s">
        <v>2538</v>
      </c>
      <c r="AK1399" s="523" t="s">
        <v>4277</v>
      </c>
      <c r="AL1399" s="523" t="s">
        <v>4282</v>
      </c>
    </row>
    <row r="1400" spans="1:38" ht="17.25" customHeight="1">
      <c r="A1400" s="518" t="str">
        <f t="shared" si="21"/>
        <v xml:space="preserve">A04AR130-00001 Finishing Work Door &amp; Window Work Aluminum Roll Up Door w/ Aluminum Frame (UoM: M2) Fire Protective Rating: N/A, Motorized Type     w/ Hardware &amp; Accessories  </v>
      </c>
      <c r="B1400" s="523" t="s">
        <v>4283</v>
      </c>
      <c r="C1400" s="523"/>
      <c r="D1400" s="524" t="s">
        <v>3559</v>
      </c>
      <c r="E1400" s="525" t="s">
        <v>3560</v>
      </c>
      <c r="F1400" s="524" t="s">
        <v>2497</v>
      </c>
      <c r="G1400" s="525" t="s">
        <v>3952</v>
      </c>
      <c r="H1400" s="524" t="s">
        <v>4284</v>
      </c>
      <c r="I1400" s="525" t="s">
        <v>4285</v>
      </c>
      <c r="J1400" s="524" t="s">
        <v>2447</v>
      </c>
      <c r="K1400" s="527" t="s">
        <v>4230</v>
      </c>
      <c r="L1400" s="524" t="s">
        <v>1924</v>
      </c>
      <c r="M1400" s="527"/>
      <c r="N1400" s="524" t="s">
        <v>1924</v>
      </c>
      <c r="O1400" s="527"/>
      <c r="P1400" s="524" t="s">
        <v>1924</v>
      </c>
      <c r="Q1400" s="527"/>
      <c r="R1400" s="524" t="s">
        <v>1924</v>
      </c>
      <c r="S1400" s="527"/>
      <c r="T1400" s="524" t="s">
        <v>2733</v>
      </c>
      <c r="U1400" s="527" t="s">
        <v>3956</v>
      </c>
      <c r="V1400" s="524" t="s">
        <v>1924</v>
      </c>
      <c r="W1400" s="527"/>
      <c r="X1400" s="524" t="s">
        <v>1924</v>
      </c>
      <c r="Y1400" s="527"/>
      <c r="Z1400" s="528"/>
      <c r="AA1400" s="556"/>
      <c r="AB1400" s="528"/>
      <c r="AC1400" s="528"/>
      <c r="AD1400" s="528"/>
      <c r="AE1400" s="528"/>
      <c r="AF1400" s="528"/>
      <c r="AG1400" s="528"/>
      <c r="AH1400" s="528"/>
      <c r="AI1400" s="529" t="s">
        <v>1792</v>
      </c>
      <c r="AJ1400" s="529" t="s">
        <v>1792</v>
      </c>
      <c r="AK1400" s="523" t="s">
        <v>4286</v>
      </c>
      <c r="AL1400" s="523" t="s">
        <v>4283</v>
      </c>
    </row>
    <row r="1401" spans="1:38" ht="17.25" customHeight="1">
      <c r="A1401" s="518" t="str">
        <f t="shared" si="21"/>
        <v xml:space="preserve">A04AR130-00002 Finishing Work Door &amp; Window Work Aluminum Roll Up Door w/ Aluminum Frame (UoM: M2) Fire Protective Rating: N/A, Manual Type     w/ Hardware &amp; Accessories  </v>
      </c>
      <c r="B1401" s="523" t="s">
        <v>4287</v>
      </c>
      <c r="C1401" s="523"/>
      <c r="D1401" s="524" t="s">
        <v>3559</v>
      </c>
      <c r="E1401" s="525" t="s">
        <v>3560</v>
      </c>
      <c r="F1401" s="524" t="s">
        <v>2497</v>
      </c>
      <c r="G1401" s="525" t="s">
        <v>3952</v>
      </c>
      <c r="H1401" s="524" t="s">
        <v>4284</v>
      </c>
      <c r="I1401" s="525" t="s">
        <v>4285</v>
      </c>
      <c r="J1401" s="524" t="s">
        <v>2452</v>
      </c>
      <c r="K1401" s="527" t="s">
        <v>4233</v>
      </c>
      <c r="L1401" s="524" t="s">
        <v>1924</v>
      </c>
      <c r="M1401" s="527"/>
      <c r="N1401" s="524" t="s">
        <v>1924</v>
      </c>
      <c r="O1401" s="527"/>
      <c r="P1401" s="524" t="s">
        <v>1924</v>
      </c>
      <c r="Q1401" s="527"/>
      <c r="R1401" s="524" t="s">
        <v>1924</v>
      </c>
      <c r="S1401" s="527"/>
      <c r="T1401" s="524" t="s">
        <v>2733</v>
      </c>
      <c r="U1401" s="527" t="s">
        <v>3956</v>
      </c>
      <c r="V1401" s="524" t="s">
        <v>1924</v>
      </c>
      <c r="W1401" s="527"/>
      <c r="X1401" s="524" t="s">
        <v>1924</v>
      </c>
      <c r="Y1401" s="527"/>
      <c r="Z1401" s="528"/>
      <c r="AA1401" s="556"/>
      <c r="AB1401" s="528"/>
      <c r="AC1401" s="528"/>
      <c r="AD1401" s="528"/>
      <c r="AE1401" s="528"/>
      <c r="AF1401" s="528"/>
      <c r="AG1401" s="528"/>
      <c r="AH1401" s="528"/>
      <c r="AI1401" s="529" t="s">
        <v>1792</v>
      </c>
      <c r="AJ1401" s="529" t="s">
        <v>1792</v>
      </c>
      <c r="AK1401" s="523" t="s">
        <v>4286</v>
      </c>
      <c r="AL1401" s="523" t="s">
        <v>4287</v>
      </c>
    </row>
    <row r="1402" spans="1:38" ht="17.25" customHeight="1">
      <c r="A1402" s="518" t="str">
        <f t="shared" si="21"/>
        <v xml:space="preserve">A04AR131-00001 Finishing Work Door &amp; Window Work Aluminum Roll Up Door w/ Aluminum Frame (UoM: EA) Fire Protective Rating: N/A, Motorized Type     w/ Hardware &amp; Accessories  </v>
      </c>
      <c r="B1402" s="523" t="s">
        <v>4288</v>
      </c>
      <c r="C1402" s="523"/>
      <c r="D1402" s="524" t="s">
        <v>3559</v>
      </c>
      <c r="E1402" s="525" t="s">
        <v>3560</v>
      </c>
      <c r="F1402" s="524" t="s">
        <v>2497</v>
      </c>
      <c r="G1402" s="525" t="s">
        <v>3952</v>
      </c>
      <c r="H1402" s="524" t="s">
        <v>4289</v>
      </c>
      <c r="I1402" s="525" t="s">
        <v>4290</v>
      </c>
      <c r="J1402" s="524" t="s">
        <v>2447</v>
      </c>
      <c r="K1402" s="527" t="s">
        <v>4230</v>
      </c>
      <c r="L1402" s="524" t="s">
        <v>1924</v>
      </c>
      <c r="M1402" s="527"/>
      <c r="N1402" s="524" t="s">
        <v>1924</v>
      </c>
      <c r="O1402" s="527"/>
      <c r="P1402" s="524" t="s">
        <v>1924</v>
      </c>
      <c r="Q1402" s="527"/>
      <c r="R1402" s="524" t="s">
        <v>1924</v>
      </c>
      <c r="S1402" s="527"/>
      <c r="T1402" s="524" t="s">
        <v>2733</v>
      </c>
      <c r="U1402" s="527" t="s">
        <v>3956</v>
      </c>
      <c r="V1402" s="524" t="s">
        <v>1924</v>
      </c>
      <c r="W1402" s="527"/>
      <c r="X1402" s="524" t="s">
        <v>1924</v>
      </c>
      <c r="Y1402" s="527"/>
      <c r="Z1402" s="528"/>
      <c r="AA1402" s="528" t="s">
        <v>3973</v>
      </c>
      <c r="AB1402" s="528"/>
      <c r="AC1402" s="528"/>
      <c r="AD1402" s="528"/>
      <c r="AE1402" s="528"/>
      <c r="AF1402" s="528"/>
      <c r="AG1402" s="528"/>
      <c r="AH1402" s="528"/>
      <c r="AI1402" s="529" t="s">
        <v>2538</v>
      </c>
      <c r="AJ1402" s="529" t="s">
        <v>2538</v>
      </c>
      <c r="AK1402" s="523" t="s">
        <v>4291</v>
      </c>
      <c r="AL1402" s="523" t="s">
        <v>4288</v>
      </c>
    </row>
    <row r="1403" spans="1:38" ht="17.25" customHeight="1">
      <c r="A1403" s="518" t="str">
        <f t="shared" si="21"/>
        <v xml:space="preserve">A04AR131-00002 Finishing Work Door &amp; Window Work Aluminum Roll Up Door w/ Aluminum Frame (UoM: EA) Fire Protective Rating: N/A, Manual Type     w/ Hardware &amp; Accessories  </v>
      </c>
      <c r="B1403" s="523" t="s">
        <v>4292</v>
      </c>
      <c r="C1403" s="523"/>
      <c r="D1403" s="524" t="s">
        <v>3559</v>
      </c>
      <c r="E1403" s="525" t="s">
        <v>3560</v>
      </c>
      <c r="F1403" s="524" t="s">
        <v>2497</v>
      </c>
      <c r="G1403" s="525" t="s">
        <v>3952</v>
      </c>
      <c r="H1403" s="524" t="s">
        <v>4289</v>
      </c>
      <c r="I1403" s="525" t="s">
        <v>4290</v>
      </c>
      <c r="J1403" s="524" t="s">
        <v>2452</v>
      </c>
      <c r="K1403" s="527" t="s">
        <v>4233</v>
      </c>
      <c r="L1403" s="524" t="s">
        <v>1924</v>
      </c>
      <c r="M1403" s="527"/>
      <c r="N1403" s="524" t="s">
        <v>1924</v>
      </c>
      <c r="O1403" s="527"/>
      <c r="P1403" s="524" t="s">
        <v>1924</v>
      </c>
      <c r="Q1403" s="527"/>
      <c r="R1403" s="524" t="s">
        <v>1924</v>
      </c>
      <c r="S1403" s="527"/>
      <c r="T1403" s="524" t="s">
        <v>2733</v>
      </c>
      <c r="U1403" s="527" t="s">
        <v>3956</v>
      </c>
      <c r="V1403" s="524" t="s">
        <v>1924</v>
      </c>
      <c r="W1403" s="527"/>
      <c r="X1403" s="524" t="s">
        <v>1924</v>
      </c>
      <c r="Y1403" s="527"/>
      <c r="Z1403" s="528"/>
      <c r="AA1403" s="528" t="s">
        <v>3973</v>
      </c>
      <c r="AB1403" s="528"/>
      <c r="AC1403" s="528"/>
      <c r="AD1403" s="528"/>
      <c r="AE1403" s="528"/>
      <c r="AF1403" s="528"/>
      <c r="AG1403" s="528"/>
      <c r="AH1403" s="528"/>
      <c r="AI1403" s="529" t="s">
        <v>2538</v>
      </c>
      <c r="AJ1403" s="529" t="s">
        <v>2538</v>
      </c>
      <c r="AK1403" s="523" t="s">
        <v>4291</v>
      </c>
      <c r="AL1403" s="523" t="s">
        <v>4292</v>
      </c>
    </row>
    <row r="1404" spans="1:38" ht="17.25" customHeight="1">
      <c r="A1404" s="518" t="str">
        <f t="shared" si="21"/>
        <v xml:space="preserve">A04AR132-00001 Finishing Work Door &amp; Window Work Steel Sliding Door w/ Steel Frame (UoM: M2) Fire Protective Rating: N/A, Motorized Type     w/ Hardware &amp; Accessories  </v>
      </c>
      <c r="B1404" s="523" t="s">
        <v>4293</v>
      </c>
      <c r="C1404" s="523"/>
      <c r="D1404" s="524" t="s">
        <v>3559</v>
      </c>
      <c r="E1404" s="525" t="s">
        <v>3560</v>
      </c>
      <c r="F1404" s="524" t="s">
        <v>2497</v>
      </c>
      <c r="G1404" s="525" t="s">
        <v>3952</v>
      </c>
      <c r="H1404" s="524" t="s">
        <v>4294</v>
      </c>
      <c r="I1404" s="525" t="s">
        <v>4295</v>
      </c>
      <c r="J1404" s="524" t="s">
        <v>2447</v>
      </c>
      <c r="K1404" s="527" t="s">
        <v>4230</v>
      </c>
      <c r="L1404" s="524" t="s">
        <v>1924</v>
      </c>
      <c r="M1404" s="527"/>
      <c r="N1404" s="524" t="s">
        <v>1924</v>
      </c>
      <c r="O1404" s="527"/>
      <c r="P1404" s="524" t="s">
        <v>1924</v>
      </c>
      <c r="Q1404" s="527"/>
      <c r="R1404" s="524" t="s">
        <v>1924</v>
      </c>
      <c r="S1404" s="527"/>
      <c r="T1404" s="524" t="s">
        <v>2733</v>
      </c>
      <c r="U1404" s="527" t="s">
        <v>3956</v>
      </c>
      <c r="V1404" s="524" t="s">
        <v>1924</v>
      </c>
      <c r="W1404" s="527"/>
      <c r="X1404" s="524" t="s">
        <v>1924</v>
      </c>
      <c r="Y1404" s="527"/>
      <c r="Z1404" s="528"/>
      <c r="AA1404" s="556"/>
      <c r="AB1404" s="528"/>
      <c r="AC1404" s="528"/>
      <c r="AD1404" s="528"/>
      <c r="AE1404" s="528"/>
      <c r="AF1404" s="528"/>
      <c r="AG1404" s="528"/>
      <c r="AH1404" s="528"/>
      <c r="AI1404" s="529" t="s">
        <v>1792</v>
      </c>
      <c r="AJ1404" s="529" t="s">
        <v>1792</v>
      </c>
      <c r="AK1404" s="523" t="s">
        <v>4296</v>
      </c>
      <c r="AL1404" s="523" t="s">
        <v>4293</v>
      </c>
    </row>
    <row r="1405" spans="1:38" ht="17.25" customHeight="1">
      <c r="A1405" s="518" t="str">
        <f t="shared" si="21"/>
        <v xml:space="preserve">A04AR132-00002 Finishing Work Door &amp; Window Work Steel Sliding Door w/ Steel Frame (UoM: M2) Fire Protective Rating: N/A, Manual Type     w/ Hardware &amp; Accessories  </v>
      </c>
      <c r="B1405" s="523" t="s">
        <v>4297</v>
      </c>
      <c r="C1405" s="523"/>
      <c r="D1405" s="524" t="s">
        <v>3559</v>
      </c>
      <c r="E1405" s="525" t="s">
        <v>3560</v>
      </c>
      <c r="F1405" s="524" t="s">
        <v>2497</v>
      </c>
      <c r="G1405" s="525" t="s">
        <v>3952</v>
      </c>
      <c r="H1405" s="524" t="s">
        <v>4294</v>
      </c>
      <c r="I1405" s="525" t="s">
        <v>4295</v>
      </c>
      <c r="J1405" s="524" t="s">
        <v>2452</v>
      </c>
      <c r="K1405" s="527" t="s">
        <v>4233</v>
      </c>
      <c r="L1405" s="524" t="s">
        <v>1924</v>
      </c>
      <c r="M1405" s="527"/>
      <c r="N1405" s="524" t="s">
        <v>1924</v>
      </c>
      <c r="O1405" s="527"/>
      <c r="P1405" s="524" t="s">
        <v>1924</v>
      </c>
      <c r="Q1405" s="527"/>
      <c r="R1405" s="524" t="s">
        <v>1924</v>
      </c>
      <c r="S1405" s="527"/>
      <c r="T1405" s="524" t="s">
        <v>2733</v>
      </c>
      <c r="U1405" s="527" t="s">
        <v>3956</v>
      </c>
      <c r="V1405" s="524" t="s">
        <v>1924</v>
      </c>
      <c r="W1405" s="527"/>
      <c r="X1405" s="524" t="s">
        <v>1924</v>
      </c>
      <c r="Y1405" s="527"/>
      <c r="Z1405" s="528"/>
      <c r="AA1405" s="556"/>
      <c r="AB1405" s="528"/>
      <c r="AC1405" s="528"/>
      <c r="AD1405" s="528"/>
      <c r="AE1405" s="528"/>
      <c r="AF1405" s="528"/>
      <c r="AG1405" s="528"/>
      <c r="AH1405" s="528"/>
      <c r="AI1405" s="529" t="s">
        <v>1792</v>
      </c>
      <c r="AJ1405" s="529" t="s">
        <v>1792</v>
      </c>
      <c r="AK1405" s="523" t="s">
        <v>4296</v>
      </c>
      <c r="AL1405" s="523" t="s">
        <v>4297</v>
      </c>
    </row>
    <row r="1406" spans="1:38" ht="17.25" customHeight="1">
      <c r="A1406" s="518" t="str">
        <f t="shared" si="21"/>
        <v xml:space="preserve">A04AR132-00003 Finishing Work Door &amp; Window Work Steel Sliding Door w/ Steel Frame (UoM: M2) Fire Protective Rating: 0.5-hr, Motorized Type     w/ Hardware &amp; Accessories  </v>
      </c>
      <c r="B1406" s="523" t="s">
        <v>4298</v>
      </c>
      <c r="C1406" s="523"/>
      <c r="D1406" s="524" t="s">
        <v>3559</v>
      </c>
      <c r="E1406" s="525" t="s">
        <v>3560</v>
      </c>
      <c r="F1406" s="524" t="s">
        <v>2497</v>
      </c>
      <c r="G1406" s="525" t="s">
        <v>3952</v>
      </c>
      <c r="H1406" s="524" t="s">
        <v>4294</v>
      </c>
      <c r="I1406" s="525" t="s">
        <v>4295</v>
      </c>
      <c r="J1406" s="524" t="s">
        <v>2456</v>
      </c>
      <c r="K1406" s="527" t="s">
        <v>4235</v>
      </c>
      <c r="L1406" s="524" t="s">
        <v>1924</v>
      </c>
      <c r="M1406" s="527"/>
      <c r="N1406" s="524" t="s">
        <v>1924</v>
      </c>
      <c r="O1406" s="527"/>
      <c r="P1406" s="524" t="s">
        <v>1924</v>
      </c>
      <c r="Q1406" s="527"/>
      <c r="R1406" s="524" t="s">
        <v>1924</v>
      </c>
      <c r="S1406" s="527"/>
      <c r="T1406" s="524" t="s">
        <v>2733</v>
      </c>
      <c r="U1406" s="527" t="s">
        <v>3956</v>
      </c>
      <c r="V1406" s="524" t="s">
        <v>1924</v>
      </c>
      <c r="W1406" s="527"/>
      <c r="X1406" s="524" t="s">
        <v>1924</v>
      </c>
      <c r="Y1406" s="527"/>
      <c r="Z1406" s="528"/>
      <c r="AA1406" s="556"/>
      <c r="AB1406" s="528"/>
      <c r="AC1406" s="528"/>
      <c r="AD1406" s="528"/>
      <c r="AE1406" s="528"/>
      <c r="AF1406" s="528"/>
      <c r="AG1406" s="528"/>
      <c r="AH1406" s="528"/>
      <c r="AI1406" s="529" t="s">
        <v>1792</v>
      </c>
      <c r="AJ1406" s="529" t="s">
        <v>1792</v>
      </c>
      <c r="AK1406" s="523" t="s">
        <v>4296</v>
      </c>
      <c r="AL1406" s="523" t="s">
        <v>4298</v>
      </c>
    </row>
    <row r="1407" spans="1:38" ht="17.25" customHeight="1">
      <c r="A1407" s="518" t="str">
        <f t="shared" si="21"/>
        <v xml:space="preserve">A04AR132-00004 Finishing Work Door &amp; Window Work Steel Sliding Door w/ Steel Frame (UoM: M2) Fire Protective Rating: 0.5-hr, Manual Type     w/ Hardware &amp; Accessories  </v>
      </c>
      <c r="B1407" s="523" t="s">
        <v>4299</v>
      </c>
      <c r="C1407" s="523"/>
      <c r="D1407" s="524" t="s">
        <v>3559</v>
      </c>
      <c r="E1407" s="525" t="s">
        <v>3560</v>
      </c>
      <c r="F1407" s="524" t="s">
        <v>2497</v>
      </c>
      <c r="G1407" s="525" t="s">
        <v>3952</v>
      </c>
      <c r="H1407" s="524" t="s">
        <v>4294</v>
      </c>
      <c r="I1407" s="525" t="s">
        <v>4295</v>
      </c>
      <c r="J1407" s="524" t="s">
        <v>2491</v>
      </c>
      <c r="K1407" s="527" t="s">
        <v>4237</v>
      </c>
      <c r="L1407" s="524" t="s">
        <v>1924</v>
      </c>
      <c r="M1407" s="527"/>
      <c r="N1407" s="524" t="s">
        <v>1924</v>
      </c>
      <c r="O1407" s="527"/>
      <c r="P1407" s="524" t="s">
        <v>1924</v>
      </c>
      <c r="Q1407" s="527"/>
      <c r="R1407" s="524" t="s">
        <v>1924</v>
      </c>
      <c r="S1407" s="527"/>
      <c r="T1407" s="524" t="s">
        <v>2733</v>
      </c>
      <c r="U1407" s="527" t="s">
        <v>3956</v>
      </c>
      <c r="V1407" s="524" t="s">
        <v>1924</v>
      </c>
      <c r="W1407" s="527"/>
      <c r="X1407" s="524" t="s">
        <v>1924</v>
      </c>
      <c r="Y1407" s="527"/>
      <c r="Z1407" s="528"/>
      <c r="AA1407" s="556"/>
      <c r="AB1407" s="528"/>
      <c r="AC1407" s="528"/>
      <c r="AD1407" s="528"/>
      <c r="AE1407" s="528"/>
      <c r="AF1407" s="528"/>
      <c r="AG1407" s="528"/>
      <c r="AH1407" s="528"/>
      <c r="AI1407" s="529" t="s">
        <v>1792</v>
      </c>
      <c r="AJ1407" s="529" t="s">
        <v>1792</v>
      </c>
      <c r="AK1407" s="523" t="s">
        <v>4296</v>
      </c>
      <c r="AL1407" s="523" t="s">
        <v>4299</v>
      </c>
    </row>
    <row r="1408" spans="1:38" ht="17.25" customHeight="1">
      <c r="A1408" s="518" t="str">
        <f t="shared" si="21"/>
        <v xml:space="preserve">A04AR132-00005 Finishing Work Door &amp; Window Work Steel Sliding Door w/ Steel Frame (UoM: M2) Fire Protective Rating: 1-hr, Motorized Type     w/ Hardware &amp; Accessories  </v>
      </c>
      <c r="B1408" s="523" t="s">
        <v>4300</v>
      </c>
      <c r="C1408" s="523"/>
      <c r="D1408" s="524" t="s">
        <v>3559</v>
      </c>
      <c r="E1408" s="525" t="s">
        <v>3560</v>
      </c>
      <c r="F1408" s="524" t="s">
        <v>2497</v>
      </c>
      <c r="G1408" s="525" t="s">
        <v>3952</v>
      </c>
      <c r="H1408" s="524" t="s">
        <v>4294</v>
      </c>
      <c r="I1408" s="525" t="s">
        <v>4295</v>
      </c>
      <c r="J1408" s="524" t="s">
        <v>2494</v>
      </c>
      <c r="K1408" s="527" t="s">
        <v>4239</v>
      </c>
      <c r="L1408" s="524" t="s">
        <v>1924</v>
      </c>
      <c r="M1408" s="527"/>
      <c r="N1408" s="524" t="s">
        <v>1924</v>
      </c>
      <c r="O1408" s="527"/>
      <c r="P1408" s="524" t="s">
        <v>1924</v>
      </c>
      <c r="Q1408" s="527"/>
      <c r="R1408" s="524" t="s">
        <v>1924</v>
      </c>
      <c r="S1408" s="527"/>
      <c r="T1408" s="524" t="s">
        <v>2733</v>
      </c>
      <c r="U1408" s="527" t="s">
        <v>3956</v>
      </c>
      <c r="V1408" s="524" t="s">
        <v>1924</v>
      </c>
      <c r="W1408" s="527"/>
      <c r="X1408" s="524" t="s">
        <v>1924</v>
      </c>
      <c r="Y1408" s="527"/>
      <c r="Z1408" s="528"/>
      <c r="AA1408" s="556"/>
      <c r="AB1408" s="528"/>
      <c r="AC1408" s="528"/>
      <c r="AD1408" s="528"/>
      <c r="AE1408" s="528"/>
      <c r="AF1408" s="528"/>
      <c r="AG1408" s="528"/>
      <c r="AH1408" s="528"/>
      <c r="AI1408" s="529" t="s">
        <v>1792</v>
      </c>
      <c r="AJ1408" s="529" t="s">
        <v>1792</v>
      </c>
      <c r="AK1408" s="523" t="s">
        <v>4296</v>
      </c>
      <c r="AL1408" s="523" t="s">
        <v>4300</v>
      </c>
    </row>
    <row r="1409" spans="1:38" ht="17.25" customHeight="1">
      <c r="A1409" s="518" t="str">
        <f t="shared" si="21"/>
        <v xml:space="preserve">A04AR132-00006 Finishing Work Door &amp; Window Work Steel Sliding Door w/ Steel Frame (UoM: M2) Fire Protective Rating: 1-hr, Manual Type     w/ Hardware &amp; Accessories  </v>
      </c>
      <c r="B1409" s="523" t="s">
        <v>4301</v>
      </c>
      <c r="C1409" s="523"/>
      <c r="D1409" s="524" t="s">
        <v>3559</v>
      </c>
      <c r="E1409" s="525" t="s">
        <v>3560</v>
      </c>
      <c r="F1409" s="524" t="s">
        <v>2497</v>
      </c>
      <c r="G1409" s="525" t="s">
        <v>3952</v>
      </c>
      <c r="H1409" s="524" t="s">
        <v>4294</v>
      </c>
      <c r="I1409" s="525" t="s">
        <v>4295</v>
      </c>
      <c r="J1409" s="524" t="s">
        <v>2497</v>
      </c>
      <c r="K1409" s="527" t="s">
        <v>4241</v>
      </c>
      <c r="L1409" s="524" t="s">
        <v>1924</v>
      </c>
      <c r="M1409" s="527"/>
      <c r="N1409" s="524" t="s">
        <v>1924</v>
      </c>
      <c r="O1409" s="527"/>
      <c r="P1409" s="524" t="s">
        <v>1924</v>
      </c>
      <c r="Q1409" s="527"/>
      <c r="R1409" s="524" t="s">
        <v>1924</v>
      </c>
      <c r="S1409" s="527"/>
      <c r="T1409" s="524" t="s">
        <v>2733</v>
      </c>
      <c r="U1409" s="527" t="s">
        <v>3956</v>
      </c>
      <c r="V1409" s="524" t="s">
        <v>1924</v>
      </c>
      <c r="W1409" s="527"/>
      <c r="X1409" s="524" t="s">
        <v>1924</v>
      </c>
      <c r="Y1409" s="527"/>
      <c r="Z1409" s="528"/>
      <c r="AA1409" s="556"/>
      <c r="AB1409" s="528"/>
      <c r="AC1409" s="528"/>
      <c r="AD1409" s="528"/>
      <c r="AE1409" s="528"/>
      <c r="AF1409" s="528"/>
      <c r="AG1409" s="528"/>
      <c r="AH1409" s="528"/>
      <c r="AI1409" s="529" t="s">
        <v>1792</v>
      </c>
      <c r="AJ1409" s="529" t="s">
        <v>1792</v>
      </c>
      <c r="AK1409" s="523" t="s">
        <v>4296</v>
      </c>
      <c r="AL1409" s="523" t="s">
        <v>4301</v>
      </c>
    </row>
    <row r="1410" spans="1:38" ht="17.25" customHeight="1">
      <c r="A1410" s="518" t="str">
        <f t="shared" si="21"/>
        <v xml:space="preserve">A04AR132-00007 Finishing Work Door &amp; Window Work Steel Sliding Door w/ Steel Frame (UoM: M2) Fire Protective Rating: 1.5-hrs, Motorized Type     w/ Hardware &amp; Accessories  </v>
      </c>
      <c r="B1410" s="523" t="s">
        <v>4302</v>
      </c>
      <c r="C1410" s="523"/>
      <c r="D1410" s="524" t="s">
        <v>3559</v>
      </c>
      <c r="E1410" s="525" t="s">
        <v>3560</v>
      </c>
      <c r="F1410" s="524" t="s">
        <v>2497</v>
      </c>
      <c r="G1410" s="525" t="s">
        <v>3952</v>
      </c>
      <c r="H1410" s="524" t="s">
        <v>4294</v>
      </c>
      <c r="I1410" s="525" t="s">
        <v>4295</v>
      </c>
      <c r="J1410" s="524" t="s">
        <v>2500</v>
      </c>
      <c r="K1410" s="527" t="s">
        <v>4243</v>
      </c>
      <c r="L1410" s="524" t="s">
        <v>1924</v>
      </c>
      <c r="M1410" s="527"/>
      <c r="N1410" s="524" t="s">
        <v>1924</v>
      </c>
      <c r="O1410" s="527"/>
      <c r="P1410" s="524" t="s">
        <v>1924</v>
      </c>
      <c r="Q1410" s="527"/>
      <c r="R1410" s="524" t="s">
        <v>1924</v>
      </c>
      <c r="S1410" s="527"/>
      <c r="T1410" s="524" t="s">
        <v>2733</v>
      </c>
      <c r="U1410" s="527" t="s">
        <v>3956</v>
      </c>
      <c r="V1410" s="524" t="s">
        <v>1924</v>
      </c>
      <c r="W1410" s="527"/>
      <c r="X1410" s="524" t="s">
        <v>1924</v>
      </c>
      <c r="Y1410" s="527"/>
      <c r="Z1410" s="528"/>
      <c r="AA1410" s="556"/>
      <c r="AB1410" s="528"/>
      <c r="AC1410" s="528"/>
      <c r="AD1410" s="528"/>
      <c r="AE1410" s="528"/>
      <c r="AF1410" s="528"/>
      <c r="AG1410" s="528"/>
      <c r="AH1410" s="528"/>
      <c r="AI1410" s="529" t="s">
        <v>1792</v>
      </c>
      <c r="AJ1410" s="529" t="s">
        <v>1792</v>
      </c>
      <c r="AK1410" s="523" t="s">
        <v>4296</v>
      </c>
      <c r="AL1410" s="523" t="s">
        <v>4302</v>
      </c>
    </row>
    <row r="1411" spans="1:38" ht="17.25" customHeight="1">
      <c r="A1411" s="518" t="str">
        <f t="shared" si="21"/>
        <v xml:space="preserve">A04AR132-00008 Finishing Work Door &amp; Window Work Steel Sliding Door w/ Steel Frame (UoM: M2) Fire Protective Rating: 1.5-hrs, Manual Type     w/ Hardware &amp; Accessories  </v>
      </c>
      <c r="B1411" s="523" t="s">
        <v>4303</v>
      </c>
      <c r="C1411" s="523"/>
      <c r="D1411" s="524" t="s">
        <v>3559</v>
      </c>
      <c r="E1411" s="525" t="s">
        <v>3560</v>
      </c>
      <c r="F1411" s="524" t="s">
        <v>2497</v>
      </c>
      <c r="G1411" s="525" t="s">
        <v>3952</v>
      </c>
      <c r="H1411" s="524" t="s">
        <v>4294</v>
      </c>
      <c r="I1411" s="525" t="s">
        <v>4295</v>
      </c>
      <c r="J1411" s="524" t="s">
        <v>4245</v>
      </c>
      <c r="K1411" s="527" t="s">
        <v>4246</v>
      </c>
      <c r="L1411" s="524" t="s">
        <v>1924</v>
      </c>
      <c r="M1411" s="527"/>
      <c r="N1411" s="524" t="s">
        <v>1924</v>
      </c>
      <c r="O1411" s="527"/>
      <c r="P1411" s="524" t="s">
        <v>1924</v>
      </c>
      <c r="Q1411" s="527"/>
      <c r="R1411" s="524" t="s">
        <v>1924</v>
      </c>
      <c r="S1411" s="527"/>
      <c r="T1411" s="524" t="s">
        <v>2733</v>
      </c>
      <c r="U1411" s="527" t="s">
        <v>3956</v>
      </c>
      <c r="V1411" s="524" t="s">
        <v>1924</v>
      </c>
      <c r="W1411" s="527"/>
      <c r="X1411" s="524" t="s">
        <v>1924</v>
      </c>
      <c r="Y1411" s="527"/>
      <c r="Z1411" s="528"/>
      <c r="AA1411" s="556"/>
      <c r="AB1411" s="528"/>
      <c r="AC1411" s="528"/>
      <c r="AD1411" s="528"/>
      <c r="AE1411" s="528"/>
      <c r="AF1411" s="528"/>
      <c r="AG1411" s="528"/>
      <c r="AH1411" s="528"/>
      <c r="AI1411" s="529" t="s">
        <v>1792</v>
      </c>
      <c r="AJ1411" s="529" t="s">
        <v>1792</v>
      </c>
      <c r="AK1411" s="523" t="s">
        <v>4296</v>
      </c>
      <c r="AL1411" s="523" t="s">
        <v>4303</v>
      </c>
    </row>
    <row r="1412" spans="1:38" ht="17.25" customHeight="1">
      <c r="A1412" s="518" t="str">
        <f t="shared" si="21"/>
        <v xml:space="preserve">A04AR132-00009 Finishing Work Door &amp; Window Work Steel Sliding Door w/ Steel Frame (UoM: M2) Fire Protective Rating: 2-hrs, Motorized Type     w/ Hardware &amp; Accessories  </v>
      </c>
      <c r="B1412" s="523" t="s">
        <v>4304</v>
      </c>
      <c r="C1412" s="523"/>
      <c r="D1412" s="524" t="s">
        <v>3559</v>
      </c>
      <c r="E1412" s="525" t="s">
        <v>3560</v>
      </c>
      <c r="F1412" s="524" t="s">
        <v>2497</v>
      </c>
      <c r="G1412" s="525" t="s">
        <v>3952</v>
      </c>
      <c r="H1412" s="524" t="s">
        <v>4294</v>
      </c>
      <c r="I1412" s="525" t="s">
        <v>4295</v>
      </c>
      <c r="J1412" s="524" t="s">
        <v>2707</v>
      </c>
      <c r="K1412" s="527" t="s">
        <v>4248</v>
      </c>
      <c r="L1412" s="524" t="s">
        <v>1924</v>
      </c>
      <c r="M1412" s="527"/>
      <c r="N1412" s="524" t="s">
        <v>1924</v>
      </c>
      <c r="O1412" s="527"/>
      <c r="P1412" s="524" t="s">
        <v>1924</v>
      </c>
      <c r="Q1412" s="527"/>
      <c r="R1412" s="524" t="s">
        <v>1924</v>
      </c>
      <c r="S1412" s="527"/>
      <c r="T1412" s="524" t="s">
        <v>2733</v>
      </c>
      <c r="U1412" s="527" t="s">
        <v>3956</v>
      </c>
      <c r="V1412" s="524" t="s">
        <v>1924</v>
      </c>
      <c r="W1412" s="527"/>
      <c r="X1412" s="524" t="s">
        <v>1924</v>
      </c>
      <c r="Y1412" s="527"/>
      <c r="Z1412" s="528"/>
      <c r="AA1412" s="556"/>
      <c r="AB1412" s="528"/>
      <c r="AC1412" s="528"/>
      <c r="AD1412" s="528"/>
      <c r="AE1412" s="528"/>
      <c r="AF1412" s="528"/>
      <c r="AG1412" s="528"/>
      <c r="AH1412" s="528"/>
      <c r="AI1412" s="529" t="s">
        <v>1792</v>
      </c>
      <c r="AJ1412" s="529" t="s">
        <v>1792</v>
      </c>
      <c r="AK1412" s="523" t="s">
        <v>4296</v>
      </c>
      <c r="AL1412" s="523" t="s">
        <v>4304</v>
      </c>
    </row>
    <row r="1413" spans="1:38" ht="17.25" customHeight="1">
      <c r="A1413" s="518" t="str">
        <f t="shared" si="21"/>
        <v xml:space="preserve">A04AR132-00010 Finishing Work Door &amp; Window Work Steel Sliding Door w/ Steel Frame (UoM: M2) Fire Protective Rating: 2-hrs, Manual Type     w/ Hardware &amp; Accessories  </v>
      </c>
      <c r="B1413" s="523" t="s">
        <v>4305</v>
      </c>
      <c r="C1413" s="523"/>
      <c r="D1413" s="524" t="s">
        <v>3559</v>
      </c>
      <c r="E1413" s="525" t="s">
        <v>3560</v>
      </c>
      <c r="F1413" s="524" t="s">
        <v>2497</v>
      </c>
      <c r="G1413" s="525" t="s">
        <v>3952</v>
      </c>
      <c r="H1413" s="524" t="s">
        <v>4294</v>
      </c>
      <c r="I1413" s="525" t="s">
        <v>4295</v>
      </c>
      <c r="J1413" s="524" t="s">
        <v>4250</v>
      </c>
      <c r="K1413" s="527" t="s">
        <v>4251</v>
      </c>
      <c r="L1413" s="524" t="s">
        <v>1924</v>
      </c>
      <c r="M1413" s="527"/>
      <c r="N1413" s="524" t="s">
        <v>1924</v>
      </c>
      <c r="O1413" s="527"/>
      <c r="P1413" s="524" t="s">
        <v>1924</v>
      </c>
      <c r="Q1413" s="527"/>
      <c r="R1413" s="524" t="s">
        <v>1924</v>
      </c>
      <c r="S1413" s="527"/>
      <c r="T1413" s="524" t="s">
        <v>2733</v>
      </c>
      <c r="U1413" s="527" t="s">
        <v>3956</v>
      </c>
      <c r="V1413" s="524" t="s">
        <v>1924</v>
      </c>
      <c r="W1413" s="527"/>
      <c r="X1413" s="524" t="s">
        <v>1924</v>
      </c>
      <c r="Y1413" s="527"/>
      <c r="Z1413" s="528"/>
      <c r="AA1413" s="556"/>
      <c r="AB1413" s="528"/>
      <c r="AC1413" s="528"/>
      <c r="AD1413" s="528"/>
      <c r="AE1413" s="528"/>
      <c r="AF1413" s="528"/>
      <c r="AG1413" s="528"/>
      <c r="AH1413" s="528"/>
      <c r="AI1413" s="529" t="s">
        <v>1792</v>
      </c>
      <c r="AJ1413" s="529" t="s">
        <v>1792</v>
      </c>
      <c r="AK1413" s="523" t="s">
        <v>4296</v>
      </c>
      <c r="AL1413" s="523" t="s">
        <v>4305</v>
      </c>
    </row>
    <row r="1414" spans="1:38" ht="17.25" customHeight="1">
      <c r="A1414" s="518" t="str">
        <f t="shared" si="21"/>
        <v xml:space="preserve">A04AR133-00001 Finishing Work Door &amp; Window Work Steel Sliding Door w/ Steel Frame (UoM: EA) Fire Protective Rating: N/A, Motorized Type     w/ Hardware &amp; Accessories  </v>
      </c>
      <c r="B1414" s="523" t="s">
        <v>4306</v>
      </c>
      <c r="C1414" s="523"/>
      <c r="D1414" s="524" t="s">
        <v>3559</v>
      </c>
      <c r="E1414" s="525" t="s">
        <v>3560</v>
      </c>
      <c r="F1414" s="524" t="s">
        <v>2497</v>
      </c>
      <c r="G1414" s="525" t="s">
        <v>3952</v>
      </c>
      <c r="H1414" s="524" t="s">
        <v>4307</v>
      </c>
      <c r="I1414" s="525" t="s">
        <v>4308</v>
      </c>
      <c r="J1414" s="524" t="s">
        <v>2447</v>
      </c>
      <c r="K1414" s="527" t="s">
        <v>4230</v>
      </c>
      <c r="L1414" s="524" t="s">
        <v>1924</v>
      </c>
      <c r="M1414" s="527"/>
      <c r="N1414" s="524" t="s">
        <v>1924</v>
      </c>
      <c r="O1414" s="527"/>
      <c r="P1414" s="524" t="s">
        <v>1924</v>
      </c>
      <c r="Q1414" s="527"/>
      <c r="R1414" s="524" t="s">
        <v>1924</v>
      </c>
      <c r="S1414" s="527"/>
      <c r="T1414" s="524" t="s">
        <v>2733</v>
      </c>
      <c r="U1414" s="527" t="s">
        <v>3956</v>
      </c>
      <c r="V1414" s="524" t="s">
        <v>1924</v>
      </c>
      <c r="W1414" s="527"/>
      <c r="X1414" s="524" t="s">
        <v>1924</v>
      </c>
      <c r="Y1414" s="527"/>
      <c r="Z1414" s="528"/>
      <c r="AA1414" s="528" t="s">
        <v>3973</v>
      </c>
      <c r="AB1414" s="528"/>
      <c r="AC1414" s="528"/>
      <c r="AD1414" s="528"/>
      <c r="AE1414" s="528"/>
      <c r="AF1414" s="528"/>
      <c r="AG1414" s="528"/>
      <c r="AH1414" s="528"/>
      <c r="AI1414" s="529" t="s">
        <v>2538</v>
      </c>
      <c r="AJ1414" s="529" t="s">
        <v>2538</v>
      </c>
      <c r="AK1414" s="523" t="s">
        <v>4309</v>
      </c>
      <c r="AL1414" s="523" t="s">
        <v>4306</v>
      </c>
    </row>
    <row r="1415" spans="1:38" ht="17.25" customHeight="1">
      <c r="A1415" s="518" t="str">
        <f t="shared" si="21"/>
        <v xml:space="preserve">A04AR133-00002 Finishing Work Door &amp; Window Work Steel Sliding Door w/ Steel Frame (UoM: EA) Fire Protective Rating: N/A, Manual Type     w/ Hardware &amp; Accessories  </v>
      </c>
      <c r="B1415" s="523" t="s">
        <v>4310</v>
      </c>
      <c r="C1415" s="523"/>
      <c r="D1415" s="524" t="s">
        <v>3559</v>
      </c>
      <c r="E1415" s="525" t="s">
        <v>3560</v>
      </c>
      <c r="F1415" s="524" t="s">
        <v>2497</v>
      </c>
      <c r="G1415" s="525" t="s">
        <v>3952</v>
      </c>
      <c r="H1415" s="524" t="s">
        <v>4307</v>
      </c>
      <c r="I1415" s="525" t="s">
        <v>4308</v>
      </c>
      <c r="J1415" s="524" t="s">
        <v>2452</v>
      </c>
      <c r="K1415" s="527" t="s">
        <v>4233</v>
      </c>
      <c r="L1415" s="524" t="s">
        <v>1924</v>
      </c>
      <c r="M1415" s="527"/>
      <c r="N1415" s="524" t="s">
        <v>1924</v>
      </c>
      <c r="O1415" s="527"/>
      <c r="P1415" s="524" t="s">
        <v>1924</v>
      </c>
      <c r="Q1415" s="527"/>
      <c r="R1415" s="524" t="s">
        <v>1924</v>
      </c>
      <c r="S1415" s="527"/>
      <c r="T1415" s="524" t="s">
        <v>2733</v>
      </c>
      <c r="U1415" s="527" t="s">
        <v>3956</v>
      </c>
      <c r="V1415" s="524" t="s">
        <v>1924</v>
      </c>
      <c r="W1415" s="527"/>
      <c r="X1415" s="524" t="s">
        <v>1924</v>
      </c>
      <c r="Y1415" s="527"/>
      <c r="Z1415" s="528"/>
      <c r="AA1415" s="528" t="s">
        <v>3973</v>
      </c>
      <c r="AB1415" s="528"/>
      <c r="AC1415" s="528"/>
      <c r="AD1415" s="528"/>
      <c r="AE1415" s="528"/>
      <c r="AF1415" s="528"/>
      <c r="AG1415" s="528"/>
      <c r="AH1415" s="528"/>
      <c r="AI1415" s="529" t="s">
        <v>2538</v>
      </c>
      <c r="AJ1415" s="529" t="s">
        <v>2538</v>
      </c>
      <c r="AK1415" s="523" t="s">
        <v>4309</v>
      </c>
      <c r="AL1415" s="523" t="s">
        <v>4310</v>
      </c>
    </row>
    <row r="1416" spans="1:38" ht="17.25" customHeight="1">
      <c r="A1416" s="518" t="str">
        <f t="shared" ref="A1416:A1479" si="22">B1416&amp;" "&amp;E1416&amp;" "&amp;G1416&amp;" "&amp;I1416&amp;" "&amp;K1416&amp;" "&amp;M1416&amp;" "&amp;O1416&amp;" "&amp;Q1416&amp;" "&amp;S1416&amp;" "&amp;U1416&amp;" "&amp;W1416&amp;" "&amp;Y1416</f>
        <v xml:space="preserve">A04AR133-00003 Finishing Work Door &amp; Window Work Steel Sliding Door w/ Steel Frame (UoM: EA) Fire Protective Rating: 0.5-hr, Motorized Type     w/ Hardware &amp; Accessories  </v>
      </c>
      <c r="B1416" s="523" t="s">
        <v>4311</v>
      </c>
      <c r="C1416" s="523"/>
      <c r="D1416" s="524" t="s">
        <v>3559</v>
      </c>
      <c r="E1416" s="525" t="s">
        <v>3560</v>
      </c>
      <c r="F1416" s="524" t="s">
        <v>2497</v>
      </c>
      <c r="G1416" s="525" t="s">
        <v>3952</v>
      </c>
      <c r="H1416" s="524" t="s">
        <v>4307</v>
      </c>
      <c r="I1416" s="525" t="s">
        <v>4308</v>
      </c>
      <c r="J1416" s="524" t="s">
        <v>2456</v>
      </c>
      <c r="K1416" s="527" t="s">
        <v>4235</v>
      </c>
      <c r="L1416" s="524" t="s">
        <v>1924</v>
      </c>
      <c r="M1416" s="527"/>
      <c r="N1416" s="524" t="s">
        <v>1924</v>
      </c>
      <c r="O1416" s="527"/>
      <c r="P1416" s="524" t="s">
        <v>1924</v>
      </c>
      <c r="Q1416" s="527"/>
      <c r="R1416" s="524" t="s">
        <v>1924</v>
      </c>
      <c r="S1416" s="527"/>
      <c r="T1416" s="524" t="s">
        <v>2733</v>
      </c>
      <c r="U1416" s="527" t="s">
        <v>3956</v>
      </c>
      <c r="V1416" s="524" t="s">
        <v>1924</v>
      </c>
      <c r="W1416" s="527"/>
      <c r="X1416" s="524" t="s">
        <v>1924</v>
      </c>
      <c r="Y1416" s="527"/>
      <c r="Z1416" s="528"/>
      <c r="AA1416" s="528" t="s">
        <v>3973</v>
      </c>
      <c r="AB1416" s="528"/>
      <c r="AC1416" s="528"/>
      <c r="AD1416" s="528"/>
      <c r="AE1416" s="528"/>
      <c r="AF1416" s="528"/>
      <c r="AG1416" s="528"/>
      <c r="AH1416" s="528"/>
      <c r="AI1416" s="529" t="s">
        <v>2538</v>
      </c>
      <c r="AJ1416" s="529" t="s">
        <v>2538</v>
      </c>
      <c r="AK1416" s="523" t="s">
        <v>4309</v>
      </c>
      <c r="AL1416" s="523" t="s">
        <v>4311</v>
      </c>
    </row>
    <row r="1417" spans="1:38" ht="17.25" customHeight="1">
      <c r="A1417" s="518" t="str">
        <f t="shared" si="22"/>
        <v xml:space="preserve">A04AR133-00004 Finishing Work Door &amp; Window Work Steel Sliding Door w/ Steel Frame (UoM: EA) Fire Protective Rating: 0.5-hr, Manual Type     w/ Hardware &amp; Accessories  </v>
      </c>
      <c r="B1417" s="523" t="s">
        <v>4312</v>
      </c>
      <c r="C1417" s="523"/>
      <c r="D1417" s="524" t="s">
        <v>3559</v>
      </c>
      <c r="E1417" s="525" t="s">
        <v>3560</v>
      </c>
      <c r="F1417" s="524" t="s">
        <v>2497</v>
      </c>
      <c r="G1417" s="525" t="s">
        <v>3952</v>
      </c>
      <c r="H1417" s="524" t="s">
        <v>4307</v>
      </c>
      <c r="I1417" s="525" t="s">
        <v>4308</v>
      </c>
      <c r="J1417" s="524" t="s">
        <v>2491</v>
      </c>
      <c r="K1417" s="527" t="s">
        <v>4237</v>
      </c>
      <c r="L1417" s="524" t="s">
        <v>1924</v>
      </c>
      <c r="M1417" s="527"/>
      <c r="N1417" s="524" t="s">
        <v>1924</v>
      </c>
      <c r="O1417" s="527"/>
      <c r="P1417" s="524" t="s">
        <v>1924</v>
      </c>
      <c r="Q1417" s="527"/>
      <c r="R1417" s="524" t="s">
        <v>1924</v>
      </c>
      <c r="S1417" s="527"/>
      <c r="T1417" s="524" t="s">
        <v>2733</v>
      </c>
      <c r="U1417" s="527" t="s">
        <v>3956</v>
      </c>
      <c r="V1417" s="524" t="s">
        <v>1924</v>
      </c>
      <c r="W1417" s="527"/>
      <c r="X1417" s="524" t="s">
        <v>1924</v>
      </c>
      <c r="Y1417" s="527"/>
      <c r="Z1417" s="528"/>
      <c r="AA1417" s="528" t="s">
        <v>3973</v>
      </c>
      <c r="AB1417" s="528"/>
      <c r="AC1417" s="528"/>
      <c r="AD1417" s="528"/>
      <c r="AE1417" s="528"/>
      <c r="AF1417" s="528"/>
      <c r="AG1417" s="528"/>
      <c r="AH1417" s="528"/>
      <c r="AI1417" s="529" t="s">
        <v>2538</v>
      </c>
      <c r="AJ1417" s="529" t="s">
        <v>2538</v>
      </c>
      <c r="AK1417" s="523" t="s">
        <v>4309</v>
      </c>
      <c r="AL1417" s="523" t="s">
        <v>4312</v>
      </c>
    </row>
    <row r="1418" spans="1:38" ht="17.25" customHeight="1">
      <c r="A1418" s="518" t="str">
        <f t="shared" si="22"/>
        <v xml:space="preserve">A04AR133-00005 Finishing Work Door &amp; Window Work Steel Sliding Door w/ Steel Frame (UoM: EA) Fire Protective Rating: 1-hr, Motorized Type     w/ Hardware &amp; Accessories  </v>
      </c>
      <c r="B1418" s="523" t="s">
        <v>4313</v>
      </c>
      <c r="C1418" s="523"/>
      <c r="D1418" s="524" t="s">
        <v>3559</v>
      </c>
      <c r="E1418" s="525" t="s">
        <v>3560</v>
      </c>
      <c r="F1418" s="524" t="s">
        <v>2497</v>
      </c>
      <c r="G1418" s="525" t="s">
        <v>3952</v>
      </c>
      <c r="H1418" s="524" t="s">
        <v>4307</v>
      </c>
      <c r="I1418" s="525" t="s">
        <v>4308</v>
      </c>
      <c r="J1418" s="524" t="s">
        <v>2494</v>
      </c>
      <c r="K1418" s="527" t="s">
        <v>4239</v>
      </c>
      <c r="L1418" s="524" t="s">
        <v>1924</v>
      </c>
      <c r="M1418" s="527"/>
      <c r="N1418" s="524" t="s">
        <v>1924</v>
      </c>
      <c r="O1418" s="527"/>
      <c r="P1418" s="524" t="s">
        <v>1924</v>
      </c>
      <c r="Q1418" s="527"/>
      <c r="R1418" s="524" t="s">
        <v>1924</v>
      </c>
      <c r="S1418" s="527"/>
      <c r="T1418" s="524" t="s">
        <v>2733</v>
      </c>
      <c r="U1418" s="527" t="s">
        <v>3956</v>
      </c>
      <c r="V1418" s="524" t="s">
        <v>1924</v>
      </c>
      <c r="W1418" s="527"/>
      <c r="X1418" s="524" t="s">
        <v>1924</v>
      </c>
      <c r="Y1418" s="527"/>
      <c r="Z1418" s="528"/>
      <c r="AA1418" s="528" t="s">
        <v>3973</v>
      </c>
      <c r="AB1418" s="528"/>
      <c r="AC1418" s="528"/>
      <c r="AD1418" s="528"/>
      <c r="AE1418" s="528"/>
      <c r="AF1418" s="528"/>
      <c r="AG1418" s="528"/>
      <c r="AH1418" s="528"/>
      <c r="AI1418" s="529" t="s">
        <v>2538</v>
      </c>
      <c r="AJ1418" s="529" t="s">
        <v>2538</v>
      </c>
      <c r="AK1418" s="523" t="s">
        <v>4309</v>
      </c>
      <c r="AL1418" s="523" t="s">
        <v>4313</v>
      </c>
    </row>
    <row r="1419" spans="1:38" ht="17.25" customHeight="1">
      <c r="A1419" s="518" t="str">
        <f t="shared" si="22"/>
        <v xml:space="preserve">A04AR133-00006 Finishing Work Door &amp; Window Work Steel Sliding Door w/ Steel Frame (UoM: EA) Fire Protective Rating: 1-hr, Manual Type     w/ Hardware &amp; Accessories  </v>
      </c>
      <c r="B1419" s="523" t="s">
        <v>4314</v>
      </c>
      <c r="C1419" s="523"/>
      <c r="D1419" s="524" t="s">
        <v>3559</v>
      </c>
      <c r="E1419" s="525" t="s">
        <v>3560</v>
      </c>
      <c r="F1419" s="524" t="s">
        <v>2497</v>
      </c>
      <c r="G1419" s="525" t="s">
        <v>3952</v>
      </c>
      <c r="H1419" s="524" t="s">
        <v>4307</v>
      </c>
      <c r="I1419" s="525" t="s">
        <v>4308</v>
      </c>
      <c r="J1419" s="524" t="s">
        <v>2497</v>
      </c>
      <c r="K1419" s="527" t="s">
        <v>4241</v>
      </c>
      <c r="L1419" s="524" t="s">
        <v>1924</v>
      </c>
      <c r="M1419" s="527"/>
      <c r="N1419" s="524" t="s">
        <v>1924</v>
      </c>
      <c r="O1419" s="527"/>
      <c r="P1419" s="524" t="s">
        <v>1924</v>
      </c>
      <c r="Q1419" s="527"/>
      <c r="R1419" s="524" t="s">
        <v>1924</v>
      </c>
      <c r="S1419" s="527"/>
      <c r="T1419" s="524" t="s">
        <v>2733</v>
      </c>
      <c r="U1419" s="527" t="s">
        <v>3956</v>
      </c>
      <c r="V1419" s="524" t="s">
        <v>1924</v>
      </c>
      <c r="W1419" s="527"/>
      <c r="X1419" s="524" t="s">
        <v>1924</v>
      </c>
      <c r="Y1419" s="527"/>
      <c r="Z1419" s="528"/>
      <c r="AA1419" s="528" t="s">
        <v>3973</v>
      </c>
      <c r="AB1419" s="528"/>
      <c r="AC1419" s="528"/>
      <c r="AD1419" s="528"/>
      <c r="AE1419" s="528"/>
      <c r="AF1419" s="528"/>
      <c r="AG1419" s="528"/>
      <c r="AH1419" s="528"/>
      <c r="AI1419" s="529" t="s">
        <v>2538</v>
      </c>
      <c r="AJ1419" s="529" t="s">
        <v>2538</v>
      </c>
      <c r="AK1419" s="523" t="s">
        <v>4309</v>
      </c>
      <c r="AL1419" s="523" t="s">
        <v>4314</v>
      </c>
    </row>
    <row r="1420" spans="1:38" ht="17.25" customHeight="1">
      <c r="A1420" s="518" t="str">
        <f t="shared" si="22"/>
        <v xml:space="preserve">A04AR133-00007 Finishing Work Door &amp; Window Work Steel Sliding Door w/ Steel Frame (UoM: EA) Fire Protective Rating: 1.5-hrs, Motorized Type     w/ Hardware &amp; Accessories  </v>
      </c>
      <c r="B1420" s="523" t="s">
        <v>4315</v>
      </c>
      <c r="C1420" s="523"/>
      <c r="D1420" s="524" t="s">
        <v>3559</v>
      </c>
      <c r="E1420" s="525" t="s">
        <v>3560</v>
      </c>
      <c r="F1420" s="524" t="s">
        <v>2497</v>
      </c>
      <c r="G1420" s="525" t="s">
        <v>3952</v>
      </c>
      <c r="H1420" s="524" t="s">
        <v>4307</v>
      </c>
      <c r="I1420" s="525" t="s">
        <v>4308</v>
      </c>
      <c r="J1420" s="524" t="s">
        <v>2500</v>
      </c>
      <c r="K1420" s="527" t="s">
        <v>4243</v>
      </c>
      <c r="L1420" s="524" t="s">
        <v>1924</v>
      </c>
      <c r="M1420" s="527"/>
      <c r="N1420" s="524" t="s">
        <v>1924</v>
      </c>
      <c r="O1420" s="527"/>
      <c r="P1420" s="524" t="s">
        <v>1924</v>
      </c>
      <c r="Q1420" s="527"/>
      <c r="R1420" s="524" t="s">
        <v>1924</v>
      </c>
      <c r="S1420" s="527"/>
      <c r="T1420" s="524" t="s">
        <v>2733</v>
      </c>
      <c r="U1420" s="527" t="s">
        <v>3956</v>
      </c>
      <c r="V1420" s="524" t="s">
        <v>1924</v>
      </c>
      <c r="W1420" s="527"/>
      <c r="X1420" s="524" t="s">
        <v>1924</v>
      </c>
      <c r="Y1420" s="527"/>
      <c r="Z1420" s="528"/>
      <c r="AA1420" s="528" t="s">
        <v>3973</v>
      </c>
      <c r="AB1420" s="528"/>
      <c r="AC1420" s="528"/>
      <c r="AD1420" s="528"/>
      <c r="AE1420" s="528"/>
      <c r="AF1420" s="528"/>
      <c r="AG1420" s="528"/>
      <c r="AH1420" s="528"/>
      <c r="AI1420" s="529" t="s">
        <v>2538</v>
      </c>
      <c r="AJ1420" s="529" t="s">
        <v>2538</v>
      </c>
      <c r="AK1420" s="523" t="s">
        <v>4309</v>
      </c>
      <c r="AL1420" s="523" t="s">
        <v>4315</v>
      </c>
    </row>
    <row r="1421" spans="1:38" ht="17.25" customHeight="1">
      <c r="A1421" s="518" t="str">
        <f t="shared" si="22"/>
        <v xml:space="preserve">A04AR133-00008 Finishing Work Door &amp; Window Work Steel Sliding Door w/ Steel Frame (UoM: EA) Fire Protective Rating: 1.5-hrs, Manual Type     w/ Hardware &amp; Accessories  </v>
      </c>
      <c r="B1421" s="523" t="s">
        <v>4316</v>
      </c>
      <c r="C1421" s="523"/>
      <c r="D1421" s="524" t="s">
        <v>3559</v>
      </c>
      <c r="E1421" s="525" t="s">
        <v>3560</v>
      </c>
      <c r="F1421" s="524" t="s">
        <v>2497</v>
      </c>
      <c r="G1421" s="525" t="s">
        <v>3952</v>
      </c>
      <c r="H1421" s="524" t="s">
        <v>4307</v>
      </c>
      <c r="I1421" s="525" t="s">
        <v>4308</v>
      </c>
      <c r="J1421" s="524" t="s">
        <v>4245</v>
      </c>
      <c r="K1421" s="527" t="s">
        <v>4246</v>
      </c>
      <c r="L1421" s="524" t="s">
        <v>1924</v>
      </c>
      <c r="M1421" s="527"/>
      <c r="N1421" s="524" t="s">
        <v>1924</v>
      </c>
      <c r="O1421" s="527"/>
      <c r="P1421" s="524" t="s">
        <v>1924</v>
      </c>
      <c r="Q1421" s="527"/>
      <c r="R1421" s="524" t="s">
        <v>1924</v>
      </c>
      <c r="S1421" s="527"/>
      <c r="T1421" s="524" t="s">
        <v>2733</v>
      </c>
      <c r="U1421" s="527" t="s">
        <v>3956</v>
      </c>
      <c r="V1421" s="524" t="s">
        <v>1924</v>
      </c>
      <c r="W1421" s="527"/>
      <c r="X1421" s="524" t="s">
        <v>1924</v>
      </c>
      <c r="Y1421" s="527"/>
      <c r="Z1421" s="528"/>
      <c r="AA1421" s="528" t="s">
        <v>3973</v>
      </c>
      <c r="AB1421" s="528"/>
      <c r="AC1421" s="528"/>
      <c r="AD1421" s="528"/>
      <c r="AE1421" s="528"/>
      <c r="AF1421" s="528"/>
      <c r="AG1421" s="528"/>
      <c r="AH1421" s="528"/>
      <c r="AI1421" s="529" t="s">
        <v>2538</v>
      </c>
      <c r="AJ1421" s="529" t="s">
        <v>2538</v>
      </c>
      <c r="AK1421" s="523" t="s">
        <v>4309</v>
      </c>
      <c r="AL1421" s="523" t="s">
        <v>4316</v>
      </c>
    </row>
    <row r="1422" spans="1:38" ht="17.25" customHeight="1">
      <c r="A1422" s="518" t="str">
        <f t="shared" si="22"/>
        <v xml:space="preserve">A04AR133-00009 Finishing Work Door &amp; Window Work Steel Sliding Door w/ Steel Frame (UoM: EA) Fire Protective Rating: 2-hrs, Motorized Type     w/ Hardware &amp; Accessories  </v>
      </c>
      <c r="B1422" s="523" t="s">
        <v>4317</v>
      </c>
      <c r="C1422" s="523"/>
      <c r="D1422" s="524" t="s">
        <v>3559</v>
      </c>
      <c r="E1422" s="525" t="s">
        <v>3560</v>
      </c>
      <c r="F1422" s="524" t="s">
        <v>2497</v>
      </c>
      <c r="G1422" s="525" t="s">
        <v>3952</v>
      </c>
      <c r="H1422" s="524" t="s">
        <v>4307</v>
      </c>
      <c r="I1422" s="525" t="s">
        <v>4308</v>
      </c>
      <c r="J1422" s="524" t="s">
        <v>2707</v>
      </c>
      <c r="K1422" s="527" t="s">
        <v>4248</v>
      </c>
      <c r="L1422" s="524" t="s">
        <v>1924</v>
      </c>
      <c r="M1422" s="527"/>
      <c r="N1422" s="524" t="s">
        <v>1924</v>
      </c>
      <c r="O1422" s="527"/>
      <c r="P1422" s="524" t="s">
        <v>1924</v>
      </c>
      <c r="Q1422" s="527"/>
      <c r="R1422" s="524" t="s">
        <v>1924</v>
      </c>
      <c r="S1422" s="527"/>
      <c r="T1422" s="524" t="s">
        <v>2733</v>
      </c>
      <c r="U1422" s="527" t="s">
        <v>3956</v>
      </c>
      <c r="V1422" s="524" t="s">
        <v>1924</v>
      </c>
      <c r="W1422" s="527"/>
      <c r="X1422" s="524" t="s">
        <v>1924</v>
      </c>
      <c r="Y1422" s="527"/>
      <c r="Z1422" s="528"/>
      <c r="AA1422" s="528" t="s">
        <v>3973</v>
      </c>
      <c r="AB1422" s="528"/>
      <c r="AC1422" s="528"/>
      <c r="AD1422" s="528"/>
      <c r="AE1422" s="528"/>
      <c r="AF1422" s="528"/>
      <c r="AG1422" s="528"/>
      <c r="AH1422" s="528"/>
      <c r="AI1422" s="529" t="s">
        <v>2538</v>
      </c>
      <c r="AJ1422" s="529" t="s">
        <v>2538</v>
      </c>
      <c r="AK1422" s="523" t="s">
        <v>4309</v>
      </c>
      <c r="AL1422" s="523" t="s">
        <v>4317</v>
      </c>
    </row>
    <row r="1423" spans="1:38" ht="17.25" customHeight="1">
      <c r="A1423" s="518" t="str">
        <f t="shared" si="22"/>
        <v xml:space="preserve">A04AR133-00010 Finishing Work Door &amp; Window Work Steel Sliding Door w/ Steel Frame (UoM: EA) Fire Protective Rating: 2-hrs, Manual Type     w/ Hardware &amp; Accessories  </v>
      </c>
      <c r="B1423" s="523" t="s">
        <v>4318</v>
      </c>
      <c r="C1423" s="523"/>
      <c r="D1423" s="524" t="s">
        <v>3559</v>
      </c>
      <c r="E1423" s="525" t="s">
        <v>3560</v>
      </c>
      <c r="F1423" s="524" t="s">
        <v>2497</v>
      </c>
      <c r="G1423" s="525" t="s">
        <v>3952</v>
      </c>
      <c r="H1423" s="524" t="s">
        <v>4307</v>
      </c>
      <c r="I1423" s="525" t="s">
        <v>4308</v>
      </c>
      <c r="J1423" s="524" t="s">
        <v>4250</v>
      </c>
      <c r="K1423" s="527" t="s">
        <v>4251</v>
      </c>
      <c r="L1423" s="524" t="s">
        <v>1924</v>
      </c>
      <c r="M1423" s="527"/>
      <c r="N1423" s="524" t="s">
        <v>1924</v>
      </c>
      <c r="O1423" s="527"/>
      <c r="P1423" s="524" t="s">
        <v>1924</v>
      </c>
      <c r="Q1423" s="527"/>
      <c r="R1423" s="524" t="s">
        <v>1924</v>
      </c>
      <c r="S1423" s="527"/>
      <c r="T1423" s="524" t="s">
        <v>2733</v>
      </c>
      <c r="U1423" s="527" t="s">
        <v>3956</v>
      </c>
      <c r="V1423" s="524" t="s">
        <v>1924</v>
      </c>
      <c r="W1423" s="527"/>
      <c r="X1423" s="524" t="s">
        <v>1924</v>
      </c>
      <c r="Y1423" s="527"/>
      <c r="Z1423" s="528"/>
      <c r="AA1423" s="528" t="s">
        <v>3973</v>
      </c>
      <c r="AB1423" s="528"/>
      <c r="AC1423" s="528"/>
      <c r="AD1423" s="528"/>
      <c r="AE1423" s="528"/>
      <c r="AF1423" s="528"/>
      <c r="AG1423" s="528"/>
      <c r="AH1423" s="528"/>
      <c r="AI1423" s="529" t="s">
        <v>2538</v>
      </c>
      <c r="AJ1423" s="529" t="s">
        <v>2538</v>
      </c>
      <c r="AK1423" s="523" t="s">
        <v>4309</v>
      </c>
      <c r="AL1423" s="523" t="s">
        <v>4318</v>
      </c>
    </row>
    <row r="1424" spans="1:38" ht="17.25" customHeight="1">
      <c r="A1424" s="518" t="str">
        <f t="shared" si="22"/>
        <v xml:space="preserve">A04AR134-00001 Finishing Work Door &amp; Window Work Aluminum Sliding Door w/ Aluminum Frame (UoM: M2) Fire Protective Rating: N/A, Motorized Type     w/ Hardware &amp; Accessories  </v>
      </c>
      <c r="B1424" s="523" t="s">
        <v>4319</v>
      </c>
      <c r="C1424" s="523"/>
      <c r="D1424" s="524" t="s">
        <v>3559</v>
      </c>
      <c r="E1424" s="525" t="s">
        <v>3560</v>
      </c>
      <c r="F1424" s="524" t="s">
        <v>2497</v>
      </c>
      <c r="G1424" s="525" t="s">
        <v>3952</v>
      </c>
      <c r="H1424" s="524" t="s">
        <v>4320</v>
      </c>
      <c r="I1424" s="525" t="s">
        <v>4321</v>
      </c>
      <c r="J1424" s="524" t="s">
        <v>2447</v>
      </c>
      <c r="K1424" s="527" t="s">
        <v>4230</v>
      </c>
      <c r="L1424" s="524" t="s">
        <v>1924</v>
      </c>
      <c r="M1424" s="527"/>
      <c r="N1424" s="524" t="s">
        <v>1924</v>
      </c>
      <c r="O1424" s="527"/>
      <c r="P1424" s="524" t="s">
        <v>1924</v>
      </c>
      <c r="Q1424" s="527"/>
      <c r="R1424" s="524" t="s">
        <v>1924</v>
      </c>
      <c r="S1424" s="527"/>
      <c r="T1424" s="524" t="s">
        <v>2733</v>
      </c>
      <c r="U1424" s="527" t="s">
        <v>3956</v>
      </c>
      <c r="V1424" s="524" t="s">
        <v>1924</v>
      </c>
      <c r="W1424" s="527"/>
      <c r="X1424" s="524" t="s">
        <v>1924</v>
      </c>
      <c r="Y1424" s="527"/>
      <c r="Z1424" s="528"/>
      <c r="AA1424" s="556"/>
      <c r="AB1424" s="528"/>
      <c r="AC1424" s="528"/>
      <c r="AD1424" s="528"/>
      <c r="AE1424" s="528"/>
      <c r="AF1424" s="528"/>
      <c r="AG1424" s="528"/>
      <c r="AH1424" s="528"/>
      <c r="AI1424" s="529" t="s">
        <v>1792</v>
      </c>
      <c r="AJ1424" s="529" t="s">
        <v>1792</v>
      </c>
      <c r="AK1424" s="523" t="s">
        <v>4322</v>
      </c>
      <c r="AL1424" s="523" t="s">
        <v>4319</v>
      </c>
    </row>
    <row r="1425" spans="1:38" ht="17.25" customHeight="1">
      <c r="A1425" s="518" t="str">
        <f t="shared" si="22"/>
        <v xml:space="preserve">A04AR134-00002 Finishing Work Door &amp; Window Work Aluminum Sliding Door w/ Aluminum Frame (UoM: M2) Fire Protective Rating: N/A, Manual Type     w/ Hardware &amp; Accessories  </v>
      </c>
      <c r="B1425" s="523" t="s">
        <v>4323</v>
      </c>
      <c r="C1425" s="523"/>
      <c r="D1425" s="524" t="s">
        <v>3559</v>
      </c>
      <c r="E1425" s="525" t="s">
        <v>3560</v>
      </c>
      <c r="F1425" s="524" t="s">
        <v>2497</v>
      </c>
      <c r="G1425" s="525" t="s">
        <v>3952</v>
      </c>
      <c r="H1425" s="524" t="s">
        <v>4320</v>
      </c>
      <c r="I1425" s="525" t="s">
        <v>4321</v>
      </c>
      <c r="J1425" s="524" t="s">
        <v>2452</v>
      </c>
      <c r="K1425" s="527" t="s">
        <v>4233</v>
      </c>
      <c r="L1425" s="524" t="s">
        <v>1924</v>
      </c>
      <c r="M1425" s="527"/>
      <c r="N1425" s="524" t="s">
        <v>1924</v>
      </c>
      <c r="O1425" s="527"/>
      <c r="P1425" s="524" t="s">
        <v>1924</v>
      </c>
      <c r="Q1425" s="527"/>
      <c r="R1425" s="524" t="s">
        <v>1924</v>
      </c>
      <c r="S1425" s="527"/>
      <c r="T1425" s="524" t="s">
        <v>2733</v>
      </c>
      <c r="U1425" s="527" t="s">
        <v>3956</v>
      </c>
      <c r="V1425" s="524" t="s">
        <v>1924</v>
      </c>
      <c r="W1425" s="527"/>
      <c r="X1425" s="524" t="s">
        <v>1924</v>
      </c>
      <c r="Y1425" s="527"/>
      <c r="Z1425" s="528"/>
      <c r="AA1425" s="556"/>
      <c r="AB1425" s="528"/>
      <c r="AC1425" s="528"/>
      <c r="AD1425" s="528"/>
      <c r="AE1425" s="528"/>
      <c r="AF1425" s="528"/>
      <c r="AG1425" s="528"/>
      <c r="AH1425" s="528"/>
      <c r="AI1425" s="529" t="s">
        <v>1792</v>
      </c>
      <c r="AJ1425" s="529" t="s">
        <v>1792</v>
      </c>
      <c r="AK1425" s="523" t="s">
        <v>4322</v>
      </c>
      <c r="AL1425" s="523" t="s">
        <v>4323</v>
      </c>
    </row>
    <row r="1426" spans="1:38" ht="17.25" customHeight="1">
      <c r="A1426" s="518" t="str">
        <f t="shared" si="22"/>
        <v xml:space="preserve">A04AR135-00001 Finishing Work Door &amp; Window Work Aluminum Sliding Door w/ Aluminum Frame (UoM: EA) Fire Protective Rating: N/A, Motorized Type     w/ Hardware &amp; Accessories  </v>
      </c>
      <c r="B1426" s="523" t="s">
        <v>4324</v>
      </c>
      <c r="C1426" s="523"/>
      <c r="D1426" s="524" t="s">
        <v>3559</v>
      </c>
      <c r="E1426" s="525" t="s">
        <v>3560</v>
      </c>
      <c r="F1426" s="524" t="s">
        <v>2497</v>
      </c>
      <c r="G1426" s="525" t="s">
        <v>3952</v>
      </c>
      <c r="H1426" s="524" t="s">
        <v>4325</v>
      </c>
      <c r="I1426" s="525" t="s">
        <v>4326</v>
      </c>
      <c r="J1426" s="524" t="s">
        <v>2447</v>
      </c>
      <c r="K1426" s="527" t="s">
        <v>4230</v>
      </c>
      <c r="L1426" s="524" t="s">
        <v>1924</v>
      </c>
      <c r="M1426" s="527"/>
      <c r="N1426" s="524" t="s">
        <v>1924</v>
      </c>
      <c r="O1426" s="527"/>
      <c r="P1426" s="524" t="s">
        <v>1924</v>
      </c>
      <c r="Q1426" s="527"/>
      <c r="R1426" s="524" t="s">
        <v>1924</v>
      </c>
      <c r="S1426" s="527"/>
      <c r="T1426" s="524" t="s">
        <v>2733</v>
      </c>
      <c r="U1426" s="527" t="s">
        <v>3956</v>
      </c>
      <c r="V1426" s="524" t="s">
        <v>1924</v>
      </c>
      <c r="W1426" s="527"/>
      <c r="X1426" s="524" t="s">
        <v>1924</v>
      </c>
      <c r="Y1426" s="527"/>
      <c r="Z1426" s="528"/>
      <c r="AA1426" s="528" t="s">
        <v>3973</v>
      </c>
      <c r="AB1426" s="528"/>
      <c r="AC1426" s="528"/>
      <c r="AD1426" s="528"/>
      <c r="AE1426" s="528"/>
      <c r="AF1426" s="528"/>
      <c r="AG1426" s="528"/>
      <c r="AH1426" s="528"/>
      <c r="AI1426" s="529" t="s">
        <v>2538</v>
      </c>
      <c r="AJ1426" s="529" t="s">
        <v>2538</v>
      </c>
      <c r="AK1426" s="523" t="s">
        <v>4327</v>
      </c>
      <c r="AL1426" s="523" t="s">
        <v>4324</v>
      </c>
    </row>
    <row r="1427" spans="1:38" ht="17.25" customHeight="1">
      <c r="A1427" s="518" t="str">
        <f t="shared" si="22"/>
        <v xml:space="preserve">A04AR135-00002 Finishing Work Door &amp; Window Work Aluminum Sliding Door w/ Aluminum Frame (UoM: EA) Fire Protective Rating: N/A, Manual Type     w/ Hardware &amp; Accessories  </v>
      </c>
      <c r="B1427" s="523" t="s">
        <v>4328</v>
      </c>
      <c r="C1427" s="523"/>
      <c r="D1427" s="524" t="s">
        <v>3559</v>
      </c>
      <c r="E1427" s="525" t="s">
        <v>3560</v>
      </c>
      <c r="F1427" s="524" t="s">
        <v>2497</v>
      </c>
      <c r="G1427" s="525" t="s">
        <v>3952</v>
      </c>
      <c r="H1427" s="524" t="s">
        <v>4325</v>
      </c>
      <c r="I1427" s="525" t="s">
        <v>4326</v>
      </c>
      <c r="J1427" s="524" t="s">
        <v>2452</v>
      </c>
      <c r="K1427" s="527" t="s">
        <v>4233</v>
      </c>
      <c r="L1427" s="524" t="s">
        <v>1924</v>
      </c>
      <c r="M1427" s="527"/>
      <c r="N1427" s="524" t="s">
        <v>1924</v>
      </c>
      <c r="O1427" s="527"/>
      <c r="P1427" s="524" t="s">
        <v>1924</v>
      </c>
      <c r="Q1427" s="527"/>
      <c r="R1427" s="524" t="s">
        <v>1924</v>
      </c>
      <c r="S1427" s="527"/>
      <c r="T1427" s="524" t="s">
        <v>2733</v>
      </c>
      <c r="U1427" s="527" t="s">
        <v>3956</v>
      </c>
      <c r="V1427" s="524" t="s">
        <v>1924</v>
      </c>
      <c r="W1427" s="527"/>
      <c r="X1427" s="524" t="s">
        <v>1924</v>
      </c>
      <c r="Y1427" s="527"/>
      <c r="Z1427" s="528"/>
      <c r="AA1427" s="528" t="s">
        <v>3973</v>
      </c>
      <c r="AB1427" s="528"/>
      <c r="AC1427" s="528"/>
      <c r="AD1427" s="528"/>
      <c r="AE1427" s="528"/>
      <c r="AF1427" s="528"/>
      <c r="AG1427" s="528"/>
      <c r="AH1427" s="528"/>
      <c r="AI1427" s="529" t="s">
        <v>2538</v>
      </c>
      <c r="AJ1427" s="529" t="s">
        <v>2538</v>
      </c>
      <c r="AK1427" s="523" t="s">
        <v>4327</v>
      </c>
      <c r="AL1427" s="523" t="s">
        <v>4328</v>
      </c>
    </row>
    <row r="1428" spans="1:38" ht="17.25" customHeight="1">
      <c r="A1428" s="518" t="str">
        <f t="shared" si="22"/>
        <v xml:space="preserve">A04AR136-00001 Finishing Work Door &amp; Window Work Steel Hanger Door w/ Steel Frame (UoM: M2)      w/ Hardware &amp; Accessories  </v>
      </c>
      <c r="B1428" s="523" t="s">
        <v>4329</v>
      </c>
      <c r="C1428" s="523"/>
      <c r="D1428" s="524" t="s">
        <v>3559</v>
      </c>
      <c r="E1428" s="525" t="s">
        <v>3560</v>
      </c>
      <c r="F1428" s="524" t="s">
        <v>2497</v>
      </c>
      <c r="G1428" s="525" t="s">
        <v>3952</v>
      </c>
      <c r="H1428" s="524" t="s">
        <v>4330</v>
      </c>
      <c r="I1428" s="525" t="s">
        <v>4331</v>
      </c>
      <c r="J1428" s="524" t="s">
        <v>1924</v>
      </c>
      <c r="K1428" s="527"/>
      <c r="L1428" s="524" t="s">
        <v>1924</v>
      </c>
      <c r="M1428" s="527"/>
      <c r="N1428" s="524" t="s">
        <v>1924</v>
      </c>
      <c r="O1428" s="527"/>
      <c r="P1428" s="524" t="s">
        <v>1924</v>
      </c>
      <c r="Q1428" s="527"/>
      <c r="R1428" s="524" t="s">
        <v>1924</v>
      </c>
      <c r="S1428" s="527"/>
      <c r="T1428" s="524" t="s">
        <v>2733</v>
      </c>
      <c r="U1428" s="527" t="s">
        <v>3956</v>
      </c>
      <c r="V1428" s="524" t="s">
        <v>1924</v>
      </c>
      <c r="W1428" s="527"/>
      <c r="X1428" s="524" t="s">
        <v>1924</v>
      </c>
      <c r="Y1428" s="527"/>
      <c r="Z1428" s="528"/>
      <c r="AA1428" s="556"/>
      <c r="AB1428" s="528"/>
      <c r="AC1428" s="528"/>
      <c r="AD1428" s="528"/>
      <c r="AE1428" s="528"/>
      <c r="AF1428" s="528"/>
      <c r="AG1428" s="528"/>
      <c r="AH1428" s="528"/>
      <c r="AI1428" s="529" t="s">
        <v>1792</v>
      </c>
      <c r="AJ1428" s="529" t="s">
        <v>1792</v>
      </c>
      <c r="AK1428" s="523" t="s">
        <v>4332</v>
      </c>
      <c r="AL1428" s="523" t="s">
        <v>4329</v>
      </c>
    </row>
    <row r="1429" spans="1:38" ht="17.25" customHeight="1">
      <c r="A1429" s="518" t="str">
        <f t="shared" si="22"/>
        <v xml:space="preserve">A04AR137-00001 Finishing Work Door &amp; Window Work Steel Hanger Door w/ Steel Frame (UoM: EA)      w/ Hardware &amp; Accessories  </v>
      </c>
      <c r="B1429" s="523" t="s">
        <v>4333</v>
      </c>
      <c r="C1429" s="523"/>
      <c r="D1429" s="524" t="s">
        <v>3559</v>
      </c>
      <c r="E1429" s="525" t="s">
        <v>3560</v>
      </c>
      <c r="F1429" s="524" t="s">
        <v>2497</v>
      </c>
      <c r="G1429" s="525" t="s">
        <v>3952</v>
      </c>
      <c r="H1429" s="524" t="s">
        <v>4334</v>
      </c>
      <c r="I1429" s="525" t="s">
        <v>4335</v>
      </c>
      <c r="J1429" s="524" t="s">
        <v>1924</v>
      </c>
      <c r="K1429" s="527"/>
      <c r="L1429" s="524" t="s">
        <v>1924</v>
      </c>
      <c r="M1429" s="527"/>
      <c r="N1429" s="524" t="s">
        <v>1924</v>
      </c>
      <c r="O1429" s="527"/>
      <c r="P1429" s="524" t="s">
        <v>1924</v>
      </c>
      <c r="Q1429" s="527"/>
      <c r="R1429" s="524" t="s">
        <v>1924</v>
      </c>
      <c r="S1429" s="527"/>
      <c r="T1429" s="524" t="s">
        <v>2733</v>
      </c>
      <c r="U1429" s="527" t="s">
        <v>3956</v>
      </c>
      <c r="V1429" s="524" t="s">
        <v>1924</v>
      </c>
      <c r="W1429" s="527"/>
      <c r="X1429" s="524" t="s">
        <v>1924</v>
      </c>
      <c r="Y1429" s="527"/>
      <c r="Z1429" s="528"/>
      <c r="AA1429" s="528" t="s">
        <v>3973</v>
      </c>
      <c r="AB1429" s="528"/>
      <c r="AC1429" s="528"/>
      <c r="AD1429" s="528"/>
      <c r="AE1429" s="528"/>
      <c r="AF1429" s="528"/>
      <c r="AG1429" s="528"/>
      <c r="AH1429" s="528"/>
      <c r="AI1429" s="529" t="s">
        <v>2538</v>
      </c>
      <c r="AJ1429" s="529" t="s">
        <v>2538</v>
      </c>
      <c r="AK1429" s="523" t="s">
        <v>4336</v>
      </c>
      <c r="AL1429" s="523" t="s">
        <v>4333</v>
      </c>
    </row>
    <row r="1430" spans="1:38" ht="17.25" customHeight="1">
      <c r="A1430" s="518" t="str">
        <f t="shared" si="22"/>
        <v xml:space="preserve">A04AR138-00001 Finishing Work Door &amp; Window Work Steel Swing Door w/ Steel Frame (UoM: M2)      w/ Hardware &amp; Accessories  </v>
      </c>
      <c r="B1430" s="523" t="s">
        <v>4337</v>
      </c>
      <c r="C1430" s="523"/>
      <c r="D1430" s="524" t="s">
        <v>3559</v>
      </c>
      <c r="E1430" s="525" t="s">
        <v>3560</v>
      </c>
      <c r="F1430" s="524" t="s">
        <v>2497</v>
      </c>
      <c r="G1430" s="525" t="s">
        <v>3952</v>
      </c>
      <c r="H1430" s="524" t="s">
        <v>4338</v>
      </c>
      <c r="I1430" s="525" t="s">
        <v>4339</v>
      </c>
      <c r="J1430" s="524" t="s">
        <v>1924</v>
      </c>
      <c r="K1430" s="527"/>
      <c r="L1430" s="524" t="s">
        <v>1924</v>
      </c>
      <c r="M1430" s="527"/>
      <c r="N1430" s="524" t="s">
        <v>1924</v>
      </c>
      <c r="O1430" s="527"/>
      <c r="P1430" s="524" t="s">
        <v>1924</v>
      </c>
      <c r="Q1430" s="527"/>
      <c r="R1430" s="524" t="s">
        <v>1924</v>
      </c>
      <c r="S1430" s="527"/>
      <c r="T1430" s="524" t="s">
        <v>2733</v>
      </c>
      <c r="U1430" s="527" t="s">
        <v>3956</v>
      </c>
      <c r="V1430" s="524" t="s">
        <v>1924</v>
      </c>
      <c r="W1430" s="527"/>
      <c r="X1430" s="524" t="s">
        <v>1924</v>
      </c>
      <c r="Y1430" s="527"/>
      <c r="Z1430" s="528"/>
      <c r="AA1430" s="556"/>
      <c r="AB1430" s="528"/>
      <c r="AC1430" s="528"/>
      <c r="AD1430" s="528"/>
      <c r="AE1430" s="528"/>
      <c r="AF1430" s="528"/>
      <c r="AG1430" s="528"/>
      <c r="AH1430" s="528"/>
      <c r="AI1430" s="529" t="s">
        <v>1792</v>
      </c>
      <c r="AJ1430" s="529" t="s">
        <v>1792</v>
      </c>
      <c r="AK1430" s="523" t="s">
        <v>4340</v>
      </c>
      <c r="AL1430" s="523" t="s">
        <v>4337</v>
      </c>
    </row>
    <row r="1431" spans="1:38" ht="17.25" customHeight="1">
      <c r="A1431" s="518" t="str">
        <f t="shared" si="22"/>
        <v xml:space="preserve">A04AR139-00001 Finishing Work Door &amp; Window Work Steel Swing Door w/ Steel Frame (UoM: EA)      w/ Hardware &amp; Accessories  </v>
      </c>
      <c r="B1431" s="523" t="s">
        <v>4341</v>
      </c>
      <c r="C1431" s="523"/>
      <c r="D1431" s="524" t="s">
        <v>3559</v>
      </c>
      <c r="E1431" s="525" t="s">
        <v>3560</v>
      </c>
      <c r="F1431" s="524" t="s">
        <v>2497</v>
      </c>
      <c r="G1431" s="525" t="s">
        <v>3952</v>
      </c>
      <c r="H1431" s="524" t="s">
        <v>4342</v>
      </c>
      <c r="I1431" s="525" t="s">
        <v>4343</v>
      </c>
      <c r="J1431" s="524" t="s">
        <v>1924</v>
      </c>
      <c r="K1431" s="527"/>
      <c r="L1431" s="524" t="s">
        <v>1924</v>
      </c>
      <c r="M1431" s="527"/>
      <c r="N1431" s="524" t="s">
        <v>1924</v>
      </c>
      <c r="O1431" s="527"/>
      <c r="P1431" s="524" t="s">
        <v>1924</v>
      </c>
      <c r="Q1431" s="527"/>
      <c r="R1431" s="524" t="s">
        <v>1924</v>
      </c>
      <c r="S1431" s="527"/>
      <c r="T1431" s="524" t="s">
        <v>2733</v>
      </c>
      <c r="U1431" s="527" t="s">
        <v>3956</v>
      </c>
      <c r="V1431" s="524" t="s">
        <v>1924</v>
      </c>
      <c r="W1431" s="527"/>
      <c r="X1431" s="524" t="s">
        <v>1924</v>
      </c>
      <c r="Y1431" s="527"/>
      <c r="Z1431" s="528"/>
      <c r="AA1431" s="528" t="s">
        <v>3973</v>
      </c>
      <c r="AB1431" s="528"/>
      <c r="AC1431" s="528"/>
      <c r="AD1431" s="528"/>
      <c r="AE1431" s="528"/>
      <c r="AF1431" s="528"/>
      <c r="AG1431" s="528"/>
      <c r="AH1431" s="528"/>
      <c r="AI1431" s="529" t="s">
        <v>2538</v>
      </c>
      <c r="AJ1431" s="529" t="s">
        <v>2538</v>
      </c>
      <c r="AK1431" s="523" t="s">
        <v>4344</v>
      </c>
      <c r="AL1431" s="523" t="s">
        <v>4341</v>
      </c>
    </row>
    <row r="1432" spans="1:38" ht="17.25" customHeight="1">
      <c r="A1432" s="518" t="str">
        <f t="shared" si="22"/>
        <v xml:space="preserve">A04AR140-00001 Finishing Work Door &amp; Window Work Aluminum Swing Door w/ Aluminum Frame (UoM: M2)      w/ Hardware &amp; Accessories  </v>
      </c>
      <c r="B1432" s="523" t="s">
        <v>4345</v>
      </c>
      <c r="C1432" s="523"/>
      <c r="D1432" s="524" t="s">
        <v>3559</v>
      </c>
      <c r="E1432" s="525" t="s">
        <v>3560</v>
      </c>
      <c r="F1432" s="524" t="s">
        <v>2497</v>
      </c>
      <c r="G1432" s="525" t="s">
        <v>3952</v>
      </c>
      <c r="H1432" s="524" t="s">
        <v>4346</v>
      </c>
      <c r="I1432" s="525" t="s">
        <v>4347</v>
      </c>
      <c r="J1432" s="524" t="s">
        <v>1924</v>
      </c>
      <c r="K1432" s="527"/>
      <c r="L1432" s="524" t="s">
        <v>1924</v>
      </c>
      <c r="M1432" s="527"/>
      <c r="N1432" s="524" t="s">
        <v>1924</v>
      </c>
      <c r="O1432" s="527"/>
      <c r="P1432" s="524" t="s">
        <v>1924</v>
      </c>
      <c r="Q1432" s="527"/>
      <c r="R1432" s="524" t="s">
        <v>1924</v>
      </c>
      <c r="S1432" s="527"/>
      <c r="T1432" s="524" t="s">
        <v>2733</v>
      </c>
      <c r="U1432" s="527" t="s">
        <v>3956</v>
      </c>
      <c r="V1432" s="524" t="s">
        <v>1924</v>
      </c>
      <c r="W1432" s="527"/>
      <c r="X1432" s="524" t="s">
        <v>1924</v>
      </c>
      <c r="Y1432" s="527"/>
      <c r="Z1432" s="528"/>
      <c r="AA1432" s="556"/>
      <c r="AB1432" s="528"/>
      <c r="AC1432" s="528"/>
      <c r="AD1432" s="528"/>
      <c r="AE1432" s="528"/>
      <c r="AF1432" s="528"/>
      <c r="AG1432" s="528"/>
      <c r="AH1432" s="528"/>
      <c r="AI1432" s="529" t="s">
        <v>1792</v>
      </c>
      <c r="AJ1432" s="529" t="s">
        <v>1792</v>
      </c>
      <c r="AK1432" s="523" t="s">
        <v>4348</v>
      </c>
      <c r="AL1432" s="523" t="s">
        <v>4345</v>
      </c>
    </row>
    <row r="1433" spans="1:38" ht="17.25" customHeight="1">
      <c r="A1433" s="518" t="str">
        <f t="shared" si="22"/>
        <v xml:space="preserve">A04AR141-00001 Finishing Work Door &amp; Window Work Aluminum Swing Door w/ Aluminum Frame (UoM: EA)      w/ Hardware &amp; Accessories  </v>
      </c>
      <c r="B1433" s="523" t="s">
        <v>4349</v>
      </c>
      <c r="C1433" s="523"/>
      <c r="D1433" s="524" t="s">
        <v>3559</v>
      </c>
      <c r="E1433" s="525" t="s">
        <v>3560</v>
      </c>
      <c r="F1433" s="524" t="s">
        <v>2497</v>
      </c>
      <c r="G1433" s="525" t="s">
        <v>3952</v>
      </c>
      <c r="H1433" s="524" t="s">
        <v>4350</v>
      </c>
      <c r="I1433" s="525" t="s">
        <v>4351</v>
      </c>
      <c r="J1433" s="524" t="s">
        <v>1924</v>
      </c>
      <c r="K1433" s="527"/>
      <c r="L1433" s="524" t="s">
        <v>1924</v>
      </c>
      <c r="M1433" s="527"/>
      <c r="N1433" s="524" t="s">
        <v>1924</v>
      </c>
      <c r="O1433" s="527"/>
      <c r="P1433" s="524" t="s">
        <v>1924</v>
      </c>
      <c r="Q1433" s="527"/>
      <c r="R1433" s="524" t="s">
        <v>1924</v>
      </c>
      <c r="S1433" s="527"/>
      <c r="T1433" s="524" t="s">
        <v>2733</v>
      </c>
      <c r="U1433" s="527" t="s">
        <v>3956</v>
      </c>
      <c r="V1433" s="524" t="s">
        <v>1924</v>
      </c>
      <c r="W1433" s="527"/>
      <c r="X1433" s="524" t="s">
        <v>1924</v>
      </c>
      <c r="Y1433" s="527"/>
      <c r="Z1433" s="528"/>
      <c r="AA1433" s="528" t="s">
        <v>3973</v>
      </c>
      <c r="AB1433" s="528"/>
      <c r="AC1433" s="528"/>
      <c r="AD1433" s="528"/>
      <c r="AE1433" s="528"/>
      <c r="AF1433" s="528"/>
      <c r="AG1433" s="528"/>
      <c r="AH1433" s="528"/>
      <c r="AI1433" s="529" t="s">
        <v>2538</v>
      </c>
      <c r="AJ1433" s="529" t="s">
        <v>2538</v>
      </c>
      <c r="AK1433" s="523" t="s">
        <v>4352</v>
      </c>
      <c r="AL1433" s="523" t="s">
        <v>4349</v>
      </c>
    </row>
    <row r="1434" spans="1:38" ht="17.25" customHeight="1">
      <c r="A1434" s="518" t="str">
        <f t="shared" si="22"/>
        <v xml:space="preserve">A04AR142-00001 Finishing Work Door &amp; Window Work Revolving Door (UoM: EA) Manual Revolving Door     w/ Hardware &amp; Accessories  </v>
      </c>
      <c r="B1434" s="523" t="s">
        <v>4353</v>
      </c>
      <c r="C1434" s="523"/>
      <c r="D1434" s="524" t="s">
        <v>3559</v>
      </c>
      <c r="E1434" s="525" t="s">
        <v>3560</v>
      </c>
      <c r="F1434" s="524" t="s">
        <v>2497</v>
      </c>
      <c r="G1434" s="525" t="s">
        <v>3952</v>
      </c>
      <c r="H1434" s="524" t="s">
        <v>4354</v>
      </c>
      <c r="I1434" s="525" t="s">
        <v>4355</v>
      </c>
      <c r="J1434" s="524" t="s">
        <v>4356</v>
      </c>
      <c r="K1434" s="527" t="s">
        <v>4357</v>
      </c>
      <c r="L1434" s="524" t="s">
        <v>1924</v>
      </c>
      <c r="M1434" s="527"/>
      <c r="N1434" s="524" t="s">
        <v>1924</v>
      </c>
      <c r="O1434" s="527"/>
      <c r="P1434" s="524" t="s">
        <v>1924</v>
      </c>
      <c r="Q1434" s="527"/>
      <c r="R1434" s="524" t="s">
        <v>1924</v>
      </c>
      <c r="S1434" s="527"/>
      <c r="T1434" s="524" t="s">
        <v>2733</v>
      </c>
      <c r="U1434" s="527" t="s">
        <v>3956</v>
      </c>
      <c r="V1434" s="524" t="s">
        <v>1924</v>
      </c>
      <c r="W1434" s="527"/>
      <c r="X1434" s="524" t="s">
        <v>1924</v>
      </c>
      <c r="Y1434" s="527"/>
      <c r="Z1434" s="528"/>
      <c r="AA1434" s="528" t="s">
        <v>2089</v>
      </c>
      <c r="AB1434" s="528"/>
      <c r="AC1434" s="528"/>
      <c r="AD1434" s="528"/>
      <c r="AE1434" s="528"/>
      <c r="AF1434" s="528"/>
      <c r="AG1434" s="528"/>
      <c r="AH1434" s="528"/>
      <c r="AI1434" s="529" t="s">
        <v>2538</v>
      </c>
      <c r="AJ1434" s="529" t="s">
        <v>2538</v>
      </c>
      <c r="AK1434" s="523" t="s">
        <v>4358</v>
      </c>
      <c r="AL1434" s="523" t="s">
        <v>4353</v>
      </c>
    </row>
    <row r="1435" spans="1:38" ht="17.25" customHeight="1">
      <c r="A1435" s="518" t="str">
        <f t="shared" si="22"/>
        <v xml:space="preserve">A04AR142-00002 Finishing Work Door &amp; Window Work Revolving Door (UoM: EA) Auto Revolving Door     w/ Hardware &amp; Accessories  </v>
      </c>
      <c r="B1435" s="523" t="s">
        <v>4359</v>
      </c>
      <c r="C1435" s="523"/>
      <c r="D1435" s="524" t="s">
        <v>3559</v>
      </c>
      <c r="E1435" s="525" t="s">
        <v>3560</v>
      </c>
      <c r="F1435" s="524" t="s">
        <v>2497</v>
      </c>
      <c r="G1435" s="525" t="s">
        <v>3952</v>
      </c>
      <c r="H1435" s="524" t="s">
        <v>4354</v>
      </c>
      <c r="I1435" s="525" t="s">
        <v>4355</v>
      </c>
      <c r="J1435" s="524" t="s">
        <v>4360</v>
      </c>
      <c r="K1435" s="527" t="s">
        <v>4361</v>
      </c>
      <c r="L1435" s="524" t="s">
        <v>1924</v>
      </c>
      <c r="M1435" s="527"/>
      <c r="N1435" s="524" t="s">
        <v>1924</v>
      </c>
      <c r="O1435" s="527"/>
      <c r="P1435" s="524" t="s">
        <v>1924</v>
      </c>
      <c r="Q1435" s="527"/>
      <c r="R1435" s="524" t="s">
        <v>1924</v>
      </c>
      <c r="S1435" s="527"/>
      <c r="T1435" s="524" t="s">
        <v>2733</v>
      </c>
      <c r="U1435" s="527" t="s">
        <v>3956</v>
      </c>
      <c r="V1435" s="524" t="s">
        <v>1924</v>
      </c>
      <c r="W1435" s="527"/>
      <c r="X1435" s="524" t="s">
        <v>1924</v>
      </c>
      <c r="Y1435" s="527"/>
      <c r="Z1435" s="528"/>
      <c r="AA1435" s="528" t="s">
        <v>2089</v>
      </c>
      <c r="AB1435" s="528"/>
      <c r="AC1435" s="528"/>
      <c r="AD1435" s="528"/>
      <c r="AE1435" s="528"/>
      <c r="AF1435" s="528"/>
      <c r="AG1435" s="528"/>
      <c r="AH1435" s="528"/>
      <c r="AI1435" s="529" t="s">
        <v>2538</v>
      </c>
      <c r="AJ1435" s="529" t="s">
        <v>2538</v>
      </c>
      <c r="AK1435" s="523" t="s">
        <v>4358</v>
      </c>
      <c r="AL1435" s="523" t="s">
        <v>4359</v>
      </c>
    </row>
    <row r="1436" spans="1:38" ht="17.25" customHeight="1">
      <c r="A1436" s="518" t="str">
        <f t="shared" si="22"/>
        <v xml:space="preserve">A04AR143-00001 Finishing Work Door &amp; Window Work Steel Folding(Accordion) Door w/ Steel Frame (UoM: M2) Motorized Type     w/ Hardware &amp; Accessories  </v>
      </c>
      <c r="B1436" s="523" t="s">
        <v>4362</v>
      </c>
      <c r="C1436" s="523"/>
      <c r="D1436" s="524" t="s">
        <v>3559</v>
      </c>
      <c r="E1436" s="525" t="s">
        <v>3560</v>
      </c>
      <c r="F1436" s="524" t="s">
        <v>2497</v>
      </c>
      <c r="G1436" s="525" t="s">
        <v>3952</v>
      </c>
      <c r="H1436" s="524" t="s">
        <v>4363</v>
      </c>
      <c r="I1436" s="525" t="s">
        <v>4364</v>
      </c>
      <c r="J1436" s="524" t="s">
        <v>4365</v>
      </c>
      <c r="K1436" s="527" t="s">
        <v>4366</v>
      </c>
      <c r="L1436" s="524" t="s">
        <v>1924</v>
      </c>
      <c r="M1436" s="527"/>
      <c r="N1436" s="524" t="s">
        <v>1924</v>
      </c>
      <c r="O1436" s="527"/>
      <c r="P1436" s="524" t="s">
        <v>1924</v>
      </c>
      <c r="Q1436" s="527"/>
      <c r="R1436" s="524" t="s">
        <v>1924</v>
      </c>
      <c r="S1436" s="527"/>
      <c r="T1436" s="524" t="s">
        <v>2733</v>
      </c>
      <c r="U1436" s="527" t="s">
        <v>3956</v>
      </c>
      <c r="V1436" s="524" t="s">
        <v>1924</v>
      </c>
      <c r="W1436" s="527"/>
      <c r="X1436" s="524" t="s">
        <v>1924</v>
      </c>
      <c r="Y1436" s="527"/>
      <c r="Z1436" s="528"/>
      <c r="AA1436" s="556"/>
      <c r="AB1436" s="528"/>
      <c r="AC1436" s="528"/>
      <c r="AD1436" s="528"/>
      <c r="AE1436" s="528"/>
      <c r="AF1436" s="528"/>
      <c r="AG1436" s="528"/>
      <c r="AH1436" s="528"/>
      <c r="AI1436" s="529" t="s">
        <v>1792</v>
      </c>
      <c r="AJ1436" s="529" t="s">
        <v>1792</v>
      </c>
      <c r="AK1436" s="523" t="s">
        <v>4367</v>
      </c>
      <c r="AL1436" s="523" t="s">
        <v>4362</v>
      </c>
    </row>
    <row r="1437" spans="1:38" ht="17.25" customHeight="1">
      <c r="A1437" s="518" t="str">
        <f t="shared" si="22"/>
        <v xml:space="preserve">A04AR143-00002 Finishing Work Door &amp; Window Work Steel Folding(Accordion) Door w/ Steel Frame (UoM: M2) Manual Type     w/ Hardware &amp; Accessories  </v>
      </c>
      <c r="B1437" s="523" t="s">
        <v>4368</v>
      </c>
      <c r="C1437" s="523"/>
      <c r="D1437" s="524" t="s">
        <v>3559</v>
      </c>
      <c r="E1437" s="525" t="s">
        <v>3560</v>
      </c>
      <c r="F1437" s="524" t="s">
        <v>2497</v>
      </c>
      <c r="G1437" s="525" t="s">
        <v>3952</v>
      </c>
      <c r="H1437" s="524" t="s">
        <v>4363</v>
      </c>
      <c r="I1437" s="525" t="s">
        <v>4364</v>
      </c>
      <c r="J1437" s="524" t="s">
        <v>4369</v>
      </c>
      <c r="K1437" s="527" t="s">
        <v>4370</v>
      </c>
      <c r="L1437" s="524" t="s">
        <v>1924</v>
      </c>
      <c r="M1437" s="527"/>
      <c r="N1437" s="524" t="s">
        <v>1924</v>
      </c>
      <c r="O1437" s="527"/>
      <c r="P1437" s="524" t="s">
        <v>1924</v>
      </c>
      <c r="Q1437" s="527"/>
      <c r="R1437" s="524" t="s">
        <v>1924</v>
      </c>
      <c r="S1437" s="527"/>
      <c r="T1437" s="524" t="s">
        <v>2733</v>
      </c>
      <c r="U1437" s="527" t="s">
        <v>3956</v>
      </c>
      <c r="V1437" s="524" t="s">
        <v>1924</v>
      </c>
      <c r="W1437" s="527"/>
      <c r="X1437" s="524" t="s">
        <v>1924</v>
      </c>
      <c r="Y1437" s="527"/>
      <c r="Z1437" s="528"/>
      <c r="AA1437" s="556"/>
      <c r="AB1437" s="528"/>
      <c r="AC1437" s="528"/>
      <c r="AD1437" s="528"/>
      <c r="AE1437" s="528"/>
      <c r="AF1437" s="528"/>
      <c r="AG1437" s="528"/>
      <c r="AH1437" s="528"/>
      <c r="AI1437" s="529" t="s">
        <v>1792</v>
      </c>
      <c r="AJ1437" s="529" t="s">
        <v>1792</v>
      </c>
      <c r="AK1437" s="523" t="s">
        <v>4367</v>
      </c>
      <c r="AL1437" s="523" t="s">
        <v>4368</v>
      </c>
    </row>
    <row r="1438" spans="1:38" ht="17.25" customHeight="1">
      <c r="A1438" s="518" t="str">
        <f t="shared" si="22"/>
        <v xml:space="preserve">A04AR144-00001 Finishing Work Door &amp; Window Work Steel Folding(Accordion) Door w/ Steel Frame (UoM: EA) Motorized Type     w/ Hardware &amp; Accessories  </v>
      </c>
      <c r="B1438" s="523" t="s">
        <v>4371</v>
      </c>
      <c r="C1438" s="523"/>
      <c r="D1438" s="524" t="s">
        <v>3559</v>
      </c>
      <c r="E1438" s="525" t="s">
        <v>3560</v>
      </c>
      <c r="F1438" s="524" t="s">
        <v>2497</v>
      </c>
      <c r="G1438" s="525" t="s">
        <v>3952</v>
      </c>
      <c r="H1438" s="524" t="s">
        <v>4372</v>
      </c>
      <c r="I1438" s="525" t="s">
        <v>4373</v>
      </c>
      <c r="J1438" s="524" t="s">
        <v>4365</v>
      </c>
      <c r="K1438" s="527" t="s">
        <v>4366</v>
      </c>
      <c r="L1438" s="524" t="s">
        <v>1924</v>
      </c>
      <c r="M1438" s="527"/>
      <c r="N1438" s="524" t="s">
        <v>1924</v>
      </c>
      <c r="O1438" s="527"/>
      <c r="P1438" s="524" t="s">
        <v>1924</v>
      </c>
      <c r="Q1438" s="527"/>
      <c r="R1438" s="524" t="s">
        <v>1924</v>
      </c>
      <c r="S1438" s="527"/>
      <c r="T1438" s="524" t="s">
        <v>2733</v>
      </c>
      <c r="U1438" s="527" t="s">
        <v>3956</v>
      </c>
      <c r="V1438" s="524" t="s">
        <v>1924</v>
      </c>
      <c r="W1438" s="527"/>
      <c r="X1438" s="524" t="s">
        <v>1924</v>
      </c>
      <c r="Y1438" s="527"/>
      <c r="Z1438" s="528"/>
      <c r="AA1438" s="528" t="s">
        <v>3973</v>
      </c>
      <c r="AB1438" s="528"/>
      <c r="AC1438" s="528"/>
      <c r="AD1438" s="528"/>
      <c r="AE1438" s="528"/>
      <c r="AF1438" s="528"/>
      <c r="AG1438" s="528"/>
      <c r="AH1438" s="528"/>
      <c r="AI1438" s="529" t="s">
        <v>2538</v>
      </c>
      <c r="AJ1438" s="529" t="s">
        <v>2538</v>
      </c>
      <c r="AK1438" s="523" t="s">
        <v>4374</v>
      </c>
      <c r="AL1438" s="523" t="s">
        <v>4371</v>
      </c>
    </row>
    <row r="1439" spans="1:38" ht="17.25" customHeight="1">
      <c r="A1439" s="518" t="str">
        <f t="shared" si="22"/>
        <v xml:space="preserve">A04AR144-00002 Finishing Work Door &amp; Window Work Steel Folding(Accordion) Door w/ Steel Frame (UoM: EA) Manual Type     w/ Hardware &amp; Accessories  </v>
      </c>
      <c r="B1439" s="523" t="s">
        <v>4375</v>
      </c>
      <c r="C1439" s="523"/>
      <c r="D1439" s="524" t="s">
        <v>3559</v>
      </c>
      <c r="E1439" s="525" t="s">
        <v>3560</v>
      </c>
      <c r="F1439" s="524" t="s">
        <v>2497</v>
      </c>
      <c r="G1439" s="525" t="s">
        <v>3952</v>
      </c>
      <c r="H1439" s="524" t="s">
        <v>4372</v>
      </c>
      <c r="I1439" s="525" t="s">
        <v>4373</v>
      </c>
      <c r="J1439" s="524" t="s">
        <v>4369</v>
      </c>
      <c r="K1439" s="527" t="s">
        <v>4370</v>
      </c>
      <c r="L1439" s="524" t="s">
        <v>1924</v>
      </c>
      <c r="M1439" s="527"/>
      <c r="N1439" s="524" t="s">
        <v>1924</v>
      </c>
      <c r="O1439" s="527"/>
      <c r="P1439" s="524" t="s">
        <v>1924</v>
      </c>
      <c r="Q1439" s="527"/>
      <c r="R1439" s="524" t="s">
        <v>1924</v>
      </c>
      <c r="S1439" s="527"/>
      <c r="T1439" s="524" t="s">
        <v>2733</v>
      </c>
      <c r="U1439" s="527" t="s">
        <v>3956</v>
      </c>
      <c r="V1439" s="524" t="s">
        <v>1924</v>
      </c>
      <c r="W1439" s="527"/>
      <c r="X1439" s="524" t="s">
        <v>1924</v>
      </c>
      <c r="Y1439" s="527"/>
      <c r="Z1439" s="528"/>
      <c r="AA1439" s="528" t="s">
        <v>3973</v>
      </c>
      <c r="AB1439" s="528"/>
      <c r="AC1439" s="528"/>
      <c r="AD1439" s="528"/>
      <c r="AE1439" s="528"/>
      <c r="AF1439" s="528"/>
      <c r="AG1439" s="528"/>
      <c r="AH1439" s="528"/>
      <c r="AI1439" s="529" t="s">
        <v>2538</v>
      </c>
      <c r="AJ1439" s="529" t="s">
        <v>2538</v>
      </c>
      <c r="AK1439" s="523" t="s">
        <v>4374</v>
      </c>
      <c r="AL1439" s="523" t="s">
        <v>4375</v>
      </c>
    </row>
    <row r="1440" spans="1:38" ht="17.25" customHeight="1">
      <c r="A1440" s="518" t="str">
        <f t="shared" si="22"/>
        <v xml:space="preserve">A04AR145-00001 Finishing Work Door &amp; Window Work Aluminum Folding(Accordion) Door w/ Aluminum Frame (UoM: M2) Motorized Type     w/ Hardware &amp; Accessories  </v>
      </c>
      <c r="B1440" s="523" t="s">
        <v>4376</v>
      </c>
      <c r="C1440" s="523"/>
      <c r="D1440" s="524" t="s">
        <v>3559</v>
      </c>
      <c r="E1440" s="525" t="s">
        <v>3560</v>
      </c>
      <c r="F1440" s="524" t="s">
        <v>2497</v>
      </c>
      <c r="G1440" s="525" t="s">
        <v>3952</v>
      </c>
      <c r="H1440" s="524" t="s">
        <v>4377</v>
      </c>
      <c r="I1440" s="525" t="s">
        <v>4378</v>
      </c>
      <c r="J1440" s="524" t="s">
        <v>4365</v>
      </c>
      <c r="K1440" s="527" t="s">
        <v>4366</v>
      </c>
      <c r="L1440" s="524" t="s">
        <v>1924</v>
      </c>
      <c r="M1440" s="527"/>
      <c r="N1440" s="524" t="s">
        <v>1924</v>
      </c>
      <c r="O1440" s="527"/>
      <c r="P1440" s="524" t="s">
        <v>1924</v>
      </c>
      <c r="Q1440" s="527"/>
      <c r="R1440" s="524" t="s">
        <v>1924</v>
      </c>
      <c r="S1440" s="527"/>
      <c r="T1440" s="524" t="s">
        <v>2733</v>
      </c>
      <c r="U1440" s="527" t="s">
        <v>3956</v>
      </c>
      <c r="V1440" s="524" t="s">
        <v>1924</v>
      </c>
      <c r="W1440" s="527"/>
      <c r="X1440" s="524" t="s">
        <v>1924</v>
      </c>
      <c r="Y1440" s="527"/>
      <c r="Z1440" s="528"/>
      <c r="AA1440" s="556"/>
      <c r="AB1440" s="528"/>
      <c r="AC1440" s="528"/>
      <c r="AD1440" s="528"/>
      <c r="AE1440" s="528"/>
      <c r="AF1440" s="528"/>
      <c r="AG1440" s="528"/>
      <c r="AH1440" s="528"/>
      <c r="AI1440" s="529" t="s">
        <v>1792</v>
      </c>
      <c r="AJ1440" s="529" t="s">
        <v>1792</v>
      </c>
      <c r="AK1440" s="523" t="s">
        <v>4379</v>
      </c>
      <c r="AL1440" s="523" t="s">
        <v>4376</v>
      </c>
    </row>
    <row r="1441" spans="1:38" ht="17.25" customHeight="1">
      <c r="A1441" s="518" t="str">
        <f t="shared" si="22"/>
        <v xml:space="preserve">A04AR145-00002 Finishing Work Door &amp; Window Work Aluminum Folding(Accordion) Door w/ Aluminum Frame (UoM: M2) Manual Type     w/ Hardware &amp; Accessories  </v>
      </c>
      <c r="B1441" s="523" t="s">
        <v>4380</v>
      </c>
      <c r="C1441" s="523"/>
      <c r="D1441" s="524" t="s">
        <v>3559</v>
      </c>
      <c r="E1441" s="525" t="s">
        <v>3560</v>
      </c>
      <c r="F1441" s="524" t="s">
        <v>2497</v>
      </c>
      <c r="G1441" s="525" t="s">
        <v>3952</v>
      </c>
      <c r="H1441" s="524" t="s">
        <v>4377</v>
      </c>
      <c r="I1441" s="525" t="s">
        <v>4378</v>
      </c>
      <c r="J1441" s="524" t="s">
        <v>4369</v>
      </c>
      <c r="K1441" s="527" t="s">
        <v>4370</v>
      </c>
      <c r="L1441" s="524" t="s">
        <v>1924</v>
      </c>
      <c r="M1441" s="527"/>
      <c r="N1441" s="524" t="s">
        <v>1924</v>
      </c>
      <c r="O1441" s="527"/>
      <c r="P1441" s="524" t="s">
        <v>1924</v>
      </c>
      <c r="Q1441" s="527"/>
      <c r="R1441" s="524" t="s">
        <v>1924</v>
      </c>
      <c r="S1441" s="527"/>
      <c r="T1441" s="524" t="s">
        <v>2733</v>
      </c>
      <c r="U1441" s="527" t="s">
        <v>3956</v>
      </c>
      <c r="V1441" s="524" t="s">
        <v>1924</v>
      </c>
      <c r="W1441" s="527"/>
      <c r="X1441" s="524" t="s">
        <v>1924</v>
      </c>
      <c r="Y1441" s="527"/>
      <c r="Z1441" s="528"/>
      <c r="AA1441" s="556"/>
      <c r="AB1441" s="528"/>
      <c r="AC1441" s="528"/>
      <c r="AD1441" s="528"/>
      <c r="AE1441" s="528"/>
      <c r="AF1441" s="528"/>
      <c r="AG1441" s="528"/>
      <c r="AH1441" s="528"/>
      <c r="AI1441" s="529" t="s">
        <v>1792</v>
      </c>
      <c r="AJ1441" s="529" t="s">
        <v>1792</v>
      </c>
      <c r="AK1441" s="523" t="s">
        <v>4379</v>
      </c>
      <c r="AL1441" s="523" t="s">
        <v>4380</v>
      </c>
    </row>
    <row r="1442" spans="1:38" ht="17.25" customHeight="1">
      <c r="A1442" s="518" t="str">
        <f t="shared" si="22"/>
        <v xml:space="preserve">A04AR146-00001 Finishing Work Door &amp; Window Work Aluminum Folding(Accordion) Door w/ Aluminum Frame (UoM: EA) Motorized Type     w/ Hardware &amp; Accessories  </v>
      </c>
      <c r="B1442" s="523" t="s">
        <v>4381</v>
      </c>
      <c r="C1442" s="523"/>
      <c r="D1442" s="524" t="s">
        <v>3559</v>
      </c>
      <c r="E1442" s="525" t="s">
        <v>3560</v>
      </c>
      <c r="F1442" s="524" t="s">
        <v>2497</v>
      </c>
      <c r="G1442" s="525" t="s">
        <v>3952</v>
      </c>
      <c r="H1442" s="524" t="s">
        <v>4382</v>
      </c>
      <c r="I1442" s="525" t="s">
        <v>4383</v>
      </c>
      <c r="J1442" s="524" t="s">
        <v>4365</v>
      </c>
      <c r="K1442" s="527" t="s">
        <v>4366</v>
      </c>
      <c r="L1442" s="524" t="s">
        <v>1924</v>
      </c>
      <c r="M1442" s="527"/>
      <c r="N1442" s="524" t="s">
        <v>1924</v>
      </c>
      <c r="O1442" s="527"/>
      <c r="P1442" s="524" t="s">
        <v>1924</v>
      </c>
      <c r="Q1442" s="527"/>
      <c r="R1442" s="524" t="s">
        <v>1924</v>
      </c>
      <c r="S1442" s="527"/>
      <c r="T1442" s="524" t="s">
        <v>2733</v>
      </c>
      <c r="U1442" s="527" t="s">
        <v>3956</v>
      </c>
      <c r="V1442" s="524" t="s">
        <v>1924</v>
      </c>
      <c r="W1442" s="527"/>
      <c r="X1442" s="524" t="s">
        <v>1924</v>
      </c>
      <c r="Y1442" s="527"/>
      <c r="Z1442" s="528"/>
      <c r="AA1442" s="528" t="s">
        <v>3973</v>
      </c>
      <c r="AB1442" s="528"/>
      <c r="AC1442" s="528"/>
      <c r="AD1442" s="528"/>
      <c r="AE1442" s="528"/>
      <c r="AF1442" s="528"/>
      <c r="AG1442" s="528"/>
      <c r="AH1442" s="528"/>
      <c r="AI1442" s="529" t="s">
        <v>2538</v>
      </c>
      <c r="AJ1442" s="529" t="s">
        <v>2538</v>
      </c>
      <c r="AK1442" s="523" t="s">
        <v>4384</v>
      </c>
      <c r="AL1442" s="523" t="s">
        <v>4381</v>
      </c>
    </row>
    <row r="1443" spans="1:38" ht="17.25" customHeight="1">
      <c r="A1443" s="518" t="str">
        <f t="shared" si="22"/>
        <v xml:space="preserve">A04AR146-00002 Finishing Work Door &amp; Window Work Aluminum Folding(Accordion) Door w/ Aluminum Frame (UoM: EA) Manual Type     w/ Hardware &amp; Accessories  </v>
      </c>
      <c r="B1443" s="523" t="s">
        <v>4385</v>
      </c>
      <c r="C1443" s="523"/>
      <c r="D1443" s="524" t="s">
        <v>3559</v>
      </c>
      <c r="E1443" s="525" t="s">
        <v>3560</v>
      </c>
      <c r="F1443" s="524" t="s">
        <v>2497</v>
      </c>
      <c r="G1443" s="525" t="s">
        <v>3952</v>
      </c>
      <c r="H1443" s="524" t="s">
        <v>4382</v>
      </c>
      <c r="I1443" s="525" t="s">
        <v>4383</v>
      </c>
      <c r="J1443" s="524" t="s">
        <v>4369</v>
      </c>
      <c r="K1443" s="527" t="s">
        <v>4370</v>
      </c>
      <c r="L1443" s="524" t="s">
        <v>1924</v>
      </c>
      <c r="M1443" s="527"/>
      <c r="N1443" s="524" t="s">
        <v>1924</v>
      </c>
      <c r="O1443" s="527"/>
      <c r="P1443" s="524" t="s">
        <v>1924</v>
      </c>
      <c r="Q1443" s="527"/>
      <c r="R1443" s="524" t="s">
        <v>1924</v>
      </c>
      <c r="S1443" s="527"/>
      <c r="T1443" s="524" t="s">
        <v>2733</v>
      </c>
      <c r="U1443" s="527" t="s">
        <v>3956</v>
      </c>
      <c r="V1443" s="524" t="s">
        <v>1924</v>
      </c>
      <c r="W1443" s="527"/>
      <c r="X1443" s="524" t="s">
        <v>1924</v>
      </c>
      <c r="Y1443" s="527"/>
      <c r="Z1443" s="528"/>
      <c r="AA1443" s="528" t="s">
        <v>3973</v>
      </c>
      <c r="AB1443" s="528"/>
      <c r="AC1443" s="528"/>
      <c r="AD1443" s="528"/>
      <c r="AE1443" s="528"/>
      <c r="AF1443" s="528"/>
      <c r="AG1443" s="528"/>
      <c r="AH1443" s="528"/>
      <c r="AI1443" s="529" t="s">
        <v>2538</v>
      </c>
      <c r="AJ1443" s="529" t="s">
        <v>2538</v>
      </c>
      <c r="AK1443" s="523" t="s">
        <v>4384</v>
      </c>
      <c r="AL1443" s="523" t="s">
        <v>4385</v>
      </c>
    </row>
    <row r="1444" spans="1:38" ht="17.25" customHeight="1">
      <c r="A1444" s="518" t="str">
        <f t="shared" si="22"/>
        <v xml:space="preserve">A04AR147-00001 Finishing Work Door &amp; Window Work PVC Folding(Accordion) Door w/ PVC Frame (UoM: M2) Manual Type     w/ Hardware &amp; Accessories  </v>
      </c>
      <c r="B1444" s="523" t="s">
        <v>4386</v>
      </c>
      <c r="C1444" s="523"/>
      <c r="D1444" s="524" t="s">
        <v>3559</v>
      </c>
      <c r="E1444" s="525" t="s">
        <v>3560</v>
      </c>
      <c r="F1444" s="524" t="s">
        <v>2497</v>
      </c>
      <c r="G1444" s="525" t="s">
        <v>3952</v>
      </c>
      <c r="H1444" s="524" t="s">
        <v>4387</v>
      </c>
      <c r="I1444" s="525" t="s">
        <v>4388</v>
      </c>
      <c r="J1444" s="524" t="s">
        <v>4369</v>
      </c>
      <c r="K1444" s="527" t="s">
        <v>4370</v>
      </c>
      <c r="L1444" s="524" t="s">
        <v>1924</v>
      </c>
      <c r="M1444" s="527"/>
      <c r="N1444" s="524" t="s">
        <v>1924</v>
      </c>
      <c r="O1444" s="527"/>
      <c r="P1444" s="524" t="s">
        <v>1924</v>
      </c>
      <c r="Q1444" s="527"/>
      <c r="R1444" s="524" t="s">
        <v>1924</v>
      </c>
      <c r="S1444" s="527"/>
      <c r="T1444" s="524" t="s">
        <v>2733</v>
      </c>
      <c r="U1444" s="527" t="s">
        <v>3956</v>
      </c>
      <c r="V1444" s="524" t="s">
        <v>1924</v>
      </c>
      <c r="W1444" s="527"/>
      <c r="X1444" s="524" t="s">
        <v>1924</v>
      </c>
      <c r="Y1444" s="527"/>
      <c r="Z1444" s="528"/>
      <c r="AA1444" s="556"/>
      <c r="AB1444" s="528"/>
      <c r="AC1444" s="528"/>
      <c r="AD1444" s="528"/>
      <c r="AE1444" s="528"/>
      <c r="AF1444" s="528"/>
      <c r="AG1444" s="528"/>
      <c r="AH1444" s="528"/>
      <c r="AI1444" s="529" t="s">
        <v>1792</v>
      </c>
      <c r="AJ1444" s="529" t="s">
        <v>1792</v>
      </c>
      <c r="AK1444" s="523" t="s">
        <v>4389</v>
      </c>
      <c r="AL1444" s="523" t="s">
        <v>4386</v>
      </c>
    </row>
    <row r="1445" spans="1:38" ht="17.25" customHeight="1">
      <c r="A1445" s="518" t="str">
        <f t="shared" si="22"/>
        <v xml:space="preserve">A04AR148-00001 Finishing Work Door &amp; Window Work PVC Folding(Accordion) Door w/ PVC Frame (UoM: EA) Manual Type     w/ Hardware &amp; Accessories  </v>
      </c>
      <c r="B1445" s="523" t="s">
        <v>4390</v>
      </c>
      <c r="C1445" s="523"/>
      <c r="D1445" s="524" t="s">
        <v>3559</v>
      </c>
      <c r="E1445" s="525" t="s">
        <v>3560</v>
      </c>
      <c r="F1445" s="524" t="s">
        <v>2497</v>
      </c>
      <c r="G1445" s="525" t="s">
        <v>3952</v>
      </c>
      <c r="H1445" s="524" t="s">
        <v>4391</v>
      </c>
      <c r="I1445" s="525" t="s">
        <v>4392</v>
      </c>
      <c r="J1445" s="524" t="s">
        <v>4369</v>
      </c>
      <c r="K1445" s="527" t="s">
        <v>4370</v>
      </c>
      <c r="L1445" s="524" t="s">
        <v>1924</v>
      </c>
      <c r="M1445" s="527"/>
      <c r="N1445" s="524" t="s">
        <v>1924</v>
      </c>
      <c r="O1445" s="527"/>
      <c r="P1445" s="524" t="s">
        <v>1924</v>
      </c>
      <c r="Q1445" s="527"/>
      <c r="R1445" s="524" t="s">
        <v>1924</v>
      </c>
      <c r="S1445" s="527"/>
      <c r="T1445" s="524" t="s">
        <v>2733</v>
      </c>
      <c r="U1445" s="527" t="s">
        <v>3956</v>
      </c>
      <c r="V1445" s="524" t="s">
        <v>1924</v>
      </c>
      <c r="W1445" s="527"/>
      <c r="X1445" s="524" t="s">
        <v>1924</v>
      </c>
      <c r="Y1445" s="527"/>
      <c r="Z1445" s="528"/>
      <c r="AA1445" s="528" t="s">
        <v>3973</v>
      </c>
      <c r="AB1445" s="528"/>
      <c r="AC1445" s="528"/>
      <c r="AD1445" s="528"/>
      <c r="AE1445" s="528"/>
      <c r="AF1445" s="528"/>
      <c r="AG1445" s="528"/>
      <c r="AH1445" s="528"/>
      <c r="AI1445" s="529" t="s">
        <v>2538</v>
      </c>
      <c r="AJ1445" s="529" t="s">
        <v>2538</v>
      </c>
      <c r="AK1445" s="523" t="s">
        <v>4393</v>
      </c>
      <c r="AL1445" s="523" t="s">
        <v>4390</v>
      </c>
    </row>
    <row r="1446" spans="1:38" ht="17.25" customHeight="1">
      <c r="A1446" s="518" t="str">
        <f t="shared" si="22"/>
        <v xml:space="preserve">A04AR149-00001 Finishing Work Door &amp; Window Work uPVC Door w/ uPVC Frame (UoM: M2)      w/ Hardware &amp; Accessories  </v>
      </c>
      <c r="B1446" s="523" t="s">
        <v>4394</v>
      </c>
      <c r="C1446" s="523"/>
      <c r="D1446" s="524" t="s">
        <v>3559</v>
      </c>
      <c r="E1446" s="525" t="s">
        <v>3560</v>
      </c>
      <c r="F1446" s="524" t="s">
        <v>2497</v>
      </c>
      <c r="G1446" s="525" t="s">
        <v>3952</v>
      </c>
      <c r="H1446" s="524" t="s">
        <v>4395</v>
      </c>
      <c r="I1446" s="525" t="s">
        <v>4396</v>
      </c>
      <c r="J1446" s="524" t="s">
        <v>1924</v>
      </c>
      <c r="K1446" s="527"/>
      <c r="L1446" s="524" t="s">
        <v>1924</v>
      </c>
      <c r="M1446" s="527"/>
      <c r="N1446" s="524" t="s">
        <v>1924</v>
      </c>
      <c r="O1446" s="527"/>
      <c r="P1446" s="524" t="s">
        <v>1924</v>
      </c>
      <c r="Q1446" s="527"/>
      <c r="R1446" s="524" t="s">
        <v>1924</v>
      </c>
      <c r="S1446" s="527"/>
      <c r="T1446" s="524" t="s">
        <v>2733</v>
      </c>
      <c r="U1446" s="527" t="s">
        <v>3956</v>
      </c>
      <c r="V1446" s="524" t="s">
        <v>1924</v>
      </c>
      <c r="W1446" s="527"/>
      <c r="X1446" s="524" t="s">
        <v>1924</v>
      </c>
      <c r="Y1446" s="527"/>
      <c r="Z1446" s="528"/>
      <c r="AA1446" s="556"/>
      <c r="AB1446" s="528"/>
      <c r="AC1446" s="528"/>
      <c r="AD1446" s="528"/>
      <c r="AE1446" s="528"/>
      <c r="AF1446" s="528"/>
      <c r="AG1446" s="528"/>
      <c r="AH1446" s="528"/>
      <c r="AI1446" s="529" t="s">
        <v>1792</v>
      </c>
      <c r="AJ1446" s="529" t="s">
        <v>1792</v>
      </c>
      <c r="AK1446" s="523" t="s">
        <v>4397</v>
      </c>
      <c r="AL1446" s="523" t="s">
        <v>4394</v>
      </c>
    </row>
    <row r="1447" spans="1:38" ht="17.25" customHeight="1">
      <c r="A1447" s="518" t="str">
        <f t="shared" si="22"/>
        <v xml:space="preserve">A04AR150-00001 Finishing Work Door &amp; Window Work uPVC Door w/ uPVC Frame (UoM: EA)      w/ Hardware &amp; Accessories  </v>
      </c>
      <c r="B1447" s="523" t="s">
        <v>4398</v>
      </c>
      <c r="C1447" s="523"/>
      <c r="D1447" s="524" t="s">
        <v>3559</v>
      </c>
      <c r="E1447" s="525" t="s">
        <v>3560</v>
      </c>
      <c r="F1447" s="524" t="s">
        <v>2497</v>
      </c>
      <c r="G1447" s="525" t="s">
        <v>3952</v>
      </c>
      <c r="H1447" s="524" t="s">
        <v>4399</v>
      </c>
      <c r="I1447" s="525" t="s">
        <v>4400</v>
      </c>
      <c r="J1447" s="524" t="s">
        <v>1924</v>
      </c>
      <c r="K1447" s="527"/>
      <c r="L1447" s="524" t="s">
        <v>1924</v>
      </c>
      <c r="M1447" s="527"/>
      <c r="N1447" s="524" t="s">
        <v>1924</v>
      </c>
      <c r="O1447" s="527"/>
      <c r="P1447" s="524" t="s">
        <v>1924</v>
      </c>
      <c r="Q1447" s="527"/>
      <c r="R1447" s="524" t="s">
        <v>1924</v>
      </c>
      <c r="S1447" s="527"/>
      <c r="T1447" s="524" t="s">
        <v>2733</v>
      </c>
      <c r="U1447" s="527" t="s">
        <v>4401</v>
      </c>
      <c r="V1447" s="524" t="s">
        <v>1924</v>
      </c>
      <c r="W1447" s="527"/>
      <c r="X1447" s="524" t="s">
        <v>1924</v>
      </c>
      <c r="Y1447" s="527"/>
      <c r="Z1447" s="528"/>
      <c r="AA1447" s="528" t="s">
        <v>3973</v>
      </c>
      <c r="AB1447" s="528"/>
      <c r="AC1447" s="528"/>
      <c r="AD1447" s="528"/>
      <c r="AE1447" s="528"/>
      <c r="AF1447" s="528"/>
      <c r="AG1447" s="528"/>
      <c r="AH1447" s="528"/>
      <c r="AI1447" s="529" t="s">
        <v>2538</v>
      </c>
      <c r="AJ1447" s="529" t="s">
        <v>2538</v>
      </c>
      <c r="AK1447" s="523" t="s">
        <v>4402</v>
      </c>
      <c r="AL1447" s="523" t="s">
        <v>4398</v>
      </c>
    </row>
    <row r="1448" spans="1:38" ht="17.25" customHeight="1">
      <c r="A1448" s="518" t="str">
        <f t="shared" si="22"/>
        <v xml:space="preserve">A04AR151-00001 Finishing Work Door &amp; Window Work Master Key System Three Levels Master Key     w/ Accessories (Key Box, Key Tag and ETC)  </v>
      </c>
      <c r="B1448" s="523" t="s">
        <v>4403</v>
      </c>
      <c r="C1448" s="523"/>
      <c r="D1448" s="524" t="s">
        <v>3559</v>
      </c>
      <c r="E1448" s="525" t="s">
        <v>3560</v>
      </c>
      <c r="F1448" s="524" t="s">
        <v>2497</v>
      </c>
      <c r="G1448" s="525" t="s">
        <v>3952</v>
      </c>
      <c r="H1448" s="524" t="s">
        <v>4404</v>
      </c>
      <c r="I1448" s="525" t="s">
        <v>4405</v>
      </c>
      <c r="J1448" s="524" t="s">
        <v>4406</v>
      </c>
      <c r="K1448" s="527" t="s">
        <v>4407</v>
      </c>
      <c r="L1448" s="524" t="s">
        <v>1924</v>
      </c>
      <c r="M1448" s="527"/>
      <c r="N1448" s="524" t="s">
        <v>1924</v>
      </c>
      <c r="O1448" s="527"/>
      <c r="P1448" s="524" t="s">
        <v>1924</v>
      </c>
      <c r="Q1448" s="527"/>
      <c r="R1448" s="524" t="s">
        <v>1924</v>
      </c>
      <c r="S1448" s="527"/>
      <c r="T1448" s="524" t="s">
        <v>2657</v>
      </c>
      <c r="U1448" s="527" t="s">
        <v>4408</v>
      </c>
      <c r="V1448" s="524" t="s">
        <v>1924</v>
      </c>
      <c r="W1448" s="527"/>
      <c r="X1448" s="524" t="s">
        <v>1924</v>
      </c>
      <c r="Y1448" s="527"/>
      <c r="Z1448" s="528"/>
      <c r="AA1448" s="528" t="s">
        <v>1924</v>
      </c>
      <c r="AB1448" s="528"/>
      <c r="AC1448" s="528"/>
      <c r="AD1448" s="528"/>
      <c r="AE1448" s="528"/>
      <c r="AF1448" s="528"/>
      <c r="AG1448" s="528"/>
      <c r="AH1448" s="528"/>
      <c r="AI1448" s="529" t="s">
        <v>4409</v>
      </c>
      <c r="AJ1448" s="529" t="s">
        <v>4409</v>
      </c>
      <c r="AK1448" s="523" t="s">
        <v>4410</v>
      </c>
      <c r="AL1448" s="523" t="s">
        <v>4403</v>
      </c>
    </row>
    <row r="1449" spans="1:38" ht="17.25" customHeight="1">
      <c r="A1449" s="518" t="str">
        <f t="shared" si="22"/>
        <v xml:space="preserve">A04AR152-00001 Finishing Work Door &amp; Window Work Steel Window (UoM: M2) Fire Protective Rating: N/A     w/ Hardware &amp; Accessories  </v>
      </c>
      <c r="B1449" s="523" t="s">
        <v>4411</v>
      </c>
      <c r="C1449" s="523"/>
      <c r="D1449" s="524" t="s">
        <v>3559</v>
      </c>
      <c r="E1449" s="525" t="s">
        <v>3560</v>
      </c>
      <c r="F1449" s="524" t="s">
        <v>2497</v>
      </c>
      <c r="G1449" s="525" t="s">
        <v>3952</v>
      </c>
      <c r="H1449" s="524" t="s">
        <v>4412</v>
      </c>
      <c r="I1449" s="525" t="s">
        <v>4413</v>
      </c>
      <c r="J1449" s="524" t="s">
        <v>2061</v>
      </c>
      <c r="K1449" s="527" t="s">
        <v>4414</v>
      </c>
      <c r="L1449" s="524" t="s">
        <v>1924</v>
      </c>
      <c r="M1449" s="527"/>
      <c r="N1449" s="524" t="s">
        <v>1924</v>
      </c>
      <c r="O1449" s="527"/>
      <c r="P1449" s="524" t="s">
        <v>1924</v>
      </c>
      <c r="Q1449" s="527"/>
      <c r="R1449" s="524" t="s">
        <v>1924</v>
      </c>
      <c r="S1449" s="527"/>
      <c r="T1449" s="524" t="s">
        <v>2733</v>
      </c>
      <c r="U1449" s="527" t="s">
        <v>3956</v>
      </c>
      <c r="V1449" s="524" t="s">
        <v>1924</v>
      </c>
      <c r="W1449" s="527"/>
      <c r="X1449" s="524" t="s">
        <v>1924</v>
      </c>
      <c r="Y1449" s="527"/>
      <c r="Z1449" s="528"/>
      <c r="AA1449" s="556"/>
      <c r="AB1449" s="528"/>
      <c r="AC1449" s="528"/>
      <c r="AD1449" s="528"/>
      <c r="AE1449" s="528"/>
      <c r="AF1449" s="528"/>
      <c r="AG1449" s="528"/>
      <c r="AH1449" s="528"/>
      <c r="AI1449" s="529" t="s">
        <v>1792</v>
      </c>
      <c r="AJ1449" s="529" t="s">
        <v>1792</v>
      </c>
      <c r="AK1449" s="523" t="s">
        <v>4415</v>
      </c>
      <c r="AL1449" s="523" t="s">
        <v>4411</v>
      </c>
    </row>
    <row r="1450" spans="1:38" ht="17.25" customHeight="1">
      <c r="A1450" s="518" t="str">
        <f t="shared" si="22"/>
        <v xml:space="preserve">A04AR152-00002 Finishing Work Door &amp; Window Work Steel Window (UoM: M2) Fire Protective Rating: 0.5-hr     w/ Hardware &amp; Accessories  </v>
      </c>
      <c r="B1450" s="523" t="s">
        <v>4416</v>
      </c>
      <c r="C1450" s="523"/>
      <c r="D1450" s="524" t="s">
        <v>3559</v>
      </c>
      <c r="E1450" s="525" t="s">
        <v>3560</v>
      </c>
      <c r="F1450" s="524" t="s">
        <v>2497</v>
      </c>
      <c r="G1450" s="525" t="s">
        <v>3952</v>
      </c>
      <c r="H1450" s="524" t="s">
        <v>4412</v>
      </c>
      <c r="I1450" s="525" t="s">
        <v>4413</v>
      </c>
      <c r="J1450" s="524" t="s">
        <v>2112</v>
      </c>
      <c r="K1450" s="527" t="s">
        <v>4417</v>
      </c>
      <c r="L1450" s="524" t="s">
        <v>1924</v>
      </c>
      <c r="M1450" s="527"/>
      <c r="N1450" s="524" t="s">
        <v>1924</v>
      </c>
      <c r="O1450" s="527"/>
      <c r="P1450" s="524" t="s">
        <v>1924</v>
      </c>
      <c r="Q1450" s="527"/>
      <c r="R1450" s="524" t="s">
        <v>1924</v>
      </c>
      <c r="S1450" s="527"/>
      <c r="T1450" s="524" t="s">
        <v>2733</v>
      </c>
      <c r="U1450" s="527" t="s">
        <v>3956</v>
      </c>
      <c r="V1450" s="524" t="s">
        <v>1924</v>
      </c>
      <c r="W1450" s="527"/>
      <c r="X1450" s="524" t="s">
        <v>1924</v>
      </c>
      <c r="Y1450" s="527"/>
      <c r="Z1450" s="528"/>
      <c r="AA1450" s="556"/>
      <c r="AB1450" s="528"/>
      <c r="AC1450" s="528"/>
      <c r="AD1450" s="528"/>
      <c r="AE1450" s="528"/>
      <c r="AF1450" s="528"/>
      <c r="AG1450" s="528"/>
      <c r="AH1450" s="528"/>
      <c r="AI1450" s="529" t="s">
        <v>1792</v>
      </c>
      <c r="AJ1450" s="529" t="s">
        <v>1792</v>
      </c>
      <c r="AK1450" s="523" t="s">
        <v>4415</v>
      </c>
      <c r="AL1450" s="523" t="s">
        <v>4416</v>
      </c>
    </row>
    <row r="1451" spans="1:38" ht="17.25" customHeight="1">
      <c r="A1451" s="518" t="str">
        <f t="shared" si="22"/>
        <v xml:space="preserve">A04AR152-00003 Finishing Work Door &amp; Window Work Steel Window (UoM: M2) Fire Protective Rating: 1-hr     w/ Hardware &amp; Accessories  </v>
      </c>
      <c r="B1451" s="523" t="s">
        <v>4418</v>
      </c>
      <c r="C1451" s="523"/>
      <c r="D1451" s="524" t="s">
        <v>3559</v>
      </c>
      <c r="E1451" s="525" t="s">
        <v>3560</v>
      </c>
      <c r="F1451" s="524" t="s">
        <v>2497</v>
      </c>
      <c r="G1451" s="525" t="s">
        <v>3952</v>
      </c>
      <c r="H1451" s="524" t="s">
        <v>4412</v>
      </c>
      <c r="I1451" s="525" t="s">
        <v>4413</v>
      </c>
      <c r="J1451" s="524" t="s">
        <v>2150</v>
      </c>
      <c r="K1451" s="527" t="s">
        <v>4419</v>
      </c>
      <c r="L1451" s="524" t="s">
        <v>1924</v>
      </c>
      <c r="M1451" s="527"/>
      <c r="N1451" s="524" t="s">
        <v>1924</v>
      </c>
      <c r="O1451" s="527"/>
      <c r="P1451" s="524" t="s">
        <v>1924</v>
      </c>
      <c r="Q1451" s="527"/>
      <c r="R1451" s="524" t="s">
        <v>1924</v>
      </c>
      <c r="S1451" s="527"/>
      <c r="T1451" s="524" t="s">
        <v>2733</v>
      </c>
      <c r="U1451" s="527" t="s">
        <v>3956</v>
      </c>
      <c r="V1451" s="524" t="s">
        <v>1924</v>
      </c>
      <c r="W1451" s="527"/>
      <c r="X1451" s="524" t="s">
        <v>1924</v>
      </c>
      <c r="Y1451" s="527"/>
      <c r="Z1451" s="528"/>
      <c r="AA1451" s="556"/>
      <c r="AB1451" s="528"/>
      <c r="AC1451" s="528"/>
      <c r="AD1451" s="528"/>
      <c r="AE1451" s="528"/>
      <c r="AF1451" s="528"/>
      <c r="AG1451" s="528"/>
      <c r="AH1451" s="528"/>
      <c r="AI1451" s="529" t="s">
        <v>1792</v>
      </c>
      <c r="AJ1451" s="529" t="s">
        <v>1792</v>
      </c>
      <c r="AK1451" s="523" t="s">
        <v>4415</v>
      </c>
      <c r="AL1451" s="523" t="s">
        <v>4418</v>
      </c>
    </row>
    <row r="1452" spans="1:38" s="519" customFormat="1" ht="17.25" customHeight="1">
      <c r="A1452" s="518" t="str">
        <f t="shared" si="22"/>
        <v xml:space="preserve">A04AR153-00001 Finishing Work Door &amp; Window Work Steel Window (UoM: EA) Fire Protective Rating: N/A     w/ Hardware &amp; Accessories  </v>
      </c>
      <c r="B1452" s="523" t="s">
        <v>4420</v>
      </c>
      <c r="C1452" s="523"/>
      <c r="D1452" s="524" t="s">
        <v>3559</v>
      </c>
      <c r="E1452" s="525" t="s">
        <v>3560</v>
      </c>
      <c r="F1452" s="524" t="s">
        <v>2497</v>
      </c>
      <c r="G1452" s="525" t="s">
        <v>3952</v>
      </c>
      <c r="H1452" s="524" t="s">
        <v>4421</v>
      </c>
      <c r="I1452" s="525" t="s">
        <v>4422</v>
      </c>
      <c r="J1452" s="524" t="s">
        <v>2061</v>
      </c>
      <c r="K1452" s="527" t="s">
        <v>4414</v>
      </c>
      <c r="L1452" s="524" t="s">
        <v>1924</v>
      </c>
      <c r="M1452" s="527"/>
      <c r="N1452" s="524" t="s">
        <v>1924</v>
      </c>
      <c r="O1452" s="527"/>
      <c r="P1452" s="524" t="s">
        <v>1924</v>
      </c>
      <c r="Q1452" s="527"/>
      <c r="R1452" s="524" t="s">
        <v>1924</v>
      </c>
      <c r="S1452" s="527"/>
      <c r="T1452" s="524" t="s">
        <v>2733</v>
      </c>
      <c r="U1452" s="527" t="s">
        <v>3956</v>
      </c>
      <c r="V1452" s="524" t="s">
        <v>1924</v>
      </c>
      <c r="W1452" s="527"/>
      <c r="X1452" s="524" t="s">
        <v>1924</v>
      </c>
      <c r="Y1452" s="527"/>
      <c r="Z1452" s="528"/>
      <c r="AA1452" s="528" t="s">
        <v>3973</v>
      </c>
      <c r="AB1452" s="528"/>
      <c r="AC1452" s="528"/>
      <c r="AD1452" s="528"/>
      <c r="AE1452" s="528"/>
      <c r="AF1452" s="528"/>
      <c r="AG1452" s="528"/>
      <c r="AH1452" s="528"/>
      <c r="AI1452" s="529" t="s">
        <v>2538</v>
      </c>
      <c r="AJ1452" s="529" t="s">
        <v>2538</v>
      </c>
      <c r="AK1452" s="523" t="s">
        <v>4423</v>
      </c>
      <c r="AL1452" s="523" t="s">
        <v>4420</v>
      </c>
    </row>
    <row r="1453" spans="1:38" s="519" customFormat="1" ht="17.25" customHeight="1">
      <c r="A1453" s="518" t="str">
        <f t="shared" si="22"/>
        <v xml:space="preserve">A04AR153-00002 Finishing Work Door &amp; Window Work Steel Window (UoM: EA) Fire Protective Rating: 0.5-hr     w/ Hardware &amp; Accessories  </v>
      </c>
      <c r="B1453" s="523" t="s">
        <v>4424</v>
      </c>
      <c r="C1453" s="523"/>
      <c r="D1453" s="524" t="s">
        <v>3559</v>
      </c>
      <c r="E1453" s="525" t="s">
        <v>3560</v>
      </c>
      <c r="F1453" s="524" t="s">
        <v>2497</v>
      </c>
      <c r="G1453" s="525" t="s">
        <v>3952</v>
      </c>
      <c r="H1453" s="524" t="s">
        <v>4421</v>
      </c>
      <c r="I1453" s="525" t="s">
        <v>4422</v>
      </c>
      <c r="J1453" s="524" t="s">
        <v>2112</v>
      </c>
      <c r="K1453" s="527" t="s">
        <v>4417</v>
      </c>
      <c r="L1453" s="524" t="s">
        <v>1924</v>
      </c>
      <c r="M1453" s="527"/>
      <c r="N1453" s="524" t="s">
        <v>1924</v>
      </c>
      <c r="O1453" s="527"/>
      <c r="P1453" s="524" t="s">
        <v>1924</v>
      </c>
      <c r="Q1453" s="527"/>
      <c r="R1453" s="524" t="s">
        <v>1924</v>
      </c>
      <c r="S1453" s="527"/>
      <c r="T1453" s="524" t="s">
        <v>2733</v>
      </c>
      <c r="U1453" s="527" t="s">
        <v>3956</v>
      </c>
      <c r="V1453" s="524" t="s">
        <v>1924</v>
      </c>
      <c r="W1453" s="527"/>
      <c r="X1453" s="524" t="s">
        <v>1924</v>
      </c>
      <c r="Y1453" s="527"/>
      <c r="Z1453" s="528"/>
      <c r="AA1453" s="528" t="s">
        <v>3973</v>
      </c>
      <c r="AB1453" s="528"/>
      <c r="AC1453" s="528"/>
      <c r="AD1453" s="528"/>
      <c r="AE1453" s="528"/>
      <c r="AF1453" s="528"/>
      <c r="AG1453" s="528"/>
      <c r="AH1453" s="528"/>
      <c r="AI1453" s="529" t="s">
        <v>2538</v>
      </c>
      <c r="AJ1453" s="529" t="s">
        <v>2538</v>
      </c>
      <c r="AK1453" s="523" t="s">
        <v>4423</v>
      </c>
      <c r="AL1453" s="523" t="s">
        <v>4424</v>
      </c>
    </row>
    <row r="1454" spans="1:38" s="535" customFormat="1" ht="17.25" customHeight="1">
      <c r="A1454" s="518" t="str">
        <f t="shared" si="22"/>
        <v xml:space="preserve">A04AR153-00003 Finishing Work Door &amp; Window Work Steel Window (UoM: EA) Fire Protective Rating: 1-hr     w/ Hardware &amp; Accessories  </v>
      </c>
      <c r="B1454" s="523" t="s">
        <v>4425</v>
      </c>
      <c r="C1454" s="523"/>
      <c r="D1454" s="524" t="s">
        <v>3559</v>
      </c>
      <c r="E1454" s="525" t="s">
        <v>3560</v>
      </c>
      <c r="F1454" s="524" t="s">
        <v>2497</v>
      </c>
      <c r="G1454" s="525" t="s">
        <v>3952</v>
      </c>
      <c r="H1454" s="524" t="s">
        <v>4421</v>
      </c>
      <c r="I1454" s="525" t="s">
        <v>4422</v>
      </c>
      <c r="J1454" s="524" t="s">
        <v>2150</v>
      </c>
      <c r="K1454" s="527" t="s">
        <v>4419</v>
      </c>
      <c r="L1454" s="524" t="s">
        <v>1924</v>
      </c>
      <c r="M1454" s="527"/>
      <c r="N1454" s="524" t="s">
        <v>1924</v>
      </c>
      <c r="O1454" s="527"/>
      <c r="P1454" s="524" t="s">
        <v>1924</v>
      </c>
      <c r="Q1454" s="527"/>
      <c r="R1454" s="524" t="s">
        <v>1924</v>
      </c>
      <c r="S1454" s="527"/>
      <c r="T1454" s="524" t="s">
        <v>2733</v>
      </c>
      <c r="U1454" s="527" t="s">
        <v>3956</v>
      </c>
      <c r="V1454" s="524" t="s">
        <v>1924</v>
      </c>
      <c r="W1454" s="527"/>
      <c r="X1454" s="524" t="s">
        <v>1924</v>
      </c>
      <c r="Y1454" s="527"/>
      <c r="Z1454" s="528"/>
      <c r="AA1454" s="528" t="s">
        <v>3973</v>
      </c>
      <c r="AB1454" s="528"/>
      <c r="AC1454" s="528"/>
      <c r="AD1454" s="528"/>
      <c r="AE1454" s="528"/>
      <c r="AF1454" s="528"/>
      <c r="AG1454" s="528"/>
      <c r="AH1454" s="528"/>
      <c r="AI1454" s="529" t="s">
        <v>2538</v>
      </c>
      <c r="AJ1454" s="529" t="s">
        <v>2538</v>
      </c>
      <c r="AK1454" s="523" t="s">
        <v>4423</v>
      </c>
      <c r="AL1454" s="523" t="s">
        <v>4425</v>
      </c>
    </row>
    <row r="1455" spans="1:38" s="519" customFormat="1" ht="17.25" customHeight="1">
      <c r="A1455" s="518" t="str">
        <f t="shared" si="22"/>
        <v xml:space="preserve">A04AR154-00001 Finishing Work Door &amp; Window Work Blast Resistant Steel Window (UoM: M2)      w/ Hardware &amp; Accessories  </v>
      </c>
      <c r="B1455" s="523" t="s">
        <v>4426</v>
      </c>
      <c r="C1455" s="523"/>
      <c r="D1455" s="524" t="s">
        <v>3559</v>
      </c>
      <c r="E1455" s="525" t="s">
        <v>3560</v>
      </c>
      <c r="F1455" s="524" t="s">
        <v>2497</v>
      </c>
      <c r="G1455" s="525" t="s">
        <v>3952</v>
      </c>
      <c r="H1455" s="524" t="s">
        <v>4427</v>
      </c>
      <c r="I1455" s="525" t="s">
        <v>4428</v>
      </c>
      <c r="J1455" s="524" t="s">
        <v>1924</v>
      </c>
      <c r="K1455" s="527"/>
      <c r="L1455" s="524" t="s">
        <v>1924</v>
      </c>
      <c r="M1455" s="527"/>
      <c r="N1455" s="524" t="s">
        <v>1924</v>
      </c>
      <c r="O1455" s="527"/>
      <c r="P1455" s="524" t="s">
        <v>1924</v>
      </c>
      <c r="Q1455" s="527"/>
      <c r="R1455" s="524" t="s">
        <v>1924</v>
      </c>
      <c r="S1455" s="527"/>
      <c r="T1455" s="524" t="s">
        <v>2733</v>
      </c>
      <c r="U1455" s="527" t="s">
        <v>3956</v>
      </c>
      <c r="V1455" s="524" t="s">
        <v>1924</v>
      </c>
      <c r="W1455" s="527"/>
      <c r="X1455" s="524" t="s">
        <v>1924</v>
      </c>
      <c r="Y1455" s="527"/>
      <c r="Z1455" s="528"/>
      <c r="AA1455" s="556"/>
      <c r="AB1455" s="528"/>
      <c r="AC1455" s="528"/>
      <c r="AD1455" s="528"/>
      <c r="AE1455" s="528"/>
      <c r="AF1455" s="528" t="s">
        <v>4071</v>
      </c>
      <c r="AG1455" s="528"/>
      <c r="AH1455" s="528"/>
      <c r="AI1455" s="529" t="s">
        <v>1792</v>
      </c>
      <c r="AJ1455" s="529" t="s">
        <v>1792</v>
      </c>
      <c r="AK1455" s="523" t="s">
        <v>4429</v>
      </c>
      <c r="AL1455" s="523" t="s">
        <v>4426</v>
      </c>
    </row>
    <row r="1456" spans="1:38" ht="17.25" customHeight="1">
      <c r="A1456" s="518" t="str">
        <f t="shared" si="22"/>
        <v xml:space="preserve">A04AR155-00001 Finishing Work Door &amp; Window Work Blast Resistant Steel Window (UoM: EA)      w/ Hardware &amp; Accessories  </v>
      </c>
      <c r="B1456" s="523" t="s">
        <v>4430</v>
      </c>
      <c r="C1456" s="523"/>
      <c r="D1456" s="524" t="s">
        <v>3559</v>
      </c>
      <c r="E1456" s="525" t="s">
        <v>3560</v>
      </c>
      <c r="F1456" s="524" t="s">
        <v>2497</v>
      </c>
      <c r="G1456" s="525" t="s">
        <v>3952</v>
      </c>
      <c r="H1456" s="524" t="s">
        <v>4431</v>
      </c>
      <c r="I1456" s="525" t="s">
        <v>4432</v>
      </c>
      <c r="J1456" s="524" t="s">
        <v>1924</v>
      </c>
      <c r="K1456" s="527"/>
      <c r="L1456" s="524" t="s">
        <v>1924</v>
      </c>
      <c r="M1456" s="527"/>
      <c r="N1456" s="524" t="s">
        <v>1924</v>
      </c>
      <c r="O1456" s="527"/>
      <c r="P1456" s="524" t="s">
        <v>1924</v>
      </c>
      <c r="Q1456" s="527"/>
      <c r="R1456" s="524" t="s">
        <v>1924</v>
      </c>
      <c r="S1456" s="527"/>
      <c r="T1456" s="524" t="s">
        <v>2733</v>
      </c>
      <c r="U1456" s="527" t="s">
        <v>3956</v>
      </c>
      <c r="V1456" s="524" t="s">
        <v>1924</v>
      </c>
      <c r="W1456" s="527"/>
      <c r="X1456" s="524" t="s">
        <v>1924</v>
      </c>
      <c r="Y1456" s="527"/>
      <c r="Z1456" s="528"/>
      <c r="AA1456" s="528" t="s">
        <v>3973</v>
      </c>
      <c r="AB1456" s="528"/>
      <c r="AC1456" s="528"/>
      <c r="AD1456" s="528"/>
      <c r="AE1456" s="528"/>
      <c r="AF1456" s="528" t="s">
        <v>4071</v>
      </c>
      <c r="AG1456" s="528"/>
      <c r="AH1456" s="528"/>
      <c r="AI1456" s="529" t="s">
        <v>2538</v>
      </c>
      <c r="AJ1456" s="529" t="s">
        <v>2538</v>
      </c>
      <c r="AK1456" s="523" t="s">
        <v>4433</v>
      </c>
      <c r="AL1456" s="523" t="s">
        <v>4430</v>
      </c>
    </row>
    <row r="1457" spans="1:38" ht="17.25" customHeight="1">
      <c r="A1457" s="518" t="str">
        <f t="shared" si="22"/>
        <v xml:space="preserve">A04AR156-00001 Finishing Work Door &amp; Window Work Bullet-Proof Steel Window (UoM: M2)      w/ Hardware &amp; Accessories  </v>
      </c>
      <c r="B1457" s="523" t="s">
        <v>4434</v>
      </c>
      <c r="C1457" s="523"/>
      <c r="D1457" s="524" t="s">
        <v>3559</v>
      </c>
      <c r="E1457" s="525" t="s">
        <v>3560</v>
      </c>
      <c r="F1457" s="524" t="s">
        <v>2497</v>
      </c>
      <c r="G1457" s="525" t="s">
        <v>3952</v>
      </c>
      <c r="H1457" s="524" t="s">
        <v>4435</v>
      </c>
      <c r="I1457" s="525" t="s">
        <v>4436</v>
      </c>
      <c r="J1457" s="524" t="s">
        <v>1924</v>
      </c>
      <c r="K1457" s="527"/>
      <c r="L1457" s="524" t="s">
        <v>1924</v>
      </c>
      <c r="M1457" s="527"/>
      <c r="N1457" s="524" t="s">
        <v>1924</v>
      </c>
      <c r="O1457" s="527"/>
      <c r="P1457" s="524" t="s">
        <v>1924</v>
      </c>
      <c r="Q1457" s="527"/>
      <c r="R1457" s="524" t="s">
        <v>1924</v>
      </c>
      <c r="S1457" s="527"/>
      <c r="T1457" s="524" t="s">
        <v>2733</v>
      </c>
      <c r="U1457" s="527" t="s">
        <v>3956</v>
      </c>
      <c r="V1457" s="524" t="s">
        <v>1924</v>
      </c>
      <c r="W1457" s="527"/>
      <c r="X1457" s="524" t="s">
        <v>1924</v>
      </c>
      <c r="Y1457" s="527"/>
      <c r="Z1457" s="528"/>
      <c r="AA1457" s="556"/>
      <c r="AB1457" s="528"/>
      <c r="AC1457" s="528"/>
      <c r="AD1457" s="528"/>
      <c r="AE1457" s="528"/>
      <c r="AF1457" s="528"/>
      <c r="AG1457" s="528"/>
      <c r="AH1457" s="528"/>
      <c r="AI1457" s="529" t="s">
        <v>1792</v>
      </c>
      <c r="AJ1457" s="529" t="s">
        <v>1792</v>
      </c>
      <c r="AK1457" s="523" t="s">
        <v>4437</v>
      </c>
      <c r="AL1457" s="523" t="s">
        <v>4434</v>
      </c>
    </row>
    <row r="1458" spans="1:38" ht="17.25" customHeight="1">
      <c r="A1458" s="518" t="str">
        <f t="shared" si="22"/>
        <v xml:space="preserve">A04AR157-00001 Finishing Work Door &amp; Window Work Bullet-Proof Steel Window (UoM: EA)      w/ Hardware &amp; Accessories  </v>
      </c>
      <c r="B1458" s="523" t="s">
        <v>4438</v>
      </c>
      <c r="C1458" s="523"/>
      <c r="D1458" s="524" t="s">
        <v>3559</v>
      </c>
      <c r="E1458" s="525" t="s">
        <v>3560</v>
      </c>
      <c r="F1458" s="524" t="s">
        <v>2497</v>
      </c>
      <c r="G1458" s="525" t="s">
        <v>3952</v>
      </c>
      <c r="H1458" s="524" t="s">
        <v>4439</v>
      </c>
      <c r="I1458" s="525" t="s">
        <v>4440</v>
      </c>
      <c r="J1458" s="524" t="s">
        <v>1924</v>
      </c>
      <c r="K1458" s="527"/>
      <c r="L1458" s="524" t="s">
        <v>1924</v>
      </c>
      <c r="M1458" s="527"/>
      <c r="N1458" s="524" t="s">
        <v>1924</v>
      </c>
      <c r="O1458" s="527"/>
      <c r="P1458" s="524" t="s">
        <v>1924</v>
      </c>
      <c r="Q1458" s="527"/>
      <c r="R1458" s="524" t="s">
        <v>1924</v>
      </c>
      <c r="S1458" s="527"/>
      <c r="T1458" s="524" t="s">
        <v>2733</v>
      </c>
      <c r="U1458" s="527" t="s">
        <v>3956</v>
      </c>
      <c r="V1458" s="524" t="s">
        <v>1924</v>
      </c>
      <c r="W1458" s="527"/>
      <c r="X1458" s="524" t="s">
        <v>1924</v>
      </c>
      <c r="Y1458" s="527"/>
      <c r="Z1458" s="528"/>
      <c r="AA1458" s="528" t="s">
        <v>3973</v>
      </c>
      <c r="AB1458" s="528"/>
      <c r="AC1458" s="528"/>
      <c r="AD1458" s="528"/>
      <c r="AE1458" s="528"/>
      <c r="AF1458" s="528"/>
      <c r="AG1458" s="528"/>
      <c r="AH1458" s="528"/>
      <c r="AI1458" s="529" t="s">
        <v>2538</v>
      </c>
      <c r="AJ1458" s="529" t="s">
        <v>2538</v>
      </c>
      <c r="AK1458" s="523" t="s">
        <v>4441</v>
      </c>
      <c r="AL1458" s="523" t="s">
        <v>4438</v>
      </c>
    </row>
    <row r="1459" spans="1:38" ht="17.25" customHeight="1">
      <c r="A1459" s="518" t="str">
        <f t="shared" si="22"/>
        <v xml:space="preserve">A04AR158-00001 Finishing Work Door &amp; Window Work Aluminum Window (UoM: M2) Fire Protective Rating: N/A     w/ Hardware &amp; Accessories  </v>
      </c>
      <c r="B1459" s="523" t="s">
        <v>4442</v>
      </c>
      <c r="C1459" s="523"/>
      <c r="D1459" s="524" t="s">
        <v>3559</v>
      </c>
      <c r="E1459" s="525" t="s">
        <v>3560</v>
      </c>
      <c r="F1459" s="524" t="s">
        <v>2497</v>
      </c>
      <c r="G1459" s="525" t="s">
        <v>3952</v>
      </c>
      <c r="H1459" s="524" t="s">
        <v>4443</v>
      </c>
      <c r="I1459" s="525" t="s">
        <v>4444</v>
      </c>
      <c r="J1459" s="524" t="s">
        <v>2061</v>
      </c>
      <c r="K1459" s="527" t="s">
        <v>4414</v>
      </c>
      <c r="L1459" s="524" t="s">
        <v>1924</v>
      </c>
      <c r="M1459" s="527"/>
      <c r="N1459" s="524" t="s">
        <v>1924</v>
      </c>
      <c r="O1459" s="527"/>
      <c r="P1459" s="524" t="s">
        <v>1924</v>
      </c>
      <c r="Q1459" s="527"/>
      <c r="R1459" s="524" t="s">
        <v>1924</v>
      </c>
      <c r="S1459" s="527"/>
      <c r="T1459" s="524" t="s">
        <v>2733</v>
      </c>
      <c r="U1459" s="527" t="s">
        <v>3956</v>
      </c>
      <c r="V1459" s="524" t="s">
        <v>1924</v>
      </c>
      <c r="W1459" s="527"/>
      <c r="X1459" s="524" t="s">
        <v>1924</v>
      </c>
      <c r="Y1459" s="527"/>
      <c r="Z1459" s="528"/>
      <c r="AA1459" s="556"/>
      <c r="AB1459" s="528"/>
      <c r="AC1459" s="528"/>
      <c r="AD1459" s="528"/>
      <c r="AE1459" s="528"/>
      <c r="AF1459" s="528"/>
      <c r="AG1459" s="528"/>
      <c r="AH1459" s="528"/>
      <c r="AI1459" s="529" t="s">
        <v>1792</v>
      </c>
      <c r="AJ1459" s="529" t="s">
        <v>1792</v>
      </c>
      <c r="AK1459" s="523" t="s">
        <v>4445</v>
      </c>
      <c r="AL1459" s="523" t="s">
        <v>4442</v>
      </c>
    </row>
    <row r="1460" spans="1:38" ht="17.25" customHeight="1">
      <c r="A1460" s="518" t="str">
        <f t="shared" si="22"/>
        <v xml:space="preserve">A04AR158-00002 Finishing Work Door &amp; Window Work Aluminum Window (UoM: M2) Fire Protective Rating: 0.5-hr     w/ Hardware &amp; Accessories  </v>
      </c>
      <c r="B1460" s="523" t="s">
        <v>4446</v>
      </c>
      <c r="C1460" s="523"/>
      <c r="D1460" s="524" t="s">
        <v>3559</v>
      </c>
      <c r="E1460" s="525" t="s">
        <v>3560</v>
      </c>
      <c r="F1460" s="524" t="s">
        <v>2497</v>
      </c>
      <c r="G1460" s="525" t="s">
        <v>3952</v>
      </c>
      <c r="H1460" s="524" t="s">
        <v>4443</v>
      </c>
      <c r="I1460" s="525" t="s">
        <v>4444</v>
      </c>
      <c r="J1460" s="524" t="s">
        <v>2112</v>
      </c>
      <c r="K1460" s="527" t="s">
        <v>4417</v>
      </c>
      <c r="L1460" s="524" t="s">
        <v>1924</v>
      </c>
      <c r="M1460" s="527"/>
      <c r="N1460" s="524" t="s">
        <v>1924</v>
      </c>
      <c r="O1460" s="527"/>
      <c r="P1460" s="524" t="s">
        <v>1924</v>
      </c>
      <c r="Q1460" s="527"/>
      <c r="R1460" s="524" t="s">
        <v>1924</v>
      </c>
      <c r="S1460" s="527"/>
      <c r="T1460" s="524" t="s">
        <v>2733</v>
      </c>
      <c r="U1460" s="527" t="s">
        <v>3956</v>
      </c>
      <c r="V1460" s="524" t="s">
        <v>1924</v>
      </c>
      <c r="W1460" s="527"/>
      <c r="X1460" s="524" t="s">
        <v>1924</v>
      </c>
      <c r="Y1460" s="527"/>
      <c r="Z1460" s="528"/>
      <c r="AA1460" s="556"/>
      <c r="AB1460" s="528"/>
      <c r="AC1460" s="528"/>
      <c r="AD1460" s="528"/>
      <c r="AE1460" s="528"/>
      <c r="AF1460" s="528"/>
      <c r="AG1460" s="528"/>
      <c r="AH1460" s="528"/>
      <c r="AI1460" s="529" t="s">
        <v>1792</v>
      </c>
      <c r="AJ1460" s="529" t="s">
        <v>1792</v>
      </c>
      <c r="AK1460" s="523" t="s">
        <v>4445</v>
      </c>
      <c r="AL1460" s="523" t="s">
        <v>4446</v>
      </c>
    </row>
    <row r="1461" spans="1:38" ht="17.25" customHeight="1">
      <c r="A1461" s="518" t="str">
        <f t="shared" si="22"/>
        <v xml:space="preserve">A04AR158-00003 Finishing Work Door &amp; Window Work Aluminum Window (UoM: M2) Fire Protective Rating: 1-hr     w/ Hardware &amp; Accessories  </v>
      </c>
      <c r="B1461" s="523" t="s">
        <v>4447</v>
      </c>
      <c r="C1461" s="523"/>
      <c r="D1461" s="524" t="s">
        <v>3559</v>
      </c>
      <c r="E1461" s="525" t="s">
        <v>3560</v>
      </c>
      <c r="F1461" s="524" t="s">
        <v>2497</v>
      </c>
      <c r="G1461" s="525" t="s">
        <v>3952</v>
      </c>
      <c r="H1461" s="524" t="s">
        <v>4443</v>
      </c>
      <c r="I1461" s="525" t="s">
        <v>4444</v>
      </c>
      <c r="J1461" s="524" t="s">
        <v>2150</v>
      </c>
      <c r="K1461" s="527" t="s">
        <v>4419</v>
      </c>
      <c r="L1461" s="524" t="s">
        <v>1924</v>
      </c>
      <c r="M1461" s="527"/>
      <c r="N1461" s="524" t="s">
        <v>1924</v>
      </c>
      <c r="O1461" s="527"/>
      <c r="P1461" s="524" t="s">
        <v>1924</v>
      </c>
      <c r="Q1461" s="527"/>
      <c r="R1461" s="524" t="s">
        <v>1924</v>
      </c>
      <c r="S1461" s="527"/>
      <c r="T1461" s="524" t="s">
        <v>2733</v>
      </c>
      <c r="U1461" s="527" t="s">
        <v>3956</v>
      </c>
      <c r="V1461" s="524" t="s">
        <v>1924</v>
      </c>
      <c r="W1461" s="527"/>
      <c r="X1461" s="524" t="s">
        <v>1924</v>
      </c>
      <c r="Y1461" s="527"/>
      <c r="Z1461" s="528"/>
      <c r="AA1461" s="556"/>
      <c r="AB1461" s="528"/>
      <c r="AC1461" s="528"/>
      <c r="AD1461" s="528"/>
      <c r="AE1461" s="528"/>
      <c r="AF1461" s="528"/>
      <c r="AG1461" s="528"/>
      <c r="AH1461" s="528"/>
      <c r="AI1461" s="529" t="s">
        <v>1792</v>
      </c>
      <c r="AJ1461" s="529" t="s">
        <v>1792</v>
      </c>
      <c r="AK1461" s="523" t="s">
        <v>4445</v>
      </c>
      <c r="AL1461" s="523" t="s">
        <v>4447</v>
      </c>
    </row>
    <row r="1462" spans="1:38" s="519" customFormat="1" ht="17.25" customHeight="1">
      <c r="A1462" s="518" t="str">
        <f t="shared" si="22"/>
        <v xml:space="preserve">A04AR159-00001 Finishing Work Door &amp; Window Work Aluminum Window (UoM: EA) Fire Protective Rating: N/A     w/ Hardware &amp; Accessories  </v>
      </c>
      <c r="B1462" s="523" t="s">
        <v>4448</v>
      </c>
      <c r="C1462" s="523"/>
      <c r="D1462" s="524" t="s">
        <v>3559</v>
      </c>
      <c r="E1462" s="525" t="s">
        <v>3560</v>
      </c>
      <c r="F1462" s="524" t="s">
        <v>2497</v>
      </c>
      <c r="G1462" s="525" t="s">
        <v>3952</v>
      </c>
      <c r="H1462" s="524" t="s">
        <v>4449</v>
      </c>
      <c r="I1462" s="525" t="s">
        <v>4450</v>
      </c>
      <c r="J1462" s="524" t="s">
        <v>2061</v>
      </c>
      <c r="K1462" s="527" t="s">
        <v>4414</v>
      </c>
      <c r="L1462" s="524" t="s">
        <v>1924</v>
      </c>
      <c r="M1462" s="527"/>
      <c r="N1462" s="524" t="s">
        <v>1924</v>
      </c>
      <c r="O1462" s="527"/>
      <c r="P1462" s="524" t="s">
        <v>1924</v>
      </c>
      <c r="Q1462" s="527"/>
      <c r="R1462" s="524" t="s">
        <v>1924</v>
      </c>
      <c r="S1462" s="527"/>
      <c r="T1462" s="524" t="s">
        <v>2733</v>
      </c>
      <c r="U1462" s="527" t="s">
        <v>3956</v>
      </c>
      <c r="V1462" s="524" t="s">
        <v>1924</v>
      </c>
      <c r="W1462" s="527"/>
      <c r="X1462" s="524" t="s">
        <v>1924</v>
      </c>
      <c r="Y1462" s="527"/>
      <c r="Z1462" s="528"/>
      <c r="AA1462" s="528" t="s">
        <v>3973</v>
      </c>
      <c r="AB1462" s="528"/>
      <c r="AC1462" s="528"/>
      <c r="AD1462" s="528"/>
      <c r="AE1462" s="528"/>
      <c r="AF1462" s="528"/>
      <c r="AG1462" s="528"/>
      <c r="AH1462" s="528"/>
      <c r="AI1462" s="529" t="s">
        <v>2538</v>
      </c>
      <c r="AJ1462" s="529" t="s">
        <v>2538</v>
      </c>
      <c r="AK1462" s="523" t="s">
        <v>4451</v>
      </c>
      <c r="AL1462" s="523" t="s">
        <v>4448</v>
      </c>
    </row>
    <row r="1463" spans="1:38" ht="17.25" customHeight="1">
      <c r="A1463" s="518" t="str">
        <f t="shared" si="22"/>
        <v xml:space="preserve">A04AR159-00002 Finishing Work Door &amp; Window Work Aluminum Window (UoM: EA) Fire Protective Rating: 0.5-hr     w/ Hardware &amp; Accessories  </v>
      </c>
      <c r="B1463" s="523" t="s">
        <v>4452</v>
      </c>
      <c r="C1463" s="523"/>
      <c r="D1463" s="524" t="s">
        <v>3559</v>
      </c>
      <c r="E1463" s="525" t="s">
        <v>3560</v>
      </c>
      <c r="F1463" s="524" t="s">
        <v>2497</v>
      </c>
      <c r="G1463" s="525" t="s">
        <v>3952</v>
      </c>
      <c r="H1463" s="524" t="s">
        <v>4449</v>
      </c>
      <c r="I1463" s="525" t="s">
        <v>4450</v>
      </c>
      <c r="J1463" s="524" t="s">
        <v>2112</v>
      </c>
      <c r="K1463" s="527" t="s">
        <v>4417</v>
      </c>
      <c r="L1463" s="524" t="s">
        <v>1924</v>
      </c>
      <c r="M1463" s="527"/>
      <c r="N1463" s="524" t="s">
        <v>1924</v>
      </c>
      <c r="O1463" s="527"/>
      <c r="P1463" s="524" t="s">
        <v>1924</v>
      </c>
      <c r="Q1463" s="527"/>
      <c r="R1463" s="524" t="s">
        <v>1924</v>
      </c>
      <c r="S1463" s="527"/>
      <c r="T1463" s="524" t="s">
        <v>2733</v>
      </c>
      <c r="U1463" s="527" t="s">
        <v>3956</v>
      </c>
      <c r="V1463" s="524" t="s">
        <v>1924</v>
      </c>
      <c r="W1463" s="527"/>
      <c r="X1463" s="524" t="s">
        <v>1924</v>
      </c>
      <c r="Y1463" s="527"/>
      <c r="Z1463" s="528"/>
      <c r="AA1463" s="528" t="s">
        <v>3973</v>
      </c>
      <c r="AB1463" s="528"/>
      <c r="AC1463" s="528"/>
      <c r="AD1463" s="528"/>
      <c r="AE1463" s="528"/>
      <c r="AF1463" s="528"/>
      <c r="AG1463" s="528"/>
      <c r="AH1463" s="528"/>
      <c r="AI1463" s="529" t="s">
        <v>2538</v>
      </c>
      <c r="AJ1463" s="529" t="s">
        <v>2538</v>
      </c>
      <c r="AK1463" s="523" t="s">
        <v>4451</v>
      </c>
      <c r="AL1463" s="523" t="s">
        <v>4452</v>
      </c>
    </row>
    <row r="1464" spans="1:38" ht="17.25" customHeight="1">
      <c r="A1464" s="518" t="str">
        <f t="shared" si="22"/>
        <v xml:space="preserve">A04AR159-00003 Finishing Work Door &amp; Window Work Aluminum Window (UoM: EA) Fire Protective Rating: 1-hr     w/ Hardware &amp; Accessories  </v>
      </c>
      <c r="B1464" s="523" t="s">
        <v>4453</v>
      </c>
      <c r="C1464" s="523"/>
      <c r="D1464" s="524" t="s">
        <v>3559</v>
      </c>
      <c r="E1464" s="525" t="s">
        <v>3560</v>
      </c>
      <c r="F1464" s="524" t="s">
        <v>2497</v>
      </c>
      <c r="G1464" s="525" t="s">
        <v>3952</v>
      </c>
      <c r="H1464" s="524" t="s">
        <v>4449</v>
      </c>
      <c r="I1464" s="525" t="s">
        <v>4450</v>
      </c>
      <c r="J1464" s="524" t="s">
        <v>2150</v>
      </c>
      <c r="K1464" s="527" t="s">
        <v>4419</v>
      </c>
      <c r="L1464" s="524" t="s">
        <v>1924</v>
      </c>
      <c r="M1464" s="527"/>
      <c r="N1464" s="524" t="s">
        <v>1924</v>
      </c>
      <c r="O1464" s="527"/>
      <c r="P1464" s="524" t="s">
        <v>1924</v>
      </c>
      <c r="Q1464" s="527"/>
      <c r="R1464" s="524" t="s">
        <v>1924</v>
      </c>
      <c r="S1464" s="527"/>
      <c r="T1464" s="524" t="s">
        <v>2733</v>
      </c>
      <c r="U1464" s="527" t="s">
        <v>3956</v>
      </c>
      <c r="V1464" s="524" t="s">
        <v>1924</v>
      </c>
      <c r="W1464" s="527"/>
      <c r="X1464" s="524" t="s">
        <v>1924</v>
      </c>
      <c r="Y1464" s="527"/>
      <c r="Z1464" s="528"/>
      <c r="AA1464" s="528" t="s">
        <v>3973</v>
      </c>
      <c r="AB1464" s="528"/>
      <c r="AC1464" s="528"/>
      <c r="AD1464" s="528"/>
      <c r="AE1464" s="528"/>
      <c r="AF1464" s="528"/>
      <c r="AG1464" s="528"/>
      <c r="AH1464" s="528"/>
      <c r="AI1464" s="529" t="s">
        <v>2538</v>
      </c>
      <c r="AJ1464" s="529" t="s">
        <v>2538</v>
      </c>
      <c r="AK1464" s="523" t="s">
        <v>4451</v>
      </c>
      <c r="AL1464" s="523" t="s">
        <v>4453</v>
      </c>
    </row>
    <row r="1465" spans="1:38" ht="17.25" customHeight="1">
      <c r="A1465" s="518" t="str">
        <f t="shared" si="22"/>
        <v xml:space="preserve">A04AR160-00001 Finishing Work Door &amp; Window Work uPVC Window (UoM: M2)      w/ Hardware &amp; Accessories  </v>
      </c>
      <c r="B1465" s="523" t="s">
        <v>4454</v>
      </c>
      <c r="C1465" s="523"/>
      <c r="D1465" s="524" t="s">
        <v>3559</v>
      </c>
      <c r="E1465" s="525" t="s">
        <v>3560</v>
      </c>
      <c r="F1465" s="524" t="s">
        <v>2497</v>
      </c>
      <c r="G1465" s="525" t="s">
        <v>3952</v>
      </c>
      <c r="H1465" s="524" t="s">
        <v>4455</v>
      </c>
      <c r="I1465" s="525" t="s">
        <v>4456</v>
      </c>
      <c r="J1465" s="524" t="s">
        <v>1924</v>
      </c>
      <c r="K1465" s="527"/>
      <c r="L1465" s="524" t="s">
        <v>1924</v>
      </c>
      <c r="M1465" s="527"/>
      <c r="N1465" s="524" t="s">
        <v>1924</v>
      </c>
      <c r="O1465" s="527"/>
      <c r="P1465" s="524" t="s">
        <v>1924</v>
      </c>
      <c r="Q1465" s="527"/>
      <c r="R1465" s="524" t="s">
        <v>1924</v>
      </c>
      <c r="S1465" s="527"/>
      <c r="T1465" s="524" t="s">
        <v>2733</v>
      </c>
      <c r="U1465" s="527" t="s">
        <v>3956</v>
      </c>
      <c r="V1465" s="524" t="s">
        <v>1924</v>
      </c>
      <c r="W1465" s="527"/>
      <c r="X1465" s="524" t="s">
        <v>1924</v>
      </c>
      <c r="Y1465" s="527"/>
      <c r="Z1465" s="528"/>
      <c r="AA1465" s="556"/>
      <c r="AB1465" s="528"/>
      <c r="AC1465" s="528"/>
      <c r="AD1465" s="528"/>
      <c r="AE1465" s="528"/>
      <c r="AF1465" s="528"/>
      <c r="AG1465" s="528"/>
      <c r="AH1465" s="528"/>
      <c r="AI1465" s="529" t="s">
        <v>1792</v>
      </c>
      <c r="AJ1465" s="529" t="s">
        <v>1792</v>
      </c>
      <c r="AK1465" s="523" t="s">
        <v>4457</v>
      </c>
      <c r="AL1465" s="523" t="s">
        <v>4454</v>
      </c>
    </row>
    <row r="1466" spans="1:38" ht="17.25" customHeight="1">
      <c r="A1466" s="518" t="str">
        <f t="shared" si="22"/>
        <v xml:space="preserve">A04AR161-00001 Finishing Work Door &amp; Window Work uPVC Window (UoM: EA)      w/ Hardware &amp; Accessories  </v>
      </c>
      <c r="B1466" s="523" t="s">
        <v>4458</v>
      </c>
      <c r="C1466" s="523"/>
      <c r="D1466" s="524" t="s">
        <v>3559</v>
      </c>
      <c r="E1466" s="525" t="s">
        <v>3560</v>
      </c>
      <c r="F1466" s="524" t="s">
        <v>2497</v>
      </c>
      <c r="G1466" s="525" t="s">
        <v>3952</v>
      </c>
      <c r="H1466" s="524" t="s">
        <v>4459</v>
      </c>
      <c r="I1466" s="525" t="s">
        <v>4460</v>
      </c>
      <c r="J1466" s="524" t="s">
        <v>1924</v>
      </c>
      <c r="K1466" s="527"/>
      <c r="L1466" s="524" t="s">
        <v>1924</v>
      </c>
      <c r="M1466" s="527"/>
      <c r="N1466" s="524" t="s">
        <v>1924</v>
      </c>
      <c r="O1466" s="527"/>
      <c r="P1466" s="524" t="s">
        <v>1924</v>
      </c>
      <c r="Q1466" s="527"/>
      <c r="R1466" s="524" t="s">
        <v>1924</v>
      </c>
      <c r="S1466" s="527"/>
      <c r="T1466" s="524" t="s">
        <v>2733</v>
      </c>
      <c r="U1466" s="527" t="s">
        <v>3956</v>
      </c>
      <c r="V1466" s="524" t="s">
        <v>1924</v>
      </c>
      <c r="W1466" s="527"/>
      <c r="X1466" s="524" t="s">
        <v>1924</v>
      </c>
      <c r="Y1466" s="527"/>
      <c r="Z1466" s="528"/>
      <c r="AA1466" s="528" t="s">
        <v>3973</v>
      </c>
      <c r="AB1466" s="528"/>
      <c r="AC1466" s="528"/>
      <c r="AD1466" s="528"/>
      <c r="AE1466" s="528"/>
      <c r="AF1466" s="528"/>
      <c r="AG1466" s="528"/>
      <c r="AH1466" s="528"/>
      <c r="AI1466" s="529" t="s">
        <v>2538</v>
      </c>
      <c r="AJ1466" s="529" t="s">
        <v>2538</v>
      </c>
      <c r="AK1466" s="523" t="s">
        <v>4461</v>
      </c>
      <c r="AL1466" s="523" t="s">
        <v>4458</v>
      </c>
    </row>
    <row r="1467" spans="1:38" ht="17.25" customHeight="1">
      <c r="A1467" s="518" t="str">
        <f t="shared" si="22"/>
        <v xml:space="preserve">A04AR162-00001 Finishing Work Door &amp; Window Work Skylight (UoM: M2) FRP(Fiberglass Reinforced Plastics) Skylight       </v>
      </c>
      <c r="B1467" s="523" t="s">
        <v>4462</v>
      </c>
      <c r="C1467" s="523"/>
      <c r="D1467" s="524" t="s">
        <v>3559</v>
      </c>
      <c r="E1467" s="525" t="s">
        <v>3560</v>
      </c>
      <c r="F1467" s="524" t="s">
        <v>2497</v>
      </c>
      <c r="G1467" s="525" t="s">
        <v>3952</v>
      </c>
      <c r="H1467" s="524" t="s">
        <v>4463</v>
      </c>
      <c r="I1467" s="525" t="s">
        <v>4464</v>
      </c>
      <c r="J1467" s="524" t="s">
        <v>4465</v>
      </c>
      <c r="K1467" s="527" t="s">
        <v>4466</v>
      </c>
      <c r="L1467" s="524" t="s">
        <v>1924</v>
      </c>
      <c r="M1467" s="527"/>
      <c r="N1467" s="524" t="s">
        <v>1924</v>
      </c>
      <c r="O1467" s="527"/>
      <c r="P1467" s="524" t="s">
        <v>1924</v>
      </c>
      <c r="Q1467" s="527"/>
      <c r="R1467" s="524" t="s">
        <v>1924</v>
      </c>
      <c r="S1467" s="527"/>
      <c r="T1467" s="524" t="s">
        <v>1924</v>
      </c>
      <c r="U1467" s="527" t="s">
        <v>1924</v>
      </c>
      <c r="V1467" s="524" t="s">
        <v>1924</v>
      </c>
      <c r="W1467" s="527"/>
      <c r="X1467" s="524" t="s">
        <v>1924</v>
      </c>
      <c r="Y1467" s="527"/>
      <c r="Z1467" s="528"/>
      <c r="AA1467" s="528" t="s">
        <v>1924</v>
      </c>
      <c r="AB1467" s="528"/>
      <c r="AC1467" s="528"/>
      <c r="AD1467" s="528"/>
      <c r="AE1467" s="528"/>
      <c r="AF1467" s="528"/>
      <c r="AG1467" s="528"/>
      <c r="AH1467" s="528"/>
      <c r="AI1467" s="529" t="s">
        <v>2054</v>
      </c>
      <c r="AJ1467" s="529" t="s">
        <v>2054</v>
      </c>
      <c r="AK1467" s="523" t="s">
        <v>4467</v>
      </c>
      <c r="AL1467" s="523" t="s">
        <v>4462</v>
      </c>
    </row>
    <row r="1468" spans="1:38" ht="17.25" customHeight="1">
      <c r="A1468" s="518" t="str">
        <f t="shared" si="22"/>
        <v xml:space="preserve">A04AR162-00002 Finishing Work Door &amp; Window Work Skylight (UoM: M2) Acrylic Skylight w/ Ventilation       </v>
      </c>
      <c r="B1468" s="523" t="s">
        <v>4468</v>
      </c>
      <c r="C1468" s="523"/>
      <c r="D1468" s="524" t="s">
        <v>3559</v>
      </c>
      <c r="E1468" s="525" t="s">
        <v>3560</v>
      </c>
      <c r="F1468" s="524" t="s">
        <v>2497</v>
      </c>
      <c r="G1468" s="525" t="s">
        <v>3952</v>
      </c>
      <c r="H1468" s="524" t="s">
        <v>4463</v>
      </c>
      <c r="I1468" s="525" t="s">
        <v>4464</v>
      </c>
      <c r="J1468" s="524" t="s">
        <v>4469</v>
      </c>
      <c r="K1468" s="527" t="s">
        <v>4470</v>
      </c>
      <c r="L1468" s="524" t="s">
        <v>1924</v>
      </c>
      <c r="M1468" s="527"/>
      <c r="N1468" s="524" t="s">
        <v>1924</v>
      </c>
      <c r="O1468" s="527"/>
      <c r="P1468" s="524" t="s">
        <v>1924</v>
      </c>
      <c r="Q1468" s="527"/>
      <c r="R1468" s="524" t="s">
        <v>1924</v>
      </c>
      <c r="S1468" s="527"/>
      <c r="T1468" s="524" t="s">
        <v>1924</v>
      </c>
      <c r="U1468" s="527" t="s">
        <v>1924</v>
      </c>
      <c r="V1468" s="524" t="s">
        <v>1924</v>
      </c>
      <c r="W1468" s="527"/>
      <c r="X1468" s="524" t="s">
        <v>1924</v>
      </c>
      <c r="Y1468" s="527"/>
      <c r="Z1468" s="528"/>
      <c r="AA1468" s="528" t="s">
        <v>1924</v>
      </c>
      <c r="AB1468" s="528"/>
      <c r="AC1468" s="528"/>
      <c r="AD1468" s="528"/>
      <c r="AE1468" s="528"/>
      <c r="AF1468" s="528"/>
      <c r="AG1468" s="528"/>
      <c r="AH1468" s="528"/>
      <c r="AI1468" s="529" t="s">
        <v>2054</v>
      </c>
      <c r="AJ1468" s="529" t="s">
        <v>2054</v>
      </c>
      <c r="AK1468" s="523" t="s">
        <v>4467</v>
      </c>
      <c r="AL1468" s="523" t="s">
        <v>4468</v>
      </c>
    </row>
    <row r="1469" spans="1:38" ht="17.25" customHeight="1">
      <c r="A1469" s="518" t="str">
        <f t="shared" si="22"/>
        <v xml:space="preserve">A04AR163-00001 Finishing Work Door &amp; Window Work Louver (UoM: M2) Aluminum     w/ Hardware &amp; Accessories  </v>
      </c>
      <c r="B1469" s="523" t="s">
        <v>4471</v>
      </c>
      <c r="C1469" s="523"/>
      <c r="D1469" s="524" t="s">
        <v>3559</v>
      </c>
      <c r="E1469" s="525" t="s">
        <v>3560</v>
      </c>
      <c r="F1469" s="524" t="s">
        <v>2497</v>
      </c>
      <c r="G1469" s="525" t="s">
        <v>3952</v>
      </c>
      <c r="H1469" s="524" t="s">
        <v>4472</v>
      </c>
      <c r="I1469" s="525" t="s">
        <v>4473</v>
      </c>
      <c r="J1469" s="524" t="s">
        <v>4474</v>
      </c>
      <c r="K1469" s="527" t="s">
        <v>4475</v>
      </c>
      <c r="L1469" s="524" t="s">
        <v>1924</v>
      </c>
      <c r="M1469" s="527"/>
      <c r="N1469" s="524" t="s">
        <v>1924</v>
      </c>
      <c r="O1469" s="527"/>
      <c r="P1469" s="524" t="s">
        <v>1924</v>
      </c>
      <c r="Q1469" s="527"/>
      <c r="R1469" s="524" t="s">
        <v>1924</v>
      </c>
      <c r="S1469" s="527"/>
      <c r="T1469" s="524" t="s">
        <v>2733</v>
      </c>
      <c r="U1469" s="527" t="s">
        <v>3956</v>
      </c>
      <c r="V1469" s="524" t="s">
        <v>1924</v>
      </c>
      <c r="W1469" s="527"/>
      <c r="X1469" s="524" t="s">
        <v>1924</v>
      </c>
      <c r="Y1469" s="527"/>
      <c r="Z1469" s="528"/>
      <c r="AA1469" s="556"/>
      <c r="AB1469" s="528"/>
      <c r="AC1469" s="528"/>
      <c r="AD1469" s="528"/>
      <c r="AE1469" s="528"/>
      <c r="AF1469" s="528"/>
      <c r="AG1469" s="528"/>
      <c r="AH1469" s="528"/>
      <c r="AI1469" s="529" t="s">
        <v>1792</v>
      </c>
      <c r="AJ1469" s="529" t="s">
        <v>1792</v>
      </c>
      <c r="AK1469" s="523" t="s">
        <v>4476</v>
      </c>
      <c r="AL1469" s="523" t="s">
        <v>4471</v>
      </c>
    </row>
    <row r="1470" spans="1:38" ht="17.25" customHeight="1">
      <c r="A1470" s="518" t="str">
        <f t="shared" si="22"/>
        <v xml:space="preserve">A04AR163-00002 Finishing Work Door &amp; Window Work Louver (UoM: M2) Steel     w/ Hardware &amp; Accessories  </v>
      </c>
      <c r="B1470" s="523" t="s">
        <v>4477</v>
      </c>
      <c r="C1470" s="523"/>
      <c r="D1470" s="524" t="s">
        <v>3559</v>
      </c>
      <c r="E1470" s="525" t="s">
        <v>3560</v>
      </c>
      <c r="F1470" s="524" t="s">
        <v>2497</v>
      </c>
      <c r="G1470" s="525" t="s">
        <v>3952</v>
      </c>
      <c r="H1470" s="524" t="s">
        <v>4472</v>
      </c>
      <c r="I1470" s="525" t="s">
        <v>4473</v>
      </c>
      <c r="J1470" s="524" t="s">
        <v>4478</v>
      </c>
      <c r="K1470" s="527" t="s">
        <v>4479</v>
      </c>
      <c r="L1470" s="524" t="s">
        <v>1924</v>
      </c>
      <c r="M1470" s="527"/>
      <c r="N1470" s="524" t="s">
        <v>1924</v>
      </c>
      <c r="O1470" s="527"/>
      <c r="P1470" s="524" t="s">
        <v>1924</v>
      </c>
      <c r="Q1470" s="527"/>
      <c r="R1470" s="524" t="s">
        <v>1924</v>
      </c>
      <c r="S1470" s="527"/>
      <c r="T1470" s="524" t="s">
        <v>2733</v>
      </c>
      <c r="U1470" s="527" t="s">
        <v>3956</v>
      </c>
      <c r="V1470" s="524" t="s">
        <v>1924</v>
      </c>
      <c r="W1470" s="527"/>
      <c r="X1470" s="524" t="s">
        <v>1924</v>
      </c>
      <c r="Y1470" s="527"/>
      <c r="Z1470" s="528"/>
      <c r="AA1470" s="556"/>
      <c r="AB1470" s="528"/>
      <c r="AC1470" s="528"/>
      <c r="AD1470" s="528"/>
      <c r="AE1470" s="528"/>
      <c r="AF1470" s="528"/>
      <c r="AG1470" s="528"/>
      <c r="AH1470" s="528"/>
      <c r="AI1470" s="529" t="s">
        <v>1792</v>
      </c>
      <c r="AJ1470" s="529" t="s">
        <v>1792</v>
      </c>
      <c r="AK1470" s="523" t="s">
        <v>4476</v>
      </c>
      <c r="AL1470" s="523" t="s">
        <v>4477</v>
      </c>
    </row>
    <row r="1471" spans="1:38" ht="17.25" customHeight="1">
      <c r="A1471" s="518" t="str">
        <f t="shared" si="22"/>
        <v xml:space="preserve">A04AR164-00001 Finishing Work Door &amp; Window Work Louver (UoM: EA) Aluminum     w/ Hardware &amp; Accessories  </v>
      </c>
      <c r="B1471" s="523" t="s">
        <v>4480</v>
      </c>
      <c r="C1471" s="523"/>
      <c r="D1471" s="524" t="s">
        <v>3559</v>
      </c>
      <c r="E1471" s="525" t="s">
        <v>3560</v>
      </c>
      <c r="F1471" s="524" t="s">
        <v>2497</v>
      </c>
      <c r="G1471" s="525" t="s">
        <v>3952</v>
      </c>
      <c r="H1471" s="524" t="s">
        <v>4481</v>
      </c>
      <c r="I1471" s="525" t="s">
        <v>4482</v>
      </c>
      <c r="J1471" s="524" t="s">
        <v>4474</v>
      </c>
      <c r="K1471" s="527" t="s">
        <v>4475</v>
      </c>
      <c r="L1471" s="524" t="s">
        <v>1924</v>
      </c>
      <c r="M1471" s="527"/>
      <c r="N1471" s="524" t="s">
        <v>1924</v>
      </c>
      <c r="O1471" s="527"/>
      <c r="P1471" s="524" t="s">
        <v>1924</v>
      </c>
      <c r="Q1471" s="527"/>
      <c r="R1471" s="524" t="s">
        <v>1924</v>
      </c>
      <c r="S1471" s="527"/>
      <c r="T1471" s="524" t="s">
        <v>2733</v>
      </c>
      <c r="U1471" s="527" t="s">
        <v>3956</v>
      </c>
      <c r="V1471" s="524" t="s">
        <v>1924</v>
      </c>
      <c r="W1471" s="527"/>
      <c r="X1471" s="524" t="s">
        <v>1924</v>
      </c>
      <c r="Y1471" s="527"/>
      <c r="Z1471" s="528"/>
      <c r="AA1471" s="528" t="s">
        <v>3973</v>
      </c>
      <c r="AB1471" s="528"/>
      <c r="AC1471" s="528"/>
      <c r="AD1471" s="528"/>
      <c r="AE1471" s="528"/>
      <c r="AF1471" s="528"/>
      <c r="AG1471" s="528"/>
      <c r="AH1471" s="528"/>
      <c r="AI1471" s="529" t="s">
        <v>2538</v>
      </c>
      <c r="AJ1471" s="529" t="s">
        <v>2538</v>
      </c>
      <c r="AK1471" s="523" t="s">
        <v>4483</v>
      </c>
      <c r="AL1471" s="523" t="s">
        <v>4480</v>
      </c>
    </row>
    <row r="1472" spans="1:38" ht="17.25" customHeight="1">
      <c r="A1472" s="518" t="str">
        <f t="shared" si="22"/>
        <v xml:space="preserve">A04AR164-00002 Finishing Work Door &amp; Window Work Louver (UoM: EA) Steel     w/ Hardware &amp; Accessories  </v>
      </c>
      <c r="B1472" s="523" t="s">
        <v>4484</v>
      </c>
      <c r="C1472" s="523"/>
      <c r="D1472" s="524" t="s">
        <v>3559</v>
      </c>
      <c r="E1472" s="525" t="s">
        <v>3560</v>
      </c>
      <c r="F1472" s="524" t="s">
        <v>2497</v>
      </c>
      <c r="G1472" s="525" t="s">
        <v>3952</v>
      </c>
      <c r="H1472" s="524" t="s">
        <v>4481</v>
      </c>
      <c r="I1472" s="525" t="s">
        <v>4482</v>
      </c>
      <c r="J1472" s="524" t="s">
        <v>4478</v>
      </c>
      <c r="K1472" s="527" t="s">
        <v>4479</v>
      </c>
      <c r="L1472" s="524" t="s">
        <v>1924</v>
      </c>
      <c r="M1472" s="527"/>
      <c r="N1472" s="524" t="s">
        <v>1924</v>
      </c>
      <c r="O1472" s="527"/>
      <c r="P1472" s="524" t="s">
        <v>1924</v>
      </c>
      <c r="Q1472" s="527"/>
      <c r="R1472" s="524" t="s">
        <v>1924</v>
      </c>
      <c r="S1472" s="527"/>
      <c r="T1472" s="524" t="s">
        <v>2733</v>
      </c>
      <c r="U1472" s="527" t="s">
        <v>3956</v>
      </c>
      <c r="V1472" s="524" t="s">
        <v>1924</v>
      </c>
      <c r="W1472" s="527"/>
      <c r="X1472" s="524" t="s">
        <v>1924</v>
      </c>
      <c r="Y1472" s="527"/>
      <c r="Z1472" s="528"/>
      <c r="AA1472" s="528" t="s">
        <v>3973</v>
      </c>
      <c r="AB1472" s="528"/>
      <c r="AC1472" s="528"/>
      <c r="AD1472" s="528"/>
      <c r="AE1472" s="528"/>
      <c r="AF1472" s="528"/>
      <c r="AG1472" s="528"/>
      <c r="AH1472" s="528"/>
      <c r="AI1472" s="529" t="s">
        <v>2538</v>
      </c>
      <c r="AJ1472" s="529" t="s">
        <v>2538</v>
      </c>
      <c r="AK1472" s="523" t="s">
        <v>4483</v>
      </c>
      <c r="AL1472" s="523" t="s">
        <v>4484</v>
      </c>
    </row>
    <row r="1473" spans="1:38" ht="17.25" customHeight="1">
      <c r="A1473" s="518" t="str">
        <f t="shared" si="22"/>
        <v xml:space="preserve">A04AR165-00001 Finishing Work Door &amp; Window Work Shade (UoM: M2) Manual Type     w/ Hardware &amp; Accessories  </v>
      </c>
      <c r="B1473" s="523" t="s">
        <v>4485</v>
      </c>
      <c r="C1473" s="523"/>
      <c r="D1473" s="524" t="s">
        <v>3559</v>
      </c>
      <c r="E1473" s="525" t="s">
        <v>3560</v>
      </c>
      <c r="F1473" s="524" t="s">
        <v>2497</v>
      </c>
      <c r="G1473" s="525" t="s">
        <v>3952</v>
      </c>
      <c r="H1473" s="524" t="s">
        <v>4486</v>
      </c>
      <c r="I1473" s="525" t="s">
        <v>4487</v>
      </c>
      <c r="J1473" s="524" t="s">
        <v>4369</v>
      </c>
      <c r="K1473" s="527" t="s">
        <v>4488</v>
      </c>
      <c r="L1473" s="524" t="s">
        <v>1924</v>
      </c>
      <c r="M1473" s="527"/>
      <c r="N1473" s="524" t="s">
        <v>1924</v>
      </c>
      <c r="O1473" s="527"/>
      <c r="P1473" s="524" t="s">
        <v>1924</v>
      </c>
      <c r="Q1473" s="527"/>
      <c r="R1473" s="524" t="s">
        <v>1924</v>
      </c>
      <c r="S1473" s="527"/>
      <c r="T1473" s="524" t="s">
        <v>2733</v>
      </c>
      <c r="U1473" s="527" t="s">
        <v>3956</v>
      </c>
      <c r="V1473" s="524" t="s">
        <v>1924</v>
      </c>
      <c r="W1473" s="527"/>
      <c r="X1473" s="524" t="s">
        <v>1924</v>
      </c>
      <c r="Y1473" s="527"/>
      <c r="Z1473" s="528"/>
      <c r="AA1473" s="556"/>
      <c r="AB1473" s="528"/>
      <c r="AC1473" s="528"/>
      <c r="AD1473" s="528"/>
      <c r="AE1473" s="528"/>
      <c r="AF1473" s="528"/>
      <c r="AG1473" s="528"/>
      <c r="AH1473" s="528"/>
      <c r="AI1473" s="529" t="s">
        <v>1792</v>
      </c>
      <c r="AJ1473" s="529" t="s">
        <v>1792</v>
      </c>
      <c r="AK1473" s="523" t="s">
        <v>4489</v>
      </c>
      <c r="AL1473" s="523" t="s">
        <v>4485</v>
      </c>
    </row>
    <row r="1474" spans="1:38" ht="17.25" customHeight="1">
      <c r="A1474" s="518" t="str">
        <f t="shared" si="22"/>
        <v xml:space="preserve">A04AR165-00002 Finishing Work Door &amp; Window Work Shade (UoM: M2) Motorized Type     w/ Hardware &amp; Accessories  </v>
      </c>
      <c r="B1474" s="523" t="s">
        <v>4490</v>
      </c>
      <c r="C1474" s="523"/>
      <c r="D1474" s="524" t="s">
        <v>3559</v>
      </c>
      <c r="E1474" s="525" t="s">
        <v>3560</v>
      </c>
      <c r="F1474" s="524" t="s">
        <v>2497</v>
      </c>
      <c r="G1474" s="525" t="s">
        <v>3952</v>
      </c>
      <c r="H1474" s="524" t="s">
        <v>4486</v>
      </c>
      <c r="I1474" s="525" t="s">
        <v>4487</v>
      </c>
      <c r="J1474" s="524" t="s">
        <v>4365</v>
      </c>
      <c r="K1474" s="527" t="s">
        <v>4491</v>
      </c>
      <c r="L1474" s="524" t="s">
        <v>1924</v>
      </c>
      <c r="M1474" s="527"/>
      <c r="N1474" s="524" t="s">
        <v>1924</v>
      </c>
      <c r="O1474" s="527"/>
      <c r="P1474" s="524" t="s">
        <v>1924</v>
      </c>
      <c r="Q1474" s="527"/>
      <c r="R1474" s="524" t="s">
        <v>1924</v>
      </c>
      <c r="S1474" s="527"/>
      <c r="T1474" s="524" t="s">
        <v>2733</v>
      </c>
      <c r="U1474" s="527" t="s">
        <v>3956</v>
      </c>
      <c r="V1474" s="524" t="s">
        <v>1924</v>
      </c>
      <c r="W1474" s="527"/>
      <c r="X1474" s="524" t="s">
        <v>1924</v>
      </c>
      <c r="Y1474" s="527"/>
      <c r="Z1474" s="528"/>
      <c r="AA1474" s="556"/>
      <c r="AB1474" s="528"/>
      <c r="AC1474" s="528"/>
      <c r="AD1474" s="528"/>
      <c r="AE1474" s="528"/>
      <c r="AF1474" s="528"/>
      <c r="AG1474" s="528"/>
      <c r="AH1474" s="528"/>
      <c r="AI1474" s="529" t="s">
        <v>1792</v>
      </c>
      <c r="AJ1474" s="529" t="s">
        <v>1792</v>
      </c>
      <c r="AK1474" s="523" t="s">
        <v>4489</v>
      </c>
      <c r="AL1474" s="523" t="s">
        <v>4490</v>
      </c>
    </row>
    <row r="1475" spans="1:38" ht="17.25" customHeight="1">
      <c r="A1475" s="518" t="str">
        <f t="shared" si="22"/>
        <v xml:space="preserve">A04AR166-00001 Finishing Work Door &amp; Window Work Shade (UoM: EA) Manual Type     w/ Hardware &amp; Accessories  </v>
      </c>
      <c r="B1475" s="523" t="s">
        <v>4492</v>
      </c>
      <c r="C1475" s="523"/>
      <c r="D1475" s="524" t="s">
        <v>3559</v>
      </c>
      <c r="E1475" s="525" t="s">
        <v>3560</v>
      </c>
      <c r="F1475" s="524" t="s">
        <v>2497</v>
      </c>
      <c r="G1475" s="525" t="s">
        <v>3952</v>
      </c>
      <c r="H1475" s="524" t="s">
        <v>4493</v>
      </c>
      <c r="I1475" s="525" t="s">
        <v>4494</v>
      </c>
      <c r="J1475" s="524" t="s">
        <v>4369</v>
      </c>
      <c r="K1475" s="527" t="s">
        <v>4488</v>
      </c>
      <c r="L1475" s="524" t="s">
        <v>1924</v>
      </c>
      <c r="M1475" s="527"/>
      <c r="N1475" s="524" t="s">
        <v>1924</v>
      </c>
      <c r="O1475" s="527"/>
      <c r="P1475" s="524" t="s">
        <v>1924</v>
      </c>
      <c r="Q1475" s="527"/>
      <c r="R1475" s="524" t="s">
        <v>1924</v>
      </c>
      <c r="S1475" s="527"/>
      <c r="T1475" s="524" t="s">
        <v>2733</v>
      </c>
      <c r="U1475" s="527" t="s">
        <v>3956</v>
      </c>
      <c r="V1475" s="524" t="s">
        <v>1924</v>
      </c>
      <c r="W1475" s="527"/>
      <c r="X1475" s="524" t="s">
        <v>1924</v>
      </c>
      <c r="Y1475" s="527"/>
      <c r="Z1475" s="528"/>
      <c r="AA1475" s="528" t="s">
        <v>3973</v>
      </c>
      <c r="AB1475" s="528"/>
      <c r="AC1475" s="528"/>
      <c r="AD1475" s="528"/>
      <c r="AE1475" s="528"/>
      <c r="AF1475" s="528"/>
      <c r="AG1475" s="528"/>
      <c r="AH1475" s="528"/>
      <c r="AI1475" s="529" t="s">
        <v>2538</v>
      </c>
      <c r="AJ1475" s="529" t="s">
        <v>2538</v>
      </c>
      <c r="AK1475" s="523" t="s">
        <v>4495</v>
      </c>
      <c r="AL1475" s="523" t="s">
        <v>4492</v>
      </c>
    </row>
    <row r="1476" spans="1:38" ht="17.25" customHeight="1">
      <c r="A1476" s="518" t="str">
        <f t="shared" si="22"/>
        <v xml:space="preserve">A04AR166-00002 Finishing Work Door &amp; Window Work Shade (UoM: EA) Motorized Type     w/ Hardware &amp; Accessories  </v>
      </c>
      <c r="B1476" s="523" t="s">
        <v>4496</v>
      </c>
      <c r="C1476" s="523"/>
      <c r="D1476" s="524" t="s">
        <v>3559</v>
      </c>
      <c r="E1476" s="525" t="s">
        <v>3560</v>
      </c>
      <c r="F1476" s="524" t="s">
        <v>2497</v>
      </c>
      <c r="G1476" s="525" t="s">
        <v>3952</v>
      </c>
      <c r="H1476" s="524" t="s">
        <v>4493</v>
      </c>
      <c r="I1476" s="525" t="s">
        <v>4494</v>
      </c>
      <c r="J1476" s="524" t="s">
        <v>4365</v>
      </c>
      <c r="K1476" s="527" t="s">
        <v>4491</v>
      </c>
      <c r="L1476" s="524" t="s">
        <v>1924</v>
      </c>
      <c r="M1476" s="527"/>
      <c r="N1476" s="524" t="s">
        <v>1924</v>
      </c>
      <c r="O1476" s="527"/>
      <c r="P1476" s="524" t="s">
        <v>1924</v>
      </c>
      <c r="Q1476" s="527"/>
      <c r="R1476" s="524" t="s">
        <v>1924</v>
      </c>
      <c r="S1476" s="527"/>
      <c r="T1476" s="524" t="s">
        <v>2733</v>
      </c>
      <c r="U1476" s="527" t="s">
        <v>3956</v>
      </c>
      <c r="V1476" s="524" t="s">
        <v>1924</v>
      </c>
      <c r="W1476" s="527"/>
      <c r="X1476" s="524" t="s">
        <v>1924</v>
      </c>
      <c r="Y1476" s="527"/>
      <c r="Z1476" s="528"/>
      <c r="AA1476" s="528" t="s">
        <v>3973</v>
      </c>
      <c r="AB1476" s="528"/>
      <c r="AC1476" s="528"/>
      <c r="AD1476" s="528"/>
      <c r="AE1476" s="528"/>
      <c r="AF1476" s="528"/>
      <c r="AG1476" s="528"/>
      <c r="AH1476" s="528"/>
      <c r="AI1476" s="529" t="s">
        <v>2538</v>
      </c>
      <c r="AJ1476" s="529" t="s">
        <v>2538</v>
      </c>
      <c r="AK1476" s="523" t="s">
        <v>4495</v>
      </c>
      <c r="AL1476" s="523" t="s">
        <v>4496</v>
      </c>
    </row>
    <row r="1477" spans="1:38" ht="17.25" customHeight="1">
      <c r="A1477" s="518" t="str">
        <f t="shared" si="22"/>
        <v xml:space="preserve">A04AR315-00001 Finishing Work Door &amp; Window Work Curtain Wall System (UoM: M2)      w/ Hardware &amp; Accessories  </v>
      </c>
      <c r="B1477" s="523" t="s">
        <v>4497</v>
      </c>
      <c r="C1477" s="523"/>
      <c r="D1477" s="524" t="s">
        <v>3559</v>
      </c>
      <c r="E1477" s="525" t="s">
        <v>3560</v>
      </c>
      <c r="F1477" s="524" t="s">
        <v>2497</v>
      </c>
      <c r="G1477" s="525" t="s">
        <v>4498</v>
      </c>
      <c r="H1477" s="524" t="s">
        <v>4499</v>
      </c>
      <c r="I1477" s="525" t="s">
        <v>4500</v>
      </c>
      <c r="J1477" s="524" t="s">
        <v>1924</v>
      </c>
      <c r="K1477" s="527"/>
      <c r="L1477" s="524" t="s">
        <v>1924</v>
      </c>
      <c r="M1477" s="527"/>
      <c r="N1477" s="524" t="s">
        <v>1924</v>
      </c>
      <c r="O1477" s="527"/>
      <c r="P1477" s="524" t="s">
        <v>1924</v>
      </c>
      <c r="Q1477" s="527"/>
      <c r="R1477" s="524" t="s">
        <v>1924</v>
      </c>
      <c r="S1477" s="527"/>
      <c r="T1477" s="524" t="s">
        <v>2733</v>
      </c>
      <c r="U1477" s="527" t="s">
        <v>3956</v>
      </c>
      <c r="V1477" s="524" t="s">
        <v>1924</v>
      </c>
      <c r="W1477" s="527"/>
      <c r="X1477" s="524" t="s">
        <v>1924</v>
      </c>
      <c r="Y1477" s="527"/>
      <c r="Z1477" s="528"/>
      <c r="AA1477" s="556"/>
      <c r="AB1477" s="528"/>
      <c r="AC1477" s="528"/>
      <c r="AD1477" s="528"/>
      <c r="AE1477" s="528"/>
      <c r="AF1477" s="528"/>
      <c r="AG1477" s="528"/>
      <c r="AH1477" s="528"/>
      <c r="AI1477" s="529" t="s">
        <v>1792</v>
      </c>
      <c r="AJ1477" s="529" t="s">
        <v>1792</v>
      </c>
      <c r="AK1477" s="523" t="s">
        <v>4501</v>
      </c>
      <c r="AL1477" s="523" t="s">
        <v>4497</v>
      </c>
    </row>
    <row r="1478" spans="1:38" ht="17.25" customHeight="1">
      <c r="A1478" s="518" t="str">
        <f t="shared" si="22"/>
        <v xml:space="preserve">A04AR316-00001 Finishing Work Door &amp; Window Work Curtain Wall System (UoM: EA)      w/ Hardware &amp; Accessories  </v>
      </c>
      <c r="B1478" s="523" t="s">
        <v>4502</v>
      </c>
      <c r="C1478" s="523"/>
      <c r="D1478" s="524" t="s">
        <v>3559</v>
      </c>
      <c r="E1478" s="525" t="s">
        <v>3560</v>
      </c>
      <c r="F1478" s="524" t="s">
        <v>2497</v>
      </c>
      <c r="G1478" s="525" t="s">
        <v>3952</v>
      </c>
      <c r="H1478" s="524" t="s">
        <v>4503</v>
      </c>
      <c r="I1478" s="525" t="s">
        <v>4504</v>
      </c>
      <c r="J1478" s="524" t="s">
        <v>1924</v>
      </c>
      <c r="K1478" s="527"/>
      <c r="L1478" s="524" t="s">
        <v>1924</v>
      </c>
      <c r="M1478" s="527"/>
      <c r="N1478" s="524" t="s">
        <v>1924</v>
      </c>
      <c r="O1478" s="527"/>
      <c r="P1478" s="524" t="s">
        <v>1924</v>
      </c>
      <c r="Q1478" s="527"/>
      <c r="R1478" s="524" t="s">
        <v>1924</v>
      </c>
      <c r="S1478" s="527"/>
      <c r="T1478" s="524" t="s">
        <v>2733</v>
      </c>
      <c r="U1478" s="527" t="s">
        <v>3956</v>
      </c>
      <c r="V1478" s="524" t="s">
        <v>1924</v>
      </c>
      <c r="W1478" s="527"/>
      <c r="X1478" s="524" t="s">
        <v>1924</v>
      </c>
      <c r="Y1478" s="527"/>
      <c r="Z1478" s="528"/>
      <c r="AA1478" s="528" t="s">
        <v>3973</v>
      </c>
      <c r="AB1478" s="528"/>
      <c r="AC1478" s="528"/>
      <c r="AD1478" s="528"/>
      <c r="AE1478" s="528"/>
      <c r="AF1478" s="528"/>
      <c r="AG1478" s="528"/>
      <c r="AH1478" s="528"/>
      <c r="AI1478" s="529" t="s">
        <v>2538</v>
      </c>
      <c r="AJ1478" s="529" t="s">
        <v>2538</v>
      </c>
      <c r="AK1478" s="523" t="s">
        <v>4505</v>
      </c>
      <c r="AL1478" s="523" t="s">
        <v>4502</v>
      </c>
    </row>
    <row r="1479" spans="1:38" ht="17.25" customHeight="1">
      <c r="A1479" s="518" t="str">
        <f t="shared" si="22"/>
        <v xml:space="preserve">A04AR318-00001 Finishing Work Door &amp; Window Work Ballistic Resistant Door w/ Steel Frame (UoM: M2) Fire Protective Rating: N/A     w/ Hardware &amp; Accessories  </v>
      </c>
      <c r="B1479" s="523" t="s">
        <v>4506</v>
      </c>
      <c r="C1479" s="523"/>
      <c r="D1479" s="524" t="s">
        <v>3559</v>
      </c>
      <c r="E1479" s="525" t="s">
        <v>3560</v>
      </c>
      <c r="F1479" s="524" t="s">
        <v>2497</v>
      </c>
      <c r="G1479" s="525" t="s">
        <v>3952</v>
      </c>
      <c r="H1479" s="524" t="s">
        <v>4507</v>
      </c>
      <c r="I1479" s="525" t="s">
        <v>4508</v>
      </c>
      <c r="J1479" s="524" t="s">
        <v>2061</v>
      </c>
      <c r="K1479" s="527" t="s">
        <v>4414</v>
      </c>
      <c r="L1479" s="524" t="s">
        <v>1924</v>
      </c>
      <c r="M1479" s="527"/>
      <c r="N1479" s="524" t="s">
        <v>1924</v>
      </c>
      <c r="O1479" s="527"/>
      <c r="P1479" s="524" t="s">
        <v>1924</v>
      </c>
      <c r="Q1479" s="527"/>
      <c r="R1479" s="524" t="s">
        <v>1924</v>
      </c>
      <c r="S1479" s="527"/>
      <c r="T1479" s="524" t="s">
        <v>2733</v>
      </c>
      <c r="U1479" s="527" t="s">
        <v>3956</v>
      </c>
      <c r="V1479" s="524" t="s">
        <v>1924</v>
      </c>
      <c r="W1479" s="527"/>
      <c r="X1479" s="524" t="s">
        <v>1924</v>
      </c>
      <c r="Y1479" s="527"/>
      <c r="Z1479" s="528"/>
      <c r="AA1479" s="528"/>
      <c r="AB1479" s="528"/>
      <c r="AC1479" s="528"/>
      <c r="AD1479" s="528"/>
      <c r="AE1479" s="528"/>
      <c r="AF1479" s="528"/>
      <c r="AG1479" s="528"/>
      <c r="AH1479" s="528"/>
      <c r="AI1479" s="529" t="s">
        <v>1792</v>
      </c>
      <c r="AJ1479" s="529" t="s">
        <v>1792</v>
      </c>
      <c r="AK1479" s="523" t="s">
        <v>4509</v>
      </c>
      <c r="AL1479" s="523" t="s">
        <v>4506</v>
      </c>
    </row>
    <row r="1480" spans="1:38" ht="17.25" customHeight="1">
      <c r="A1480" s="518" t="str">
        <f t="shared" ref="A1480:A1543" si="23">B1480&amp;" "&amp;E1480&amp;" "&amp;G1480&amp;" "&amp;I1480&amp;" "&amp;K1480&amp;" "&amp;M1480&amp;" "&amp;O1480&amp;" "&amp;Q1480&amp;" "&amp;S1480&amp;" "&amp;U1480&amp;" "&amp;W1480&amp;" "&amp;Y1480</f>
        <v xml:space="preserve">A04AR318-00002 Finishing Work Door &amp; Window Work Ballistic Resistant Door w/ Steel Frame (UoM: M2) Fire Protective Rating: 0.5-hr     w/ Hardware &amp; Accessories  </v>
      </c>
      <c r="B1480" s="523" t="s">
        <v>4510</v>
      </c>
      <c r="C1480" s="523"/>
      <c r="D1480" s="524" t="s">
        <v>3559</v>
      </c>
      <c r="E1480" s="525" t="s">
        <v>3560</v>
      </c>
      <c r="F1480" s="524" t="s">
        <v>2497</v>
      </c>
      <c r="G1480" s="525" t="s">
        <v>3952</v>
      </c>
      <c r="H1480" s="524" t="s">
        <v>4507</v>
      </c>
      <c r="I1480" s="525" t="s">
        <v>4508</v>
      </c>
      <c r="J1480" s="524" t="s">
        <v>2112</v>
      </c>
      <c r="K1480" s="527" t="s">
        <v>4417</v>
      </c>
      <c r="L1480" s="524" t="s">
        <v>1924</v>
      </c>
      <c r="M1480" s="527"/>
      <c r="N1480" s="524" t="s">
        <v>1924</v>
      </c>
      <c r="O1480" s="527"/>
      <c r="P1480" s="524" t="s">
        <v>1924</v>
      </c>
      <c r="Q1480" s="527"/>
      <c r="R1480" s="524" t="s">
        <v>1924</v>
      </c>
      <c r="S1480" s="527"/>
      <c r="T1480" s="524" t="s">
        <v>2733</v>
      </c>
      <c r="U1480" s="527" t="s">
        <v>3956</v>
      </c>
      <c r="V1480" s="524" t="s">
        <v>1924</v>
      </c>
      <c r="W1480" s="527"/>
      <c r="X1480" s="524" t="s">
        <v>1924</v>
      </c>
      <c r="Y1480" s="527"/>
      <c r="Z1480" s="528"/>
      <c r="AA1480" s="528"/>
      <c r="AB1480" s="528"/>
      <c r="AC1480" s="528"/>
      <c r="AD1480" s="528"/>
      <c r="AE1480" s="528"/>
      <c r="AF1480" s="528"/>
      <c r="AG1480" s="528"/>
      <c r="AH1480" s="528"/>
      <c r="AI1480" s="529" t="s">
        <v>1792</v>
      </c>
      <c r="AJ1480" s="529" t="s">
        <v>1792</v>
      </c>
      <c r="AK1480" s="523" t="s">
        <v>4509</v>
      </c>
      <c r="AL1480" s="523" t="s">
        <v>4510</v>
      </c>
    </row>
    <row r="1481" spans="1:38" ht="17.25" customHeight="1">
      <c r="A1481" s="518" t="str">
        <f t="shared" si="23"/>
        <v xml:space="preserve">A04AR318-00003 Finishing Work Door &amp; Window Work Ballistic Resistant Door w/ Steel Frame (UoM: M2) Fire Protective Rating: 1-hr     w/ Hardware &amp; Accessories  </v>
      </c>
      <c r="B1481" s="523" t="s">
        <v>4511</v>
      </c>
      <c r="C1481" s="523"/>
      <c r="D1481" s="524" t="s">
        <v>3559</v>
      </c>
      <c r="E1481" s="525" t="s">
        <v>3560</v>
      </c>
      <c r="F1481" s="524" t="s">
        <v>2497</v>
      </c>
      <c r="G1481" s="525" t="s">
        <v>3952</v>
      </c>
      <c r="H1481" s="524" t="s">
        <v>4507</v>
      </c>
      <c r="I1481" s="525" t="s">
        <v>4508</v>
      </c>
      <c r="J1481" s="524" t="s">
        <v>2150</v>
      </c>
      <c r="K1481" s="527" t="s">
        <v>4419</v>
      </c>
      <c r="L1481" s="524" t="s">
        <v>1924</v>
      </c>
      <c r="M1481" s="527"/>
      <c r="N1481" s="524" t="s">
        <v>1924</v>
      </c>
      <c r="O1481" s="527"/>
      <c r="P1481" s="524" t="s">
        <v>1924</v>
      </c>
      <c r="Q1481" s="527"/>
      <c r="R1481" s="524" t="s">
        <v>1924</v>
      </c>
      <c r="S1481" s="527"/>
      <c r="T1481" s="524" t="s">
        <v>2733</v>
      </c>
      <c r="U1481" s="527" t="s">
        <v>3956</v>
      </c>
      <c r="V1481" s="524" t="s">
        <v>1924</v>
      </c>
      <c r="W1481" s="527"/>
      <c r="X1481" s="524" t="s">
        <v>1924</v>
      </c>
      <c r="Y1481" s="527"/>
      <c r="Z1481" s="528"/>
      <c r="AA1481" s="528"/>
      <c r="AB1481" s="528"/>
      <c r="AC1481" s="528"/>
      <c r="AD1481" s="528"/>
      <c r="AE1481" s="528"/>
      <c r="AF1481" s="528"/>
      <c r="AG1481" s="528"/>
      <c r="AH1481" s="528"/>
      <c r="AI1481" s="529" t="s">
        <v>1792</v>
      </c>
      <c r="AJ1481" s="529" t="s">
        <v>1792</v>
      </c>
      <c r="AK1481" s="523" t="s">
        <v>4509</v>
      </c>
      <c r="AL1481" s="523" t="s">
        <v>4511</v>
      </c>
    </row>
    <row r="1482" spans="1:38" ht="17.25" customHeight="1">
      <c r="A1482" s="518" t="str">
        <f t="shared" si="23"/>
        <v xml:space="preserve">A04AR318-00004 Finishing Work Door &amp; Window Work Ballistic Resistant Door w/ Steel Frame (UoM: M2) Fire Protective Rating: 1.5-hrs     w/ Hardware &amp; Accessories  </v>
      </c>
      <c r="B1482" s="523" t="s">
        <v>4512</v>
      </c>
      <c r="C1482" s="523"/>
      <c r="D1482" s="524" t="s">
        <v>3559</v>
      </c>
      <c r="E1482" s="525" t="s">
        <v>3560</v>
      </c>
      <c r="F1482" s="524" t="s">
        <v>2497</v>
      </c>
      <c r="G1482" s="525" t="s">
        <v>3952</v>
      </c>
      <c r="H1482" s="524" t="s">
        <v>4507</v>
      </c>
      <c r="I1482" s="525" t="s">
        <v>4508</v>
      </c>
      <c r="J1482" s="524" t="s">
        <v>2206</v>
      </c>
      <c r="K1482" s="527" t="s">
        <v>4513</v>
      </c>
      <c r="L1482" s="524" t="s">
        <v>1924</v>
      </c>
      <c r="M1482" s="527"/>
      <c r="N1482" s="524" t="s">
        <v>1924</v>
      </c>
      <c r="O1482" s="527"/>
      <c r="P1482" s="524" t="s">
        <v>1924</v>
      </c>
      <c r="Q1482" s="527"/>
      <c r="R1482" s="524" t="s">
        <v>1924</v>
      </c>
      <c r="S1482" s="527"/>
      <c r="T1482" s="524" t="s">
        <v>2733</v>
      </c>
      <c r="U1482" s="527" t="s">
        <v>3956</v>
      </c>
      <c r="V1482" s="524" t="s">
        <v>1924</v>
      </c>
      <c r="W1482" s="527"/>
      <c r="X1482" s="524" t="s">
        <v>1924</v>
      </c>
      <c r="Y1482" s="527"/>
      <c r="Z1482" s="528"/>
      <c r="AA1482" s="528"/>
      <c r="AB1482" s="528"/>
      <c r="AC1482" s="528"/>
      <c r="AD1482" s="528"/>
      <c r="AE1482" s="528"/>
      <c r="AF1482" s="528"/>
      <c r="AG1482" s="528"/>
      <c r="AH1482" s="528"/>
      <c r="AI1482" s="529" t="s">
        <v>1792</v>
      </c>
      <c r="AJ1482" s="529" t="s">
        <v>1792</v>
      </c>
      <c r="AK1482" s="523" t="s">
        <v>4509</v>
      </c>
      <c r="AL1482" s="523" t="s">
        <v>4512</v>
      </c>
    </row>
    <row r="1483" spans="1:38" ht="17.25" customHeight="1">
      <c r="A1483" s="518" t="str">
        <f t="shared" si="23"/>
        <v xml:space="preserve">A04AR318-00005 Finishing Work Door &amp; Window Work Ballistic Resistant Door w/ Steel Frame (UoM: M2) Fire Protective Rating: 2-hrs     w/ Hardware &amp; Accessories  </v>
      </c>
      <c r="B1483" s="523" t="s">
        <v>4514</v>
      </c>
      <c r="C1483" s="523"/>
      <c r="D1483" s="524" t="s">
        <v>3559</v>
      </c>
      <c r="E1483" s="525" t="s">
        <v>3560</v>
      </c>
      <c r="F1483" s="524" t="s">
        <v>2497</v>
      </c>
      <c r="G1483" s="525" t="s">
        <v>3952</v>
      </c>
      <c r="H1483" s="524" t="s">
        <v>4507</v>
      </c>
      <c r="I1483" s="525" t="s">
        <v>4508</v>
      </c>
      <c r="J1483" s="524" t="s">
        <v>2215</v>
      </c>
      <c r="K1483" s="527" t="s">
        <v>4515</v>
      </c>
      <c r="L1483" s="524" t="s">
        <v>1924</v>
      </c>
      <c r="M1483" s="527"/>
      <c r="N1483" s="524" t="s">
        <v>1924</v>
      </c>
      <c r="O1483" s="527"/>
      <c r="P1483" s="524" t="s">
        <v>1924</v>
      </c>
      <c r="Q1483" s="527"/>
      <c r="R1483" s="524" t="s">
        <v>1924</v>
      </c>
      <c r="S1483" s="527"/>
      <c r="T1483" s="524" t="s">
        <v>2733</v>
      </c>
      <c r="U1483" s="527" t="s">
        <v>3956</v>
      </c>
      <c r="V1483" s="524" t="s">
        <v>1924</v>
      </c>
      <c r="W1483" s="527"/>
      <c r="X1483" s="524" t="s">
        <v>1924</v>
      </c>
      <c r="Y1483" s="527"/>
      <c r="Z1483" s="528"/>
      <c r="AA1483" s="528"/>
      <c r="AB1483" s="528"/>
      <c r="AC1483" s="528"/>
      <c r="AD1483" s="528"/>
      <c r="AE1483" s="528"/>
      <c r="AF1483" s="528"/>
      <c r="AG1483" s="528"/>
      <c r="AH1483" s="528"/>
      <c r="AI1483" s="529" t="s">
        <v>1792</v>
      </c>
      <c r="AJ1483" s="529" t="s">
        <v>1792</v>
      </c>
      <c r="AK1483" s="523" t="s">
        <v>4509</v>
      </c>
      <c r="AL1483" s="523" t="s">
        <v>4514</v>
      </c>
    </row>
    <row r="1484" spans="1:38" ht="17.25" customHeight="1">
      <c r="A1484" s="518" t="str">
        <f t="shared" si="23"/>
        <v xml:space="preserve">A04AR318-00006 Finishing Work Door &amp; Window Work Ballistic Resistant Door w/ Steel Frame (UoM: M2) Fire Protective Rating: 3-hrs     w/ Hardware &amp; Accessories  </v>
      </c>
      <c r="B1484" s="523" t="s">
        <v>4516</v>
      </c>
      <c r="C1484" s="523"/>
      <c r="D1484" s="524" t="s">
        <v>3559</v>
      </c>
      <c r="E1484" s="525" t="s">
        <v>3560</v>
      </c>
      <c r="F1484" s="524" t="s">
        <v>2497</v>
      </c>
      <c r="G1484" s="525" t="s">
        <v>3952</v>
      </c>
      <c r="H1484" s="524" t="s">
        <v>4507</v>
      </c>
      <c r="I1484" s="525" t="s">
        <v>4508</v>
      </c>
      <c r="J1484" s="524" t="s">
        <v>3967</v>
      </c>
      <c r="K1484" s="527" t="s">
        <v>4517</v>
      </c>
      <c r="L1484" s="524" t="s">
        <v>1924</v>
      </c>
      <c r="M1484" s="527"/>
      <c r="N1484" s="524" t="s">
        <v>1924</v>
      </c>
      <c r="O1484" s="527"/>
      <c r="P1484" s="524" t="s">
        <v>1924</v>
      </c>
      <c r="Q1484" s="527"/>
      <c r="R1484" s="524" t="s">
        <v>1924</v>
      </c>
      <c r="S1484" s="527"/>
      <c r="T1484" s="524" t="s">
        <v>2733</v>
      </c>
      <c r="U1484" s="527" t="s">
        <v>3956</v>
      </c>
      <c r="V1484" s="524" t="s">
        <v>1924</v>
      </c>
      <c r="W1484" s="527"/>
      <c r="X1484" s="524" t="s">
        <v>1924</v>
      </c>
      <c r="Y1484" s="527"/>
      <c r="Z1484" s="528"/>
      <c r="AA1484" s="528"/>
      <c r="AB1484" s="528"/>
      <c r="AC1484" s="528"/>
      <c r="AD1484" s="528"/>
      <c r="AE1484" s="528"/>
      <c r="AF1484" s="528"/>
      <c r="AG1484" s="528"/>
      <c r="AH1484" s="528"/>
      <c r="AI1484" s="529" t="s">
        <v>1792</v>
      </c>
      <c r="AJ1484" s="529" t="s">
        <v>1792</v>
      </c>
      <c r="AK1484" s="523" t="s">
        <v>4509</v>
      </c>
      <c r="AL1484" s="523" t="s">
        <v>4516</v>
      </c>
    </row>
    <row r="1485" spans="1:38" ht="17.25" customHeight="1">
      <c r="A1485" s="518" t="str">
        <f t="shared" si="23"/>
        <v xml:space="preserve">A04AR319-00001 Finishing Work Door &amp; Window Work Ballistic Resistant Door w/ Steel Frame (UoM: EA) Fire Protective Rating: N/A, Single Door     w/ Hardware &amp; Accessories  </v>
      </c>
      <c r="B1485" s="523" t="s">
        <v>4518</v>
      </c>
      <c r="C1485" s="523"/>
      <c r="D1485" s="524" t="s">
        <v>3559</v>
      </c>
      <c r="E1485" s="525" t="s">
        <v>3560</v>
      </c>
      <c r="F1485" s="524" t="s">
        <v>2497</v>
      </c>
      <c r="G1485" s="525" t="s">
        <v>3952</v>
      </c>
      <c r="H1485" s="524" t="s">
        <v>4519</v>
      </c>
      <c r="I1485" s="525" t="s">
        <v>4520</v>
      </c>
      <c r="J1485" s="524" t="s">
        <v>2064</v>
      </c>
      <c r="K1485" s="527" t="s">
        <v>3972</v>
      </c>
      <c r="L1485" s="524" t="s">
        <v>1924</v>
      </c>
      <c r="M1485" s="527"/>
      <c r="N1485" s="524" t="s">
        <v>1924</v>
      </c>
      <c r="O1485" s="527"/>
      <c r="P1485" s="524" t="s">
        <v>1924</v>
      </c>
      <c r="Q1485" s="527"/>
      <c r="R1485" s="524" t="s">
        <v>1924</v>
      </c>
      <c r="S1485" s="527"/>
      <c r="T1485" s="524" t="s">
        <v>2733</v>
      </c>
      <c r="U1485" s="527" t="s">
        <v>3956</v>
      </c>
      <c r="V1485" s="524" t="s">
        <v>1924</v>
      </c>
      <c r="W1485" s="527"/>
      <c r="X1485" s="524" t="s">
        <v>1924</v>
      </c>
      <c r="Y1485" s="527"/>
      <c r="Z1485" s="528"/>
      <c r="AA1485" s="528" t="s">
        <v>3973</v>
      </c>
      <c r="AB1485" s="528"/>
      <c r="AC1485" s="528"/>
      <c r="AD1485" s="528"/>
      <c r="AE1485" s="528"/>
      <c r="AF1485" s="528"/>
      <c r="AG1485" s="528"/>
      <c r="AH1485" s="528"/>
      <c r="AI1485" s="529" t="s">
        <v>2538</v>
      </c>
      <c r="AJ1485" s="529" t="s">
        <v>2538</v>
      </c>
      <c r="AK1485" s="523" t="s">
        <v>4521</v>
      </c>
      <c r="AL1485" s="523" t="s">
        <v>4518</v>
      </c>
    </row>
    <row r="1486" spans="1:38" ht="17.25" customHeight="1">
      <c r="A1486" s="518" t="str">
        <f t="shared" si="23"/>
        <v xml:space="preserve">A04AR319-00002 Finishing Work Door &amp; Window Work Ballistic Resistant Door w/ Steel Frame (UoM: EA) Fire Protective Rating: N/A, Double Door     w/ Hardware &amp; Accessories  </v>
      </c>
      <c r="B1486" s="523" t="s">
        <v>4522</v>
      </c>
      <c r="C1486" s="523"/>
      <c r="D1486" s="524" t="s">
        <v>3559</v>
      </c>
      <c r="E1486" s="525" t="s">
        <v>3560</v>
      </c>
      <c r="F1486" s="524" t="s">
        <v>2497</v>
      </c>
      <c r="G1486" s="525" t="s">
        <v>3952</v>
      </c>
      <c r="H1486" s="524" t="s">
        <v>4519</v>
      </c>
      <c r="I1486" s="525" t="s">
        <v>4520</v>
      </c>
      <c r="J1486" s="524" t="s">
        <v>2109</v>
      </c>
      <c r="K1486" s="527" t="s">
        <v>3976</v>
      </c>
      <c r="L1486" s="524" t="s">
        <v>1924</v>
      </c>
      <c r="M1486" s="527"/>
      <c r="N1486" s="524" t="s">
        <v>1924</v>
      </c>
      <c r="O1486" s="527"/>
      <c r="P1486" s="524" t="s">
        <v>1924</v>
      </c>
      <c r="Q1486" s="527"/>
      <c r="R1486" s="524" t="s">
        <v>1924</v>
      </c>
      <c r="S1486" s="527"/>
      <c r="T1486" s="524" t="s">
        <v>2733</v>
      </c>
      <c r="U1486" s="527" t="s">
        <v>3956</v>
      </c>
      <c r="V1486" s="524" t="s">
        <v>1924</v>
      </c>
      <c r="W1486" s="527"/>
      <c r="X1486" s="524" t="s">
        <v>1924</v>
      </c>
      <c r="Y1486" s="527"/>
      <c r="Z1486" s="528"/>
      <c r="AA1486" s="528" t="s">
        <v>3973</v>
      </c>
      <c r="AB1486" s="528"/>
      <c r="AC1486" s="528"/>
      <c r="AD1486" s="528"/>
      <c r="AE1486" s="528"/>
      <c r="AF1486" s="528"/>
      <c r="AG1486" s="528"/>
      <c r="AH1486" s="528"/>
      <c r="AI1486" s="529" t="s">
        <v>2538</v>
      </c>
      <c r="AJ1486" s="529" t="s">
        <v>2538</v>
      </c>
      <c r="AK1486" s="523" t="s">
        <v>4521</v>
      </c>
      <c r="AL1486" s="523" t="s">
        <v>4522</v>
      </c>
    </row>
    <row r="1487" spans="1:38" ht="17.25" customHeight="1">
      <c r="A1487" s="518" t="str">
        <f t="shared" si="23"/>
        <v xml:space="preserve">A04AR319-00003 Finishing Work Door &amp; Window Work Ballistic Resistant Door w/ Steel Frame (UoM: EA) Fire Protective Rating: 0.5-hr, Single Door     w/ Hardware &amp; Accessories  </v>
      </c>
      <c r="B1487" s="523" t="s">
        <v>4523</v>
      </c>
      <c r="C1487" s="523"/>
      <c r="D1487" s="524" t="s">
        <v>3559</v>
      </c>
      <c r="E1487" s="525" t="s">
        <v>3560</v>
      </c>
      <c r="F1487" s="524" t="s">
        <v>2497</v>
      </c>
      <c r="G1487" s="525" t="s">
        <v>3952</v>
      </c>
      <c r="H1487" s="524" t="s">
        <v>4519</v>
      </c>
      <c r="I1487" s="525" t="s">
        <v>4520</v>
      </c>
      <c r="J1487" s="524" t="s">
        <v>2115</v>
      </c>
      <c r="K1487" s="527" t="s">
        <v>3978</v>
      </c>
      <c r="L1487" s="524" t="s">
        <v>1924</v>
      </c>
      <c r="M1487" s="527"/>
      <c r="N1487" s="524" t="s">
        <v>1924</v>
      </c>
      <c r="O1487" s="527"/>
      <c r="P1487" s="524" t="s">
        <v>1924</v>
      </c>
      <c r="Q1487" s="527"/>
      <c r="R1487" s="524" t="s">
        <v>1924</v>
      </c>
      <c r="S1487" s="527"/>
      <c r="T1487" s="524" t="s">
        <v>2733</v>
      </c>
      <c r="U1487" s="527" t="s">
        <v>3956</v>
      </c>
      <c r="V1487" s="524" t="s">
        <v>1924</v>
      </c>
      <c r="W1487" s="527"/>
      <c r="X1487" s="524" t="s">
        <v>1924</v>
      </c>
      <c r="Y1487" s="527"/>
      <c r="Z1487" s="528"/>
      <c r="AA1487" s="528" t="s">
        <v>3973</v>
      </c>
      <c r="AB1487" s="528"/>
      <c r="AC1487" s="528"/>
      <c r="AD1487" s="528"/>
      <c r="AE1487" s="528"/>
      <c r="AF1487" s="528"/>
      <c r="AG1487" s="528"/>
      <c r="AH1487" s="528"/>
      <c r="AI1487" s="529" t="s">
        <v>2538</v>
      </c>
      <c r="AJ1487" s="529" t="s">
        <v>2538</v>
      </c>
      <c r="AK1487" s="523" t="s">
        <v>4521</v>
      </c>
      <c r="AL1487" s="523" t="s">
        <v>4523</v>
      </c>
    </row>
    <row r="1488" spans="1:38" ht="17.25" customHeight="1">
      <c r="A1488" s="518" t="str">
        <f t="shared" si="23"/>
        <v xml:space="preserve">A04AR319-00004 Finishing Work Door &amp; Window Work Ballistic Resistant Door w/ Steel Frame (UoM: EA) Fire Protective Rating: 0.5-hr, Double Door     w/ Hardware &amp; Accessories  </v>
      </c>
      <c r="B1488" s="523" t="s">
        <v>4524</v>
      </c>
      <c r="C1488" s="523"/>
      <c r="D1488" s="524" t="s">
        <v>3559</v>
      </c>
      <c r="E1488" s="525" t="s">
        <v>3560</v>
      </c>
      <c r="F1488" s="524" t="s">
        <v>2497</v>
      </c>
      <c r="G1488" s="525" t="s">
        <v>3952</v>
      </c>
      <c r="H1488" s="524" t="s">
        <v>4519</v>
      </c>
      <c r="I1488" s="525" t="s">
        <v>4520</v>
      </c>
      <c r="J1488" s="524" t="s">
        <v>2118</v>
      </c>
      <c r="K1488" s="527" t="s">
        <v>3980</v>
      </c>
      <c r="L1488" s="524" t="s">
        <v>1924</v>
      </c>
      <c r="M1488" s="527"/>
      <c r="N1488" s="524" t="s">
        <v>1924</v>
      </c>
      <c r="O1488" s="527"/>
      <c r="P1488" s="524" t="s">
        <v>1924</v>
      </c>
      <c r="Q1488" s="527"/>
      <c r="R1488" s="524" t="s">
        <v>1924</v>
      </c>
      <c r="S1488" s="527"/>
      <c r="T1488" s="524" t="s">
        <v>2733</v>
      </c>
      <c r="U1488" s="527" t="s">
        <v>3956</v>
      </c>
      <c r="V1488" s="524" t="s">
        <v>1924</v>
      </c>
      <c r="W1488" s="527"/>
      <c r="X1488" s="524" t="s">
        <v>1924</v>
      </c>
      <c r="Y1488" s="527"/>
      <c r="Z1488" s="528"/>
      <c r="AA1488" s="528" t="s">
        <v>3973</v>
      </c>
      <c r="AB1488" s="528"/>
      <c r="AC1488" s="528"/>
      <c r="AD1488" s="528"/>
      <c r="AE1488" s="528"/>
      <c r="AF1488" s="528"/>
      <c r="AG1488" s="528"/>
      <c r="AH1488" s="528"/>
      <c r="AI1488" s="529" t="s">
        <v>2538</v>
      </c>
      <c r="AJ1488" s="529" t="s">
        <v>2538</v>
      </c>
      <c r="AK1488" s="523" t="s">
        <v>4521</v>
      </c>
      <c r="AL1488" s="523" t="s">
        <v>4524</v>
      </c>
    </row>
    <row r="1489" spans="1:38" ht="17.25" customHeight="1">
      <c r="A1489" s="518" t="str">
        <f t="shared" si="23"/>
        <v xml:space="preserve">A04AR319-00005 Finishing Work Door &amp; Window Work Ballistic Resistant Door w/ Steel Frame (UoM: EA) Fire Protective Rating: 1-hr, Single Door     w/ Hardware &amp; Accessories  </v>
      </c>
      <c r="B1489" s="523" t="s">
        <v>4525</v>
      </c>
      <c r="C1489" s="523"/>
      <c r="D1489" s="524" t="s">
        <v>3559</v>
      </c>
      <c r="E1489" s="525" t="s">
        <v>3560</v>
      </c>
      <c r="F1489" s="524" t="s">
        <v>2497</v>
      </c>
      <c r="G1489" s="525" t="s">
        <v>3952</v>
      </c>
      <c r="H1489" s="524" t="s">
        <v>4519</v>
      </c>
      <c r="I1489" s="525" t="s">
        <v>4520</v>
      </c>
      <c r="J1489" s="524" t="s">
        <v>2082</v>
      </c>
      <c r="K1489" s="527" t="s">
        <v>3982</v>
      </c>
      <c r="L1489" s="524" t="s">
        <v>1924</v>
      </c>
      <c r="M1489" s="527"/>
      <c r="N1489" s="524" t="s">
        <v>1924</v>
      </c>
      <c r="O1489" s="527"/>
      <c r="P1489" s="524" t="s">
        <v>1924</v>
      </c>
      <c r="Q1489" s="527"/>
      <c r="R1489" s="524" t="s">
        <v>1924</v>
      </c>
      <c r="S1489" s="527"/>
      <c r="T1489" s="524" t="s">
        <v>2733</v>
      </c>
      <c r="U1489" s="527" t="s">
        <v>3956</v>
      </c>
      <c r="V1489" s="524" t="s">
        <v>1924</v>
      </c>
      <c r="W1489" s="527"/>
      <c r="X1489" s="524" t="s">
        <v>1924</v>
      </c>
      <c r="Y1489" s="527"/>
      <c r="Z1489" s="528"/>
      <c r="AA1489" s="528" t="s">
        <v>3973</v>
      </c>
      <c r="AB1489" s="528"/>
      <c r="AC1489" s="528"/>
      <c r="AD1489" s="528"/>
      <c r="AE1489" s="528"/>
      <c r="AF1489" s="528"/>
      <c r="AG1489" s="528"/>
      <c r="AH1489" s="528"/>
      <c r="AI1489" s="529" t="s">
        <v>2538</v>
      </c>
      <c r="AJ1489" s="529" t="s">
        <v>2538</v>
      </c>
      <c r="AK1489" s="523" t="s">
        <v>4521</v>
      </c>
      <c r="AL1489" s="523" t="s">
        <v>4525</v>
      </c>
    </row>
    <row r="1490" spans="1:38" ht="17.25" customHeight="1">
      <c r="A1490" s="518" t="str">
        <f t="shared" si="23"/>
        <v xml:space="preserve">A04AR319-00006 Finishing Work Door &amp; Window Work Ballistic Resistant Door w/ Steel Frame (UoM: EA) Fire Protective Rating: 1-hr, Double Door     w/ Hardware &amp; Accessories  </v>
      </c>
      <c r="B1490" s="523" t="s">
        <v>4526</v>
      </c>
      <c r="C1490" s="523"/>
      <c r="D1490" s="524" t="s">
        <v>3559</v>
      </c>
      <c r="E1490" s="525" t="s">
        <v>3560</v>
      </c>
      <c r="F1490" s="524" t="s">
        <v>2497</v>
      </c>
      <c r="G1490" s="525" t="s">
        <v>3952</v>
      </c>
      <c r="H1490" s="524" t="s">
        <v>4519</v>
      </c>
      <c r="I1490" s="525" t="s">
        <v>4520</v>
      </c>
      <c r="J1490" s="524" t="s">
        <v>2203</v>
      </c>
      <c r="K1490" s="527" t="s">
        <v>3984</v>
      </c>
      <c r="L1490" s="524" t="s">
        <v>1924</v>
      </c>
      <c r="M1490" s="527"/>
      <c r="N1490" s="524" t="s">
        <v>1924</v>
      </c>
      <c r="O1490" s="527"/>
      <c r="P1490" s="524" t="s">
        <v>1924</v>
      </c>
      <c r="Q1490" s="527"/>
      <c r="R1490" s="524" t="s">
        <v>1924</v>
      </c>
      <c r="S1490" s="527"/>
      <c r="T1490" s="524" t="s">
        <v>2733</v>
      </c>
      <c r="U1490" s="527" t="s">
        <v>3956</v>
      </c>
      <c r="V1490" s="524" t="s">
        <v>1924</v>
      </c>
      <c r="W1490" s="527"/>
      <c r="X1490" s="524" t="s">
        <v>1924</v>
      </c>
      <c r="Y1490" s="527"/>
      <c r="Z1490" s="528"/>
      <c r="AA1490" s="528" t="s">
        <v>3973</v>
      </c>
      <c r="AB1490" s="528"/>
      <c r="AC1490" s="528"/>
      <c r="AD1490" s="528"/>
      <c r="AE1490" s="528"/>
      <c r="AF1490" s="528"/>
      <c r="AG1490" s="528"/>
      <c r="AH1490" s="528"/>
      <c r="AI1490" s="529" t="s">
        <v>2538</v>
      </c>
      <c r="AJ1490" s="529" t="s">
        <v>2538</v>
      </c>
      <c r="AK1490" s="523" t="s">
        <v>4521</v>
      </c>
      <c r="AL1490" s="523" t="s">
        <v>4526</v>
      </c>
    </row>
    <row r="1491" spans="1:38" ht="17.25" customHeight="1">
      <c r="A1491" s="518" t="str">
        <f t="shared" si="23"/>
        <v xml:space="preserve">A04AR319-00007 Finishing Work Door &amp; Window Work Ballistic Resistant Door w/ Steel Frame (UoM: EA) Fire Protective Rating: 1.5-hrs, Single Door     w/ Hardware &amp; Accessories  </v>
      </c>
      <c r="B1491" s="523" t="s">
        <v>4527</v>
      </c>
      <c r="C1491" s="523"/>
      <c r="D1491" s="524" t="s">
        <v>3559</v>
      </c>
      <c r="E1491" s="525" t="s">
        <v>3560</v>
      </c>
      <c r="F1491" s="524" t="s">
        <v>2497</v>
      </c>
      <c r="G1491" s="525" t="s">
        <v>3952</v>
      </c>
      <c r="H1491" s="524" t="s">
        <v>4519</v>
      </c>
      <c r="I1491" s="525" t="s">
        <v>4520</v>
      </c>
      <c r="J1491" s="524" t="s">
        <v>2209</v>
      </c>
      <c r="K1491" s="527" t="s">
        <v>3986</v>
      </c>
      <c r="L1491" s="524" t="s">
        <v>1924</v>
      </c>
      <c r="M1491" s="527"/>
      <c r="N1491" s="524" t="s">
        <v>1924</v>
      </c>
      <c r="O1491" s="527"/>
      <c r="P1491" s="524" t="s">
        <v>1924</v>
      </c>
      <c r="Q1491" s="527"/>
      <c r="R1491" s="524" t="s">
        <v>1924</v>
      </c>
      <c r="S1491" s="527"/>
      <c r="T1491" s="524" t="s">
        <v>2733</v>
      </c>
      <c r="U1491" s="527" t="s">
        <v>3956</v>
      </c>
      <c r="V1491" s="524" t="s">
        <v>1924</v>
      </c>
      <c r="W1491" s="527"/>
      <c r="X1491" s="524" t="s">
        <v>1924</v>
      </c>
      <c r="Y1491" s="527"/>
      <c r="Z1491" s="528"/>
      <c r="AA1491" s="528" t="s">
        <v>3973</v>
      </c>
      <c r="AB1491" s="528"/>
      <c r="AC1491" s="528"/>
      <c r="AD1491" s="528"/>
      <c r="AE1491" s="528"/>
      <c r="AF1491" s="528"/>
      <c r="AG1491" s="528"/>
      <c r="AH1491" s="528"/>
      <c r="AI1491" s="529" t="s">
        <v>2538</v>
      </c>
      <c r="AJ1491" s="529" t="s">
        <v>2538</v>
      </c>
      <c r="AK1491" s="523" t="s">
        <v>4521</v>
      </c>
      <c r="AL1491" s="523" t="s">
        <v>4527</v>
      </c>
    </row>
    <row r="1492" spans="1:38" ht="17.25" customHeight="1">
      <c r="A1492" s="518" t="str">
        <f t="shared" si="23"/>
        <v xml:space="preserve">A04AR319-00008 Finishing Work Door &amp; Window Work Ballistic Resistant Door w/ Steel Frame (UoM: EA) Fire Protective Rating: 1.5-hrs, Double Door     w/ Hardware &amp; Accessories  </v>
      </c>
      <c r="B1492" s="523" t="s">
        <v>4528</v>
      </c>
      <c r="C1492" s="523"/>
      <c r="D1492" s="524" t="s">
        <v>3559</v>
      </c>
      <c r="E1492" s="525" t="s">
        <v>3560</v>
      </c>
      <c r="F1492" s="524" t="s">
        <v>2497</v>
      </c>
      <c r="G1492" s="525" t="s">
        <v>3952</v>
      </c>
      <c r="H1492" s="524" t="s">
        <v>4519</v>
      </c>
      <c r="I1492" s="525" t="s">
        <v>4520</v>
      </c>
      <c r="J1492" s="524" t="s">
        <v>2212</v>
      </c>
      <c r="K1492" s="527" t="s">
        <v>3988</v>
      </c>
      <c r="L1492" s="524" t="s">
        <v>1924</v>
      </c>
      <c r="M1492" s="527"/>
      <c r="N1492" s="524" t="s">
        <v>1924</v>
      </c>
      <c r="O1492" s="527"/>
      <c r="P1492" s="524" t="s">
        <v>1924</v>
      </c>
      <c r="Q1492" s="527"/>
      <c r="R1492" s="524" t="s">
        <v>1924</v>
      </c>
      <c r="S1492" s="527"/>
      <c r="T1492" s="524" t="s">
        <v>2733</v>
      </c>
      <c r="U1492" s="527" t="s">
        <v>3956</v>
      </c>
      <c r="V1492" s="524" t="s">
        <v>1924</v>
      </c>
      <c r="W1492" s="527"/>
      <c r="X1492" s="524" t="s">
        <v>1924</v>
      </c>
      <c r="Y1492" s="527"/>
      <c r="Z1492" s="528"/>
      <c r="AA1492" s="528" t="s">
        <v>3973</v>
      </c>
      <c r="AB1492" s="528"/>
      <c r="AC1492" s="528"/>
      <c r="AD1492" s="528"/>
      <c r="AE1492" s="528"/>
      <c r="AF1492" s="528"/>
      <c r="AG1492" s="528"/>
      <c r="AH1492" s="528"/>
      <c r="AI1492" s="529" t="s">
        <v>2538</v>
      </c>
      <c r="AJ1492" s="529" t="s">
        <v>2538</v>
      </c>
      <c r="AK1492" s="523" t="s">
        <v>4521</v>
      </c>
      <c r="AL1492" s="523" t="s">
        <v>4528</v>
      </c>
    </row>
    <row r="1493" spans="1:38" ht="17.25" customHeight="1">
      <c r="A1493" s="518" t="str">
        <f t="shared" si="23"/>
        <v xml:space="preserve">A04AR319-00009 Finishing Work Door &amp; Window Work Ballistic Resistant Door w/ Steel Frame (UoM: EA) Fire Protective Rating: 2-hrs, Single Door     w/ Hardware &amp; Accessories  </v>
      </c>
      <c r="B1493" s="523" t="s">
        <v>4529</v>
      </c>
      <c r="C1493" s="523"/>
      <c r="D1493" s="524" t="s">
        <v>3559</v>
      </c>
      <c r="E1493" s="525" t="s">
        <v>3560</v>
      </c>
      <c r="F1493" s="524" t="s">
        <v>2497</v>
      </c>
      <c r="G1493" s="525" t="s">
        <v>3952</v>
      </c>
      <c r="H1493" s="524" t="s">
        <v>4519</v>
      </c>
      <c r="I1493" s="525" t="s">
        <v>4520</v>
      </c>
      <c r="J1493" s="524" t="s">
        <v>2218</v>
      </c>
      <c r="K1493" s="527" t="s">
        <v>3990</v>
      </c>
      <c r="L1493" s="524" t="s">
        <v>1924</v>
      </c>
      <c r="M1493" s="527"/>
      <c r="N1493" s="524" t="s">
        <v>1924</v>
      </c>
      <c r="O1493" s="527"/>
      <c r="P1493" s="524" t="s">
        <v>1924</v>
      </c>
      <c r="Q1493" s="527"/>
      <c r="R1493" s="524" t="s">
        <v>1924</v>
      </c>
      <c r="S1493" s="527"/>
      <c r="T1493" s="524" t="s">
        <v>2733</v>
      </c>
      <c r="U1493" s="527" t="s">
        <v>3956</v>
      </c>
      <c r="V1493" s="524" t="s">
        <v>1924</v>
      </c>
      <c r="W1493" s="527"/>
      <c r="X1493" s="524" t="s">
        <v>1924</v>
      </c>
      <c r="Y1493" s="527"/>
      <c r="Z1493" s="528"/>
      <c r="AA1493" s="528" t="s">
        <v>3973</v>
      </c>
      <c r="AB1493" s="528"/>
      <c r="AC1493" s="528"/>
      <c r="AD1493" s="528"/>
      <c r="AE1493" s="528"/>
      <c r="AF1493" s="528"/>
      <c r="AG1493" s="528"/>
      <c r="AH1493" s="528"/>
      <c r="AI1493" s="529" t="s">
        <v>2538</v>
      </c>
      <c r="AJ1493" s="529" t="s">
        <v>2538</v>
      </c>
      <c r="AK1493" s="523" t="s">
        <v>4521</v>
      </c>
      <c r="AL1493" s="523" t="s">
        <v>4529</v>
      </c>
    </row>
    <row r="1494" spans="1:38" ht="17.25" customHeight="1">
      <c r="A1494" s="518" t="str">
        <f t="shared" si="23"/>
        <v xml:space="preserve">A04AR319-00010 Finishing Work Door &amp; Window Work Ballistic Resistant Door w/ Steel Frame (UoM: EA) Fire Protective Rating: 2-hrs, Double Door     w/ Hardware &amp; Accessories  </v>
      </c>
      <c r="B1494" s="523" t="s">
        <v>4530</v>
      </c>
      <c r="C1494" s="523"/>
      <c r="D1494" s="524" t="s">
        <v>3559</v>
      </c>
      <c r="E1494" s="525" t="s">
        <v>3560</v>
      </c>
      <c r="F1494" s="524" t="s">
        <v>2497</v>
      </c>
      <c r="G1494" s="525" t="s">
        <v>3952</v>
      </c>
      <c r="H1494" s="524" t="s">
        <v>4519</v>
      </c>
      <c r="I1494" s="525" t="s">
        <v>4520</v>
      </c>
      <c r="J1494" s="524" t="s">
        <v>2221</v>
      </c>
      <c r="K1494" s="527" t="s">
        <v>3992</v>
      </c>
      <c r="L1494" s="524" t="s">
        <v>1924</v>
      </c>
      <c r="M1494" s="527"/>
      <c r="N1494" s="524" t="s">
        <v>1924</v>
      </c>
      <c r="O1494" s="527"/>
      <c r="P1494" s="524" t="s">
        <v>1924</v>
      </c>
      <c r="Q1494" s="527"/>
      <c r="R1494" s="524" t="s">
        <v>1924</v>
      </c>
      <c r="S1494" s="527"/>
      <c r="T1494" s="524" t="s">
        <v>2733</v>
      </c>
      <c r="U1494" s="527" t="s">
        <v>3956</v>
      </c>
      <c r="V1494" s="524" t="s">
        <v>1924</v>
      </c>
      <c r="W1494" s="527"/>
      <c r="X1494" s="524" t="s">
        <v>1924</v>
      </c>
      <c r="Y1494" s="527"/>
      <c r="Z1494" s="528"/>
      <c r="AA1494" s="528" t="s">
        <v>3973</v>
      </c>
      <c r="AB1494" s="528"/>
      <c r="AC1494" s="528"/>
      <c r="AD1494" s="528"/>
      <c r="AE1494" s="528"/>
      <c r="AF1494" s="528"/>
      <c r="AG1494" s="528"/>
      <c r="AH1494" s="528"/>
      <c r="AI1494" s="529" t="s">
        <v>2538</v>
      </c>
      <c r="AJ1494" s="529" t="s">
        <v>2538</v>
      </c>
      <c r="AK1494" s="523" t="s">
        <v>4521</v>
      </c>
      <c r="AL1494" s="523" t="s">
        <v>4530</v>
      </c>
    </row>
    <row r="1495" spans="1:38" ht="17.25" customHeight="1">
      <c r="A1495" s="518" t="str">
        <f t="shared" si="23"/>
        <v xml:space="preserve">A04AR319-00011 Finishing Work Door &amp; Window Work Ballistic Resistant Door w/ Steel Frame (UoM: EA) Fire Protective Rating: 3-hrs, Single Door     w/ Hardware &amp; Accessories  </v>
      </c>
      <c r="B1495" s="523" t="s">
        <v>4531</v>
      </c>
      <c r="C1495" s="523"/>
      <c r="D1495" s="524" t="s">
        <v>3559</v>
      </c>
      <c r="E1495" s="525" t="s">
        <v>3560</v>
      </c>
      <c r="F1495" s="524" t="s">
        <v>2497</v>
      </c>
      <c r="G1495" s="525" t="s">
        <v>3952</v>
      </c>
      <c r="H1495" s="524" t="s">
        <v>4519</v>
      </c>
      <c r="I1495" s="525" t="s">
        <v>4520</v>
      </c>
      <c r="J1495" s="524" t="s">
        <v>3994</v>
      </c>
      <c r="K1495" s="527" t="s">
        <v>4532</v>
      </c>
      <c r="L1495" s="524" t="s">
        <v>1924</v>
      </c>
      <c r="M1495" s="527"/>
      <c r="N1495" s="524" t="s">
        <v>1924</v>
      </c>
      <c r="O1495" s="527"/>
      <c r="P1495" s="524" t="s">
        <v>1924</v>
      </c>
      <c r="Q1495" s="527"/>
      <c r="R1495" s="524" t="s">
        <v>1924</v>
      </c>
      <c r="S1495" s="527"/>
      <c r="T1495" s="524" t="s">
        <v>2733</v>
      </c>
      <c r="U1495" s="527" t="s">
        <v>3956</v>
      </c>
      <c r="V1495" s="524" t="s">
        <v>1924</v>
      </c>
      <c r="W1495" s="527"/>
      <c r="X1495" s="524" t="s">
        <v>1924</v>
      </c>
      <c r="Y1495" s="527"/>
      <c r="Z1495" s="528"/>
      <c r="AA1495" s="528" t="s">
        <v>3973</v>
      </c>
      <c r="AB1495" s="528"/>
      <c r="AC1495" s="528"/>
      <c r="AD1495" s="528"/>
      <c r="AE1495" s="528"/>
      <c r="AF1495" s="528"/>
      <c r="AG1495" s="528"/>
      <c r="AH1495" s="528"/>
      <c r="AI1495" s="529" t="s">
        <v>2538</v>
      </c>
      <c r="AJ1495" s="529" t="s">
        <v>2538</v>
      </c>
      <c r="AK1495" s="523" t="s">
        <v>4521</v>
      </c>
      <c r="AL1495" s="523" t="s">
        <v>4531</v>
      </c>
    </row>
    <row r="1496" spans="1:38" ht="17.25" customHeight="1">
      <c r="A1496" s="518" t="str">
        <f t="shared" si="23"/>
        <v xml:space="preserve">A04AR319-00012 Finishing Work Door &amp; Window Work Ballistic Resistant Door w/ Steel Frame (UoM: EA) Fire Protective Rating: 3-hrs, Double Door     w/ Hardware &amp; Accessories  </v>
      </c>
      <c r="B1496" s="523" t="s">
        <v>4533</v>
      </c>
      <c r="C1496" s="523"/>
      <c r="D1496" s="524" t="s">
        <v>3559</v>
      </c>
      <c r="E1496" s="525" t="s">
        <v>3560</v>
      </c>
      <c r="F1496" s="524" t="s">
        <v>2497</v>
      </c>
      <c r="G1496" s="525" t="s">
        <v>3952</v>
      </c>
      <c r="H1496" s="524" t="s">
        <v>4519</v>
      </c>
      <c r="I1496" s="525" t="s">
        <v>4520</v>
      </c>
      <c r="J1496" s="524" t="s">
        <v>3997</v>
      </c>
      <c r="K1496" s="527" t="s">
        <v>4534</v>
      </c>
      <c r="L1496" s="524" t="s">
        <v>1924</v>
      </c>
      <c r="M1496" s="527"/>
      <c r="N1496" s="524" t="s">
        <v>1924</v>
      </c>
      <c r="O1496" s="527"/>
      <c r="P1496" s="524" t="s">
        <v>1924</v>
      </c>
      <c r="Q1496" s="527"/>
      <c r="R1496" s="524" t="s">
        <v>1924</v>
      </c>
      <c r="S1496" s="527"/>
      <c r="T1496" s="524" t="s">
        <v>2733</v>
      </c>
      <c r="U1496" s="527" t="s">
        <v>3956</v>
      </c>
      <c r="V1496" s="524" t="s">
        <v>1924</v>
      </c>
      <c r="W1496" s="527"/>
      <c r="X1496" s="524" t="s">
        <v>1924</v>
      </c>
      <c r="Y1496" s="527"/>
      <c r="Z1496" s="528"/>
      <c r="AA1496" s="528" t="s">
        <v>3973</v>
      </c>
      <c r="AB1496" s="528"/>
      <c r="AC1496" s="528"/>
      <c r="AD1496" s="528"/>
      <c r="AE1496" s="528"/>
      <c r="AF1496" s="528"/>
      <c r="AG1496" s="528"/>
      <c r="AH1496" s="528"/>
      <c r="AI1496" s="529" t="s">
        <v>2538</v>
      </c>
      <c r="AJ1496" s="529" t="s">
        <v>2538</v>
      </c>
      <c r="AK1496" s="523" t="s">
        <v>4521</v>
      </c>
      <c r="AL1496" s="523" t="s">
        <v>4533</v>
      </c>
    </row>
    <row r="1497" spans="1:38" ht="17.25" customHeight="1">
      <c r="A1497" s="518" t="str">
        <f t="shared" si="23"/>
        <v xml:space="preserve">A04AR320-00001 Finishing Work Door &amp; Window Work Ballistic Resistant Door w/ Steel Frame, Panic Bar (UoM: M2) Fire Protective Rating: N/A     w/ Hardware &amp; Accessories  </v>
      </c>
      <c r="B1497" s="523" t="s">
        <v>4535</v>
      </c>
      <c r="C1497" s="523"/>
      <c r="D1497" s="524" t="s">
        <v>3559</v>
      </c>
      <c r="E1497" s="525" t="s">
        <v>3560</v>
      </c>
      <c r="F1497" s="524" t="s">
        <v>2497</v>
      </c>
      <c r="G1497" s="525" t="s">
        <v>3952</v>
      </c>
      <c r="H1497" s="524" t="s">
        <v>4536</v>
      </c>
      <c r="I1497" s="525" t="s">
        <v>4537</v>
      </c>
      <c r="J1497" s="524" t="s">
        <v>2061</v>
      </c>
      <c r="K1497" s="527" t="s">
        <v>4414</v>
      </c>
      <c r="L1497" s="524" t="s">
        <v>1924</v>
      </c>
      <c r="M1497" s="527"/>
      <c r="N1497" s="524" t="s">
        <v>1924</v>
      </c>
      <c r="O1497" s="527"/>
      <c r="P1497" s="524" t="s">
        <v>1924</v>
      </c>
      <c r="Q1497" s="527"/>
      <c r="R1497" s="524" t="s">
        <v>1924</v>
      </c>
      <c r="S1497" s="527"/>
      <c r="T1497" s="524" t="s">
        <v>2733</v>
      </c>
      <c r="U1497" s="527" t="s">
        <v>3956</v>
      </c>
      <c r="V1497" s="524" t="s">
        <v>1924</v>
      </c>
      <c r="W1497" s="527"/>
      <c r="X1497" s="524" t="s">
        <v>1924</v>
      </c>
      <c r="Y1497" s="527"/>
      <c r="Z1497" s="528"/>
      <c r="AA1497" s="528"/>
      <c r="AB1497" s="528"/>
      <c r="AC1497" s="528"/>
      <c r="AD1497" s="528"/>
      <c r="AE1497" s="528"/>
      <c r="AF1497" s="528"/>
      <c r="AG1497" s="528"/>
      <c r="AH1497" s="528"/>
      <c r="AI1497" s="529" t="s">
        <v>1792</v>
      </c>
      <c r="AJ1497" s="529" t="s">
        <v>1792</v>
      </c>
      <c r="AK1497" s="523" t="s">
        <v>4538</v>
      </c>
      <c r="AL1497" s="523" t="s">
        <v>4535</v>
      </c>
    </row>
    <row r="1498" spans="1:38" ht="17.25" customHeight="1">
      <c r="A1498" s="518" t="str">
        <f t="shared" si="23"/>
        <v xml:space="preserve">A04AR320-00002 Finishing Work Door &amp; Window Work Ballistic Resistant Door w/ Steel Frame, Panic Bar (UoM: M2) Fire Protective Rating: 0.5-hr     w/ Hardware &amp; Accessories  </v>
      </c>
      <c r="B1498" s="523" t="s">
        <v>4539</v>
      </c>
      <c r="C1498" s="523"/>
      <c r="D1498" s="524" t="s">
        <v>3559</v>
      </c>
      <c r="E1498" s="525" t="s">
        <v>3560</v>
      </c>
      <c r="F1498" s="524" t="s">
        <v>2497</v>
      </c>
      <c r="G1498" s="525" t="s">
        <v>3952</v>
      </c>
      <c r="H1498" s="524" t="s">
        <v>4536</v>
      </c>
      <c r="I1498" s="525" t="s">
        <v>4537</v>
      </c>
      <c r="J1498" s="524" t="s">
        <v>2112</v>
      </c>
      <c r="K1498" s="527" t="s">
        <v>4417</v>
      </c>
      <c r="L1498" s="524" t="s">
        <v>1924</v>
      </c>
      <c r="M1498" s="527"/>
      <c r="N1498" s="524" t="s">
        <v>1924</v>
      </c>
      <c r="O1498" s="527"/>
      <c r="P1498" s="524" t="s">
        <v>1924</v>
      </c>
      <c r="Q1498" s="527"/>
      <c r="R1498" s="524" t="s">
        <v>1924</v>
      </c>
      <c r="S1498" s="527"/>
      <c r="T1498" s="524" t="s">
        <v>2733</v>
      </c>
      <c r="U1498" s="527" t="s">
        <v>3956</v>
      </c>
      <c r="V1498" s="524" t="s">
        <v>1924</v>
      </c>
      <c r="W1498" s="527"/>
      <c r="X1498" s="524" t="s">
        <v>1924</v>
      </c>
      <c r="Y1498" s="527"/>
      <c r="Z1498" s="528"/>
      <c r="AA1498" s="528"/>
      <c r="AB1498" s="528"/>
      <c r="AC1498" s="528"/>
      <c r="AD1498" s="528"/>
      <c r="AE1498" s="528"/>
      <c r="AF1498" s="528"/>
      <c r="AG1498" s="528"/>
      <c r="AH1498" s="528"/>
      <c r="AI1498" s="529" t="s">
        <v>1792</v>
      </c>
      <c r="AJ1498" s="529" t="s">
        <v>1792</v>
      </c>
      <c r="AK1498" s="523" t="s">
        <v>4538</v>
      </c>
      <c r="AL1498" s="523" t="s">
        <v>4539</v>
      </c>
    </row>
    <row r="1499" spans="1:38" ht="17.25" customHeight="1">
      <c r="A1499" s="518" t="str">
        <f t="shared" si="23"/>
        <v xml:space="preserve">A04AR320-00003 Finishing Work Door &amp; Window Work Ballistic Resistant Door w/ Steel Frame, Panic Bar (UoM: M2) Fire Protective Rating: 1-hr     w/ Hardware &amp; Accessories  </v>
      </c>
      <c r="B1499" s="523" t="s">
        <v>4540</v>
      </c>
      <c r="C1499" s="523"/>
      <c r="D1499" s="524" t="s">
        <v>3559</v>
      </c>
      <c r="E1499" s="525" t="s">
        <v>3560</v>
      </c>
      <c r="F1499" s="524" t="s">
        <v>2497</v>
      </c>
      <c r="G1499" s="525" t="s">
        <v>3952</v>
      </c>
      <c r="H1499" s="524" t="s">
        <v>4536</v>
      </c>
      <c r="I1499" s="525" t="s">
        <v>4537</v>
      </c>
      <c r="J1499" s="524" t="s">
        <v>2150</v>
      </c>
      <c r="K1499" s="527" t="s">
        <v>4419</v>
      </c>
      <c r="L1499" s="524" t="s">
        <v>1924</v>
      </c>
      <c r="M1499" s="527"/>
      <c r="N1499" s="524" t="s">
        <v>1924</v>
      </c>
      <c r="O1499" s="527"/>
      <c r="P1499" s="524" t="s">
        <v>1924</v>
      </c>
      <c r="Q1499" s="527"/>
      <c r="R1499" s="524" t="s">
        <v>1924</v>
      </c>
      <c r="S1499" s="527"/>
      <c r="T1499" s="524" t="s">
        <v>2733</v>
      </c>
      <c r="U1499" s="527" t="s">
        <v>3956</v>
      </c>
      <c r="V1499" s="524" t="s">
        <v>1924</v>
      </c>
      <c r="W1499" s="527"/>
      <c r="X1499" s="524" t="s">
        <v>1924</v>
      </c>
      <c r="Y1499" s="527"/>
      <c r="Z1499" s="528"/>
      <c r="AA1499" s="528"/>
      <c r="AB1499" s="528"/>
      <c r="AC1499" s="528"/>
      <c r="AD1499" s="528"/>
      <c r="AE1499" s="528"/>
      <c r="AF1499" s="528"/>
      <c r="AG1499" s="528"/>
      <c r="AH1499" s="528"/>
      <c r="AI1499" s="529" t="s">
        <v>1792</v>
      </c>
      <c r="AJ1499" s="529" t="s">
        <v>1792</v>
      </c>
      <c r="AK1499" s="523" t="s">
        <v>4538</v>
      </c>
      <c r="AL1499" s="523" t="s">
        <v>4540</v>
      </c>
    </row>
    <row r="1500" spans="1:38" s="557" customFormat="1" ht="17.25" customHeight="1">
      <c r="A1500" s="518" t="str">
        <f t="shared" si="23"/>
        <v xml:space="preserve">A04AR320-00004 Finishing Work Door &amp; Window Work Ballistic Resistant Door w/ Steel Frame, Panic Bar (UoM: M2) Fire Protective Rating: 1.5-hrs     w/ Hardware &amp; Accessories  </v>
      </c>
      <c r="B1500" s="523" t="s">
        <v>4541</v>
      </c>
      <c r="C1500" s="523"/>
      <c r="D1500" s="524" t="s">
        <v>3559</v>
      </c>
      <c r="E1500" s="525" t="s">
        <v>3560</v>
      </c>
      <c r="F1500" s="524" t="s">
        <v>2497</v>
      </c>
      <c r="G1500" s="525" t="s">
        <v>3952</v>
      </c>
      <c r="H1500" s="524" t="s">
        <v>4536</v>
      </c>
      <c r="I1500" s="525" t="s">
        <v>4537</v>
      </c>
      <c r="J1500" s="524" t="s">
        <v>2206</v>
      </c>
      <c r="K1500" s="527" t="s">
        <v>4513</v>
      </c>
      <c r="L1500" s="524" t="s">
        <v>1924</v>
      </c>
      <c r="M1500" s="527"/>
      <c r="N1500" s="524" t="s">
        <v>1924</v>
      </c>
      <c r="O1500" s="527"/>
      <c r="P1500" s="524" t="s">
        <v>1924</v>
      </c>
      <c r="Q1500" s="527"/>
      <c r="R1500" s="524" t="s">
        <v>1924</v>
      </c>
      <c r="S1500" s="527"/>
      <c r="T1500" s="524" t="s">
        <v>2733</v>
      </c>
      <c r="U1500" s="527" t="s">
        <v>3956</v>
      </c>
      <c r="V1500" s="524" t="s">
        <v>1924</v>
      </c>
      <c r="W1500" s="527"/>
      <c r="X1500" s="524" t="s">
        <v>1924</v>
      </c>
      <c r="Y1500" s="527"/>
      <c r="Z1500" s="528"/>
      <c r="AA1500" s="528"/>
      <c r="AB1500" s="528"/>
      <c r="AC1500" s="528"/>
      <c r="AD1500" s="528"/>
      <c r="AE1500" s="528"/>
      <c r="AF1500" s="528"/>
      <c r="AG1500" s="528"/>
      <c r="AH1500" s="528"/>
      <c r="AI1500" s="529" t="s">
        <v>1792</v>
      </c>
      <c r="AJ1500" s="529" t="s">
        <v>1792</v>
      </c>
      <c r="AK1500" s="523" t="s">
        <v>4538</v>
      </c>
      <c r="AL1500" s="523" t="s">
        <v>4541</v>
      </c>
    </row>
    <row r="1501" spans="1:38" ht="17.25" customHeight="1">
      <c r="A1501" s="518" t="str">
        <f t="shared" si="23"/>
        <v xml:space="preserve">A04AR320-00005 Finishing Work Door &amp; Window Work Ballistic Resistant Door w/ Steel Frame, Panic Bar (UoM: M2) Fire Protective Rating: 2-hrs     w/ Hardware &amp; Accessories  </v>
      </c>
      <c r="B1501" s="523" t="s">
        <v>4542</v>
      </c>
      <c r="C1501" s="523"/>
      <c r="D1501" s="524" t="s">
        <v>3559</v>
      </c>
      <c r="E1501" s="525" t="s">
        <v>3560</v>
      </c>
      <c r="F1501" s="524" t="s">
        <v>2497</v>
      </c>
      <c r="G1501" s="525" t="s">
        <v>3952</v>
      </c>
      <c r="H1501" s="524" t="s">
        <v>4536</v>
      </c>
      <c r="I1501" s="525" t="s">
        <v>4537</v>
      </c>
      <c r="J1501" s="524" t="s">
        <v>2215</v>
      </c>
      <c r="K1501" s="527" t="s">
        <v>4515</v>
      </c>
      <c r="L1501" s="524" t="s">
        <v>1924</v>
      </c>
      <c r="M1501" s="527"/>
      <c r="N1501" s="524" t="s">
        <v>1924</v>
      </c>
      <c r="O1501" s="527"/>
      <c r="P1501" s="524" t="s">
        <v>1924</v>
      </c>
      <c r="Q1501" s="527"/>
      <c r="R1501" s="524" t="s">
        <v>1924</v>
      </c>
      <c r="S1501" s="527"/>
      <c r="T1501" s="524" t="s">
        <v>2733</v>
      </c>
      <c r="U1501" s="527" t="s">
        <v>3956</v>
      </c>
      <c r="V1501" s="524" t="s">
        <v>1924</v>
      </c>
      <c r="W1501" s="527"/>
      <c r="X1501" s="524" t="s">
        <v>1924</v>
      </c>
      <c r="Y1501" s="527"/>
      <c r="Z1501" s="528"/>
      <c r="AA1501" s="528"/>
      <c r="AB1501" s="528"/>
      <c r="AC1501" s="528"/>
      <c r="AD1501" s="528"/>
      <c r="AE1501" s="528"/>
      <c r="AF1501" s="528"/>
      <c r="AG1501" s="528"/>
      <c r="AH1501" s="528"/>
      <c r="AI1501" s="529" t="s">
        <v>1792</v>
      </c>
      <c r="AJ1501" s="529" t="s">
        <v>1792</v>
      </c>
      <c r="AK1501" s="523" t="s">
        <v>4538</v>
      </c>
      <c r="AL1501" s="523" t="s">
        <v>4542</v>
      </c>
    </row>
    <row r="1502" spans="1:38" ht="17.25" customHeight="1">
      <c r="A1502" s="518" t="str">
        <f t="shared" si="23"/>
        <v xml:space="preserve">A04AR320-00006 Finishing Work Door &amp; Window Work Ballistic Resistant Door w/ Steel Frame, Panic Bar (UoM: M2) Fire Protective Rating: 3-hrs     w/ Hardware &amp; Accessories  </v>
      </c>
      <c r="B1502" s="523" t="s">
        <v>4543</v>
      </c>
      <c r="C1502" s="523"/>
      <c r="D1502" s="524" t="s">
        <v>3559</v>
      </c>
      <c r="E1502" s="525" t="s">
        <v>3560</v>
      </c>
      <c r="F1502" s="524" t="s">
        <v>2497</v>
      </c>
      <c r="G1502" s="525" t="s">
        <v>3952</v>
      </c>
      <c r="H1502" s="524" t="s">
        <v>4536</v>
      </c>
      <c r="I1502" s="525" t="s">
        <v>4537</v>
      </c>
      <c r="J1502" s="524" t="s">
        <v>3967</v>
      </c>
      <c r="K1502" s="527" t="s">
        <v>4517</v>
      </c>
      <c r="L1502" s="524" t="s">
        <v>1924</v>
      </c>
      <c r="M1502" s="527"/>
      <c r="N1502" s="524" t="s">
        <v>1924</v>
      </c>
      <c r="O1502" s="527"/>
      <c r="P1502" s="524" t="s">
        <v>1924</v>
      </c>
      <c r="Q1502" s="527"/>
      <c r="R1502" s="524" t="s">
        <v>1924</v>
      </c>
      <c r="S1502" s="527"/>
      <c r="T1502" s="524" t="s">
        <v>2733</v>
      </c>
      <c r="U1502" s="527" t="s">
        <v>3956</v>
      </c>
      <c r="V1502" s="524" t="s">
        <v>1924</v>
      </c>
      <c r="W1502" s="527"/>
      <c r="X1502" s="524" t="s">
        <v>1924</v>
      </c>
      <c r="Y1502" s="527"/>
      <c r="Z1502" s="528"/>
      <c r="AA1502" s="528"/>
      <c r="AB1502" s="528"/>
      <c r="AC1502" s="528"/>
      <c r="AD1502" s="528"/>
      <c r="AE1502" s="528"/>
      <c r="AF1502" s="528"/>
      <c r="AG1502" s="528"/>
      <c r="AH1502" s="528"/>
      <c r="AI1502" s="529" t="s">
        <v>1792</v>
      </c>
      <c r="AJ1502" s="529" t="s">
        <v>1792</v>
      </c>
      <c r="AK1502" s="523" t="s">
        <v>4538</v>
      </c>
      <c r="AL1502" s="523" t="s">
        <v>4543</v>
      </c>
    </row>
    <row r="1503" spans="1:38" ht="17.25" customHeight="1">
      <c r="A1503" s="518" t="str">
        <f t="shared" si="23"/>
        <v xml:space="preserve">A04AR321-00001 Finishing Work Door &amp; Window Work Ballistic Resistant Door w/ Steel Frame, Panic Bar (UoM: EA) Fire Protective Rating: N/A, Single Door     w/ Hardware &amp; Accessories  </v>
      </c>
      <c r="B1503" s="523" t="s">
        <v>4544</v>
      </c>
      <c r="C1503" s="523"/>
      <c r="D1503" s="524" t="s">
        <v>3559</v>
      </c>
      <c r="E1503" s="525" t="s">
        <v>3560</v>
      </c>
      <c r="F1503" s="524" t="s">
        <v>2497</v>
      </c>
      <c r="G1503" s="525" t="s">
        <v>3952</v>
      </c>
      <c r="H1503" s="524" t="s">
        <v>4545</v>
      </c>
      <c r="I1503" s="525" t="s">
        <v>4546</v>
      </c>
      <c r="J1503" s="524" t="s">
        <v>2064</v>
      </c>
      <c r="K1503" s="527" t="s">
        <v>3972</v>
      </c>
      <c r="L1503" s="524" t="s">
        <v>1924</v>
      </c>
      <c r="M1503" s="527"/>
      <c r="N1503" s="524" t="s">
        <v>1924</v>
      </c>
      <c r="O1503" s="527"/>
      <c r="P1503" s="524" t="s">
        <v>1924</v>
      </c>
      <c r="Q1503" s="527"/>
      <c r="R1503" s="524" t="s">
        <v>1924</v>
      </c>
      <c r="S1503" s="527"/>
      <c r="T1503" s="524" t="s">
        <v>2733</v>
      </c>
      <c r="U1503" s="527" t="s">
        <v>3956</v>
      </c>
      <c r="V1503" s="524" t="s">
        <v>1924</v>
      </c>
      <c r="W1503" s="527"/>
      <c r="X1503" s="524" t="s">
        <v>1924</v>
      </c>
      <c r="Y1503" s="527"/>
      <c r="Z1503" s="528"/>
      <c r="AA1503" s="528" t="s">
        <v>3973</v>
      </c>
      <c r="AB1503" s="528"/>
      <c r="AC1503" s="528"/>
      <c r="AD1503" s="528"/>
      <c r="AE1503" s="528"/>
      <c r="AF1503" s="528"/>
      <c r="AG1503" s="528"/>
      <c r="AH1503" s="528"/>
      <c r="AI1503" s="529" t="s">
        <v>2538</v>
      </c>
      <c r="AJ1503" s="529" t="s">
        <v>2538</v>
      </c>
      <c r="AK1503" s="523" t="s">
        <v>4547</v>
      </c>
      <c r="AL1503" s="523" t="s">
        <v>4544</v>
      </c>
    </row>
    <row r="1504" spans="1:38" ht="17.25" customHeight="1">
      <c r="A1504" s="518" t="str">
        <f t="shared" si="23"/>
        <v xml:space="preserve">A04AR321-00002 Finishing Work Door &amp; Window Work Ballistic Resistant Door w/ Steel Frame, Panic Bar (UoM: EA) Fire Protective Rating: N/A, Double Door     w/ Hardware &amp; Accessories  </v>
      </c>
      <c r="B1504" s="523" t="s">
        <v>4548</v>
      </c>
      <c r="C1504" s="523"/>
      <c r="D1504" s="524" t="s">
        <v>3559</v>
      </c>
      <c r="E1504" s="525" t="s">
        <v>3560</v>
      </c>
      <c r="F1504" s="524" t="s">
        <v>2497</v>
      </c>
      <c r="G1504" s="525" t="s">
        <v>3952</v>
      </c>
      <c r="H1504" s="524" t="s">
        <v>4545</v>
      </c>
      <c r="I1504" s="525" t="s">
        <v>4546</v>
      </c>
      <c r="J1504" s="524" t="s">
        <v>2109</v>
      </c>
      <c r="K1504" s="527" t="s">
        <v>3976</v>
      </c>
      <c r="L1504" s="524" t="s">
        <v>1924</v>
      </c>
      <c r="M1504" s="527"/>
      <c r="N1504" s="524" t="s">
        <v>1924</v>
      </c>
      <c r="O1504" s="527"/>
      <c r="P1504" s="524" t="s">
        <v>1924</v>
      </c>
      <c r="Q1504" s="527"/>
      <c r="R1504" s="524" t="s">
        <v>1924</v>
      </c>
      <c r="S1504" s="527"/>
      <c r="T1504" s="524" t="s">
        <v>2733</v>
      </c>
      <c r="U1504" s="527" t="s">
        <v>3956</v>
      </c>
      <c r="V1504" s="524" t="s">
        <v>1924</v>
      </c>
      <c r="W1504" s="527"/>
      <c r="X1504" s="524" t="s">
        <v>1924</v>
      </c>
      <c r="Y1504" s="527"/>
      <c r="Z1504" s="528"/>
      <c r="AA1504" s="528" t="s">
        <v>3973</v>
      </c>
      <c r="AB1504" s="528"/>
      <c r="AC1504" s="528"/>
      <c r="AD1504" s="528"/>
      <c r="AE1504" s="528"/>
      <c r="AF1504" s="528"/>
      <c r="AG1504" s="528"/>
      <c r="AH1504" s="528"/>
      <c r="AI1504" s="529" t="s">
        <v>2538</v>
      </c>
      <c r="AJ1504" s="529" t="s">
        <v>2538</v>
      </c>
      <c r="AK1504" s="523" t="s">
        <v>4547</v>
      </c>
      <c r="AL1504" s="523" t="s">
        <v>4548</v>
      </c>
    </row>
    <row r="1505" spans="1:38" s="534" customFormat="1" ht="17.25" customHeight="1">
      <c r="A1505" s="518" t="str">
        <f t="shared" si="23"/>
        <v xml:space="preserve">A04AR321-00003 Finishing Work Door &amp; Window Work Ballistic Resistant Door w/ Steel Frame, Panic Bar (UoM: EA) Fire Protective Rating: 0.5-hr, Single Door     w/ Hardware &amp; Accessories  </v>
      </c>
      <c r="B1505" s="523" t="s">
        <v>4549</v>
      </c>
      <c r="C1505" s="523"/>
      <c r="D1505" s="524" t="s">
        <v>3559</v>
      </c>
      <c r="E1505" s="525" t="s">
        <v>3560</v>
      </c>
      <c r="F1505" s="524" t="s">
        <v>2497</v>
      </c>
      <c r="G1505" s="525" t="s">
        <v>3952</v>
      </c>
      <c r="H1505" s="524" t="s">
        <v>4545</v>
      </c>
      <c r="I1505" s="525" t="s">
        <v>4546</v>
      </c>
      <c r="J1505" s="524" t="s">
        <v>2115</v>
      </c>
      <c r="K1505" s="527" t="s">
        <v>3978</v>
      </c>
      <c r="L1505" s="524" t="s">
        <v>1924</v>
      </c>
      <c r="M1505" s="527"/>
      <c r="N1505" s="524" t="s">
        <v>1924</v>
      </c>
      <c r="O1505" s="527"/>
      <c r="P1505" s="524" t="s">
        <v>1924</v>
      </c>
      <c r="Q1505" s="527"/>
      <c r="R1505" s="524" t="s">
        <v>1924</v>
      </c>
      <c r="S1505" s="527"/>
      <c r="T1505" s="524" t="s">
        <v>2733</v>
      </c>
      <c r="U1505" s="527" t="s">
        <v>3956</v>
      </c>
      <c r="V1505" s="524" t="s">
        <v>1924</v>
      </c>
      <c r="W1505" s="527"/>
      <c r="X1505" s="524" t="s">
        <v>1924</v>
      </c>
      <c r="Y1505" s="527"/>
      <c r="Z1505" s="528"/>
      <c r="AA1505" s="528" t="s">
        <v>3973</v>
      </c>
      <c r="AB1505" s="528"/>
      <c r="AC1505" s="528"/>
      <c r="AD1505" s="528"/>
      <c r="AE1505" s="528"/>
      <c r="AF1505" s="528"/>
      <c r="AG1505" s="528"/>
      <c r="AH1505" s="528"/>
      <c r="AI1505" s="529" t="s">
        <v>2538</v>
      </c>
      <c r="AJ1505" s="529" t="s">
        <v>2538</v>
      </c>
      <c r="AK1505" s="523" t="s">
        <v>4547</v>
      </c>
      <c r="AL1505" s="523" t="s">
        <v>4549</v>
      </c>
    </row>
    <row r="1506" spans="1:38" ht="17.25" customHeight="1">
      <c r="A1506" s="518" t="str">
        <f t="shared" si="23"/>
        <v xml:space="preserve">A04AR321-00004 Finishing Work Door &amp; Window Work Ballistic Resistant Door w/ Steel Frame, Panic Bar (UoM: EA) Fire Protective Rating: 0.5-hr, Double Door     w/ Hardware &amp; Accessories  </v>
      </c>
      <c r="B1506" s="523" t="s">
        <v>4550</v>
      </c>
      <c r="C1506" s="523"/>
      <c r="D1506" s="524" t="s">
        <v>3559</v>
      </c>
      <c r="E1506" s="525" t="s">
        <v>3560</v>
      </c>
      <c r="F1506" s="524" t="s">
        <v>2497</v>
      </c>
      <c r="G1506" s="525" t="s">
        <v>3952</v>
      </c>
      <c r="H1506" s="524" t="s">
        <v>4545</v>
      </c>
      <c r="I1506" s="525" t="s">
        <v>4546</v>
      </c>
      <c r="J1506" s="524" t="s">
        <v>2118</v>
      </c>
      <c r="K1506" s="527" t="s">
        <v>3980</v>
      </c>
      <c r="L1506" s="524" t="s">
        <v>1924</v>
      </c>
      <c r="M1506" s="527"/>
      <c r="N1506" s="524" t="s">
        <v>1924</v>
      </c>
      <c r="O1506" s="527"/>
      <c r="P1506" s="524" t="s">
        <v>1924</v>
      </c>
      <c r="Q1506" s="527"/>
      <c r="R1506" s="524" t="s">
        <v>1924</v>
      </c>
      <c r="S1506" s="527"/>
      <c r="T1506" s="524" t="s">
        <v>2733</v>
      </c>
      <c r="U1506" s="527" t="s">
        <v>3956</v>
      </c>
      <c r="V1506" s="524" t="s">
        <v>1924</v>
      </c>
      <c r="W1506" s="527"/>
      <c r="X1506" s="524" t="s">
        <v>1924</v>
      </c>
      <c r="Y1506" s="527"/>
      <c r="Z1506" s="528"/>
      <c r="AA1506" s="528" t="s">
        <v>3973</v>
      </c>
      <c r="AB1506" s="528"/>
      <c r="AC1506" s="528"/>
      <c r="AD1506" s="528"/>
      <c r="AE1506" s="528"/>
      <c r="AF1506" s="528"/>
      <c r="AG1506" s="528"/>
      <c r="AH1506" s="528"/>
      <c r="AI1506" s="529" t="s">
        <v>2538</v>
      </c>
      <c r="AJ1506" s="529" t="s">
        <v>2538</v>
      </c>
      <c r="AK1506" s="523" t="s">
        <v>4547</v>
      </c>
      <c r="AL1506" s="523" t="s">
        <v>4550</v>
      </c>
    </row>
    <row r="1507" spans="1:38" ht="17.25" customHeight="1">
      <c r="A1507" s="518" t="str">
        <f t="shared" si="23"/>
        <v xml:space="preserve">A04AR321-00005 Finishing Work Door &amp; Window Work Ballistic Resistant Door w/ Steel Frame, Panic Bar (UoM: EA) Fire Protective Rating: 1-hr, Single Door     w/ Hardware &amp; Accessories  </v>
      </c>
      <c r="B1507" s="523" t="s">
        <v>4551</v>
      </c>
      <c r="C1507" s="523"/>
      <c r="D1507" s="524" t="s">
        <v>3559</v>
      </c>
      <c r="E1507" s="525" t="s">
        <v>3560</v>
      </c>
      <c r="F1507" s="524" t="s">
        <v>2497</v>
      </c>
      <c r="G1507" s="525" t="s">
        <v>3952</v>
      </c>
      <c r="H1507" s="524" t="s">
        <v>4545</v>
      </c>
      <c r="I1507" s="525" t="s">
        <v>4546</v>
      </c>
      <c r="J1507" s="524" t="s">
        <v>2082</v>
      </c>
      <c r="K1507" s="527" t="s">
        <v>3982</v>
      </c>
      <c r="L1507" s="524" t="s">
        <v>1924</v>
      </c>
      <c r="M1507" s="527"/>
      <c r="N1507" s="524" t="s">
        <v>1924</v>
      </c>
      <c r="O1507" s="527"/>
      <c r="P1507" s="524" t="s">
        <v>1924</v>
      </c>
      <c r="Q1507" s="527"/>
      <c r="R1507" s="524" t="s">
        <v>1924</v>
      </c>
      <c r="S1507" s="527"/>
      <c r="T1507" s="524" t="s">
        <v>2733</v>
      </c>
      <c r="U1507" s="527" t="s">
        <v>3956</v>
      </c>
      <c r="V1507" s="524" t="s">
        <v>1924</v>
      </c>
      <c r="W1507" s="527"/>
      <c r="X1507" s="524" t="s">
        <v>1924</v>
      </c>
      <c r="Y1507" s="527"/>
      <c r="Z1507" s="528"/>
      <c r="AA1507" s="528" t="s">
        <v>3973</v>
      </c>
      <c r="AB1507" s="528"/>
      <c r="AC1507" s="528"/>
      <c r="AD1507" s="528"/>
      <c r="AE1507" s="528"/>
      <c r="AF1507" s="528"/>
      <c r="AG1507" s="528"/>
      <c r="AH1507" s="528"/>
      <c r="AI1507" s="529" t="s">
        <v>2538</v>
      </c>
      <c r="AJ1507" s="529" t="s">
        <v>2538</v>
      </c>
      <c r="AK1507" s="523" t="s">
        <v>4547</v>
      </c>
      <c r="AL1507" s="523" t="s">
        <v>4551</v>
      </c>
    </row>
    <row r="1508" spans="1:38" ht="17.25" customHeight="1">
      <c r="A1508" s="518" t="str">
        <f t="shared" si="23"/>
        <v xml:space="preserve">A04AR321-00006 Finishing Work Door &amp; Window Work Ballistic Resistant Door w/ Steel Frame, Panic Bar (UoM: EA) Fire Protective Rating: 1-hr, Double Door     w/ Hardware &amp; Accessories  </v>
      </c>
      <c r="B1508" s="523" t="s">
        <v>4552</v>
      </c>
      <c r="C1508" s="523"/>
      <c r="D1508" s="524" t="s">
        <v>3559</v>
      </c>
      <c r="E1508" s="525" t="s">
        <v>3560</v>
      </c>
      <c r="F1508" s="524" t="s">
        <v>2497</v>
      </c>
      <c r="G1508" s="525" t="s">
        <v>3952</v>
      </c>
      <c r="H1508" s="524" t="s">
        <v>4545</v>
      </c>
      <c r="I1508" s="525" t="s">
        <v>4546</v>
      </c>
      <c r="J1508" s="524" t="s">
        <v>2203</v>
      </c>
      <c r="K1508" s="527" t="s">
        <v>3984</v>
      </c>
      <c r="L1508" s="524" t="s">
        <v>1924</v>
      </c>
      <c r="M1508" s="527"/>
      <c r="N1508" s="524" t="s">
        <v>1924</v>
      </c>
      <c r="O1508" s="527"/>
      <c r="P1508" s="524" t="s">
        <v>1924</v>
      </c>
      <c r="Q1508" s="527"/>
      <c r="R1508" s="524" t="s">
        <v>1924</v>
      </c>
      <c r="S1508" s="527"/>
      <c r="T1508" s="524" t="s">
        <v>2733</v>
      </c>
      <c r="U1508" s="527" t="s">
        <v>3956</v>
      </c>
      <c r="V1508" s="524" t="s">
        <v>1924</v>
      </c>
      <c r="W1508" s="527"/>
      <c r="X1508" s="524" t="s">
        <v>1924</v>
      </c>
      <c r="Y1508" s="527"/>
      <c r="Z1508" s="528"/>
      <c r="AA1508" s="528" t="s">
        <v>3973</v>
      </c>
      <c r="AB1508" s="528"/>
      <c r="AC1508" s="528"/>
      <c r="AD1508" s="528"/>
      <c r="AE1508" s="528"/>
      <c r="AF1508" s="528"/>
      <c r="AG1508" s="528"/>
      <c r="AH1508" s="528"/>
      <c r="AI1508" s="529" t="s">
        <v>2538</v>
      </c>
      <c r="AJ1508" s="529" t="s">
        <v>2538</v>
      </c>
      <c r="AK1508" s="523" t="s">
        <v>4547</v>
      </c>
      <c r="AL1508" s="523" t="s">
        <v>4552</v>
      </c>
    </row>
    <row r="1509" spans="1:38" ht="17.25" customHeight="1">
      <c r="A1509" s="518" t="str">
        <f t="shared" si="23"/>
        <v xml:space="preserve">A04AR321-00007 Finishing Work Door &amp; Window Work Ballistic Resistant Door w/ Steel Frame, Panic Bar (UoM: EA) Fire Protective Rating: 1.5-hrs, Single Door     w/ Hardware &amp; Accessories  </v>
      </c>
      <c r="B1509" s="523" t="s">
        <v>4553</v>
      </c>
      <c r="C1509" s="523"/>
      <c r="D1509" s="524" t="s">
        <v>3559</v>
      </c>
      <c r="E1509" s="525" t="s">
        <v>3560</v>
      </c>
      <c r="F1509" s="524" t="s">
        <v>2497</v>
      </c>
      <c r="G1509" s="525" t="s">
        <v>3952</v>
      </c>
      <c r="H1509" s="524" t="s">
        <v>4545</v>
      </c>
      <c r="I1509" s="525" t="s">
        <v>4546</v>
      </c>
      <c r="J1509" s="524" t="s">
        <v>2209</v>
      </c>
      <c r="K1509" s="527" t="s">
        <v>3986</v>
      </c>
      <c r="L1509" s="524" t="s">
        <v>1924</v>
      </c>
      <c r="M1509" s="527"/>
      <c r="N1509" s="524" t="s">
        <v>1924</v>
      </c>
      <c r="O1509" s="527"/>
      <c r="P1509" s="524" t="s">
        <v>1924</v>
      </c>
      <c r="Q1509" s="527"/>
      <c r="R1509" s="524" t="s">
        <v>1924</v>
      </c>
      <c r="S1509" s="527"/>
      <c r="T1509" s="524" t="s">
        <v>2733</v>
      </c>
      <c r="U1509" s="527" t="s">
        <v>3956</v>
      </c>
      <c r="V1509" s="524" t="s">
        <v>1924</v>
      </c>
      <c r="W1509" s="527"/>
      <c r="X1509" s="524" t="s">
        <v>1924</v>
      </c>
      <c r="Y1509" s="527"/>
      <c r="Z1509" s="528"/>
      <c r="AA1509" s="528" t="s">
        <v>3973</v>
      </c>
      <c r="AB1509" s="528"/>
      <c r="AC1509" s="528"/>
      <c r="AD1509" s="528"/>
      <c r="AE1509" s="528"/>
      <c r="AF1509" s="528"/>
      <c r="AG1509" s="528"/>
      <c r="AH1509" s="528"/>
      <c r="AI1509" s="529" t="s">
        <v>2538</v>
      </c>
      <c r="AJ1509" s="529" t="s">
        <v>2538</v>
      </c>
      <c r="AK1509" s="523" t="s">
        <v>4547</v>
      </c>
      <c r="AL1509" s="523" t="s">
        <v>4553</v>
      </c>
    </row>
    <row r="1510" spans="1:38" ht="17.25" customHeight="1">
      <c r="A1510" s="518" t="str">
        <f t="shared" si="23"/>
        <v xml:space="preserve">A04AR321-00008 Finishing Work Door &amp; Window Work Ballistic Resistant Door w/ Steel Frame, Panic Bar (UoM: EA) Fire Protective Rating: 1.5-hrs, Double Door     w/ Hardware &amp; Accessories  </v>
      </c>
      <c r="B1510" s="523" t="s">
        <v>4554</v>
      </c>
      <c r="C1510" s="523"/>
      <c r="D1510" s="524" t="s">
        <v>3559</v>
      </c>
      <c r="E1510" s="525" t="s">
        <v>3560</v>
      </c>
      <c r="F1510" s="524" t="s">
        <v>2497</v>
      </c>
      <c r="G1510" s="525" t="s">
        <v>3952</v>
      </c>
      <c r="H1510" s="524" t="s">
        <v>4545</v>
      </c>
      <c r="I1510" s="525" t="s">
        <v>4546</v>
      </c>
      <c r="J1510" s="524" t="s">
        <v>2212</v>
      </c>
      <c r="K1510" s="527" t="s">
        <v>3988</v>
      </c>
      <c r="L1510" s="524" t="s">
        <v>1924</v>
      </c>
      <c r="M1510" s="527"/>
      <c r="N1510" s="524" t="s">
        <v>1924</v>
      </c>
      <c r="O1510" s="527"/>
      <c r="P1510" s="524" t="s">
        <v>1924</v>
      </c>
      <c r="Q1510" s="527"/>
      <c r="R1510" s="524" t="s">
        <v>1924</v>
      </c>
      <c r="S1510" s="527"/>
      <c r="T1510" s="524" t="s">
        <v>2733</v>
      </c>
      <c r="U1510" s="527" t="s">
        <v>3956</v>
      </c>
      <c r="V1510" s="524" t="s">
        <v>1924</v>
      </c>
      <c r="W1510" s="527"/>
      <c r="X1510" s="524" t="s">
        <v>1924</v>
      </c>
      <c r="Y1510" s="527"/>
      <c r="Z1510" s="528"/>
      <c r="AA1510" s="528" t="s">
        <v>3973</v>
      </c>
      <c r="AB1510" s="528"/>
      <c r="AC1510" s="528"/>
      <c r="AD1510" s="528"/>
      <c r="AE1510" s="528"/>
      <c r="AF1510" s="528"/>
      <c r="AG1510" s="528"/>
      <c r="AH1510" s="528"/>
      <c r="AI1510" s="529" t="s">
        <v>2538</v>
      </c>
      <c r="AJ1510" s="529" t="s">
        <v>2538</v>
      </c>
      <c r="AK1510" s="523" t="s">
        <v>4547</v>
      </c>
      <c r="AL1510" s="523" t="s">
        <v>4554</v>
      </c>
    </row>
    <row r="1511" spans="1:38" ht="17.25" customHeight="1">
      <c r="A1511" s="518" t="str">
        <f t="shared" si="23"/>
        <v xml:space="preserve">A04AR321-00009 Finishing Work Door &amp; Window Work Ballistic Resistant Door w/ Steel Frame, Panic Bar (UoM: EA) Fire Protective Rating: 2-hrs, Single Door     w/ Hardware &amp; Accessories  </v>
      </c>
      <c r="B1511" s="523" t="s">
        <v>4555</v>
      </c>
      <c r="C1511" s="523"/>
      <c r="D1511" s="524" t="s">
        <v>3559</v>
      </c>
      <c r="E1511" s="525" t="s">
        <v>3560</v>
      </c>
      <c r="F1511" s="524" t="s">
        <v>2497</v>
      </c>
      <c r="G1511" s="525" t="s">
        <v>3952</v>
      </c>
      <c r="H1511" s="524" t="s">
        <v>4545</v>
      </c>
      <c r="I1511" s="525" t="s">
        <v>4546</v>
      </c>
      <c r="J1511" s="524" t="s">
        <v>2218</v>
      </c>
      <c r="K1511" s="527" t="s">
        <v>3990</v>
      </c>
      <c r="L1511" s="524" t="s">
        <v>1924</v>
      </c>
      <c r="M1511" s="527"/>
      <c r="N1511" s="524" t="s">
        <v>1924</v>
      </c>
      <c r="O1511" s="527"/>
      <c r="P1511" s="524" t="s">
        <v>1924</v>
      </c>
      <c r="Q1511" s="527"/>
      <c r="R1511" s="524" t="s">
        <v>1924</v>
      </c>
      <c r="S1511" s="527"/>
      <c r="T1511" s="524" t="s">
        <v>2733</v>
      </c>
      <c r="U1511" s="527" t="s">
        <v>3956</v>
      </c>
      <c r="V1511" s="524" t="s">
        <v>1924</v>
      </c>
      <c r="W1511" s="527"/>
      <c r="X1511" s="524" t="s">
        <v>1924</v>
      </c>
      <c r="Y1511" s="527"/>
      <c r="Z1511" s="528"/>
      <c r="AA1511" s="528" t="s">
        <v>3973</v>
      </c>
      <c r="AB1511" s="528"/>
      <c r="AC1511" s="528"/>
      <c r="AD1511" s="528"/>
      <c r="AE1511" s="528"/>
      <c r="AF1511" s="528"/>
      <c r="AG1511" s="528"/>
      <c r="AH1511" s="528"/>
      <c r="AI1511" s="529" t="s">
        <v>2538</v>
      </c>
      <c r="AJ1511" s="529" t="s">
        <v>2538</v>
      </c>
      <c r="AK1511" s="523" t="s">
        <v>4547</v>
      </c>
      <c r="AL1511" s="523" t="s">
        <v>4555</v>
      </c>
    </row>
    <row r="1512" spans="1:38" ht="17.25" customHeight="1">
      <c r="A1512" s="518" t="str">
        <f t="shared" si="23"/>
        <v xml:space="preserve">A04AR321-00010 Finishing Work Door &amp; Window Work Ballistic Resistant Door w/ Steel Frame, Panic Bar (UoM: EA) Fire Protective Rating: 2-hrs, Double Door     w/ Hardware &amp; Accessories  </v>
      </c>
      <c r="B1512" s="523" t="s">
        <v>4556</v>
      </c>
      <c r="C1512" s="523"/>
      <c r="D1512" s="524" t="s">
        <v>3559</v>
      </c>
      <c r="E1512" s="525" t="s">
        <v>3560</v>
      </c>
      <c r="F1512" s="524" t="s">
        <v>2497</v>
      </c>
      <c r="G1512" s="525" t="s">
        <v>3952</v>
      </c>
      <c r="H1512" s="524" t="s">
        <v>4545</v>
      </c>
      <c r="I1512" s="525" t="s">
        <v>4546</v>
      </c>
      <c r="J1512" s="524" t="s">
        <v>2221</v>
      </c>
      <c r="K1512" s="527" t="s">
        <v>3992</v>
      </c>
      <c r="L1512" s="524" t="s">
        <v>1924</v>
      </c>
      <c r="M1512" s="527"/>
      <c r="N1512" s="524" t="s">
        <v>1924</v>
      </c>
      <c r="O1512" s="527"/>
      <c r="P1512" s="524" t="s">
        <v>1924</v>
      </c>
      <c r="Q1512" s="527"/>
      <c r="R1512" s="524" t="s">
        <v>1924</v>
      </c>
      <c r="S1512" s="527"/>
      <c r="T1512" s="524" t="s">
        <v>2733</v>
      </c>
      <c r="U1512" s="527" t="s">
        <v>3956</v>
      </c>
      <c r="V1512" s="524" t="s">
        <v>1924</v>
      </c>
      <c r="W1512" s="527"/>
      <c r="X1512" s="524" t="s">
        <v>1924</v>
      </c>
      <c r="Y1512" s="527"/>
      <c r="Z1512" s="528"/>
      <c r="AA1512" s="528" t="s">
        <v>3973</v>
      </c>
      <c r="AB1512" s="528"/>
      <c r="AC1512" s="528"/>
      <c r="AD1512" s="528"/>
      <c r="AE1512" s="528"/>
      <c r="AF1512" s="528"/>
      <c r="AG1512" s="528"/>
      <c r="AH1512" s="528"/>
      <c r="AI1512" s="529" t="s">
        <v>2538</v>
      </c>
      <c r="AJ1512" s="529" t="s">
        <v>2538</v>
      </c>
      <c r="AK1512" s="523" t="s">
        <v>4547</v>
      </c>
      <c r="AL1512" s="523" t="s">
        <v>4556</v>
      </c>
    </row>
    <row r="1513" spans="1:38" ht="17.25" customHeight="1">
      <c r="A1513" s="518" t="str">
        <f t="shared" si="23"/>
        <v xml:space="preserve">A04AR321-00011 Finishing Work Door &amp; Window Work Ballistic Resistant Door w/ Steel Frame, Panic Bar (UoM: EA) Fire Protective Rating: 3-hrs, Single Door     w/ Hardware &amp; Accessories  </v>
      </c>
      <c r="B1513" s="523" t="s">
        <v>4557</v>
      </c>
      <c r="C1513" s="523"/>
      <c r="D1513" s="524" t="s">
        <v>3559</v>
      </c>
      <c r="E1513" s="525" t="s">
        <v>3560</v>
      </c>
      <c r="F1513" s="524" t="s">
        <v>2497</v>
      </c>
      <c r="G1513" s="525" t="s">
        <v>3952</v>
      </c>
      <c r="H1513" s="524" t="s">
        <v>4545</v>
      </c>
      <c r="I1513" s="525" t="s">
        <v>4546</v>
      </c>
      <c r="J1513" s="524" t="s">
        <v>3994</v>
      </c>
      <c r="K1513" s="527" t="s">
        <v>4532</v>
      </c>
      <c r="L1513" s="524" t="s">
        <v>1924</v>
      </c>
      <c r="M1513" s="527"/>
      <c r="N1513" s="524" t="s">
        <v>1924</v>
      </c>
      <c r="O1513" s="527"/>
      <c r="P1513" s="524" t="s">
        <v>1924</v>
      </c>
      <c r="Q1513" s="527"/>
      <c r="R1513" s="524" t="s">
        <v>1924</v>
      </c>
      <c r="S1513" s="527"/>
      <c r="T1513" s="524" t="s">
        <v>2733</v>
      </c>
      <c r="U1513" s="527" t="s">
        <v>3956</v>
      </c>
      <c r="V1513" s="524" t="s">
        <v>1924</v>
      </c>
      <c r="W1513" s="527"/>
      <c r="X1513" s="524" t="s">
        <v>1924</v>
      </c>
      <c r="Y1513" s="527"/>
      <c r="Z1513" s="528"/>
      <c r="AA1513" s="528" t="s">
        <v>3973</v>
      </c>
      <c r="AB1513" s="528"/>
      <c r="AC1513" s="528"/>
      <c r="AD1513" s="528"/>
      <c r="AE1513" s="528"/>
      <c r="AF1513" s="528"/>
      <c r="AG1513" s="528"/>
      <c r="AH1513" s="528"/>
      <c r="AI1513" s="529" t="s">
        <v>2538</v>
      </c>
      <c r="AJ1513" s="529" t="s">
        <v>2538</v>
      </c>
      <c r="AK1513" s="523" t="s">
        <v>4547</v>
      </c>
      <c r="AL1513" s="523" t="s">
        <v>4557</v>
      </c>
    </row>
    <row r="1514" spans="1:38" ht="17.25" customHeight="1">
      <c r="A1514" s="518" t="str">
        <f t="shared" si="23"/>
        <v xml:space="preserve">A04AR321-00012 Finishing Work Door &amp; Window Work Ballistic Resistant Door w/ Steel Frame, Panic Bar (UoM: EA) Fire Protective Rating: 3-hrs, Double Door     w/ Hardware &amp; Accessories  </v>
      </c>
      <c r="B1514" s="523" t="s">
        <v>4558</v>
      </c>
      <c r="C1514" s="523"/>
      <c r="D1514" s="524" t="s">
        <v>3559</v>
      </c>
      <c r="E1514" s="525" t="s">
        <v>3560</v>
      </c>
      <c r="F1514" s="524" t="s">
        <v>2497</v>
      </c>
      <c r="G1514" s="525" t="s">
        <v>3952</v>
      </c>
      <c r="H1514" s="524" t="s">
        <v>4545</v>
      </c>
      <c r="I1514" s="525" t="s">
        <v>4546</v>
      </c>
      <c r="J1514" s="524" t="s">
        <v>3997</v>
      </c>
      <c r="K1514" s="527" t="s">
        <v>4534</v>
      </c>
      <c r="L1514" s="524" t="s">
        <v>1924</v>
      </c>
      <c r="M1514" s="527"/>
      <c r="N1514" s="524" t="s">
        <v>1924</v>
      </c>
      <c r="O1514" s="527"/>
      <c r="P1514" s="524" t="s">
        <v>1924</v>
      </c>
      <c r="Q1514" s="527"/>
      <c r="R1514" s="524" t="s">
        <v>1924</v>
      </c>
      <c r="S1514" s="527"/>
      <c r="T1514" s="524" t="s">
        <v>2733</v>
      </c>
      <c r="U1514" s="527" t="s">
        <v>3956</v>
      </c>
      <c r="V1514" s="524" t="s">
        <v>1924</v>
      </c>
      <c r="W1514" s="527"/>
      <c r="X1514" s="524" t="s">
        <v>1924</v>
      </c>
      <c r="Y1514" s="527"/>
      <c r="Z1514" s="528"/>
      <c r="AA1514" s="528" t="s">
        <v>3973</v>
      </c>
      <c r="AB1514" s="528"/>
      <c r="AC1514" s="528"/>
      <c r="AD1514" s="528"/>
      <c r="AE1514" s="528"/>
      <c r="AF1514" s="528"/>
      <c r="AG1514" s="528"/>
      <c r="AH1514" s="528"/>
      <c r="AI1514" s="529" t="s">
        <v>2538</v>
      </c>
      <c r="AJ1514" s="529" t="s">
        <v>2538</v>
      </c>
      <c r="AK1514" s="523" t="s">
        <v>4547</v>
      </c>
      <c r="AL1514" s="523" t="s">
        <v>4558</v>
      </c>
    </row>
    <row r="1515" spans="1:38" ht="17.25" customHeight="1">
      <c r="A1515" s="518" t="str">
        <f t="shared" si="23"/>
        <v>A04AS038-00001 Finishing Work Exterior/Interior Finish Work Welded Wire Fabric        DIA≤6mm</v>
      </c>
      <c r="B1515" s="523" t="s">
        <v>4559</v>
      </c>
      <c r="C1515" s="523"/>
      <c r="D1515" s="524" t="s">
        <v>3559</v>
      </c>
      <c r="E1515" s="525" t="s">
        <v>3560</v>
      </c>
      <c r="F1515" s="524" t="s">
        <v>2500</v>
      </c>
      <c r="G1515" s="525" t="s">
        <v>4560</v>
      </c>
      <c r="H1515" s="524" t="s">
        <v>2892</v>
      </c>
      <c r="I1515" s="525" t="s">
        <v>2893</v>
      </c>
      <c r="J1515" s="524" t="s">
        <v>1924</v>
      </c>
      <c r="K1515" s="527"/>
      <c r="L1515" s="524" t="s">
        <v>1924</v>
      </c>
      <c r="M1515" s="527"/>
      <c r="N1515" s="524" t="s">
        <v>1924</v>
      </c>
      <c r="O1515" s="527"/>
      <c r="P1515" s="524" t="s">
        <v>1924</v>
      </c>
      <c r="Q1515" s="527"/>
      <c r="R1515" s="524" t="s">
        <v>1924</v>
      </c>
      <c r="S1515" s="527"/>
      <c r="T1515" s="524" t="s">
        <v>1924</v>
      </c>
      <c r="U1515" s="527"/>
      <c r="V1515" s="524" t="s">
        <v>1924</v>
      </c>
      <c r="W1515" s="527"/>
      <c r="X1515" s="524" t="s">
        <v>2894</v>
      </c>
      <c r="Y1515" s="527" t="s">
        <v>2895</v>
      </c>
      <c r="Z1515" s="528"/>
      <c r="AA1515" s="528" t="s">
        <v>2896</v>
      </c>
      <c r="AB1515" s="528"/>
      <c r="AC1515" s="528"/>
      <c r="AD1515" s="528"/>
      <c r="AE1515" s="528"/>
      <c r="AF1515" s="528"/>
      <c r="AG1515" s="528"/>
      <c r="AH1515" s="528"/>
      <c r="AI1515" s="555" t="s">
        <v>2054</v>
      </c>
      <c r="AJ1515" s="555" t="s">
        <v>2054</v>
      </c>
      <c r="AK1515" s="523" t="s">
        <v>4561</v>
      </c>
      <c r="AL1515" s="523" t="s">
        <v>4559</v>
      </c>
    </row>
    <row r="1516" spans="1:38" ht="17.25" customHeight="1">
      <c r="A1516" s="518" t="str">
        <f t="shared" si="23"/>
        <v>A04AS038-00002 Finishing Work Exterior/Interior Finish Work Welded Wire Fabric        DIA&gt;6mm</v>
      </c>
      <c r="B1516" s="523" t="s">
        <v>4562</v>
      </c>
      <c r="C1516" s="523"/>
      <c r="D1516" s="524" t="s">
        <v>3559</v>
      </c>
      <c r="E1516" s="525" t="s">
        <v>3560</v>
      </c>
      <c r="F1516" s="524" t="s">
        <v>2500</v>
      </c>
      <c r="G1516" s="525" t="s">
        <v>4560</v>
      </c>
      <c r="H1516" s="524" t="s">
        <v>2892</v>
      </c>
      <c r="I1516" s="525" t="s">
        <v>2893</v>
      </c>
      <c r="J1516" s="524" t="s">
        <v>1924</v>
      </c>
      <c r="K1516" s="527"/>
      <c r="L1516" s="524" t="s">
        <v>1924</v>
      </c>
      <c r="M1516" s="527"/>
      <c r="N1516" s="524" t="s">
        <v>1924</v>
      </c>
      <c r="O1516" s="527"/>
      <c r="P1516" s="524" t="s">
        <v>1924</v>
      </c>
      <c r="Q1516" s="527"/>
      <c r="R1516" s="524" t="s">
        <v>1924</v>
      </c>
      <c r="S1516" s="527"/>
      <c r="T1516" s="524" t="s">
        <v>1924</v>
      </c>
      <c r="U1516" s="527"/>
      <c r="V1516" s="524" t="s">
        <v>1924</v>
      </c>
      <c r="W1516" s="527"/>
      <c r="X1516" s="524" t="s">
        <v>2899</v>
      </c>
      <c r="Y1516" s="527" t="s">
        <v>2900</v>
      </c>
      <c r="Z1516" s="528"/>
      <c r="AA1516" s="528" t="s">
        <v>2896</v>
      </c>
      <c r="AB1516" s="528"/>
      <c r="AC1516" s="528"/>
      <c r="AD1516" s="528"/>
      <c r="AE1516" s="528"/>
      <c r="AF1516" s="528"/>
      <c r="AG1516" s="528"/>
      <c r="AH1516" s="528"/>
      <c r="AI1516" s="555" t="s">
        <v>2054</v>
      </c>
      <c r="AJ1516" s="555" t="s">
        <v>2054</v>
      </c>
      <c r="AK1516" s="523" t="s">
        <v>4561</v>
      </c>
      <c r="AL1516" s="523" t="s">
        <v>4562</v>
      </c>
    </row>
    <row r="1517" spans="1:38" ht="17.25" customHeight="1">
      <c r="A1517" s="518" t="str">
        <f t="shared" si="23"/>
        <v xml:space="preserve">A04AS167-00001 Finishing Work Exterior/Interior Finish Work Marble Window Sill      w/ Mortar Bond Coat or Adhesive  </v>
      </c>
      <c r="B1517" s="523" t="s">
        <v>4563</v>
      </c>
      <c r="C1517" s="523"/>
      <c r="D1517" s="524" t="s">
        <v>3559</v>
      </c>
      <c r="E1517" s="525" t="s">
        <v>3560</v>
      </c>
      <c r="F1517" s="524" t="s">
        <v>2500</v>
      </c>
      <c r="G1517" s="525" t="s">
        <v>4560</v>
      </c>
      <c r="H1517" s="524" t="s">
        <v>4564</v>
      </c>
      <c r="I1517" s="525" t="s">
        <v>4565</v>
      </c>
      <c r="J1517" s="524" t="s">
        <v>1924</v>
      </c>
      <c r="K1517" s="527"/>
      <c r="L1517" s="524" t="s">
        <v>1924</v>
      </c>
      <c r="M1517" s="527"/>
      <c r="N1517" s="524" t="s">
        <v>1924</v>
      </c>
      <c r="O1517" s="527"/>
      <c r="P1517" s="524" t="s">
        <v>1924</v>
      </c>
      <c r="Q1517" s="527"/>
      <c r="R1517" s="524" t="s">
        <v>1924</v>
      </c>
      <c r="S1517" s="527"/>
      <c r="T1517" s="524" t="s">
        <v>2874</v>
      </c>
      <c r="U1517" s="527" t="s">
        <v>3741</v>
      </c>
      <c r="V1517" s="524" t="s">
        <v>1924</v>
      </c>
      <c r="W1517" s="527"/>
      <c r="X1517" s="524" t="s">
        <v>1924</v>
      </c>
      <c r="Y1517" s="527"/>
      <c r="Z1517" s="528"/>
      <c r="AA1517" s="528" t="s">
        <v>4566</v>
      </c>
      <c r="AB1517" s="528"/>
      <c r="AC1517" s="528"/>
      <c r="AD1517" s="528"/>
      <c r="AE1517" s="528"/>
      <c r="AF1517" s="528"/>
      <c r="AG1517" s="528"/>
      <c r="AH1517" s="528"/>
      <c r="AI1517" s="529" t="s">
        <v>2091</v>
      </c>
      <c r="AJ1517" s="529" t="s">
        <v>2091</v>
      </c>
      <c r="AK1517" s="523" t="s">
        <v>4567</v>
      </c>
      <c r="AL1517" s="523" t="s">
        <v>4563</v>
      </c>
    </row>
    <row r="1518" spans="1:38" ht="17.25" customHeight="1">
      <c r="A1518" s="518" t="str">
        <f t="shared" si="23"/>
        <v>A04AS168-00001 Finishing Work Exterior/Interior Finish Work Screed      w/o Welded Wire Fabric  THK&lt;50mm</v>
      </c>
      <c r="B1518" s="523" t="s">
        <v>4568</v>
      </c>
      <c r="C1518" s="523"/>
      <c r="D1518" s="524" t="s">
        <v>3559</v>
      </c>
      <c r="E1518" s="525" t="s">
        <v>3560</v>
      </c>
      <c r="F1518" s="524" t="s">
        <v>2500</v>
      </c>
      <c r="G1518" s="525" t="s">
        <v>4560</v>
      </c>
      <c r="H1518" s="524" t="s">
        <v>4569</v>
      </c>
      <c r="I1518" s="525" t="s">
        <v>4570</v>
      </c>
      <c r="J1518" s="524" t="s">
        <v>1924</v>
      </c>
      <c r="K1518" s="527"/>
      <c r="L1518" s="524" t="s">
        <v>1924</v>
      </c>
      <c r="M1518" s="527"/>
      <c r="N1518" s="524" t="s">
        <v>1924</v>
      </c>
      <c r="O1518" s="527"/>
      <c r="P1518" s="524" t="s">
        <v>1924</v>
      </c>
      <c r="Q1518" s="527"/>
      <c r="R1518" s="524" t="s">
        <v>1924</v>
      </c>
      <c r="S1518" s="527"/>
      <c r="T1518" s="524" t="s">
        <v>2950</v>
      </c>
      <c r="U1518" s="527" t="s">
        <v>3854</v>
      </c>
      <c r="V1518" s="524" t="s">
        <v>1924</v>
      </c>
      <c r="W1518" s="527"/>
      <c r="X1518" s="524" t="s">
        <v>2950</v>
      </c>
      <c r="Y1518" s="527" t="s">
        <v>4571</v>
      </c>
      <c r="Z1518" s="528"/>
      <c r="AA1518" s="528" t="s">
        <v>1029</v>
      </c>
      <c r="AB1518" s="528"/>
      <c r="AC1518" s="528"/>
      <c r="AD1518" s="528"/>
      <c r="AE1518" s="528"/>
      <c r="AF1518" s="528"/>
      <c r="AG1518" s="528"/>
      <c r="AH1518" s="528"/>
      <c r="AI1518" s="529" t="s">
        <v>2054</v>
      </c>
      <c r="AJ1518" s="529" t="s">
        <v>2054</v>
      </c>
      <c r="AK1518" s="523" t="s">
        <v>4572</v>
      </c>
      <c r="AL1518" s="523" t="s">
        <v>4568</v>
      </c>
    </row>
    <row r="1519" spans="1:38" ht="17.25" customHeight="1">
      <c r="A1519" s="518" t="str">
        <f t="shared" si="23"/>
        <v>A04AS168-00002 Finishing Work Exterior/Interior Finish Work Screed      w/o Welded Wire Fabric  50mm≤THK&lt;75mm</v>
      </c>
      <c r="B1519" s="523" t="s">
        <v>4573</v>
      </c>
      <c r="C1519" s="523"/>
      <c r="D1519" s="524" t="s">
        <v>3559</v>
      </c>
      <c r="E1519" s="525" t="s">
        <v>3560</v>
      </c>
      <c r="F1519" s="524" t="s">
        <v>2500</v>
      </c>
      <c r="G1519" s="525" t="s">
        <v>4560</v>
      </c>
      <c r="H1519" s="524" t="s">
        <v>4569</v>
      </c>
      <c r="I1519" s="525" t="s">
        <v>4570</v>
      </c>
      <c r="J1519" s="524" t="s">
        <v>1924</v>
      </c>
      <c r="K1519" s="527"/>
      <c r="L1519" s="524" t="s">
        <v>1924</v>
      </c>
      <c r="M1519" s="527"/>
      <c r="N1519" s="524" t="s">
        <v>1924</v>
      </c>
      <c r="O1519" s="527"/>
      <c r="P1519" s="524" t="s">
        <v>1924</v>
      </c>
      <c r="Q1519" s="527"/>
      <c r="R1519" s="524" t="s">
        <v>1924</v>
      </c>
      <c r="S1519" s="527"/>
      <c r="T1519" s="524" t="s">
        <v>2950</v>
      </c>
      <c r="U1519" s="527" t="s">
        <v>3854</v>
      </c>
      <c r="V1519" s="524" t="s">
        <v>1924</v>
      </c>
      <c r="W1519" s="527"/>
      <c r="X1519" s="524" t="s">
        <v>1992</v>
      </c>
      <c r="Y1519" s="527" t="s">
        <v>3626</v>
      </c>
      <c r="Z1519" s="528"/>
      <c r="AA1519" s="528" t="s">
        <v>1029</v>
      </c>
      <c r="AB1519" s="528"/>
      <c r="AC1519" s="528"/>
      <c r="AD1519" s="528"/>
      <c r="AE1519" s="528"/>
      <c r="AF1519" s="528"/>
      <c r="AG1519" s="528"/>
      <c r="AH1519" s="528"/>
      <c r="AI1519" s="529" t="s">
        <v>2054</v>
      </c>
      <c r="AJ1519" s="529" t="s">
        <v>2054</v>
      </c>
      <c r="AK1519" s="523" t="s">
        <v>4572</v>
      </c>
      <c r="AL1519" s="523" t="s">
        <v>4573</v>
      </c>
    </row>
    <row r="1520" spans="1:38" ht="17.25" customHeight="1">
      <c r="A1520" s="518" t="str">
        <f t="shared" si="23"/>
        <v>A04AS168-00003 Finishing Work Exterior/Interior Finish Work Screed      w/o Welded Wire Fabric  75mm≤THK</v>
      </c>
      <c r="B1520" s="523" t="s">
        <v>4574</v>
      </c>
      <c r="C1520" s="523"/>
      <c r="D1520" s="524" t="s">
        <v>3559</v>
      </c>
      <c r="E1520" s="525" t="s">
        <v>3560</v>
      </c>
      <c r="F1520" s="524" t="s">
        <v>2500</v>
      </c>
      <c r="G1520" s="525" t="s">
        <v>4560</v>
      </c>
      <c r="H1520" s="524" t="s">
        <v>4569</v>
      </c>
      <c r="I1520" s="525" t="s">
        <v>4570</v>
      </c>
      <c r="J1520" s="524" t="s">
        <v>1924</v>
      </c>
      <c r="K1520" s="527"/>
      <c r="L1520" s="524" t="s">
        <v>1924</v>
      </c>
      <c r="M1520" s="527"/>
      <c r="N1520" s="524" t="s">
        <v>1924</v>
      </c>
      <c r="O1520" s="527"/>
      <c r="P1520" s="524" t="s">
        <v>1924</v>
      </c>
      <c r="Q1520" s="527"/>
      <c r="R1520" s="524" t="s">
        <v>1924</v>
      </c>
      <c r="S1520" s="527"/>
      <c r="T1520" s="524" t="s">
        <v>2950</v>
      </c>
      <c r="U1520" s="527" t="s">
        <v>3854</v>
      </c>
      <c r="V1520" s="524" t="s">
        <v>1924</v>
      </c>
      <c r="W1520" s="527"/>
      <c r="X1520" s="524" t="s">
        <v>2874</v>
      </c>
      <c r="Y1520" s="527" t="s">
        <v>4575</v>
      </c>
      <c r="Z1520" s="528"/>
      <c r="AA1520" s="528" t="s">
        <v>1029</v>
      </c>
      <c r="AB1520" s="528"/>
      <c r="AC1520" s="528"/>
      <c r="AD1520" s="528"/>
      <c r="AE1520" s="528"/>
      <c r="AF1520" s="528"/>
      <c r="AG1520" s="528"/>
      <c r="AH1520" s="528"/>
      <c r="AI1520" s="529" t="s">
        <v>2054</v>
      </c>
      <c r="AJ1520" s="529" t="s">
        <v>2054</v>
      </c>
      <c r="AK1520" s="523" t="s">
        <v>4572</v>
      </c>
      <c r="AL1520" s="523" t="s">
        <v>4574</v>
      </c>
    </row>
    <row r="1521" spans="1:38" ht="17.25" customHeight="1">
      <c r="A1521" s="518" t="str">
        <f t="shared" si="23"/>
        <v xml:space="preserve">A04AS169-00001 Finishing Work Exterior/Interior Finish Work Carpet        </v>
      </c>
      <c r="B1521" s="523" t="s">
        <v>4576</v>
      </c>
      <c r="C1521" s="523"/>
      <c r="D1521" s="524" t="s">
        <v>3559</v>
      </c>
      <c r="E1521" s="525" t="s">
        <v>3560</v>
      </c>
      <c r="F1521" s="524" t="s">
        <v>2500</v>
      </c>
      <c r="G1521" s="525" t="s">
        <v>4560</v>
      </c>
      <c r="H1521" s="524" t="s">
        <v>4577</v>
      </c>
      <c r="I1521" s="525" t="s">
        <v>4578</v>
      </c>
      <c r="J1521" s="524" t="s">
        <v>1924</v>
      </c>
      <c r="K1521" s="527"/>
      <c r="L1521" s="524" t="s">
        <v>1924</v>
      </c>
      <c r="M1521" s="527"/>
      <c r="N1521" s="524" t="s">
        <v>1924</v>
      </c>
      <c r="O1521" s="527"/>
      <c r="P1521" s="524" t="s">
        <v>1924</v>
      </c>
      <c r="Q1521" s="527"/>
      <c r="R1521" s="524" t="s">
        <v>1924</v>
      </c>
      <c r="S1521" s="527"/>
      <c r="T1521" s="524" t="s">
        <v>1924</v>
      </c>
      <c r="U1521" s="527" t="s">
        <v>1924</v>
      </c>
      <c r="V1521" s="524" t="s">
        <v>1924</v>
      </c>
      <c r="W1521" s="527"/>
      <c r="X1521" s="524" t="s">
        <v>1924</v>
      </c>
      <c r="Y1521" s="527" t="s">
        <v>1924</v>
      </c>
      <c r="Z1521" s="528"/>
      <c r="AA1521" s="528" t="s">
        <v>1924</v>
      </c>
      <c r="AB1521" s="528"/>
      <c r="AC1521" s="528"/>
      <c r="AD1521" s="528"/>
      <c r="AE1521" s="528"/>
      <c r="AF1521" s="528"/>
      <c r="AG1521" s="528"/>
      <c r="AH1521" s="528"/>
      <c r="AI1521" s="529" t="s">
        <v>2054</v>
      </c>
      <c r="AJ1521" s="529" t="s">
        <v>2054</v>
      </c>
      <c r="AK1521" s="523" t="s">
        <v>4579</v>
      </c>
      <c r="AL1521" s="523" t="s">
        <v>4576</v>
      </c>
    </row>
    <row r="1522" spans="1:38" ht="17.25" customHeight="1">
      <c r="A1522" s="518" t="str">
        <f t="shared" si="23"/>
        <v xml:space="preserve">A04AS170-00001 Finishing Work Exterior/Interior Finish Work Carpet Tile        </v>
      </c>
      <c r="B1522" s="523" t="s">
        <v>4580</v>
      </c>
      <c r="C1522" s="523"/>
      <c r="D1522" s="524" t="s">
        <v>3559</v>
      </c>
      <c r="E1522" s="525" t="s">
        <v>3560</v>
      </c>
      <c r="F1522" s="524" t="s">
        <v>2500</v>
      </c>
      <c r="G1522" s="525" t="s">
        <v>4560</v>
      </c>
      <c r="H1522" s="524" t="s">
        <v>4581</v>
      </c>
      <c r="I1522" s="525" t="s">
        <v>4582</v>
      </c>
      <c r="J1522" s="524" t="s">
        <v>1924</v>
      </c>
      <c r="K1522" s="527"/>
      <c r="L1522" s="524" t="s">
        <v>1924</v>
      </c>
      <c r="M1522" s="527"/>
      <c r="N1522" s="524" t="s">
        <v>1924</v>
      </c>
      <c r="O1522" s="527"/>
      <c r="P1522" s="524" t="s">
        <v>1924</v>
      </c>
      <c r="Q1522" s="527"/>
      <c r="R1522" s="524" t="s">
        <v>1924</v>
      </c>
      <c r="S1522" s="527"/>
      <c r="T1522" s="524" t="s">
        <v>1924</v>
      </c>
      <c r="U1522" s="527" t="s">
        <v>1924</v>
      </c>
      <c r="V1522" s="524" t="s">
        <v>1924</v>
      </c>
      <c r="W1522" s="527"/>
      <c r="X1522" s="524" t="s">
        <v>1924</v>
      </c>
      <c r="Y1522" s="527"/>
      <c r="Z1522" s="528"/>
      <c r="AA1522" s="528" t="s">
        <v>4583</v>
      </c>
      <c r="AB1522" s="528"/>
      <c r="AC1522" s="528"/>
      <c r="AD1522" s="528"/>
      <c r="AE1522" s="528"/>
      <c r="AF1522" s="528"/>
      <c r="AG1522" s="528"/>
      <c r="AH1522" s="528"/>
      <c r="AI1522" s="529" t="s">
        <v>2054</v>
      </c>
      <c r="AJ1522" s="529" t="s">
        <v>2054</v>
      </c>
      <c r="AK1522" s="523" t="s">
        <v>4584</v>
      </c>
      <c r="AL1522" s="523" t="s">
        <v>4580</v>
      </c>
    </row>
    <row r="1523" spans="1:38" ht="17.25" customHeight="1">
      <c r="A1523" s="518" t="str">
        <f t="shared" si="23"/>
        <v xml:space="preserve">A04AS171-00001 Finishing Work Exterior/Interior Finish Work Recess Floor Mat        </v>
      </c>
      <c r="B1523" s="523" t="s">
        <v>4585</v>
      </c>
      <c r="C1523" s="523"/>
      <c r="D1523" s="524" t="s">
        <v>3559</v>
      </c>
      <c r="E1523" s="525" t="s">
        <v>3560</v>
      </c>
      <c r="F1523" s="524" t="s">
        <v>2500</v>
      </c>
      <c r="G1523" s="525" t="s">
        <v>4560</v>
      </c>
      <c r="H1523" s="524" t="s">
        <v>4586</v>
      </c>
      <c r="I1523" s="525" t="s">
        <v>4587</v>
      </c>
      <c r="J1523" s="524" t="s">
        <v>1924</v>
      </c>
      <c r="K1523" s="527"/>
      <c r="L1523" s="524" t="s">
        <v>1924</v>
      </c>
      <c r="M1523" s="527"/>
      <c r="N1523" s="524" t="s">
        <v>1924</v>
      </c>
      <c r="O1523" s="527"/>
      <c r="P1523" s="524" t="s">
        <v>1924</v>
      </c>
      <c r="Q1523" s="527"/>
      <c r="R1523" s="524" t="s">
        <v>1924</v>
      </c>
      <c r="S1523" s="527"/>
      <c r="T1523" s="524" t="s">
        <v>1924</v>
      </c>
      <c r="U1523" s="527" t="s">
        <v>1924</v>
      </c>
      <c r="V1523" s="524" t="s">
        <v>1924</v>
      </c>
      <c r="W1523" s="527"/>
      <c r="X1523" s="524" t="s">
        <v>1924</v>
      </c>
      <c r="Y1523" s="527"/>
      <c r="Z1523" s="528"/>
      <c r="AA1523" s="528" t="s">
        <v>1924</v>
      </c>
      <c r="AB1523" s="528"/>
      <c r="AC1523" s="528"/>
      <c r="AD1523" s="528"/>
      <c r="AE1523" s="528"/>
      <c r="AF1523" s="528"/>
      <c r="AG1523" s="528"/>
      <c r="AH1523" s="528"/>
      <c r="AI1523" s="529" t="s">
        <v>2054</v>
      </c>
      <c r="AJ1523" s="529" t="s">
        <v>2054</v>
      </c>
      <c r="AK1523" s="523" t="s">
        <v>4588</v>
      </c>
      <c r="AL1523" s="523" t="s">
        <v>4585</v>
      </c>
    </row>
    <row r="1524" spans="1:38" ht="17.25" customHeight="1">
      <c r="A1524" s="518" t="str">
        <f t="shared" si="23"/>
        <v xml:space="preserve">A04AS172-00001 Finishing Work Exterior/Interior Finish Work Entrance Floor Mats and Frame        </v>
      </c>
      <c r="B1524" s="523" t="s">
        <v>4589</v>
      </c>
      <c r="C1524" s="523"/>
      <c r="D1524" s="524" t="s">
        <v>3559</v>
      </c>
      <c r="E1524" s="525" t="s">
        <v>3560</v>
      </c>
      <c r="F1524" s="524" t="s">
        <v>2500</v>
      </c>
      <c r="G1524" s="525" t="s">
        <v>4560</v>
      </c>
      <c r="H1524" s="524" t="s">
        <v>4590</v>
      </c>
      <c r="I1524" s="525" t="s">
        <v>4591</v>
      </c>
      <c r="J1524" s="524" t="s">
        <v>1924</v>
      </c>
      <c r="K1524" s="527"/>
      <c r="L1524" s="524" t="s">
        <v>1924</v>
      </c>
      <c r="M1524" s="527"/>
      <c r="N1524" s="524" t="s">
        <v>1924</v>
      </c>
      <c r="O1524" s="527"/>
      <c r="P1524" s="524" t="s">
        <v>1924</v>
      </c>
      <c r="Q1524" s="527"/>
      <c r="R1524" s="524" t="s">
        <v>1924</v>
      </c>
      <c r="S1524" s="527"/>
      <c r="T1524" s="524" t="s">
        <v>1924</v>
      </c>
      <c r="U1524" s="527" t="s">
        <v>1924</v>
      </c>
      <c r="V1524" s="524" t="s">
        <v>1924</v>
      </c>
      <c r="W1524" s="527"/>
      <c r="X1524" s="524" t="s">
        <v>1924</v>
      </c>
      <c r="Y1524" s="527" t="s">
        <v>1924</v>
      </c>
      <c r="Z1524" s="528"/>
      <c r="AA1524" s="528" t="s">
        <v>1924</v>
      </c>
      <c r="AB1524" s="528"/>
      <c r="AC1524" s="528"/>
      <c r="AD1524" s="528"/>
      <c r="AE1524" s="528"/>
      <c r="AF1524" s="528"/>
      <c r="AG1524" s="528"/>
      <c r="AH1524" s="528"/>
      <c r="AI1524" s="529" t="s">
        <v>2054</v>
      </c>
      <c r="AJ1524" s="529" t="s">
        <v>2054</v>
      </c>
      <c r="AK1524" s="523" t="s">
        <v>4592</v>
      </c>
      <c r="AL1524" s="523" t="s">
        <v>4589</v>
      </c>
    </row>
    <row r="1525" spans="1:38" ht="17.25" customHeight="1">
      <c r="A1525" s="518" t="str">
        <f t="shared" si="23"/>
        <v xml:space="preserve">A04AS172-00002 Finishing Work Exterior/Interior Finish Work Entrance Floor Mats and Frame Embedded Type       </v>
      </c>
      <c r="B1525" s="523" t="s">
        <v>4593</v>
      </c>
      <c r="C1525" s="523"/>
      <c r="D1525" s="524" t="s">
        <v>3559</v>
      </c>
      <c r="E1525" s="525" t="s">
        <v>3560</v>
      </c>
      <c r="F1525" s="524" t="s">
        <v>2500</v>
      </c>
      <c r="G1525" s="525" t="s">
        <v>4560</v>
      </c>
      <c r="H1525" s="524" t="s">
        <v>4590</v>
      </c>
      <c r="I1525" s="525" t="s">
        <v>4591</v>
      </c>
      <c r="J1525" s="524" t="s">
        <v>4594</v>
      </c>
      <c r="K1525" s="527" t="s">
        <v>4595</v>
      </c>
      <c r="L1525" s="524" t="s">
        <v>1924</v>
      </c>
      <c r="M1525" s="527"/>
      <c r="N1525" s="524" t="s">
        <v>1924</v>
      </c>
      <c r="O1525" s="527"/>
      <c r="P1525" s="524" t="s">
        <v>1924</v>
      </c>
      <c r="Q1525" s="527"/>
      <c r="R1525" s="524" t="s">
        <v>1924</v>
      </c>
      <c r="S1525" s="527"/>
      <c r="T1525" s="524" t="s">
        <v>1924</v>
      </c>
      <c r="U1525" s="527" t="s">
        <v>1924</v>
      </c>
      <c r="V1525" s="524" t="s">
        <v>1924</v>
      </c>
      <c r="W1525" s="527"/>
      <c r="X1525" s="524" t="s">
        <v>1924</v>
      </c>
      <c r="Y1525" s="527" t="s">
        <v>1924</v>
      </c>
      <c r="Z1525" s="528"/>
      <c r="AA1525" s="528" t="s">
        <v>1924</v>
      </c>
      <c r="AB1525" s="528"/>
      <c r="AC1525" s="528"/>
      <c r="AD1525" s="528"/>
      <c r="AE1525" s="528"/>
      <c r="AF1525" s="528"/>
      <c r="AG1525" s="528"/>
      <c r="AH1525" s="528"/>
      <c r="AI1525" s="529" t="s">
        <v>2054</v>
      </c>
      <c r="AJ1525" s="529" t="s">
        <v>2054</v>
      </c>
      <c r="AK1525" s="523" t="s">
        <v>4592</v>
      </c>
      <c r="AL1525" s="523" t="s">
        <v>4593</v>
      </c>
    </row>
    <row r="1526" spans="1:38" ht="17.25" customHeight="1">
      <c r="A1526" s="518" t="str">
        <f t="shared" si="23"/>
        <v xml:space="preserve">A04AS173-00001 Finishing Work Exterior/Interior Finish Work Steel Trowel Finish        </v>
      </c>
      <c r="B1526" s="523" t="s">
        <v>4596</v>
      </c>
      <c r="C1526" s="523"/>
      <c r="D1526" s="524" t="s">
        <v>3559</v>
      </c>
      <c r="E1526" s="525" t="s">
        <v>3560</v>
      </c>
      <c r="F1526" s="524" t="s">
        <v>2500</v>
      </c>
      <c r="G1526" s="525" t="s">
        <v>4560</v>
      </c>
      <c r="H1526" s="524" t="s">
        <v>4597</v>
      </c>
      <c r="I1526" s="525" t="s">
        <v>4598</v>
      </c>
      <c r="J1526" s="524" t="s">
        <v>1924</v>
      </c>
      <c r="K1526" s="527"/>
      <c r="L1526" s="524" t="s">
        <v>1924</v>
      </c>
      <c r="M1526" s="527"/>
      <c r="N1526" s="524" t="s">
        <v>1924</v>
      </c>
      <c r="O1526" s="527"/>
      <c r="P1526" s="524" t="s">
        <v>1924</v>
      </c>
      <c r="Q1526" s="527"/>
      <c r="R1526" s="524" t="s">
        <v>1924</v>
      </c>
      <c r="S1526" s="527"/>
      <c r="T1526" s="524" t="s">
        <v>1924</v>
      </c>
      <c r="U1526" s="527" t="s">
        <v>1924</v>
      </c>
      <c r="V1526" s="524" t="s">
        <v>1924</v>
      </c>
      <c r="W1526" s="527"/>
      <c r="X1526" s="524" t="s">
        <v>1924</v>
      </c>
      <c r="Y1526" s="527" t="s">
        <v>1924</v>
      </c>
      <c r="Z1526" s="528"/>
      <c r="AA1526" s="528" t="s">
        <v>1924</v>
      </c>
      <c r="AB1526" s="528"/>
      <c r="AC1526" s="528"/>
      <c r="AD1526" s="528"/>
      <c r="AE1526" s="528"/>
      <c r="AF1526" s="528"/>
      <c r="AG1526" s="528"/>
      <c r="AH1526" s="528"/>
      <c r="AI1526" s="529" t="s">
        <v>2054</v>
      </c>
      <c r="AJ1526" s="529" t="s">
        <v>2054</v>
      </c>
      <c r="AK1526" s="523" t="s">
        <v>4599</v>
      </c>
      <c r="AL1526" s="523" t="s">
        <v>4596</v>
      </c>
    </row>
    <row r="1527" spans="1:38" ht="17.25" customHeight="1">
      <c r="A1527" s="518" t="str">
        <f t="shared" si="23"/>
        <v xml:space="preserve">A04AS173-00002 Finishing Work Exterior/Interior Finish Work Steel Trowel Finish Brushed(Broom) Finish       </v>
      </c>
      <c r="B1527" s="523" t="s">
        <v>4600</v>
      </c>
      <c r="C1527" s="523"/>
      <c r="D1527" s="524" t="s">
        <v>3559</v>
      </c>
      <c r="E1527" s="525" t="s">
        <v>3560</v>
      </c>
      <c r="F1527" s="524" t="s">
        <v>2500</v>
      </c>
      <c r="G1527" s="525" t="s">
        <v>4560</v>
      </c>
      <c r="H1527" s="524" t="s">
        <v>4597</v>
      </c>
      <c r="I1527" s="525" t="s">
        <v>4598</v>
      </c>
      <c r="J1527" s="524" t="s">
        <v>4601</v>
      </c>
      <c r="K1527" s="527" t="s">
        <v>4602</v>
      </c>
      <c r="L1527" s="524" t="s">
        <v>1924</v>
      </c>
      <c r="M1527" s="527"/>
      <c r="N1527" s="524" t="s">
        <v>1924</v>
      </c>
      <c r="O1527" s="527"/>
      <c r="P1527" s="524" t="s">
        <v>1924</v>
      </c>
      <c r="Q1527" s="527"/>
      <c r="R1527" s="524" t="s">
        <v>1924</v>
      </c>
      <c r="S1527" s="527"/>
      <c r="T1527" s="524" t="s">
        <v>1924</v>
      </c>
      <c r="U1527" s="527" t="s">
        <v>1924</v>
      </c>
      <c r="V1527" s="524" t="s">
        <v>1924</v>
      </c>
      <c r="W1527" s="527"/>
      <c r="X1527" s="524" t="s">
        <v>1924</v>
      </c>
      <c r="Y1527" s="527" t="s">
        <v>1924</v>
      </c>
      <c r="Z1527" s="528"/>
      <c r="AA1527" s="528" t="s">
        <v>1924</v>
      </c>
      <c r="AB1527" s="528"/>
      <c r="AC1527" s="528"/>
      <c r="AD1527" s="528"/>
      <c r="AE1527" s="528"/>
      <c r="AF1527" s="528"/>
      <c r="AG1527" s="528"/>
      <c r="AH1527" s="528"/>
      <c r="AI1527" s="529" t="s">
        <v>2054</v>
      </c>
      <c r="AJ1527" s="529" t="s">
        <v>2054</v>
      </c>
      <c r="AK1527" s="523" t="s">
        <v>4599</v>
      </c>
      <c r="AL1527" s="523" t="s">
        <v>4600</v>
      </c>
    </row>
    <row r="1528" spans="1:38" ht="17.25" customHeight="1">
      <c r="A1528" s="518" t="str">
        <f t="shared" si="23"/>
        <v xml:space="preserve">A04AS173-00003 Finishing Work Exterior/Interior Finish Work Steel Trowel Finish Hardener Finish(Powder Type)       </v>
      </c>
      <c r="B1528" s="523" t="s">
        <v>4603</v>
      </c>
      <c r="C1528" s="523"/>
      <c r="D1528" s="524" t="s">
        <v>3559</v>
      </c>
      <c r="E1528" s="525" t="s">
        <v>3560</v>
      </c>
      <c r="F1528" s="524" t="s">
        <v>2500</v>
      </c>
      <c r="G1528" s="525" t="s">
        <v>4560</v>
      </c>
      <c r="H1528" s="524" t="s">
        <v>4597</v>
      </c>
      <c r="I1528" s="525" t="s">
        <v>4598</v>
      </c>
      <c r="J1528" s="524" t="s">
        <v>4604</v>
      </c>
      <c r="K1528" s="527" t="s">
        <v>4605</v>
      </c>
      <c r="L1528" s="524" t="s">
        <v>1924</v>
      </c>
      <c r="M1528" s="527"/>
      <c r="N1528" s="524" t="s">
        <v>1924</v>
      </c>
      <c r="O1528" s="527"/>
      <c r="P1528" s="524" t="s">
        <v>1924</v>
      </c>
      <c r="Q1528" s="527"/>
      <c r="R1528" s="524" t="s">
        <v>1924</v>
      </c>
      <c r="S1528" s="527"/>
      <c r="T1528" s="524" t="s">
        <v>1924</v>
      </c>
      <c r="U1528" s="527" t="s">
        <v>1924</v>
      </c>
      <c r="V1528" s="524" t="s">
        <v>1924</v>
      </c>
      <c r="W1528" s="527"/>
      <c r="X1528" s="524" t="s">
        <v>1924</v>
      </c>
      <c r="Y1528" s="527" t="s">
        <v>1924</v>
      </c>
      <c r="Z1528" s="528"/>
      <c r="AA1528" s="528" t="s">
        <v>1924</v>
      </c>
      <c r="AB1528" s="528"/>
      <c r="AC1528" s="528"/>
      <c r="AD1528" s="528"/>
      <c r="AE1528" s="528"/>
      <c r="AF1528" s="528"/>
      <c r="AG1528" s="528"/>
      <c r="AH1528" s="528"/>
      <c r="AI1528" s="529" t="s">
        <v>2054</v>
      </c>
      <c r="AJ1528" s="529" t="s">
        <v>2054</v>
      </c>
      <c r="AK1528" s="523" t="s">
        <v>4599</v>
      </c>
      <c r="AL1528" s="523" t="s">
        <v>4603</v>
      </c>
    </row>
    <row r="1529" spans="1:38" ht="17.25" customHeight="1">
      <c r="A1529" s="518" t="str">
        <f t="shared" si="23"/>
        <v xml:space="preserve">A04AS173-00004 Finishing Work Exterior/Interior Finish Work Steel Trowel Finish Hardener Finish(Liquid Type)       </v>
      </c>
      <c r="B1529" s="523" t="s">
        <v>4606</v>
      </c>
      <c r="C1529" s="523"/>
      <c r="D1529" s="524" t="s">
        <v>3559</v>
      </c>
      <c r="E1529" s="525" t="s">
        <v>3560</v>
      </c>
      <c r="F1529" s="524" t="s">
        <v>2500</v>
      </c>
      <c r="G1529" s="525" t="s">
        <v>4560</v>
      </c>
      <c r="H1529" s="524" t="s">
        <v>4597</v>
      </c>
      <c r="I1529" s="525" t="s">
        <v>4598</v>
      </c>
      <c r="J1529" s="524" t="s">
        <v>4607</v>
      </c>
      <c r="K1529" s="527" t="s">
        <v>4608</v>
      </c>
      <c r="L1529" s="524" t="s">
        <v>1924</v>
      </c>
      <c r="M1529" s="527"/>
      <c r="N1529" s="524" t="s">
        <v>1924</v>
      </c>
      <c r="O1529" s="527"/>
      <c r="P1529" s="524" t="s">
        <v>1924</v>
      </c>
      <c r="Q1529" s="527"/>
      <c r="R1529" s="524" t="s">
        <v>1924</v>
      </c>
      <c r="S1529" s="527"/>
      <c r="T1529" s="524" t="s">
        <v>1924</v>
      </c>
      <c r="U1529" s="527" t="s">
        <v>1924</v>
      </c>
      <c r="V1529" s="524" t="s">
        <v>1924</v>
      </c>
      <c r="W1529" s="527"/>
      <c r="X1529" s="524" t="s">
        <v>1924</v>
      </c>
      <c r="Y1529" s="527" t="s">
        <v>1924</v>
      </c>
      <c r="Z1529" s="528"/>
      <c r="AA1529" s="528" t="s">
        <v>1924</v>
      </c>
      <c r="AB1529" s="528"/>
      <c r="AC1529" s="528"/>
      <c r="AD1529" s="528"/>
      <c r="AE1529" s="528"/>
      <c r="AF1529" s="528"/>
      <c r="AG1529" s="528"/>
      <c r="AH1529" s="528"/>
      <c r="AI1529" s="529" t="s">
        <v>2054</v>
      </c>
      <c r="AJ1529" s="529" t="s">
        <v>2054</v>
      </c>
      <c r="AK1529" s="523" t="s">
        <v>4599</v>
      </c>
      <c r="AL1529" s="523" t="s">
        <v>4606</v>
      </c>
    </row>
    <row r="1530" spans="1:38" ht="17.25" customHeight="1">
      <c r="A1530" s="518" t="str">
        <f t="shared" si="23"/>
        <v>A04AS174-00001 Finishing Work Exterior/Interior Finish Work Raised Floor Top Finish: Anti-Static Vinyl Tile       600mm x 600mm / H≤600mm</v>
      </c>
      <c r="B1530" s="523" t="s">
        <v>4609</v>
      </c>
      <c r="C1530" s="523"/>
      <c r="D1530" s="524" t="s">
        <v>3559</v>
      </c>
      <c r="E1530" s="525" t="s">
        <v>3560</v>
      </c>
      <c r="F1530" s="524" t="s">
        <v>2500</v>
      </c>
      <c r="G1530" s="525" t="s">
        <v>4560</v>
      </c>
      <c r="H1530" s="524" t="s">
        <v>4610</v>
      </c>
      <c r="I1530" s="525" t="s">
        <v>4611</v>
      </c>
      <c r="J1530" s="524" t="s">
        <v>4612</v>
      </c>
      <c r="K1530" s="527" t="s">
        <v>4613</v>
      </c>
      <c r="L1530" s="524" t="s">
        <v>1924</v>
      </c>
      <c r="M1530" s="527"/>
      <c r="N1530" s="524" t="s">
        <v>1924</v>
      </c>
      <c r="O1530" s="527"/>
      <c r="P1530" s="524" t="s">
        <v>1924</v>
      </c>
      <c r="Q1530" s="527"/>
      <c r="R1530" s="524" t="s">
        <v>1924</v>
      </c>
      <c r="S1530" s="527"/>
      <c r="T1530" s="524" t="s">
        <v>1924</v>
      </c>
      <c r="U1530" s="527" t="s">
        <v>1924</v>
      </c>
      <c r="V1530" s="524" t="s">
        <v>1924</v>
      </c>
      <c r="W1530" s="527"/>
      <c r="X1530" s="524" t="s">
        <v>3785</v>
      </c>
      <c r="Y1530" s="527" t="s">
        <v>4614</v>
      </c>
      <c r="Z1530" s="528"/>
      <c r="AA1530" s="528" t="s">
        <v>3716</v>
      </c>
      <c r="AB1530" s="528"/>
      <c r="AC1530" s="528"/>
      <c r="AD1530" s="528"/>
      <c r="AE1530" s="528"/>
      <c r="AF1530" s="528"/>
      <c r="AG1530" s="528"/>
      <c r="AH1530" s="528"/>
      <c r="AI1530" s="529" t="s">
        <v>2054</v>
      </c>
      <c r="AJ1530" s="529" t="s">
        <v>2054</v>
      </c>
      <c r="AK1530" s="523" t="s">
        <v>4615</v>
      </c>
      <c r="AL1530" s="523" t="s">
        <v>4609</v>
      </c>
    </row>
    <row r="1531" spans="1:38" s="545" customFormat="1" ht="17.25" customHeight="1">
      <c r="A1531" s="518" t="str">
        <f t="shared" si="23"/>
        <v>A04AS174-00002 Finishing Work Exterior/Interior Finish Work Raised Floor Top Finish: Anti-Static Vinyl Tile       600mm x 600mm / 600mm&lt;H≤1000mm</v>
      </c>
      <c r="B1531" s="551" t="s">
        <v>4616</v>
      </c>
      <c r="C1531" s="551"/>
      <c r="D1531" s="552" t="s">
        <v>3559</v>
      </c>
      <c r="E1531" s="553" t="s">
        <v>3560</v>
      </c>
      <c r="F1531" s="552" t="s">
        <v>2500</v>
      </c>
      <c r="G1531" s="553" t="s">
        <v>4560</v>
      </c>
      <c r="H1531" s="552" t="s">
        <v>4610</v>
      </c>
      <c r="I1531" s="553" t="s">
        <v>4611</v>
      </c>
      <c r="J1531" s="552" t="s">
        <v>4612</v>
      </c>
      <c r="K1531" s="554" t="s">
        <v>4613</v>
      </c>
      <c r="L1531" s="552" t="s">
        <v>1924</v>
      </c>
      <c r="M1531" s="554"/>
      <c r="N1531" s="552" t="s">
        <v>1924</v>
      </c>
      <c r="O1531" s="554"/>
      <c r="P1531" s="552" t="s">
        <v>1924</v>
      </c>
      <c r="Q1531" s="554"/>
      <c r="R1531" s="552" t="s">
        <v>1924</v>
      </c>
      <c r="S1531" s="554"/>
      <c r="T1531" s="552" t="s">
        <v>1924</v>
      </c>
      <c r="U1531" s="554" t="s">
        <v>1924</v>
      </c>
      <c r="V1531" s="552" t="s">
        <v>1924</v>
      </c>
      <c r="W1531" s="554"/>
      <c r="X1531" s="552" t="s">
        <v>3662</v>
      </c>
      <c r="Y1531" s="554" t="s">
        <v>4617</v>
      </c>
      <c r="Z1531" s="554"/>
      <c r="AA1531" s="554" t="s">
        <v>3716</v>
      </c>
      <c r="AB1531" s="554"/>
      <c r="AC1531" s="554"/>
      <c r="AD1531" s="554"/>
      <c r="AE1531" s="554"/>
      <c r="AF1531" s="554"/>
      <c r="AG1531" s="554"/>
      <c r="AH1531" s="554"/>
      <c r="AI1531" s="553" t="s">
        <v>2054</v>
      </c>
      <c r="AJ1531" s="553" t="s">
        <v>2054</v>
      </c>
      <c r="AK1531" s="551" t="s">
        <v>4615</v>
      </c>
      <c r="AL1531" s="551" t="s">
        <v>4616</v>
      </c>
    </row>
    <row r="1532" spans="1:38" ht="17.25" customHeight="1">
      <c r="A1532" s="518" t="str">
        <f t="shared" si="23"/>
        <v>A04AS174-00003 Finishing Work Exterior/Interior Finish Work Raised Floor Top Finish: Anti-Static Vinyl Tile       600mm x 600mm / 1000mm&lt;H≤1500mm</v>
      </c>
      <c r="B1532" s="523" t="s">
        <v>4618</v>
      </c>
      <c r="C1532" s="523"/>
      <c r="D1532" s="524" t="s">
        <v>3559</v>
      </c>
      <c r="E1532" s="525" t="s">
        <v>3560</v>
      </c>
      <c r="F1532" s="524" t="s">
        <v>2500</v>
      </c>
      <c r="G1532" s="525" t="s">
        <v>4560</v>
      </c>
      <c r="H1532" s="524" t="s">
        <v>4610</v>
      </c>
      <c r="I1532" s="525" t="s">
        <v>4611</v>
      </c>
      <c r="J1532" s="524" t="s">
        <v>4612</v>
      </c>
      <c r="K1532" s="527" t="s">
        <v>4613</v>
      </c>
      <c r="L1532" s="524" t="s">
        <v>1924</v>
      </c>
      <c r="M1532" s="527"/>
      <c r="N1532" s="524" t="s">
        <v>1924</v>
      </c>
      <c r="O1532" s="527"/>
      <c r="P1532" s="524" t="s">
        <v>1924</v>
      </c>
      <c r="Q1532" s="527"/>
      <c r="R1532" s="524" t="s">
        <v>1924</v>
      </c>
      <c r="S1532" s="527"/>
      <c r="T1532" s="524" t="s">
        <v>1924</v>
      </c>
      <c r="U1532" s="527" t="s">
        <v>1924</v>
      </c>
      <c r="V1532" s="524" t="s">
        <v>1924</v>
      </c>
      <c r="W1532" s="527"/>
      <c r="X1532" s="524" t="s">
        <v>3852</v>
      </c>
      <c r="Y1532" s="527" t="s">
        <v>4619</v>
      </c>
      <c r="Z1532" s="528"/>
      <c r="AA1532" s="528" t="s">
        <v>3716</v>
      </c>
      <c r="AB1532" s="528"/>
      <c r="AC1532" s="528"/>
      <c r="AD1532" s="528"/>
      <c r="AE1532" s="528"/>
      <c r="AF1532" s="528"/>
      <c r="AG1532" s="528"/>
      <c r="AH1532" s="528"/>
      <c r="AI1532" s="529" t="s">
        <v>2054</v>
      </c>
      <c r="AJ1532" s="529" t="s">
        <v>2054</v>
      </c>
      <c r="AK1532" s="523" t="s">
        <v>4615</v>
      </c>
      <c r="AL1532" s="523" t="s">
        <v>4618</v>
      </c>
    </row>
    <row r="1533" spans="1:38" ht="17.25" customHeight="1">
      <c r="A1533" s="518" t="str">
        <f t="shared" si="23"/>
        <v>A04AS174-00004 Finishing Work Exterior/Interior Finish Work Raised Floor Top Finish: Carpet Tile       600mm x 600mm / H≤600mm</v>
      </c>
      <c r="B1533" s="523" t="s">
        <v>4620</v>
      </c>
      <c r="C1533" s="523"/>
      <c r="D1533" s="524" t="s">
        <v>3559</v>
      </c>
      <c r="E1533" s="525" t="s">
        <v>3560</v>
      </c>
      <c r="F1533" s="524" t="s">
        <v>2500</v>
      </c>
      <c r="G1533" s="525" t="s">
        <v>4560</v>
      </c>
      <c r="H1533" s="524" t="s">
        <v>4610</v>
      </c>
      <c r="I1533" s="525" t="s">
        <v>4611</v>
      </c>
      <c r="J1533" s="524" t="s">
        <v>4621</v>
      </c>
      <c r="K1533" s="527" t="s">
        <v>4622</v>
      </c>
      <c r="L1533" s="524" t="s">
        <v>1924</v>
      </c>
      <c r="M1533" s="527"/>
      <c r="N1533" s="524" t="s">
        <v>1924</v>
      </c>
      <c r="O1533" s="527"/>
      <c r="P1533" s="524" t="s">
        <v>1924</v>
      </c>
      <c r="Q1533" s="527"/>
      <c r="R1533" s="524" t="s">
        <v>1924</v>
      </c>
      <c r="S1533" s="527"/>
      <c r="T1533" s="524" t="s">
        <v>1924</v>
      </c>
      <c r="U1533" s="527" t="s">
        <v>1924</v>
      </c>
      <c r="V1533" s="524" t="s">
        <v>1924</v>
      </c>
      <c r="W1533" s="527"/>
      <c r="X1533" s="524" t="s">
        <v>3785</v>
      </c>
      <c r="Y1533" s="527" t="s">
        <v>4614</v>
      </c>
      <c r="Z1533" s="528"/>
      <c r="AA1533" s="528" t="s">
        <v>3716</v>
      </c>
      <c r="AB1533" s="528"/>
      <c r="AC1533" s="528"/>
      <c r="AD1533" s="528"/>
      <c r="AE1533" s="528"/>
      <c r="AF1533" s="528"/>
      <c r="AG1533" s="528"/>
      <c r="AH1533" s="528"/>
      <c r="AI1533" s="529" t="s">
        <v>2054</v>
      </c>
      <c r="AJ1533" s="529" t="s">
        <v>2054</v>
      </c>
      <c r="AK1533" s="523" t="s">
        <v>4615</v>
      </c>
      <c r="AL1533" s="523" t="s">
        <v>4620</v>
      </c>
    </row>
    <row r="1534" spans="1:38" ht="17.25" customHeight="1">
      <c r="A1534" s="518" t="str">
        <f t="shared" si="23"/>
        <v>A04AS174-00005 Finishing Work Exterior/Interior Finish Work Raised Floor Top Finish: Carpet Tile       600mm x 600mm / 600mm&lt;H≤1000mm</v>
      </c>
      <c r="B1534" s="523" t="s">
        <v>4623</v>
      </c>
      <c r="C1534" s="523"/>
      <c r="D1534" s="524" t="s">
        <v>3559</v>
      </c>
      <c r="E1534" s="525" t="s">
        <v>3560</v>
      </c>
      <c r="F1534" s="524" t="s">
        <v>2500</v>
      </c>
      <c r="G1534" s="525" t="s">
        <v>4560</v>
      </c>
      <c r="H1534" s="524" t="s">
        <v>4610</v>
      </c>
      <c r="I1534" s="525" t="s">
        <v>4611</v>
      </c>
      <c r="J1534" s="524" t="s">
        <v>4621</v>
      </c>
      <c r="K1534" s="527" t="s">
        <v>4622</v>
      </c>
      <c r="L1534" s="524" t="s">
        <v>1924</v>
      </c>
      <c r="M1534" s="527"/>
      <c r="N1534" s="524" t="s">
        <v>1924</v>
      </c>
      <c r="O1534" s="527"/>
      <c r="P1534" s="524" t="s">
        <v>1924</v>
      </c>
      <c r="Q1534" s="527"/>
      <c r="R1534" s="524" t="s">
        <v>1924</v>
      </c>
      <c r="S1534" s="527"/>
      <c r="T1534" s="524" t="s">
        <v>1924</v>
      </c>
      <c r="U1534" s="527" t="s">
        <v>1924</v>
      </c>
      <c r="V1534" s="524" t="s">
        <v>1924</v>
      </c>
      <c r="W1534" s="527"/>
      <c r="X1534" s="524" t="s">
        <v>3662</v>
      </c>
      <c r="Y1534" s="527" t="s">
        <v>4617</v>
      </c>
      <c r="Z1534" s="528"/>
      <c r="AA1534" s="528" t="s">
        <v>3716</v>
      </c>
      <c r="AB1534" s="528"/>
      <c r="AC1534" s="528"/>
      <c r="AD1534" s="528"/>
      <c r="AE1534" s="528"/>
      <c r="AF1534" s="528"/>
      <c r="AG1534" s="528"/>
      <c r="AH1534" s="528"/>
      <c r="AI1534" s="529" t="s">
        <v>2054</v>
      </c>
      <c r="AJ1534" s="529" t="s">
        <v>2054</v>
      </c>
      <c r="AK1534" s="523" t="s">
        <v>4615</v>
      </c>
      <c r="AL1534" s="523" t="s">
        <v>4623</v>
      </c>
    </row>
    <row r="1535" spans="1:38" ht="17.25" customHeight="1">
      <c r="A1535" s="518" t="str">
        <f t="shared" si="23"/>
        <v>A04AS174-00006 Finishing Work Exterior/Interior Finish Work Raised Floor Top Finish: Carpet Tile       600mm x 600mm / 1000mm&lt;H≤1500mm</v>
      </c>
      <c r="B1535" s="523" t="s">
        <v>4624</v>
      </c>
      <c r="C1535" s="523"/>
      <c r="D1535" s="524" t="s">
        <v>3559</v>
      </c>
      <c r="E1535" s="525" t="s">
        <v>3560</v>
      </c>
      <c r="F1535" s="524" t="s">
        <v>2500</v>
      </c>
      <c r="G1535" s="525" t="s">
        <v>4560</v>
      </c>
      <c r="H1535" s="524" t="s">
        <v>4610</v>
      </c>
      <c r="I1535" s="525" t="s">
        <v>4611</v>
      </c>
      <c r="J1535" s="524" t="s">
        <v>4621</v>
      </c>
      <c r="K1535" s="527" t="s">
        <v>4622</v>
      </c>
      <c r="L1535" s="524" t="s">
        <v>1924</v>
      </c>
      <c r="M1535" s="527"/>
      <c r="N1535" s="524" t="s">
        <v>1924</v>
      </c>
      <c r="O1535" s="527"/>
      <c r="P1535" s="524" t="s">
        <v>1924</v>
      </c>
      <c r="Q1535" s="527"/>
      <c r="R1535" s="524" t="s">
        <v>1924</v>
      </c>
      <c r="S1535" s="527"/>
      <c r="T1535" s="524" t="s">
        <v>1924</v>
      </c>
      <c r="U1535" s="527" t="s">
        <v>1924</v>
      </c>
      <c r="V1535" s="524" t="s">
        <v>1924</v>
      </c>
      <c r="W1535" s="527"/>
      <c r="X1535" s="524" t="s">
        <v>3852</v>
      </c>
      <c r="Y1535" s="527" t="s">
        <v>4619</v>
      </c>
      <c r="Z1535" s="528"/>
      <c r="AA1535" s="528" t="s">
        <v>3716</v>
      </c>
      <c r="AB1535" s="528"/>
      <c r="AC1535" s="528"/>
      <c r="AD1535" s="528"/>
      <c r="AE1535" s="528"/>
      <c r="AF1535" s="528"/>
      <c r="AG1535" s="528"/>
      <c r="AH1535" s="528"/>
      <c r="AI1535" s="529" t="s">
        <v>2054</v>
      </c>
      <c r="AJ1535" s="529" t="s">
        <v>2054</v>
      </c>
      <c r="AK1535" s="523" t="s">
        <v>4615</v>
      </c>
      <c r="AL1535" s="523" t="s">
        <v>4624</v>
      </c>
    </row>
    <row r="1536" spans="1:38" ht="17.25" customHeight="1">
      <c r="A1536" s="518" t="str">
        <f t="shared" si="23"/>
        <v>A04AS174-00007 Finishing Work Exterior/Interior Finish Work Raised Floor Top Finish: Marble       600mm x 600mm / H≤600mm</v>
      </c>
      <c r="B1536" s="523" t="s">
        <v>4625</v>
      </c>
      <c r="C1536" s="523"/>
      <c r="D1536" s="524" t="s">
        <v>3559</v>
      </c>
      <c r="E1536" s="525" t="s">
        <v>3560</v>
      </c>
      <c r="F1536" s="524" t="s">
        <v>2500</v>
      </c>
      <c r="G1536" s="525" t="s">
        <v>4560</v>
      </c>
      <c r="H1536" s="524" t="s">
        <v>4610</v>
      </c>
      <c r="I1536" s="525" t="s">
        <v>4611</v>
      </c>
      <c r="J1536" s="524" t="s">
        <v>4626</v>
      </c>
      <c r="K1536" s="527" t="s">
        <v>4627</v>
      </c>
      <c r="L1536" s="524" t="s">
        <v>1924</v>
      </c>
      <c r="M1536" s="527"/>
      <c r="N1536" s="524" t="s">
        <v>1924</v>
      </c>
      <c r="O1536" s="527"/>
      <c r="P1536" s="524" t="s">
        <v>1924</v>
      </c>
      <c r="Q1536" s="527"/>
      <c r="R1536" s="524" t="s">
        <v>1924</v>
      </c>
      <c r="S1536" s="527"/>
      <c r="T1536" s="524" t="s">
        <v>1924</v>
      </c>
      <c r="U1536" s="527" t="s">
        <v>1924</v>
      </c>
      <c r="V1536" s="524" t="s">
        <v>1924</v>
      </c>
      <c r="W1536" s="527"/>
      <c r="X1536" s="524" t="s">
        <v>3785</v>
      </c>
      <c r="Y1536" s="527" t="s">
        <v>4614</v>
      </c>
      <c r="Z1536" s="528"/>
      <c r="AA1536" s="528" t="s">
        <v>3716</v>
      </c>
      <c r="AB1536" s="528"/>
      <c r="AC1536" s="528"/>
      <c r="AD1536" s="528"/>
      <c r="AE1536" s="528"/>
      <c r="AF1536" s="528"/>
      <c r="AG1536" s="528"/>
      <c r="AH1536" s="528"/>
      <c r="AI1536" s="529" t="s">
        <v>2054</v>
      </c>
      <c r="AJ1536" s="529" t="s">
        <v>2054</v>
      </c>
      <c r="AK1536" s="523" t="s">
        <v>4615</v>
      </c>
      <c r="AL1536" s="523" t="s">
        <v>4625</v>
      </c>
    </row>
    <row r="1537" spans="1:38" ht="17.25" customHeight="1">
      <c r="A1537" s="518" t="str">
        <f t="shared" si="23"/>
        <v>A04AS174-00008 Finishing Work Exterior/Interior Finish Work Raised Floor Top Finish: Marble       600mm x 600mm / 600mm&lt;H≤1000mm</v>
      </c>
      <c r="B1537" s="523" t="s">
        <v>4628</v>
      </c>
      <c r="C1537" s="523"/>
      <c r="D1537" s="524" t="s">
        <v>3559</v>
      </c>
      <c r="E1537" s="525" t="s">
        <v>3560</v>
      </c>
      <c r="F1537" s="524" t="s">
        <v>2500</v>
      </c>
      <c r="G1537" s="525" t="s">
        <v>4560</v>
      </c>
      <c r="H1537" s="524" t="s">
        <v>4610</v>
      </c>
      <c r="I1537" s="525" t="s">
        <v>4611</v>
      </c>
      <c r="J1537" s="524" t="s">
        <v>4626</v>
      </c>
      <c r="K1537" s="527" t="s">
        <v>4627</v>
      </c>
      <c r="L1537" s="524" t="s">
        <v>1924</v>
      </c>
      <c r="M1537" s="527"/>
      <c r="N1537" s="524" t="s">
        <v>1924</v>
      </c>
      <c r="O1537" s="527"/>
      <c r="P1537" s="524" t="s">
        <v>1924</v>
      </c>
      <c r="Q1537" s="527"/>
      <c r="R1537" s="524" t="s">
        <v>1924</v>
      </c>
      <c r="S1537" s="527"/>
      <c r="T1537" s="524" t="s">
        <v>1924</v>
      </c>
      <c r="U1537" s="527" t="s">
        <v>1924</v>
      </c>
      <c r="V1537" s="524" t="s">
        <v>1924</v>
      </c>
      <c r="W1537" s="527"/>
      <c r="X1537" s="524" t="s">
        <v>3662</v>
      </c>
      <c r="Y1537" s="527" t="s">
        <v>4617</v>
      </c>
      <c r="Z1537" s="528"/>
      <c r="AA1537" s="528" t="s">
        <v>3716</v>
      </c>
      <c r="AB1537" s="528"/>
      <c r="AC1537" s="528"/>
      <c r="AD1537" s="528"/>
      <c r="AE1537" s="528"/>
      <c r="AF1537" s="528"/>
      <c r="AG1537" s="528"/>
      <c r="AH1537" s="528"/>
      <c r="AI1537" s="529" t="s">
        <v>2054</v>
      </c>
      <c r="AJ1537" s="529" t="s">
        <v>2054</v>
      </c>
      <c r="AK1537" s="523" t="s">
        <v>4615</v>
      </c>
      <c r="AL1537" s="523" t="s">
        <v>4628</v>
      </c>
    </row>
    <row r="1538" spans="1:38" ht="17.25" customHeight="1">
      <c r="A1538" s="518" t="str">
        <f t="shared" si="23"/>
        <v>A04AS174-00009 Finishing Work Exterior/Interior Finish Work Raised Floor Top Finish: Marble       600mm x 600mm / 1000mm&lt;H≤1500mm</v>
      </c>
      <c r="B1538" s="523" t="s">
        <v>4629</v>
      </c>
      <c r="C1538" s="523"/>
      <c r="D1538" s="524" t="s">
        <v>3559</v>
      </c>
      <c r="E1538" s="525" t="s">
        <v>3560</v>
      </c>
      <c r="F1538" s="524" t="s">
        <v>2500</v>
      </c>
      <c r="G1538" s="525" t="s">
        <v>4560</v>
      </c>
      <c r="H1538" s="524" t="s">
        <v>4610</v>
      </c>
      <c r="I1538" s="525" t="s">
        <v>4611</v>
      </c>
      <c r="J1538" s="524" t="s">
        <v>4626</v>
      </c>
      <c r="K1538" s="527" t="s">
        <v>4627</v>
      </c>
      <c r="L1538" s="524" t="s">
        <v>1924</v>
      </c>
      <c r="M1538" s="527"/>
      <c r="N1538" s="524" t="s">
        <v>1924</v>
      </c>
      <c r="O1538" s="527"/>
      <c r="P1538" s="524" t="s">
        <v>1924</v>
      </c>
      <c r="Q1538" s="527"/>
      <c r="R1538" s="524" t="s">
        <v>1924</v>
      </c>
      <c r="S1538" s="527"/>
      <c r="T1538" s="524" t="s">
        <v>1924</v>
      </c>
      <c r="U1538" s="527" t="s">
        <v>1924</v>
      </c>
      <c r="V1538" s="524" t="s">
        <v>1924</v>
      </c>
      <c r="W1538" s="527"/>
      <c r="X1538" s="524" t="s">
        <v>3852</v>
      </c>
      <c r="Y1538" s="527" t="s">
        <v>4619</v>
      </c>
      <c r="Z1538" s="528"/>
      <c r="AA1538" s="528" t="s">
        <v>3716</v>
      </c>
      <c r="AB1538" s="528"/>
      <c r="AC1538" s="528"/>
      <c r="AD1538" s="528"/>
      <c r="AE1538" s="528"/>
      <c r="AF1538" s="528"/>
      <c r="AG1538" s="528"/>
      <c r="AH1538" s="528"/>
      <c r="AI1538" s="529" t="s">
        <v>2054</v>
      </c>
      <c r="AJ1538" s="529" t="s">
        <v>2054</v>
      </c>
      <c r="AK1538" s="523" t="s">
        <v>4615</v>
      </c>
      <c r="AL1538" s="523" t="s">
        <v>4629</v>
      </c>
    </row>
    <row r="1539" spans="1:38" ht="17.25" customHeight="1">
      <c r="A1539" s="518" t="str">
        <f t="shared" si="23"/>
        <v>A04AS174-00010 Finishing Work Exterior/Interior Finish Work Raised Floor Top Finish: Anti-Static Vinyl Tile       600mm x 600mm / 1500mm≤H</v>
      </c>
      <c r="B1539" s="523" t="s">
        <v>4630</v>
      </c>
      <c r="C1539" s="523"/>
      <c r="D1539" s="524" t="s">
        <v>3559</v>
      </c>
      <c r="E1539" s="525" t="s">
        <v>3560</v>
      </c>
      <c r="F1539" s="524" t="s">
        <v>2500</v>
      </c>
      <c r="G1539" s="525" t="s">
        <v>4560</v>
      </c>
      <c r="H1539" s="524" t="s">
        <v>4610</v>
      </c>
      <c r="I1539" s="525" t="s">
        <v>4611</v>
      </c>
      <c r="J1539" s="524" t="s">
        <v>4612</v>
      </c>
      <c r="K1539" s="527" t="s">
        <v>4613</v>
      </c>
      <c r="L1539" s="524" t="s">
        <v>1924</v>
      </c>
      <c r="M1539" s="527"/>
      <c r="N1539" s="524" t="s">
        <v>1924</v>
      </c>
      <c r="O1539" s="527"/>
      <c r="P1539" s="524" t="s">
        <v>1924</v>
      </c>
      <c r="Q1539" s="527"/>
      <c r="R1539" s="524" t="s">
        <v>1924</v>
      </c>
      <c r="S1539" s="527"/>
      <c r="T1539" s="524" t="s">
        <v>1924</v>
      </c>
      <c r="U1539" s="527" t="s">
        <v>1924</v>
      </c>
      <c r="V1539" s="524" t="s">
        <v>1924</v>
      </c>
      <c r="W1539" s="527"/>
      <c r="X1539" s="524" t="s">
        <v>4250</v>
      </c>
      <c r="Y1539" s="527" t="s">
        <v>4631</v>
      </c>
      <c r="Z1539" s="528"/>
      <c r="AA1539" s="528" t="s">
        <v>3716</v>
      </c>
      <c r="AB1539" s="528"/>
      <c r="AC1539" s="528"/>
      <c r="AD1539" s="528"/>
      <c r="AE1539" s="528"/>
      <c r="AF1539" s="528"/>
      <c r="AG1539" s="528"/>
      <c r="AH1539" s="528"/>
      <c r="AI1539" s="529" t="s">
        <v>2054</v>
      </c>
      <c r="AJ1539" s="529" t="s">
        <v>2054</v>
      </c>
      <c r="AK1539" s="523" t="s">
        <v>4615</v>
      </c>
      <c r="AL1539" s="523" t="s">
        <v>4630</v>
      </c>
    </row>
    <row r="1540" spans="1:38" ht="17.25" customHeight="1">
      <c r="A1540" s="518" t="str">
        <f t="shared" si="23"/>
        <v>A04AS174-00011 Finishing Work Exterior/Interior Finish Work Raised Floor Top Finish: Carpet Tile       600mm x 600mm / 1500mm≤H</v>
      </c>
      <c r="B1540" s="523" t="s">
        <v>4632</v>
      </c>
      <c r="C1540" s="523"/>
      <c r="D1540" s="524" t="s">
        <v>3559</v>
      </c>
      <c r="E1540" s="525" t="s">
        <v>3560</v>
      </c>
      <c r="F1540" s="524" t="s">
        <v>2500</v>
      </c>
      <c r="G1540" s="525" t="s">
        <v>4560</v>
      </c>
      <c r="H1540" s="524" t="s">
        <v>4610</v>
      </c>
      <c r="I1540" s="525" t="s">
        <v>4611</v>
      </c>
      <c r="J1540" s="524" t="s">
        <v>4621</v>
      </c>
      <c r="K1540" s="527" t="s">
        <v>4622</v>
      </c>
      <c r="L1540" s="524" t="s">
        <v>1924</v>
      </c>
      <c r="M1540" s="527"/>
      <c r="N1540" s="524" t="s">
        <v>1924</v>
      </c>
      <c r="O1540" s="527"/>
      <c r="P1540" s="524" t="s">
        <v>1924</v>
      </c>
      <c r="Q1540" s="527"/>
      <c r="R1540" s="524" t="s">
        <v>1924</v>
      </c>
      <c r="S1540" s="527"/>
      <c r="T1540" s="524" t="s">
        <v>1924</v>
      </c>
      <c r="U1540" s="527" t="s">
        <v>1924</v>
      </c>
      <c r="V1540" s="524" t="s">
        <v>1924</v>
      </c>
      <c r="W1540" s="527"/>
      <c r="X1540" s="524" t="s">
        <v>4250</v>
      </c>
      <c r="Y1540" s="527" t="s">
        <v>4631</v>
      </c>
      <c r="Z1540" s="528"/>
      <c r="AA1540" s="528" t="s">
        <v>3716</v>
      </c>
      <c r="AB1540" s="528"/>
      <c r="AC1540" s="528"/>
      <c r="AD1540" s="528"/>
      <c r="AE1540" s="528"/>
      <c r="AF1540" s="528"/>
      <c r="AG1540" s="528"/>
      <c r="AH1540" s="528"/>
      <c r="AI1540" s="529" t="s">
        <v>2054</v>
      </c>
      <c r="AJ1540" s="529" t="s">
        <v>2054</v>
      </c>
      <c r="AK1540" s="523" t="s">
        <v>4615</v>
      </c>
      <c r="AL1540" s="523" t="s">
        <v>4632</v>
      </c>
    </row>
    <row r="1541" spans="1:38" ht="17.25" customHeight="1">
      <c r="A1541" s="518" t="str">
        <f t="shared" si="23"/>
        <v>A04AS174-00012 Finishing Work Exterior/Interior Finish Work Raised Floor Top Finish: Marble       600mm x 600mm / 1500mm≤H</v>
      </c>
      <c r="B1541" s="523" t="s">
        <v>4633</v>
      </c>
      <c r="C1541" s="523"/>
      <c r="D1541" s="524" t="s">
        <v>3559</v>
      </c>
      <c r="E1541" s="525" t="s">
        <v>3560</v>
      </c>
      <c r="F1541" s="524" t="s">
        <v>2500</v>
      </c>
      <c r="G1541" s="525" t="s">
        <v>4560</v>
      </c>
      <c r="H1541" s="524" t="s">
        <v>4610</v>
      </c>
      <c r="I1541" s="525" t="s">
        <v>4611</v>
      </c>
      <c r="J1541" s="524" t="s">
        <v>4626</v>
      </c>
      <c r="K1541" s="527" t="s">
        <v>4627</v>
      </c>
      <c r="L1541" s="524" t="s">
        <v>1924</v>
      </c>
      <c r="M1541" s="527"/>
      <c r="N1541" s="524" t="s">
        <v>1924</v>
      </c>
      <c r="O1541" s="527"/>
      <c r="P1541" s="524" t="s">
        <v>1924</v>
      </c>
      <c r="Q1541" s="527"/>
      <c r="R1541" s="524" t="s">
        <v>1924</v>
      </c>
      <c r="S1541" s="527"/>
      <c r="T1541" s="524" t="s">
        <v>1924</v>
      </c>
      <c r="U1541" s="527" t="s">
        <v>1924</v>
      </c>
      <c r="V1541" s="524" t="s">
        <v>1924</v>
      </c>
      <c r="W1541" s="527"/>
      <c r="X1541" s="524" t="s">
        <v>4250</v>
      </c>
      <c r="Y1541" s="527" t="s">
        <v>4631</v>
      </c>
      <c r="Z1541" s="528"/>
      <c r="AA1541" s="528" t="s">
        <v>3716</v>
      </c>
      <c r="AB1541" s="528"/>
      <c r="AC1541" s="528"/>
      <c r="AD1541" s="528"/>
      <c r="AE1541" s="528"/>
      <c r="AF1541" s="528"/>
      <c r="AG1541" s="528"/>
      <c r="AH1541" s="528"/>
      <c r="AI1541" s="529" t="s">
        <v>2054</v>
      </c>
      <c r="AJ1541" s="529" t="s">
        <v>2054</v>
      </c>
      <c r="AK1541" s="523" t="s">
        <v>4615</v>
      </c>
      <c r="AL1541" s="523" t="s">
        <v>4633</v>
      </c>
    </row>
    <row r="1542" spans="1:38" ht="17.25" customHeight="1">
      <c r="A1542" s="518" t="str">
        <f t="shared" si="23"/>
        <v>A04AS174-00013 Finishing Work Exterior/Interior Finish Work Raised Floor Top Finish: Anti-Static Vinyl Tile       600mm x 600mm / 1500mm&lt;H</v>
      </c>
      <c r="B1542" s="523" t="s">
        <v>4634</v>
      </c>
      <c r="C1542" s="523"/>
      <c r="D1542" s="524" t="s">
        <v>3559</v>
      </c>
      <c r="E1542" s="525" t="s">
        <v>3560</v>
      </c>
      <c r="F1542" s="524" t="s">
        <v>2500</v>
      </c>
      <c r="G1542" s="525" t="s">
        <v>4560</v>
      </c>
      <c r="H1542" s="524" t="s">
        <v>4610</v>
      </c>
      <c r="I1542" s="525" t="s">
        <v>4611</v>
      </c>
      <c r="J1542" s="524" t="s">
        <v>4612</v>
      </c>
      <c r="K1542" s="527" t="s">
        <v>4613</v>
      </c>
      <c r="L1542" s="524" t="s">
        <v>1924</v>
      </c>
      <c r="M1542" s="527"/>
      <c r="N1542" s="524" t="s">
        <v>1924</v>
      </c>
      <c r="O1542" s="527"/>
      <c r="P1542" s="524" t="s">
        <v>1924</v>
      </c>
      <c r="Q1542" s="527"/>
      <c r="R1542" s="524" t="s">
        <v>1924</v>
      </c>
      <c r="S1542" s="527"/>
      <c r="T1542" s="524" t="s">
        <v>1924</v>
      </c>
      <c r="U1542" s="527" t="s">
        <v>1924</v>
      </c>
      <c r="V1542" s="524" t="s">
        <v>1924</v>
      </c>
      <c r="W1542" s="527"/>
      <c r="X1542" s="524" t="s">
        <v>4356</v>
      </c>
      <c r="Y1542" s="527" t="s">
        <v>4635</v>
      </c>
      <c r="Z1542" s="528"/>
      <c r="AA1542" s="528" t="s">
        <v>3716</v>
      </c>
      <c r="AB1542" s="528"/>
      <c r="AC1542" s="528"/>
      <c r="AD1542" s="528"/>
      <c r="AE1542" s="528"/>
      <c r="AF1542" s="528"/>
      <c r="AG1542" s="528"/>
      <c r="AH1542" s="528"/>
      <c r="AI1542" s="529" t="s">
        <v>2054</v>
      </c>
      <c r="AJ1542" s="529" t="s">
        <v>2054</v>
      </c>
      <c r="AK1542" s="523" t="s">
        <v>4615</v>
      </c>
      <c r="AL1542" s="523" t="s">
        <v>4634</v>
      </c>
    </row>
    <row r="1543" spans="1:38" ht="17.25" customHeight="1">
      <c r="A1543" s="518" t="str">
        <f t="shared" si="23"/>
        <v>A04AS174-00014 Finishing Work Exterior/Interior Finish Work Raised Floor Top Finish: Carpet Tile       600mm x 600mm / 1500mm&lt;H</v>
      </c>
      <c r="B1543" s="523" t="s">
        <v>4636</v>
      </c>
      <c r="C1543" s="523"/>
      <c r="D1543" s="524" t="s">
        <v>3559</v>
      </c>
      <c r="E1543" s="525" t="s">
        <v>3560</v>
      </c>
      <c r="F1543" s="524" t="s">
        <v>2500</v>
      </c>
      <c r="G1543" s="525" t="s">
        <v>4560</v>
      </c>
      <c r="H1543" s="524" t="s">
        <v>4610</v>
      </c>
      <c r="I1543" s="525" t="s">
        <v>4611</v>
      </c>
      <c r="J1543" s="524" t="s">
        <v>4621</v>
      </c>
      <c r="K1543" s="527" t="s">
        <v>4622</v>
      </c>
      <c r="L1543" s="524" t="s">
        <v>1924</v>
      </c>
      <c r="M1543" s="527"/>
      <c r="N1543" s="524" t="s">
        <v>1924</v>
      </c>
      <c r="O1543" s="527"/>
      <c r="P1543" s="524" t="s">
        <v>1924</v>
      </c>
      <c r="Q1543" s="527"/>
      <c r="R1543" s="524" t="s">
        <v>1924</v>
      </c>
      <c r="S1543" s="527"/>
      <c r="T1543" s="524" t="s">
        <v>1924</v>
      </c>
      <c r="U1543" s="527" t="s">
        <v>1924</v>
      </c>
      <c r="V1543" s="524" t="s">
        <v>1924</v>
      </c>
      <c r="W1543" s="527"/>
      <c r="X1543" s="524" t="s">
        <v>4356</v>
      </c>
      <c r="Y1543" s="527" t="s">
        <v>4635</v>
      </c>
      <c r="Z1543" s="528"/>
      <c r="AA1543" s="528" t="s">
        <v>3716</v>
      </c>
      <c r="AB1543" s="528"/>
      <c r="AC1543" s="528"/>
      <c r="AD1543" s="528"/>
      <c r="AE1543" s="528"/>
      <c r="AF1543" s="528"/>
      <c r="AG1543" s="528"/>
      <c r="AH1543" s="528"/>
      <c r="AI1543" s="529" t="s">
        <v>2054</v>
      </c>
      <c r="AJ1543" s="529" t="s">
        <v>2054</v>
      </c>
      <c r="AK1543" s="523" t="s">
        <v>4615</v>
      </c>
      <c r="AL1543" s="523" t="s">
        <v>4636</v>
      </c>
    </row>
    <row r="1544" spans="1:38" ht="17.25" customHeight="1">
      <c r="A1544" s="518" t="str">
        <f t="shared" ref="A1544:A1607" si="24">B1544&amp;" "&amp;E1544&amp;" "&amp;G1544&amp;" "&amp;I1544&amp;" "&amp;K1544&amp;" "&amp;M1544&amp;" "&amp;O1544&amp;" "&amp;Q1544&amp;" "&amp;S1544&amp;" "&amp;U1544&amp;" "&amp;W1544&amp;" "&amp;Y1544</f>
        <v>A04AS174-00015 Finishing Work Exterior/Interior Finish Work Raised Floor Top Finish: Marble       600mm x 600mm / 1500mm&lt;H</v>
      </c>
      <c r="B1544" s="523" t="s">
        <v>4637</v>
      </c>
      <c r="C1544" s="523"/>
      <c r="D1544" s="524" t="s">
        <v>3559</v>
      </c>
      <c r="E1544" s="525" t="s">
        <v>3560</v>
      </c>
      <c r="F1544" s="524" t="s">
        <v>2500</v>
      </c>
      <c r="G1544" s="525" t="s">
        <v>4560</v>
      </c>
      <c r="H1544" s="524" t="s">
        <v>4610</v>
      </c>
      <c r="I1544" s="525" t="s">
        <v>4611</v>
      </c>
      <c r="J1544" s="524" t="s">
        <v>4626</v>
      </c>
      <c r="K1544" s="527" t="s">
        <v>4627</v>
      </c>
      <c r="L1544" s="524" t="s">
        <v>1924</v>
      </c>
      <c r="M1544" s="527"/>
      <c r="N1544" s="524" t="s">
        <v>1924</v>
      </c>
      <c r="O1544" s="527"/>
      <c r="P1544" s="524" t="s">
        <v>1924</v>
      </c>
      <c r="Q1544" s="527"/>
      <c r="R1544" s="524" t="s">
        <v>1924</v>
      </c>
      <c r="S1544" s="527"/>
      <c r="T1544" s="524" t="s">
        <v>1924</v>
      </c>
      <c r="U1544" s="527" t="s">
        <v>1924</v>
      </c>
      <c r="V1544" s="524" t="s">
        <v>1924</v>
      </c>
      <c r="W1544" s="527"/>
      <c r="X1544" s="524" t="s">
        <v>4356</v>
      </c>
      <c r="Y1544" s="527" t="s">
        <v>4635</v>
      </c>
      <c r="Z1544" s="528"/>
      <c r="AA1544" s="528" t="s">
        <v>3716</v>
      </c>
      <c r="AB1544" s="528"/>
      <c r="AC1544" s="528"/>
      <c r="AD1544" s="528"/>
      <c r="AE1544" s="528"/>
      <c r="AF1544" s="528"/>
      <c r="AG1544" s="528"/>
      <c r="AH1544" s="528"/>
      <c r="AI1544" s="529" t="s">
        <v>2054</v>
      </c>
      <c r="AJ1544" s="529" t="s">
        <v>2054</v>
      </c>
      <c r="AK1544" s="523" t="s">
        <v>4615</v>
      </c>
      <c r="AL1544" s="523" t="s">
        <v>4637</v>
      </c>
    </row>
    <row r="1545" spans="1:38" ht="17.25" customHeight="1">
      <c r="A1545" s="518" t="str">
        <f t="shared" si="24"/>
        <v xml:space="preserve">A04AS175-00001 Finishing Work Exterior/Interior Finish Work Material Dividing Strip Stainless Steel       </v>
      </c>
      <c r="B1545" s="523" t="s">
        <v>4638</v>
      </c>
      <c r="C1545" s="523"/>
      <c r="D1545" s="524" t="s">
        <v>3559</v>
      </c>
      <c r="E1545" s="525" t="s">
        <v>3560</v>
      </c>
      <c r="F1545" s="524" t="s">
        <v>2500</v>
      </c>
      <c r="G1545" s="525" t="s">
        <v>4560</v>
      </c>
      <c r="H1545" s="524" t="s">
        <v>4639</v>
      </c>
      <c r="I1545" s="525" t="s">
        <v>4640</v>
      </c>
      <c r="J1545" s="524" t="s">
        <v>4641</v>
      </c>
      <c r="K1545" s="527" t="s">
        <v>4642</v>
      </c>
      <c r="L1545" s="524" t="s">
        <v>1924</v>
      </c>
      <c r="M1545" s="527"/>
      <c r="N1545" s="524" t="s">
        <v>1924</v>
      </c>
      <c r="O1545" s="527"/>
      <c r="P1545" s="524" t="s">
        <v>1924</v>
      </c>
      <c r="Q1545" s="527"/>
      <c r="R1545" s="524" t="s">
        <v>1924</v>
      </c>
      <c r="S1545" s="527"/>
      <c r="T1545" s="524" t="s">
        <v>1924</v>
      </c>
      <c r="U1545" s="527" t="s">
        <v>1924</v>
      </c>
      <c r="V1545" s="524" t="s">
        <v>1924</v>
      </c>
      <c r="W1545" s="527"/>
      <c r="X1545" s="524" t="s">
        <v>1924</v>
      </c>
      <c r="Y1545" s="527" t="s">
        <v>1924</v>
      </c>
      <c r="Z1545" s="528"/>
      <c r="AA1545" s="528" t="s">
        <v>1924</v>
      </c>
      <c r="AB1545" s="528"/>
      <c r="AC1545" s="528"/>
      <c r="AD1545" s="528"/>
      <c r="AE1545" s="528"/>
      <c r="AF1545" s="528"/>
      <c r="AG1545" s="528"/>
      <c r="AH1545" s="528"/>
      <c r="AI1545" s="529" t="s">
        <v>2091</v>
      </c>
      <c r="AJ1545" s="529" t="s">
        <v>2091</v>
      </c>
      <c r="AK1545" s="523" t="s">
        <v>4643</v>
      </c>
      <c r="AL1545" s="523" t="s">
        <v>4638</v>
      </c>
    </row>
    <row r="1546" spans="1:38" ht="17.25" customHeight="1">
      <c r="A1546" s="518" t="str">
        <f t="shared" si="24"/>
        <v>A04AS176-00001 Finishing Work Exterior/Interior Finish Work Plasterboard Dry Liner System    Mineral Wool (Rock Wool) for Wall To External Side w/ 1-Layer Gypsum Board, Supporting Frame(Stud), Accessories  1-Layer Gypsumboard THK=9.5mm</v>
      </c>
      <c r="B1546" s="523" t="s">
        <v>4644</v>
      </c>
      <c r="C1546" s="523"/>
      <c r="D1546" s="524" t="s">
        <v>3559</v>
      </c>
      <c r="E1546" s="525" t="s">
        <v>3560</v>
      </c>
      <c r="F1546" s="524" t="s">
        <v>2500</v>
      </c>
      <c r="G1546" s="525" t="s">
        <v>4560</v>
      </c>
      <c r="H1546" s="524" t="s">
        <v>4645</v>
      </c>
      <c r="I1546" s="525" t="s">
        <v>4646</v>
      </c>
      <c r="J1546" s="524" t="s">
        <v>1924</v>
      </c>
      <c r="K1546" s="527"/>
      <c r="L1546" s="524" t="s">
        <v>1924</v>
      </c>
      <c r="M1546" s="527"/>
      <c r="N1546" s="524" t="s">
        <v>1924</v>
      </c>
      <c r="O1546" s="527"/>
      <c r="P1546" s="524" t="s">
        <v>1932</v>
      </c>
      <c r="Q1546" s="527" t="s">
        <v>3622</v>
      </c>
      <c r="R1546" s="524" t="s">
        <v>1941</v>
      </c>
      <c r="S1546" s="527" t="s">
        <v>4647</v>
      </c>
      <c r="T1546" s="524" t="s">
        <v>2661</v>
      </c>
      <c r="U1546" s="527" t="s">
        <v>4648</v>
      </c>
      <c r="V1546" s="524" t="s">
        <v>1924</v>
      </c>
      <c r="W1546" s="527"/>
      <c r="X1546" s="524" t="s">
        <v>3866</v>
      </c>
      <c r="Y1546" s="527" t="s">
        <v>4649</v>
      </c>
      <c r="Z1546" s="528"/>
      <c r="AA1546" s="528" t="s">
        <v>4650</v>
      </c>
      <c r="AB1546" s="528"/>
      <c r="AC1546" s="528"/>
      <c r="AD1546" s="528"/>
      <c r="AE1546" s="528"/>
      <c r="AF1546" s="528"/>
      <c r="AG1546" s="528"/>
      <c r="AH1546" s="528"/>
      <c r="AI1546" s="529" t="s">
        <v>2054</v>
      </c>
      <c r="AJ1546" s="529" t="s">
        <v>2054</v>
      </c>
      <c r="AK1546" s="523" t="s">
        <v>4651</v>
      </c>
      <c r="AL1546" s="523" t="s">
        <v>4644</v>
      </c>
    </row>
    <row r="1547" spans="1:38" ht="17.25" customHeight="1">
      <c r="A1547" s="518" t="str">
        <f t="shared" si="24"/>
        <v>A04AS176-00002 Finishing Work Exterior/Interior Finish Work Plasterboard Dry Liner System    Mineral Wool (Rock Wool) for Wall To External Side w/ 1-Layer Gypsum Board, Supporting Frame(Stud), Accessories  1-Layer Gypsumboard THK=12.5mm</v>
      </c>
      <c r="B1547" s="523" t="s">
        <v>4652</v>
      </c>
      <c r="C1547" s="523"/>
      <c r="D1547" s="524" t="s">
        <v>3559</v>
      </c>
      <c r="E1547" s="525" t="s">
        <v>3560</v>
      </c>
      <c r="F1547" s="524" t="s">
        <v>2500</v>
      </c>
      <c r="G1547" s="525" t="s">
        <v>4560</v>
      </c>
      <c r="H1547" s="524" t="s">
        <v>4645</v>
      </c>
      <c r="I1547" s="525" t="s">
        <v>4646</v>
      </c>
      <c r="J1547" s="524" t="s">
        <v>1924</v>
      </c>
      <c r="K1547" s="527"/>
      <c r="L1547" s="524" t="s">
        <v>1924</v>
      </c>
      <c r="M1547" s="527"/>
      <c r="N1547" s="524" t="s">
        <v>1924</v>
      </c>
      <c r="O1547" s="527"/>
      <c r="P1547" s="524" t="s">
        <v>1932</v>
      </c>
      <c r="Q1547" s="527" t="s">
        <v>3622</v>
      </c>
      <c r="R1547" s="524" t="s">
        <v>1941</v>
      </c>
      <c r="S1547" s="527" t="s">
        <v>4647</v>
      </c>
      <c r="T1547" s="524" t="s">
        <v>2661</v>
      </c>
      <c r="U1547" s="527" t="s">
        <v>4648</v>
      </c>
      <c r="V1547" s="524" t="s">
        <v>1924</v>
      </c>
      <c r="W1547" s="527"/>
      <c r="X1547" s="524" t="s">
        <v>3944</v>
      </c>
      <c r="Y1547" s="527" t="s">
        <v>4653</v>
      </c>
      <c r="Z1547" s="528"/>
      <c r="AA1547" s="528" t="s">
        <v>4650</v>
      </c>
      <c r="AB1547" s="528"/>
      <c r="AC1547" s="528"/>
      <c r="AD1547" s="528"/>
      <c r="AE1547" s="528"/>
      <c r="AF1547" s="528"/>
      <c r="AG1547" s="528"/>
      <c r="AH1547" s="528"/>
      <c r="AI1547" s="529" t="s">
        <v>2054</v>
      </c>
      <c r="AJ1547" s="529" t="s">
        <v>2054</v>
      </c>
      <c r="AK1547" s="523" t="s">
        <v>4651</v>
      </c>
      <c r="AL1547" s="523" t="s">
        <v>4652</v>
      </c>
    </row>
    <row r="1548" spans="1:38" ht="17.25" customHeight="1">
      <c r="A1548" s="518" t="str">
        <f t="shared" si="24"/>
        <v>A04AS176-00003 Finishing Work Exterior/Interior Finish Work Plasterboard Dry Liner System    Mineral Wool (Rock Wool) for Wall To External Side w/ 1-Layer Gypsum Board, Supporting Frame(Stud), Accessories  1-Layer Gypsumboard THK=16mm</v>
      </c>
      <c r="B1548" s="523" t="s">
        <v>4654</v>
      </c>
      <c r="C1548" s="523"/>
      <c r="D1548" s="524" t="s">
        <v>3559</v>
      </c>
      <c r="E1548" s="525" t="s">
        <v>3560</v>
      </c>
      <c r="F1548" s="524" t="s">
        <v>2500</v>
      </c>
      <c r="G1548" s="525" t="s">
        <v>4560</v>
      </c>
      <c r="H1548" s="524" t="s">
        <v>4645</v>
      </c>
      <c r="I1548" s="525" t="s">
        <v>4646</v>
      </c>
      <c r="J1548" s="524" t="s">
        <v>1924</v>
      </c>
      <c r="K1548" s="527"/>
      <c r="L1548" s="524" t="s">
        <v>1924</v>
      </c>
      <c r="M1548" s="527"/>
      <c r="N1548" s="524" t="s">
        <v>1924</v>
      </c>
      <c r="O1548" s="527"/>
      <c r="P1548" s="524" t="s">
        <v>1932</v>
      </c>
      <c r="Q1548" s="527" t="s">
        <v>3622</v>
      </c>
      <c r="R1548" s="524" t="s">
        <v>1941</v>
      </c>
      <c r="S1548" s="527" t="s">
        <v>4647</v>
      </c>
      <c r="T1548" s="524" t="s">
        <v>2661</v>
      </c>
      <c r="U1548" s="527" t="s">
        <v>4648</v>
      </c>
      <c r="V1548" s="524" t="s">
        <v>1924</v>
      </c>
      <c r="W1548" s="527"/>
      <c r="X1548" s="524" t="s">
        <v>3949</v>
      </c>
      <c r="Y1548" s="527" t="s">
        <v>4655</v>
      </c>
      <c r="Z1548" s="528"/>
      <c r="AA1548" s="528" t="s">
        <v>4650</v>
      </c>
      <c r="AB1548" s="528"/>
      <c r="AC1548" s="528"/>
      <c r="AD1548" s="528"/>
      <c r="AE1548" s="528"/>
      <c r="AF1548" s="528"/>
      <c r="AG1548" s="528"/>
      <c r="AH1548" s="528"/>
      <c r="AI1548" s="529" t="s">
        <v>2054</v>
      </c>
      <c r="AJ1548" s="529" t="s">
        <v>2054</v>
      </c>
      <c r="AK1548" s="523" t="s">
        <v>4651</v>
      </c>
      <c r="AL1548" s="523" t="s">
        <v>4654</v>
      </c>
    </row>
    <row r="1549" spans="1:38" ht="17.25" customHeight="1">
      <c r="A1549" s="518" t="str">
        <f t="shared" si="24"/>
        <v>A04AS176-00004 Finishing Work Exterior/Interior Finish Work Plasterboard Dry Liner System    Glass Wool (Fiberglass) for Wall To External Side w/ 1-Layer Gypsum Board, Supporting Frame(Stud), Accessories  1-Layer Gypsumboard THK=9.5mm</v>
      </c>
      <c r="B1549" s="523" t="s">
        <v>4656</v>
      </c>
      <c r="C1549" s="523"/>
      <c r="D1549" s="524" t="s">
        <v>3559</v>
      </c>
      <c r="E1549" s="525" t="s">
        <v>3560</v>
      </c>
      <c r="F1549" s="524" t="s">
        <v>2500</v>
      </c>
      <c r="G1549" s="525" t="s">
        <v>4560</v>
      </c>
      <c r="H1549" s="524" t="s">
        <v>4645</v>
      </c>
      <c r="I1549" s="525" t="s">
        <v>4646</v>
      </c>
      <c r="J1549" s="524" t="s">
        <v>1924</v>
      </c>
      <c r="K1549" s="527"/>
      <c r="L1549" s="524" t="s">
        <v>1924</v>
      </c>
      <c r="M1549" s="527"/>
      <c r="N1549" s="524" t="s">
        <v>1924</v>
      </c>
      <c r="O1549" s="527"/>
      <c r="P1549" s="524" t="s">
        <v>1936</v>
      </c>
      <c r="Q1549" s="527" t="s">
        <v>4657</v>
      </c>
      <c r="R1549" s="524" t="s">
        <v>1941</v>
      </c>
      <c r="S1549" s="527" t="s">
        <v>4647</v>
      </c>
      <c r="T1549" s="524" t="s">
        <v>2661</v>
      </c>
      <c r="U1549" s="527" t="s">
        <v>4648</v>
      </c>
      <c r="V1549" s="524" t="s">
        <v>1924</v>
      </c>
      <c r="W1549" s="527"/>
      <c r="X1549" s="524" t="s">
        <v>3866</v>
      </c>
      <c r="Y1549" s="527" t="s">
        <v>4649</v>
      </c>
      <c r="Z1549" s="528"/>
      <c r="AA1549" s="528" t="s">
        <v>4650</v>
      </c>
      <c r="AB1549" s="528"/>
      <c r="AC1549" s="528"/>
      <c r="AD1549" s="528"/>
      <c r="AE1549" s="528"/>
      <c r="AF1549" s="528"/>
      <c r="AG1549" s="528"/>
      <c r="AH1549" s="528"/>
      <c r="AI1549" s="529" t="s">
        <v>2054</v>
      </c>
      <c r="AJ1549" s="529" t="s">
        <v>2054</v>
      </c>
      <c r="AK1549" s="523" t="s">
        <v>4651</v>
      </c>
      <c r="AL1549" s="523" t="s">
        <v>4656</v>
      </c>
    </row>
    <row r="1550" spans="1:38" ht="17.25" customHeight="1">
      <c r="A1550" s="518" t="str">
        <f t="shared" si="24"/>
        <v>A04AS176-00005 Finishing Work Exterior/Interior Finish Work Plasterboard Dry Liner System    Glass Wool (Fiberglass) for Wall To External Side w/ 1-Layer Gypsum Board, Supporting Frame(Stud), Accessories  1-Layer Gypsumboard THK=12.5mm</v>
      </c>
      <c r="B1550" s="523" t="s">
        <v>4658</v>
      </c>
      <c r="C1550" s="523"/>
      <c r="D1550" s="524" t="s">
        <v>3559</v>
      </c>
      <c r="E1550" s="525" t="s">
        <v>3560</v>
      </c>
      <c r="F1550" s="524" t="s">
        <v>2500</v>
      </c>
      <c r="G1550" s="525" t="s">
        <v>4560</v>
      </c>
      <c r="H1550" s="524" t="s">
        <v>4645</v>
      </c>
      <c r="I1550" s="525" t="s">
        <v>4646</v>
      </c>
      <c r="J1550" s="524" t="s">
        <v>1924</v>
      </c>
      <c r="K1550" s="527"/>
      <c r="L1550" s="524" t="s">
        <v>1924</v>
      </c>
      <c r="M1550" s="527"/>
      <c r="N1550" s="524" t="s">
        <v>1924</v>
      </c>
      <c r="O1550" s="527"/>
      <c r="P1550" s="524" t="s">
        <v>1936</v>
      </c>
      <c r="Q1550" s="527" t="s">
        <v>4657</v>
      </c>
      <c r="R1550" s="524" t="s">
        <v>1941</v>
      </c>
      <c r="S1550" s="527" t="s">
        <v>4647</v>
      </c>
      <c r="T1550" s="524" t="s">
        <v>2661</v>
      </c>
      <c r="U1550" s="527" t="s">
        <v>4648</v>
      </c>
      <c r="V1550" s="524" t="s">
        <v>1924</v>
      </c>
      <c r="W1550" s="527"/>
      <c r="X1550" s="524" t="s">
        <v>3944</v>
      </c>
      <c r="Y1550" s="527" t="s">
        <v>4653</v>
      </c>
      <c r="Z1550" s="528"/>
      <c r="AA1550" s="528" t="s">
        <v>4650</v>
      </c>
      <c r="AB1550" s="528"/>
      <c r="AC1550" s="528"/>
      <c r="AD1550" s="528"/>
      <c r="AE1550" s="528"/>
      <c r="AF1550" s="528"/>
      <c r="AG1550" s="528"/>
      <c r="AH1550" s="528"/>
      <c r="AI1550" s="529" t="s">
        <v>2054</v>
      </c>
      <c r="AJ1550" s="529" t="s">
        <v>2054</v>
      </c>
      <c r="AK1550" s="523" t="s">
        <v>4651</v>
      </c>
      <c r="AL1550" s="523" t="s">
        <v>4658</v>
      </c>
    </row>
    <row r="1551" spans="1:38" ht="17.25" customHeight="1">
      <c r="A1551" s="518" t="str">
        <f t="shared" si="24"/>
        <v>A04AS176-00006 Finishing Work Exterior/Interior Finish Work Plasterboard Dry Liner System    Glass Wool (Fiberglass) for Wall To External Side w/ 1-Layer Gypsum Board, Supporting Frame(Stud), Accessories  1-Layer Gypsumboard THK=16mm</v>
      </c>
      <c r="B1551" s="523" t="s">
        <v>4659</v>
      </c>
      <c r="C1551" s="523"/>
      <c r="D1551" s="524" t="s">
        <v>3559</v>
      </c>
      <c r="E1551" s="525" t="s">
        <v>3560</v>
      </c>
      <c r="F1551" s="524" t="s">
        <v>2500</v>
      </c>
      <c r="G1551" s="525" t="s">
        <v>4560</v>
      </c>
      <c r="H1551" s="524" t="s">
        <v>4645</v>
      </c>
      <c r="I1551" s="525" t="s">
        <v>4646</v>
      </c>
      <c r="J1551" s="524" t="s">
        <v>1924</v>
      </c>
      <c r="K1551" s="527"/>
      <c r="L1551" s="524" t="s">
        <v>1924</v>
      </c>
      <c r="M1551" s="527"/>
      <c r="N1551" s="524" t="s">
        <v>1924</v>
      </c>
      <c r="O1551" s="527"/>
      <c r="P1551" s="524" t="s">
        <v>1936</v>
      </c>
      <c r="Q1551" s="527" t="s">
        <v>4657</v>
      </c>
      <c r="R1551" s="524" t="s">
        <v>1941</v>
      </c>
      <c r="S1551" s="527" t="s">
        <v>4647</v>
      </c>
      <c r="T1551" s="524" t="s">
        <v>2661</v>
      </c>
      <c r="U1551" s="527" t="s">
        <v>4648</v>
      </c>
      <c r="V1551" s="524" t="s">
        <v>1924</v>
      </c>
      <c r="W1551" s="527"/>
      <c r="X1551" s="524" t="s">
        <v>3949</v>
      </c>
      <c r="Y1551" s="527" t="s">
        <v>4655</v>
      </c>
      <c r="Z1551" s="528"/>
      <c r="AA1551" s="528" t="s">
        <v>4650</v>
      </c>
      <c r="AB1551" s="528"/>
      <c r="AC1551" s="528"/>
      <c r="AD1551" s="528"/>
      <c r="AE1551" s="528"/>
      <c r="AF1551" s="528"/>
      <c r="AG1551" s="528"/>
      <c r="AH1551" s="528"/>
      <c r="AI1551" s="529" t="s">
        <v>2054</v>
      </c>
      <c r="AJ1551" s="529" t="s">
        <v>2054</v>
      </c>
      <c r="AK1551" s="523" t="s">
        <v>4651</v>
      </c>
      <c r="AL1551" s="523" t="s">
        <v>4659</v>
      </c>
    </row>
    <row r="1552" spans="1:38" ht="17.25" customHeight="1">
      <c r="A1552" s="518" t="str">
        <f t="shared" si="24"/>
        <v>A04AS176-00007 Finishing Work Exterior/Interior Finish Work Plasterboard Dry Liner System    Rigid Insulation for Wall To External Side w/ 1-Layer Gypsum Board, Supporting Frame(Stud), Accessories  1-Layer Gypsumboard THK=9.5mm</v>
      </c>
      <c r="B1552" s="523" t="s">
        <v>4660</v>
      </c>
      <c r="C1552" s="523"/>
      <c r="D1552" s="524" t="s">
        <v>3559</v>
      </c>
      <c r="E1552" s="525" t="s">
        <v>3560</v>
      </c>
      <c r="F1552" s="524" t="s">
        <v>2500</v>
      </c>
      <c r="G1552" s="525" t="s">
        <v>4560</v>
      </c>
      <c r="H1552" s="524" t="s">
        <v>4645</v>
      </c>
      <c r="I1552" s="525" t="s">
        <v>4646</v>
      </c>
      <c r="J1552" s="524" t="s">
        <v>1924</v>
      </c>
      <c r="K1552" s="527"/>
      <c r="L1552" s="524" t="s">
        <v>1924</v>
      </c>
      <c r="M1552" s="527"/>
      <c r="N1552" s="524" t="s">
        <v>1924</v>
      </c>
      <c r="O1552" s="527"/>
      <c r="P1552" s="524" t="s">
        <v>1939</v>
      </c>
      <c r="Q1552" s="527" t="s">
        <v>4661</v>
      </c>
      <c r="R1552" s="524" t="s">
        <v>1941</v>
      </c>
      <c r="S1552" s="527" t="s">
        <v>4647</v>
      </c>
      <c r="T1552" s="524" t="s">
        <v>2661</v>
      </c>
      <c r="U1552" s="527" t="s">
        <v>4648</v>
      </c>
      <c r="V1552" s="524" t="s">
        <v>1924</v>
      </c>
      <c r="W1552" s="527"/>
      <c r="X1552" s="524" t="s">
        <v>3866</v>
      </c>
      <c r="Y1552" s="527" t="s">
        <v>4649</v>
      </c>
      <c r="Z1552" s="528"/>
      <c r="AA1552" s="528" t="s">
        <v>4650</v>
      </c>
      <c r="AB1552" s="528"/>
      <c r="AC1552" s="528"/>
      <c r="AD1552" s="528"/>
      <c r="AE1552" s="528"/>
      <c r="AF1552" s="528"/>
      <c r="AG1552" s="528"/>
      <c r="AH1552" s="528"/>
      <c r="AI1552" s="529" t="s">
        <v>2054</v>
      </c>
      <c r="AJ1552" s="529" t="s">
        <v>2054</v>
      </c>
      <c r="AK1552" s="523" t="s">
        <v>4651</v>
      </c>
      <c r="AL1552" s="523" t="s">
        <v>4660</v>
      </c>
    </row>
    <row r="1553" spans="1:38" ht="17.25" customHeight="1">
      <c r="A1553" s="518" t="str">
        <f t="shared" si="24"/>
        <v>A04AS176-00008 Finishing Work Exterior/Interior Finish Work Plasterboard Dry Liner System    Rigid Insulation for Wall To External Side w/ 1-Layer Gypsum Board, Supporting Frame(Stud), Accessories  1-Layer Gypsumboard THK=12.5mm</v>
      </c>
      <c r="B1553" s="523" t="s">
        <v>4662</v>
      </c>
      <c r="C1553" s="523"/>
      <c r="D1553" s="524" t="s">
        <v>3559</v>
      </c>
      <c r="E1553" s="525" t="s">
        <v>3560</v>
      </c>
      <c r="F1553" s="524" t="s">
        <v>2500</v>
      </c>
      <c r="G1553" s="525" t="s">
        <v>4560</v>
      </c>
      <c r="H1553" s="524" t="s">
        <v>4645</v>
      </c>
      <c r="I1553" s="525" t="s">
        <v>4646</v>
      </c>
      <c r="J1553" s="524" t="s">
        <v>1924</v>
      </c>
      <c r="K1553" s="527"/>
      <c r="L1553" s="524" t="s">
        <v>1924</v>
      </c>
      <c r="M1553" s="527"/>
      <c r="N1553" s="524" t="s">
        <v>1924</v>
      </c>
      <c r="O1553" s="527"/>
      <c r="P1553" s="524" t="s">
        <v>1939</v>
      </c>
      <c r="Q1553" s="527" t="s">
        <v>4661</v>
      </c>
      <c r="R1553" s="524" t="s">
        <v>1941</v>
      </c>
      <c r="S1553" s="527" t="s">
        <v>4647</v>
      </c>
      <c r="T1553" s="524" t="s">
        <v>2661</v>
      </c>
      <c r="U1553" s="527" t="s">
        <v>4648</v>
      </c>
      <c r="V1553" s="524" t="s">
        <v>1924</v>
      </c>
      <c r="W1553" s="527"/>
      <c r="X1553" s="524" t="s">
        <v>3944</v>
      </c>
      <c r="Y1553" s="527" t="s">
        <v>4653</v>
      </c>
      <c r="Z1553" s="528"/>
      <c r="AA1553" s="528" t="s">
        <v>4650</v>
      </c>
      <c r="AB1553" s="528"/>
      <c r="AC1553" s="528"/>
      <c r="AD1553" s="528"/>
      <c r="AE1553" s="528"/>
      <c r="AF1553" s="528"/>
      <c r="AG1553" s="528"/>
      <c r="AH1553" s="528"/>
      <c r="AI1553" s="529" t="s">
        <v>2054</v>
      </c>
      <c r="AJ1553" s="529" t="s">
        <v>2054</v>
      </c>
      <c r="AK1553" s="523" t="s">
        <v>4651</v>
      </c>
      <c r="AL1553" s="523" t="s">
        <v>4662</v>
      </c>
    </row>
    <row r="1554" spans="1:38" ht="17.25" customHeight="1">
      <c r="A1554" s="518" t="str">
        <f t="shared" si="24"/>
        <v>A04AS176-00009 Finishing Work Exterior/Interior Finish Work Plasterboard Dry Liner System    Rigid Insulation for Wall To External Side w/ 1-Layer Gypsum Board, Supporting Frame(Stud), Accessories  1-Layer Gypsumboard THK=16mm</v>
      </c>
      <c r="B1554" s="523" t="s">
        <v>4663</v>
      </c>
      <c r="C1554" s="523"/>
      <c r="D1554" s="524" t="s">
        <v>3559</v>
      </c>
      <c r="E1554" s="525" t="s">
        <v>3560</v>
      </c>
      <c r="F1554" s="524" t="s">
        <v>2500</v>
      </c>
      <c r="G1554" s="525" t="s">
        <v>4560</v>
      </c>
      <c r="H1554" s="524" t="s">
        <v>4645</v>
      </c>
      <c r="I1554" s="525" t="s">
        <v>4646</v>
      </c>
      <c r="J1554" s="524" t="s">
        <v>1924</v>
      </c>
      <c r="K1554" s="527"/>
      <c r="L1554" s="524" t="s">
        <v>1924</v>
      </c>
      <c r="M1554" s="527"/>
      <c r="N1554" s="524" t="s">
        <v>1924</v>
      </c>
      <c r="O1554" s="527"/>
      <c r="P1554" s="524" t="s">
        <v>1939</v>
      </c>
      <c r="Q1554" s="527" t="s">
        <v>4661</v>
      </c>
      <c r="R1554" s="524" t="s">
        <v>1941</v>
      </c>
      <c r="S1554" s="527" t="s">
        <v>4647</v>
      </c>
      <c r="T1554" s="524" t="s">
        <v>2661</v>
      </c>
      <c r="U1554" s="527" t="s">
        <v>4648</v>
      </c>
      <c r="V1554" s="524" t="s">
        <v>1924</v>
      </c>
      <c r="W1554" s="527"/>
      <c r="X1554" s="524" t="s">
        <v>3949</v>
      </c>
      <c r="Y1554" s="527" t="s">
        <v>4655</v>
      </c>
      <c r="Z1554" s="528"/>
      <c r="AA1554" s="528" t="s">
        <v>4650</v>
      </c>
      <c r="AB1554" s="528"/>
      <c r="AC1554" s="528"/>
      <c r="AD1554" s="528"/>
      <c r="AE1554" s="528"/>
      <c r="AF1554" s="528"/>
      <c r="AG1554" s="528"/>
      <c r="AH1554" s="528"/>
      <c r="AI1554" s="529" t="s">
        <v>2054</v>
      </c>
      <c r="AJ1554" s="529" t="s">
        <v>2054</v>
      </c>
      <c r="AK1554" s="523" t="s">
        <v>4651</v>
      </c>
      <c r="AL1554" s="523" t="s">
        <v>4663</v>
      </c>
    </row>
    <row r="1555" spans="1:38" ht="17.25" customHeight="1">
      <c r="A1555" s="518" t="str">
        <f t="shared" si="24"/>
        <v>A04AS177-00001 Finishing Work Exterior/Interior Finish Work Gypsumboard Partition Wall (Fixed Type) Fire Protective Rating: N/A, 1-Layer Gypsum Board to One Side   w/o Insulation  Including Supporting Frame(Stud) &amp; Accessories  1-Layer Gypsumboard THK=9.5mm</v>
      </c>
      <c r="B1555" s="523" t="s">
        <v>4664</v>
      </c>
      <c r="C1555" s="523"/>
      <c r="D1555" s="524" t="s">
        <v>3559</v>
      </c>
      <c r="E1555" s="525" t="s">
        <v>3560</v>
      </c>
      <c r="F1555" s="524" t="s">
        <v>2500</v>
      </c>
      <c r="G1555" s="525" t="s">
        <v>4560</v>
      </c>
      <c r="H1555" s="524" t="s">
        <v>4665</v>
      </c>
      <c r="I1555" s="525" t="s">
        <v>4666</v>
      </c>
      <c r="J1555" s="524" t="s">
        <v>4667</v>
      </c>
      <c r="K1555" s="527" t="s">
        <v>1264</v>
      </c>
      <c r="L1555" s="524" t="s">
        <v>1924</v>
      </c>
      <c r="M1555" s="527"/>
      <c r="N1555" s="524" t="s">
        <v>1924</v>
      </c>
      <c r="O1555" s="527"/>
      <c r="P1555" s="524" t="s">
        <v>1929</v>
      </c>
      <c r="Q1555" s="527" t="s">
        <v>4668</v>
      </c>
      <c r="R1555" s="524" t="s">
        <v>1924</v>
      </c>
      <c r="S1555" s="527"/>
      <c r="T1555" s="524" t="s">
        <v>2664</v>
      </c>
      <c r="U1555" s="527" t="s">
        <v>4669</v>
      </c>
      <c r="V1555" s="524" t="s">
        <v>1924</v>
      </c>
      <c r="W1555" s="527"/>
      <c r="X1555" s="524" t="s">
        <v>3866</v>
      </c>
      <c r="Y1555" s="527" t="s">
        <v>4649</v>
      </c>
      <c r="Z1555" s="528"/>
      <c r="AA1555" s="528" t="s">
        <v>1924</v>
      </c>
      <c r="AB1555" s="528"/>
      <c r="AC1555" s="528"/>
      <c r="AD1555" s="528"/>
      <c r="AE1555" s="528"/>
      <c r="AF1555" s="528"/>
      <c r="AG1555" s="528"/>
      <c r="AH1555" s="528"/>
      <c r="AI1555" s="529" t="s">
        <v>2054</v>
      </c>
      <c r="AJ1555" s="529" t="s">
        <v>2054</v>
      </c>
      <c r="AK1555" s="523" t="s">
        <v>4670</v>
      </c>
      <c r="AL1555" s="523" t="s">
        <v>4664</v>
      </c>
    </row>
    <row r="1556" spans="1:38" ht="17.25" customHeight="1">
      <c r="A1556" s="518" t="str">
        <f t="shared" si="24"/>
        <v>A04AS177-00002 Finishing Work Exterior/Interior Finish Work Gypsumboard Partition Wall (Fixed Type) Fire Protective Rating: N/A, 1-Layer Gypsum Board to One Side   w/o Insulation  Including Supporting Frame(Stud) &amp; Accessories  1-Layer Gypsumboard THK=12.5mm</v>
      </c>
      <c r="B1556" s="523" t="s">
        <v>4671</v>
      </c>
      <c r="C1556" s="523"/>
      <c r="D1556" s="524" t="s">
        <v>3559</v>
      </c>
      <c r="E1556" s="525" t="s">
        <v>3560</v>
      </c>
      <c r="F1556" s="524" t="s">
        <v>2500</v>
      </c>
      <c r="G1556" s="525" t="s">
        <v>4560</v>
      </c>
      <c r="H1556" s="524" t="s">
        <v>4665</v>
      </c>
      <c r="I1556" s="525" t="s">
        <v>4666</v>
      </c>
      <c r="J1556" s="524" t="s">
        <v>4667</v>
      </c>
      <c r="K1556" s="527" t="s">
        <v>1264</v>
      </c>
      <c r="L1556" s="524" t="s">
        <v>1924</v>
      </c>
      <c r="M1556" s="527"/>
      <c r="N1556" s="524" t="s">
        <v>1924</v>
      </c>
      <c r="O1556" s="527"/>
      <c r="P1556" s="524" t="s">
        <v>1929</v>
      </c>
      <c r="Q1556" s="527" t="s">
        <v>4668</v>
      </c>
      <c r="R1556" s="524" t="s">
        <v>1924</v>
      </c>
      <c r="S1556" s="527"/>
      <c r="T1556" s="524" t="s">
        <v>2664</v>
      </c>
      <c r="U1556" s="527" t="s">
        <v>4669</v>
      </c>
      <c r="V1556" s="524" t="s">
        <v>1924</v>
      </c>
      <c r="W1556" s="527"/>
      <c r="X1556" s="524" t="s">
        <v>3944</v>
      </c>
      <c r="Y1556" s="527" t="s">
        <v>4653</v>
      </c>
      <c r="Z1556" s="528"/>
      <c r="AA1556" s="528" t="s">
        <v>1924</v>
      </c>
      <c r="AB1556" s="528"/>
      <c r="AC1556" s="528"/>
      <c r="AD1556" s="528"/>
      <c r="AE1556" s="528"/>
      <c r="AF1556" s="528"/>
      <c r="AG1556" s="528"/>
      <c r="AH1556" s="528"/>
      <c r="AI1556" s="529" t="s">
        <v>2054</v>
      </c>
      <c r="AJ1556" s="529" t="s">
        <v>2054</v>
      </c>
      <c r="AK1556" s="523" t="s">
        <v>4670</v>
      </c>
      <c r="AL1556" s="523" t="s">
        <v>4671</v>
      </c>
    </row>
    <row r="1557" spans="1:38" ht="17.25" customHeight="1">
      <c r="A1557" s="518" t="str">
        <f t="shared" si="24"/>
        <v>A04AS177-00003 Finishing Work Exterior/Interior Finish Work Gypsumboard Partition Wall (Fixed Type) Fire Protective Rating: N/A, 1-Layer Gypsum Board to One Side   w/o Insulation  Including Supporting Frame(Stud) &amp; Accessories  1-Layer Gypsumboard THK=16mm</v>
      </c>
      <c r="B1557" s="523" t="s">
        <v>4672</v>
      </c>
      <c r="C1557" s="523"/>
      <c r="D1557" s="524" t="s">
        <v>3559</v>
      </c>
      <c r="E1557" s="525" t="s">
        <v>3560</v>
      </c>
      <c r="F1557" s="524" t="s">
        <v>2500</v>
      </c>
      <c r="G1557" s="525" t="s">
        <v>4560</v>
      </c>
      <c r="H1557" s="524" t="s">
        <v>4665</v>
      </c>
      <c r="I1557" s="525" t="s">
        <v>4666</v>
      </c>
      <c r="J1557" s="524" t="s">
        <v>4667</v>
      </c>
      <c r="K1557" s="527" t="s">
        <v>1264</v>
      </c>
      <c r="L1557" s="524" t="s">
        <v>1924</v>
      </c>
      <c r="M1557" s="527"/>
      <c r="N1557" s="524" t="s">
        <v>1924</v>
      </c>
      <c r="O1557" s="527"/>
      <c r="P1557" s="524" t="s">
        <v>1929</v>
      </c>
      <c r="Q1557" s="527" t="s">
        <v>4668</v>
      </c>
      <c r="R1557" s="524" t="s">
        <v>1924</v>
      </c>
      <c r="S1557" s="527"/>
      <c r="T1557" s="524" t="s">
        <v>2664</v>
      </c>
      <c r="U1557" s="527" t="s">
        <v>4669</v>
      </c>
      <c r="V1557" s="524" t="s">
        <v>1924</v>
      </c>
      <c r="W1557" s="527"/>
      <c r="X1557" s="524" t="s">
        <v>3949</v>
      </c>
      <c r="Y1557" s="527" t="s">
        <v>4655</v>
      </c>
      <c r="Z1557" s="528"/>
      <c r="AA1557" s="528" t="s">
        <v>1924</v>
      </c>
      <c r="AB1557" s="528"/>
      <c r="AC1557" s="528"/>
      <c r="AD1557" s="528"/>
      <c r="AE1557" s="528"/>
      <c r="AF1557" s="528"/>
      <c r="AG1557" s="528"/>
      <c r="AH1557" s="528"/>
      <c r="AI1557" s="529" t="s">
        <v>2054</v>
      </c>
      <c r="AJ1557" s="529" t="s">
        <v>2054</v>
      </c>
      <c r="AK1557" s="523" t="s">
        <v>4670</v>
      </c>
      <c r="AL1557" s="523" t="s">
        <v>4672</v>
      </c>
    </row>
    <row r="1558" spans="1:38" ht="17.25" customHeight="1">
      <c r="A1558" s="518" t="str">
        <f t="shared" si="24"/>
        <v>A04AS177-00004 Finishing Work Exterior/Interior Finish Work Gypsumboard Partition Wall (Fixed Type) Fire Protective Rating: N/A, 2-Layer Gypsum Boards to One Side   w/o Insulation  Including Supporting Frame(Stud) &amp; Accessories  1-Layer Gypsumboard THK=9.5mm</v>
      </c>
      <c r="B1558" s="523" t="s">
        <v>4673</v>
      </c>
      <c r="C1558" s="523"/>
      <c r="D1558" s="524" t="s">
        <v>3559</v>
      </c>
      <c r="E1558" s="525" t="s">
        <v>3560</v>
      </c>
      <c r="F1558" s="524" t="s">
        <v>2500</v>
      </c>
      <c r="G1558" s="525" t="s">
        <v>4560</v>
      </c>
      <c r="H1558" s="524" t="s">
        <v>4665</v>
      </c>
      <c r="I1558" s="525" t="s">
        <v>4666</v>
      </c>
      <c r="J1558" s="524" t="s">
        <v>4674</v>
      </c>
      <c r="K1558" s="527" t="s">
        <v>4675</v>
      </c>
      <c r="L1558" s="524" t="s">
        <v>1924</v>
      </c>
      <c r="M1558" s="527"/>
      <c r="N1558" s="524" t="s">
        <v>1924</v>
      </c>
      <c r="O1558" s="527"/>
      <c r="P1558" s="524" t="s">
        <v>1929</v>
      </c>
      <c r="Q1558" s="527" t="s">
        <v>4668</v>
      </c>
      <c r="R1558" s="524" t="s">
        <v>1924</v>
      </c>
      <c r="S1558" s="527"/>
      <c r="T1558" s="524" t="s">
        <v>2664</v>
      </c>
      <c r="U1558" s="527" t="s">
        <v>4669</v>
      </c>
      <c r="V1558" s="524" t="s">
        <v>1924</v>
      </c>
      <c r="W1558" s="527"/>
      <c r="X1558" s="524" t="s">
        <v>3866</v>
      </c>
      <c r="Y1558" s="527" t="s">
        <v>4649</v>
      </c>
      <c r="Z1558" s="528"/>
      <c r="AA1558" s="528" t="s">
        <v>1924</v>
      </c>
      <c r="AB1558" s="528"/>
      <c r="AC1558" s="528"/>
      <c r="AD1558" s="528"/>
      <c r="AE1558" s="528"/>
      <c r="AF1558" s="528"/>
      <c r="AG1558" s="528"/>
      <c r="AH1558" s="528"/>
      <c r="AI1558" s="529" t="s">
        <v>2054</v>
      </c>
      <c r="AJ1558" s="529" t="s">
        <v>2054</v>
      </c>
      <c r="AK1558" s="523" t="s">
        <v>4670</v>
      </c>
      <c r="AL1558" s="523" t="s">
        <v>4673</v>
      </c>
    </row>
    <row r="1559" spans="1:38" ht="17.25" customHeight="1">
      <c r="A1559" s="518" t="str">
        <f t="shared" si="24"/>
        <v>A04AS177-00005 Finishing Work Exterior/Interior Finish Work Gypsumboard Partition Wall (Fixed Type) Fire Protective Rating: N/A, 2-Layer Gypsum Boards to One Side   w/o Insulation  Including Supporting Frame(Stud) &amp; Accessories  1-Layer Gypsumboard THK=12.5mm</v>
      </c>
      <c r="B1559" s="523" t="s">
        <v>4676</v>
      </c>
      <c r="C1559" s="523"/>
      <c r="D1559" s="524" t="s">
        <v>3559</v>
      </c>
      <c r="E1559" s="525" t="s">
        <v>3560</v>
      </c>
      <c r="F1559" s="524" t="s">
        <v>2500</v>
      </c>
      <c r="G1559" s="525" t="s">
        <v>4560</v>
      </c>
      <c r="H1559" s="524" t="s">
        <v>4665</v>
      </c>
      <c r="I1559" s="525" t="s">
        <v>4666</v>
      </c>
      <c r="J1559" s="524" t="s">
        <v>4674</v>
      </c>
      <c r="K1559" s="527" t="s">
        <v>4675</v>
      </c>
      <c r="L1559" s="524" t="s">
        <v>1924</v>
      </c>
      <c r="M1559" s="527"/>
      <c r="N1559" s="524" t="s">
        <v>1924</v>
      </c>
      <c r="O1559" s="527"/>
      <c r="P1559" s="524" t="s">
        <v>1929</v>
      </c>
      <c r="Q1559" s="527" t="s">
        <v>4668</v>
      </c>
      <c r="R1559" s="524" t="s">
        <v>1924</v>
      </c>
      <c r="S1559" s="527"/>
      <c r="T1559" s="524" t="s">
        <v>2664</v>
      </c>
      <c r="U1559" s="527" t="s">
        <v>4669</v>
      </c>
      <c r="V1559" s="524" t="s">
        <v>1924</v>
      </c>
      <c r="W1559" s="527"/>
      <c r="X1559" s="524" t="s">
        <v>3944</v>
      </c>
      <c r="Y1559" s="527" t="s">
        <v>4653</v>
      </c>
      <c r="Z1559" s="528"/>
      <c r="AA1559" s="528" t="s">
        <v>1924</v>
      </c>
      <c r="AB1559" s="528"/>
      <c r="AC1559" s="528"/>
      <c r="AD1559" s="528"/>
      <c r="AE1559" s="528"/>
      <c r="AF1559" s="528"/>
      <c r="AG1559" s="528"/>
      <c r="AH1559" s="528"/>
      <c r="AI1559" s="529" t="s">
        <v>2054</v>
      </c>
      <c r="AJ1559" s="529" t="s">
        <v>2054</v>
      </c>
      <c r="AK1559" s="523" t="s">
        <v>4670</v>
      </c>
      <c r="AL1559" s="523" t="s">
        <v>4676</v>
      </c>
    </row>
    <row r="1560" spans="1:38" ht="17.25" customHeight="1">
      <c r="A1560" s="518" t="str">
        <f t="shared" si="24"/>
        <v>A04AS177-00006 Finishing Work Exterior/Interior Finish Work Gypsumboard Partition Wall (Fixed Type) Fire Protective Rating: N/A, 2-Layer Gypsum Boards to One Side   w/o Insulation  Including Supporting Frame(Stud) &amp; Accessories  1-Layer Gypsumboard THK=16mm</v>
      </c>
      <c r="B1560" s="523" t="s">
        <v>4677</v>
      </c>
      <c r="C1560" s="523"/>
      <c r="D1560" s="524" t="s">
        <v>3559</v>
      </c>
      <c r="E1560" s="525" t="s">
        <v>3560</v>
      </c>
      <c r="F1560" s="524" t="s">
        <v>2500</v>
      </c>
      <c r="G1560" s="525" t="s">
        <v>4560</v>
      </c>
      <c r="H1560" s="524" t="s">
        <v>4665</v>
      </c>
      <c r="I1560" s="525" t="s">
        <v>4666</v>
      </c>
      <c r="J1560" s="524" t="s">
        <v>4674</v>
      </c>
      <c r="K1560" s="527" t="s">
        <v>4675</v>
      </c>
      <c r="L1560" s="524" t="s">
        <v>1924</v>
      </c>
      <c r="M1560" s="527"/>
      <c r="N1560" s="524" t="s">
        <v>1924</v>
      </c>
      <c r="O1560" s="527"/>
      <c r="P1560" s="524" t="s">
        <v>1929</v>
      </c>
      <c r="Q1560" s="527" t="s">
        <v>4668</v>
      </c>
      <c r="R1560" s="524" t="s">
        <v>1924</v>
      </c>
      <c r="S1560" s="527"/>
      <c r="T1560" s="524" t="s">
        <v>2664</v>
      </c>
      <c r="U1560" s="527" t="s">
        <v>4669</v>
      </c>
      <c r="V1560" s="524" t="s">
        <v>1924</v>
      </c>
      <c r="W1560" s="527"/>
      <c r="X1560" s="524" t="s">
        <v>3949</v>
      </c>
      <c r="Y1560" s="527" t="s">
        <v>4655</v>
      </c>
      <c r="Z1560" s="528"/>
      <c r="AA1560" s="528" t="s">
        <v>1924</v>
      </c>
      <c r="AB1560" s="528"/>
      <c r="AC1560" s="528"/>
      <c r="AD1560" s="528"/>
      <c r="AE1560" s="528"/>
      <c r="AF1560" s="528"/>
      <c r="AG1560" s="528"/>
      <c r="AH1560" s="528"/>
      <c r="AI1560" s="529" t="s">
        <v>2054</v>
      </c>
      <c r="AJ1560" s="529" t="s">
        <v>2054</v>
      </c>
      <c r="AK1560" s="523" t="s">
        <v>4670</v>
      </c>
      <c r="AL1560" s="523" t="s">
        <v>4677</v>
      </c>
    </row>
    <row r="1561" spans="1:38" ht="17.25" customHeight="1">
      <c r="A1561" s="518" t="str">
        <f t="shared" si="24"/>
        <v>A04AS177-00007 Finishing Work Exterior/Interior Finish Work Gypsumboard Partition Wall (Fixed Type) Fire Protective Rating: N/A, 1-Layer Gypsum Board to Both Sides   Mineral Wool (Rock Wool)  Including Supporting Frame(Stud) &amp; Accessories  1-Layer Gypsumboard THK=9.5mm</v>
      </c>
      <c r="B1561" s="523" t="s">
        <v>4678</v>
      </c>
      <c r="C1561" s="523"/>
      <c r="D1561" s="524" t="s">
        <v>3559</v>
      </c>
      <c r="E1561" s="525" t="s">
        <v>3560</v>
      </c>
      <c r="F1561" s="524" t="s">
        <v>2500</v>
      </c>
      <c r="G1561" s="525" t="s">
        <v>4560</v>
      </c>
      <c r="H1561" s="524" t="s">
        <v>4665</v>
      </c>
      <c r="I1561" s="525" t="s">
        <v>4666</v>
      </c>
      <c r="J1561" s="524" t="s">
        <v>4679</v>
      </c>
      <c r="K1561" s="527" t="s">
        <v>4680</v>
      </c>
      <c r="L1561" s="524" t="s">
        <v>1924</v>
      </c>
      <c r="M1561" s="527"/>
      <c r="N1561" s="524" t="s">
        <v>1924</v>
      </c>
      <c r="O1561" s="527"/>
      <c r="P1561" s="524" t="s">
        <v>1932</v>
      </c>
      <c r="Q1561" s="527" t="s">
        <v>3622</v>
      </c>
      <c r="R1561" s="524" t="s">
        <v>1924</v>
      </c>
      <c r="S1561" s="527"/>
      <c r="T1561" s="524" t="s">
        <v>2664</v>
      </c>
      <c r="U1561" s="527" t="s">
        <v>4669</v>
      </c>
      <c r="V1561" s="524" t="s">
        <v>1924</v>
      </c>
      <c r="W1561" s="527"/>
      <c r="X1561" s="524" t="s">
        <v>3866</v>
      </c>
      <c r="Y1561" s="527" t="s">
        <v>4649</v>
      </c>
      <c r="Z1561" s="528"/>
      <c r="AA1561" s="528" t="s">
        <v>4650</v>
      </c>
      <c r="AB1561" s="528"/>
      <c r="AC1561" s="528"/>
      <c r="AD1561" s="528"/>
      <c r="AE1561" s="528"/>
      <c r="AF1561" s="528"/>
      <c r="AG1561" s="528"/>
      <c r="AH1561" s="528"/>
      <c r="AI1561" s="529" t="s">
        <v>2054</v>
      </c>
      <c r="AJ1561" s="529" t="s">
        <v>2054</v>
      </c>
      <c r="AK1561" s="523" t="s">
        <v>4670</v>
      </c>
      <c r="AL1561" s="523" t="s">
        <v>4678</v>
      </c>
    </row>
    <row r="1562" spans="1:38" ht="17.25" customHeight="1">
      <c r="A1562" s="518" t="str">
        <f t="shared" si="24"/>
        <v>A04AS177-00008 Finishing Work Exterior/Interior Finish Work Gypsumboard Partition Wall (Fixed Type) Fire Protective Rating: N/A, 1-Layer Gypsum Board to Both Sides   Mineral Wool (Rock Wool)  Including Supporting Frame(Stud) &amp; Accessories  1-Layer Gypsumboard THK=12.5mm</v>
      </c>
      <c r="B1562" s="523" t="s">
        <v>4681</v>
      </c>
      <c r="C1562" s="523"/>
      <c r="D1562" s="524" t="s">
        <v>3559</v>
      </c>
      <c r="E1562" s="525" t="s">
        <v>3560</v>
      </c>
      <c r="F1562" s="524" t="s">
        <v>2500</v>
      </c>
      <c r="G1562" s="525" t="s">
        <v>4560</v>
      </c>
      <c r="H1562" s="524" t="s">
        <v>4665</v>
      </c>
      <c r="I1562" s="525" t="s">
        <v>4666</v>
      </c>
      <c r="J1562" s="524" t="s">
        <v>4679</v>
      </c>
      <c r="K1562" s="527" t="s">
        <v>4680</v>
      </c>
      <c r="L1562" s="524" t="s">
        <v>1924</v>
      </c>
      <c r="M1562" s="527"/>
      <c r="N1562" s="524" t="s">
        <v>1924</v>
      </c>
      <c r="O1562" s="527"/>
      <c r="P1562" s="524" t="s">
        <v>1932</v>
      </c>
      <c r="Q1562" s="527" t="s">
        <v>3622</v>
      </c>
      <c r="R1562" s="524" t="s">
        <v>1924</v>
      </c>
      <c r="S1562" s="527"/>
      <c r="T1562" s="524" t="s">
        <v>2664</v>
      </c>
      <c r="U1562" s="527" t="s">
        <v>4669</v>
      </c>
      <c r="V1562" s="524" t="s">
        <v>1924</v>
      </c>
      <c r="W1562" s="527"/>
      <c r="X1562" s="524" t="s">
        <v>3944</v>
      </c>
      <c r="Y1562" s="527" t="s">
        <v>4653</v>
      </c>
      <c r="Z1562" s="528"/>
      <c r="AA1562" s="528" t="s">
        <v>4650</v>
      </c>
      <c r="AB1562" s="528"/>
      <c r="AC1562" s="528"/>
      <c r="AD1562" s="528"/>
      <c r="AE1562" s="528"/>
      <c r="AF1562" s="528"/>
      <c r="AG1562" s="528"/>
      <c r="AH1562" s="528"/>
      <c r="AI1562" s="529" t="s">
        <v>2054</v>
      </c>
      <c r="AJ1562" s="529" t="s">
        <v>2054</v>
      </c>
      <c r="AK1562" s="523" t="s">
        <v>4670</v>
      </c>
      <c r="AL1562" s="523" t="s">
        <v>4681</v>
      </c>
    </row>
    <row r="1563" spans="1:38" ht="17.25" customHeight="1">
      <c r="A1563" s="518" t="str">
        <f t="shared" si="24"/>
        <v>A04AS177-00009 Finishing Work Exterior/Interior Finish Work Gypsumboard Partition Wall (Fixed Type) Fire Protective Rating: N/A, 1-Layer Gypsum Board to Both Sides   Mineral Wool (Rock Wool)  Including Supporting Frame(Stud) &amp; Accessories  1-Layer Gypsumboard THK=16mm</v>
      </c>
      <c r="B1563" s="523" t="s">
        <v>4682</v>
      </c>
      <c r="C1563" s="523"/>
      <c r="D1563" s="524" t="s">
        <v>3559</v>
      </c>
      <c r="E1563" s="525" t="s">
        <v>3560</v>
      </c>
      <c r="F1563" s="524" t="s">
        <v>2500</v>
      </c>
      <c r="G1563" s="525" t="s">
        <v>4560</v>
      </c>
      <c r="H1563" s="524" t="s">
        <v>4665</v>
      </c>
      <c r="I1563" s="525" t="s">
        <v>4666</v>
      </c>
      <c r="J1563" s="524" t="s">
        <v>4679</v>
      </c>
      <c r="K1563" s="527" t="s">
        <v>4680</v>
      </c>
      <c r="L1563" s="524" t="s">
        <v>1924</v>
      </c>
      <c r="M1563" s="527"/>
      <c r="N1563" s="524" t="s">
        <v>1924</v>
      </c>
      <c r="O1563" s="527"/>
      <c r="P1563" s="524" t="s">
        <v>1932</v>
      </c>
      <c r="Q1563" s="527" t="s">
        <v>3622</v>
      </c>
      <c r="R1563" s="524" t="s">
        <v>1924</v>
      </c>
      <c r="S1563" s="527"/>
      <c r="T1563" s="524" t="s">
        <v>2664</v>
      </c>
      <c r="U1563" s="527" t="s">
        <v>4669</v>
      </c>
      <c r="V1563" s="524" t="s">
        <v>1924</v>
      </c>
      <c r="W1563" s="527"/>
      <c r="X1563" s="524" t="s">
        <v>3949</v>
      </c>
      <c r="Y1563" s="527" t="s">
        <v>4655</v>
      </c>
      <c r="Z1563" s="528"/>
      <c r="AA1563" s="528" t="s">
        <v>4650</v>
      </c>
      <c r="AB1563" s="528"/>
      <c r="AC1563" s="528"/>
      <c r="AD1563" s="528"/>
      <c r="AE1563" s="528"/>
      <c r="AF1563" s="528"/>
      <c r="AG1563" s="528"/>
      <c r="AH1563" s="528"/>
      <c r="AI1563" s="529" t="s">
        <v>2054</v>
      </c>
      <c r="AJ1563" s="529" t="s">
        <v>2054</v>
      </c>
      <c r="AK1563" s="523" t="s">
        <v>4670</v>
      </c>
      <c r="AL1563" s="523" t="s">
        <v>4682</v>
      </c>
    </row>
    <row r="1564" spans="1:38" ht="17.25" customHeight="1">
      <c r="A1564" s="518" t="str">
        <f t="shared" si="24"/>
        <v>A04AS177-00010 Finishing Work Exterior/Interior Finish Work Gypsumboard Partition Wall (Fixed Type) Fire Protective Rating: N/A, 1-Layer Gypsum Board to Both Sides   Glass Wool (Fiberglass)  Including Supporting Frame(Stud) &amp; Accessories  1-Layer Gypsumboard THK=9.5mm</v>
      </c>
      <c r="B1564" s="523" t="s">
        <v>4683</v>
      </c>
      <c r="C1564" s="523"/>
      <c r="D1564" s="524" t="s">
        <v>3559</v>
      </c>
      <c r="E1564" s="525" t="s">
        <v>3560</v>
      </c>
      <c r="F1564" s="524" t="s">
        <v>2500</v>
      </c>
      <c r="G1564" s="525" t="s">
        <v>4560</v>
      </c>
      <c r="H1564" s="524" t="s">
        <v>4665</v>
      </c>
      <c r="I1564" s="525" t="s">
        <v>4666</v>
      </c>
      <c r="J1564" s="524" t="s">
        <v>4679</v>
      </c>
      <c r="K1564" s="527" t="s">
        <v>4680</v>
      </c>
      <c r="L1564" s="524" t="s">
        <v>1924</v>
      </c>
      <c r="M1564" s="527"/>
      <c r="N1564" s="524" t="s">
        <v>1924</v>
      </c>
      <c r="O1564" s="527"/>
      <c r="P1564" s="524" t="s">
        <v>1936</v>
      </c>
      <c r="Q1564" s="527" t="s">
        <v>4657</v>
      </c>
      <c r="R1564" s="524" t="s">
        <v>1924</v>
      </c>
      <c r="S1564" s="527"/>
      <c r="T1564" s="524" t="s">
        <v>2664</v>
      </c>
      <c r="U1564" s="527" t="s">
        <v>4669</v>
      </c>
      <c r="V1564" s="524" t="s">
        <v>1924</v>
      </c>
      <c r="W1564" s="527"/>
      <c r="X1564" s="524" t="s">
        <v>3866</v>
      </c>
      <c r="Y1564" s="527" t="s">
        <v>4649</v>
      </c>
      <c r="Z1564" s="528"/>
      <c r="AA1564" s="528" t="s">
        <v>4650</v>
      </c>
      <c r="AB1564" s="528"/>
      <c r="AC1564" s="528"/>
      <c r="AD1564" s="528"/>
      <c r="AE1564" s="528"/>
      <c r="AF1564" s="528"/>
      <c r="AG1564" s="528"/>
      <c r="AH1564" s="528"/>
      <c r="AI1564" s="529" t="s">
        <v>2054</v>
      </c>
      <c r="AJ1564" s="529" t="s">
        <v>2054</v>
      </c>
      <c r="AK1564" s="523" t="s">
        <v>4670</v>
      </c>
      <c r="AL1564" s="523" t="s">
        <v>4683</v>
      </c>
    </row>
    <row r="1565" spans="1:38" ht="17.25" customHeight="1">
      <c r="A1565" s="518" t="str">
        <f t="shared" si="24"/>
        <v>A04AS177-00011 Finishing Work Exterior/Interior Finish Work Gypsumboard Partition Wall (Fixed Type) Fire Protective Rating: N/A, 1-Layer Gypsum Board to Both Sides   Glass Wool (Fiberglass)  Including Supporting Frame(Stud) &amp; Accessories  1-Layer Gypsumboard THK=12.5mm</v>
      </c>
      <c r="B1565" s="523" t="s">
        <v>4684</v>
      </c>
      <c r="C1565" s="523"/>
      <c r="D1565" s="524" t="s">
        <v>3559</v>
      </c>
      <c r="E1565" s="525" t="s">
        <v>3560</v>
      </c>
      <c r="F1565" s="524" t="s">
        <v>2500</v>
      </c>
      <c r="G1565" s="525" t="s">
        <v>4560</v>
      </c>
      <c r="H1565" s="524" t="s">
        <v>4665</v>
      </c>
      <c r="I1565" s="525" t="s">
        <v>4666</v>
      </c>
      <c r="J1565" s="524" t="s">
        <v>4679</v>
      </c>
      <c r="K1565" s="527" t="s">
        <v>4680</v>
      </c>
      <c r="L1565" s="524" t="s">
        <v>1924</v>
      </c>
      <c r="M1565" s="527"/>
      <c r="N1565" s="524" t="s">
        <v>1924</v>
      </c>
      <c r="O1565" s="527"/>
      <c r="P1565" s="524" t="s">
        <v>1936</v>
      </c>
      <c r="Q1565" s="527" t="s">
        <v>4657</v>
      </c>
      <c r="R1565" s="524" t="s">
        <v>1924</v>
      </c>
      <c r="S1565" s="527"/>
      <c r="T1565" s="524" t="s">
        <v>2664</v>
      </c>
      <c r="U1565" s="527" t="s">
        <v>4669</v>
      </c>
      <c r="V1565" s="524" t="s">
        <v>1924</v>
      </c>
      <c r="W1565" s="527"/>
      <c r="X1565" s="524" t="s">
        <v>3944</v>
      </c>
      <c r="Y1565" s="527" t="s">
        <v>4653</v>
      </c>
      <c r="Z1565" s="528"/>
      <c r="AA1565" s="528" t="s">
        <v>4650</v>
      </c>
      <c r="AB1565" s="528"/>
      <c r="AC1565" s="528"/>
      <c r="AD1565" s="528"/>
      <c r="AE1565" s="528"/>
      <c r="AF1565" s="528"/>
      <c r="AG1565" s="528"/>
      <c r="AH1565" s="528"/>
      <c r="AI1565" s="529" t="s">
        <v>2054</v>
      </c>
      <c r="AJ1565" s="529" t="s">
        <v>2054</v>
      </c>
      <c r="AK1565" s="523" t="s">
        <v>4670</v>
      </c>
      <c r="AL1565" s="523" t="s">
        <v>4684</v>
      </c>
    </row>
    <row r="1566" spans="1:38" ht="17.25" customHeight="1">
      <c r="A1566" s="518" t="str">
        <f t="shared" si="24"/>
        <v>A04AS177-00012 Finishing Work Exterior/Interior Finish Work Gypsumboard Partition Wall (Fixed Type) Fire Protective Rating: N/A, 1-Layer Gypsum Board to Both Sides   Glass Wool (Fiberglass)  Including Supporting Frame(Stud) &amp; Accessories  1-Layer Gypsumboard THK=16mm</v>
      </c>
      <c r="B1566" s="523" t="s">
        <v>4685</v>
      </c>
      <c r="C1566" s="523"/>
      <c r="D1566" s="524" t="s">
        <v>3559</v>
      </c>
      <c r="E1566" s="525" t="s">
        <v>3560</v>
      </c>
      <c r="F1566" s="524" t="s">
        <v>2500</v>
      </c>
      <c r="G1566" s="525" t="s">
        <v>4560</v>
      </c>
      <c r="H1566" s="524" t="s">
        <v>4665</v>
      </c>
      <c r="I1566" s="525" t="s">
        <v>4666</v>
      </c>
      <c r="J1566" s="524" t="s">
        <v>4679</v>
      </c>
      <c r="K1566" s="527" t="s">
        <v>4680</v>
      </c>
      <c r="L1566" s="524" t="s">
        <v>1924</v>
      </c>
      <c r="M1566" s="527"/>
      <c r="N1566" s="524" t="s">
        <v>1924</v>
      </c>
      <c r="O1566" s="527"/>
      <c r="P1566" s="524" t="s">
        <v>1936</v>
      </c>
      <c r="Q1566" s="527" t="s">
        <v>4657</v>
      </c>
      <c r="R1566" s="524" t="s">
        <v>1924</v>
      </c>
      <c r="S1566" s="527"/>
      <c r="T1566" s="524" t="s">
        <v>2664</v>
      </c>
      <c r="U1566" s="527" t="s">
        <v>4669</v>
      </c>
      <c r="V1566" s="524" t="s">
        <v>1924</v>
      </c>
      <c r="W1566" s="527"/>
      <c r="X1566" s="524" t="s">
        <v>3949</v>
      </c>
      <c r="Y1566" s="527" t="s">
        <v>4655</v>
      </c>
      <c r="Z1566" s="528"/>
      <c r="AA1566" s="528" t="s">
        <v>4650</v>
      </c>
      <c r="AB1566" s="528"/>
      <c r="AC1566" s="528"/>
      <c r="AD1566" s="528"/>
      <c r="AE1566" s="528"/>
      <c r="AF1566" s="528"/>
      <c r="AG1566" s="528"/>
      <c r="AH1566" s="528"/>
      <c r="AI1566" s="529" t="s">
        <v>2054</v>
      </c>
      <c r="AJ1566" s="529" t="s">
        <v>2054</v>
      </c>
      <c r="AK1566" s="523" t="s">
        <v>4670</v>
      </c>
      <c r="AL1566" s="523" t="s">
        <v>4685</v>
      </c>
    </row>
    <row r="1567" spans="1:38" ht="17.25" customHeight="1">
      <c r="A1567" s="518" t="str">
        <f t="shared" si="24"/>
        <v>A04AS177-00013 Finishing Work Exterior/Interior Finish Work Gypsumboard Partition Wall (Fixed Type) Fire Protective Rating: N/A, 1-Layer Gypsum Board to Both Sides   w/o Insulation  Including Supporting Frame(Stud) &amp; Accessories  1-Layer Gypsumboard THK=9.5mm</v>
      </c>
      <c r="B1567" s="523" t="s">
        <v>4686</v>
      </c>
      <c r="C1567" s="523"/>
      <c r="D1567" s="524" t="s">
        <v>3559</v>
      </c>
      <c r="E1567" s="525" t="s">
        <v>3560</v>
      </c>
      <c r="F1567" s="524" t="s">
        <v>2500</v>
      </c>
      <c r="G1567" s="525" t="s">
        <v>4560</v>
      </c>
      <c r="H1567" s="524" t="s">
        <v>4665</v>
      </c>
      <c r="I1567" s="525" t="s">
        <v>4666</v>
      </c>
      <c r="J1567" s="524" t="s">
        <v>4679</v>
      </c>
      <c r="K1567" s="527" t="s">
        <v>4680</v>
      </c>
      <c r="L1567" s="524" t="s">
        <v>1924</v>
      </c>
      <c r="M1567" s="527"/>
      <c r="N1567" s="524" t="s">
        <v>1924</v>
      </c>
      <c r="O1567" s="527"/>
      <c r="P1567" s="524" t="s">
        <v>1929</v>
      </c>
      <c r="Q1567" s="527" t="s">
        <v>4668</v>
      </c>
      <c r="R1567" s="524" t="s">
        <v>1924</v>
      </c>
      <c r="S1567" s="527"/>
      <c r="T1567" s="524" t="s">
        <v>2664</v>
      </c>
      <c r="U1567" s="527" t="s">
        <v>4669</v>
      </c>
      <c r="V1567" s="524" t="s">
        <v>1924</v>
      </c>
      <c r="W1567" s="527"/>
      <c r="X1567" s="524" t="s">
        <v>3866</v>
      </c>
      <c r="Y1567" s="527" t="s">
        <v>4649</v>
      </c>
      <c r="Z1567" s="528"/>
      <c r="AA1567" s="528" t="s">
        <v>1924</v>
      </c>
      <c r="AB1567" s="528"/>
      <c r="AC1567" s="528"/>
      <c r="AD1567" s="528"/>
      <c r="AE1567" s="528"/>
      <c r="AF1567" s="528"/>
      <c r="AG1567" s="528"/>
      <c r="AH1567" s="528"/>
      <c r="AI1567" s="529" t="s">
        <v>2054</v>
      </c>
      <c r="AJ1567" s="529" t="s">
        <v>2054</v>
      </c>
      <c r="AK1567" s="523" t="s">
        <v>4670</v>
      </c>
      <c r="AL1567" s="523" t="s">
        <v>4686</v>
      </c>
    </row>
    <row r="1568" spans="1:38" ht="17.25" customHeight="1">
      <c r="A1568" s="518" t="str">
        <f t="shared" si="24"/>
        <v>A04AS177-00014 Finishing Work Exterior/Interior Finish Work Gypsumboard Partition Wall (Fixed Type) Fire Protective Rating: N/A, 1-Layer Gypsum Board to Both Sides   w/o Insulation  Including Supporting Frame(Stud) &amp; Accessories  1-Layer Gypsumboard THK=12.5mm</v>
      </c>
      <c r="B1568" s="523" t="s">
        <v>4687</v>
      </c>
      <c r="C1568" s="523"/>
      <c r="D1568" s="524" t="s">
        <v>3559</v>
      </c>
      <c r="E1568" s="525" t="s">
        <v>3560</v>
      </c>
      <c r="F1568" s="524" t="s">
        <v>2500</v>
      </c>
      <c r="G1568" s="525" t="s">
        <v>4560</v>
      </c>
      <c r="H1568" s="524" t="s">
        <v>4665</v>
      </c>
      <c r="I1568" s="525" t="s">
        <v>4666</v>
      </c>
      <c r="J1568" s="524" t="s">
        <v>4679</v>
      </c>
      <c r="K1568" s="527" t="s">
        <v>4680</v>
      </c>
      <c r="L1568" s="524" t="s">
        <v>1924</v>
      </c>
      <c r="M1568" s="527"/>
      <c r="N1568" s="524" t="s">
        <v>1924</v>
      </c>
      <c r="O1568" s="527"/>
      <c r="P1568" s="524" t="s">
        <v>1929</v>
      </c>
      <c r="Q1568" s="527" t="s">
        <v>4668</v>
      </c>
      <c r="R1568" s="524" t="s">
        <v>1924</v>
      </c>
      <c r="S1568" s="527"/>
      <c r="T1568" s="524" t="s">
        <v>2664</v>
      </c>
      <c r="U1568" s="527" t="s">
        <v>4669</v>
      </c>
      <c r="V1568" s="524" t="s">
        <v>1924</v>
      </c>
      <c r="W1568" s="527"/>
      <c r="X1568" s="524" t="s">
        <v>3944</v>
      </c>
      <c r="Y1568" s="527" t="s">
        <v>4653</v>
      </c>
      <c r="Z1568" s="528"/>
      <c r="AA1568" s="528" t="s">
        <v>1924</v>
      </c>
      <c r="AB1568" s="528"/>
      <c r="AC1568" s="528"/>
      <c r="AD1568" s="528"/>
      <c r="AE1568" s="528"/>
      <c r="AF1568" s="528"/>
      <c r="AG1568" s="528"/>
      <c r="AH1568" s="528"/>
      <c r="AI1568" s="529" t="s">
        <v>2054</v>
      </c>
      <c r="AJ1568" s="529" t="s">
        <v>2054</v>
      </c>
      <c r="AK1568" s="523" t="s">
        <v>4670</v>
      </c>
      <c r="AL1568" s="523" t="s">
        <v>4687</v>
      </c>
    </row>
    <row r="1569" spans="1:38" ht="17.25" customHeight="1">
      <c r="A1569" s="518" t="str">
        <f t="shared" si="24"/>
        <v>A04AS177-00015 Finishing Work Exterior/Interior Finish Work Gypsumboard Partition Wall (Fixed Type) Fire Protective Rating: N/A, 1-Layer Gypsum Board to Both Sides   w/o Insulation  Including Supporting Frame(Stud) &amp; Accessories  1-Layer Gypsumboard THK=16mm</v>
      </c>
      <c r="B1569" s="523" t="s">
        <v>4688</v>
      </c>
      <c r="C1569" s="523"/>
      <c r="D1569" s="524" t="s">
        <v>3559</v>
      </c>
      <c r="E1569" s="525" t="s">
        <v>3560</v>
      </c>
      <c r="F1569" s="524" t="s">
        <v>2500</v>
      </c>
      <c r="G1569" s="525" t="s">
        <v>4560</v>
      </c>
      <c r="H1569" s="524" t="s">
        <v>4665</v>
      </c>
      <c r="I1569" s="525" t="s">
        <v>4666</v>
      </c>
      <c r="J1569" s="524" t="s">
        <v>4679</v>
      </c>
      <c r="K1569" s="527" t="s">
        <v>4680</v>
      </c>
      <c r="L1569" s="524" t="s">
        <v>1924</v>
      </c>
      <c r="M1569" s="527"/>
      <c r="N1569" s="524" t="s">
        <v>1924</v>
      </c>
      <c r="O1569" s="527"/>
      <c r="P1569" s="524" t="s">
        <v>1929</v>
      </c>
      <c r="Q1569" s="527" t="s">
        <v>4668</v>
      </c>
      <c r="R1569" s="524" t="s">
        <v>1924</v>
      </c>
      <c r="S1569" s="527"/>
      <c r="T1569" s="524" t="s">
        <v>2664</v>
      </c>
      <c r="U1569" s="527" t="s">
        <v>4669</v>
      </c>
      <c r="V1569" s="524" t="s">
        <v>1924</v>
      </c>
      <c r="W1569" s="527"/>
      <c r="X1569" s="524" t="s">
        <v>3949</v>
      </c>
      <c r="Y1569" s="527" t="s">
        <v>4655</v>
      </c>
      <c r="Z1569" s="528"/>
      <c r="AA1569" s="528" t="s">
        <v>1924</v>
      </c>
      <c r="AB1569" s="528"/>
      <c r="AC1569" s="528"/>
      <c r="AD1569" s="528"/>
      <c r="AE1569" s="528"/>
      <c r="AF1569" s="528"/>
      <c r="AG1569" s="528"/>
      <c r="AH1569" s="528"/>
      <c r="AI1569" s="529" t="s">
        <v>2054</v>
      </c>
      <c r="AJ1569" s="529" t="s">
        <v>2054</v>
      </c>
      <c r="AK1569" s="523" t="s">
        <v>4670</v>
      </c>
      <c r="AL1569" s="523" t="s">
        <v>4688</v>
      </c>
    </row>
    <row r="1570" spans="1:38" ht="17.25" customHeight="1">
      <c r="A1570" s="518" t="str">
        <f t="shared" si="24"/>
        <v>A04AS177-00016 Finishing Work Exterior/Interior Finish Work Gypsumboard Partition Wall (Fixed Type) Fire Protective Rating: N/A, 2-Layer Gypsum Boards to Both Sides   Mineral Wool (Rock Wool)  Including Supporting Frame(Stud) &amp; Accessories  1-Layer Gypsumboard THK=9.5mm</v>
      </c>
      <c r="B1570" s="523" t="s">
        <v>4689</v>
      </c>
      <c r="C1570" s="523"/>
      <c r="D1570" s="524" t="s">
        <v>3559</v>
      </c>
      <c r="E1570" s="525" t="s">
        <v>3560</v>
      </c>
      <c r="F1570" s="524" t="s">
        <v>2500</v>
      </c>
      <c r="G1570" s="525" t="s">
        <v>4560</v>
      </c>
      <c r="H1570" s="524" t="s">
        <v>4665</v>
      </c>
      <c r="I1570" s="525" t="s">
        <v>4666</v>
      </c>
      <c r="J1570" s="524" t="s">
        <v>4690</v>
      </c>
      <c r="K1570" s="527" t="s">
        <v>4691</v>
      </c>
      <c r="L1570" s="524" t="s">
        <v>1924</v>
      </c>
      <c r="M1570" s="527"/>
      <c r="N1570" s="524" t="s">
        <v>1924</v>
      </c>
      <c r="O1570" s="527"/>
      <c r="P1570" s="524" t="s">
        <v>1932</v>
      </c>
      <c r="Q1570" s="527" t="s">
        <v>3622</v>
      </c>
      <c r="R1570" s="524" t="s">
        <v>1924</v>
      </c>
      <c r="S1570" s="527"/>
      <c r="T1570" s="524" t="s">
        <v>2664</v>
      </c>
      <c r="U1570" s="527" t="s">
        <v>4669</v>
      </c>
      <c r="V1570" s="524" t="s">
        <v>1924</v>
      </c>
      <c r="W1570" s="527"/>
      <c r="X1570" s="524" t="s">
        <v>3866</v>
      </c>
      <c r="Y1570" s="527" t="s">
        <v>4649</v>
      </c>
      <c r="Z1570" s="528"/>
      <c r="AA1570" s="528" t="s">
        <v>4650</v>
      </c>
      <c r="AB1570" s="528"/>
      <c r="AC1570" s="528"/>
      <c r="AD1570" s="528"/>
      <c r="AE1570" s="528"/>
      <c r="AF1570" s="528"/>
      <c r="AG1570" s="528"/>
      <c r="AH1570" s="528"/>
      <c r="AI1570" s="529" t="s">
        <v>2054</v>
      </c>
      <c r="AJ1570" s="529" t="s">
        <v>2054</v>
      </c>
      <c r="AK1570" s="523" t="s">
        <v>4670</v>
      </c>
      <c r="AL1570" s="523" t="s">
        <v>4689</v>
      </c>
    </row>
    <row r="1571" spans="1:38" ht="17.25" customHeight="1">
      <c r="A1571" s="518" t="str">
        <f t="shared" si="24"/>
        <v>A04AS177-00017 Finishing Work Exterior/Interior Finish Work Gypsumboard Partition Wall (Fixed Type) Fire Protective Rating: N/A, 2-Layer Gypsum Boards to Both Sides   Mineral Wool (Rock Wool)  Including Supporting Frame(Stud) &amp; Accessories  1-Layer Gypsumboard THK=12.5mm</v>
      </c>
      <c r="B1571" s="523" t="s">
        <v>4692</v>
      </c>
      <c r="C1571" s="523"/>
      <c r="D1571" s="524" t="s">
        <v>3559</v>
      </c>
      <c r="E1571" s="525" t="s">
        <v>3560</v>
      </c>
      <c r="F1571" s="524" t="s">
        <v>2500</v>
      </c>
      <c r="G1571" s="525" t="s">
        <v>4560</v>
      </c>
      <c r="H1571" s="524" t="s">
        <v>4665</v>
      </c>
      <c r="I1571" s="525" t="s">
        <v>4666</v>
      </c>
      <c r="J1571" s="524" t="s">
        <v>4690</v>
      </c>
      <c r="K1571" s="527" t="s">
        <v>4691</v>
      </c>
      <c r="L1571" s="524" t="s">
        <v>1924</v>
      </c>
      <c r="M1571" s="527"/>
      <c r="N1571" s="524" t="s">
        <v>1924</v>
      </c>
      <c r="O1571" s="527"/>
      <c r="P1571" s="524" t="s">
        <v>1932</v>
      </c>
      <c r="Q1571" s="527" t="s">
        <v>3622</v>
      </c>
      <c r="R1571" s="524" t="s">
        <v>1924</v>
      </c>
      <c r="S1571" s="527"/>
      <c r="T1571" s="524" t="s">
        <v>2664</v>
      </c>
      <c r="U1571" s="527" t="s">
        <v>4669</v>
      </c>
      <c r="V1571" s="524" t="s">
        <v>1924</v>
      </c>
      <c r="W1571" s="527"/>
      <c r="X1571" s="524" t="s">
        <v>3944</v>
      </c>
      <c r="Y1571" s="527" t="s">
        <v>4653</v>
      </c>
      <c r="Z1571" s="528"/>
      <c r="AA1571" s="528" t="s">
        <v>4650</v>
      </c>
      <c r="AB1571" s="528"/>
      <c r="AC1571" s="528"/>
      <c r="AD1571" s="528"/>
      <c r="AE1571" s="528"/>
      <c r="AF1571" s="528"/>
      <c r="AG1571" s="528"/>
      <c r="AH1571" s="528"/>
      <c r="AI1571" s="529" t="s">
        <v>2054</v>
      </c>
      <c r="AJ1571" s="529" t="s">
        <v>2054</v>
      </c>
      <c r="AK1571" s="523" t="s">
        <v>4670</v>
      </c>
      <c r="AL1571" s="523" t="s">
        <v>4692</v>
      </c>
    </row>
    <row r="1572" spans="1:38" ht="17.25" customHeight="1">
      <c r="A1572" s="518" t="str">
        <f t="shared" si="24"/>
        <v>A04AS177-00018 Finishing Work Exterior/Interior Finish Work Gypsumboard Partition Wall (Fixed Type) Fire Protective Rating: N/A, 2-Layer Gypsum Boards to Both Sides   Mineral Wool (Rock Wool)  Including Supporting Frame(Stud) &amp; Accessories  1-Layer Gypsumboard THK=16mm</v>
      </c>
      <c r="B1572" s="523" t="s">
        <v>4693</v>
      </c>
      <c r="C1572" s="523"/>
      <c r="D1572" s="524" t="s">
        <v>3559</v>
      </c>
      <c r="E1572" s="525" t="s">
        <v>3560</v>
      </c>
      <c r="F1572" s="524" t="s">
        <v>2500</v>
      </c>
      <c r="G1572" s="525" t="s">
        <v>4560</v>
      </c>
      <c r="H1572" s="524" t="s">
        <v>4665</v>
      </c>
      <c r="I1572" s="525" t="s">
        <v>4666</v>
      </c>
      <c r="J1572" s="524" t="s">
        <v>4690</v>
      </c>
      <c r="K1572" s="527" t="s">
        <v>4691</v>
      </c>
      <c r="L1572" s="524" t="s">
        <v>1924</v>
      </c>
      <c r="M1572" s="527"/>
      <c r="N1572" s="524" t="s">
        <v>1924</v>
      </c>
      <c r="O1572" s="527"/>
      <c r="P1572" s="524" t="s">
        <v>1932</v>
      </c>
      <c r="Q1572" s="527" t="s">
        <v>3622</v>
      </c>
      <c r="R1572" s="524" t="s">
        <v>1924</v>
      </c>
      <c r="S1572" s="527"/>
      <c r="T1572" s="524" t="s">
        <v>2664</v>
      </c>
      <c r="U1572" s="527" t="s">
        <v>4669</v>
      </c>
      <c r="V1572" s="524" t="s">
        <v>1924</v>
      </c>
      <c r="W1572" s="527"/>
      <c r="X1572" s="524" t="s">
        <v>3949</v>
      </c>
      <c r="Y1572" s="527" t="s">
        <v>4655</v>
      </c>
      <c r="Z1572" s="528"/>
      <c r="AA1572" s="528" t="s">
        <v>4650</v>
      </c>
      <c r="AB1572" s="528"/>
      <c r="AC1572" s="528"/>
      <c r="AD1572" s="528"/>
      <c r="AE1572" s="528"/>
      <c r="AF1572" s="528"/>
      <c r="AG1572" s="528"/>
      <c r="AH1572" s="528"/>
      <c r="AI1572" s="529" t="s">
        <v>2054</v>
      </c>
      <c r="AJ1572" s="529" t="s">
        <v>2054</v>
      </c>
      <c r="AK1572" s="523" t="s">
        <v>4670</v>
      </c>
      <c r="AL1572" s="523" t="s">
        <v>4693</v>
      </c>
    </row>
    <row r="1573" spans="1:38" ht="17.25" customHeight="1">
      <c r="A1573" s="518" t="str">
        <f t="shared" si="24"/>
        <v>A04AS177-00019 Finishing Work Exterior/Interior Finish Work Gypsumboard Partition Wall (Fixed Type) Fire Protective Rating: N/A, 2-Layer Gypsum Boards to Both Sides   Glass Wool (Fiberglass)  Including Supporting Frame(Stud) &amp; Accessories  1-Layer Gypsumboard THK=9.5mm</v>
      </c>
      <c r="B1573" s="523" t="s">
        <v>4694</v>
      </c>
      <c r="C1573" s="523"/>
      <c r="D1573" s="524" t="s">
        <v>3559</v>
      </c>
      <c r="E1573" s="525" t="s">
        <v>3560</v>
      </c>
      <c r="F1573" s="524" t="s">
        <v>2500</v>
      </c>
      <c r="G1573" s="525" t="s">
        <v>4560</v>
      </c>
      <c r="H1573" s="524" t="s">
        <v>4665</v>
      </c>
      <c r="I1573" s="525" t="s">
        <v>4666</v>
      </c>
      <c r="J1573" s="524" t="s">
        <v>4690</v>
      </c>
      <c r="K1573" s="527" t="s">
        <v>4691</v>
      </c>
      <c r="L1573" s="524" t="s">
        <v>1924</v>
      </c>
      <c r="M1573" s="527"/>
      <c r="N1573" s="524" t="s">
        <v>1924</v>
      </c>
      <c r="O1573" s="527"/>
      <c r="P1573" s="524" t="s">
        <v>1936</v>
      </c>
      <c r="Q1573" s="527" t="s">
        <v>4657</v>
      </c>
      <c r="R1573" s="524" t="s">
        <v>1924</v>
      </c>
      <c r="S1573" s="527"/>
      <c r="T1573" s="524" t="s">
        <v>2664</v>
      </c>
      <c r="U1573" s="527" t="s">
        <v>4669</v>
      </c>
      <c r="V1573" s="524" t="s">
        <v>1924</v>
      </c>
      <c r="W1573" s="527"/>
      <c r="X1573" s="524" t="s">
        <v>3866</v>
      </c>
      <c r="Y1573" s="527" t="s">
        <v>4649</v>
      </c>
      <c r="Z1573" s="528"/>
      <c r="AA1573" s="528" t="s">
        <v>4650</v>
      </c>
      <c r="AB1573" s="528"/>
      <c r="AC1573" s="528"/>
      <c r="AD1573" s="528"/>
      <c r="AE1573" s="528"/>
      <c r="AF1573" s="528"/>
      <c r="AG1573" s="528"/>
      <c r="AH1573" s="528"/>
      <c r="AI1573" s="529" t="s">
        <v>2054</v>
      </c>
      <c r="AJ1573" s="529" t="s">
        <v>2054</v>
      </c>
      <c r="AK1573" s="523" t="s">
        <v>4670</v>
      </c>
      <c r="AL1573" s="523" t="s">
        <v>4694</v>
      </c>
    </row>
    <row r="1574" spans="1:38" ht="17.25" customHeight="1">
      <c r="A1574" s="518" t="str">
        <f t="shared" si="24"/>
        <v>A04AS177-00020 Finishing Work Exterior/Interior Finish Work Gypsumboard Partition Wall (Fixed Type) Fire Protective Rating: N/A, 2-Layer Gypsum Boards to Both Sides   Glass Wool (Fiberglass)  Including Supporting Frame(Stud) &amp; Accessories  1-Layer Gypsumboard THK=12.5mm</v>
      </c>
      <c r="B1574" s="523" t="s">
        <v>4695</v>
      </c>
      <c r="C1574" s="523"/>
      <c r="D1574" s="524" t="s">
        <v>3559</v>
      </c>
      <c r="E1574" s="525" t="s">
        <v>3560</v>
      </c>
      <c r="F1574" s="524" t="s">
        <v>2500</v>
      </c>
      <c r="G1574" s="525" t="s">
        <v>4560</v>
      </c>
      <c r="H1574" s="524" t="s">
        <v>4665</v>
      </c>
      <c r="I1574" s="525" t="s">
        <v>4666</v>
      </c>
      <c r="J1574" s="524" t="s">
        <v>4690</v>
      </c>
      <c r="K1574" s="527" t="s">
        <v>4691</v>
      </c>
      <c r="L1574" s="524" t="s">
        <v>1924</v>
      </c>
      <c r="M1574" s="527"/>
      <c r="N1574" s="524" t="s">
        <v>1924</v>
      </c>
      <c r="O1574" s="527"/>
      <c r="P1574" s="524" t="s">
        <v>1936</v>
      </c>
      <c r="Q1574" s="527" t="s">
        <v>4657</v>
      </c>
      <c r="R1574" s="524" t="s">
        <v>1924</v>
      </c>
      <c r="S1574" s="527"/>
      <c r="T1574" s="524" t="s">
        <v>2664</v>
      </c>
      <c r="U1574" s="527" t="s">
        <v>4669</v>
      </c>
      <c r="V1574" s="524" t="s">
        <v>1924</v>
      </c>
      <c r="W1574" s="527"/>
      <c r="X1574" s="524" t="s">
        <v>3944</v>
      </c>
      <c r="Y1574" s="527" t="s">
        <v>4653</v>
      </c>
      <c r="Z1574" s="528"/>
      <c r="AA1574" s="528" t="s">
        <v>4650</v>
      </c>
      <c r="AB1574" s="528"/>
      <c r="AC1574" s="528"/>
      <c r="AD1574" s="528"/>
      <c r="AE1574" s="528"/>
      <c r="AF1574" s="528"/>
      <c r="AG1574" s="528"/>
      <c r="AH1574" s="528"/>
      <c r="AI1574" s="529" t="s">
        <v>2054</v>
      </c>
      <c r="AJ1574" s="529" t="s">
        <v>2054</v>
      </c>
      <c r="AK1574" s="523" t="s">
        <v>4670</v>
      </c>
      <c r="AL1574" s="523" t="s">
        <v>4695</v>
      </c>
    </row>
    <row r="1575" spans="1:38" ht="17.25" customHeight="1">
      <c r="A1575" s="518" t="str">
        <f t="shared" si="24"/>
        <v>A04AS177-00021 Finishing Work Exterior/Interior Finish Work Gypsumboard Partition Wall (Fixed Type) Fire Protective Rating: N/A, 2-Layer Gypsum Boards to Both Sides   Glass Wool (Fiberglass)  Including Supporting Frame(Stud) &amp; Accessories  1-Layer Gypsumboard THK=16mm</v>
      </c>
      <c r="B1575" s="523" t="s">
        <v>4696</v>
      </c>
      <c r="C1575" s="523"/>
      <c r="D1575" s="524" t="s">
        <v>3559</v>
      </c>
      <c r="E1575" s="525" t="s">
        <v>3560</v>
      </c>
      <c r="F1575" s="524" t="s">
        <v>2500</v>
      </c>
      <c r="G1575" s="525" t="s">
        <v>4560</v>
      </c>
      <c r="H1575" s="524" t="s">
        <v>4665</v>
      </c>
      <c r="I1575" s="525" t="s">
        <v>4666</v>
      </c>
      <c r="J1575" s="524" t="s">
        <v>4690</v>
      </c>
      <c r="K1575" s="527" t="s">
        <v>4691</v>
      </c>
      <c r="L1575" s="524" t="s">
        <v>1924</v>
      </c>
      <c r="M1575" s="527"/>
      <c r="N1575" s="524" t="s">
        <v>1924</v>
      </c>
      <c r="O1575" s="527"/>
      <c r="P1575" s="524" t="s">
        <v>1936</v>
      </c>
      <c r="Q1575" s="527" t="s">
        <v>4657</v>
      </c>
      <c r="R1575" s="524" t="s">
        <v>1924</v>
      </c>
      <c r="S1575" s="527"/>
      <c r="T1575" s="524" t="s">
        <v>2664</v>
      </c>
      <c r="U1575" s="527" t="s">
        <v>4669</v>
      </c>
      <c r="V1575" s="524" t="s">
        <v>1924</v>
      </c>
      <c r="W1575" s="527"/>
      <c r="X1575" s="524" t="s">
        <v>3949</v>
      </c>
      <c r="Y1575" s="527" t="s">
        <v>4655</v>
      </c>
      <c r="Z1575" s="528"/>
      <c r="AA1575" s="528" t="s">
        <v>4650</v>
      </c>
      <c r="AB1575" s="528"/>
      <c r="AC1575" s="528"/>
      <c r="AD1575" s="528"/>
      <c r="AE1575" s="528"/>
      <c r="AF1575" s="528"/>
      <c r="AG1575" s="528"/>
      <c r="AH1575" s="528"/>
      <c r="AI1575" s="529" t="s">
        <v>2054</v>
      </c>
      <c r="AJ1575" s="529" t="s">
        <v>2054</v>
      </c>
      <c r="AK1575" s="523" t="s">
        <v>4670</v>
      </c>
      <c r="AL1575" s="523" t="s">
        <v>4696</v>
      </c>
    </row>
    <row r="1576" spans="1:38" ht="17.25" customHeight="1">
      <c r="A1576" s="518" t="str">
        <f t="shared" si="24"/>
        <v>A04AS177-00022 Finishing Work Exterior/Interior Finish Work Gypsumboard Partition Wall (Fixed Type) Fire Protective Rating: N/A, 2-Layer Gypsum Boards to Both Sides   w/o Insulation  Including Supporting Frame(Stud) &amp; Accessories  1-Layer Gypsumboard THK=9.5mm</v>
      </c>
      <c r="B1576" s="523" t="s">
        <v>4697</v>
      </c>
      <c r="C1576" s="523"/>
      <c r="D1576" s="524" t="s">
        <v>3559</v>
      </c>
      <c r="E1576" s="525" t="s">
        <v>3560</v>
      </c>
      <c r="F1576" s="524" t="s">
        <v>2500</v>
      </c>
      <c r="G1576" s="525" t="s">
        <v>4560</v>
      </c>
      <c r="H1576" s="524" t="s">
        <v>4665</v>
      </c>
      <c r="I1576" s="525" t="s">
        <v>4666</v>
      </c>
      <c r="J1576" s="524" t="s">
        <v>4690</v>
      </c>
      <c r="K1576" s="527" t="s">
        <v>4691</v>
      </c>
      <c r="L1576" s="524" t="s">
        <v>1924</v>
      </c>
      <c r="M1576" s="527"/>
      <c r="N1576" s="524" t="s">
        <v>1924</v>
      </c>
      <c r="O1576" s="527"/>
      <c r="P1576" s="524" t="s">
        <v>1929</v>
      </c>
      <c r="Q1576" s="527" t="s">
        <v>4668</v>
      </c>
      <c r="R1576" s="524" t="s">
        <v>1924</v>
      </c>
      <c r="S1576" s="527"/>
      <c r="T1576" s="524" t="s">
        <v>2664</v>
      </c>
      <c r="U1576" s="527" t="s">
        <v>4669</v>
      </c>
      <c r="V1576" s="524" t="s">
        <v>1924</v>
      </c>
      <c r="W1576" s="527"/>
      <c r="X1576" s="524" t="s">
        <v>3866</v>
      </c>
      <c r="Y1576" s="527" t="s">
        <v>4649</v>
      </c>
      <c r="Z1576" s="528"/>
      <c r="AA1576" s="528" t="s">
        <v>1924</v>
      </c>
      <c r="AB1576" s="528"/>
      <c r="AC1576" s="528"/>
      <c r="AD1576" s="528"/>
      <c r="AE1576" s="528"/>
      <c r="AF1576" s="528"/>
      <c r="AG1576" s="528"/>
      <c r="AH1576" s="528"/>
      <c r="AI1576" s="529" t="s">
        <v>2054</v>
      </c>
      <c r="AJ1576" s="529" t="s">
        <v>2054</v>
      </c>
      <c r="AK1576" s="523" t="s">
        <v>4670</v>
      </c>
      <c r="AL1576" s="523" t="s">
        <v>4697</v>
      </c>
    </row>
    <row r="1577" spans="1:38" ht="17.25" customHeight="1">
      <c r="A1577" s="518" t="str">
        <f t="shared" si="24"/>
        <v>A04AS177-00023 Finishing Work Exterior/Interior Finish Work Gypsumboard Partition Wall (Fixed Type) Fire Protective Rating: N/A, 2-Layer Gypsum Boards to Both Sides   w/o Insulation  Including Supporting Frame(Stud) &amp; Accessories  1-Layer Gypsumboard THK=12.5mm</v>
      </c>
      <c r="B1577" s="523" t="s">
        <v>4698</v>
      </c>
      <c r="C1577" s="523"/>
      <c r="D1577" s="524" t="s">
        <v>3559</v>
      </c>
      <c r="E1577" s="525" t="s">
        <v>3560</v>
      </c>
      <c r="F1577" s="524" t="s">
        <v>2500</v>
      </c>
      <c r="G1577" s="525" t="s">
        <v>4560</v>
      </c>
      <c r="H1577" s="524" t="s">
        <v>4665</v>
      </c>
      <c r="I1577" s="525" t="s">
        <v>4666</v>
      </c>
      <c r="J1577" s="524" t="s">
        <v>4690</v>
      </c>
      <c r="K1577" s="527" t="s">
        <v>4691</v>
      </c>
      <c r="L1577" s="524" t="s">
        <v>1924</v>
      </c>
      <c r="M1577" s="527"/>
      <c r="N1577" s="524" t="s">
        <v>1924</v>
      </c>
      <c r="O1577" s="527"/>
      <c r="P1577" s="524" t="s">
        <v>1929</v>
      </c>
      <c r="Q1577" s="527" t="s">
        <v>4668</v>
      </c>
      <c r="R1577" s="524" t="s">
        <v>1924</v>
      </c>
      <c r="S1577" s="527"/>
      <c r="T1577" s="524" t="s">
        <v>2664</v>
      </c>
      <c r="U1577" s="527" t="s">
        <v>4669</v>
      </c>
      <c r="V1577" s="524" t="s">
        <v>1924</v>
      </c>
      <c r="W1577" s="527"/>
      <c r="X1577" s="524" t="s">
        <v>3944</v>
      </c>
      <c r="Y1577" s="527" t="s">
        <v>4653</v>
      </c>
      <c r="Z1577" s="528"/>
      <c r="AA1577" s="528" t="s">
        <v>1924</v>
      </c>
      <c r="AB1577" s="528"/>
      <c r="AC1577" s="528"/>
      <c r="AD1577" s="528"/>
      <c r="AE1577" s="528"/>
      <c r="AF1577" s="528"/>
      <c r="AG1577" s="528"/>
      <c r="AH1577" s="528"/>
      <c r="AI1577" s="529" t="s">
        <v>2054</v>
      </c>
      <c r="AJ1577" s="529" t="s">
        <v>2054</v>
      </c>
      <c r="AK1577" s="523" t="s">
        <v>4670</v>
      </c>
      <c r="AL1577" s="523" t="s">
        <v>4698</v>
      </c>
    </row>
    <row r="1578" spans="1:38" ht="17.25" customHeight="1">
      <c r="A1578" s="518" t="str">
        <f t="shared" si="24"/>
        <v>A04AS177-00024 Finishing Work Exterior/Interior Finish Work Gypsumboard Partition Wall (Fixed Type) Fire Protective Rating: N/A, 2-Layer Gypsum Boards to Both Sides   w/o Insulation  Including Supporting Frame(Stud) &amp; Accessories  1-Layer Gypsumboard THK=16mm</v>
      </c>
      <c r="B1578" s="523" t="s">
        <v>4699</v>
      </c>
      <c r="C1578" s="523"/>
      <c r="D1578" s="524" t="s">
        <v>3559</v>
      </c>
      <c r="E1578" s="525" t="s">
        <v>3560</v>
      </c>
      <c r="F1578" s="524" t="s">
        <v>2500</v>
      </c>
      <c r="G1578" s="525" t="s">
        <v>4560</v>
      </c>
      <c r="H1578" s="524" t="s">
        <v>4665</v>
      </c>
      <c r="I1578" s="525" t="s">
        <v>4666</v>
      </c>
      <c r="J1578" s="524" t="s">
        <v>4690</v>
      </c>
      <c r="K1578" s="527" t="s">
        <v>4691</v>
      </c>
      <c r="L1578" s="524" t="s">
        <v>1924</v>
      </c>
      <c r="M1578" s="527"/>
      <c r="N1578" s="524" t="s">
        <v>1924</v>
      </c>
      <c r="O1578" s="527"/>
      <c r="P1578" s="524" t="s">
        <v>1929</v>
      </c>
      <c r="Q1578" s="527" t="s">
        <v>4668</v>
      </c>
      <c r="R1578" s="524" t="s">
        <v>1924</v>
      </c>
      <c r="S1578" s="527"/>
      <c r="T1578" s="524" t="s">
        <v>2664</v>
      </c>
      <c r="U1578" s="527" t="s">
        <v>4669</v>
      </c>
      <c r="V1578" s="524" t="s">
        <v>1924</v>
      </c>
      <c r="W1578" s="527"/>
      <c r="X1578" s="524" t="s">
        <v>3949</v>
      </c>
      <c r="Y1578" s="527" t="s">
        <v>4655</v>
      </c>
      <c r="Z1578" s="528"/>
      <c r="AA1578" s="528" t="s">
        <v>1924</v>
      </c>
      <c r="AB1578" s="528"/>
      <c r="AC1578" s="528"/>
      <c r="AD1578" s="528"/>
      <c r="AE1578" s="528"/>
      <c r="AF1578" s="528"/>
      <c r="AG1578" s="528"/>
      <c r="AH1578" s="528"/>
      <c r="AI1578" s="529" t="s">
        <v>2054</v>
      </c>
      <c r="AJ1578" s="529" t="s">
        <v>2054</v>
      </c>
      <c r="AK1578" s="523" t="s">
        <v>4670</v>
      </c>
      <c r="AL1578" s="523" t="s">
        <v>4699</v>
      </c>
    </row>
    <row r="1579" spans="1:38" s="535" customFormat="1" ht="17.25" customHeight="1">
      <c r="A1579" s="518" t="str">
        <f t="shared" si="24"/>
        <v>A04AS177-00025 Finishing Work Exterior/Interior Finish Work Gypsumboard Partition Wall (Fixed Type) Fire Protective Rating: 1-hr, 2-Layer Gypsum Boards to Both Sides   Mineral Wool (Rock Wool)  Including Supporting Frame(Stud) &amp; Accessories  1-Layer Gypsumboard THK=9.5mm</v>
      </c>
      <c r="B1579" s="523" t="s">
        <v>4700</v>
      </c>
      <c r="C1579" s="523"/>
      <c r="D1579" s="524" t="s">
        <v>3559</v>
      </c>
      <c r="E1579" s="525" t="s">
        <v>3560</v>
      </c>
      <c r="F1579" s="524" t="s">
        <v>2500</v>
      </c>
      <c r="G1579" s="525" t="s">
        <v>4560</v>
      </c>
      <c r="H1579" s="524" t="s">
        <v>4665</v>
      </c>
      <c r="I1579" s="525" t="s">
        <v>4666</v>
      </c>
      <c r="J1579" s="524" t="s">
        <v>4701</v>
      </c>
      <c r="K1579" s="527" t="s">
        <v>4702</v>
      </c>
      <c r="L1579" s="524" t="s">
        <v>1924</v>
      </c>
      <c r="M1579" s="527"/>
      <c r="N1579" s="524" t="s">
        <v>1924</v>
      </c>
      <c r="O1579" s="527"/>
      <c r="P1579" s="524" t="s">
        <v>1932</v>
      </c>
      <c r="Q1579" s="527" t="s">
        <v>3622</v>
      </c>
      <c r="R1579" s="524" t="s">
        <v>1924</v>
      </c>
      <c r="S1579" s="527"/>
      <c r="T1579" s="524" t="s">
        <v>2664</v>
      </c>
      <c r="U1579" s="527" t="s">
        <v>4669</v>
      </c>
      <c r="V1579" s="524" t="s">
        <v>1924</v>
      </c>
      <c r="W1579" s="527"/>
      <c r="X1579" s="524" t="s">
        <v>3866</v>
      </c>
      <c r="Y1579" s="527" t="s">
        <v>4649</v>
      </c>
      <c r="Z1579" s="528"/>
      <c r="AA1579" s="528" t="s">
        <v>4650</v>
      </c>
      <c r="AB1579" s="528"/>
      <c r="AC1579" s="528"/>
      <c r="AD1579" s="528"/>
      <c r="AE1579" s="528"/>
      <c r="AF1579" s="528"/>
      <c r="AG1579" s="528"/>
      <c r="AH1579" s="528"/>
      <c r="AI1579" s="529" t="s">
        <v>2054</v>
      </c>
      <c r="AJ1579" s="529" t="s">
        <v>2054</v>
      </c>
      <c r="AK1579" s="523" t="s">
        <v>4670</v>
      </c>
      <c r="AL1579" s="523" t="s">
        <v>4700</v>
      </c>
    </row>
    <row r="1580" spans="1:38" ht="17.25" customHeight="1">
      <c r="A1580" s="518" t="str">
        <f t="shared" si="24"/>
        <v>A04AS177-00026 Finishing Work Exterior/Interior Finish Work Gypsumboard Partition Wall (Fixed Type) Fire Protective Rating: 1-hr, 2-Layer Gypsum Boards to Both Sides   Mineral Wool (Rock Wool)  Including Supporting Frame(Stud) &amp; Accessories  1-Layer Gypsumboard THK=12.5mm</v>
      </c>
      <c r="B1580" s="523" t="s">
        <v>4703</v>
      </c>
      <c r="C1580" s="523"/>
      <c r="D1580" s="524" t="s">
        <v>3559</v>
      </c>
      <c r="E1580" s="525" t="s">
        <v>3560</v>
      </c>
      <c r="F1580" s="524" t="s">
        <v>2500</v>
      </c>
      <c r="G1580" s="525" t="s">
        <v>4560</v>
      </c>
      <c r="H1580" s="524" t="s">
        <v>4665</v>
      </c>
      <c r="I1580" s="525" t="s">
        <v>4666</v>
      </c>
      <c r="J1580" s="524" t="s">
        <v>4701</v>
      </c>
      <c r="K1580" s="527" t="s">
        <v>4702</v>
      </c>
      <c r="L1580" s="524" t="s">
        <v>1924</v>
      </c>
      <c r="M1580" s="527"/>
      <c r="N1580" s="524" t="s">
        <v>1924</v>
      </c>
      <c r="O1580" s="527"/>
      <c r="P1580" s="524" t="s">
        <v>1932</v>
      </c>
      <c r="Q1580" s="527" t="s">
        <v>3622</v>
      </c>
      <c r="R1580" s="524" t="s">
        <v>1924</v>
      </c>
      <c r="S1580" s="527"/>
      <c r="T1580" s="524" t="s">
        <v>2664</v>
      </c>
      <c r="U1580" s="527" t="s">
        <v>4669</v>
      </c>
      <c r="V1580" s="524" t="s">
        <v>1924</v>
      </c>
      <c r="W1580" s="527"/>
      <c r="X1580" s="524" t="s">
        <v>3944</v>
      </c>
      <c r="Y1580" s="527" t="s">
        <v>4653</v>
      </c>
      <c r="Z1580" s="528"/>
      <c r="AA1580" s="528" t="s">
        <v>4650</v>
      </c>
      <c r="AB1580" s="528"/>
      <c r="AC1580" s="528"/>
      <c r="AD1580" s="528"/>
      <c r="AE1580" s="528"/>
      <c r="AF1580" s="528"/>
      <c r="AG1580" s="528"/>
      <c r="AH1580" s="528"/>
      <c r="AI1580" s="529" t="s">
        <v>2054</v>
      </c>
      <c r="AJ1580" s="529" t="s">
        <v>2054</v>
      </c>
      <c r="AK1580" s="523" t="s">
        <v>4670</v>
      </c>
      <c r="AL1580" s="523" t="s">
        <v>4703</v>
      </c>
    </row>
    <row r="1581" spans="1:38" ht="17.25" customHeight="1">
      <c r="A1581" s="518" t="str">
        <f t="shared" si="24"/>
        <v>A04AS177-00027 Finishing Work Exterior/Interior Finish Work Gypsumboard Partition Wall (Fixed Type) Fire Protective Rating: 1-hr, 2-Layer Gypsum Boards to Both Sides   Mineral Wool (Rock Wool)  Including Supporting Frame(Stud) &amp; Accessories  1-Layer Gypsumboard THK=16mm</v>
      </c>
      <c r="B1581" s="523" t="s">
        <v>4704</v>
      </c>
      <c r="C1581" s="523"/>
      <c r="D1581" s="524" t="s">
        <v>3559</v>
      </c>
      <c r="E1581" s="525" t="s">
        <v>3560</v>
      </c>
      <c r="F1581" s="524" t="s">
        <v>2500</v>
      </c>
      <c r="G1581" s="525" t="s">
        <v>4560</v>
      </c>
      <c r="H1581" s="524" t="s">
        <v>4665</v>
      </c>
      <c r="I1581" s="525" t="s">
        <v>4666</v>
      </c>
      <c r="J1581" s="524" t="s">
        <v>4701</v>
      </c>
      <c r="K1581" s="527" t="s">
        <v>4702</v>
      </c>
      <c r="L1581" s="524" t="s">
        <v>1924</v>
      </c>
      <c r="M1581" s="527"/>
      <c r="N1581" s="524" t="s">
        <v>1924</v>
      </c>
      <c r="O1581" s="527"/>
      <c r="P1581" s="524" t="s">
        <v>1932</v>
      </c>
      <c r="Q1581" s="527" t="s">
        <v>3622</v>
      </c>
      <c r="R1581" s="524" t="s">
        <v>1924</v>
      </c>
      <c r="S1581" s="527"/>
      <c r="T1581" s="524" t="s">
        <v>2664</v>
      </c>
      <c r="U1581" s="527" t="s">
        <v>4669</v>
      </c>
      <c r="V1581" s="524" t="s">
        <v>1924</v>
      </c>
      <c r="W1581" s="527"/>
      <c r="X1581" s="524" t="s">
        <v>3949</v>
      </c>
      <c r="Y1581" s="527" t="s">
        <v>4655</v>
      </c>
      <c r="Z1581" s="528"/>
      <c r="AA1581" s="528" t="s">
        <v>4650</v>
      </c>
      <c r="AB1581" s="528"/>
      <c r="AC1581" s="528"/>
      <c r="AD1581" s="528"/>
      <c r="AE1581" s="528"/>
      <c r="AF1581" s="528"/>
      <c r="AG1581" s="528"/>
      <c r="AH1581" s="528"/>
      <c r="AI1581" s="529" t="s">
        <v>2054</v>
      </c>
      <c r="AJ1581" s="529" t="s">
        <v>2054</v>
      </c>
      <c r="AK1581" s="523" t="s">
        <v>4670</v>
      </c>
      <c r="AL1581" s="523" t="s">
        <v>4704</v>
      </c>
    </row>
    <row r="1582" spans="1:38" ht="17.25" customHeight="1">
      <c r="A1582" s="518" t="str">
        <f t="shared" si="24"/>
        <v>A04AS177-00028 Finishing Work Exterior/Interior Finish Work Gypsumboard Partition Wall (Fixed Type) Fire Protective Rating: 1-hr, 2-Layer Gypsum Boards to Both Sides   Glass Wool (Fiberglass)  Including Supporting Frame(Stud) &amp; Accessories  1-Layer Gypsumboard THK=9.5mm</v>
      </c>
      <c r="B1582" s="523" t="s">
        <v>4705</v>
      </c>
      <c r="C1582" s="523"/>
      <c r="D1582" s="524" t="s">
        <v>3559</v>
      </c>
      <c r="E1582" s="525" t="s">
        <v>3560</v>
      </c>
      <c r="F1582" s="524" t="s">
        <v>2500</v>
      </c>
      <c r="G1582" s="525" t="s">
        <v>4560</v>
      </c>
      <c r="H1582" s="524" t="s">
        <v>4665</v>
      </c>
      <c r="I1582" s="525" t="s">
        <v>4666</v>
      </c>
      <c r="J1582" s="524" t="s">
        <v>4701</v>
      </c>
      <c r="K1582" s="527" t="s">
        <v>4702</v>
      </c>
      <c r="L1582" s="524" t="s">
        <v>1924</v>
      </c>
      <c r="M1582" s="527"/>
      <c r="N1582" s="524" t="s">
        <v>1924</v>
      </c>
      <c r="O1582" s="527"/>
      <c r="P1582" s="524" t="s">
        <v>1936</v>
      </c>
      <c r="Q1582" s="527" t="s">
        <v>4657</v>
      </c>
      <c r="R1582" s="524" t="s">
        <v>1924</v>
      </c>
      <c r="S1582" s="527"/>
      <c r="T1582" s="524" t="s">
        <v>2664</v>
      </c>
      <c r="U1582" s="527" t="s">
        <v>4669</v>
      </c>
      <c r="V1582" s="524" t="s">
        <v>1924</v>
      </c>
      <c r="W1582" s="527"/>
      <c r="X1582" s="524" t="s">
        <v>3866</v>
      </c>
      <c r="Y1582" s="527" t="s">
        <v>4649</v>
      </c>
      <c r="Z1582" s="528"/>
      <c r="AA1582" s="528" t="s">
        <v>4650</v>
      </c>
      <c r="AB1582" s="528"/>
      <c r="AC1582" s="528"/>
      <c r="AD1582" s="528"/>
      <c r="AE1582" s="528"/>
      <c r="AF1582" s="528"/>
      <c r="AG1582" s="528"/>
      <c r="AH1582" s="528"/>
      <c r="AI1582" s="529" t="s">
        <v>2054</v>
      </c>
      <c r="AJ1582" s="529" t="s">
        <v>2054</v>
      </c>
      <c r="AK1582" s="523" t="s">
        <v>4670</v>
      </c>
      <c r="AL1582" s="523" t="s">
        <v>4705</v>
      </c>
    </row>
    <row r="1583" spans="1:38" ht="17.25" customHeight="1">
      <c r="A1583" s="518" t="str">
        <f t="shared" si="24"/>
        <v>A04AS177-00029 Finishing Work Exterior/Interior Finish Work Gypsumboard Partition Wall (Fixed Type) Fire Protective Rating: 1-hr, 2-Layer Gypsum Boards to Both Sides   Glass Wool (Fiberglass)  Including Supporting Frame(Stud) &amp; Accessories  1-Layer Gypsumboard THK=12.5mm</v>
      </c>
      <c r="B1583" s="523" t="s">
        <v>4706</v>
      </c>
      <c r="C1583" s="523"/>
      <c r="D1583" s="524" t="s">
        <v>3559</v>
      </c>
      <c r="E1583" s="525" t="s">
        <v>3560</v>
      </c>
      <c r="F1583" s="524" t="s">
        <v>2500</v>
      </c>
      <c r="G1583" s="525" t="s">
        <v>4560</v>
      </c>
      <c r="H1583" s="524" t="s">
        <v>4665</v>
      </c>
      <c r="I1583" s="525" t="s">
        <v>4666</v>
      </c>
      <c r="J1583" s="524" t="s">
        <v>4701</v>
      </c>
      <c r="K1583" s="527" t="s">
        <v>4702</v>
      </c>
      <c r="L1583" s="524" t="s">
        <v>1924</v>
      </c>
      <c r="M1583" s="527"/>
      <c r="N1583" s="524" t="s">
        <v>1924</v>
      </c>
      <c r="O1583" s="527"/>
      <c r="P1583" s="524" t="s">
        <v>1936</v>
      </c>
      <c r="Q1583" s="527" t="s">
        <v>4657</v>
      </c>
      <c r="R1583" s="524" t="s">
        <v>1924</v>
      </c>
      <c r="S1583" s="527"/>
      <c r="T1583" s="524" t="s">
        <v>2664</v>
      </c>
      <c r="U1583" s="527" t="s">
        <v>4669</v>
      </c>
      <c r="V1583" s="524" t="s">
        <v>1924</v>
      </c>
      <c r="W1583" s="527"/>
      <c r="X1583" s="524" t="s">
        <v>3944</v>
      </c>
      <c r="Y1583" s="527" t="s">
        <v>4653</v>
      </c>
      <c r="Z1583" s="528"/>
      <c r="AA1583" s="528" t="s">
        <v>4650</v>
      </c>
      <c r="AB1583" s="528"/>
      <c r="AC1583" s="528"/>
      <c r="AD1583" s="528"/>
      <c r="AE1583" s="528"/>
      <c r="AF1583" s="528"/>
      <c r="AG1583" s="528"/>
      <c r="AH1583" s="528"/>
      <c r="AI1583" s="529" t="s">
        <v>2054</v>
      </c>
      <c r="AJ1583" s="529" t="s">
        <v>2054</v>
      </c>
      <c r="AK1583" s="523" t="s">
        <v>4670</v>
      </c>
      <c r="AL1583" s="523" t="s">
        <v>4706</v>
      </c>
    </row>
    <row r="1584" spans="1:38" ht="17.25" customHeight="1">
      <c r="A1584" s="518" t="str">
        <f t="shared" si="24"/>
        <v>A04AS177-00030 Finishing Work Exterior/Interior Finish Work Gypsumboard Partition Wall (Fixed Type) Fire Protective Rating: 1-hr, 2-Layer Gypsum Boards to Both Sides   Glass Wool (Fiberglass)  Including Supporting Frame(Stud) &amp; Accessories  1-Layer Gypsumboard THK=16mm</v>
      </c>
      <c r="B1584" s="523" t="s">
        <v>4707</v>
      </c>
      <c r="C1584" s="523"/>
      <c r="D1584" s="524" t="s">
        <v>3559</v>
      </c>
      <c r="E1584" s="525" t="s">
        <v>3560</v>
      </c>
      <c r="F1584" s="524" t="s">
        <v>2500</v>
      </c>
      <c r="G1584" s="525" t="s">
        <v>4560</v>
      </c>
      <c r="H1584" s="524" t="s">
        <v>4665</v>
      </c>
      <c r="I1584" s="525" t="s">
        <v>4666</v>
      </c>
      <c r="J1584" s="524" t="s">
        <v>4701</v>
      </c>
      <c r="K1584" s="527" t="s">
        <v>4702</v>
      </c>
      <c r="L1584" s="524" t="s">
        <v>1924</v>
      </c>
      <c r="M1584" s="527"/>
      <c r="N1584" s="524" t="s">
        <v>1924</v>
      </c>
      <c r="O1584" s="527"/>
      <c r="P1584" s="524" t="s">
        <v>1936</v>
      </c>
      <c r="Q1584" s="527" t="s">
        <v>4657</v>
      </c>
      <c r="R1584" s="524" t="s">
        <v>1924</v>
      </c>
      <c r="S1584" s="527"/>
      <c r="T1584" s="524" t="s">
        <v>2664</v>
      </c>
      <c r="U1584" s="527" t="s">
        <v>4669</v>
      </c>
      <c r="V1584" s="524" t="s">
        <v>1924</v>
      </c>
      <c r="W1584" s="527"/>
      <c r="X1584" s="524" t="s">
        <v>3949</v>
      </c>
      <c r="Y1584" s="527" t="s">
        <v>4655</v>
      </c>
      <c r="Z1584" s="528"/>
      <c r="AA1584" s="528" t="s">
        <v>4650</v>
      </c>
      <c r="AB1584" s="528"/>
      <c r="AC1584" s="528"/>
      <c r="AD1584" s="528"/>
      <c r="AE1584" s="528"/>
      <c r="AF1584" s="528"/>
      <c r="AG1584" s="528"/>
      <c r="AH1584" s="528"/>
      <c r="AI1584" s="529" t="s">
        <v>2054</v>
      </c>
      <c r="AJ1584" s="529" t="s">
        <v>2054</v>
      </c>
      <c r="AK1584" s="523" t="s">
        <v>4670</v>
      </c>
      <c r="AL1584" s="523" t="s">
        <v>4707</v>
      </c>
    </row>
    <row r="1585" spans="1:38" ht="17.25" customHeight="1">
      <c r="A1585" s="518" t="str">
        <f t="shared" si="24"/>
        <v>A04AS177-00031 Finishing Work Exterior/Interior Finish Work Gypsumboard Partition Wall (Fixed Type) Fire Protective Rating: 2-hrs, 2-Layer Gypsum Boards to Both Sides   Mineral Wool (Rock Wool)  Including Supporting Frame(Stud) &amp; Accessories  1-Layer Gypsumboard THK=9.5mm</v>
      </c>
      <c r="B1585" s="523" t="s">
        <v>4708</v>
      </c>
      <c r="C1585" s="523"/>
      <c r="D1585" s="524" t="s">
        <v>3559</v>
      </c>
      <c r="E1585" s="525" t="s">
        <v>3560</v>
      </c>
      <c r="F1585" s="524" t="s">
        <v>2500</v>
      </c>
      <c r="G1585" s="525" t="s">
        <v>4560</v>
      </c>
      <c r="H1585" s="524" t="s">
        <v>4665</v>
      </c>
      <c r="I1585" s="525" t="s">
        <v>4666</v>
      </c>
      <c r="J1585" s="524" t="s">
        <v>4709</v>
      </c>
      <c r="K1585" s="527" t="s">
        <v>4710</v>
      </c>
      <c r="L1585" s="524" t="s">
        <v>1924</v>
      </c>
      <c r="M1585" s="527"/>
      <c r="N1585" s="524" t="s">
        <v>1924</v>
      </c>
      <c r="O1585" s="527"/>
      <c r="P1585" s="524" t="s">
        <v>1932</v>
      </c>
      <c r="Q1585" s="527" t="s">
        <v>3622</v>
      </c>
      <c r="R1585" s="524" t="s">
        <v>1924</v>
      </c>
      <c r="S1585" s="527"/>
      <c r="T1585" s="524" t="s">
        <v>2664</v>
      </c>
      <c r="U1585" s="527" t="s">
        <v>4669</v>
      </c>
      <c r="V1585" s="524" t="s">
        <v>1924</v>
      </c>
      <c r="W1585" s="527"/>
      <c r="X1585" s="524" t="s">
        <v>3866</v>
      </c>
      <c r="Y1585" s="527" t="s">
        <v>4649</v>
      </c>
      <c r="Z1585" s="528"/>
      <c r="AA1585" s="528" t="s">
        <v>4650</v>
      </c>
      <c r="AB1585" s="528"/>
      <c r="AC1585" s="528"/>
      <c r="AD1585" s="528"/>
      <c r="AE1585" s="528"/>
      <c r="AF1585" s="528"/>
      <c r="AG1585" s="528"/>
      <c r="AH1585" s="528"/>
      <c r="AI1585" s="529" t="s">
        <v>2054</v>
      </c>
      <c r="AJ1585" s="529" t="s">
        <v>2054</v>
      </c>
      <c r="AK1585" s="523" t="s">
        <v>4670</v>
      </c>
      <c r="AL1585" s="523" t="s">
        <v>4708</v>
      </c>
    </row>
    <row r="1586" spans="1:38" ht="17.25" customHeight="1">
      <c r="A1586" s="518" t="str">
        <f t="shared" si="24"/>
        <v>A04AS177-00032 Finishing Work Exterior/Interior Finish Work Gypsumboard Partition Wall (Fixed Type) Fire Protective Rating: 2-hrs, 2-Layer Gypsum Boards to Both Sides   Mineral Wool (Rock Wool)  Including Supporting Frame(Stud) &amp; Accessories  1-Layer Gypsumboard THK=12.5mm</v>
      </c>
      <c r="B1586" s="523" t="s">
        <v>4711</v>
      </c>
      <c r="C1586" s="523"/>
      <c r="D1586" s="524" t="s">
        <v>3559</v>
      </c>
      <c r="E1586" s="525" t="s">
        <v>3560</v>
      </c>
      <c r="F1586" s="524" t="s">
        <v>2500</v>
      </c>
      <c r="G1586" s="525" t="s">
        <v>4560</v>
      </c>
      <c r="H1586" s="524" t="s">
        <v>4665</v>
      </c>
      <c r="I1586" s="525" t="s">
        <v>4666</v>
      </c>
      <c r="J1586" s="524" t="s">
        <v>4709</v>
      </c>
      <c r="K1586" s="527" t="s">
        <v>4710</v>
      </c>
      <c r="L1586" s="524" t="s">
        <v>1924</v>
      </c>
      <c r="M1586" s="527"/>
      <c r="N1586" s="524" t="s">
        <v>1924</v>
      </c>
      <c r="O1586" s="527"/>
      <c r="P1586" s="524" t="s">
        <v>1932</v>
      </c>
      <c r="Q1586" s="527" t="s">
        <v>3622</v>
      </c>
      <c r="R1586" s="524" t="s">
        <v>1924</v>
      </c>
      <c r="S1586" s="527"/>
      <c r="T1586" s="524" t="s">
        <v>2664</v>
      </c>
      <c r="U1586" s="527" t="s">
        <v>4669</v>
      </c>
      <c r="V1586" s="524" t="s">
        <v>1924</v>
      </c>
      <c r="W1586" s="527"/>
      <c r="X1586" s="524" t="s">
        <v>3944</v>
      </c>
      <c r="Y1586" s="527" t="s">
        <v>4653</v>
      </c>
      <c r="Z1586" s="528"/>
      <c r="AA1586" s="528" t="s">
        <v>4650</v>
      </c>
      <c r="AB1586" s="528"/>
      <c r="AC1586" s="528"/>
      <c r="AD1586" s="528"/>
      <c r="AE1586" s="528"/>
      <c r="AF1586" s="528"/>
      <c r="AG1586" s="528"/>
      <c r="AH1586" s="528"/>
      <c r="AI1586" s="529" t="s">
        <v>2054</v>
      </c>
      <c r="AJ1586" s="529" t="s">
        <v>2054</v>
      </c>
      <c r="AK1586" s="523" t="s">
        <v>4670</v>
      </c>
      <c r="AL1586" s="523" t="s">
        <v>4711</v>
      </c>
    </row>
    <row r="1587" spans="1:38" ht="17.25" customHeight="1">
      <c r="A1587" s="518" t="str">
        <f t="shared" si="24"/>
        <v>A04AS177-00033 Finishing Work Exterior/Interior Finish Work Gypsumboard Partition Wall (Fixed Type) Fire Protective Rating: 2-hrs, 2-Layer Gypsum Boards to Both Sides   Mineral Wool (Rock Wool)  Including Supporting Frame(Stud) &amp; Accessories  1-Layer Gypsumboard THK=16mm</v>
      </c>
      <c r="B1587" s="523" t="s">
        <v>4712</v>
      </c>
      <c r="C1587" s="523"/>
      <c r="D1587" s="524" t="s">
        <v>3559</v>
      </c>
      <c r="E1587" s="525" t="s">
        <v>3560</v>
      </c>
      <c r="F1587" s="524" t="s">
        <v>2500</v>
      </c>
      <c r="G1587" s="525" t="s">
        <v>4560</v>
      </c>
      <c r="H1587" s="524" t="s">
        <v>4665</v>
      </c>
      <c r="I1587" s="525" t="s">
        <v>4666</v>
      </c>
      <c r="J1587" s="524" t="s">
        <v>4709</v>
      </c>
      <c r="K1587" s="527" t="s">
        <v>4710</v>
      </c>
      <c r="L1587" s="524" t="s">
        <v>1924</v>
      </c>
      <c r="M1587" s="527"/>
      <c r="N1587" s="524" t="s">
        <v>1924</v>
      </c>
      <c r="O1587" s="527"/>
      <c r="P1587" s="524" t="s">
        <v>1932</v>
      </c>
      <c r="Q1587" s="527" t="s">
        <v>3622</v>
      </c>
      <c r="R1587" s="524" t="s">
        <v>1924</v>
      </c>
      <c r="S1587" s="527"/>
      <c r="T1587" s="524" t="s">
        <v>2664</v>
      </c>
      <c r="U1587" s="527" t="s">
        <v>4669</v>
      </c>
      <c r="V1587" s="524" t="s">
        <v>1924</v>
      </c>
      <c r="W1587" s="527"/>
      <c r="X1587" s="524" t="s">
        <v>3949</v>
      </c>
      <c r="Y1587" s="527" t="s">
        <v>4655</v>
      </c>
      <c r="Z1587" s="528"/>
      <c r="AA1587" s="528" t="s">
        <v>4650</v>
      </c>
      <c r="AB1587" s="528"/>
      <c r="AC1587" s="528"/>
      <c r="AD1587" s="528"/>
      <c r="AE1587" s="528"/>
      <c r="AF1587" s="528"/>
      <c r="AG1587" s="528"/>
      <c r="AH1587" s="528"/>
      <c r="AI1587" s="529" t="s">
        <v>2054</v>
      </c>
      <c r="AJ1587" s="529" t="s">
        <v>2054</v>
      </c>
      <c r="AK1587" s="523" t="s">
        <v>4670</v>
      </c>
      <c r="AL1587" s="523" t="s">
        <v>4712</v>
      </c>
    </row>
    <row r="1588" spans="1:38" ht="17.25" customHeight="1">
      <c r="A1588" s="518" t="str">
        <f t="shared" si="24"/>
        <v>A04AS177-00034 Finishing Work Exterior/Interior Finish Work Gypsumboard Partition Wall (Fixed Type) Fire Protective Rating: 2-hrs, 2-Layer Gypsum Boards to Both Sides   Glass Wool (Fiberglass)  Including Supporting Frame(Stud) &amp; Accessories  1-Layer Gypsumboard THK=9.5mm</v>
      </c>
      <c r="B1588" s="523" t="s">
        <v>4713</v>
      </c>
      <c r="C1588" s="523"/>
      <c r="D1588" s="524" t="s">
        <v>3559</v>
      </c>
      <c r="E1588" s="525" t="s">
        <v>3560</v>
      </c>
      <c r="F1588" s="524" t="s">
        <v>2500</v>
      </c>
      <c r="G1588" s="525" t="s">
        <v>4560</v>
      </c>
      <c r="H1588" s="524" t="s">
        <v>4665</v>
      </c>
      <c r="I1588" s="525" t="s">
        <v>4666</v>
      </c>
      <c r="J1588" s="524" t="s">
        <v>4709</v>
      </c>
      <c r="K1588" s="527" t="s">
        <v>4710</v>
      </c>
      <c r="L1588" s="524" t="s">
        <v>1924</v>
      </c>
      <c r="M1588" s="527"/>
      <c r="N1588" s="524" t="s">
        <v>1924</v>
      </c>
      <c r="O1588" s="527"/>
      <c r="P1588" s="524" t="s">
        <v>1936</v>
      </c>
      <c r="Q1588" s="527" t="s">
        <v>4657</v>
      </c>
      <c r="R1588" s="524" t="s">
        <v>1924</v>
      </c>
      <c r="S1588" s="527"/>
      <c r="T1588" s="524" t="s">
        <v>2664</v>
      </c>
      <c r="U1588" s="527" t="s">
        <v>4669</v>
      </c>
      <c r="V1588" s="524" t="s">
        <v>1924</v>
      </c>
      <c r="W1588" s="527"/>
      <c r="X1588" s="524" t="s">
        <v>3866</v>
      </c>
      <c r="Y1588" s="527" t="s">
        <v>4649</v>
      </c>
      <c r="Z1588" s="528"/>
      <c r="AA1588" s="528" t="s">
        <v>4650</v>
      </c>
      <c r="AB1588" s="528"/>
      <c r="AC1588" s="528"/>
      <c r="AD1588" s="528"/>
      <c r="AE1588" s="528"/>
      <c r="AF1588" s="528"/>
      <c r="AG1588" s="528"/>
      <c r="AH1588" s="528"/>
      <c r="AI1588" s="529" t="s">
        <v>2054</v>
      </c>
      <c r="AJ1588" s="529" t="s">
        <v>2054</v>
      </c>
      <c r="AK1588" s="523" t="s">
        <v>4670</v>
      </c>
      <c r="AL1588" s="523" t="s">
        <v>4713</v>
      </c>
    </row>
    <row r="1589" spans="1:38" ht="17.25" customHeight="1">
      <c r="A1589" s="518" t="str">
        <f t="shared" si="24"/>
        <v>A04AS177-00035 Finishing Work Exterior/Interior Finish Work Gypsumboard Partition Wall (Fixed Type) Fire Protective Rating: 2-hrs, 2-Layer Gypsum Boards to Both Sides   Glass Wool (Fiberglass)  Including Supporting Frame(Stud) &amp; Accessories  1-Layer Gypsumboard THK=12.5mm</v>
      </c>
      <c r="B1589" s="523" t="s">
        <v>4714</v>
      </c>
      <c r="C1589" s="523"/>
      <c r="D1589" s="524" t="s">
        <v>3559</v>
      </c>
      <c r="E1589" s="525" t="s">
        <v>3560</v>
      </c>
      <c r="F1589" s="524" t="s">
        <v>2500</v>
      </c>
      <c r="G1589" s="525" t="s">
        <v>4560</v>
      </c>
      <c r="H1589" s="524" t="s">
        <v>4665</v>
      </c>
      <c r="I1589" s="525" t="s">
        <v>4666</v>
      </c>
      <c r="J1589" s="524" t="s">
        <v>4709</v>
      </c>
      <c r="K1589" s="527" t="s">
        <v>4710</v>
      </c>
      <c r="L1589" s="524" t="s">
        <v>1924</v>
      </c>
      <c r="M1589" s="527"/>
      <c r="N1589" s="524" t="s">
        <v>1924</v>
      </c>
      <c r="O1589" s="527"/>
      <c r="P1589" s="524" t="s">
        <v>1936</v>
      </c>
      <c r="Q1589" s="527" t="s">
        <v>4657</v>
      </c>
      <c r="R1589" s="524" t="s">
        <v>1924</v>
      </c>
      <c r="S1589" s="527"/>
      <c r="T1589" s="524" t="s">
        <v>2664</v>
      </c>
      <c r="U1589" s="527" t="s">
        <v>4669</v>
      </c>
      <c r="V1589" s="524" t="s">
        <v>1924</v>
      </c>
      <c r="W1589" s="527"/>
      <c r="X1589" s="524" t="s">
        <v>3944</v>
      </c>
      <c r="Y1589" s="527" t="s">
        <v>4653</v>
      </c>
      <c r="Z1589" s="528"/>
      <c r="AA1589" s="528" t="s">
        <v>4650</v>
      </c>
      <c r="AB1589" s="528"/>
      <c r="AC1589" s="528"/>
      <c r="AD1589" s="528"/>
      <c r="AE1589" s="528"/>
      <c r="AF1589" s="528"/>
      <c r="AG1589" s="528"/>
      <c r="AH1589" s="528"/>
      <c r="AI1589" s="529" t="s">
        <v>2054</v>
      </c>
      <c r="AJ1589" s="529" t="s">
        <v>2054</v>
      </c>
      <c r="AK1589" s="523" t="s">
        <v>4670</v>
      </c>
      <c r="AL1589" s="523" t="s">
        <v>4714</v>
      </c>
    </row>
    <row r="1590" spans="1:38" ht="17.25" customHeight="1">
      <c r="A1590" s="518" t="str">
        <f t="shared" si="24"/>
        <v>A04AS177-00036 Finishing Work Exterior/Interior Finish Work Gypsumboard Partition Wall (Fixed Type) Fire Protective Rating: 2-hrs, 2-Layer Gypsum Boards to Both Sides   Glass Wool (Fiberglass)  Including Supporting Frame(Stud) &amp; Accessories  1-Layer Gypsumboard THK=16mm</v>
      </c>
      <c r="B1590" s="523" t="s">
        <v>4715</v>
      </c>
      <c r="C1590" s="523"/>
      <c r="D1590" s="524" t="s">
        <v>3559</v>
      </c>
      <c r="E1590" s="525" t="s">
        <v>3560</v>
      </c>
      <c r="F1590" s="524" t="s">
        <v>2500</v>
      </c>
      <c r="G1590" s="525" t="s">
        <v>4560</v>
      </c>
      <c r="H1590" s="524" t="s">
        <v>4665</v>
      </c>
      <c r="I1590" s="525" t="s">
        <v>4666</v>
      </c>
      <c r="J1590" s="524" t="s">
        <v>4709</v>
      </c>
      <c r="K1590" s="527" t="s">
        <v>4710</v>
      </c>
      <c r="L1590" s="524" t="s">
        <v>1924</v>
      </c>
      <c r="M1590" s="527"/>
      <c r="N1590" s="524" t="s">
        <v>1924</v>
      </c>
      <c r="O1590" s="527"/>
      <c r="P1590" s="524" t="s">
        <v>1936</v>
      </c>
      <c r="Q1590" s="527" t="s">
        <v>4657</v>
      </c>
      <c r="R1590" s="524" t="s">
        <v>1924</v>
      </c>
      <c r="S1590" s="527"/>
      <c r="T1590" s="524" t="s">
        <v>2664</v>
      </c>
      <c r="U1590" s="527" t="s">
        <v>4669</v>
      </c>
      <c r="V1590" s="524" t="s">
        <v>1924</v>
      </c>
      <c r="W1590" s="527"/>
      <c r="X1590" s="524" t="s">
        <v>3949</v>
      </c>
      <c r="Y1590" s="527" t="s">
        <v>4655</v>
      </c>
      <c r="Z1590" s="528"/>
      <c r="AA1590" s="528" t="s">
        <v>4650</v>
      </c>
      <c r="AB1590" s="528"/>
      <c r="AC1590" s="528"/>
      <c r="AD1590" s="528"/>
      <c r="AE1590" s="528"/>
      <c r="AF1590" s="528"/>
      <c r="AG1590" s="528"/>
      <c r="AH1590" s="528"/>
      <c r="AI1590" s="529" t="s">
        <v>2054</v>
      </c>
      <c r="AJ1590" s="529" t="s">
        <v>2054</v>
      </c>
      <c r="AK1590" s="523" t="s">
        <v>4670</v>
      </c>
      <c r="AL1590" s="523" t="s">
        <v>4715</v>
      </c>
    </row>
    <row r="1591" spans="1:38" ht="17.25" customHeight="1">
      <c r="A1591" s="518" t="str">
        <f t="shared" si="24"/>
        <v>A04AS178-00001 Finishing Work Exterior/Interior Finish Work Gypsumboard Partition Wall (Removable Type) Fire Protective Rating: N/A, 1-Layer Gypsum Board to Both Sides   Mineral Wool (Rock Wool)  Including Supporting Frame(Stud) &amp; Accessories  1-Layer Gypsumboard THK=9.5mm</v>
      </c>
      <c r="B1591" s="523" t="s">
        <v>4716</v>
      </c>
      <c r="C1591" s="523"/>
      <c r="D1591" s="524" t="s">
        <v>3559</v>
      </c>
      <c r="E1591" s="525" t="s">
        <v>3560</v>
      </c>
      <c r="F1591" s="524" t="s">
        <v>2500</v>
      </c>
      <c r="G1591" s="525" t="s">
        <v>4560</v>
      </c>
      <c r="H1591" s="524" t="s">
        <v>4717</v>
      </c>
      <c r="I1591" s="525" t="s">
        <v>4718</v>
      </c>
      <c r="J1591" s="524" t="s">
        <v>4679</v>
      </c>
      <c r="K1591" s="527" t="s">
        <v>4680</v>
      </c>
      <c r="L1591" s="524" t="s">
        <v>1924</v>
      </c>
      <c r="M1591" s="527"/>
      <c r="N1591" s="524" t="s">
        <v>1924</v>
      </c>
      <c r="O1591" s="527"/>
      <c r="P1591" s="524" t="s">
        <v>1932</v>
      </c>
      <c r="Q1591" s="527" t="s">
        <v>3622</v>
      </c>
      <c r="R1591" s="524" t="s">
        <v>1924</v>
      </c>
      <c r="S1591" s="527"/>
      <c r="T1591" s="524" t="s">
        <v>2664</v>
      </c>
      <c r="U1591" s="527" t="s">
        <v>4669</v>
      </c>
      <c r="V1591" s="524" t="s">
        <v>1924</v>
      </c>
      <c r="W1591" s="527"/>
      <c r="X1591" s="524" t="s">
        <v>3866</v>
      </c>
      <c r="Y1591" s="527" t="s">
        <v>4649</v>
      </c>
      <c r="Z1591" s="528"/>
      <c r="AA1591" s="528" t="s">
        <v>4650</v>
      </c>
      <c r="AB1591" s="528"/>
      <c r="AC1591" s="528"/>
      <c r="AD1591" s="528"/>
      <c r="AE1591" s="528"/>
      <c r="AF1591" s="528"/>
      <c r="AG1591" s="528"/>
      <c r="AH1591" s="528"/>
      <c r="AI1591" s="529" t="s">
        <v>2054</v>
      </c>
      <c r="AJ1591" s="529" t="s">
        <v>2054</v>
      </c>
      <c r="AK1591" s="523" t="s">
        <v>4719</v>
      </c>
      <c r="AL1591" s="523" t="s">
        <v>4716</v>
      </c>
    </row>
    <row r="1592" spans="1:38" ht="17.25" customHeight="1">
      <c r="A1592" s="518" t="str">
        <f t="shared" si="24"/>
        <v>A04AS178-00002 Finishing Work Exterior/Interior Finish Work Gypsumboard Partition Wall (Removable Type) Fire Protective Rating: N/A, 1-Layer Gypsum Board to Both Sides   Mineral Wool (Rock Wool)  Including Supporting Frame(Stud) &amp; Accessories  1-Layer Gypsumboard THK=12.5mm</v>
      </c>
      <c r="B1592" s="523" t="s">
        <v>4720</v>
      </c>
      <c r="C1592" s="523"/>
      <c r="D1592" s="524" t="s">
        <v>3559</v>
      </c>
      <c r="E1592" s="525" t="s">
        <v>3560</v>
      </c>
      <c r="F1592" s="524" t="s">
        <v>2500</v>
      </c>
      <c r="G1592" s="525" t="s">
        <v>4560</v>
      </c>
      <c r="H1592" s="524" t="s">
        <v>4717</v>
      </c>
      <c r="I1592" s="525" t="s">
        <v>4718</v>
      </c>
      <c r="J1592" s="524" t="s">
        <v>4679</v>
      </c>
      <c r="K1592" s="527" t="s">
        <v>4680</v>
      </c>
      <c r="L1592" s="524" t="s">
        <v>1924</v>
      </c>
      <c r="M1592" s="527"/>
      <c r="N1592" s="524" t="s">
        <v>1924</v>
      </c>
      <c r="O1592" s="527"/>
      <c r="P1592" s="524" t="s">
        <v>1932</v>
      </c>
      <c r="Q1592" s="527" t="s">
        <v>3622</v>
      </c>
      <c r="R1592" s="524" t="s">
        <v>1924</v>
      </c>
      <c r="S1592" s="527"/>
      <c r="T1592" s="524" t="s">
        <v>2664</v>
      </c>
      <c r="U1592" s="527" t="s">
        <v>4669</v>
      </c>
      <c r="V1592" s="524" t="s">
        <v>1924</v>
      </c>
      <c r="W1592" s="527"/>
      <c r="X1592" s="524" t="s">
        <v>3944</v>
      </c>
      <c r="Y1592" s="527" t="s">
        <v>4653</v>
      </c>
      <c r="Z1592" s="528"/>
      <c r="AA1592" s="528" t="s">
        <v>4650</v>
      </c>
      <c r="AB1592" s="528"/>
      <c r="AC1592" s="528"/>
      <c r="AD1592" s="528"/>
      <c r="AE1592" s="528"/>
      <c r="AF1592" s="528"/>
      <c r="AG1592" s="528"/>
      <c r="AH1592" s="528"/>
      <c r="AI1592" s="529" t="s">
        <v>2054</v>
      </c>
      <c r="AJ1592" s="529" t="s">
        <v>2054</v>
      </c>
      <c r="AK1592" s="523" t="s">
        <v>4719</v>
      </c>
      <c r="AL1592" s="523" t="s">
        <v>4720</v>
      </c>
    </row>
    <row r="1593" spans="1:38" ht="17.25" customHeight="1">
      <c r="A1593" s="518" t="str">
        <f t="shared" si="24"/>
        <v>A04AS178-00003 Finishing Work Exterior/Interior Finish Work Gypsumboard Partition Wall (Removable Type) Fire Protective Rating: N/A, 1-Layer Gypsum Board to Both Sides   Mineral Wool (Rock Wool)  Including Supporting Frame(Stud) &amp; Accessories  1-Layer Gypsumboard THK=16mm</v>
      </c>
      <c r="B1593" s="523" t="s">
        <v>4721</v>
      </c>
      <c r="C1593" s="523"/>
      <c r="D1593" s="524" t="s">
        <v>3559</v>
      </c>
      <c r="E1593" s="525" t="s">
        <v>3560</v>
      </c>
      <c r="F1593" s="524" t="s">
        <v>2500</v>
      </c>
      <c r="G1593" s="525" t="s">
        <v>4560</v>
      </c>
      <c r="H1593" s="524" t="s">
        <v>4717</v>
      </c>
      <c r="I1593" s="525" t="s">
        <v>4718</v>
      </c>
      <c r="J1593" s="524" t="s">
        <v>4679</v>
      </c>
      <c r="K1593" s="527" t="s">
        <v>4680</v>
      </c>
      <c r="L1593" s="524" t="s">
        <v>1924</v>
      </c>
      <c r="M1593" s="527"/>
      <c r="N1593" s="524" t="s">
        <v>1924</v>
      </c>
      <c r="O1593" s="527"/>
      <c r="P1593" s="524" t="s">
        <v>1932</v>
      </c>
      <c r="Q1593" s="527" t="s">
        <v>3622</v>
      </c>
      <c r="R1593" s="524" t="s">
        <v>1924</v>
      </c>
      <c r="S1593" s="527"/>
      <c r="T1593" s="524" t="s">
        <v>2664</v>
      </c>
      <c r="U1593" s="527" t="s">
        <v>4669</v>
      </c>
      <c r="V1593" s="524" t="s">
        <v>1924</v>
      </c>
      <c r="W1593" s="527"/>
      <c r="X1593" s="524" t="s">
        <v>3949</v>
      </c>
      <c r="Y1593" s="527" t="s">
        <v>4655</v>
      </c>
      <c r="Z1593" s="528"/>
      <c r="AA1593" s="528" t="s">
        <v>4650</v>
      </c>
      <c r="AB1593" s="528"/>
      <c r="AC1593" s="528"/>
      <c r="AD1593" s="528"/>
      <c r="AE1593" s="528"/>
      <c r="AF1593" s="528"/>
      <c r="AG1593" s="528"/>
      <c r="AH1593" s="528"/>
      <c r="AI1593" s="529" t="s">
        <v>2054</v>
      </c>
      <c r="AJ1593" s="529" t="s">
        <v>2054</v>
      </c>
      <c r="AK1593" s="523" t="s">
        <v>4719</v>
      </c>
      <c r="AL1593" s="523" t="s">
        <v>4721</v>
      </c>
    </row>
    <row r="1594" spans="1:38" ht="17.25" customHeight="1">
      <c r="A1594" s="518" t="str">
        <f t="shared" si="24"/>
        <v>A04AS178-00004 Finishing Work Exterior/Interior Finish Work Gypsumboard Partition Wall (Removable Type) Fire Protective Rating: N/A, 1-Layer Gypsum Board to Both Sides   Glass Wool (Fiberglass)  Including Supporting Frame(Stud) &amp; Accessories  1-Layer Gypsumboard THK=9.5mm</v>
      </c>
      <c r="B1594" s="523" t="s">
        <v>4722</v>
      </c>
      <c r="C1594" s="523"/>
      <c r="D1594" s="524" t="s">
        <v>3559</v>
      </c>
      <c r="E1594" s="525" t="s">
        <v>3560</v>
      </c>
      <c r="F1594" s="524" t="s">
        <v>2500</v>
      </c>
      <c r="G1594" s="525" t="s">
        <v>4560</v>
      </c>
      <c r="H1594" s="524" t="s">
        <v>4717</v>
      </c>
      <c r="I1594" s="525" t="s">
        <v>4718</v>
      </c>
      <c r="J1594" s="524" t="s">
        <v>4679</v>
      </c>
      <c r="K1594" s="527" t="s">
        <v>4680</v>
      </c>
      <c r="L1594" s="524" t="s">
        <v>1924</v>
      </c>
      <c r="M1594" s="527"/>
      <c r="N1594" s="524" t="s">
        <v>1924</v>
      </c>
      <c r="O1594" s="527"/>
      <c r="P1594" s="524" t="s">
        <v>1936</v>
      </c>
      <c r="Q1594" s="527" t="s">
        <v>4657</v>
      </c>
      <c r="R1594" s="524" t="s">
        <v>1924</v>
      </c>
      <c r="S1594" s="527"/>
      <c r="T1594" s="524" t="s">
        <v>2664</v>
      </c>
      <c r="U1594" s="527" t="s">
        <v>4669</v>
      </c>
      <c r="V1594" s="524" t="s">
        <v>1924</v>
      </c>
      <c r="W1594" s="527"/>
      <c r="X1594" s="524" t="s">
        <v>3866</v>
      </c>
      <c r="Y1594" s="527" t="s">
        <v>4649</v>
      </c>
      <c r="Z1594" s="528"/>
      <c r="AA1594" s="528" t="s">
        <v>4650</v>
      </c>
      <c r="AB1594" s="528"/>
      <c r="AC1594" s="528"/>
      <c r="AD1594" s="528"/>
      <c r="AE1594" s="528"/>
      <c r="AF1594" s="528"/>
      <c r="AG1594" s="528"/>
      <c r="AH1594" s="528"/>
      <c r="AI1594" s="529" t="s">
        <v>2054</v>
      </c>
      <c r="AJ1594" s="529" t="s">
        <v>2054</v>
      </c>
      <c r="AK1594" s="523" t="s">
        <v>4719</v>
      </c>
      <c r="AL1594" s="523" t="s">
        <v>4722</v>
      </c>
    </row>
    <row r="1595" spans="1:38" ht="17.25" customHeight="1">
      <c r="A1595" s="518" t="str">
        <f t="shared" si="24"/>
        <v>A04AS178-00005 Finishing Work Exterior/Interior Finish Work Gypsumboard Partition Wall (Removable Type) Fire Protective Rating: N/A, 1-Layer Gypsum Board to Both Sides   Glass Wool (Fiberglass)  Including Supporting Frame(Stud) &amp; Accessories  1-Layer Gypsumboard THK=12.5mm</v>
      </c>
      <c r="B1595" s="523" t="s">
        <v>4723</v>
      </c>
      <c r="C1595" s="523"/>
      <c r="D1595" s="524" t="s">
        <v>3559</v>
      </c>
      <c r="E1595" s="525" t="s">
        <v>3560</v>
      </c>
      <c r="F1595" s="524" t="s">
        <v>2500</v>
      </c>
      <c r="G1595" s="525" t="s">
        <v>4560</v>
      </c>
      <c r="H1595" s="524" t="s">
        <v>4717</v>
      </c>
      <c r="I1595" s="525" t="s">
        <v>4718</v>
      </c>
      <c r="J1595" s="524" t="s">
        <v>4679</v>
      </c>
      <c r="K1595" s="527" t="s">
        <v>4680</v>
      </c>
      <c r="L1595" s="524" t="s">
        <v>1924</v>
      </c>
      <c r="M1595" s="527"/>
      <c r="N1595" s="524" t="s">
        <v>1924</v>
      </c>
      <c r="O1595" s="527"/>
      <c r="P1595" s="524" t="s">
        <v>1936</v>
      </c>
      <c r="Q1595" s="527" t="s">
        <v>4657</v>
      </c>
      <c r="R1595" s="524" t="s">
        <v>1924</v>
      </c>
      <c r="S1595" s="527"/>
      <c r="T1595" s="524" t="s">
        <v>2664</v>
      </c>
      <c r="U1595" s="527" t="s">
        <v>4669</v>
      </c>
      <c r="V1595" s="524" t="s">
        <v>1924</v>
      </c>
      <c r="W1595" s="527"/>
      <c r="X1595" s="524" t="s">
        <v>3944</v>
      </c>
      <c r="Y1595" s="527" t="s">
        <v>4653</v>
      </c>
      <c r="Z1595" s="528"/>
      <c r="AA1595" s="528" t="s">
        <v>4650</v>
      </c>
      <c r="AB1595" s="528"/>
      <c r="AC1595" s="528"/>
      <c r="AD1595" s="528"/>
      <c r="AE1595" s="528"/>
      <c r="AF1595" s="528"/>
      <c r="AG1595" s="528"/>
      <c r="AH1595" s="528"/>
      <c r="AI1595" s="529" t="s">
        <v>2054</v>
      </c>
      <c r="AJ1595" s="529" t="s">
        <v>2054</v>
      </c>
      <c r="AK1595" s="523" t="s">
        <v>4719</v>
      </c>
      <c r="AL1595" s="523" t="s">
        <v>4723</v>
      </c>
    </row>
    <row r="1596" spans="1:38" s="535" customFormat="1" ht="17.25" customHeight="1">
      <c r="A1596" s="518" t="str">
        <f t="shared" si="24"/>
        <v>A04AS178-00006 Finishing Work Exterior/Interior Finish Work Gypsumboard Partition Wall (Removable Type) Fire Protective Rating: N/A, 1-Layer Gypsum Board to Both Sides   Glass Wool (Fiberglass)  Including Supporting Frame(Stud) &amp; Accessories  1-Layer Gypsumboard THK=16mm</v>
      </c>
      <c r="B1596" s="523" t="s">
        <v>4724</v>
      </c>
      <c r="C1596" s="523"/>
      <c r="D1596" s="524" t="s">
        <v>3559</v>
      </c>
      <c r="E1596" s="525" t="s">
        <v>3560</v>
      </c>
      <c r="F1596" s="524" t="s">
        <v>2500</v>
      </c>
      <c r="G1596" s="525" t="s">
        <v>4560</v>
      </c>
      <c r="H1596" s="524" t="s">
        <v>4717</v>
      </c>
      <c r="I1596" s="525" t="s">
        <v>4718</v>
      </c>
      <c r="J1596" s="524" t="s">
        <v>4679</v>
      </c>
      <c r="K1596" s="527" t="s">
        <v>4680</v>
      </c>
      <c r="L1596" s="524" t="s">
        <v>1924</v>
      </c>
      <c r="M1596" s="527"/>
      <c r="N1596" s="524" t="s">
        <v>1924</v>
      </c>
      <c r="O1596" s="527"/>
      <c r="P1596" s="524" t="s">
        <v>1936</v>
      </c>
      <c r="Q1596" s="527" t="s">
        <v>4657</v>
      </c>
      <c r="R1596" s="524" t="s">
        <v>1924</v>
      </c>
      <c r="S1596" s="527"/>
      <c r="T1596" s="524" t="s">
        <v>2664</v>
      </c>
      <c r="U1596" s="527" t="s">
        <v>4669</v>
      </c>
      <c r="V1596" s="524" t="s">
        <v>1924</v>
      </c>
      <c r="W1596" s="527"/>
      <c r="X1596" s="524" t="s">
        <v>3949</v>
      </c>
      <c r="Y1596" s="527" t="s">
        <v>4655</v>
      </c>
      <c r="Z1596" s="528"/>
      <c r="AA1596" s="528" t="s">
        <v>4650</v>
      </c>
      <c r="AB1596" s="528"/>
      <c r="AC1596" s="528"/>
      <c r="AD1596" s="528"/>
      <c r="AE1596" s="528"/>
      <c r="AF1596" s="528"/>
      <c r="AG1596" s="528"/>
      <c r="AH1596" s="528"/>
      <c r="AI1596" s="529" t="s">
        <v>2054</v>
      </c>
      <c r="AJ1596" s="529" t="s">
        <v>2054</v>
      </c>
      <c r="AK1596" s="523" t="s">
        <v>4719</v>
      </c>
      <c r="AL1596" s="523" t="s">
        <v>4724</v>
      </c>
    </row>
    <row r="1597" spans="1:38" s="557" customFormat="1" ht="17.25" customHeight="1">
      <c r="A1597" s="518" t="str">
        <f t="shared" si="24"/>
        <v>A04AS178-00007 Finishing Work Exterior/Interior Finish Work Gypsumboard Partition Wall (Removable Type) Fire Protective Rating: N/A, 1-Layer Gypsum Board to Both Sides   w/o Insulation  Including Supporting Frame(Stud) &amp; Accessories  1-Layer Gypsumboard THK=9.5mm</v>
      </c>
      <c r="B1597" s="523" t="s">
        <v>4725</v>
      </c>
      <c r="C1597" s="523"/>
      <c r="D1597" s="524" t="s">
        <v>3559</v>
      </c>
      <c r="E1597" s="525" t="s">
        <v>3560</v>
      </c>
      <c r="F1597" s="524" t="s">
        <v>2500</v>
      </c>
      <c r="G1597" s="525" t="s">
        <v>4560</v>
      </c>
      <c r="H1597" s="524" t="s">
        <v>4717</v>
      </c>
      <c r="I1597" s="525" t="s">
        <v>4718</v>
      </c>
      <c r="J1597" s="524" t="s">
        <v>4679</v>
      </c>
      <c r="K1597" s="527" t="s">
        <v>4680</v>
      </c>
      <c r="L1597" s="524" t="s">
        <v>1924</v>
      </c>
      <c r="M1597" s="527"/>
      <c r="N1597" s="524" t="s">
        <v>1924</v>
      </c>
      <c r="O1597" s="527"/>
      <c r="P1597" s="524" t="s">
        <v>1929</v>
      </c>
      <c r="Q1597" s="527" t="s">
        <v>4668</v>
      </c>
      <c r="R1597" s="524" t="s">
        <v>1924</v>
      </c>
      <c r="S1597" s="527"/>
      <c r="T1597" s="524" t="s">
        <v>2664</v>
      </c>
      <c r="U1597" s="527" t="s">
        <v>4669</v>
      </c>
      <c r="V1597" s="524" t="s">
        <v>1924</v>
      </c>
      <c r="W1597" s="527"/>
      <c r="X1597" s="524" t="s">
        <v>3866</v>
      </c>
      <c r="Y1597" s="527" t="s">
        <v>4649</v>
      </c>
      <c r="Z1597" s="528"/>
      <c r="AA1597" s="528" t="s">
        <v>1924</v>
      </c>
      <c r="AB1597" s="528"/>
      <c r="AC1597" s="528"/>
      <c r="AD1597" s="528"/>
      <c r="AE1597" s="528"/>
      <c r="AF1597" s="528"/>
      <c r="AG1597" s="528"/>
      <c r="AH1597" s="528"/>
      <c r="AI1597" s="529" t="s">
        <v>2054</v>
      </c>
      <c r="AJ1597" s="529" t="s">
        <v>2054</v>
      </c>
      <c r="AK1597" s="523" t="s">
        <v>4719</v>
      </c>
      <c r="AL1597" s="523" t="s">
        <v>4725</v>
      </c>
    </row>
    <row r="1598" spans="1:38" ht="17.25" customHeight="1">
      <c r="A1598" s="518" t="str">
        <f t="shared" si="24"/>
        <v>A04AS178-00008 Finishing Work Exterior/Interior Finish Work Gypsumboard Partition Wall (Removable Type) Fire Protective Rating: N/A, 1-Layer Gypsum Board to Both Sides   w/o Insulation  Including Supporting Frame(Stud) &amp; Accessories  1-Layer Gypsumboard THK=12.5mm</v>
      </c>
      <c r="B1598" s="523" t="s">
        <v>4726</v>
      </c>
      <c r="C1598" s="523"/>
      <c r="D1598" s="524" t="s">
        <v>3559</v>
      </c>
      <c r="E1598" s="525" t="s">
        <v>3560</v>
      </c>
      <c r="F1598" s="524" t="s">
        <v>2500</v>
      </c>
      <c r="G1598" s="525" t="s">
        <v>4560</v>
      </c>
      <c r="H1598" s="524" t="s">
        <v>4717</v>
      </c>
      <c r="I1598" s="525" t="s">
        <v>4718</v>
      </c>
      <c r="J1598" s="524" t="s">
        <v>4679</v>
      </c>
      <c r="K1598" s="527" t="s">
        <v>4680</v>
      </c>
      <c r="L1598" s="524" t="s">
        <v>1924</v>
      </c>
      <c r="M1598" s="527"/>
      <c r="N1598" s="524" t="s">
        <v>1924</v>
      </c>
      <c r="O1598" s="527"/>
      <c r="P1598" s="524" t="s">
        <v>1929</v>
      </c>
      <c r="Q1598" s="527" t="s">
        <v>4668</v>
      </c>
      <c r="R1598" s="524" t="s">
        <v>1924</v>
      </c>
      <c r="S1598" s="527"/>
      <c r="T1598" s="524" t="s">
        <v>2664</v>
      </c>
      <c r="U1598" s="527" t="s">
        <v>4669</v>
      </c>
      <c r="V1598" s="524" t="s">
        <v>1924</v>
      </c>
      <c r="W1598" s="527"/>
      <c r="X1598" s="524" t="s">
        <v>3944</v>
      </c>
      <c r="Y1598" s="527" t="s">
        <v>4653</v>
      </c>
      <c r="Z1598" s="528"/>
      <c r="AA1598" s="528" t="s">
        <v>1924</v>
      </c>
      <c r="AB1598" s="528"/>
      <c r="AC1598" s="528"/>
      <c r="AD1598" s="528"/>
      <c r="AE1598" s="528"/>
      <c r="AF1598" s="528"/>
      <c r="AG1598" s="528"/>
      <c r="AH1598" s="528"/>
      <c r="AI1598" s="529" t="s">
        <v>2054</v>
      </c>
      <c r="AJ1598" s="529" t="s">
        <v>2054</v>
      </c>
      <c r="AK1598" s="523" t="s">
        <v>4719</v>
      </c>
      <c r="AL1598" s="523" t="s">
        <v>4726</v>
      </c>
    </row>
    <row r="1599" spans="1:38" ht="17.25" customHeight="1">
      <c r="A1599" s="518" t="str">
        <f t="shared" si="24"/>
        <v>A04AS178-00009 Finishing Work Exterior/Interior Finish Work Gypsumboard Partition Wall (Removable Type) Fire Protective Rating: N/A, 1-Layer Gypsum Board to Both Sides   w/o Insulation  Including Supporting Frame(Stud) &amp; Accessories  1-Layer Gypsumboard THK=16mm</v>
      </c>
      <c r="B1599" s="523" t="s">
        <v>4727</v>
      </c>
      <c r="C1599" s="523"/>
      <c r="D1599" s="524" t="s">
        <v>3559</v>
      </c>
      <c r="E1599" s="525" t="s">
        <v>3560</v>
      </c>
      <c r="F1599" s="524" t="s">
        <v>2500</v>
      </c>
      <c r="G1599" s="525" t="s">
        <v>4560</v>
      </c>
      <c r="H1599" s="524" t="s">
        <v>4717</v>
      </c>
      <c r="I1599" s="525" t="s">
        <v>4718</v>
      </c>
      <c r="J1599" s="524" t="s">
        <v>4679</v>
      </c>
      <c r="K1599" s="527" t="s">
        <v>4680</v>
      </c>
      <c r="L1599" s="524" t="s">
        <v>1924</v>
      </c>
      <c r="M1599" s="527"/>
      <c r="N1599" s="524" t="s">
        <v>1924</v>
      </c>
      <c r="O1599" s="527"/>
      <c r="P1599" s="524" t="s">
        <v>1929</v>
      </c>
      <c r="Q1599" s="527" t="s">
        <v>4668</v>
      </c>
      <c r="R1599" s="524" t="s">
        <v>1924</v>
      </c>
      <c r="S1599" s="527"/>
      <c r="T1599" s="524" t="s">
        <v>2664</v>
      </c>
      <c r="U1599" s="527" t="s">
        <v>4669</v>
      </c>
      <c r="V1599" s="524" t="s">
        <v>1924</v>
      </c>
      <c r="W1599" s="527"/>
      <c r="X1599" s="524" t="s">
        <v>3949</v>
      </c>
      <c r="Y1599" s="527" t="s">
        <v>4655</v>
      </c>
      <c r="Z1599" s="528"/>
      <c r="AA1599" s="528" t="s">
        <v>1924</v>
      </c>
      <c r="AB1599" s="528"/>
      <c r="AC1599" s="528"/>
      <c r="AD1599" s="528"/>
      <c r="AE1599" s="528"/>
      <c r="AF1599" s="528"/>
      <c r="AG1599" s="528"/>
      <c r="AH1599" s="528"/>
      <c r="AI1599" s="529" t="s">
        <v>2054</v>
      </c>
      <c r="AJ1599" s="529" t="s">
        <v>2054</v>
      </c>
      <c r="AK1599" s="523" t="s">
        <v>4719</v>
      </c>
      <c r="AL1599" s="523" t="s">
        <v>4727</v>
      </c>
    </row>
    <row r="1600" spans="1:38" ht="17.25" customHeight="1">
      <c r="A1600" s="518" t="str">
        <f t="shared" si="24"/>
        <v xml:space="preserve">A04AS179-00001 Finishing Work Exterior/Interior Finish Work Cubicle Partition     for Toilet w/ Accessories  </v>
      </c>
      <c r="B1600" s="523" t="s">
        <v>4728</v>
      </c>
      <c r="C1600" s="523"/>
      <c r="D1600" s="524" t="s">
        <v>3559</v>
      </c>
      <c r="E1600" s="525" t="s">
        <v>3560</v>
      </c>
      <c r="F1600" s="524" t="s">
        <v>2500</v>
      </c>
      <c r="G1600" s="525" t="s">
        <v>4560</v>
      </c>
      <c r="H1600" s="524" t="s">
        <v>4729</v>
      </c>
      <c r="I1600" s="525" t="s">
        <v>4730</v>
      </c>
      <c r="J1600" s="524" t="s">
        <v>1924</v>
      </c>
      <c r="K1600" s="527"/>
      <c r="L1600" s="524" t="s">
        <v>1924</v>
      </c>
      <c r="M1600" s="527"/>
      <c r="N1600" s="524" t="s">
        <v>1924</v>
      </c>
      <c r="O1600" s="527"/>
      <c r="P1600" s="524" t="s">
        <v>1924</v>
      </c>
      <c r="Q1600" s="527"/>
      <c r="R1600" s="524" t="s">
        <v>1951</v>
      </c>
      <c r="S1600" s="527" t="s">
        <v>4731</v>
      </c>
      <c r="T1600" s="524" t="s">
        <v>2958</v>
      </c>
      <c r="U1600" s="527" t="s">
        <v>3946</v>
      </c>
      <c r="V1600" s="524" t="s">
        <v>1924</v>
      </c>
      <c r="W1600" s="527"/>
      <c r="X1600" s="524" t="s">
        <v>1924</v>
      </c>
      <c r="Y1600" s="527"/>
      <c r="Z1600" s="528"/>
      <c r="AA1600" s="528" t="s">
        <v>3716</v>
      </c>
      <c r="AB1600" s="528"/>
      <c r="AC1600" s="528"/>
      <c r="AD1600" s="528"/>
      <c r="AE1600" s="528"/>
      <c r="AF1600" s="528"/>
      <c r="AG1600" s="528"/>
      <c r="AH1600" s="528"/>
      <c r="AI1600" s="529" t="s">
        <v>2091</v>
      </c>
      <c r="AJ1600" s="529" t="s">
        <v>2091</v>
      </c>
      <c r="AK1600" s="523" t="s">
        <v>4732</v>
      </c>
      <c r="AL1600" s="523" t="s">
        <v>4728</v>
      </c>
    </row>
    <row r="1601" spans="1:38" ht="17.25" customHeight="1">
      <c r="A1601" s="518" t="str">
        <f t="shared" si="24"/>
        <v xml:space="preserve">A04AS180-00001 Finishing Work Exterior/Interior Finish Work Shower Booth Partition      w/ Accessories  </v>
      </c>
      <c r="B1601" s="523" t="s">
        <v>4733</v>
      </c>
      <c r="C1601" s="523"/>
      <c r="D1601" s="524" t="s">
        <v>3559</v>
      </c>
      <c r="E1601" s="525" t="s">
        <v>3560</v>
      </c>
      <c r="F1601" s="524" t="s">
        <v>2500</v>
      </c>
      <c r="G1601" s="525" t="s">
        <v>4560</v>
      </c>
      <c r="H1601" s="524" t="s">
        <v>4734</v>
      </c>
      <c r="I1601" s="525" t="s">
        <v>4735</v>
      </c>
      <c r="J1601" s="524" t="s">
        <v>1924</v>
      </c>
      <c r="K1601" s="527"/>
      <c r="L1601" s="524" t="s">
        <v>1924</v>
      </c>
      <c r="M1601" s="527"/>
      <c r="N1601" s="524" t="s">
        <v>1924</v>
      </c>
      <c r="O1601" s="527"/>
      <c r="P1601" s="524" t="s">
        <v>1924</v>
      </c>
      <c r="Q1601" s="527"/>
      <c r="R1601" s="524" t="s">
        <v>1924</v>
      </c>
      <c r="S1601" s="527"/>
      <c r="T1601" s="524" t="s">
        <v>2958</v>
      </c>
      <c r="U1601" s="527" t="s">
        <v>3946</v>
      </c>
      <c r="V1601" s="524" t="s">
        <v>1924</v>
      </c>
      <c r="W1601" s="527"/>
      <c r="X1601" s="524" t="s">
        <v>1924</v>
      </c>
      <c r="Y1601" s="527"/>
      <c r="Z1601" s="528"/>
      <c r="AA1601" s="528" t="s">
        <v>3716</v>
      </c>
      <c r="AB1601" s="528"/>
      <c r="AC1601" s="528"/>
      <c r="AD1601" s="528"/>
      <c r="AE1601" s="528"/>
      <c r="AF1601" s="528"/>
      <c r="AG1601" s="528"/>
      <c r="AH1601" s="528"/>
      <c r="AI1601" s="529" t="s">
        <v>2091</v>
      </c>
      <c r="AJ1601" s="529" t="s">
        <v>2091</v>
      </c>
      <c r="AK1601" s="523" t="s">
        <v>4736</v>
      </c>
      <c r="AL1601" s="523" t="s">
        <v>4733</v>
      </c>
    </row>
    <row r="1602" spans="1:38" s="534" customFormat="1" ht="17.25" customHeight="1">
      <c r="A1602" s="518" t="str">
        <f t="shared" si="24"/>
        <v xml:space="preserve">A04AS181-00001 Finishing Work Exterior/Interior Finish Work Acoustic Panel     for Wall w/ Accessories (Supporting Frame, Acoustic Insulation, Etc.)  </v>
      </c>
      <c r="B1602" s="523" t="s">
        <v>4737</v>
      </c>
      <c r="C1602" s="523"/>
      <c r="D1602" s="524" t="s">
        <v>3559</v>
      </c>
      <c r="E1602" s="525" t="s">
        <v>3560</v>
      </c>
      <c r="F1602" s="524" t="s">
        <v>2500</v>
      </c>
      <c r="G1602" s="525" t="s">
        <v>4560</v>
      </c>
      <c r="H1602" s="524" t="s">
        <v>4738</v>
      </c>
      <c r="I1602" s="525" t="s">
        <v>4739</v>
      </c>
      <c r="J1602" s="524" t="s">
        <v>1924</v>
      </c>
      <c r="K1602" s="527"/>
      <c r="L1602" s="524" t="s">
        <v>1924</v>
      </c>
      <c r="M1602" s="527"/>
      <c r="N1602" s="524" t="s">
        <v>1924</v>
      </c>
      <c r="O1602" s="527"/>
      <c r="P1602" s="524" t="s">
        <v>1924</v>
      </c>
      <c r="Q1602" s="527"/>
      <c r="R1602" s="524" t="s">
        <v>1954</v>
      </c>
      <c r="S1602" s="527" t="s">
        <v>4740</v>
      </c>
      <c r="T1602" s="524" t="s">
        <v>2667</v>
      </c>
      <c r="U1602" s="527" t="s">
        <v>4741</v>
      </c>
      <c r="V1602" s="524" t="s">
        <v>1924</v>
      </c>
      <c r="W1602" s="527"/>
      <c r="X1602" s="524" t="s">
        <v>1924</v>
      </c>
      <c r="Y1602" s="527" t="s">
        <v>1924</v>
      </c>
      <c r="Z1602" s="528"/>
      <c r="AA1602" s="528" t="s">
        <v>1924</v>
      </c>
      <c r="AB1602" s="528"/>
      <c r="AC1602" s="528"/>
      <c r="AD1602" s="528"/>
      <c r="AE1602" s="528"/>
      <c r="AF1602" s="528"/>
      <c r="AG1602" s="528"/>
      <c r="AH1602" s="528"/>
      <c r="AI1602" s="529" t="s">
        <v>2054</v>
      </c>
      <c r="AJ1602" s="529" t="s">
        <v>2054</v>
      </c>
      <c r="AK1602" s="523" t="s">
        <v>4742</v>
      </c>
      <c r="AL1602" s="523" t="s">
        <v>4737</v>
      </c>
    </row>
    <row r="1603" spans="1:38" ht="17.25" customHeight="1">
      <c r="A1603" s="518" t="str">
        <f t="shared" si="24"/>
        <v xml:space="preserve">A04AS182-00001 Finishing Work Exterior/Interior Finish Work Face Brick      w/ Bedding  </v>
      </c>
      <c r="B1603" s="523" t="s">
        <v>4743</v>
      </c>
      <c r="C1603" s="523"/>
      <c r="D1603" s="524" t="s">
        <v>3559</v>
      </c>
      <c r="E1603" s="525" t="s">
        <v>3560</v>
      </c>
      <c r="F1603" s="524" t="s">
        <v>2500</v>
      </c>
      <c r="G1603" s="525" t="s">
        <v>4560</v>
      </c>
      <c r="H1603" s="524" t="s">
        <v>4744</v>
      </c>
      <c r="I1603" s="525" t="s">
        <v>4745</v>
      </c>
      <c r="J1603" s="524" t="s">
        <v>1924</v>
      </c>
      <c r="K1603" s="527"/>
      <c r="L1603" s="524" t="s">
        <v>1924</v>
      </c>
      <c r="M1603" s="527"/>
      <c r="N1603" s="524" t="s">
        <v>1924</v>
      </c>
      <c r="O1603" s="527"/>
      <c r="P1603" s="524" t="s">
        <v>1924</v>
      </c>
      <c r="Q1603" s="527"/>
      <c r="R1603" s="524" t="s">
        <v>1924</v>
      </c>
      <c r="S1603" s="527"/>
      <c r="T1603" s="524" t="s">
        <v>2670</v>
      </c>
      <c r="U1603" s="527" t="s">
        <v>4746</v>
      </c>
      <c r="V1603" s="524" t="s">
        <v>1924</v>
      </c>
      <c r="W1603" s="527"/>
      <c r="X1603" s="524" t="s">
        <v>1924</v>
      </c>
      <c r="Y1603" s="527" t="s">
        <v>1924</v>
      </c>
      <c r="Z1603" s="528"/>
      <c r="AA1603" s="528" t="s">
        <v>1924</v>
      </c>
      <c r="AB1603" s="528"/>
      <c r="AC1603" s="528"/>
      <c r="AD1603" s="528"/>
      <c r="AE1603" s="528"/>
      <c r="AF1603" s="528"/>
      <c r="AG1603" s="528"/>
      <c r="AH1603" s="528"/>
      <c r="AI1603" s="529" t="s">
        <v>2054</v>
      </c>
      <c r="AJ1603" s="529" t="s">
        <v>2054</v>
      </c>
      <c r="AK1603" s="523" t="s">
        <v>4747</v>
      </c>
      <c r="AL1603" s="523" t="s">
        <v>4743</v>
      </c>
    </row>
    <row r="1604" spans="1:38" ht="17.25" customHeight="1">
      <c r="A1604" s="518" t="str">
        <f t="shared" si="24"/>
        <v>A04AS183-00001 Finishing Work Exterior/Interior Finish Work Hard Wood Trim     for Wall   H&lt;150mm</v>
      </c>
      <c r="B1604" s="523" t="s">
        <v>4748</v>
      </c>
      <c r="C1604" s="523"/>
      <c r="D1604" s="524" t="s">
        <v>3559</v>
      </c>
      <c r="E1604" s="525" t="s">
        <v>3560</v>
      </c>
      <c r="F1604" s="524" t="s">
        <v>2500</v>
      </c>
      <c r="G1604" s="525" t="s">
        <v>4560</v>
      </c>
      <c r="H1604" s="524" t="s">
        <v>4749</v>
      </c>
      <c r="I1604" s="525" t="s">
        <v>4750</v>
      </c>
      <c r="J1604" s="524" t="s">
        <v>1924</v>
      </c>
      <c r="K1604" s="527"/>
      <c r="L1604" s="524" t="s">
        <v>1924</v>
      </c>
      <c r="M1604" s="527"/>
      <c r="N1604" s="524" t="s">
        <v>1924</v>
      </c>
      <c r="O1604" s="527"/>
      <c r="P1604" s="524" t="s">
        <v>1924</v>
      </c>
      <c r="Q1604" s="527"/>
      <c r="R1604" s="524" t="s">
        <v>1954</v>
      </c>
      <c r="S1604" s="527" t="s">
        <v>4740</v>
      </c>
      <c r="T1604" s="524" t="s">
        <v>1924</v>
      </c>
      <c r="U1604" s="527"/>
      <c r="V1604" s="524" t="s">
        <v>1924</v>
      </c>
      <c r="W1604" s="527"/>
      <c r="X1604" s="524" t="s">
        <v>3714</v>
      </c>
      <c r="Y1604" s="527" t="s">
        <v>3715</v>
      </c>
      <c r="Z1604" s="528"/>
      <c r="AA1604" s="528" t="s">
        <v>3716</v>
      </c>
      <c r="AB1604" s="528"/>
      <c r="AC1604" s="528"/>
      <c r="AD1604" s="528"/>
      <c r="AE1604" s="528"/>
      <c r="AF1604" s="528"/>
      <c r="AG1604" s="528"/>
      <c r="AH1604" s="528"/>
      <c r="AI1604" s="529" t="s">
        <v>2091</v>
      </c>
      <c r="AJ1604" s="529" t="s">
        <v>2091</v>
      </c>
      <c r="AK1604" s="523" t="s">
        <v>4751</v>
      </c>
      <c r="AL1604" s="523" t="s">
        <v>4748</v>
      </c>
    </row>
    <row r="1605" spans="1:38" ht="17.25" customHeight="1">
      <c r="A1605" s="518" t="str">
        <f t="shared" si="24"/>
        <v>A04AS183-00002 Finishing Work Exterior/Interior Finish Work Hard Wood Trim     for Wall   150mm≤H&lt;200mm</v>
      </c>
      <c r="B1605" s="523" t="s">
        <v>4752</v>
      </c>
      <c r="C1605" s="523"/>
      <c r="D1605" s="524" t="s">
        <v>3559</v>
      </c>
      <c r="E1605" s="525" t="s">
        <v>3560</v>
      </c>
      <c r="F1605" s="524" t="s">
        <v>2500</v>
      </c>
      <c r="G1605" s="525" t="s">
        <v>4560</v>
      </c>
      <c r="H1605" s="524" t="s">
        <v>4749</v>
      </c>
      <c r="I1605" s="525" t="s">
        <v>4750</v>
      </c>
      <c r="J1605" s="524" t="s">
        <v>1924</v>
      </c>
      <c r="K1605" s="527"/>
      <c r="L1605" s="524" t="s">
        <v>1924</v>
      </c>
      <c r="M1605" s="527"/>
      <c r="N1605" s="524" t="s">
        <v>1924</v>
      </c>
      <c r="O1605" s="527"/>
      <c r="P1605" s="524" t="s">
        <v>1924</v>
      </c>
      <c r="Q1605" s="527"/>
      <c r="R1605" s="524" t="s">
        <v>1954</v>
      </c>
      <c r="S1605" s="527" t="s">
        <v>4740</v>
      </c>
      <c r="T1605" s="524" t="s">
        <v>1924</v>
      </c>
      <c r="U1605" s="527"/>
      <c r="V1605" s="524" t="s">
        <v>1924</v>
      </c>
      <c r="W1605" s="527"/>
      <c r="X1605" s="524" t="s">
        <v>3719</v>
      </c>
      <c r="Y1605" s="527" t="s">
        <v>3720</v>
      </c>
      <c r="Z1605" s="528"/>
      <c r="AA1605" s="528" t="s">
        <v>3716</v>
      </c>
      <c r="AB1605" s="528"/>
      <c r="AC1605" s="528"/>
      <c r="AD1605" s="528"/>
      <c r="AE1605" s="528"/>
      <c r="AF1605" s="528"/>
      <c r="AG1605" s="528"/>
      <c r="AH1605" s="528"/>
      <c r="AI1605" s="529" t="s">
        <v>2091</v>
      </c>
      <c r="AJ1605" s="529" t="s">
        <v>2091</v>
      </c>
      <c r="AK1605" s="523" t="s">
        <v>4751</v>
      </c>
      <c r="AL1605" s="523" t="s">
        <v>4752</v>
      </c>
    </row>
    <row r="1606" spans="1:38" ht="17.25" customHeight="1">
      <c r="A1606" s="518" t="str">
        <f t="shared" si="24"/>
        <v>A04AS183-00003 Finishing Work Exterior/Interior Finish Work Hard Wood Trim     for Wall   200mm≤H</v>
      </c>
      <c r="B1606" s="523" t="s">
        <v>4753</v>
      </c>
      <c r="C1606" s="523"/>
      <c r="D1606" s="524" t="s">
        <v>3559</v>
      </c>
      <c r="E1606" s="525" t="s">
        <v>3560</v>
      </c>
      <c r="F1606" s="524" t="s">
        <v>2500</v>
      </c>
      <c r="G1606" s="525" t="s">
        <v>4560</v>
      </c>
      <c r="H1606" s="524" t="s">
        <v>4749</v>
      </c>
      <c r="I1606" s="525" t="s">
        <v>4750</v>
      </c>
      <c r="J1606" s="524" t="s">
        <v>1924</v>
      </c>
      <c r="K1606" s="527"/>
      <c r="L1606" s="524" t="s">
        <v>1924</v>
      </c>
      <c r="M1606" s="527"/>
      <c r="N1606" s="524" t="s">
        <v>1924</v>
      </c>
      <c r="O1606" s="527"/>
      <c r="P1606" s="524" t="s">
        <v>1924</v>
      </c>
      <c r="Q1606" s="527"/>
      <c r="R1606" s="524" t="s">
        <v>1954</v>
      </c>
      <c r="S1606" s="527" t="s">
        <v>4740</v>
      </c>
      <c r="T1606" s="524" t="s">
        <v>1924</v>
      </c>
      <c r="U1606" s="527"/>
      <c r="V1606" s="524" t="s">
        <v>1924</v>
      </c>
      <c r="W1606" s="527"/>
      <c r="X1606" s="524" t="s">
        <v>3722</v>
      </c>
      <c r="Y1606" s="527" t="s">
        <v>3723</v>
      </c>
      <c r="Z1606" s="528"/>
      <c r="AA1606" s="528" t="s">
        <v>3716</v>
      </c>
      <c r="AB1606" s="528"/>
      <c r="AC1606" s="528"/>
      <c r="AD1606" s="528"/>
      <c r="AE1606" s="528"/>
      <c r="AF1606" s="528"/>
      <c r="AG1606" s="528"/>
      <c r="AH1606" s="528"/>
      <c r="AI1606" s="529" t="s">
        <v>2091</v>
      </c>
      <c r="AJ1606" s="529" t="s">
        <v>2091</v>
      </c>
      <c r="AK1606" s="523" t="s">
        <v>4751</v>
      </c>
      <c r="AL1606" s="523" t="s">
        <v>4753</v>
      </c>
    </row>
    <row r="1607" spans="1:38" ht="17.25" customHeight="1">
      <c r="A1607" s="518" t="str">
        <f t="shared" si="24"/>
        <v>A04AS184-00001 Finishing Work Exterior/Interior Finish Work Aluminum Baseboard     for Skirt w/ Adhesive  H&lt;150mm</v>
      </c>
      <c r="B1607" s="523" t="s">
        <v>4754</v>
      </c>
      <c r="C1607" s="523"/>
      <c r="D1607" s="524" t="s">
        <v>3559</v>
      </c>
      <c r="E1607" s="525" t="s">
        <v>3560</v>
      </c>
      <c r="F1607" s="524" t="s">
        <v>2500</v>
      </c>
      <c r="G1607" s="525" t="s">
        <v>4560</v>
      </c>
      <c r="H1607" s="524" t="s">
        <v>4755</v>
      </c>
      <c r="I1607" s="525" t="s">
        <v>4756</v>
      </c>
      <c r="J1607" s="524" t="s">
        <v>1924</v>
      </c>
      <c r="K1607" s="527"/>
      <c r="L1607" s="524" t="s">
        <v>1924</v>
      </c>
      <c r="M1607" s="527"/>
      <c r="N1607" s="524" t="s">
        <v>1924</v>
      </c>
      <c r="O1607" s="527"/>
      <c r="P1607" s="524" t="s">
        <v>1924</v>
      </c>
      <c r="Q1607" s="527"/>
      <c r="R1607" s="524" t="s">
        <v>1992</v>
      </c>
      <c r="S1607" s="527" t="s">
        <v>4757</v>
      </c>
      <c r="T1607" s="524" t="s">
        <v>2673</v>
      </c>
      <c r="U1607" s="527" t="s">
        <v>4758</v>
      </c>
      <c r="V1607" s="524" t="s">
        <v>1924</v>
      </c>
      <c r="W1607" s="527"/>
      <c r="X1607" s="524" t="s">
        <v>3714</v>
      </c>
      <c r="Y1607" s="527" t="s">
        <v>3715</v>
      </c>
      <c r="Z1607" s="528"/>
      <c r="AA1607" s="528" t="s">
        <v>3716</v>
      </c>
      <c r="AB1607" s="528"/>
      <c r="AC1607" s="528"/>
      <c r="AD1607" s="528"/>
      <c r="AE1607" s="528"/>
      <c r="AF1607" s="528"/>
      <c r="AG1607" s="528"/>
      <c r="AH1607" s="528"/>
      <c r="AI1607" s="529" t="s">
        <v>2091</v>
      </c>
      <c r="AJ1607" s="529" t="s">
        <v>2091</v>
      </c>
      <c r="AK1607" s="523" t="s">
        <v>4759</v>
      </c>
      <c r="AL1607" s="523" t="s">
        <v>4754</v>
      </c>
    </row>
    <row r="1608" spans="1:38" ht="17.25" customHeight="1">
      <c r="A1608" s="518" t="str">
        <f t="shared" ref="A1608:A1671" si="25">B1608&amp;" "&amp;E1608&amp;" "&amp;G1608&amp;" "&amp;I1608&amp;" "&amp;K1608&amp;" "&amp;M1608&amp;" "&amp;O1608&amp;" "&amp;Q1608&amp;" "&amp;S1608&amp;" "&amp;U1608&amp;" "&amp;W1608&amp;" "&amp;Y1608</f>
        <v>A04AS184-00002 Finishing Work Exterior/Interior Finish Work Aluminum Baseboard     for Skirt w/ Adhesive  150mm≤H&lt;200mm</v>
      </c>
      <c r="B1608" s="523" t="s">
        <v>4760</v>
      </c>
      <c r="C1608" s="523"/>
      <c r="D1608" s="524" t="s">
        <v>3559</v>
      </c>
      <c r="E1608" s="525" t="s">
        <v>3560</v>
      </c>
      <c r="F1608" s="524" t="s">
        <v>2500</v>
      </c>
      <c r="G1608" s="525" t="s">
        <v>4560</v>
      </c>
      <c r="H1608" s="524" t="s">
        <v>4755</v>
      </c>
      <c r="I1608" s="525" t="s">
        <v>4756</v>
      </c>
      <c r="J1608" s="524" t="s">
        <v>1924</v>
      </c>
      <c r="K1608" s="527"/>
      <c r="L1608" s="524" t="s">
        <v>1924</v>
      </c>
      <c r="M1608" s="527"/>
      <c r="N1608" s="524" t="s">
        <v>1924</v>
      </c>
      <c r="O1608" s="527"/>
      <c r="P1608" s="524" t="s">
        <v>1924</v>
      </c>
      <c r="Q1608" s="527"/>
      <c r="R1608" s="524" t="s">
        <v>1992</v>
      </c>
      <c r="S1608" s="527" t="s">
        <v>4757</v>
      </c>
      <c r="T1608" s="524" t="s">
        <v>2673</v>
      </c>
      <c r="U1608" s="527" t="s">
        <v>4758</v>
      </c>
      <c r="V1608" s="524" t="s">
        <v>1924</v>
      </c>
      <c r="W1608" s="527"/>
      <c r="X1608" s="524" t="s">
        <v>3719</v>
      </c>
      <c r="Y1608" s="527" t="s">
        <v>3720</v>
      </c>
      <c r="Z1608" s="528"/>
      <c r="AA1608" s="528" t="s">
        <v>3716</v>
      </c>
      <c r="AB1608" s="528"/>
      <c r="AC1608" s="528"/>
      <c r="AD1608" s="528"/>
      <c r="AE1608" s="528"/>
      <c r="AF1608" s="528"/>
      <c r="AG1608" s="528"/>
      <c r="AH1608" s="528"/>
      <c r="AI1608" s="529" t="s">
        <v>2091</v>
      </c>
      <c r="AJ1608" s="529" t="s">
        <v>2091</v>
      </c>
      <c r="AK1608" s="523" t="s">
        <v>4759</v>
      </c>
      <c r="AL1608" s="523" t="s">
        <v>4760</v>
      </c>
    </row>
    <row r="1609" spans="1:38" ht="17.25" customHeight="1">
      <c r="A1609" s="518" t="str">
        <f t="shared" si="25"/>
        <v>A04AS184-00003 Finishing Work Exterior/Interior Finish Work Aluminum Baseboard     for Skirt w/ Adhesive  200mm≤H</v>
      </c>
      <c r="B1609" s="523" t="s">
        <v>4761</v>
      </c>
      <c r="C1609" s="523"/>
      <c r="D1609" s="524" t="s">
        <v>3559</v>
      </c>
      <c r="E1609" s="525" t="s">
        <v>3560</v>
      </c>
      <c r="F1609" s="524" t="s">
        <v>2500</v>
      </c>
      <c r="G1609" s="525" t="s">
        <v>4560</v>
      </c>
      <c r="H1609" s="524" t="s">
        <v>4755</v>
      </c>
      <c r="I1609" s="525" t="s">
        <v>4756</v>
      </c>
      <c r="J1609" s="524" t="s">
        <v>1924</v>
      </c>
      <c r="K1609" s="527"/>
      <c r="L1609" s="524" t="s">
        <v>1924</v>
      </c>
      <c r="M1609" s="527"/>
      <c r="N1609" s="524" t="s">
        <v>1924</v>
      </c>
      <c r="O1609" s="527"/>
      <c r="P1609" s="524" t="s">
        <v>1924</v>
      </c>
      <c r="Q1609" s="527"/>
      <c r="R1609" s="524" t="s">
        <v>1992</v>
      </c>
      <c r="S1609" s="527" t="s">
        <v>4757</v>
      </c>
      <c r="T1609" s="524" t="s">
        <v>2673</v>
      </c>
      <c r="U1609" s="527" t="s">
        <v>4758</v>
      </c>
      <c r="V1609" s="524" t="s">
        <v>1924</v>
      </c>
      <c r="W1609" s="527"/>
      <c r="X1609" s="524" t="s">
        <v>3722</v>
      </c>
      <c r="Y1609" s="527" t="s">
        <v>3723</v>
      </c>
      <c r="Z1609" s="528"/>
      <c r="AA1609" s="528" t="s">
        <v>3716</v>
      </c>
      <c r="AB1609" s="528"/>
      <c r="AC1609" s="528"/>
      <c r="AD1609" s="528"/>
      <c r="AE1609" s="528"/>
      <c r="AF1609" s="528"/>
      <c r="AG1609" s="528"/>
      <c r="AH1609" s="528"/>
      <c r="AI1609" s="529" t="s">
        <v>2091</v>
      </c>
      <c r="AJ1609" s="529" t="s">
        <v>2091</v>
      </c>
      <c r="AK1609" s="523" t="s">
        <v>4759</v>
      </c>
      <c r="AL1609" s="523" t="s">
        <v>4761</v>
      </c>
    </row>
    <row r="1610" spans="1:38" ht="17.25" customHeight="1">
      <c r="A1610" s="518" t="str">
        <f t="shared" si="25"/>
        <v>A04AS185-00001 Finishing Work Exterior/Interior Finish Work Coved Rubber Skirting     for Skirt w/ Adhesive  H&lt;150mm</v>
      </c>
      <c r="B1610" s="523" t="s">
        <v>4762</v>
      </c>
      <c r="C1610" s="523"/>
      <c r="D1610" s="524" t="s">
        <v>3559</v>
      </c>
      <c r="E1610" s="525" t="s">
        <v>3560</v>
      </c>
      <c r="F1610" s="524" t="s">
        <v>2500</v>
      </c>
      <c r="G1610" s="525" t="s">
        <v>4560</v>
      </c>
      <c r="H1610" s="524" t="s">
        <v>4763</v>
      </c>
      <c r="I1610" s="525" t="s">
        <v>4764</v>
      </c>
      <c r="J1610" s="524" t="s">
        <v>1924</v>
      </c>
      <c r="K1610" s="527"/>
      <c r="L1610" s="524" t="s">
        <v>1924</v>
      </c>
      <c r="M1610" s="527"/>
      <c r="N1610" s="524" t="s">
        <v>1924</v>
      </c>
      <c r="O1610" s="527"/>
      <c r="P1610" s="524" t="s">
        <v>1924</v>
      </c>
      <c r="Q1610" s="527"/>
      <c r="R1610" s="524" t="s">
        <v>1992</v>
      </c>
      <c r="S1610" s="527" t="s">
        <v>4757</v>
      </c>
      <c r="T1610" s="524" t="s">
        <v>2673</v>
      </c>
      <c r="U1610" s="527" t="s">
        <v>4758</v>
      </c>
      <c r="V1610" s="524" t="s">
        <v>1924</v>
      </c>
      <c r="W1610" s="527"/>
      <c r="X1610" s="524" t="s">
        <v>3714</v>
      </c>
      <c r="Y1610" s="527" t="s">
        <v>3715</v>
      </c>
      <c r="Z1610" s="528"/>
      <c r="AA1610" s="528" t="s">
        <v>3716</v>
      </c>
      <c r="AB1610" s="528"/>
      <c r="AC1610" s="528"/>
      <c r="AD1610" s="528"/>
      <c r="AE1610" s="528"/>
      <c r="AF1610" s="528"/>
      <c r="AG1610" s="528"/>
      <c r="AH1610" s="528"/>
      <c r="AI1610" s="529" t="s">
        <v>2091</v>
      </c>
      <c r="AJ1610" s="529" t="s">
        <v>2091</v>
      </c>
      <c r="AK1610" s="523" t="s">
        <v>4765</v>
      </c>
      <c r="AL1610" s="523" t="s">
        <v>4762</v>
      </c>
    </row>
    <row r="1611" spans="1:38" ht="17.25" customHeight="1">
      <c r="A1611" s="518" t="str">
        <f t="shared" si="25"/>
        <v>A04AS185-00002 Finishing Work Exterior/Interior Finish Work Coved Rubber Skirting     for Skirt w/ Adhesive  150mm≤H&lt;200mm</v>
      </c>
      <c r="B1611" s="523" t="s">
        <v>4766</v>
      </c>
      <c r="C1611" s="523"/>
      <c r="D1611" s="524" t="s">
        <v>3559</v>
      </c>
      <c r="E1611" s="525" t="s">
        <v>3560</v>
      </c>
      <c r="F1611" s="524" t="s">
        <v>2500</v>
      </c>
      <c r="G1611" s="525" t="s">
        <v>4560</v>
      </c>
      <c r="H1611" s="524" t="s">
        <v>4763</v>
      </c>
      <c r="I1611" s="525" t="s">
        <v>4764</v>
      </c>
      <c r="J1611" s="524" t="s">
        <v>1924</v>
      </c>
      <c r="K1611" s="527"/>
      <c r="L1611" s="524" t="s">
        <v>1924</v>
      </c>
      <c r="M1611" s="527"/>
      <c r="N1611" s="524" t="s">
        <v>1924</v>
      </c>
      <c r="O1611" s="527"/>
      <c r="P1611" s="524" t="s">
        <v>1924</v>
      </c>
      <c r="Q1611" s="527"/>
      <c r="R1611" s="524" t="s">
        <v>1992</v>
      </c>
      <c r="S1611" s="527" t="s">
        <v>4757</v>
      </c>
      <c r="T1611" s="524" t="s">
        <v>2673</v>
      </c>
      <c r="U1611" s="527" t="s">
        <v>4758</v>
      </c>
      <c r="V1611" s="524" t="s">
        <v>1924</v>
      </c>
      <c r="W1611" s="527"/>
      <c r="X1611" s="524" t="s">
        <v>3719</v>
      </c>
      <c r="Y1611" s="527" t="s">
        <v>3720</v>
      </c>
      <c r="Z1611" s="528"/>
      <c r="AA1611" s="528" t="s">
        <v>3716</v>
      </c>
      <c r="AB1611" s="528"/>
      <c r="AC1611" s="528"/>
      <c r="AD1611" s="528"/>
      <c r="AE1611" s="528"/>
      <c r="AF1611" s="528"/>
      <c r="AG1611" s="528"/>
      <c r="AH1611" s="528"/>
      <c r="AI1611" s="529" t="s">
        <v>2091</v>
      </c>
      <c r="AJ1611" s="529" t="s">
        <v>2091</v>
      </c>
      <c r="AK1611" s="523" t="s">
        <v>4765</v>
      </c>
      <c r="AL1611" s="523" t="s">
        <v>4766</v>
      </c>
    </row>
    <row r="1612" spans="1:38" ht="17.25" customHeight="1">
      <c r="A1612" s="518" t="str">
        <f t="shared" si="25"/>
        <v>A04AS185-00003 Finishing Work Exterior/Interior Finish Work Coved Rubber Skirting     for Skirt w/ Adhesive  200mm≤H</v>
      </c>
      <c r="B1612" s="523" t="s">
        <v>4767</v>
      </c>
      <c r="C1612" s="523"/>
      <c r="D1612" s="524" t="s">
        <v>3559</v>
      </c>
      <c r="E1612" s="525" t="s">
        <v>3560</v>
      </c>
      <c r="F1612" s="524" t="s">
        <v>2500</v>
      </c>
      <c r="G1612" s="525" t="s">
        <v>4560</v>
      </c>
      <c r="H1612" s="524" t="s">
        <v>4763</v>
      </c>
      <c r="I1612" s="525" t="s">
        <v>4764</v>
      </c>
      <c r="J1612" s="524" t="s">
        <v>1924</v>
      </c>
      <c r="K1612" s="527"/>
      <c r="L1612" s="524" t="s">
        <v>1924</v>
      </c>
      <c r="M1612" s="527"/>
      <c r="N1612" s="524" t="s">
        <v>1924</v>
      </c>
      <c r="O1612" s="527"/>
      <c r="P1612" s="524" t="s">
        <v>1924</v>
      </c>
      <c r="Q1612" s="527"/>
      <c r="R1612" s="524" t="s">
        <v>1992</v>
      </c>
      <c r="S1612" s="527" t="s">
        <v>4757</v>
      </c>
      <c r="T1612" s="524" t="s">
        <v>2673</v>
      </c>
      <c r="U1612" s="527" t="s">
        <v>4758</v>
      </c>
      <c r="V1612" s="524" t="s">
        <v>1924</v>
      </c>
      <c r="W1612" s="527"/>
      <c r="X1612" s="524" t="s">
        <v>3722</v>
      </c>
      <c r="Y1612" s="527" t="s">
        <v>3723</v>
      </c>
      <c r="Z1612" s="528"/>
      <c r="AA1612" s="528" t="s">
        <v>3716</v>
      </c>
      <c r="AB1612" s="528"/>
      <c r="AC1612" s="528"/>
      <c r="AD1612" s="528"/>
      <c r="AE1612" s="528"/>
      <c r="AF1612" s="528"/>
      <c r="AG1612" s="528"/>
      <c r="AH1612" s="528"/>
      <c r="AI1612" s="529" t="s">
        <v>2091</v>
      </c>
      <c r="AJ1612" s="529" t="s">
        <v>2091</v>
      </c>
      <c r="AK1612" s="523" t="s">
        <v>4765</v>
      </c>
      <c r="AL1612" s="523" t="s">
        <v>4767</v>
      </c>
    </row>
    <row r="1613" spans="1:38" ht="17.25" customHeight="1">
      <c r="A1613" s="518" t="str">
        <f t="shared" si="25"/>
        <v xml:space="preserve">A04AS186-00001 Finishing Work Exterior/Interior Finish Work Fiber Board Ceiling System M-Bar System     w/ Hot-Dip Galvanized Suspension System &amp; Accessories(Moldings, Ceiling Access Door/Hatch, Curtain Boxes and etc.)  </v>
      </c>
      <c r="B1613" s="523" t="s">
        <v>4768</v>
      </c>
      <c r="C1613" s="523"/>
      <c r="D1613" s="524" t="s">
        <v>3559</v>
      </c>
      <c r="E1613" s="525" t="s">
        <v>3560</v>
      </c>
      <c r="F1613" s="524" t="s">
        <v>2500</v>
      </c>
      <c r="G1613" s="525" t="s">
        <v>4560</v>
      </c>
      <c r="H1613" s="524" t="s">
        <v>4769</v>
      </c>
      <c r="I1613" s="525" t="s">
        <v>4770</v>
      </c>
      <c r="J1613" s="524" t="s">
        <v>4771</v>
      </c>
      <c r="K1613" s="527" t="s">
        <v>4772</v>
      </c>
      <c r="L1613" s="524" t="s">
        <v>1924</v>
      </c>
      <c r="M1613" s="527"/>
      <c r="N1613" s="524" t="s">
        <v>1924</v>
      </c>
      <c r="O1613" s="527"/>
      <c r="P1613" s="524" t="s">
        <v>1924</v>
      </c>
      <c r="Q1613" s="527"/>
      <c r="R1613" s="524" t="s">
        <v>1924</v>
      </c>
      <c r="S1613" s="527"/>
      <c r="T1613" s="524" t="s">
        <v>2676</v>
      </c>
      <c r="U1613" s="527" t="s">
        <v>4773</v>
      </c>
      <c r="V1613" s="524" t="s">
        <v>1924</v>
      </c>
      <c r="W1613" s="527"/>
      <c r="X1613" s="524" t="s">
        <v>1924</v>
      </c>
      <c r="Y1613" s="527"/>
      <c r="Z1613" s="528"/>
      <c r="AA1613" s="528" t="s">
        <v>4774</v>
      </c>
      <c r="AB1613" s="528"/>
      <c r="AC1613" s="528"/>
      <c r="AD1613" s="528"/>
      <c r="AE1613" s="528"/>
      <c r="AF1613" s="528"/>
      <c r="AG1613" s="528"/>
      <c r="AH1613" s="528"/>
      <c r="AI1613" s="529" t="s">
        <v>2054</v>
      </c>
      <c r="AJ1613" s="529" t="s">
        <v>2054</v>
      </c>
      <c r="AK1613" s="523" t="s">
        <v>4775</v>
      </c>
      <c r="AL1613" s="523" t="s">
        <v>4768</v>
      </c>
    </row>
    <row r="1614" spans="1:38" ht="17.25" customHeight="1">
      <c r="A1614" s="518" t="str">
        <f t="shared" si="25"/>
        <v xml:space="preserve">A04AS186-00002 Finishing Work Exterior/Interior Finish Work Fiber Board Ceiling System T-Bar System     w/ Hot-Dip Galvanized Suspension System &amp; Accessories(Moldings, Ceiling Access Door/Hatch, Curtain Boxes and etc.)  </v>
      </c>
      <c r="B1614" s="523" t="s">
        <v>4776</v>
      </c>
      <c r="C1614" s="523"/>
      <c r="D1614" s="524" t="s">
        <v>3559</v>
      </c>
      <c r="E1614" s="525" t="s">
        <v>3560</v>
      </c>
      <c r="F1614" s="524" t="s">
        <v>2500</v>
      </c>
      <c r="G1614" s="525" t="s">
        <v>4560</v>
      </c>
      <c r="H1614" s="524" t="s">
        <v>4769</v>
      </c>
      <c r="I1614" s="525" t="s">
        <v>4770</v>
      </c>
      <c r="J1614" s="524" t="s">
        <v>4777</v>
      </c>
      <c r="K1614" s="527" t="s">
        <v>4778</v>
      </c>
      <c r="L1614" s="524" t="s">
        <v>1924</v>
      </c>
      <c r="M1614" s="527"/>
      <c r="N1614" s="524" t="s">
        <v>1924</v>
      </c>
      <c r="O1614" s="527"/>
      <c r="P1614" s="524" t="s">
        <v>1924</v>
      </c>
      <c r="Q1614" s="527"/>
      <c r="R1614" s="524" t="s">
        <v>1924</v>
      </c>
      <c r="S1614" s="527"/>
      <c r="T1614" s="524" t="s">
        <v>2676</v>
      </c>
      <c r="U1614" s="527" t="s">
        <v>4773</v>
      </c>
      <c r="V1614" s="524" t="s">
        <v>1924</v>
      </c>
      <c r="W1614" s="527"/>
      <c r="X1614" s="524" t="s">
        <v>1924</v>
      </c>
      <c r="Y1614" s="527"/>
      <c r="Z1614" s="528"/>
      <c r="AA1614" s="528" t="s">
        <v>4774</v>
      </c>
      <c r="AB1614" s="528"/>
      <c r="AC1614" s="528"/>
      <c r="AD1614" s="528"/>
      <c r="AE1614" s="528"/>
      <c r="AF1614" s="528"/>
      <c r="AG1614" s="528"/>
      <c r="AH1614" s="528"/>
      <c r="AI1614" s="529" t="s">
        <v>2054</v>
      </c>
      <c r="AJ1614" s="529" t="s">
        <v>2054</v>
      </c>
      <c r="AK1614" s="523" t="s">
        <v>4775</v>
      </c>
      <c r="AL1614" s="523" t="s">
        <v>4776</v>
      </c>
    </row>
    <row r="1615" spans="1:38" ht="17.25" customHeight="1">
      <c r="A1615" s="518" t="str">
        <f t="shared" si="25"/>
        <v>A04AS187-00001 Finishing Work Exterior/Interior Finish Work Gypsum Plaster Board Ceiling System M-Bar System     w/ Hot-Dip Galvanized Suspension System &amp; Accessories(Moldings, Ceiling Access Door/Hatch, Curtain Boxes and etc.)  1-Layer Gypsumboard THK=12.5mm</v>
      </c>
      <c r="B1615" s="523" t="s">
        <v>4779</v>
      </c>
      <c r="C1615" s="523"/>
      <c r="D1615" s="524" t="s">
        <v>3559</v>
      </c>
      <c r="E1615" s="525" t="s">
        <v>3560</v>
      </c>
      <c r="F1615" s="524" t="s">
        <v>2500</v>
      </c>
      <c r="G1615" s="525" t="s">
        <v>4560</v>
      </c>
      <c r="H1615" s="524" t="s">
        <v>4780</v>
      </c>
      <c r="I1615" s="525" t="s">
        <v>4781</v>
      </c>
      <c r="J1615" s="524" t="s">
        <v>4771</v>
      </c>
      <c r="K1615" s="527" t="s">
        <v>4772</v>
      </c>
      <c r="L1615" s="524" t="s">
        <v>1924</v>
      </c>
      <c r="M1615" s="527"/>
      <c r="N1615" s="524" t="s">
        <v>1924</v>
      </c>
      <c r="O1615" s="527"/>
      <c r="P1615" s="524" t="s">
        <v>1924</v>
      </c>
      <c r="Q1615" s="527"/>
      <c r="R1615" s="524" t="s">
        <v>1924</v>
      </c>
      <c r="S1615" s="527"/>
      <c r="T1615" s="524" t="s">
        <v>2676</v>
      </c>
      <c r="U1615" s="527" t="s">
        <v>4773</v>
      </c>
      <c r="V1615" s="524" t="s">
        <v>1924</v>
      </c>
      <c r="W1615" s="527"/>
      <c r="X1615" s="524" t="s">
        <v>3944</v>
      </c>
      <c r="Y1615" s="527" t="s">
        <v>4653</v>
      </c>
      <c r="Z1615" s="528"/>
      <c r="AA1615" s="528" t="s">
        <v>1924</v>
      </c>
      <c r="AB1615" s="528"/>
      <c r="AC1615" s="528"/>
      <c r="AD1615" s="528"/>
      <c r="AE1615" s="528"/>
      <c r="AF1615" s="528"/>
      <c r="AG1615" s="528"/>
      <c r="AH1615" s="528"/>
      <c r="AI1615" s="529" t="s">
        <v>2054</v>
      </c>
      <c r="AJ1615" s="529" t="s">
        <v>2054</v>
      </c>
      <c r="AK1615" s="523" t="s">
        <v>4782</v>
      </c>
      <c r="AL1615" s="523" t="s">
        <v>4779</v>
      </c>
    </row>
    <row r="1616" spans="1:38" ht="17.25" customHeight="1">
      <c r="A1616" s="518" t="str">
        <f t="shared" si="25"/>
        <v>A04AS187-00002 Finishing Work Exterior/Interior Finish Work Gypsum Plaster Board Ceiling System M-Bar System     w/ Hot-Dip Galvanized Suspension System &amp; Accessories(Moldings, Ceiling Access Door/Hatch, Curtain Boxes and etc.)  1-Layer Gypsumboard THK=16mm</v>
      </c>
      <c r="B1616" s="523" t="s">
        <v>4783</v>
      </c>
      <c r="C1616" s="523"/>
      <c r="D1616" s="524" t="s">
        <v>3559</v>
      </c>
      <c r="E1616" s="525" t="s">
        <v>3560</v>
      </c>
      <c r="F1616" s="524" t="s">
        <v>2500</v>
      </c>
      <c r="G1616" s="525" t="s">
        <v>4560</v>
      </c>
      <c r="H1616" s="524" t="s">
        <v>4780</v>
      </c>
      <c r="I1616" s="525" t="s">
        <v>4781</v>
      </c>
      <c r="J1616" s="524" t="s">
        <v>4771</v>
      </c>
      <c r="K1616" s="527" t="s">
        <v>4772</v>
      </c>
      <c r="L1616" s="524" t="s">
        <v>1924</v>
      </c>
      <c r="M1616" s="527"/>
      <c r="N1616" s="524" t="s">
        <v>1924</v>
      </c>
      <c r="O1616" s="527"/>
      <c r="P1616" s="524" t="s">
        <v>1924</v>
      </c>
      <c r="Q1616" s="527"/>
      <c r="R1616" s="524" t="s">
        <v>1924</v>
      </c>
      <c r="S1616" s="527"/>
      <c r="T1616" s="524" t="s">
        <v>2676</v>
      </c>
      <c r="U1616" s="527" t="s">
        <v>4773</v>
      </c>
      <c r="V1616" s="524" t="s">
        <v>1924</v>
      </c>
      <c r="W1616" s="527"/>
      <c r="X1616" s="524" t="s">
        <v>3949</v>
      </c>
      <c r="Y1616" s="527" t="s">
        <v>4655</v>
      </c>
      <c r="Z1616" s="528"/>
      <c r="AA1616" s="528" t="s">
        <v>1924</v>
      </c>
      <c r="AB1616" s="528"/>
      <c r="AC1616" s="528"/>
      <c r="AD1616" s="528"/>
      <c r="AE1616" s="528"/>
      <c r="AF1616" s="528"/>
      <c r="AG1616" s="528"/>
      <c r="AH1616" s="528"/>
      <c r="AI1616" s="529" t="s">
        <v>2054</v>
      </c>
      <c r="AJ1616" s="529" t="s">
        <v>2054</v>
      </c>
      <c r="AK1616" s="523" t="s">
        <v>4782</v>
      </c>
      <c r="AL1616" s="523" t="s">
        <v>4783</v>
      </c>
    </row>
    <row r="1617" spans="1:38" ht="17.25" customHeight="1">
      <c r="A1617" s="518" t="str">
        <f t="shared" si="25"/>
        <v>A04AS188-00001 Finishing Work Exterior/Interior Finish Work Moisture Resistant Gypsum Plaster Board Ceiling System M-Bar System     w/ Hot-Dip Galvanized Suspension System &amp; Accessories(Moldings, Ceiling Access Door/Hatch, Curtain Boxes and etc.)  1-Layer Gypsumboard THK=12.5mm</v>
      </c>
      <c r="B1617" s="523" t="s">
        <v>4784</v>
      </c>
      <c r="C1617" s="523"/>
      <c r="D1617" s="524" t="s">
        <v>3559</v>
      </c>
      <c r="E1617" s="525" t="s">
        <v>3560</v>
      </c>
      <c r="F1617" s="524" t="s">
        <v>2500</v>
      </c>
      <c r="G1617" s="525" t="s">
        <v>4560</v>
      </c>
      <c r="H1617" s="524" t="s">
        <v>4785</v>
      </c>
      <c r="I1617" s="525" t="s">
        <v>4786</v>
      </c>
      <c r="J1617" s="524" t="s">
        <v>4771</v>
      </c>
      <c r="K1617" s="527" t="s">
        <v>4772</v>
      </c>
      <c r="L1617" s="524" t="s">
        <v>1924</v>
      </c>
      <c r="M1617" s="527"/>
      <c r="N1617" s="524" t="s">
        <v>1924</v>
      </c>
      <c r="O1617" s="527"/>
      <c r="P1617" s="524" t="s">
        <v>1924</v>
      </c>
      <c r="Q1617" s="527"/>
      <c r="R1617" s="524" t="s">
        <v>1924</v>
      </c>
      <c r="S1617" s="527"/>
      <c r="T1617" s="524" t="s">
        <v>2676</v>
      </c>
      <c r="U1617" s="527" t="s">
        <v>4773</v>
      </c>
      <c r="V1617" s="524" t="s">
        <v>1924</v>
      </c>
      <c r="W1617" s="527"/>
      <c r="X1617" s="524" t="s">
        <v>3944</v>
      </c>
      <c r="Y1617" s="527" t="s">
        <v>4653</v>
      </c>
      <c r="Z1617" s="528"/>
      <c r="AA1617" s="528" t="s">
        <v>1924</v>
      </c>
      <c r="AB1617" s="528"/>
      <c r="AC1617" s="528"/>
      <c r="AD1617" s="528"/>
      <c r="AE1617" s="528"/>
      <c r="AF1617" s="528"/>
      <c r="AG1617" s="528"/>
      <c r="AH1617" s="528"/>
      <c r="AI1617" s="529" t="s">
        <v>2054</v>
      </c>
      <c r="AJ1617" s="529" t="s">
        <v>2054</v>
      </c>
      <c r="AK1617" s="523" t="s">
        <v>4787</v>
      </c>
      <c r="AL1617" s="523" t="s">
        <v>4784</v>
      </c>
    </row>
    <row r="1618" spans="1:38" ht="17.25" customHeight="1">
      <c r="A1618" s="518" t="str">
        <f t="shared" si="25"/>
        <v>A04AS188-00002 Finishing Work Exterior/Interior Finish Work Moisture Resistant Gypsum Plaster Board Ceiling System M-Bar System     w/ Hot-Dip Galvanized Suspension System &amp; Accessories(Moldings, Ceiling Access Door/Hatch, Curtain Boxes and etc.)  1-Layer Gypsumboard THK=16mm</v>
      </c>
      <c r="B1618" s="523" t="s">
        <v>4788</v>
      </c>
      <c r="C1618" s="523"/>
      <c r="D1618" s="524" t="s">
        <v>3559</v>
      </c>
      <c r="E1618" s="525" t="s">
        <v>3560</v>
      </c>
      <c r="F1618" s="524" t="s">
        <v>2500</v>
      </c>
      <c r="G1618" s="525" t="s">
        <v>4560</v>
      </c>
      <c r="H1618" s="524" t="s">
        <v>4785</v>
      </c>
      <c r="I1618" s="525" t="s">
        <v>4789</v>
      </c>
      <c r="J1618" s="524" t="s">
        <v>4771</v>
      </c>
      <c r="K1618" s="527" t="s">
        <v>4772</v>
      </c>
      <c r="L1618" s="524" t="s">
        <v>1924</v>
      </c>
      <c r="M1618" s="527"/>
      <c r="N1618" s="524" t="s">
        <v>1924</v>
      </c>
      <c r="O1618" s="527"/>
      <c r="P1618" s="524" t="s">
        <v>1924</v>
      </c>
      <c r="Q1618" s="527"/>
      <c r="R1618" s="524" t="s">
        <v>1924</v>
      </c>
      <c r="S1618" s="527"/>
      <c r="T1618" s="524" t="s">
        <v>2676</v>
      </c>
      <c r="U1618" s="527" t="s">
        <v>4773</v>
      </c>
      <c r="V1618" s="524" t="s">
        <v>1924</v>
      </c>
      <c r="W1618" s="527"/>
      <c r="X1618" s="524" t="s">
        <v>3949</v>
      </c>
      <c r="Y1618" s="527" t="s">
        <v>4655</v>
      </c>
      <c r="Z1618" s="528"/>
      <c r="AA1618" s="528" t="s">
        <v>1924</v>
      </c>
      <c r="AB1618" s="528"/>
      <c r="AC1618" s="528"/>
      <c r="AD1618" s="528"/>
      <c r="AE1618" s="528"/>
      <c r="AF1618" s="528"/>
      <c r="AG1618" s="528"/>
      <c r="AH1618" s="528"/>
      <c r="AI1618" s="529" t="s">
        <v>2054</v>
      </c>
      <c r="AJ1618" s="529" t="s">
        <v>2054</v>
      </c>
      <c r="AK1618" s="523" t="s">
        <v>4787</v>
      </c>
      <c r="AL1618" s="523" t="s">
        <v>4788</v>
      </c>
    </row>
    <row r="1619" spans="1:38" ht="17.25" customHeight="1">
      <c r="A1619" s="518" t="str">
        <f t="shared" si="25"/>
        <v xml:space="preserve">A04AS189-00001 Finishing Work Exterior/Interior Finish Work Cement Board Ceiling System M-Bar System     w/ Hot-Dip Galvanized Suspension System &amp; Accessories(Moldings, Ceiling Access Door/Hatch, Curtain Boxes and etc.)  </v>
      </c>
      <c r="B1619" s="523" t="s">
        <v>4790</v>
      </c>
      <c r="C1619" s="523"/>
      <c r="D1619" s="524" t="s">
        <v>3559</v>
      </c>
      <c r="E1619" s="525" t="s">
        <v>3560</v>
      </c>
      <c r="F1619" s="524" t="s">
        <v>2500</v>
      </c>
      <c r="G1619" s="525" t="s">
        <v>4560</v>
      </c>
      <c r="H1619" s="524" t="s">
        <v>4791</v>
      </c>
      <c r="I1619" s="525" t="s">
        <v>4792</v>
      </c>
      <c r="J1619" s="524" t="s">
        <v>4771</v>
      </c>
      <c r="K1619" s="527" t="s">
        <v>4772</v>
      </c>
      <c r="L1619" s="524" t="s">
        <v>1924</v>
      </c>
      <c r="M1619" s="527"/>
      <c r="N1619" s="524" t="s">
        <v>1924</v>
      </c>
      <c r="O1619" s="527"/>
      <c r="P1619" s="524" t="s">
        <v>1924</v>
      </c>
      <c r="Q1619" s="527"/>
      <c r="R1619" s="524" t="s">
        <v>1924</v>
      </c>
      <c r="S1619" s="527"/>
      <c r="T1619" s="524" t="s">
        <v>2676</v>
      </c>
      <c r="U1619" s="527" t="s">
        <v>4773</v>
      </c>
      <c r="V1619" s="524" t="s">
        <v>1924</v>
      </c>
      <c r="W1619" s="527"/>
      <c r="X1619" s="524" t="s">
        <v>1924</v>
      </c>
      <c r="Y1619" s="527"/>
      <c r="Z1619" s="528"/>
      <c r="AA1619" s="528" t="s">
        <v>4774</v>
      </c>
      <c r="AB1619" s="528"/>
      <c r="AC1619" s="528"/>
      <c r="AD1619" s="528"/>
      <c r="AE1619" s="528"/>
      <c r="AF1619" s="528"/>
      <c r="AG1619" s="528"/>
      <c r="AH1619" s="528"/>
      <c r="AI1619" s="529" t="s">
        <v>2054</v>
      </c>
      <c r="AJ1619" s="529" t="s">
        <v>2054</v>
      </c>
      <c r="AK1619" s="523" t="s">
        <v>4793</v>
      </c>
      <c r="AL1619" s="523" t="s">
        <v>4790</v>
      </c>
    </row>
    <row r="1620" spans="1:38" ht="17.25" customHeight="1">
      <c r="A1620" s="518" t="str">
        <f t="shared" si="25"/>
        <v xml:space="preserve">A04AS189-00002 Finishing Work Exterior/Interior Finish Work Cement Board Ceiling System T-Bar System     w/ Hot-Dip Galvanized Suspension System &amp; Accessories(Moldings, Ceiling Access Door/Hatch, Curtain Boxes and etc.)  </v>
      </c>
      <c r="B1620" s="523" t="s">
        <v>4794</v>
      </c>
      <c r="C1620" s="523"/>
      <c r="D1620" s="524" t="s">
        <v>3559</v>
      </c>
      <c r="E1620" s="525" t="s">
        <v>3560</v>
      </c>
      <c r="F1620" s="524" t="s">
        <v>2500</v>
      </c>
      <c r="G1620" s="525" t="s">
        <v>4560</v>
      </c>
      <c r="H1620" s="524" t="s">
        <v>4791</v>
      </c>
      <c r="I1620" s="525" t="s">
        <v>4792</v>
      </c>
      <c r="J1620" s="524" t="s">
        <v>4777</v>
      </c>
      <c r="K1620" s="527" t="s">
        <v>4778</v>
      </c>
      <c r="L1620" s="524" t="s">
        <v>1924</v>
      </c>
      <c r="M1620" s="527"/>
      <c r="N1620" s="524" t="s">
        <v>1924</v>
      </c>
      <c r="O1620" s="527"/>
      <c r="P1620" s="524" t="s">
        <v>1924</v>
      </c>
      <c r="Q1620" s="527"/>
      <c r="R1620" s="524" t="s">
        <v>1924</v>
      </c>
      <c r="S1620" s="527"/>
      <c r="T1620" s="524" t="s">
        <v>2676</v>
      </c>
      <c r="U1620" s="527" t="s">
        <v>4773</v>
      </c>
      <c r="V1620" s="524" t="s">
        <v>1924</v>
      </c>
      <c r="W1620" s="527"/>
      <c r="X1620" s="524" t="s">
        <v>1924</v>
      </c>
      <c r="Y1620" s="527"/>
      <c r="Z1620" s="528"/>
      <c r="AA1620" s="528" t="s">
        <v>4774</v>
      </c>
      <c r="AB1620" s="528"/>
      <c r="AC1620" s="528"/>
      <c r="AD1620" s="528"/>
      <c r="AE1620" s="528"/>
      <c r="AF1620" s="528"/>
      <c r="AG1620" s="528"/>
      <c r="AH1620" s="528"/>
      <c r="AI1620" s="529" t="s">
        <v>2054</v>
      </c>
      <c r="AJ1620" s="529" t="s">
        <v>2054</v>
      </c>
      <c r="AK1620" s="523" t="s">
        <v>4793</v>
      </c>
      <c r="AL1620" s="523" t="s">
        <v>4794</v>
      </c>
    </row>
    <row r="1621" spans="1:38" ht="17.25" customHeight="1">
      <c r="A1621" s="518" t="str">
        <f t="shared" si="25"/>
        <v xml:space="preserve">A04AS190-00001 Finishing Work Exterior/Interior Finish Work Acoustic Tiled Ceiling System M-Bar System     w/ Hot-Dip Galvanized Suspension System &amp; Accessories(Moldings, Ceiling Access Door/Hatch, Curtain Boxes and etc.)  </v>
      </c>
      <c r="B1621" s="523" t="s">
        <v>4795</v>
      </c>
      <c r="C1621" s="523"/>
      <c r="D1621" s="524" t="s">
        <v>3559</v>
      </c>
      <c r="E1621" s="525" t="s">
        <v>3560</v>
      </c>
      <c r="F1621" s="524" t="s">
        <v>2500</v>
      </c>
      <c r="G1621" s="525" t="s">
        <v>4560</v>
      </c>
      <c r="H1621" s="524" t="s">
        <v>4796</v>
      </c>
      <c r="I1621" s="525" t="s">
        <v>4797</v>
      </c>
      <c r="J1621" s="524" t="s">
        <v>4771</v>
      </c>
      <c r="K1621" s="527" t="s">
        <v>4772</v>
      </c>
      <c r="L1621" s="524" t="s">
        <v>1924</v>
      </c>
      <c r="M1621" s="527"/>
      <c r="N1621" s="524" t="s">
        <v>1924</v>
      </c>
      <c r="O1621" s="527"/>
      <c r="P1621" s="524" t="s">
        <v>1924</v>
      </c>
      <c r="Q1621" s="527"/>
      <c r="R1621" s="524" t="s">
        <v>1924</v>
      </c>
      <c r="S1621" s="527"/>
      <c r="T1621" s="524" t="s">
        <v>2676</v>
      </c>
      <c r="U1621" s="527" t="s">
        <v>4773</v>
      </c>
      <c r="V1621" s="524" t="s">
        <v>1924</v>
      </c>
      <c r="W1621" s="527"/>
      <c r="X1621" s="524" t="s">
        <v>1924</v>
      </c>
      <c r="Y1621" s="527"/>
      <c r="Z1621" s="528"/>
      <c r="AA1621" s="528" t="s">
        <v>4774</v>
      </c>
      <c r="AB1621" s="528"/>
      <c r="AC1621" s="528"/>
      <c r="AD1621" s="528"/>
      <c r="AE1621" s="528"/>
      <c r="AF1621" s="528"/>
      <c r="AG1621" s="528"/>
      <c r="AH1621" s="528"/>
      <c r="AI1621" s="529" t="s">
        <v>2054</v>
      </c>
      <c r="AJ1621" s="529" t="s">
        <v>2054</v>
      </c>
      <c r="AK1621" s="523" t="s">
        <v>4798</v>
      </c>
      <c r="AL1621" s="523" t="s">
        <v>4795</v>
      </c>
    </row>
    <row r="1622" spans="1:38" ht="17.25" customHeight="1">
      <c r="A1622" s="518" t="str">
        <f t="shared" si="25"/>
        <v xml:space="preserve">A04AS190-00002 Finishing Work Exterior/Interior Finish Work Acoustic Tiled Ceiling System T-Bar System     w/ Hot-Dip Galvanized Suspension System &amp; Accessories(Moldings, Ceiling Access Door/Hatch, Curtain Boxes and etc.)  </v>
      </c>
      <c r="B1622" s="523" t="s">
        <v>4799</v>
      </c>
      <c r="C1622" s="523"/>
      <c r="D1622" s="524" t="s">
        <v>3559</v>
      </c>
      <c r="E1622" s="525" t="s">
        <v>3560</v>
      </c>
      <c r="F1622" s="524" t="s">
        <v>2500</v>
      </c>
      <c r="G1622" s="525" t="s">
        <v>4560</v>
      </c>
      <c r="H1622" s="524" t="s">
        <v>4796</v>
      </c>
      <c r="I1622" s="525" t="s">
        <v>4797</v>
      </c>
      <c r="J1622" s="524" t="s">
        <v>4777</v>
      </c>
      <c r="K1622" s="527" t="s">
        <v>4778</v>
      </c>
      <c r="L1622" s="524" t="s">
        <v>1924</v>
      </c>
      <c r="M1622" s="527"/>
      <c r="N1622" s="524" t="s">
        <v>1924</v>
      </c>
      <c r="O1622" s="527"/>
      <c r="P1622" s="524" t="s">
        <v>1924</v>
      </c>
      <c r="Q1622" s="527"/>
      <c r="R1622" s="524" t="s">
        <v>1924</v>
      </c>
      <c r="S1622" s="527"/>
      <c r="T1622" s="524" t="s">
        <v>2676</v>
      </c>
      <c r="U1622" s="527" t="s">
        <v>4773</v>
      </c>
      <c r="V1622" s="524" t="s">
        <v>1924</v>
      </c>
      <c r="W1622" s="527"/>
      <c r="X1622" s="524" t="s">
        <v>1924</v>
      </c>
      <c r="Y1622" s="527"/>
      <c r="Z1622" s="528"/>
      <c r="AA1622" s="528" t="s">
        <v>4774</v>
      </c>
      <c r="AB1622" s="528"/>
      <c r="AC1622" s="528"/>
      <c r="AD1622" s="528"/>
      <c r="AE1622" s="528"/>
      <c r="AF1622" s="528"/>
      <c r="AG1622" s="528"/>
      <c r="AH1622" s="528"/>
      <c r="AI1622" s="529" t="s">
        <v>2054</v>
      </c>
      <c r="AJ1622" s="529" t="s">
        <v>2054</v>
      </c>
      <c r="AK1622" s="523" t="s">
        <v>4798</v>
      </c>
      <c r="AL1622" s="523" t="s">
        <v>4799</v>
      </c>
    </row>
    <row r="1623" spans="1:38" ht="17.25" customHeight="1">
      <c r="A1623" s="518" t="str">
        <f t="shared" si="25"/>
        <v xml:space="preserve">A04AS191-00001 Finishing Work Exterior/Interior Finish Work Moisture Resistant Tiled Ceiling System M-Bar System     w/ Hot-Dip Galvanized Suspension System &amp; Accessories(Moldings, Ceiling Access Door/Hatch, Curtain Boxes and etc.)  </v>
      </c>
      <c r="B1623" s="523" t="s">
        <v>4800</v>
      </c>
      <c r="C1623" s="523"/>
      <c r="D1623" s="524" t="s">
        <v>3559</v>
      </c>
      <c r="E1623" s="525" t="s">
        <v>3560</v>
      </c>
      <c r="F1623" s="524" t="s">
        <v>2500</v>
      </c>
      <c r="G1623" s="525" t="s">
        <v>4560</v>
      </c>
      <c r="H1623" s="524" t="s">
        <v>4801</v>
      </c>
      <c r="I1623" s="525" t="s">
        <v>4802</v>
      </c>
      <c r="J1623" s="524" t="s">
        <v>4771</v>
      </c>
      <c r="K1623" s="527" t="s">
        <v>4772</v>
      </c>
      <c r="L1623" s="524" t="s">
        <v>1924</v>
      </c>
      <c r="M1623" s="527"/>
      <c r="N1623" s="524" t="s">
        <v>1924</v>
      </c>
      <c r="O1623" s="527"/>
      <c r="P1623" s="524" t="s">
        <v>1924</v>
      </c>
      <c r="Q1623" s="527"/>
      <c r="R1623" s="524" t="s">
        <v>1924</v>
      </c>
      <c r="S1623" s="527"/>
      <c r="T1623" s="524" t="s">
        <v>2676</v>
      </c>
      <c r="U1623" s="527" t="s">
        <v>4773</v>
      </c>
      <c r="V1623" s="524" t="s">
        <v>1924</v>
      </c>
      <c r="W1623" s="527"/>
      <c r="X1623" s="524" t="s">
        <v>1924</v>
      </c>
      <c r="Y1623" s="527"/>
      <c r="Z1623" s="528"/>
      <c r="AA1623" s="528" t="s">
        <v>4774</v>
      </c>
      <c r="AB1623" s="528"/>
      <c r="AC1623" s="528"/>
      <c r="AD1623" s="528"/>
      <c r="AE1623" s="528"/>
      <c r="AF1623" s="528"/>
      <c r="AG1623" s="528"/>
      <c r="AH1623" s="528"/>
      <c r="AI1623" s="529" t="s">
        <v>2054</v>
      </c>
      <c r="AJ1623" s="529" t="s">
        <v>2054</v>
      </c>
      <c r="AK1623" s="523" t="s">
        <v>4803</v>
      </c>
      <c r="AL1623" s="523" t="s">
        <v>4800</v>
      </c>
    </row>
    <row r="1624" spans="1:38" ht="17.25" customHeight="1">
      <c r="A1624" s="518" t="str">
        <f t="shared" si="25"/>
        <v xml:space="preserve">A04AS191-00002 Finishing Work Exterior/Interior Finish Work Moisture Resistant Tiled Ceiling System T-Bar System     w/ Hot-Dip Galvanized Suspension System &amp; Accessories(Moldings, Ceiling Access Door/Hatch, Curtain Boxes and etc.)  </v>
      </c>
      <c r="B1624" s="523" t="s">
        <v>4804</v>
      </c>
      <c r="C1624" s="523"/>
      <c r="D1624" s="524" t="s">
        <v>3559</v>
      </c>
      <c r="E1624" s="525" t="s">
        <v>3560</v>
      </c>
      <c r="F1624" s="524" t="s">
        <v>2500</v>
      </c>
      <c r="G1624" s="525" t="s">
        <v>4560</v>
      </c>
      <c r="H1624" s="524" t="s">
        <v>4801</v>
      </c>
      <c r="I1624" s="525" t="s">
        <v>4802</v>
      </c>
      <c r="J1624" s="524" t="s">
        <v>4777</v>
      </c>
      <c r="K1624" s="527" t="s">
        <v>4778</v>
      </c>
      <c r="L1624" s="524" t="s">
        <v>1924</v>
      </c>
      <c r="M1624" s="527"/>
      <c r="N1624" s="524" t="s">
        <v>1924</v>
      </c>
      <c r="O1624" s="527"/>
      <c r="P1624" s="524" t="s">
        <v>1924</v>
      </c>
      <c r="Q1624" s="527"/>
      <c r="R1624" s="524" t="s">
        <v>1924</v>
      </c>
      <c r="S1624" s="527"/>
      <c r="T1624" s="524" t="s">
        <v>2676</v>
      </c>
      <c r="U1624" s="527" t="s">
        <v>4773</v>
      </c>
      <c r="V1624" s="524" t="s">
        <v>1924</v>
      </c>
      <c r="W1624" s="527"/>
      <c r="X1624" s="524" t="s">
        <v>1924</v>
      </c>
      <c r="Y1624" s="527"/>
      <c r="Z1624" s="528"/>
      <c r="AA1624" s="528" t="s">
        <v>4774</v>
      </c>
      <c r="AB1624" s="528"/>
      <c r="AC1624" s="528"/>
      <c r="AD1624" s="528"/>
      <c r="AE1624" s="528"/>
      <c r="AF1624" s="528"/>
      <c r="AG1624" s="528"/>
      <c r="AH1624" s="528"/>
      <c r="AI1624" s="529" t="s">
        <v>2054</v>
      </c>
      <c r="AJ1624" s="529" t="s">
        <v>2054</v>
      </c>
      <c r="AK1624" s="523" t="s">
        <v>4803</v>
      </c>
      <c r="AL1624" s="523" t="s">
        <v>4804</v>
      </c>
    </row>
    <row r="1625" spans="1:38" ht="17.25" customHeight="1">
      <c r="A1625" s="518" t="str">
        <f t="shared" si="25"/>
        <v xml:space="preserve">A04AS192-00001 Finishing Work Exterior/Interior Finish Work Aluminum Spandrel Ceiling System M-Bar System     w/ Hot-Dip Galvanized Suspension System &amp; Accessories(Moldings, Ceiling Access Door/Hatch, Curtain Boxes and etc.)  </v>
      </c>
      <c r="B1625" s="523" t="s">
        <v>4805</v>
      </c>
      <c r="C1625" s="523"/>
      <c r="D1625" s="524" t="s">
        <v>3559</v>
      </c>
      <c r="E1625" s="525" t="s">
        <v>3560</v>
      </c>
      <c r="F1625" s="524" t="s">
        <v>2500</v>
      </c>
      <c r="G1625" s="525" t="s">
        <v>4560</v>
      </c>
      <c r="H1625" s="524" t="s">
        <v>4806</v>
      </c>
      <c r="I1625" s="525" t="s">
        <v>4807</v>
      </c>
      <c r="J1625" s="524" t="s">
        <v>4771</v>
      </c>
      <c r="K1625" s="527" t="s">
        <v>4772</v>
      </c>
      <c r="L1625" s="524" t="s">
        <v>1924</v>
      </c>
      <c r="M1625" s="527"/>
      <c r="N1625" s="524" t="s">
        <v>1924</v>
      </c>
      <c r="O1625" s="527"/>
      <c r="P1625" s="524" t="s">
        <v>1924</v>
      </c>
      <c r="Q1625" s="527"/>
      <c r="R1625" s="524" t="s">
        <v>1924</v>
      </c>
      <c r="S1625" s="527"/>
      <c r="T1625" s="524" t="s">
        <v>2676</v>
      </c>
      <c r="U1625" s="527" t="s">
        <v>4773</v>
      </c>
      <c r="V1625" s="524" t="s">
        <v>1924</v>
      </c>
      <c r="W1625" s="527"/>
      <c r="X1625" s="524" t="s">
        <v>1924</v>
      </c>
      <c r="Y1625" s="527" t="s">
        <v>1924</v>
      </c>
      <c r="Z1625" s="528"/>
      <c r="AA1625" s="528" t="s">
        <v>1924</v>
      </c>
      <c r="AB1625" s="528"/>
      <c r="AC1625" s="528"/>
      <c r="AD1625" s="528"/>
      <c r="AE1625" s="528"/>
      <c r="AF1625" s="528"/>
      <c r="AG1625" s="528"/>
      <c r="AH1625" s="528"/>
      <c r="AI1625" s="529" t="s">
        <v>2054</v>
      </c>
      <c r="AJ1625" s="529" t="s">
        <v>2054</v>
      </c>
      <c r="AK1625" s="523" t="s">
        <v>4808</v>
      </c>
      <c r="AL1625" s="523" t="s">
        <v>4805</v>
      </c>
    </row>
    <row r="1626" spans="1:38" ht="17.25" customHeight="1">
      <c r="A1626" s="518" t="str">
        <f t="shared" si="25"/>
        <v xml:space="preserve">A04AS193-00001 Finishing Work Exterior/Interior Finish Work Metal Open Cell Ceiling M-Bar System     w/ Hot-Dip Galvanized Suspension System &amp; Accessories(Moldings, Ceiling Access Door/Hatch, Curtain Boxes and etc.)  </v>
      </c>
      <c r="B1626" s="523" t="s">
        <v>4809</v>
      </c>
      <c r="C1626" s="523"/>
      <c r="D1626" s="524" t="s">
        <v>3559</v>
      </c>
      <c r="E1626" s="525" t="s">
        <v>3560</v>
      </c>
      <c r="F1626" s="524" t="s">
        <v>2500</v>
      </c>
      <c r="G1626" s="525" t="s">
        <v>4560</v>
      </c>
      <c r="H1626" s="524" t="s">
        <v>4810</v>
      </c>
      <c r="I1626" s="525" t="s">
        <v>4811</v>
      </c>
      <c r="J1626" s="524" t="s">
        <v>4771</v>
      </c>
      <c r="K1626" s="527" t="s">
        <v>4772</v>
      </c>
      <c r="L1626" s="524" t="s">
        <v>1924</v>
      </c>
      <c r="M1626" s="527"/>
      <c r="N1626" s="524" t="s">
        <v>1924</v>
      </c>
      <c r="O1626" s="527"/>
      <c r="P1626" s="524" t="s">
        <v>1924</v>
      </c>
      <c r="Q1626" s="527"/>
      <c r="R1626" s="524" t="s">
        <v>1924</v>
      </c>
      <c r="S1626" s="527"/>
      <c r="T1626" s="524" t="s">
        <v>2676</v>
      </c>
      <c r="U1626" s="527" t="s">
        <v>4773</v>
      </c>
      <c r="V1626" s="524" t="s">
        <v>1924</v>
      </c>
      <c r="W1626" s="527"/>
      <c r="X1626" s="524" t="s">
        <v>1924</v>
      </c>
      <c r="Y1626" s="527" t="s">
        <v>1924</v>
      </c>
      <c r="Z1626" s="528"/>
      <c r="AA1626" s="528" t="s">
        <v>1924</v>
      </c>
      <c r="AB1626" s="528"/>
      <c r="AC1626" s="528"/>
      <c r="AD1626" s="528"/>
      <c r="AE1626" s="528"/>
      <c r="AF1626" s="528"/>
      <c r="AG1626" s="528"/>
      <c r="AH1626" s="528"/>
      <c r="AI1626" s="529" t="s">
        <v>2054</v>
      </c>
      <c r="AJ1626" s="529" t="s">
        <v>2054</v>
      </c>
      <c r="AK1626" s="523" t="s">
        <v>4812</v>
      </c>
      <c r="AL1626" s="523" t="s">
        <v>4809</v>
      </c>
    </row>
    <row r="1627" spans="1:38" ht="17.25" customHeight="1">
      <c r="A1627" s="518" t="str">
        <f t="shared" si="25"/>
        <v>A04AS194-00001 Finishing Work Exterior/Interior Finish Work Rigid Insulation     for Exposed Ceiling Structure of Cable Room w/ Accessories  THK&lt;50mm</v>
      </c>
      <c r="B1627" s="523" t="s">
        <v>4813</v>
      </c>
      <c r="C1627" s="523"/>
      <c r="D1627" s="524" t="s">
        <v>3559</v>
      </c>
      <c r="E1627" s="525" t="s">
        <v>3560</v>
      </c>
      <c r="F1627" s="524" t="s">
        <v>2500</v>
      </c>
      <c r="G1627" s="525" t="s">
        <v>4560</v>
      </c>
      <c r="H1627" s="524" t="s">
        <v>4814</v>
      </c>
      <c r="I1627" s="525" t="s">
        <v>4815</v>
      </c>
      <c r="J1627" s="524" t="s">
        <v>1924</v>
      </c>
      <c r="K1627" s="527"/>
      <c r="L1627" s="524" t="s">
        <v>1924</v>
      </c>
      <c r="M1627" s="527"/>
      <c r="N1627" s="524" t="s">
        <v>1924</v>
      </c>
      <c r="O1627" s="527"/>
      <c r="P1627" s="524" t="s">
        <v>1924</v>
      </c>
      <c r="Q1627" s="527"/>
      <c r="R1627" s="524" t="s">
        <v>2000</v>
      </c>
      <c r="S1627" s="527" t="s">
        <v>4816</v>
      </c>
      <c r="T1627" s="524" t="s">
        <v>2958</v>
      </c>
      <c r="U1627" s="527" t="s">
        <v>3946</v>
      </c>
      <c r="V1627" s="524" t="s">
        <v>1924</v>
      </c>
      <c r="W1627" s="527"/>
      <c r="X1627" s="524" t="s">
        <v>2950</v>
      </c>
      <c r="Y1627" s="527" t="s">
        <v>2960</v>
      </c>
      <c r="Z1627" s="528"/>
      <c r="AA1627" s="528" t="s">
        <v>1029</v>
      </c>
      <c r="AB1627" s="528"/>
      <c r="AC1627" s="528"/>
      <c r="AD1627" s="528"/>
      <c r="AE1627" s="528"/>
      <c r="AF1627" s="528"/>
      <c r="AG1627" s="528"/>
      <c r="AH1627" s="528"/>
      <c r="AI1627" s="529" t="s">
        <v>2054</v>
      </c>
      <c r="AJ1627" s="529" t="s">
        <v>2054</v>
      </c>
      <c r="AK1627" s="523" t="s">
        <v>4817</v>
      </c>
      <c r="AL1627" s="523" t="s">
        <v>4813</v>
      </c>
    </row>
    <row r="1628" spans="1:38" ht="17.25" customHeight="1">
      <c r="A1628" s="518" t="str">
        <f t="shared" si="25"/>
        <v>A04AS194-00002 Finishing Work Exterior/Interior Finish Work Rigid Insulation     for Exposed Ceiling Structure of Cable Room w/ Accessories  50mm≤THK&lt;75mm</v>
      </c>
      <c r="B1628" s="523" t="s">
        <v>4818</v>
      </c>
      <c r="C1628" s="523"/>
      <c r="D1628" s="524" t="s">
        <v>3559</v>
      </c>
      <c r="E1628" s="525" t="s">
        <v>3560</v>
      </c>
      <c r="F1628" s="524" t="s">
        <v>2500</v>
      </c>
      <c r="G1628" s="525" t="s">
        <v>4560</v>
      </c>
      <c r="H1628" s="524" t="s">
        <v>4814</v>
      </c>
      <c r="I1628" s="525" t="s">
        <v>4815</v>
      </c>
      <c r="J1628" s="524" t="s">
        <v>1924</v>
      </c>
      <c r="K1628" s="527"/>
      <c r="L1628" s="524" t="s">
        <v>1924</v>
      </c>
      <c r="M1628" s="527"/>
      <c r="N1628" s="524" t="s">
        <v>1924</v>
      </c>
      <c r="O1628" s="527"/>
      <c r="P1628" s="524" t="s">
        <v>1924</v>
      </c>
      <c r="Q1628" s="527"/>
      <c r="R1628" s="524" t="s">
        <v>2000</v>
      </c>
      <c r="S1628" s="527" t="s">
        <v>4816</v>
      </c>
      <c r="T1628" s="524" t="s">
        <v>2958</v>
      </c>
      <c r="U1628" s="527" t="s">
        <v>3946</v>
      </c>
      <c r="V1628" s="524" t="s">
        <v>1924</v>
      </c>
      <c r="W1628" s="527"/>
      <c r="X1628" s="524" t="s">
        <v>1992</v>
      </c>
      <c r="Y1628" s="527" t="s">
        <v>3626</v>
      </c>
      <c r="Z1628" s="528"/>
      <c r="AA1628" s="528" t="s">
        <v>1029</v>
      </c>
      <c r="AB1628" s="528"/>
      <c r="AC1628" s="528"/>
      <c r="AD1628" s="528"/>
      <c r="AE1628" s="528"/>
      <c r="AF1628" s="528"/>
      <c r="AG1628" s="528"/>
      <c r="AH1628" s="528"/>
      <c r="AI1628" s="529" t="s">
        <v>2054</v>
      </c>
      <c r="AJ1628" s="529" t="s">
        <v>2054</v>
      </c>
      <c r="AK1628" s="523" t="s">
        <v>4817</v>
      </c>
      <c r="AL1628" s="523" t="s">
        <v>4818</v>
      </c>
    </row>
    <row r="1629" spans="1:38" ht="17.25" customHeight="1">
      <c r="A1629" s="518" t="str">
        <f t="shared" si="25"/>
        <v>A04AS194-00003 Finishing Work Exterior/Interior Finish Work Rigid Insulation     for Exposed Ceiling Structure of Cable Room w/ Accessories  75mm≤THK</v>
      </c>
      <c r="B1629" s="523" t="s">
        <v>4819</v>
      </c>
      <c r="C1629" s="523"/>
      <c r="D1629" s="524" t="s">
        <v>3559</v>
      </c>
      <c r="E1629" s="525" t="s">
        <v>3560</v>
      </c>
      <c r="F1629" s="524" t="s">
        <v>2500</v>
      </c>
      <c r="G1629" s="525" t="s">
        <v>4560</v>
      </c>
      <c r="H1629" s="524" t="s">
        <v>4814</v>
      </c>
      <c r="I1629" s="525" t="s">
        <v>4815</v>
      </c>
      <c r="J1629" s="524" t="s">
        <v>1924</v>
      </c>
      <c r="K1629" s="527"/>
      <c r="L1629" s="524" t="s">
        <v>1924</v>
      </c>
      <c r="M1629" s="527"/>
      <c r="N1629" s="524" t="s">
        <v>1924</v>
      </c>
      <c r="O1629" s="527"/>
      <c r="P1629" s="524" t="s">
        <v>1924</v>
      </c>
      <c r="Q1629" s="527"/>
      <c r="R1629" s="524" t="s">
        <v>2000</v>
      </c>
      <c r="S1629" s="527" t="s">
        <v>4816</v>
      </c>
      <c r="T1629" s="524" t="s">
        <v>2958</v>
      </c>
      <c r="U1629" s="527" t="s">
        <v>3946</v>
      </c>
      <c r="V1629" s="524" t="s">
        <v>1924</v>
      </c>
      <c r="W1629" s="527"/>
      <c r="X1629" s="524" t="s">
        <v>2874</v>
      </c>
      <c r="Y1629" s="527" t="s">
        <v>4575</v>
      </c>
      <c r="Z1629" s="528"/>
      <c r="AA1629" s="528" t="s">
        <v>1029</v>
      </c>
      <c r="AB1629" s="528"/>
      <c r="AC1629" s="528"/>
      <c r="AD1629" s="528"/>
      <c r="AE1629" s="528"/>
      <c r="AF1629" s="528"/>
      <c r="AG1629" s="528"/>
      <c r="AH1629" s="528"/>
      <c r="AI1629" s="529" t="s">
        <v>2054</v>
      </c>
      <c r="AJ1629" s="529" t="s">
        <v>2054</v>
      </c>
      <c r="AK1629" s="523" t="s">
        <v>4817</v>
      </c>
      <c r="AL1629" s="523" t="s">
        <v>4819</v>
      </c>
    </row>
    <row r="1630" spans="1:38" ht="17.25" customHeight="1">
      <c r="A1630" s="518" t="str">
        <f t="shared" si="25"/>
        <v>A04AS194-00004 Finishing Work Exterior/Interior Finish Work Rigid Insulation     for Exposed Wall Structure of Cable Room w/ Accessories  THK&lt;50mm</v>
      </c>
      <c r="B1630" s="523" t="s">
        <v>4820</v>
      </c>
      <c r="C1630" s="523"/>
      <c r="D1630" s="524" t="s">
        <v>3559</v>
      </c>
      <c r="E1630" s="525" t="s">
        <v>3560</v>
      </c>
      <c r="F1630" s="524" t="s">
        <v>2500</v>
      </c>
      <c r="G1630" s="525" t="s">
        <v>4560</v>
      </c>
      <c r="H1630" s="524" t="s">
        <v>4814</v>
      </c>
      <c r="I1630" s="525" t="s">
        <v>4661</v>
      </c>
      <c r="J1630" s="524" t="s">
        <v>1924</v>
      </c>
      <c r="K1630" s="527"/>
      <c r="L1630" s="524" t="s">
        <v>1924</v>
      </c>
      <c r="M1630" s="527"/>
      <c r="N1630" s="524" t="s">
        <v>1924</v>
      </c>
      <c r="O1630" s="527"/>
      <c r="P1630" s="524" t="s">
        <v>1924</v>
      </c>
      <c r="Q1630" s="527"/>
      <c r="R1630" s="524" t="s">
        <v>2086</v>
      </c>
      <c r="S1630" s="527" t="s">
        <v>4821</v>
      </c>
      <c r="T1630" s="524" t="s">
        <v>2958</v>
      </c>
      <c r="U1630" s="527" t="s">
        <v>3946</v>
      </c>
      <c r="V1630" s="524" t="s">
        <v>1924</v>
      </c>
      <c r="W1630" s="527"/>
      <c r="X1630" s="524" t="s">
        <v>2950</v>
      </c>
      <c r="Y1630" s="527" t="s">
        <v>2960</v>
      </c>
      <c r="Z1630" s="528"/>
      <c r="AA1630" s="528" t="s">
        <v>1029</v>
      </c>
      <c r="AB1630" s="528"/>
      <c r="AC1630" s="528"/>
      <c r="AD1630" s="528"/>
      <c r="AE1630" s="528"/>
      <c r="AF1630" s="528"/>
      <c r="AG1630" s="528"/>
      <c r="AH1630" s="528"/>
      <c r="AI1630" s="529" t="s">
        <v>2054</v>
      </c>
      <c r="AJ1630" s="529" t="s">
        <v>2054</v>
      </c>
      <c r="AK1630" s="523" t="s">
        <v>4817</v>
      </c>
      <c r="AL1630" s="523" t="s">
        <v>4820</v>
      </c>
    </row>
    <row r="1631" spans="1:38" ht="33">
      <c r="A1631" s="518" t="str">
        <f t="shared" si="25"/>
        <v>A04AS194-00005 Finishing Work Exterior/Interior Finish Work Rigid Insulation     for Exposed Wall Structure of Cable Room w/ Accessories  50mm≤THK&lt;75mm</v>
      </c>
      <c r="B1631" s="523" t="s">
        <v>4822</v>
      </c>
      <c r="C1631" s="523"/>
      <c r="D1631" s="524" t="s">
        <v>3559</v>
      </c>
      <c r="E1631" s="525" t="s">
        <v>3560</v>
      </c>
      <c r="F1631" s="524" t="s">
        <v>2500</v>
      </c>
      <c r="G1631" s="525" t="s">
        <v>4560</v>
      </c>
      <c r="H1631" s="524" t="s">
        <v>4814</v>
      </c>
      <c r="I1631" s="525" t="s">
        <v>4661</v>
      </c>
      <c r="J1631" s="524" t="s">
        <v>1924</v>
      </c>
      <c r="K1631" s="527"/>
      <c r="L1631" s="524" t="s">
        <v>1924</v>
      </c>
      <c r="M1631" s="527"/>
      <c r="N1631" s="524" t="s">
        <v>1924</v>
      </c>
      <c r="O1631" s="527"/>
      <c r="P1631" s="524" t="s">
        <v>1924</v>
      </c>
      <c r="Q1631" s="527"/>
      <c r="R1631" s="524" t="s">
        <v>2086</v>
      </c>
      <c r="S1631" s="527" t="s">
        <v>4821</v>
      </c>
      <c r="T1631" s="524" t="s">
        <v>2958</v>
      </c>
      <c r="U1631" s="527" t="s">
        <v>3946</v>
      </c>
      <c r="V1631" s="524" t="s">
        <v>1924</v>
      </c>
      <c r="W1631" s="527"/>
      <c r="X1631" s="524" t="s">
        <v>1992</v>
      </c>
      <c r="Y1631" s="527" t="s">
        <v>3626</v>
      </c>
      <c r="Z1631" s="528"/>
      <c r="AA1631" s="528" t="s">
        <v>1029</v>
      </c>
      <c r="AB1631" s="528"/>
      <c r="AC1631" s="528"/>
      <c r="AD1631" s="528"/>
      <c r="AE1631" s="528"/>
      <c r="AF1631" s="528"/>
      <c r="AG1631" s="528"/>
      <c r="AH1631" s="528"/>
      <c r="AI1631" s="529" t="s">
        <v>2054</v>
      </c>
      <c r="AJ1631" s="529" t="s">
        <v>2054</v>
      </c>
      <c r="AK1631" s="523" t="s">
        <v>4817</v>
      </c>
      <c r="AL1631" s="523" t="s">
        <v>4822</v>
      </c>
    </row>
    <row r="1632" spans="1:38" ht="33">
      <c r="A1632" s="518" t="str">
        <f t="shared" si="25"/>
        <v>A04AS194-00006 Finishing Work Exterior/Interior Finish Work Rigid Insulation     for Exposed Wall Structure of Cable Room w/ Accessories  75mm≤THK</v>
      </c>
      <c r="B1632" s="523" t="s">
        <v>4823</v>
      </c>
      <c r="C1632" s="523"/>
      <c r="D1632" s="524" t="s">
        <v>3559</v>
      </c>
      <c r="E1632" s="525" t="s">
        <v>3560</v>
      </c>
      <c r="F1632" s="524" t="s">
        <v>2500</v>
      </c>
      <c r="G1632" s="525" t="s">
        <v>4560</v>
      </c>
      <c r="H1632" s="524" t="s">
        <v>4814</v>
      </c>
      <c r="I1632" s="525" t="s">
        <v>4815</v>
      </c>
      <c r="J1632" s="524" t="s">
        <v>1924</v>
      </c>
      <c r="K1632" s="527"/>
      <c r="L1632" s="524" t="s">
        <v>1924</v>
      </c>
      <c r="M1632" s="527"/>
      <c r="N1632" s="524" t="s">
        <v>1924</v>
      </c>
      <c r="O1632" s="527"/>
      <c r="P1632" s="524" t="s">
        <v>1924</v>
      </c>
      <c r="Q1632" s="527"/>
      <c r="R1632" s="524" t="s">
        <v>2086</v>
      </c>
      <c r="S1632" s="527" t="s">
        <v>4821</v>
      </c>
      <c r="T1632" s="524" t="s">
        <v>2958</v>
      </c>
      <c r="U1632" s="527" t="s">
        <v>3946</v>
      </c>
      <c r="V1632" s="524" t="s">
        <v>1924</v>
      </c>
      <c r="W1632" s="527"/>
      <c r="X1632" s="524" t="s">
        <v>2874</v>
      </c>
      <c r="Y1632" s="527" t="s">
        <v>4575</v>
      </c>
      <c r="Z1632" s="528"/>
      <c r="AA1632" s="528" t="s">
        <v>1029</v>
      </c>
      <c r="AB1632" s="528"/>
      <c r="AC1632" s="528"/>
      <c r="AD1632" s="528"/>
      <c r="AE1632" s="528"/>
      <c r="AF1632" s="528"/>
      <c r="AG1632" s="528"/>
      <c r="AH1632" s="528"/>
      <c r="AI1632" s="529" t="s">
        <v>2054</v>
      </c>
      <c r="AJ1632" s="529" t="s">
        <v>2054</v>
      </c>
      <c r="AK1632" s="523" t="s">
        <v>4817</v>
      </c>
      <c r="AL1632" s="523" t="s">
        <v>4823</v>
      </c>
    </row>
    <row r="1633" spans="1:38" ht="33">
      <c r="A1633" s="518" t="str">
        <f t="shared" si="25"/>
        <v xml:space="preserve">A04AS195-00001 Finishing Work Exterior/Interior Finish Work Pre-Fabricated Canopy Steel Canopy     w/ Supporting Frame, Accessories  </v>
      </c>
      <c r="B1633" s="523" t="s">
        <v>4824</v>
      </c>
      <c r="C1633" s="523"/>
      <c r="D1633" s="524" t="s">
        <v>3559</v>
      </c>
      <c r="E1633" s="525" t="s">
        <v>3560</v>
      </c>
      <c r="F1633" s="524" t="s">
        <v>2500</v>
      </c>
      <c r="G1633" s="525" t="s">
        <v>4560</v>
      </c>
      <c r="H1633" s="524" t="s">
        <v>4825</v>
      </c>
      <c r="I1633" s="525" t="s">
        <v>4826</v>
      </c>
      <c r="J1633" s="524" t="s">
        <v>4827</v>
      </c>
      <c r="K1633" s="527" t="s">
        <v>4828</v>
      </c>
      <c r="L1633" s="524" t="s">
        <v>1924</v>
      </c>
      <c r="M1633" s="527"/>
      <c r="N1633" s="524" t="s">
        <v>1924</v>
      </c>
      <c r="O1633" s="527"/>
      <c r="P1633" s="524" t="s">
        <v>1924</v>
      </c>
      <c r="Q1633" s="527"/>
      <c r="R1633" s="524" t="s">
        <v>1924</v>
      </c>
      <c r="S1633" s="527"/>
      <c r="T1633" s="524" t="s">
        <v>2679</v>
      </c>
      <c r="U1633" s="527" t="s">
        <v>4829</v>
      </c>
      <c r="V1633" s="524" t="s">
        <v>1924</v>
      </c>
      <c r="W1633" s="527"/>
      <c r="X1633" s="524" t="s">
        <v>1924</v>
      </c>
      <c r="Y1633" s="527"/>
      <c r="Z1633" s="528"/>
      <c r="AA1633" s="528" t="s">
        <v>4830</v>
      </c>
      <c r="AB1633" s="528"/>
      <c r="AC1633" s="528"/>
      <c r="AD1633" s="528"/>
      <c r="AE1633" s="528"/>
      <c r="AF1633" s="528"/>
      <c r="AG1633" s="528"/>
      <c r="AH1633" s="528"/>
      <c r="AI1633" s="529" t="s">
        <v>2538</v>
      </c>
      <c r="AJ1633" s="529" t="s">
        <v>2538</v>
      </c>
      <c r="AK1633" s="523" t="s">
        <v>4831</v>
      </c>
      <c r="AL1633" s="523" t="s">
        <v>4824</v>
      </c>
    </row>
    <row r="1634" spans="1:38" ht="33">
      <c r="A1634" s="518" t="str">
        <f t="shared" si="25"/>
        <v xml:space="preserve">A04AS195-00002 Finishing Work Exterior/Interior Finish Work Pre-Fabricated Canopy Stainless Steel Canopy     w/ Supporting Frame, Accessories  </v>
      </c>
      <c r="B1634" s="523" t="s">
        <v>4832</v>
      </c>
      <c r="C1634" s="523"/>
      <c r="D1634" s="524" t="s">
        <v>3559</v>
      </c>
      <c r="E1634" s="525" t="s">
        <v>3560</v>
      </c>
      <c r="F1634" s="524" t="s">
        <v>2500</v>
      </c>
      <c r="G1634" s="525" t="s">
        <v>4560</v>
      </c>
      <c r="H1634" s="524" t="s">
        <v>4825</v>
      </c>
      <c r="I1634" s="525" t="s">
        <v>4826</v>
      </c>
      <c r="J1634" s="524" t="s">
        <v>4833</v>
      </c>
      <c r="K1634" s="527" t="s">
        <v>4834</v>
      </c>
      <c r="L1634" s="524" t="s">
        <v>1924</v>
      </c>
      <c r="M1634" s="527"/>
      <c r="N1634" s="524" t="s">
        <v>1924</v>
      </c>
      <c r="O1634" s="527"/>
      <c r="P1634" s="524" t="s">
        <v>1924</v>
      </c>
      <c r="Q1634" s="527"/>
      <c r="R1634" s="524" t="s">
        <v>1924</v>
      </c>
      <c r="S1634" s="527"/>
      <c r="T1634" s="524" t="s">
        <v>2679</v>
      </c>
      <c r="U1634" s="527" t="s">
        <v>4829</v>
      </c>
      <c r="V1634" s="524" t="s">
        <v>1924</v>
      </c>
      <c r="W1634" s="527"/>
      <c r="X1634" s="524" t="s">
        <v>1924</v>
      </c>
      <c r="Y1634" s="527"/>
      <c r="Z1634" s="528"/>
      <c r="AA1634" s="528" t="s">
        <v>4830</v>
      </c>
      <c r="AB1634" s="528"/>
      <c r="AC1634" s="528"/>
      <c r="AD1634" s="528"/>
      <c r="AE1634" s="528"/>
      <c r="AF1634" s="528"/>
      <c r="AG1634" s="528"/>
      <c r="AH1634" s="528"/>
      <c r="AI1634" s="529" t="s">
        <v>2538</v>
      </c>
      <c r="AJ1634" s="529" t="s">
        <v>2538</v>
      </c>
      <c r="AK1634" s="523" t="s">
        <v>4831</v>
      </c>
      <c r="AL1634" s="523" t="s">
        <v>4832</v>
      </c>
    </row>
    <row r="1635" spans="1:38" ht="33">
      <c r="A1635" s="518" t="str">
        <f t="shared" si="25"/>
        <v xml:space="preserve">A04AS195-00003 Finishing Work Exterior/Interior Finish Work Pre-Fabricated Canopy Aluminum Canopy     w/ Supporting Frame, Accessories  </v>
      </c>
      <c r="B1635" s="523" t="s">
        <v>4835</v>
      </c>
      <c r="C1635" s="523"/>
      <c r="D1635" s="524" t="s">
        <v>3559</v>
      </c>
      <c r="E1635" s="525" t="s">
        <v>3560</v>
      </c>
      <c r="F1635" s="524" t="s">
        <v>2500</v>
      </c>
      <c r="G1635" s="525" t="s">
        <v>4560</v>
      </c>
      <c r="H1635" s="524" t="s">
        <v>4825</v>
      </c>
      <c r="I1635" s="525" t="s">
        <v>4826</v>
      </c>
      <c r="J1635" s="524" t="s">
        <v>4836</v>
      </c>
      <c r="K1635" s="527" t="s">
        <v>4837</v>
      </c>
      <c r="L1635" s="524" t="s">
        <v>1924</v>
      </c>
      <c r="M1635" s="527"/>
      <c r="N1635" s="524" t="s">
        <v>1924</v>
      </c>
      <c r="O1635" s="527"/>
      <c r="P1635" s="524" t="s">
        <v>1924</v>
      </c>
      <c r="Q1635" s="527"/>
      <c r="R1635" s="524" t="s">
        <v>1924</v>
      </c>
      <c r="S1635" s="527"/>
      <c r="T1635" s="524" t="s">
        <v>2679</v>
      </c>
      <c r="U1635" s="527" t="s">
        <v>4829</v>
      </c>
      <c r="V1635" s="524" t="s">
        <v>1924</v>
      </c>
      <c r="W1635" s="527"/>
      <c r="X1635" s="524" t="s">
        <v>1924</v>
      </c>
      <c r="Y1635" s="527"/>
      <c r="Z1635" s="528"/>
      <c r="AA1635" s="528" t="s">
        <v>4830</v>
      </c>
      <c r="AB1635" s="528"/>
      <c r="AC1635" s="528"/>
      <c r="AD1635" s="528"/>
      <c r="AE1635" s="528"/>
      <c r="AF1635" s="528"/>
      <c r="AG1635" s="528"/>
      <c r="AH1635" s="528"/>
      <c r="AI1635" s="529" t="s">
        <v>2538</v>
      </c>
      <c r="AJ1635" s="529" t="s">
        <v>2538</v>
      </c>
      <c r="AK1635" s="523" t="s">
        <v>4831</v>
      </c>
      <c r="AL1635" s="523" t="s">
        <v>4835</v>
      </c>
    </row>
    <row r="1636" spans="1:38" ht="33">
      <c r="A1636" s="518" t="str">
        <f t="shared" si="25"/>
        <v xml:space="preserve">A04AS195-00004 Finishing Work Exterior/Interior Finish Work Pre-Fabricated Canopy Polycarbonate Canopy     w/ Supporting Frame, Accessories  </v>
      </c>
      <c r="B1636" s="523" t="s">
        <v>4838</v>
      </c>
      <c r="C1636" s="523"/>
      <c r="D1636" s="524" t="s">
        <v>3559</v>
      </c>
      <c r="E1636" s="525" t="s">
        <v>3560</v>
      </c>
      <c r="F1636" s="524" t="s">
        <v>2500</v>
      </c>
      <c r="G1636" s="525" t="s">
        <v>4560</v>
      </c>
      <c r="H1636" s="524" t="s">
        <v>4825</v>
      </c>
      <c r="I1636" s="525" t="s">
        <v>4826</v>
      </c>
      <c r="J1636" s="524" t="s">
        <v>4839</v>
      </c>
      <c r="K1636" s="527" t="s">
        <v>4840</v>
      </c>
      <c r="L1636" s="524" t="s">
        <v>1924</v>
      </c>
      <c r="M1636" s="527"/>
      <c r="N1636" s="524" t="s">
        <v>1924</v>
      </c>
      <c r="O1636" s="527"/>
      <c r="P1636" s="524" t="s">
        <v>1924</v>
      </c>
      <c r="Q1636" s="527"/>
      <c r="R1636" s="524" t="s">
        <v>1924</v>
      </c>
      <c r="S1636" s="527"/>
      <c r="T1636" s="524" t="s">
        <v>2679</v>
      </c>
      <c r="U1636" s="527" t="s">
        <v>4829</v>
      </c>
      <c r="V1636" s="524" t="s">
        <v>1924</v>
      </c>
      <c r="W1636" s="527"/>
      <c r="X1636" s="524" t="s">
        <v>1924</v>
      </c>
      <c r="Y1636" s="527"/>
      <c r="Z1636" s="528"/>
      <c r="AA1636" s="528" t="s">
        <v>4830</v>
      </c>
      <c r="AB1636" s="528"/>
      <c r="AC1636" s="528"/>
      <c r="AD1636" s="528"/>
      <c r="AE1636" s="528"/>
      <c r="AF1636" s="528"/>
      <c r="AG1636" s="528"/>
      <c r="AH1636" s="528"/>
      <c r="AI1636" s="529" t="s">
        <v>2538</v>
      </c>
      <c r="AJ1636" s="529" t="s">
        <v>2538</v>
      </c>
      <c r="AK1636" s="523" t="s">
        <v>4831</v>
      </c>
      <c r="AL1636" s="523" t="s">
        <v>4838</v>
      </c>
    </row>
    <row r="1637" spans="1:38" ht="33">
      <c r="A1637" s="518" t="str">
        <f t="shared" si="25"/>
        <v xml:space="preserve">A04AS195-00005 Finishing Work Exterior/Interior Finish Work Pre-Fabricated Canopy GRP Canopy     w/ Supporting Frame, Accessories  </v>
      </c>
      <c r="B1637" s="523" t="s">
        <v>4841</v>
      </c>
      <c r="C1637" s="523"/>
      <c r="D1637" s="524" t="s">
        <v>3559</v>
      </c>
      <c r="E1637" s="525" t="s">
        <v>3560</v>
      </c>
      <c r="F1637" s="524" t="s">
        <v>2500</v>
      </c>
      <c r="G1637" s="525" t="s">
        <v>4560</v>
      </c>
      <c r="H1637" s="524" t="s">
        <v>4825</v>
      </c>
      <c r="I1637" s="525" t="s">
        <v>4826</v>
      </c>
      <c r="J1637" s="524" t="s">
        <v>4842</v>
      </c>
      <c r="K1637" s="527" t="s">
        <v>4843</v>
      </c>
      <c r="L1637" s="524" t="s">
        <v>1924</v>
      </c>
      <c r="M1637" s="527"/>
      <c r="N1637" s="524" t="s">
        <v>1924</v>
      </c>
      <c r="O1637" s="527"/>
      <c r="P1637" s="524" t="s">
        <v>1924</v>
      </c>
      <c r="Q1637" s="527"/>
      <c r="R1637" s="524" t="s">
        <v>1924</v>
      </c>
      <c r="S1637" s="527"/>
      <c r="T1637" s="524" t="s">
        <v>2679</v>
      </c>
      <c r="U1637" s="527" t="s">
        <v>4829</v>
      </c>
      <c r="V1637" s="524" t="s">
        <v>1924</v>
      </c>
      <c r="W1637" s="527"/>
      <c r="X1637" s="524" t="s">
        <v>1924</v>
      </c>
      <c r="Y1637" s="527"/>
      <c r="Z1637" s="528"/>
      <c r="AA1637" s="528" t="s">
        <v>4830</v>
      </c>
      <c r="AB1637" s="528"/>
      <c r="AC1637" s="528"/>
      <c r="AD1637" s="528"/>
      <c r="AE1637" s="528"/>
      <c r="AF1637" s="528"/>
      <c r="AG1637" s="528"/>
      <c r="AH1637" s="528"/>
      <c r="AI1637" s="529" t="s">
        <v>2538</v>
      </c>
      <c r="AJ1637" s="529" t="s">
        <v>2538</v>
      </c>
      <c r="AK1637" s="523" t="s">
        <v>4831</v>
      </c>
      <c r="AL1637" s="523" t="s">
        <v>4841</v>
      </c>
    </row>
    <row r="1638" spans="1:38" ht="33">
      <c r="A1638" s="518" t="str">
        <f t="shared" si="25"/>
        <v xml:space="preserve">A04AS195-00006 Finishing Work Exterior/Interior Finish Work Pre-Fabricated Canopy Steel Canopy (Continuous Type)     along Walkway, w/ Supporting Frame, Accessories  </v>
      </c>
      <c r="B1638" s="523" t="s">
        <v>4844</v>
      </c>
      <c r="C1638" s="523"/>
      <c r="D1638" s="524" t="s">
        <v>3559</v>
      </c>
      <c r="E1638" s="525" t="s">
        <v>3560</v>
      </c>
      <c r="F1638" s="524" t="s">
        <v>2500</v>
      </c>
      <c r="G1638" s="525" t="s">
        <v>4560</v>
      </c>
      <c r="H1638" s="524" t="s">
        <v>4825</v>
      </c>
      <c r="I1638" s="525" t="s">
        <v>4826</v>
      </c>
      <c r="J1638" s="524" t="s">
        <v>4845</v>
      </c>
      <c r="K1638" s="527" t="s">
        <v>4846</v>
      </c>
      <c r="L1638" s="524" t="s">
        <v>1924</v>
      </c>
      <c r="M1638" s="527"/>
      <c r="N1638" s="524" t="s">
        <v>1924</v>
      </c>
      <c r="O1638" s="527"/>
      <c r="P1638" s="524" t="s">
        <v>1924</v>
      </c>
      <c r="Q1638" s="527"/>
      <c r="R1638" s="524" t="s">
        <v>1924</v>
      </c>
      <c r="S1638" s="527"/>
      <c r="T1638" s="524" t="s">
        <v>2682</v>
      </c>
      <c r="U1638" s="527" t="s">
        <v>4847</v>
      </c>
      <c r="V1638" s="524" t="s">
        <v>1924</v>
      </c>
      <c r="W1638" s="527"/>
      <c r="X1638" s="524" t="s">
        <v>1924</v>
      </c>
      <c r="Y1638" s="527"/>
      <c r="Z1638" s="528"/>
      <c r="AA1638" s="528" t="s">
        <v>4848</v>
      </c>
      <c r="AB1638" s="528"/>
      <c r="AC1638" s="528"/>
      <c r="AD1638" s="528"/>
      <c r="AE1638" s="528"/>
      <c r="AF1638" s="528"/>
      <c r="AG1638" s="528"/>
      <c r="AH1638" s="528"/>
      <c r="AI1638" s="529" t="s">
        <v>2538</v>
      </c>
      <c r="AJ1638" s="529" t="s">
        <v>2091</v>
      </c>
      <c r="AK1638" s="523" t="s">
        <v>4831</v>
      </c>
      <c r="AL1638" s="523" t="s">
        <v>4844</v>
      </c>
    </row>
    <row r="1639" spans="1:38" ht="33">
      <c r="A1639" s="518" t="str">
        <f t="shared" si="25"/>
        <v xml:space="preserve">A04AS195-00007 Finishing Work Exterior/Interior Finish Work Pre-Fabricated Canopy Polycarbonate Canopy (Continuous Type)     along Walkway, w/ Supporting Frame, Accessories  </v>
      </c>
      <c r="B1639" s="523" t="s">
        <v>4849</v>
      </c>
      <c r="C1639" s="523"/>
      <c r="D1639" s="524" t="s">
        <v>3559</v>
      </c>
      <c r="E1639" s="525" t="s">
        <v>3560</v>
      </c>
      <c r="F1639" s="524" t="s">
        <v>2500</v>
      </c>
      <c r="G1639" s="525" t="s">
        <v>4560</v>
      </c>
      <c r="H1639" s="524" t="s">
        <v>4825</v>
      </c>
      <c r="I1639" s="525" t="s">
        <v>4826</v>
      </c>
      <c r="J1639" s="524" t="s">
        <v>4850</v>
      </c>
      <c r="K1639" s="527" t="s">
        <v>4851</v>
      </c>
      <c r="L1639" s="524" t="s">
        <v>1924</v>
      </c>
      <c r="M1639" s="527"/>
      <c r="N1639" s="524" t="s">
        <v>1924</v>
      </c>
      <c r="O1639" s="527"/>
      <c r="P1639" s="524" t="s">
        <v>1924</v>
      </c>
      <c r="Q1639" s="527"/>
      <c r="R1639" s="524" t="s">
        <v>1924</v>
      </c>
      <c r="S1639" s="527"/>
      <c r="T1639" s="524" t="s">
        <v>2682</v>
      </c>
      <c r="U1639" s="527" t="s">
        <v>4847</v>
      </c>
      <c r="V1639" s="524" t="s">
        <v>1924</v>
      </c>
      <c r="W1639" s="527"/>
      <c r="X1639" s="524" t="s">
        <v>1924</v>
      </c>
      <c r="Y1639" s="527"/>
      <c r="Z1639" s="528"/>
      <c r="AA1639" s="528" t="s">
        <v>4848</v>
      </c>
      <c r="AB1639" s="528"/>
      <c r="AC1639" s="528"/>
      <c r="AD1639" s="528"/>
      <c r="AE1639" s="528"/>
      <c r="AF1639" s="528"/>
      <c r="AG1639" s="528"/>
      <c r="AH1639" s="528"/>
      <c r="AI1639" s="529" t="s">
        <v>2538</v>
      </c>
      <c r="AJ1639" s="529" t="s">
        <v>2091</v>
      </c>
      <c r="AK1639" s="523" t="s">
        <v>4831</v>
      </c>
      <c r="AL1639" s="523" t="s">
        <v>4849</v>
      </c>
    </row>
    <row r="1640" spans="1:38" ht="33">
      <c r="A1640" s="518" t="str">
        <f t="shared" si="25"/>
        <v xml:space="preserve">A04AS195-00008 Finishing Work Exterior/Interior Finish Work Pre-Fabricated Canopy Steel Canopy (Rounded Type)     w/ Supporting Frame, Accessories  </v>
      </c>
      <c r="B1640" s="523" t="s">
        <v>4852</v>
      </c>
      <c r="C1640" s="523"/>
      <c r="D1640" s="524" t="s">
        <v>3559</v>
      </c>
      <c r="E1640" s="525" t="s">
        <v>3560</v>
      </c>
      <c r="F1640" s="524" t="s">
        <v>2500</v>
      </c>
      <c r="G1640" s="525" t="s">
        <v>4560</v>
      </c>
      <c r="H1640" s="524" t="s">
        <v>4825</v>
      </c>
      <c r="I1640" s="525" t="s">
        <v>4826</v>
      </c>
      <c r="J1640" s="524" t="s">
        <v>4853</v>
      </c>
      <c r="K1640" s="527" t="s">
        <v>4854</v>
      </c>
      <c r="L1640" s="524" t="s">
        <v>1924</v>
      </c>
      <c r="M1640" s="527"/>
      <c r="N1640" s="524" t="s">
        <v>1924</v>
      </c>
      <c r="O1640" s="527"/>
      <c r="P1640" s="524" t="s">
        <v>1924</v>
      </c>
      <c r="Q1640" s="527"/>
      <c r="R1640" s="524" t="s">
        <v>1924</v>
      </c>
      <c r="S1640" s="527"/>
      <c r="T1640" s="524" t="s">
        <v>2679</v>
      </c>
      <c r="U1640" s="527" t="s">
        <v>4829</v>
      </c>
      <c r="V1640" s="524" t="s">
        <v>1924</v>
      </c>
      <c r="W1640" s="527"/>
      <c r="X1640" s="524" t="s">
        <v>1924</v>
      </c>
      <c r="Y1640" s="527"/>
      <c r="Z1640" s="528"/>
      <c r="AA1640" s="528" t="s">
        <v>4855</v>
      </c>
      <c r="AB1640" s="528"/>
      <c r="AC1640" s="528"/>
      <c r="AD1640" s="528"/>
      <c r="AE1640" s="528"/>
      <c r="AF1640" s="528"/>
      <c r="AG1640" s="528"/>
      <c r="AH1640" s="528"/>
      <c r="AI1640" s="555" t="s">
        <v>1446</v>
      </c>
      <c r="AJ1640" s="555" t="s">
        <v>1446</v>
      </c>
      <c r="AK1640" s="523" t="s">
        <v>4831</v>
      </c>
      <c r="AL1640" s="523" t="s">
        <v>4852</v>
      </c>
    </row>
    <row r="1641" spans="1:38" ht="33">
      <c r="A1641" s="518" t="str">
        <f t="shared" si="25"/>
        <v xml:space="preserve">A04AS195-00009 Finishing Work Exterior/Interior Finish Work Pre-Fabricated Canopy Stainless Steel Canopy (Rounded Type)     w/ Supporting Frame, Accessories  </v>
      </c>
      <c r="B1641" s="523" t="s">
        <v>4856</v>
      </c>
      <c r="C1641" s="523"/>
      <c r="D1641" s="524" t="s">
        <v>3559</v>
      </c>
      <c r="E1641" s="525" t="s">
        <v>3560</v>
      </c>
      <c r="F1641" s="524" t="s">
        <v>2500</v>
      </c>
      <c r="G1641" s="525" t="s">
        <v>4560</v>
      </c>
      <c r="H1641" s="524" t="s">
        <v>4825</v>
      </c>
      <c r="I1641" s="525" t="s">
        <v>4826</v>
      </c>
      <c r="J1641" s="524" t="s">
        <v>4857</v>
      </c>
      <c r="K1641" s="527" t="s">
        <v>4858</v>
      </c>
      <c r="L1641" s="524" t="s">
        <v>1924</v>
      </c>
      <c r="M1641" s="527"/>
      <c r="N1641" s="524" t="s">
        <v>1924</v>
      </c>
      <c r="O1641" s="527"/>
      <c r="P1641" s="524" t="s">
        <v>1924</v>
      </c>
      <c r="Q1641" s="527"/>
      <c r="R1641" s="524" t="s">
        <v>1924</v>
      </c>
      <c r="S1641" s="527"/>
      <c r="T1641" s="524" t="s">
        <v>2679</v>
      </c>
      <c r="U1641" s="527" t="s">
        <v>4829</v>
      </c>
      <c r="V1641" s="524" t="s">
        <v>1924</v>
      </c>
      <c r="W1641" s="527"/>
      <c r="X1641" s="524" t="s">
        <v>1924</v>
      </c>
      <c r="Y1641" s="527"/>
      <c r="Z1641" s="528"/>
      <c r="AA1641" s="528" t="s">
        <v>4855</v>
      </c>
      <c r="AB1641" s="528"/>
      <c r="AC1641" s="528"/>
      <c r="AD1641" s="528"/>
      <c r="AE1641" s="528"/>
      <c r="AF1641" s="528"/>
      <c r="AG1641" s="528"/>
      <c r="AH1641" s="528"/>
      <c r="AI1641" s="555" t="s">
        <v>1446</v>
      </c>
      <c r="AJ1641" s="555" t="s">
        <v>1446</v>
      </c>
      <c r="AK1641" s="523" t="s">
        <v>4831</v>
      </c>
      <c r="AL1641" s="523" t="s">
        <v>4856</v>
      </c>
    </row>
    <row r="1642" spans="1:38" ht="33">
      <c r="A1642" s="518" t="str">
        <f t="shared" si="25"/>
        <v xml:space="preserve">A04AS195-00010 Finishing Work Exterior/Interior Finish Work Pre-Fabricated Canopy Aluminum Canopy (Rounded Type)     w/ Supporting Frame, Accessories  </v>
      </c>
      <c r="B1642" s="523" t="s">
        <v>4859</v>
      </c>
      <c r="C1642" s="523"/>
      <c r="D1642" s="524" t="s">
        <v>3559</v>
      </c>
      <c r="E1642" s="525" t="s">
        <v>3560</v>
      </c>
      <c r="F1642" s="524" t="s">
        <v>2500</v>
      </c>
      <c r="G1642" s="525" t="s">
        <v>4560</v>
      </c>
      <c r="H1642" s="524" t="s">
        <v>4825</v>
      </c>
      <c r="I1642" s="525" t="s">
        <v>4826</v>
      </c>
      <c r="J1642" s="524" t="s">
        <v>4860</v>
      </c>
      <c r="K1642" s="527" t="s">
        <v>4861</v>
      </c>
      <c r="L1642" s="524" t="s">
        <v>1924</v>
      </c>
      <c r="M1642" s="527"/>
      <c r="N1642" s="524" t="s">
        <v>1924</v>
      </c>
      <c r="O1642" s="527"/>
      <c r="P1642" s="524" t="s">
        <v>1924</v>
      </c>
      <c r="Q1642" s="527"/>
      <c r="R1642" s="524" t="s">
        <v>1924</v>
      </c>
      <c r="S1642" s="527"/>
      <c r="T1642" s="524" t="s">
        <v>2679</v>
      </c>
      <c r="U1642" s="527" t="s">
        <v>4829</v>
      </c>
      <c r="V1642" s="524" t="s">
        <v>1924</v>
      </c>
      <c r="W1642" s="527"/>
      <c r="X1642" s="524" t="s">
        <v>1924</v>
      </c>
      <c r="Y1642" s="527"/>
      <c r="Z1642" s="528"/>
      <c r="AA1642" s="528" t="s">
        <v>4855</v>
      </c>
      <c r="AB1642" s="528"/>
      <c r="AC1642" s="528"/>
      <c r="AD1642" s="528"/>
      <c r="AE1642" s="528"/>
      <c r="AF1642" s="528"/>
      <c r="AG1642" s="528"/>
      <c r="AH1642" s="528"/>
      <c r="AI1642" s="555" t="s">
        <v>1446</v>
      </c>
      <c r="AJ1642" s="555" t="s">
        <v>1446</v>
      </c>
      <c r="AK1642" s="523" t="s">
        <v>4831</v>
      </c>
      <c r="AL1642" s="523" t="s">
        <v>4859</v>
      </c>
    </row>
    <row r="1643" spans="1:38" ht="33">
      <c r="A1643" s="518" t="str">
        <f t="shared" si="25"/>
        <v xml:space="preserve">A04AS195-00011 Finishing Work Exterior/Interior Finish Work Pre-Fabricated Canopy Polycarbonate Canopy (Rounded Type)     w/ Supporting Frame, Accessories  </v>
      </c>
      <c r="B1643" s="523" t="s">
        <v>4862</v>
      </c>
      <c r="C1643" s="523"/>
      <c r="D1643" s="524" t="s">
        <v>3559</v>
      </c>
      <c r="E1643" s="525" t="s">
        <v>3560</v>
      </c>
      <c r="F1643" s="524" t="s">
        <v>2500</v>
      </c>
      <c r="G1643" s="525" t="s">
        <v>4560</v>
      </c>
      <c r="H1643" s="524" t="s">
        <v>4825</v>
      </c>
      <c r="I1643" s="525" t="s">
        <v>4826</v>
      </c>
      <c r="J1643" s="524" t="s">
        <v>4863</v>
      </c>
      <c r="K1643" s="527" t="s">
        <v>4864</v>
      </c>
      <c r="L1643" s="524" t="s">
        <v>1924</v>
      </c>
      <c r="M1643" s="527"/>
      <c r="N1643" s="524" t="s">
        <v>1924</v>
      </c>
      <c r="O1643" s="527"/>
      <c r="P1643" s="524" t="s">
        <v>1924</v>
      </c>
      <c r="Q1643" s="527"/>
      <c r="R1643" s="524" t="s">
        <v>1924</v>
      </c>
      <c r="S1643" s="527"/>
      <c r="T1643" s="524" t="s">
        <v>2679</v>
      </c>
      <c r="U1643" s="527" t="s">
        <v>4829</v>
      </c>
      <c r="V1643" s="524" t="s">
        <v>1924</v>
      </c>
      <c r="W1643" s="527"/>
      <c r="X1643" s="524" t="s">
        <v>1924</v>
      </c>
      <c r="Y1643" s="527"/>
      <c r="Z1643" s="528"/>
      <c r="AA1643" s="528" t="s">
        <v>4855</v>
      </c>
      <c r="AB1643" s="528"/>
      <c r="AC1643" s="528"/>
      <c r="AD1643" s="528"/>
      <c r="AE1643" s="528"/>
      <c r="AF1643" s="528"/>
      <c r="AG1643" s="528"/>
      <c r="AH1643" s="528"/>
      <c r="AI1643" s="555" t="s">
        <v>1446</v>
      </c>
      <c r="AJ1643" s="555" t="s">
        <v>1446</v>
      </c>
      <c r="AK1643" s="523" t="s">
        <v>4831</v>
      </c>
      <c r="AL1643" s="523" t="s">
        <v>4862</v>
      </c>
    </row>
    <row r="1644" spans="1:38" ht="33">
      <c r="A1644" s="518" t="str">
        <f t="shared" si="25"/>
        <v xml:space="preserve">A04AS195-00012 Finishing Work Exterior/Interior Finish Work Pre-Fabricated Canopy GRP Canopy (Rounded Type)     w/ Supporting Frame, Accessories  </v>
      </c>
      <c r="B1644" s="523" t="s">
        <v>4865</v>
      </c>
      <c r="C1644" s="523"/>
      <c r="D1644" s="524" t="s">
        <v>3559</v>
      </c>
      <c r="E1644" s="525" t="s">
        <v>3560</v>
      </c>
      <c r="F1644" s="524" t="s">
        <v>2500</v>
      </c>
      <c r="G1644" s="525" t="s">
        <v>4560</v>
      </c>
      <c r="H1644" s="524" t="s">
        <v>4825</v>
      </c>
      <c r="I1644" s="525" t="s">
        <v>4826</v>
      </c>
      <c r="J1644" s="524" t="s">
        <v>4866</v>
      </c>
      <c r="K1644" s="527" t="s">
        <v>4867</v>
      </c>
      <c r="L1644" s="524" t="s">
        <v>1924</v>
      </c>
      <c r="M1644" s="527"/>
      <c r="N1644" s="524" t="s">
        <v>1924</v>
      </c>
      <c r="O1644" s="527"/>
      <c r="P1644" s="524" t="s">
        <v>1924</v>
      </c>
      <c r="Q1644" s="527"/>
      <c r="R1644" s="524" t="s">
        <v>1924</v>
      </c>
      <c r="S1644" s="527"/>
      <c r="T1644" s="524" t="s">
        <v>2679</v>
      </c>
      <c r="U1644" s="527" t="s">
        <v>4829</v>
      </c>
      <c r="V1644" s="524" t="s">
        <v>1924</v>
      </c>
      <c r="W1644" s="527"/>
      <c r="X1644" s="524" t="s">
        <v>1924</v>
      </c>
      <c r="Y1644" s="527"/>
      <c r="Z1644" s="528"/>
      <c r="AA1644" s="528" t="s">
        <v>4855</v>
      </c>
      <c r="AB1644" s="528"/>
      <c r="AC1644" s="528"/>
      <c r="AD1644" s="528"/>
      <c r="AE1644" s="528"/>
      <c r="AF1644" s="528"/>
      <c r="AG1644" s="528"/>
      <c r="AH1644" s="528"/>
      <c r="AI1644" s="529" t="s">
        <v>2538</v>
      </c>
      <c r="AJ1644" s="529" t="s">
        <v>2538</v>
      </c>
      <c r="AK1644" s="523" t="s">
        <v>4831</v>
      </c>
      <c r="AL1644" s="523" t="s">
        <v>4865</v>
      </c>
    </row>
    <row r="1645" spans="1:38" ht="33">
      <c r="A1645" s="518" t="str">
        <f t="shared" si="25"/>
        <v xml:space="preserve">A04AS196-00001 Finishing Work Exterior/Interior Finish Work Custom-Made Canopy for Main Entrance Steel Canopy     w/ Supporting Frame, Accessories, Lighting Fixtures  </v>
      </c>
      <c r="B1645" s="523" t="s">
        <v>4868</v>
      </c>
      <c r="C1645" s="523"/>
      <c r="D1645" s="524" t="s">
        <v>3559</v>
      </c>
      <c r="E1645" s="525" t="s">
        <v>3560</v>
      </c>
      <c r="F1645" s="524" t="s">
        <v>2500</v>
      </c>
      <c r="G1645" s="525" t="s">
        <v>4560</v>
      </c>
      <c r="H1645" s="524" t="s">
        <v>4869</v>
      </c>
      <c r="I1645" s="525" t="s">
        <v>4870</v>
      </c>
      <c r="J1645" s="524" t="s">
        <v>4827</v>
      </c>
      <c r="K1645" s="527" t="s">
        <v>4828</v>
      </c>
      <c r="L1645" s="524" t="s">
        <v>1924</v>
      </c>
      <c r="M1645" s="527"/>
      <c r="N1645" s="524" t="s">
        <v>1924</v>
      </c>
      <c r="O1645" s="527"/>
      <c r="P1645" s="524" t="s">
        <v>1924</v>
      </c>
      <c r="Q1645" s="527"/>
      <c r="R1645" s="524" t="s">
        <v>1924</v>
      </c>
      <c r="S1645" s="527"/>
      <c r="T1645" s="524" t="s">
        <v>2685</v>
      </c>
      <c r="U1645" s="527" t="s">
        <v>4871</v>
      </c>
      <c r="V1645" s="524" t="s">
        <v>1924</v>
      </c>
      <c r="W1645" s="527"/>
      <c r="X1645" s="524" t="s">
        <v>1924</v>
      </c>
      <c r="Y1645" s="527"/>
      <c r="Z1645" s="528"/>
      <c r="AA1645" s="528" t="s">
        <v>4855</v>
      </c>
      <c r="AB1645" s="528"/>
      <c r="AC1645" s="528"/>
      <c r="AD1645" s="528"/>
      <c r="AE1645" s="528"/>
      <c r="AF1645" s="528"/>
      <c r="AG1645" s="528"/>
      <c r="AH1645" s="528"/>
      <c r="AI1645" s="558" t="s">
        <v>3166</v>
      </c>
      <c r="AJ1645" s="558" t="s">
        <v>3166</v>
      </c>
      <c r="AK1645" s="523" t="s">
        <v>4872</v>
      </c>
      <c r="AL1645" s="523" t="s">
        <v>4868</v>
      </c>
    </row>
    <row r="1646" spans="1:38" ht="33">
      <c r="A1646" s="518" t="str">
        <f t="shared" si="25"/>
        <v xml:space="preserve">A04AS196-00002 Finishing Work Exterior/Interior Finish Work Custom-Made Canopy for Main Entrance Stainless Steel Canopy     w/ Supporting Frame, Accessories, Lighting Fixtures  </v>
      </c>
      <c r="B1646" s="523" t="s">
        <v>4873</v>
      </c>
      <c r="C1646" s="523"/>
      <c r="D1646" s="524" t="s">
        <v>3559</v>
      </c>
      <c r="E1646" s="525" t="s">
        <v>3560</v>
      </c>
      <c r="F1646" s="524" t="s">
        <v>2500</v>
      </c>
      <c r="G1646" s="525" t="s">
        <v>4560</v>
      </c>
      <c r="H1646" s="524" t="s">
        <v>4869</v>
      </c>
      <c r="I1646" s="525" t="s">
        <v>4870</v>
      </c>
      <c r="J1646" s="524" t="s">
        <v>4833</v>
      </c>
      <c r="K1646" s="527" t="s">
        <v>4834</v>
      </c>
      <c r="L1646" s="524" t="s">
        <v>1924</v>
      </c>
      <c r="M1646" s="527"/>
      <c r="N1646" s="524" t="s">
        <v>1924</v>
      </c>
      <c r="O1646" s="527"/>
      <c r="P1646" s="524" t="s">
        <v>1924</v>
      </c>
      <c r="Q1646" s="527"/>
      <c r="R1646" s="524" t="s">
        <v>1924</v>
      </c>
      <c r="S1646" s="527"/>
      <c r="T1646" s="524" t="s">
        <v>2685</v>
      </c>
      <c r="U1646" s="527" t="s">
        <v>4871</v>
      </c>
      <c r="V1646" s="524" t="s">
        <v>1924</v>
      </c>
      <c r="W1646" s="527"/>
      <c r="X1646" s="524" t="s">
        <v>1924</v>
      </c>
      <c r="Y1646" s="527"/>
      <c r="Z1646" s="528"/>
      <c r="AA1646" s="528" t="s">
        <v>4855</v>
      </c>
      <c r="AB1646" s="528"/>
      <c r="AC1646" s="528"/>
      <c r="AD1646" s="528"/>
      <c r="AE1646" s="528"/>
      <c r="AF1646" s="528"/>
      <c r="AG1646" s="528"/>
      <c r="AH1646" s="528"/>
      <c r="AI1646" s="558" t="s">
        <v>3166</v>
      </c>
      <c r="AJ1646" s="558" t="s">
        <v>3166</v>
      </c>
      <c r="AK1646" s="523" t="s">
        <v>4872</v>
      </c>
      <c r="AL1646" s="523" t="s">
        <v>4873</v>
      </c>
    </row>
    <row r="1647" spans="1:38" ht="33">
      <c r="A1647" s="518" t="str">
        <f t="shared" si="25"/>
        <v xml:space="preserve">A04AS196-00003 Finishing Work Exterior/Interior Finish Work Custom-Made Canopy for Main Entrance Aluminum Canopy     w/ Supporting Frame, Accessories, Lighting Fixtures  </v>
      </c>
      <c r="B1647" s="523" t="s">
        <v>4874</v>
      </c>
      <c r="C1647" s="523"/>
      <c r="D1647" s="524" t="s">
        <v>3559</v>
      </c>
      <c r="E1647" s="525" t="s">
        <v>3560</v>
      </c>
      <c r="F1647" s="524" t="s">
        <v>2500</v>
      </c>
      <c r="G1647" s="525" t="s">
        <v>4560</v>
      </c>
      <c r="H1647" s="524" t="s">
        <v>4869</v>
      </c>
      <c r="I1647" s="525" t="s">
        <v>4870</v>
      </c>
      <c r="J1647" s="524" t="s">
        <v>4836</v>
      </c>
      <c r="K1647" s="527" t="s">
        <v>4837</v>
      </c>
      <c r="L1647" s="524" t="s">
        <v>1924</v>
      </c>
      <c r="M1647" s="527"/>
      <c r="N1647" s="524" t="s">
        <v>1924</v>
      </c>
      <c r="O1647" s="527"/>
      <c r="P1647" s="524" t="s">
        <v>1924</v>
      </c>
      <c r="Q1647" s="527"/>
      <c r="R1647" s="524" t="s">
        <v>1924</v>
      </c>
      <c r="S1647" s="527"/>
      <c r="T1647" s="524" t="s">
        <v>2685</v>
      </c>
      <c r="U1647" s="527" t="s">
        <v>4871</v>
      </c>
      <c r="V1647" s="524" t="s">
        <v>1924</v>
      </c>
      <c r="W1647" s="527"/>
      <c r="X1647" s="524" t="s">
        <v>1924</v>
      </c>
      <c r="Y1647" s="527"/>
      <c r="Z1647" s="528"/>
      <c r="AA1647" s="528" t="s">
        <v>4855</v>
      </c>
      <c r="AB1647" s="528"/>
      <c r="AC1647" s="528"/>
      <c r="AD1647" s="528"/>
      <c r="AE1647" s="528"/>
      <c r="AF1647" s="528"/>
      <c r="AG1647" s="528"/>
      <c r="AH1647" s="528"/>
      <c r="AI1647" s="558" t="s">
        <v>3166</v>
      </c>
      <c r="AJ1647" s="558" t="s">
        <v>3166</v>
      </c>
      <c r="AK1647" s="523" t="s">
        <v>4872</v>
      </c>
      <c r="AL1647" s="523" t="s">
        <v>4874</v>
      </c>
    </row>
    <row r="1648" spans="1:38" ht="33">
      <c r="A1648" s="518" t="str">
        <f t="shared" si="25"/>
        <v xml:space="preserve">A04AS197-00001 Finishing Work Exterior/Interior Finish Work Roof Tile Metallic Tile w/ Insulation     w/ Mortar Bond Coat or Adhesive  </v>
      </c>
      <c r="B1648" s="523" t="s">
        <v>4875</v>
      </c>
      <c r="C1648" s="523"/>
      <c r="D1648" s="524" t="s">
        <v>3559</v>
      </c>
      <c r="E1648" s="525" t="s">
        <v>3560</v>
      </c>
      <c r="F1648" s="524" t="s">
        <v>2500</v>
      </c>
      <c r="G1648" s="525" t="s">
        <v>4560</v>
      </c>
      <c r="H1648" s="524" t="s">
        <v>4876</v>
      </c>
      <c r="I1648" s="525" t="s">
        <v>4877</v>
      </c>
      <c r="J1648" s="524" t="s">
        <v>4878</v>
      </c>
      <c r="K1648" s="527" t="s">
        <v>4879</v>
      </c>
      <c r="L1648" s="524" t="s">
        <v>1924</v>
      </c>
      <c r="M1648" s="527"/>
      <c r="N1648" s="524" t="s">
        <v>1924</v>
      </c>
      <c r="O1648" s="527"/>
      <c r="P1648" s="524" t="s">
        <v>1924</v>
      </c>
      <c r="Q1648" s="527"/>
      <c r="R1648" s="524" t="s">
        <v>1924</v>
      </c>
      <c r="S1648" s="527"/>
      <c r="T1648" s="524" t="s">
        <v>2874</v>
      </c>
      <c r="U1648" s="527" t="s">
        <v>3741</v>
      </c>
      <c r="V1648" s="524" t="s">
        <v>1924</v>
      </c>
      <c r="W1648" s="527"/>
      <c r="X1648" s="524" t="s">
        <v>1924</v>
      </c>
      <c r="Y1648" s="527"/>
      <c r="Z1648" s="528"/>
      <c r="AA1648" s="528" t="s">
        <v>1924</v>
      </c>
      <c r="AB1648" s="528"/>
      <c r="AC1648" s="528"/>
      <c r="AD1648" s="528"/>
      <c r="AE1648" s="528"/>
      <c r="AF1648" s="528"/>
      <c r="AG1648" s="528"/>
      <c r="AH1648" s="528"/>
      <c r="AI1648" s="555" t="s">
        <v>2054</v>
      </c>
      <c r="AJ1648" s="555" t="s">
        <v>2054</v>
      </c>
      <c r="AK1648" s="523" t="s">
        <v>4880</v>
      </c>
      <c r="AL1648" s="523" t="s">
        <v>4875</v>
      </c>
    </row>
    <row r="1649" spans="1:38" ht="33">
      <c r="A1649" s="518" t="str">
        <f t="shared" si="25"/>
        <v xml:space="preserve">A04AS197-00002 Finishing Work Exterior/Interior Finish Work Roof Tile Metallic Tile w/o Insulation     w/ Mortar Bond Coat or Adhesive  </v>
      </c>
      <c r="B1649" s="523" t="s">
        <v>4881</v>
      </c>
      <c r="C1649" s="523"/>
      <c r="D1649" s="524" t="s">
        <v>3559</v>
      </c>
      <c r="E1649" s="525" t="s">
        <v>3560</v>
      </c>
      <c r="F1649" s="524" t="s">
        <v>2500</v>
      </c>
      <c r="G1649" s="525" t="s">
        <v>4560</v>
      </c>
      <c r="H1649" s="524" t="s">
        <v>4876</v>
      </c>
      <c r="I1649" s="525" t="s">
        <v>4877</v>
      </c>
      <c r="J1649" s="524" t="s">
        <v>4882</v>
      </c>
      <c r="K1649" s="527" t="s">
        <v>4883</v>
      </c>
      <c r="L1649" s="524" t="s">
        <v>1924</v>
      </c>
      <c r="M1649" s="527"/>
      <c r="N1649" s="524" t="s">
        <v>1924</v>
      </c>
      <c r="O1649" s="527"/>
      <c r="P1649" s="524" t="s">
        <v>1924</v>
      </c>
      <c r="Q1649" s="527"/>
      <c r="R1649" s="524" t="s">
        <v>1924</v>
      </c>
      <c r="S1649" s="527"/>
      <c r="T1649" s="524" t="s">
        <v>2874</v>
      </c>
      <c r="U1649" s="527" t="s">
        <v>3741</v>
      </c>
      <c r="V1649" s="524" t="s">
        <v>1924</v>
      </c>
      <c r="W1649" s="527"/>
      <c r="X1649" s="524" t="s">
        <v>1924</v>
      </c>
      <c r="Y1649" s="527"/>
      <c r="Z1649" s="528"/>
      <c r="AA1649" s="528" t="s">
        <v>1924</v>
      </c>
      <c r="AB1649" s="528"/>
      <c r="AC1649" s="528"/>
      <c r="AD1649" s="528"/>
      <c r="AE1649" s="528"/>
      <c r="AF1649" s="528"/>
      <c r="AG1649" s="528"/>
      <c r="AH1649" s="528"/>
      <c r="AI1649" s="555" t="s">
        <v>2054</v>
      </c>
      <c r="AJ1649" s="555" t="s">
        <v>2054</v>
      </c>
      <c r="AK1649" s="523" t="s">
        <v>4880</v>
      </c>
      <c r="AL1649" s="523" t="s">
        <v>4881</v>
      </c>
    </row>
    <row r="1650" spans="1:38">
      <c r="A1650" s="518" t="str">
        <f t="shared" si="25"/>
        <v xml:space="preserve">A04AS314-00001 Finishing Work Exterior/Interior Finish Work Plywood w/ Fire Retardant Paint        </v>
      </c>
      <c r="B1650" s="523" t="s">
        <v>4884</v>
      </c>
      <c r="C1650" s="523"/>
      <c r="D1650" s="524" t="s">
        <v>3559</v>
      </c>
      <c r="E1650" s="525" t="s">
        <v>3560</v>
      </c>
      <c r="F1650" s="524" t="s">
        <v>2500</v>
      </c>
      <c r="G1650" s="525" t="s">
        <v>4560</v>
      </c>
      <c r="H1650" s="524" t="s">
        <v>4885</v>
      </c>
      <c r="I1650" s="525" t="s">
        <v>4886</v>
      </c>
      <c r="J1650" s="524" t="s">
        <v>1924</v>
      </c>
      <c r="K1650" s="527"/>
      <c r="L1650" s="524" t="s">
        <v>1924</v>
      </c>
      <c r="M1650" s="527"/>
      <c r="N1650" s="524" t="s">
        <v>1924</v>
      </c>
      <c r="O1650" s="527"/>
      <c r="P1650" s="524" t="s">
        <v>1924</v>
      </c>
      <c r="Q1650" s="527"/>
      <c r="R1650" s="524" t="s">
        <v>1924</v>
      </c>
      <c r="S1650" s="527"/>
      <c r="T1650" s="524" t="s">
        <v>1924</v>
      </c>
      <c r="U1650" s="527"/>
      <c r="V1650" s="524" t="s">
        <v>1924</v>
      </c>
      <c r="W1650" s="527"/>
      <c r="X1650" s="524" t="s">
        <v>1924</v>
      </c>
      <c r="Y1650" s="527"/>
      <c r="Z1650" s="528"/>
      <c r="AA1650" s="528" t="s">
        <v>1924</v>
      </c>
      <c r="AB1650" s="528"/>
      <c r="AC1650" s="528"/>
      <c r="AD1650" s="528"/>
      <c r="AE1650" s="528"/>
      <c r="AF1650" s="528"/>
      <c r="AG1650" s="528"/>
      <c r="AH1650" s="528"/>
      <c r="AI1650" s="555" t="s">
        <v>2054</v>
      </c>
      <c r="AJ1650" s="555" t="s">
        <v>2054</v>
      </c>
      <c r="AK1650" s="523" t="s">
        <v>4887</v>
      </c>
      <c r="AL1650" s="523" t="s">
        <v>4884</v>
      </c>
    </row>
    <row r="1651" spans="1:38">
      <c r="A1651" s="518" t="str">
        <f t="shared" si="25"/>
        <v xml:space="preserve">A04AT198-00001 Finishing Work Plastering Work Plastering     for External Masonry Wall   </v>
      </c>
      <c r="B1651" s="523" t="s">
        <v>4888</v>
      </c>
      <c r="C1651" s="523"/>
      <c r="D1651" s="524" t="s">
        <v>3559</v>
      </c>
      <c r="E1651" s="525" t="s">
        <v>3560</v>
      </c>
      <c r="F1651" s="524" t="s">
        <v>4245</v>
      </c>
      <c r="G1651" s="525" t="s">
        <v>4889</v>
      </c>
      <c r="H1651" s="524" t="s">
        <v>4890</v>
      </c>
      <c r="I1651" s="525" t="s">
        <v>4891</v>
      </c>
      <c r="J1651" s="524" t="s">
        <v>1924</v>
      </c>
      <c r="K1651" s="527"/>
      <c r="L1651" s="524" t="s">
        <v>1924</v>
      </c>
      <c r="M1651" s="527"/>
      <c r="N1651" s="524" t="s">
        <v>1924</v>
      </c>
      <c r="O1651" s="527"/>
      <c r="P1651" s="524" t="s">
        <v>1924</v>
      </c>
      <c r="Q1651" s="527"/>
      <c r="R1651" s="524" t="s">
        <v>2094</v>
      </c>
      <c r="S1651" s="527" t="s">
        <v>4892</v>
      </c>
      <c r="T1651" s="524" t="s">
        <v>1924</v>
      </c>
      <c r="U1651" s="527" t="s">
        <v>1924</v>
      </c>
      <c r="V1651" s="524" t="s">
        <v>1924</v>
      </c>
      <c r="W1651" s="527"/>
      <c r="X1651" s="524" t="s">
        <v>1924</v>
      </c>
      <c r="Y1651" s="527"/>
      <c r="Z1651" s="528"/>
      <c r="AA1651" s="528" t="s">
        <v>1029</v>
      </c>
      <c r="AB1651" s="528"/>
      <c r="AC1651" s="528"/>
      <c r="AD1651" s="528"/>
      <c r="AE1651" s="528"/>
      <c r="AF1651" s="528"/>
      <c r="AG1651" s="528"/>
      <c r="AH1651" s="528"/>
      <c r="AI1651" s="529" t="s">
        <v>2054</v>
      </c>
      <c r="AJ1651" s="529" t="s">
        <v>2054</v>
      </c>
      <c r="AK1651" s="523" t="s">
        <v>4893</v>
      </c>
      <c r="AL1651" s="523" t="s">
        <v>4888</v>
      </c>
    </row>
    <row r="1652" spans="1:38">
      <c r="A1652" s="518" t="str">
        <f t="shared" si="25"/>
        <v xml:space="preserve">A04AT198-00002 Finishing Work Plastering Work Plastering     for Internal Masonry Wall   </v>
      </c>
      <c r="B1652" s="523" t="s">
        <v>4894</v>
      </c>
      <c r="C1652" s="523"/>
      <c r="D1652" s="524" t="s">
        <v>3559</v>
      </c>
      <c r="E1652" s="525" t="s">
        <v>3560</v>
      </c>
      <c r="F1652" s="524" t="s">
        <v>4245</v>
      </c>
      <c r="G1652" s="525" t="s">
        <v>4889</v>
      </c>
      <c r="H1652" s="524" t="s">
        <v>4890</v>
      </c>
      <c r="I1652" s="525" t="s">
        <v>4891</v>
      </c>
      <c r="J1652" s="524" t="s">
        <v>1924</v>
      </c>
      <c r="K1652" s="527"/>
      <c r="L1652" s="524" t="s">
        <v>1924</v>
      </c>
      <c r="M1652" s="527"/>
      <c r="N1652" s="524" t="s">
        <v>1924</v>
      </c>
      <c r="O1652" s="527"/>
      <c r="P1652" s="524" t="s">
        <v>1924</v>
      </c>
      <c r="Q1652" s="527"/>
      <c r="R1652" s="524" t="s">
        <v>2097</v>
      </c>
      <c r="S1652" s="527" t="s">
        <v>4895</v>
      </c>
      <c r="T1652" s="524" t="s">
        <v>1924</v>
      </c>
      <c r="U1652" s="527" t="s">
        <v>1924</v>
      </c>
      <c r="V1652" s="524" t="s">
        <v>1924</v>
      </c>
      <c r="W1652" s="527"/>
      <c r="X1652" s="524" t="s">
        <v>1924</v>
      </c>
      <c r="Y1652" s="527"/>
      <c r="Z1652" s="528"/>
      <c r="AA1652" s="528" t="s">
        <v>1029</v>
      </c>
      <c r="AB1652" s="528"/>
      <c r="AC1652" s="528"/>
      <c r="AD1652" s="528"/>
      <c r="AE1652" s="528"/>
      <c r="AF1652" s="528"/>
      <c r="AG1652" s="528"/>
      <c r="AH1652" s="528"/>
      <c r="AI1652" s="529" t="s">
        <v>2054</v>
      </c>
      <c r="AJ1652" s="529" t="s">
        <v>2054</v>
      </c>
      <c r="AK1652" s="523" t="s">
        <v>4893</v>
      </c>
      <c r="AL1652" s="523" t="s">
        <v>4894</v>
      </c>
    </row>
    <row r="1653" spans="1:38">
      <c r="A1653" s="518" t="str">
        <f t="shared" si="25"/>
        <v xml:space="preserve">A04AT198-00003 Finishing Work Plastering Work Plastering     for Exposed Conc. Surface   </v>
      </c>
      <c r="B1653" s="523" t="s">
        <v>4896</v>
      </c>
      <c r="C1653" s="523"/>
      <c r="D1653" s="524" t="s">
        <v>3559</v>
      </c>
      <c r="E1653" s="525" t="s">
        <v>3560</v>
      </c>
      <c r="F1653" s="524" t="s">
        <v>4245</v>
      </c>
      <c r="G1653" s="525" t="s">
        <v>4889</v>
      </c>
      <c r="H1653" s="524" t="s">
        <v>4890</v>
      </c>
      <c r="I1653" s="525" t="s">
        <v>4891</v>
      </c>
      <c r="J1653" s="524" t="s">
        <v>1924</v>
      </c>
      <c r="K1653" s="527"/>
      <c r="L1653" s="524" t="s">
        <v>1924</v>
      </c>
      <c r="M1653" s="527"/>
      <c r="N1653" s="524" t="s">
        <v>1924</v>
      </c>
      <c r="O1653" s="527"/>
      <c r="P1653" s="524" t="s">
        <v>1924</v>
      </c>
      <c r="Q1653" s="527"/>
      <c r="R1653" s="524" t="s">
        <v>2100</v>
      </c>
      <c r="S1653" s="527" t="s">
        <v>4897</v>
      </c>
      <c r="T1653" s="524" t="s">
        <v>1924</v>
      </c>
      <c r="U1653" s="527" t="s">
        <v>1924</v>
      </c>
      <c r="V1653" s="524" t="s">
        <v>1924</v>
      </c>
      <c r="W1653" s="527"/>
      <c r="X1653" s="524" t="s">
        <v>1924</v>
      </c>
      <c r="Y1653" s="527"/>
      <c r="Z1653" s="528"/>
      <c r="AA1653" s="528" t="s">
        <v>1029</v>
      </c>
      <c r="AB1653" s="528"/>
      <c r="AC1653" s="528"/>
      <c r="AD1653" s="528"/>
      <c r="AE1653" s="528"/>
      <c r="AF1653" s="528"/>
      <c r="AG1653" s="528"/>
      <c r="AH1653" s="528"/>
      <c r="AI1653" s="529" t="s">
        <v>2054</v>
      </c>
      <c r="AJ1653" s="529" t="s">
        <v>2054</v>
      </c>
      <c r="AK1653" s="523" t="s">
        <v>4893</v>
      </c>
      <c r="AL1653" s="523" t="s">
        <v>4896</v>
      </c>
    </row>
    <row r="1654" spans="1:38">
      <c r="A1654" s="518" t="str">
        <f t="shared" si="25"/>
        <v>A04AV205-00001 Finishing Work Misc. Work Roof Drain (for Building) Cast Iron Type       DIA=100mm</v>
      </c>
      <c r="B1654" s="523" t="s">
        <v>4898</v>
      </c>
      <c r="C1654" s="523"/>
      <c r="D1654" s="524" t="s">
        <v>3559</v>
      </c>
      <c r="E1654" s="525" t="s">
        <v>3560</v>
      </c>
      <c r="F1654" s="524" t="s">
        <v>4250</v>
      </c>
      <c r="G1654" s="525" t="s">
        <v>4899</v>
      </c>
      <c r="H1654" s="524" t="s">
        <v>4900</v>
      </c>
      <c r="I1654" s="525" t="s">
        <v>4901</v>
      </c>
      <c r="J1654" s="524" t="s">
        <v>4902</v>
      </c>
      <c r="K1654" s="527" t="s">
        <v>4903</v>
      </c>
      <c r="L1654" s="524" t="s">
        <v>1924</v>
      </c>
      <c r="M1654" s="527"/>
      <c r="N1654" s="524" t="s">
        <v>1924</v>
      </c>
      <c r="O1654" s="527"/>
      <c r="P1654" s="524" t="s">
        <v>1924</v>
      </c>
      <c r="Q1654" s="527"/>
      <c r="R1654" s="524" t="s">
        <v>1924</v>
      </c>
      <c r="S1654" s="527"/>
      <c r="T1654" s="524" t="s">
        <v>1924</v>
      </c>
      <c r="U1654" s="527" t="s">
        <v>1924</v>
      </c>
      <c r="V1654" s="524" t="s">
        <v>1924</v>
      </c>
      <c r="W1654" s="527"/>
      <c r="X1654" s="524" t="s">
        <v>3700</v>
      </c>
      <c r="Y1654" s="527" t="s">
        <v>4904</v>
      </c>
      <c r="Z1654" s="528"/>
      <c r="AA1654" s="528" t="s">
        <v>1924</v>
      </c>
      <c r="AB1654" s="528"/>
      <c r="AC1654" s="528"/>
      <c r="AD1654" s="528"/>
      <c r="AE1654" s="528"/>
      <c r="AF1654" s="528"/>
      <c r="AG1654" s="528"/>
      <c r="AH1654" s="528"/>
      <c r="AI1654" s="529" t="s">
        <v>2538</v>
      </c>
      <c r="AJ1654" s="529" t="s">
        <v>2538</v>
      </c>
      <c r="AK1654" s="523" t="s">
        <v>4905</v>
      </c>
      <c r="AL1654" s="523" t="s">
        <v>4898</v>
      </c>
    </row>
    <row r="1655" spans="1:38">
      <c r="A1655" s="518" t="str">
        <f t="shared" si="25"/>
        <v>A04AV205-00002 Finishing Work Misc. Work Roof Drain (for Building) Cast Iron Type       DIA=150mm</v>
      </c>
      <c r="B1655" s="523" t="s">
        <v>4906</v>
      </c>
      <c r="C1655" s="523"/>
      <c r="D1655" s="524" t="s">
        <v>3559</v>
      </c>
      <c r="E1655" s="525" t="s">
        <v>3560</v>
      </c>
      <c r="F1655" s="524" t="s">
        <v>4250</v>
      </c>
      <c r="G1655" s="525" t="s">
        <v>4899</v>
      </c>
      <c r="H1655" s="524" t="s">
        <v>4900</v>
      </c>
      <c r="I1655" s="525" t="s">
        <v>4901</v>
      </c>
      <c r="J1655" s="524" t="s">
        <v>4902</v>
      </c>
      <c r="K1655" s="527" t="s">
        <v>4903</v>
      </c>
      <c r="L1655" s="524" t="s">
        <v>1924</v>
      </c>
      <c r="M1655" s="527"/>
      <c r="N1655" s="524" t="s">
        <v>1924</v>
      </c>
      <c r="O1655" s="527"/>
      <c r="P1655" s="524" t="s">
        <v>1924</v>
      </c>
      <c r="Q1655" s="527"/>
      <c r="R1655" s="524" t="s">
        <v>1924</v>
      </c>
      <c r="S1655" s="527"/>
      <c r="T1655" s="524" t="s">
        <v>1924</v>
      </c>
      <c r="U1655" s="527" t="s">
        <v>1924</v>
      </c>
      <c r="V1655" s="524" t="s">
        <v>1924</v>
      </c>
      <c r="W1655" s="527"/>
      <c r="X1655" s="524" t="s">
        <v>3638</v>
      </c>
      <c r="Y1655" s="527" t="s">
        <v>4907</v>
      </c>
      <c r="Z1655" s="528"/>
      <c r="AA1655" s="528" t="s">
        <v>1924</v>
      </c>
      <c r="AB1655" s="528"/>
      <c r="AC1655" s="528"/>
      <c r="AD1655" s="528"/>
      <c r="AE1655" s="528"/>
      <c r="AF1655" s="528"/>
      <c r="AG1655" s="528"/>
      <c r="AH1655" s="528"/>
      <c r="AI1655" s="529" t="s">
        <v>2538</v>
      </c>
      <c r="AJ1655" s="529" t="s">
        <v>2538</v>
      </c>
      <c r="AK1655" s="523" t="s">
        <v>4905</v>
      </c>
      <c r="AL1655" s="523" t="s">
        <v>4906</v>
      </c>
    </row>
    <row r="1656" spans="1:38">
      <c r="A1656" s="518" t="str">
        <f t="shared" si="25"/>
        <v>A04AV205-00003 Finishing Work Misc. Work Roof Drain (for Building) Cast Iron Type       DIA=200mm</v>
      </c>
      <c r="B1656" s="523" t="s">
        <v>4908</v>
      </c>
      <c r="C1656" s="523"/>
      <c r="D1656" s="524" t="s">
        <v>3559</v>
      </c>
      <c r="E1656" s="525" t="s">
        <v>3560</v>
      </c>
      <c r="F1656" s="524" t="s">
        <v>4250</v>
      </c>
      <c r="G1656" s="525" t="s">
        <v>4899</v>
      </c>
      <c r="H1656" s="524" t="s">
        <v>4900</v>
      </c>
      <c r="I1656" s="525" t="s">
        <v>4901</v>
      </c>
      <c r="J1656" s="524" t="s">
        <v>4902</v>
      </c>
      <c r="K1656" s="527" t="s">
        <v>4903</v>
      </c>
      <c r="L1656" s="524" t="s">
        <v>1924</v>
      </c>
      <c r="M1656" s="527"/>
      <c r="N1656" s="524" t="s">
        <v>1924</v>
      </c>
      <c r="O1656" s="527"/>
      <c r="P1656" s="524" t="s">
        <v>1924</v>
      </c>
      <c r="Q1656" s="527"/>
      <c r="R1656" s="524" t="s">
        <v>1924</v>
      </c>
      <c r="S1656" s="527"/>
      <c r="T1656" s="524" t="s">
        <v>1924</v>
      </c>
      <c r="U1656" s="527" t="s">
        <v>1924</v>
      </c>
      <c r="V1656" s="524" t="s">
        <v>1924</v>
      </c>
      <c r="W1656" s="527"/>
      <c r="X1656" s="524" t="s">
        <v>3705</v>
      </c>
      <c r="Y1656" s="527" t="s">
        <v>4909</v>
      </c>
      <c r="Z1656" s="528"/>
      <c r="AA1656" s="528" t="s">
        <v>1924</v>
      </c>
      <c r="AB1656" s="528"/>
      <c r="AC1656" s="528"/>
      <c r="AD1656" s="528"/>
      <c r="AE1656" s="528"/>
      <c r="AF1656" s="528"/>
      <c r="AG1656" s="528"/>
      <c r="AH1656" s="528"/>
      <c r="AI1656" s="529" t="s">
        <v>2538</v>
      </c>
      <c r="AJ1656" s="529" t="s">
        <v>2538</v>
      </c>
      <c r="AK1656" s="523" t="s">
        <v>4905</v>
      </c>
      <c r="AL1656" s="523" t="s">
        <v>4908</v>
      </c>
    </row>
    <row r="1657" spans="1:38">
      <c r="A1657" s="518" t="str">
        <f t="shared" si="25"/>
        <v>A04AV205-00004 Finishing Work Misc. Work Roof Drain (for Building) Cast Iron Type       DIA=250mm</v>
      </c>
      <c r="B1657" s="523" t="s">
        <v>4910</v>
      </c>
      <c r="C1657" s="523"/>
      <c r="D1657" s="524" t="s">
        <v>3559</v>
      </c>
      <c r="E1657" s="525" t="s">
        <v>3560</v>
      </c>
      <c r="F1657" s="524" t="s">
        <v>4250</v>
      </c>
      <c r="G1657" s="525" t="s">
        <v>4899</v>
      </c>
      <c r="H1657" s="524" t="s">
        <v>4900</v>
      </c>
      <c r="I1657" s="525" t="s">
        <v>4901</v>
      </c>
      <c r="J1657" s="524" t="s">
        <v>4902</v>
      </c>
      <c r="K1657" s="527" t="s">
        <v>4903</v>
      </c>
      <c r="L1657" s="524" t="s">
        <v>1924</v>
      </c>
      <c r="M1657" s="527"/>
      <c r="N1657" s="524" t="s">
        <v>1924</v>
      </c>
      <c r="O1657" s="527"/>
      <c r="P1657" s="524" t="s">
        <v>1924</v>
      </c>
      <c r="Q1657" s="527"/>
      <c r="R1657" s="524" t="s">
        <v>1924</v>
      </c>
      <c r="S1657" s="527"/>
      <c r="T1657" s="524" t="s">
        <v>1924</v>
      </c>
      <c r="U1657" s="527" t="s">
        <v>1924</v>
      </c>
      <c r="V1657" s="524" t="s">
        <v>1924</v>
      </c>
      <c r="W1657" s="527"/>
      <c r="X1657" s="524" t="s">
        <v>1961</v>
      </c>
      <c r="Y1657" s="527" t="s">
        <v>4911</v>
      </c>
      <c r="Z1657" s="528"/>
      <c r="AA1657" s="528" t="s">
        <v>1924</v>
      </c>
      <c r="AB1657" s="528"/>
      <c r="AC1657" s="528"/>
      <c r="AD1657" s="528"/>
      <c r="AE1657" s="528"/>
      <c r="AF1657" s="528"/>
      <c r="AG1657" s="528"/>
      <c r="AH1657" s="528"/>
      <c r="AI1657" s="529" t="s">
        <v>2538</v>
      </c>
      <c r="AJ1657" s="529" t="s">
        <v>2538</v>
      </c>
      <c r="AK1657" s="523" t="s">
        <v>4905</v>
      </c>
      <c r="AL1657" s="523" t="s">
        <v>4910</v>
      </c>
    </row>
    <row r="1658" spans="1:38">
      <c r="A1658" s="518" t="str">
        <f t="shared" si="25"/>
        <v>A04AV205-00005 Finishing Work Misc. Work Roof Drain (for Building) PVC Type       DIA=100mm</v>
      </c>
      <c r="B1658" s="523" t="s">
        <v>4912</v>
      </c>
      <c r="C1658" s="523"/>
      <c r="D1658" s="524" t="s">
        <v>3559</v>
      </c>
      <c r="E1658" s="525" t="s">
        <v>3560</v>
      </c>
      <c r="F1658" s="524" t="s">
        <v>4250</v>
      </c>
      <c r="G1658" s="525" t="s">
        <v>4899</v>
      </c>
      <c r="H1658" s="524" t="s">
        <v>4900</v>
      </c>
      <c r="I1658" s="525" t="s">
        <v>4901</v>
      </c>
      <c r="J1658" s="524" t="s">
        <v>2942</v>
      </c>
      <c r="K1658" s="527" t="s">
        <v>2943</v>
      </c>
      <c r="L1658" s="524" t="s">
        <v>1924</v>
      </c>
      <c r="M1658" s="527"/>
      <c r="N1658" s="524" t="s">
        <v>1924</v>
      </c>
      <c r="O1658" s="527"/>
      <c r="P1658" s="524" t="s">
        <v>1924</v>
      </c>
      <c r="Q1658" s="527"/>
      <c r="R1658" s="524" t="s">
        <v>1924</v>
      </c>
      <c r="S1658" s="527"/>
      <c r="T1658" s="524" t="s">
        <v>1924</v>
      </c>
      <c r="U1658" s="527" t="s">
        <v>1924</v>
      </c>
      <c r="V1658" s="524" t="s">
        <v>1924</v>
      </c>
      <c r="W1658" s="527"/>
      <c r="X1658" s="524" t="s">
        <v>3700</v>
      </c>
      <c r="Y1658" s="527" t="s">
        <v>4904</v>
      </c>
      <c r="Z1658" s="528"/>
      <c r="AA1658" s="528" t="s">
        <v>1924</v>
      </c>
      <c r="AB1658" s="528"/>
      <c r="AC1658" s="528"/>
      <c r="AD1658" s="528"/>
      <c r="AE1658" s="528"/>
      <c r="AF1658" s="528"/>
      <c r="AG1658" s="528"/>
      <c r="AH1658" s="528"/>
      <c r="AI1658" s="529" t="s">
        <v>2538</v>
      </c>
      <c r="AJ1658" s="529" t="s">
        <v>2538</v>
      </c>
      <c r="AK1658" s="523" t="s">
        <v>4905</v>
      </c>
      <c r="AL1658" s="523" t="s">
        <v>4912</v>
      </c>
    </row>
    <row r="1659" spans="1:38">
      <c r="A1659" s="518" t="str">
        <f t="shared" si="25"/>
        <v>A04AV205-00006 Finishing Work Misc. Work Roof Drain (for Building) PVC Type       DIA=150mm</v>
      </c>
      <c r="B1659" s="523" t="s">
        <v>4913</v>
      </c>
      <c r="C1659" s="523"/>
      <c r="D1659" s="524" t="s">
        <v>3559</v>
      </c>
      <c r="E1659" s="525" t="s">
        <v>3560</v>
      </c>
      <c r="F1659" s="524" t="s">
        <v>4250</v>
      </c>
      <c r="G1659" s="525" t="s">
        <v>4899</v>
      </c>
      <c r="H1659" s="524" t="s">
        <v>4900</v>
      </c>
      <c r="I1659" s="525" t="s">
        <v>4901</v>
      </c>
      <c r="J1659" s="524" t="s">
        <v>2942</v>
      </c>
      <c r="K1659" s="527" t="s">
        <v>2943</v>
      </c>
      <c r="L1659" s="524" t="s">
        <v>1924</v>
      </c>
      <c r="M1659" s="527"/>
      <c r="N1659" s="524" t="s">
        <v>1924</v>
      </c>
      <c r="O1659" s="527"/>
      <c r="P1659" s="524" t="s">
        <v>1924</v>
      </c>
      <c r="Q1659" s="527"/>
      <c r="R1659" s="524" t="s">
        <v>1924</v>
      </c>
      <c r="S1659" s="527"/>
      <c r="T1659" s="524" t="s">
        <v>1924</v>
      </c>
      <c r="U1659" s="527" t="s">
        <v>1924</v>
      </c>
      <c r="V1659" s="524" t="s">
        <v>1924</v>
      </c>
      <c r="W1659" s="527"/>
      <c r="X1659" s="524" t="s">
        <v>3638</v>
      </c>
      <c r="Y1659" s="527" t="s">
        <v>4907</v>
      </c>
      <c r="Z1659" s="528"/>
      <c r="AA1659" s="528" t="s">
        <v>1924</v>
      </c>
      <c r="AB1659" s="528"/>
      <c r="AC1659" s="528"/>
      <c r="AD1659" s="528"/>
      <c r="AE1659" s="528"/>
      <c r="AF1659" s="528"/>
      <c r="AG1659" s="528"/>
      <c r="AH1659" s="528"/>
      <c r="AI1659" s="529" t="s">
        <v>2538</v>
      </c>
      <c r="AJ1659" s="529" t="s">
        <v>2538</v>
      </c>
      <c r="AK1659" s="523" t="s">
        <v>4905</v>
      </c>
      <c r="AL1659" s="523" t="s">
        <v>4913</v>
      </c>
    </row>
    <row r="1660" spans="1:38">
      <c r="A1660" s="518" t="str">
        <f t="shared" si="25"/>
        <v>A04AV205-00007 Finishing Work Misc. Work Roof Drain (for Building) PVC Type       DIA=200mm</v>
      </c>
      <c r="B1660" s="523" t="s">
        <v>4914</v>
      </c>
      <c r="C1660" s="523"/>
      <c r="D1660" s="524" t="s">
        <v>3559</v>
      </c>
      <c r="E1660" s="525" t="s">
        <v>3560</v>
      </c>
      <c r="F1660" s="524" t="s">
        <v>4250</v>
      </c>
      <c r="G1660" s="525" t="s">
        <v>4899</v>
      </c>
      <c r="H1660" s="524" t="s">
        <v>4900</v>
      </c>
      <c r="I1660" s="525" t="s">
        <v>4901</v>
      </c>
      <c r="J1660" s="524" t="s">
        <v>2942</v>
      </c>
      <c r="K1660" s="527" t="s">
        <v>2943</v>
      </c>
      <c r="L1660" s="524" t="s">
        <v>1924</v>
      </c>
      <c r="M1660" s="527"/>
      <c r="N1660" s="524" t="s">
        <v>1924</v>
      </c>
      <c r="O1660" s="527"/>
      <c r="P1660" s="524" t="s">
        <v>1924</v>
      </c>
      <c r="Q1660" s="527"/>
      <c r="R1660" s="524" t="s">
        <v>1924</v>
      </c>
      <c r="S1660" s="527"/>
      <c r="T1660" s="524" t="s">
        <v>1924</v>
      </c>
      <c r="U1660" s="527" t="s">
        <v>1924</v>
      </c>
      <c r="V1660" s="524" t="s">
        <v>1924</v>
      </c>
      <c r="W1660" s="527"/>
      <c r="X1660" s="524" t="s">
        <v>3705</v>
      </c>
      <c r="Y1660" s="527" t="s">
        <v>4909</v>
      </c>
      <c r="Z1660" s="528"/>
      <c r="AA1660" s="528" t="s">
        <v>1924</v>
      </c>
      <c r="AB1660" s="528"/>
      <c r="AC1660" s="528"/>
      <c r="AD1660" s="528"/>
      <c r="AE1660" s="528"/>
      <c r="AF1660" s="528"/>
      <c r="AG1660" s="528"/>
      <c r="AH1660" s="528"/>
      <c r="AI1660" s="529" t="s">
        <v>2538</v>
      </c>
      <c r="AJ1660" s="529" t="s">
        <v>2538</v>
      </c>
      <c r="AK1660" s="523" t="s">
        <v>4905</v>
      </c>
      <c r="AL1660" s="523" t="s">
        <v>4914</v>
      </c>
    </row>
    <row r="1661" spans="1:38">
      <c r="A1661" s="518" t="str">
        <f t="shared" si="25"/>
        <v>A04AV205-00008 Finishing Work Misc. Work Roof Drain (for Building) PVC Type       DIA=250mm</v>
      </c>
      <c r="B1661" s="523" t="s">
        <v>4915</v>
      </c>
      <c r="C1661" s="523"/>
      <c r="D1661" s="524" t="s">
        <v>3559</v>
      </c>
      <c r="E1661" s="525" t="s">
        <v>3560</v>
      </c>
      <c r="F1661" s="524" t="s">
        <v>4250</v>
      </c>
      <c r="G1661" s="525" t="s">
        <v>4899</v>
      </c>
      <c r="H1661" s="524" t="s">
        <v>4900</v>
      </c>
      <c r="I1661" s="525" t="s">
        <v>4901</v>
      </c>
      <c r="J1661" s="524" t="s">
        <v>2942</v>
      </c>
      <c r="K1661" s="527" t="s">
        <v>2943</v>
      </c>
      <c r="L1661" s="524" t="s">
        <v>1924</v>
      </c>
      <c r="M1661" s="527"/>
      <c r="N1661" s="524" t="s">
        <v>1924</v>
      </c>
      <c r="O1661" s="527"/>
      <c r="P1661" s="524" t="s">
        <v>1924</v>
      </c>
      <c r="Q1661" s="527"/>
      <c r="R1661" s="524" t="s">
        <v>1924</v>
      </c>
      <c r="S1661" s="527"/>
      <c r="T1661" s="524" t="s">
        <v>1924</v>
      </c>
      <c r="U1661" s="527" t="s">
        <v>1924</v>
      </c>
      <c r="V1661" s="524" t="s">
        <v>1924</v>
      </c>
      <c r="W1661" s="527"/>
      <c r="X1661" s="524" t="s">
        <v>1961</v>
      </c>
      <c r="Y1661" s="527" t="s">
        <v>4911</v>
      </c>
      <c r="Z1661" s="528"/>
      <c r="AA1661" s="528" t="s">
        <v>1924</v>
      </c>
      <c r="AB1661" s="528"/>
      <c r="AC1661" s="528"/>
      <c r="AD1661" s="528"/>
      <c r="AE1661" s="528"/>
      <c r="AF1661" s="528"/>
      <c r="AG1661" s="528"/>
      <c r="AH1661" s="528"/>
      <c r="AI1661" s="529" t="s">
        <v>2538</v>
      </c>
      <c r="AJ1661" s="529" t="s">
        <v>2538</v>
      </c>
      <c r="AK1661" s="523" t="s">
        <v>4905</v>
      </c>
      <c r="AL1661" s="523" t="s">
        <v>4915</v>
      </c>
    </row>
    <row r="1662" spans="1:38">
      <c r="A1662" s="518" t="str">
        <f t="shared" si="25"/>
        <v>A04AV205-00009 Finishing Work Misc. Work Roof Drain (for Building) Stainless Steel Type       DIA=100mm</v>
      </c>
      <c r="B1662" s="523" t="s">
        <v>4916</v>
      </c>
      <c r="C1662" s="523"/>
      <c r="D1662" s="524" t="s">
        <v>3559</v>
      </c>
      <c r="E1662" s="525" t="s">
        <v>3560</v>
      </c>
      <c r="F1662" s="524" t="s">
        <v>4250</v>
      </c>
      <c r="G1662" s="525" t="s">
        <v>4899</v>
      </c>
      <c r="H1662" s="524" t="s">
        <v>4900</v>
      </c>
      <c r="I1662" s="525" t="s">
        <v>4901</v>
      </c>
      <c r="J1662" s="524" t="s">
        <v>2947</v>
      </c>
      <c r="K1662" s="527" t="s">
        <v>2948</v>
      </c>
      <c r="L1662" s="524" t="s">
        <v>1924</v>
      </c>
      <c r="M1662" s="527"/>
      <c r="N1662" s="524" t="s">
        <v>1924</v>
      </c>
      <c r="O1662" s="527"/>
      <c r="P1662" s="524" t="s">
        <v>1924</v>
      </c>
      <c r="Q1662" s="527"/>
      <c r="R1662" s="524" t="s">
        <v>1924</v>
      </c>
      <c r="S1662" s="527"/>
      <c r="T1662" s="524" t="s">
        <v>1924</v>
      </c>
      <c r="U1662" s="527" t="s">
        <v>1924</v>
      </c>
      <c r="V1662" s="524" t="s">
        <v>1924</v>
      </c>
      <c r="W1662" s="527"/>
      <c r="X1662" s="524" t="s">
        <v>3700</v>
      </c>
      <c r="Y1662" s="527" t="s">
        <v>4904</v>
      </c>
      <c r="Z1662" s="528"/>
      <c r="AA1662" s="528" t="s">
        <v>1924</v>
      </c>
      <c r="AB1662" s="528"/>
      <c r="AC1662" s="528"/>
      <c r="AD1662" s="528"/>
      <c r="AE1662" s="528"/>
      <c r="AF1662" s="528"/>
      <c r="AG1662" s="528"/>
      <c r="AH1662" s="528"/>
      <c r="AI1662" s="529" t="s">
        <v>2538</v>
      </c>
      <c r="AJ1662" s="529" t="s">
        <v>2538</v>
      </c>
      <c r="AK1662" s="523" t="s">
        <v>4905</v>
      </c>
      <c r="AL1662" s="523" t="s">
        <v>4916</v>
      </c>
    </row>
    <row r="1663" spans="1:38">
      <c r="A1663" s="518" t="str">
        <f t="shared" si="25"/>
        <v>A04AV205-00010 Finishing Work Misc. Work Roof Drain (for Building) Stainless Steel Type       DIA=150mm</v>
      </c>
      <c r="B1663" s="523" t="s">
        <v>4917</v>
      </c>
      <c r="C1663" s="523"/>
      <c r="D1663" s="524" t="s">
        <v>3559</v>
      </c>
      <c r="E1663" s="525" t="s">
        <v>3560</v>
      </c>
      <c r="F1663" s="524" t="s">
        <v>4250</v>
      </c>
      <c r="G1663" s="525" t="s">
        <v>4899</v>
      </c>
      <c r="H1663" s="524" t="s">
        <v>4900</v>
      </c>
      <c r="I1663" s="525" t="s">
        <v>4901</v>
      </c>
      <c r="J1663" s="524" t="s">
        <v>2947</v>
      </c>
      <c r="K1663" s="527" t="s">
        <v>2948</v>
      </c>
      <c r="L1663" s="524" t="s">
        <v>1924</v>
      </c>
      <c r="M1663" s="527"/>
      <c r="N1663" s="524" t="s">
        <v>1924</v>
      </c>
      <c r="O1663" s="527"/>
      <c r="P1663" s="524" t="s">
        <v>1924</v>
      </c>
      <c r="Q1663" s="527"/>
      <c r="R1663" s="524" t="s">
        <v>1924</v>
      </c>
      <c r="S1663" s="527"/>
      <c r="T1663" s="524" t="s">
        <v>1924</v>
      </c>
      <c r="U1663" s="527" t="s">
        <v>1924</v>
      </c>
      <c r="V1663" s="524" t="s">
        <v>1924</v>
      </c>
      <c r="W1663" s="527"/>
      <c r="X1663" s="524" t="s">
        <v>3638</v>
      </c>
      <c r="Y1663" s="527" t="s">
        <v>4907</v>
      </c>
      <c r="Z1663" s="528"/>
      <c r="AA1663" s="528" t="s">
        <v>1924</v>
      </c>
      <c r="AB1663" s="528"/>
      <c r="AC1663" s="528"/>
      <c r="AD1663" s="528"/>
      <c r="AE1663" s="528"/>
      <c r="AF1663" s="528"/>
      <c r="AG1663" s="528"/>
      <c r="AH1663" s="528"/>
      <c r="AI1663" s="529" t="s">
        <v>2538</v>
      </c>
      <c r="AJ1663" s="529" t="s">
        <v>2538</v>
      </c>
      <c r="AK1663" s="523" t="s">
        <v>4905</v>
      </c>
      <c r="AL1663" s="523" t="s">
        <v>4917</v>
      </c>
    </row>
    <row r="1664" spans="1:38">
      <c r="A1664" s="518" t="str">
        <f t="shared" si="25"/>
        <v>A04AV205-00011 Finishing Work Misc. Work Roof Drain (for Building) Stainless Steel Type       DIA=200mm</v>
      </c>
      <c r="B1664" s="523" t="s">
        <v>4918</v>
      </c>
      <c r="C1664" s="523"/>
      <c r="D1664" s="524" t="s">
        <v>3559</v>
      </c>
      <c r="E1664" s="525" t="s">
        <v>3560</v>
      </c>
      <c r="F1664" s="524" t="s">
        <v>4250</v>
      </c>
      <c r="G1664" s="525" t="s">
        <v>4899</v>
      </c>
      <c r="H1664" s="524" t="s">
        <v>4900</v>
      </c>
      <c r="I1664" s="525" t="s">
        <v>4901</v>
      </c>
      <c r="J1664" s="524" t="s">
        <v>2947</v>
      </c>
      <c r="K1664" s="527" t="s">
        <v>2948</v>
      </c>
      <c r="L1664" s="524" t="s">
        <v>1924</v>
      </c>
      <c r="M1664" s="527"/>
      <c r="N1664" s="524" t="s">
        <v>1924</v>
      </c>
      <c r="O1664" s="527"/>
      <c r="P1664" s="524" t="s">
        <v>1924</v>
      </c>
      <c r="Q1664" s="527"/>
      <c r="R1664" s="524" t="s">
        <v>1924</v>
      </c>
      <c r="S1664" s="527"/>
      <c r="T1664" s="524" t="s">
        <v>1924</v>
      </c>
      <c r="U1664" s="527" t="s">
        <v>1924</v>
      </c>
      <c r="V1664" s="524" t="s">
        <v>1924</v>
      </c>
      <c r="W1664" s="527"/>
      <c r="X1664" s="524" t="s">
        <v>3705</v>
      </c>
      <c r="Y1664" s="527" t="s">
        <v>4909</v>
      </c>
      <c r="Z1664" s="528"/>
      <c r="AA1664" s="528" t="s">
        <v>1924</v>
      </c>
      <c r="AB1664" s="528"/>
      <c r="AC1664" s="528"/>
      <c r="AD1664" s="528"/>
      <c r="AE1664" s="528"/>
      <c r="AF1664" s="528"/>
      <c r="AG1664" s="528"/>
      <c r="AH1664" s="528"/>
      <c r="AI1664" s="529" t="s">
        <v>2538</v>
      </c>
      <c r="AJ1664" s="529" t="s">
        <v>2538</v>
      </c>
      <c r="AK1664" s="523" t="s">
        <v>4905</v>
      </c>
      <c r="AL1664" s="523" t="s">
        <v>4918</v>
      </c>
    </row>
    <row r="1665" spans="1:38">
      <c r="A1665" s="518" t="str">
        <f t="shared" si="25"/>
        <v>A04AV205-00012 Finishing Work Misc. Work Roof Drain (for Building) Stainless Steel Type       DIA=250mm</v>
      </c>
      <c r="B1665" s="523" t="s">
        <v>4919</v>
      </c>
      <c r="C1665" s="523"/>
      <c r="D1665" s="524" t="s">
        <v>3559</v>
      </c>
      <c r="E1665" s="525" t="s">
        <v>3560</v>
      </c>
      <c r="F1665" s="524" t="s">
        <v>4250</v>
      </c>
      <c r="G1665" s="525" t="s">
        <v>4899</v>
      </c>
      <c r="H1665" s="524" t="s">
        <v>4900</v>
      </c>
      <c r="I1665" s="525" t="s">
        <v>4901</v>
      </c>
      <c r="J1665" s="524" t="s">
        <v>2947</v>
      </c>
      <c r="K1665" s="527" t="s">
        <v>2948</v>
      </c>
      <c r="L1665" s="524" t="s">
        <v>1924</v>
      </c>
      <c r="M1665" s="527"/>
      <c r="N1665" s="524" t="s">
        <v>1924</v>
      </c>
      <c r="O1665" s="527"/>
      <c r="P1665" s="524" t="s">
        <v>1924</v>
      </c>
      <c r="Q1665" s="527"/>
      <c r="R1665" s="524" t="s">
        <v>1924</v>
      </c>
      <c r="S1665" s="527"/>
      <c r="T1665" s="524" t="s">
        <v>1924</v>
      </c>
      <c r="U1665" s="527" t="s">
        <v>1924</v>
      </c>
      <c r="V1665" s="524" t="s">
        <v>1924</v>
      </c>
      <c r="W1665" s="527"/>
      <c r="X1665" s="524" t="s">
        <v>1961</v>
      </c>
      <c r="Y1665" s="527" t="s">
        <v>4911</v>
      </c>
      <c r="Z1665" s="528"/>
      <c r="AA1665" s="528" t="s">
        <v>1924</v>
      </c>
      <c r="AB1665" s="528"/>
      <c r="AC1665" s="528"/>
      <c r="AD1665" s="528"/>
      <c r="AE1665" s="528"/>
      <c r="AF1665" s="528"/>
      <c r="AG1665" s="528"/>
      <c r="AH1665" s="528"/>
      <c r="AI1665" s="529" t="s">
        <v>2538</v>
      </c>
      <c r="AJ1665" s="529" t="s">
        <v>2538</v>
      </c>
      <c r="AK1665" s="523" t="s">
        <v>4905</v>
      </c>
      <c r="AL1665" s="523" t="s">
        <v>4919</v>
      </c>
    </row>
    <row r="1666" spans="1:38">
      <c r="A1666" s="518" t="str">
        <f t="shared" si="25"/>
        <v>A04AV206-00001 Finishing Work Misc. Work Roof Drain (for Shelter) Cast Iron Type       DIA=100mm</v>
      </c>
      <c r="B1666" s="523" t="s">
        <v>4920</v>
      </c>
      <c r="C1666" s="523"/>
      <c r="D1666" s="524" t="s">
        <v>3559</v>
      </c>
      <c r="E1666" s="525" t="s">
        <v>3560</v>
      </c>
      <c r="F1666" s="524" t="s">
        <v>4250</v>
      </c>
      <c r="G1666" s="525" t="s">
        <v>4899</v>
      </c>
      <c r="H1666" s="524" t="s">
        <v>4921</v>
      </c>
      <c r="I1666" s="525" t="s">
        <v>4922</v>
      </c>
      <c r="J1666" s="524" t="s">
        <v>4902</v>
      </c>
      <c r="K1666" s="527" t="s">
        <v>4903</v>
      </c>
      <c r="L1666" s="524" t="s">
        <v>1924</v>
      </c>
      <c r="M1666" s="527"/>
      <c r="N1666" s="524" t="s">
        <v>1924</v>
      </c>
      <c r="O1666" s="527"/>
      <c r="P1666" s="524" t="s">
        <v>1924</v>
      </c>
      <c r="Q1666" s="527"/>
      <c r="R1666" s="524" t="s">
        <v>1924</v>
      </c>
      <c r="S1666" s="527"/>
      <c r="T1666" s="524" t="s">
        <v>1924</v>
      </c>
      <c r="U1666" s="527" t="s">
        <v>1924</v>
      </c>
      <c r="V1666" s="524" t="s">
        <v>1924</v>
      </c>
      <c r="W1666" s="527"/>
      <c r="X1666" s="524" t="s">
        <v>3700</v>
      </c>
      <c r="Y1666" s="527" t="s">
        <v>4904</v>
      </c>
      <c r="Z1666" s="528"/>
      <c r="AA1666" s="528" t="s">
        <v>1924</v>
      </c>
      <c r="AB1666" s="528"/>
      <c r="AC1666" s="528"/>
      <c r="AD1666" s="528"/>
      <c r="AE1666" s="528"/>
      <c r="AF1666" s="528"/>
      <c r="AG1666" s="528"/>
      <c r="AH1666" s="528"/>
      <c r="AI1666" s="529" t="s">
        <v>2538</v>
      </c>
      <c r="AJ1666" s="529" t="s">
        <v>2538</v>
      </c>
      <c r="AK1666" s="523" t="s">
        <v>4923</v>
      </c>
      <c r="AL1666" s="523" t="s">
        <v>4920</v>
      </c>
    </row>
    <row r="1667" spans="1:38">
      <c r="A1667" s="518" t="str">
        <f t="shared" si="25"/>
        <v>A04AV206-00002 Finishing Work Misc. Work Roof Drain (for Shelter) Cast Iron Type       DIA=150mm</v>
      </c>
      <c r="B1667" s="523" t="s">
        <v>4924</v>
      </c>
      <c r="C1667" s="523"/>
      <c r="D1667" s="524" t="s">
        <v>3559</v>
      </c>
      <c r="E1667" s="525" t="s">
        <v>3560</v>
      </c>
      <c r="F1667" s="524" t="s">
        <v>4250</v>
      </c>
      <c r="G1667" s="525" t="s">
        <v>4899</v>
      </c>
      <c r="H1667" s="524" t="s">
        <v>4921</v>
      </c>
      <c r="I1667" s="525" t="s">
        <v>4922</v>
      </c>
      <c r="J1667" s="524" t="s">
        <v>4902</v>
      </c>
      <c r="K1667" s="527" t="s">
        <v>4903</v>
      </c>
      <c r="L1667" s="524" t="s">
        <v>1924</v>
      </c>
      <c r="M1667" s="527"/>
      <c r="N1667" s="524" t="s">
        <v>1924</v>
      </c>
      <c r="O1667" s="527"/>
      <c r="P1667" s="524" t="s">
        <v>1924</v>
      </c>
      <c r="Q1667" s="527"/>
      <c r="R1667" s="524" t="s">
        <v>1924</v>
      </c>
      <c r="S1667" s="527"/>
      <c r="T1667" s="524" t="s">
        <v>1924</v>
      </c>
      <c r="U1667" s="527" t="s">
        <v>1924</v>
      </c>
      <c r="V1667" s="524" t="s">
        <v>1924</v>
      </c>
      <c r="W1667" s="527"/>
      <c r="X1667" s="524" t="s">
        <v>3638</v>
      </c>
      <c r="Y1667" s="527" t="s">
        <v>4907</v>
      </c>
      <c r="Z1667" s="528"/>
      <c r="AA1667" s="528" t="s">
        <v>1924</v>
      </c>
      <c r="AB1667" s="528"/>
      <c r="AC1667" s="528"/>
      <c r="AD1667" s="528"/>
      <c r="AE1667" s="528"/>
      <c r="AF1667" s="528"/>
      <c r="AG1667" s="528"/>
      <c r="AH1667" s="528"/>
      <c r="AI1667" s="529" t="s">
        <v>2538</v>
      </c>
      <c r="AJ1667" s="529" t="s">
        <v>2538</v>
      </c>
      <c r="AK1667" s="523" t="s">
        <v>4923</v>
      </c>
      <c r="AL1667" s="523" t="s">
        <v>4924</v>
      </c>
    </row>
    <row r="1668" spans="1:38">
      <c r="A1668" s="518" t="str">
        <f t="shared" si="25"/>
        <v>A04AV206-00003 Finishing Work Misc. Work Roof Drain (for Shelter) Cast Iron Type       DIA=200mm</v>
      </c>
      <c r="B1668" s="523" t="s">
        <v>4925</v>
      </c>
      <c r="C1668" s="523"/>
      <c r="D1668" s="524" t="s">
        <v>3559</v>
      </c>
      <c r="E1668" s="525" t="s">
        <v>3560</v>
      </c>
      <c r="F1668" s="524" t="s">
        <v>4250</v>
      </c>
      <c r="G1668" s="525" t="s">
        <v>4899</v>
      </c>
      <c r="H1668" s="524" t="s">
        <v>4921</v>
      </c>
      <c r="I1668" s="525" t="s">
        <v>4922</v>
      </c>
      <c r="J1668" s="524" t="s">
        <v>4902</v>
      </c>
      <c r="K1668" s="527" t="s">
        <v>4903</v>
      </c>
      <c r="L1668" s="524" t="s">
        <v>1924</v>
      </c>
      <c r="M1668" s="527"/>
      <c r="N1668" s="524" t="s">
        <v>1924</v>
      </c>
      <c r="O1668" s="527"/>
      <c r="P1668" s="524" t="s">
        <v>1924</v>
      </c>
      <c r="Q1668" s="527"/>
      <c r="R1668" s="524" t="s">
        <v>1924</v>
      </c>
      <c r="S1668" s="527"/>
      <c r="T1668" s="524" t="s">
        <v>1924</v>
      </c>
      <c r="U1668" s="527" t="s">
        <v>1924</v>
      </c>
      <c r="V1668" s="524" t="s">
        <v>1924</v>
      </c>
      <c r="W1668" s="527"/>
      <c r="X1668" s="524" t="s">
        <v>3705</v>
      </c>
      <c r="Y1668" s="527" t="s">
        <v>4909</v>
      </c>
      <c r="Z1668" s="528"/>
      <c r="AA1668" s="528" t="s">
        <v>1924</v>
      </c>
      <c r="AB1668" s="528"/>
      <c r="AC1668" s="528"/>
      <c r="AD1668" s="528"/>
      <c r="AE1668" s="528"/>
      <c r="AF1668" s="528"/>
      <c r="AG1668" s="528"/>
      <c r="AH1668" s="528"/>
      <c r="AI1668" s="529" t="s">
        <v>2538</v>
      </c>
      <c r="AJ1668" s="529" t="s">
        <v>2538</v>
      </c>
      <c r="AK1668" s="523" t="s">
        <v>4923</v>
      </c>
      <c r="AL1668" s="523" t="s">
        <v>4925</v>
      </c>
    </row>
    <row r="1669" spans="1:38">
      <c r="A1669" s="518" t="str">
        <f t="shared" si="25"/>
        <v>A04AV206-00004 Finishing Work Misc. Work Roof Drain (for Shelter) Cast Iron Type       DIA=250mm</v>
      </c>
      <c r="B1669" s="523" t="s">
        <v>4926</v>
      </c>
      <c r="C1669" s="523"/>
      <c r="D1669" s="524" t="s">
        <v>3559</v>
      </c>
      <c r="E1669" s="525" t="s">
        <v>3560</v>
      </c>
      <c r="F1669" s="524" t="s">
        <v>4250</v>
      </c>
      <c r="G1669" s="525" t="s">
        <v>4899</v>
      </c>
      <c r="H1669" s="524" t="s">
        <v>4921</v>
      </c>
      <c r="I1669" s="525" t="s">
        <v>4922</v>
      </c>
      <c r="J1669" s="524" t="s">
        <v>4902</v>
      </c>
      <c r="K1669" s="527" t="s">
        <v>4903</v>
      </c>
      <c r="L1669" s="524" t="s">
        <v>1924</v>
      </c>
      <c r="M1669" s="527"/>
      <c r="N1669" s="524" t="s">
        <v>1924</v>
      </c>
      <c r="O1669" s="527"/>
      <c r="P1669" s="524" t="s">
        <v>1924</v>
      </c>
      <c r="Q1669" s="527"/>
      <c r="R1669" s="524" t="s">
        <v>1924</v>
      </c>
      <c r="S1669" s="527"/>
      <c r="T1669" s="524" t="s">
        <v>1924</v>
      </c>
      <c r="U1669" s="527" t="s">
        <v>1924</v>
      </c>
      <c r="V1669" s="524" t="s">
        <v>1924</v>
      </c>
      <c r="W1669" s="527"/>
      <c r="X1669" s="524" t="s">
        <v>1961</v>
      </c>
      <c r="Y1669" s="527" t="s">
        <v>4911</v>
      </c>
      <c r="Z1669" s="528"/>
      <c r="AA1669" s="528" t="s">
        <v>1924</v>
      </c>
      <c r="AB1669" s="528"/>
      <c r="AC1669" s="528"/>
      <c r="AD1669" s="528"/>
      <c r="AE1669" s="528"/>
      <c r="AF1669" s="528"/>
      <c r="AG1669" s="528"/>
      <c r="AH1669" s="528"/>
      <c r="AI1669" s="529" t="s">
        <v>2538</v>
      </c>
      <c r="AJ1669" s="529" t="s">
        <v>2538</v>
      </c>
      <c r="AK1669" s="523" t="s">
        <v>4923</v>
      </c>
      <c r="AL1669" s="523" t="s">
        <v>4926</v>
      </c>
    </row>
    <row r="1670" spans="1:38">
      <c r="A1670" s="518" t="str">
        <f t="shared" si="25"/>
        <v>A04AV206-00005 Finishing Work Misc. Work Roof Drain (for Shelter) PVC Type       DIA=100mm</v>
      </c>
      <c r="B1670" s="523" t="s">
        <v>4927</v>
      </c>
      <c r="C1670" s="523"/>
      <c r="D1670" s="524" t="s">
        <v>3559</v>
      </c>
      <c r="E1670" s="525" t="s">
        <v>3560</v>
      </c>
      <c r="F1670" s="524" t="s">
        <v>4250</v>
      </c>
      <c r="G1670" s="525" t="s">
        <v>4899</v>
      </c>
      <c r="H1670" s="524" t="s">
        <v>4921</v>
      </c>
      <c r="I1670" s="525" t="s">
        <v>4922</v>
      </c>
      <c r="J1670" s="524" t="s">
        <v>2942</v>
      </c>
      <c r="K1670" s="527" t="s">
        <v>2943</v>
      </c>
      <c r="L1670" s="524" t="s">
        <v>1924</v>
      </c>
      <c r="M1670" s="527"/>
      <c r="N1670" s="524" t="s">
        <v>1924</v>
      </c>
      <c r="O1670" s="527"/>
      <c r="P1670" s="524" t="s">
        <v>1924</v>
      </c>
      <c r="Q1670" s="527"/>
      <c r="R1670" s="524" t="s">
        <v>1924</v>
      </c>
      <c r="S1670" s="527"/>
      <c r="T1670" s="524" t="s">
        <v>1924</v>
      </c>
      <c r="U1670" s="527" t="s">
        <v>1924</v>
      </c>
      <c r="V1670" s="524" t="s">
        <v>1924</v>
      </c>
      <c r="W1670" s="527"/>
      <c r="X1670" s="524" t="s">
        <v>3700</v>
      </c>
      <c r="Y1670" s="527" t="s">
        <v>4904</v>
      </c>
      <c r="Z1670" s="528"/>
      <c r="AA1670" s="528" t="s">
        <v>1924</v>
      </c>
      <c r="AB1670" s="528"/>
      <c r="AC1670" s="528"/>
      <c r="AD1670" s="528"/>
      <c r="AE1670" s="528"/>
      <c r="AF1670" s="528"/>
      <c r="AG1670" s="528"/>
      <c r="AH1670" s="528"/>
      <c r="AI1670" s="529" t="s">
        <v>2538</v>
      </c>
      <c r="AJ1670" s="529" t="s">
        <v>2538</v>
      </c>
      <c r="AK1670" s="523" t="s">
        <v>4923</v>
      </c>
      <c r="AL1670" s="523" t="s">
        <v>4927</v>
      </c>
    </row>
    <row r="1671" spans="1:38">
      <c r="A1671" s="518" t="str">
        <f t="shared" si="25"/>
        <v>A04AV206-00006 Finishing Work Misc. Work Roof Drain (for Shelter) PVC Type       DIA=150mm</v>
      </c>
      <c r="B1671" s="523" t="s">
        <v>4928</v>
      </c>
      <c r="C1671" s="523"/>
      <c r="D1671" s="524" t="s">
        <v>3559</v>
      </c>
      <c r="E1671" s="525" t="s">
        <v>3560</v>
      </c>
      <c r="F1671" s="524" t="s">
        <v>4250</v>
      </c>
      <c r="G1671" s="525" t="s">
        <v>4899</v>
      </c>
      <c r="H1671" s="524" t="s">
        <v>4921</v>
      </c>
      <c r="I1671" s="525" t="s">
        <v>4922</v>
      </c>
      <c r="J1671" s="524" t="s">
        <v>2942</v>
      </c>
      <c r="K1671" s="527" t="s">
        <v>2943</v>
      </c>
      <c r="L1671" s="524" t="s">
        <v>1924</v>
      </c>
      <c r="M1671" s="527"/>
      <c r="N1671" s="524" t="s">
        <v>1924</v>
      </c>
      <c r="O1671" s="527"/>
      <c r="P1671" s="524" t="s">
        <v>1924</v>
      </c>
      <c r="Q1671" s="527"/>
      <c r="R1671" s="524" t="s">
        <v>1924</v>
      </c>
      <c r="S1671" s="527"/>
      <c r="T1671" s="524" t="s">
        <v>1924</v>
      </c>
      <c r="U1671" s="527" t="s">
        <v>1924</v>
      </c>
      <c r="V1671" s="524" t="s">
        <v>1924</v>
      </c>
      <c r="W1671" s="527"/>
      <c r="X1671" s="524" t="s">
        <v>3638</v>
      </c>
      <c r="Y1671" s="527" t="s">
        <v>4907</v>
      </c>
      <c r="Z1671" s="528"/>
      <c r="AA1671" s="528" t="s">
        <v>1924</v>
      </c>
      <c r="AB1671" s="528"/>
      <c r="AC1671" s="528"/>
      <c r="AD1671" s="528"/>
      <c r="AE1671" s="528"/>
      <c r="AF1671" s="528"/>
      <c r="AG1671" s="528"/>
      <c r="AH1671" s="528"/>
      <c r="AI1671" s="529" t="s">
        <v>2538</v>
      </c>
      <c r="AJ1671" s="529" t="s">
        <v>2538</v>
      </c>
      <c r="AK1671" s="523" t="s">
        <v>4923</v>
      </c>
      <c r="AL1671" s="523" t="s">
        <v>4928</v>
      </c>
    </row>
    <row r="1672" spans="1:38">
      <c r="A1672" s="518" t="str">
        <f t="shared" ref="A1672:A1735" si="26">B1672&amp;" "&amp;E1672&amp;" "&amp;G1672&amp;" "&amp;I1672&amp;" "&amp;K1672&amp;" "&amp;M1672&amp;" "&amp;O1672&amp;" "&amp;Q1672&amp;" "&amp;S1672&amp;" "&amp;U1672&amp;" "&amp;W1672&amp;" "&amp;Y1672</f>
        <v>A04AV206-00007 Finishing Work Misc. Work Roof Drain (for Shelter) PVC Type       DIA=200mm</v>
      </c>
      <c r="B1672" s="523" t="s">
        <v>4929</v>
      </c>
      <c r="C1672" s="523"/>
      <c r="D1672" s="524" t="s">
        <v>3559</v>
      </c>
      <c r="E1672" s="525" t="s">
        <v>3560</v>
      </c>
      <c r="F1672" s="524" t="s">
        <v>4250</v>
      </c>
      <c r="G1672" s="525" t="s">
        <v>4899</v>
      </c>
      <c r="H1672" s="524" t="s">
        <v>4921</v>
      </c>
      <c r="I1672" s="525" t="s">
        <v>4922</v>
      </c>
      <c r="J1672" s="524" t="s">
        <v>2942</v>
      </c>
      <c r="K1672" s="527" t="s">
        <v>2943</v>
      </c>
      <c r="L1672" s="524" t="s">
        <v>1924</v>
      </c>
      <c r="M1672" s="527"/>
      <c r="N1672" s="524" t="s">
        <v>1924</v>
      </c>
      <c r="O1672" s="527"/>
      <c r="P1672" s="524" t="s">
        <v>1924</v>
      </c>
      <c r="Q1672" s="527"/>
      <c r="R1672" s="524" t="s">
        <v>1924</v>
      </c>
      <c r="S1672" s="527"/>
      <c r="T1672" s="524" t="s">
        <v>1924</v>
      </c>
      <c r="U1672" s="527" t="s">
        <v>1924</v>
      </c>
      <c r="V1672" s="524" t="s">
        <v>1924</v>
      </c>
      <c r="W1672" s="527"/>
      <c r="X1672" s="524" t="s">
        <v>3705</v>
      </c>
      <c r="Y1672" s="527" t="s">
        <v>4909</v>
      </c>
      <c r="Z1672" s="528"/>
      <c r="AA1672" s="528" t="s">
        <v>1924</v>
      </c>
      <c r="AB1672" s="528"/>
      <c r="AC1672" s="528"/>
      <c r="AD1672" s="528"/>
      <c r="AE1672" s="528"/>
      <c r="AF1672" s="528"/>
      <c r="AG1672" s="528"/>
      <c r="AH1672" s="528"/>
      <c r="AI1672" s="529" t="s">
        <v>2538</v>
      </c>
      <c r="AJ1672" s="529" t="s">
        <v>2538</v>
      </c>
      <c r="AK1672" s="523" t="s">
        <v>4923</v>
      </c>
      <c r="AL1672" s="523" t="s">
        <v>4929</v>
      </c>
    </row>
    <row r="1673" spans="1:38">
      <c r="A1673" s="518" t="str">
        <f t="shared" si="26"/>
        <v>A04AV206-00008 Finishing Work Misc. Work Roof Drain (for Shelter) PVC Type       DIA=250mm</v>
      </c>
      <c r="B1673" s="523" t="s">
        <v>4930</v>
      </c>
      <c r="C1673" s="523"/>
      <c r="D1673" s="524" t="s">
        <v>3559</v>
      </c>
      <c r="E1673" s="525" t="s">
        <v>3560</v>
      </c>
      <c r="F1673" s="524" t="s">
        <v>4250</v>
      </c>
      <c r="G1673" s="525" t="s">
        <v>4899</v>
      </c>
      <c r="H1673" s="524" t="s">
        <v>4921</v>
      </c>
      <c r="I1673" s="525" t="s">
        <v>4922</v>
      </c>
      <c r="J1673" s="524" t="s">
        <v>2942</v>
      </c>
      <c r="K1673" s="527" t="s">
        <v>2943</v>
      </c>
      <c r="L1673" s="524" t="s">
        <v>1924</v>
      </c>
      <c r="M1673" s="527"/>
      <c r="N1673" s="524" t="s">
        <v>1924</v>
      </c>
      <c r="O1673" s="527"/>
      <c r="P1673" s="524" t="s">
        <v>1924</v>
      </c>
      <c r="Q1673" s="527"/>
      <c r="R1673" s="524" t="s">
        <v>1924</v>
      </c>
      <c r="S1673" s="527"/>
      <c r="T1673" s="524" t="s">
        <v>1924</v>
      </c>
      <c r="U1673" s="527" t="s">
        <v>1924</v>
      </c>
      <c r="V1673" s="524" t="s">
        <v>1924</v>
      </c>
      <c r="W1673" s="527"/>
      <c r="X1673" s="524" t="s">
        <v>1961</v>
      </c>
      <c r="Y1673" s="527" t="s">
        <v>4911</v>
      </c>
      <c r="Z1673" s="528"/>
      <c r="AA1673" s="528" t="s">
        <v>1924</v>
      </c>
      <c r="AB1673" s="528"/>
      <c r="AC1673" s="528"/>
      <c r="AD1673" s="528"/>
      <c r="AE1673" s="528"/>
      <c r="AF1673" s="528"/>
      <c r="AG1673" s="528"/>
      <c r="AH1673" s="528"/>
      <c r="AI1673" s="529" t="s">
        <v>2538</v>
      </c>
      <c r="AJ1673" s="529" t="s">
        <v>2538</v>
      </c>
      <c r="AK1673" s="523" t="s">
        <v>4923</v>
      </c>
      <c r="AL1673" s="523" t="s">
        <v>4930</v>
      </c>
    </row>
    <row r="1674" spans="1:38">
      <c r="A1674" s="518" t="str">
        <f t="shared" si="26"/>
        <v>A04AV206-00009 Finishing Work Misc. Work Roof Drain (for Shelter) Stainless Steel Type       DIA=100mm</v>
      </c>
      <c r="B1674" s="523" t="s">
        <v>4931</v>
      </c>
      <c r="C1674" s="523"/>
      <c r="D1674" s="524" t="s">
        <v>3559</v>
      </c>
      <c r="E1674" s="525" t="s">
        <v>3560</v>
      </c>
      <c r="F1674" s="524" t="s">
        <v>4250</v>
      </c>
      <c r="G1674" s="525" t="s">
        <v>4899</v>
      </c>
      <c r="H1674" s="524" t="s">
        <v>4921</v>
      </c>
      <c r="I1674" s="525" t="s">
        <v>4922</v>
      </c>
      <c r="J1674" s="524" t="s">
        <v>2947</v>
      </c>
      <c r="K1674" s="527" t="s">
        <v>2948</v>
      </c>
      <c r="L1674" s="524" t="s">
        <v>1924</v>
      </c>
      <c r="M1674" s="527"/>
      <c r="N1674" s="524" t="s">
        <v>1924</v>
      </c>
      <c r="O1674" s="527"/>
      <c r="P1674" s="524" t="s">
        <v>1924</v>
      </c>
      <c r="Q1674" s="527"/>
      <c r="R1674" s="524" t="s">
        <v>1924</v>
      </c>
      <c r="S1674" s="527"/>
      <c r="T1674" s="524" t="s">
        <v>1924</v>
      </c>
      <c r="U1674" s="527" t="s">
        <v>1924</v>
      </c>
      <c r="V1674" s="524" t="s">
        <v>1924</v>
      </c>
      <c r="W1674" s="527"/>
      <c r="X1674" s="524" t="s">
        <v>3700</v>
      </c>
      <c r="Y1674" s="527" t="s">
        <v>4904</v>
      </c>
      <c r="Z1674" s="528"/>
      <c r="AA1674" s="528" t="s">
        <v>1924</v>
      </c>
      <c r="AB1674" s="528"/>
      <c r="AC1674" s="528"/>
      <c r="AD1674" s="528"/>
      <c r="AE1674" s="528"/>
      <c r="AF1674" s="528"/>
      <c r="AG1674" s="528"/>
      <c r="AH1674" s="528"/>
      <c r="AI1674" s="529" t="s">
        <v>2538</v>
      </c>
      <c r="AJ1674" s="529" t="s">
        <v>2538</v>
      </c>
      <c r="AK1674" s="523" t="s">
        <v>4923</v>
      </c>
      <c r="AL1674" s="523" t="s">
        <v>4931</v>
      </c>
    </row>
    <row r="1675" spans="1:38">
      <c r="A1675" s="518" t="str">
        <f t="shared" si="26"/>
        <v>A04AV206-00010 Finishing Work Misc. Work Roof Drain (for Shelter) Stainless Steel Type       DIA=150mm</v>
      </c>
      <c r="B1675" s="523" t="s">
        <v>4932</v>
      </c>
      <c r="C1675" s="523"/>
      <c r="D1675" s="524" t="s">
        <v>3559</v>
      </c>
      <c r="E1675" s="525" t="s">
        <v>3560</v>
      </c>
      <c r="F1675" s="524" t="s">
        <v>4250</v>
      </c>
      <c r="G1675" s="525" t="s">
        <v>4899</v>
      </c>
      <c r="H1675" s="524" t="s">
        <v>4921</v>
      </c>
      <c r="I1675" s="525" t="s">
        <v>4922</v>
      </c>
      <c r="J1675" s="524" t="s">
        <v>2947</v>
      </c>
      <c r="K1675" s="527" t="s">
        <v>2948</v>
      </c>
      <c r="L1675" s="524" t="s">
        <v>1924</v>
      </c>
      <c r="M1675" s="527"/>
      <c r="N1675" s="524" t="s">
        <v>1924</v>
      </c>
      <c r="O1675" s="527"/>
      <c r="P1675" s="524" t="s">
        <v>1924</v>
      </c>
      <c r="Q1675" s="527"/>
      <c r="R1675" s="524" t="s">
        <v>1924</v>
      </c>
      <c r="S1675" s="527"/>
      <c r="T1675" s="524" t="s">
        <v>1924</v>
      </c>
      <c r="U1675" s="527" t="s">
        <v>1924</v>
      </c>
      <c r="V1675" s="524" t="s">
        <v>1924</v>
      </c>
      <c r="W1675" s="527"/>
      <c r="X1675" s="524" t="s">
        <v>3638</v>
      </c>
      <c r="Y1675" s="527" t="s">
        <v>4907</v>
      </c>
      <c r="Z1675" s="528"/>
      <c r="AA1675" s="528" t="s">
        <v>1924</v>
      </c>
      <c r="AB1675" s="528"/>
      <c r="AC1675" s="528"/>
      <c r="AD1675" s="528"/>
      <c r="AE1675" s="528"/>
      <c r="AF1675" s="528"/>
      <c r="AG1675" s="528"/>
      <c r="AH1675" s="528"/>
      <c r="AI1675" s="529" t="s">
        <v>2538</v>
      </c>
      <c r="AJ1675" s="529" t="s">
        <v>2538</v>
      </c>
      <c r="AK1675" s="523" t="s">
        <v>4923</v>
      </c>
      <c r="AL1675" s="523" t="s">
        <v>4932</v>
      </c>
    </row>
    <row r="1676" spans="1:38">
      <c r="A1676" s="518" t="str">
        <f t="shared" si="26"/>
        <v>A04AV206-00011 Finishing Work Misc. Work Roof Drain (for Shelter) Stainless Steel Type       DIA=200mm</v>
      </c>
      <c r="B1676" s="523" t="s">
        <v>4933</v>
      </c>
      <c r="C1676" s="523"/>
      <c r="D1676" s="524" t="s">
        <v>3559</v>
      </c>
      <c r="E1676" s="525" t="s">
        <v>3560</v>
      </c>
      <c r="F1676" s="524" t="s">
        <v>4250</v>
      </c>
      <c r="G1676" s="525" t="s">
        <v>4899</v>
      </c>
      <c r="H1676" s="524" t="s">
        <v>4921</v>
      </c>
      <c r="I1676" s="525" t="s">
        <v>4922</v>
      </c>
      <c r="J1676" s="524" t="s">
        <v>2947</v>
      </c>
      <c r="K1676" s="527" t="s">
        <v>2948</v>
      </c>
      <c r="L1676" s="524" t="s">
        <v>1924</v>
      </c>
      <c r="M1676" s="527"/>
      <c r="N1676" s="524" t="s">
        <v>1924</v>
      </c>
      <c r="O1676" s="527"/>
      <c r="P1676" s="524" t="s">
        <v>1924</v>
      </c>
      <c r="Q1676" s="527"/>
      <c r="R1676" s="524" t="s">
        <v>1924</v>
      </c>
      <c r="S1676" s="527"/>
      <c r="T1676" s="524" t="s">
        <v>1924</v>
      </c>
      <c r="U1676" s="527" t="s">
        <v>1924</v>
      </c>
      <c r="V1676" s="524" t="s">
        <v>1924</v>
      </c>
      <c r="W1676" s="527"/>
      <c r="X1676" s="524" t="s">
        <v>3705</v>
      </c>
      <c r="Y1676" s="527" t="s">
        <v>4909</v>
      </c>
      <c r="Z1676" s="528"/>
      <c r="AA1676" s="528" t="s">
        <v>1924</v>
      </c>
      <c r="AB1676" s="528"/>
      <c r="AC1676" s="528"/>
      <c r="AD1676" s="528"/>
      <c r="AE1676" s="528"/>
      <c r="AF1676" s="528"/>
      <c r="AG1676" s="528"/>
      <c r="AH1676" s="528"/>
      <c r="AI1676" s="529" t="s">
        <v>2538</v>
      </c>
      <c r="AJ1676" s="529" t="s">
        <v>2538</v>
      </c>
      <c r="AK1676" s="523" t="s">
        <v>4923</v>
      </c>
      <c r="AL1676" s="523" t="s">
        <v>4933</v>
      </c>
    </row>
    <row r="1677" spans="1:38">
      <c r="A1677" s="518" t="str">
        <f t="shared" si="26"/>
        <v>A04AV206-00012 Finishing Work Misc. Work Roof Drain (for Shelter) Stainless Steel Type       DIA=250mm</v>
      </c>
      <c r="B1677" s="523" t="s">
        <v>4934</v>
      </c>
      <c r="C1677" s="523"/>
      <c r="D1677" s="524" t="s">
        <v>3559</v>
      </c>
      <c r="E1677" s="525" t="s">
        <v>3560</v>
      </c>
      <c r="F1677" s="524" t="s">
        <v>4250</v>
      </c>
      <c r="G1677" s="525" t="s">
        <v>4899</v>
      </c>
      <c r="H1677" s="524" t="s">
        <v>4921</v>
      </c>
      <c r="I1677" s="525" t="s">
        <v>4922</v>
      </c>
      <c r="J1677" s="524" t="s">
        <v>2947</v>
      </c>
      <c r="K1677" s="527" t="s">
        <v>2948</v>
      </c>
      <c r="L1677" s="524" t="s">
        <v>1924</v>
      </c>
      <c r="M1677" s="527"/>
      <c r="N1677" s="524" t="s">
        <v>1924</v>
      </c>
      <c r="O1677" s="527"/>
      <c r="P1677" s="524" t="s">
        <v>1924</v>
      </c>
      <c r="Q1677" s="527"/>
      <c r="R1677" s="524" t="s">
        <v>1924</v>
      </c>
      <c r="S1677" s="527"/>
      <c r="T1677" s="524" t="s">
        <v>1924</v>
      </c>
      <c r="U1677" s="527" t="s">
        <v>1924</v>
      </c>
      <c r="V1677" s="524" t="s">
        <v>1924</v>
      </c>
      <c r="W1677" s="527"/>
      <c r="X1677" s="524" t="s">
        <v>1961</v>
      </c>
      <c r="Y1677" s="527" t="s">
        <v>4911</v>
      </c>
      <c r="Z1677" s="528"/>
      <c r="AA1677" s="528" t="s">
        <v>1924</v>
      </c>
      <c r="AB1677" s="528"/>
      <c r="AC1677" s="528"/>
      <c r="AD1677" s="528"/>
      <c r="AE1677" s="528"/>
      <c r="AF1677" s="528"/>
      <c r="AG1677" s="528"/>
      <c r="AH1677" s="528"/>
      <c r="AI1677" s="529" t="s">
        <v>2538</v>
      </c>
      <c r="AJ1677" s="529" t="s">
        <v>2538</v>
      </c>
      <c r="AK1677" s="523" t="s">
        <v>4923</v>
      </c>
      <c r="AL1677" s="523" t="s">
        <v>4934</v>
      </c>
    </row>
    <row r="1678" spans="1:38" ht="33">
      <c r="A1678" s="518" t="str">
        <f t="shared" si="26"/>
        <v>A04AV207-00001 Finishing Work Misc. Work Downspout Galvanized Steel Type     w/ Fixing Accessories  DIA=100mm</v>
      </c>
      <c r="B1678" s="523" t="s">
        <v>4935</v>
      </c>
      <c r="C1678" s="523"/>
      <c r="D1678" s="524" t="s">
        <v>3559</v>
      </c>
      <c r="E1678" s="525" t="s">
        <v>3560</v>
      </c>
      <c r="F1678" s="524" t="s">
        <v>4250</v>
      </c>
      <c r="G1678" s="525" t="s">
        <v>4899</v>
      </c>
      <c r="H1678" s="524" t="s">
        <v>4936</v>
      </c>
      <c r="I1678" s="525" t="s">
        <v>185</v>
      </c>
      <c r="J1678" s="524" t="s">
        <v>4937</v>
      </c>
      <c r="K1678" s="527" t="s">
        <v>4938</v>
      </c>
      <c r="L1678" s="524" t="s">
        <v>1924</v>
      </c>
      <c r="M1678" s="527"/>
      <c r="N1678" s="524" t="s">
        <v>1924</v>
      </c>
      <c r="O1678" s="527"/>
      <c r="P1678" s="524" t="s">
        <v>1924</v>
      </c>
      <c r="Q1678" s="527"/>
      <c r="R1678" s="524" t="s">
        <v>1924</v>
      </c>
      <c r="S1678" s="527"/>
      <c r="T1678" s="524" t="s">
        <v>2076</v>
      </c>
      <c r="U1678" s="527" t="s">
        <v>2077</v>
      </c>
      <c r="V1678" s="524" t="s">
        <v>1924</v>
      </c>
      <c r="W1678" s="527"/>
      <c r="X1678" s="524" t="s">
        <v>3700</v>
      </c>
      <c r="Y1678" s="527" t="s">
        <v>4904</v>
      </c>
      <c r="Z1678" s="528"/>
      <c r="AA1678" s="528" t="s">
        <v>1924</v>
      </c>
      <c r="AB1678" s="528"/>
      <c r="AC1678" s="528"/>
      <c r="AD1678" s="528"/>
      <c r="AE1678" s="528"/>
      <c r="AF1678" s="528"/>
      <c r="AG1678" s="528"/>
      <c r="AH1678" s="528"/>
      <c r="AI1678" s="529" t="s">
        <v>2091</v>
      </c>
      <c r="AJ1678" s="529" t="s">
        <v>2091</v>
      </c>
      <c r="AK1678" s="523" t="s">
        <v>4939</v>
      </c>
      <c r="AL1678" s="523" t="s">
        <v>4935</v>
      </c>
    </row>
    <row r="1679" spans="1:38" ht="33">
      <c r="A1679" s="518" t="str">
        <f t="shared" si="26"/>
        <v>A04AV207-00002 Finishing Work Misc. Work Downspout Galvanized Steel Type     w/ Fixing Accessories  DIA=150mm</v>
      </c>
      <c r="B1679" s="523" t="s">
        <v>4940</v>
      </c>
      <c r="C1679" s="523"/>
      <c r="D1679" s="524" t="s">
        <v>3559</v>
      </c>
      <c r="E1679" s="525" t="s">
        <v>3560</v>
      </c>
      <c r="F1679" s="524" t="s">
        <v>4250</v>
      </c>
      <c r="G1679" s="525" t="s">
        <v>4899</v>
      </c>
      <c r="H1679" s="524" t="s">
        <v>4936</v>
      </c>
      <c r="I1679" s="525" t="s">
        <v>185</v>
      </c>
      <c r="J1679" s="524" t="s">
        <v>4937</v>
      </c>
      <c r="K1679" s="527" t="s">
        <v>4938</v>
      </c>
      <c r="L1679" s="524" t="s">
        <v>1924</v>
      </c>
      <c r="M1679" s="527"/>
      <c r="N1679" s="524" t="s">
        <v>1924</v>
      </c>
      <c r="O1679" s="527"/>
      <c r="P1679" s="524" t="s">
        <v>1924</v>
      </c>
      <c r="Q1679" s="527"/>
      <c r="R1679" s="524" t="s">
        <v>1924</v>
      </c>
      <c r="S1679" s="527"/>
      <c r="T1679" s="524" t="s">
        <v>2076</v>
      </c>
      <c r="U1679" s="527" t="s">
        <v>2077</v>
      </c>
      <c r="V1679" s="524" t="s">
        <v>1924</v>
      </c>
      <c r="W1679" s="527"/>
      <c r="X1679" s="524" t="s">
        <v>3638</v>
      </c>
      <c r="Y1679" s="527" t="s">
        <v>4907</v>
      </c>
      <c r="Z1679" s="528"/>
      <c r="AA1679" s="528" t="s">
        <v>1924</v>
      </c>
      <c r="AB1679" s="528"/>
      <c r="AC1679" s="528"/>
      <c r="AD1679" s="528"/>
      <c r="AE1679" s="528"/>
      <c r="AF1679" s="528"/>
      <c r="AG1679" s="528"/>
      <c r="AH1679" s="528"/>
      <c r="AI1679" s="529" t="s">
        <v>2091</v>
      </c>
      <c r="AJ1679" s="529" t="s">
        <v>2091</v>
      </c>
      <c r="AK1679" s="523" t="s">
        <v>4939</v>
      </c>
      <c r="AL1679" s="523" t="s">
        <v>4940</v>
      </c>
    </row>
    <row r="1680" spans="1:38" ht="33">
      <c r="A1680" s="518" t="str">
        <f t="shared" si="26"/>
        <v>A04AV207-00003 Finishing Work Misc. Work Downspout Galvanized Steel Type     w/ Fixing Accessories  DIA=200mm</v>
      </c>
      <c r="B1680" s="523" t="s">
        <v>4941</v>
      </c>
      <c r="C1680" s="523"/>
      <c r="D1680" s="524" t="s">
        <v>3559</v>
      </c>
      <c r="E1680" s="525" t="s">
        <v>3560</v>
      </c>
      <c r="F1680" s="524" t="s">
        <v>4250</v>
      </c>
      <c r="G1680" s="525" t="s">
        <v>4899</v>
      </c>
      <c r="H1680" s="524" t="s">
        <v>4936</v>
      </c>
      <c r="I1680" s="525" t="s">
        <v>185</v>
      </c>
      <c r="J1680" s="524" t="s">
        <v>4937</v>
      </c>
      <c r="K1680" s="527" t="s">
        <v>4938</v>
      </c>
      <c r="L1680" s="524" t="s">
        <v>1924</v>
      </c>
      <c r="M1680" s="527"/>
      <c r="N1680" s="524" t="s">
        <v>1924</v>
      </c>
      <c r="O1680" s="527"/>
      <c r="P1680" s="524" t="s">
        <v>1924</v>
      </c>
      <c r="Q1680" s="527"/>
      <c r="R1680" s="524" t="s">
        <v>1924</v>
      </c>
      <c r="S1680" s="527"/>
      <c r="T1680" s="524" t="s">
        <v>2076</v>
      </c>
      <c r="U1680" s="527" t="s">
        <v>2077</v>
      </c>
      <c r="V1680" s="524" t="s">
        <v>1924</v>
      </c>
      <c r="W1680" s="527"/>
      <c r="X1680" s="524" t="s">
        <v>3705</v>
      </c>
      <c r="Y1680" s="527" t="s">
        <v>4909</v>
      </c>
      <c r="Z1680" s="528"/>
      <c r="AA1680" s="528" t="s">
        <v>1924</v>
      </c>
      <c r="AB1680" s="528"/>
      <c r="AC1680" s="528"/>
      <c r="AD1680" s="528"/>
      <c r="AE1680" s="528"/>
      <c r="AF1680" s="528"/>
      <c r="AG1680" s="528"/>
      <c r="AH1680" s="528"/>
      <c r="AI1680" s="529" t="s">
        <v>2091</v>
      </c>
      <c r="AJ1680" s="529" t="s">
        <v>2091</v>
      </c>
      <c r="AK1680" s="523" t="s">
        <v>4939</v>
      </c>
      <c r="AL1680" s="523" t="s">
        <v>4941</v>
      </c>
    </row>
    <row r="1681" spans="1:38" ht="33">
      <c r="A1681" s="518" t="str">
        <f t="shared" si="26"/>
        <v>A04AV207-00004 Finishing Work Misc. Work Downspout Galvanized Steel Type     w/ Fixing Accessories  DIA=250mm</v>
      </c>
      <c r="B1681" s="523" t="s">
        <v>4942</v>
      </c>
      <c r="C1681" s="523"/>
      <c r="D1681" s="524" t="s">
        <v>3559</v>
      </c>
      <c r="E1681" s="525" t="s">
        <v>3560</v>
      </c>
      <c r="F1681" s="524" t="s">
        <v>4250</v>
      </c>
      <c r="G1681" s="525" t="s">
        <v>4899</v>
      </c>
      <c r="H1681" s="524" t="s">
        <v>4936</v>
      </c>
      <c r="I1681" s="525" t="s">
        <v>185</v>
      </c>
      <c r="J1681" s="524" t="s">
        <v>4937</v>
      </c>
      <c r="K1681" s="527" t="s">
        <v>4938</v>
      </c>
      <c r="L1681" s="524" t="s">
        <v>1924</v>
      </c>
      <c r="M1681" s="527"/>
      <c r="N1681" s="524" t="s">
        <v>1924</v>
      </c>
      <c r="O1681" s="527"/>
      <c r="P1681" s="524" t="s">
        <v>1924</v>
      </c>
      <c r="Q1681" s="527"/>
      <c r="R1681" s="524" t="s">
        <v>1924</v>
      </c>
      <c r="S1681" s="527"/>
      <c r="T1681" s="524" t="s">
        <v>2076</v>
      </c>
      <c r="U1681" s="527" t="s">
        <v>2077</v>
      </c>
      <c r="V1681" s="524" t="s">
        <v>1924</v>
      </c>
      <c r="W1681" s="527"/>
      <c r="X1681" s="524" t="s">
        <v>1961</v>
      </c>
      <c r="Y1681" s="527" t="s">
        <v>4911</v>
      </c>
      <c r="Z1681" s="528"/>
      <c r="AA1681" s="528" t="s">
        <v>1924</v>
      </c>
      <c r="AB1681" s="528"/>
      <c r="AC1681" s="528"/>
      <c r="AD1681" s="528"/>
      <c r="AE1681" s="528"/>
      <c r="AF1681" s="528"/>
      <c r="AG1681" s="528"/>
      <c r="AH1681" s="528"/>
      <c r="AI1681" s="529" t="s">
        <v>2091</v>
      </c>
      <c r="AJ1681" s="529" t="s">
        <v>2091</v>
      </c>
      <c r="AK1681" s="523" t="s">
        <v>4939</v>
      </c>
      <c r="AL1681" s="523" t="s">
        <v>4942</v>
      </c>
    </row>
    <row r="1682" spans="1:38">
      <c r="A1682" s="518" t="str">
        <f t="shared" si="26"/>
        <v>A04AV207-00005 Finishing Work Misc. Work Downspout PVC Type     w/ Fixing Accessories  DIA=100mm</v>
      </c>
      <c r="B1682" s="523" t="s">
        <v>4943</v>
      </c>
      <c r="C1682" s="523"/>
      <c r="D1682" s="524" t="s">
        <v>3559</v>
      </c>
      <c r="E1682" s="525" t="s">
        <v>3560</v>
      </c>
      <c r="F1682" s="524" t="s">
        <v>4250</v>
      </c>
      <c r="G1682" s="525" t="s">
        <v>4899</v>
      </c>
      <c r="H1682" s="524" t="s">
        <v>4936</v>
      </c>
      <c r="I1682" s="525" t="s">
        <v>185</v>
      </c>
      <c r="J1682" s="524" t="s">
        <v>2942</v>
      </c>
      <c r="K1682" s="527" t="s">
        <v>2943</v>
      </c>
      <c r="L1682" s="524" t="s">
        <v>1924</v>
      </c>
      <c r="M1682" s="527"/>
      <c r="N1682" s="524" t="s">
        <v>1924</v>
      </c>
      <c r="O1682" s="527"/>
      <c r="P1682" s="524" t="s">
        <v>1924</v>
      </c>
      <c r="Q1682" s="527"/>
      <c r="R1682" s="524" t="s">
        <v>1924</v>
      </c>
      <c r="S1682" s="527"/>
      <c r="T1682" s="524" t="s">
        <v>2076</v>
      </c>
      <c r="U1682" s="527" t="s">
        <v>2077</v>
      </c>
      <c r="V1682" s="524" t="s">
        <v>1924</v>
      </c>
      <c r="W1682" s="527"/>
      <c r="X1682" s="524" t="s">
        <v>3700</v>
      </c>
      <c r="Y1682" s="527" t="s">
        <v>4904</v>
      </c>
      <c r="Z1682" s="528"/>
      <c r="AA1682" s="528" t="s">
        <v>1924</v>
      </c>
      <c r="AB1682" s="528"/>
      <c r="AC1682" s="528"/>
      <c r="AD1682" s="528"/>
      <c r="AE1682" s="528"/>
      <c r="AF1682" s="528"/>
      <c r="AG1682" s="528"/>
      <c r="AH1682" s="528"/>
      <c r="AI1682" s="529" t="s">
        <v>2091</v>
      </c>
      <c r="AJ1682" s="529" t="s">
        <v>2091</v>
      </c>
      <c r="AK1682" s="523" t="s">
        <v>4939</v>
      </c>
      <c r="AL1682" s="523" t="s">
        <v>4943</v>
      </c>
    </row>
    <row r="1683" spans="1:38">
      <c r="A1683" s="518" t="str">
        <f t="shared" si="26"/>
        <v>A04AV207-00006 Finishing Work Misc. Work Downspout PVC Type     w/ Fixing Accessories  DIA=150mm</v>
      </c>
      <c r="B1683" s="523" t="s">
        <v>4944</v>
      </c>
      <c r="C1683" s="523"/>
      <c r="D1683" s="524" t="s">
        <v>3559</v>
      </c>
      <c r="E1683" s="525" t="s">
        <v>3560</v>
      </c>
      <c r="F1683" s="524" t="s">
        <v>4250</v>
      </c>
      <c r="G1683" s="525" t="s">
        <v>4899</v>
      </c>
      <c r="H1683" s="524" t="s">
        <v>4936</v>
      </c>
      <c r="I1683" s="525" t="s">
        <v>185</v>
      </c>
      <c r="J1683" s="524" t="s">
        <v>2942</v>
      </c>
      <c r="K1683" s="527" t="s">
        <v>2943</v>
      </c>
      <c r="L1683" s="524" t="s">
        <v>1924</v>
      </c>
      <c r="M1683" s="527"/>
      <c r="N1683" s="524" t="s">
        <v>1924</v>
      </c>
      <c r="O1683" s="527"/>
      <c r="P1683" s="524" t="s">
        <v>1924</v>
      </c>
      <c r="Q1683" s="527"/>
      <c r="R1683" s="524" t="s">
        <v>1924</v>
      </c>
      <c r="S1683" s="527"/>
      <c r="T1683" s="524" t="s">
        <v>2076</v>
      </c>
      <c r="U1683" s="527" t="s">
        <v>2077</v>
      </c>
      <c r="V1683" s="524" t="s">
        <v>1924</v>
      </c>
      <c r="W1683" s="527"/>
      <c r="X1683" s="524" t="s">
        <v>3638</v>
      </c>
      <c r="Y1683" s="527" t="s">
        <v>4907</v>
      </c>
      <c r="Z1683" s="528"/>
      <c r="AA1683" s="528" t="s">
        <v>1924</v>
      </c>
      <c r="AB1683" s="528"/>
      <c r="AC1683" s="528"/>
      <c r="AD1683" s="528"/>
      <c r="AE1683" s="528"/>
      <c r="AF1683" s="528"/>
      <c r="AG1683" s="528"/>
      <c r="AH1683" s="528"/>
      <c r="AI1683" s="529" t="s">
        <v>2091</v>
      </c>
      <c r="AJ1683" s="529" t="s">
        <v>2091</v>
      </c>
      <c r="AK1683" s="523" t="s">
        <v>4939</v>
      </c>
      <c r="AL1683" s="523" t="s">
        <v>4944</v>
      </c>
    </row>
    <row r="1684" spans="1:38">
      <c r="A1684" s="518" t="str">
        <f t="shared" si="26"/>
        <v>A04AV207-00007 Finishing Work Misc. Work Downspout PVC Type     w/ Fixing Accessories  DIA=200mm</v>
      </c>
      <c r="B1684" s="523" t="s">
        <v>4945</v>
      </c>
      <c r="C1684" s="523"/>
      <c r="D1684" s="524" t="s">
        <v>3559</v>
      </c>
      <c r="E1684" s="525" t="s">
        <v>3560</v>
      </c>
      <c r="F1684" s="524" t="s">
        <v>4250</v>
      </c>
      <c r="G1684" s="525" t="s">
        <v>4899</v>
      </c>
      <c r="H1684" s="524" t="s">
        <v>4936</v>
      </c>
      <c r="I1684" s="525" t="s">
        <v>185</v>
      </c>
      <c r="J1684" s="524" t="s">
        <v>2942</v>
      </c>
      <c r="K1684" s="527" t="s">
        <v>2943</v>
      </c>
      <c r="L1684" s="524" t="s">
        <v>1924</v>
      </c>
      <c r="M1684" s="527"/>
      <c r="N1684" s="524" t="s">
        <v>1924</v>
      </c>
      <c r="O1684" s="527"/>
      <c r="P1684" s="524" t="s">
        <v>1924</v>
      </c>
      <c r="Q1684" s="527"/>
      <c r="R1684" s="524" t="s">
        <v>1924</v>
      </c>
      <c r="S1684" s="527"/>
      <c r="T1684" s="524" t="s">
        <v>2076</v>
      </c>
      <c r="U1684" s="527" t="s">
        <v>2077</v>
      </c>
      <c r="V1684" s="524" t="s">
        <v>1924</v>
      </c>
      <c r="W1684" s="527"/>
      <c r="X1684" s="524" t="s">
        <v>3705</v>
      </c>
      <c r="Y1684" s="527" t="s">
        <v>4909</v>
      </c>
      <c r="Z1684" s="528"/>
      <c r="AA1684" s="528" t="s">
        <v>1924</v>
      </c>
      <c r="AB1684" s="528"/>
      <c r="AC1684" s="528"/>
      <c r="AD1684" s="528"/>
      <c r="AE1684" s="528"/>
      <c r="AF1684" s="528"/>
      <c r="AG1684" s="528"/>
      <c r="AH1684" s="528"/>
      <c r="AI1684" s="529" t="s">
        <v>2091</v>
      </c>
      <c r="AJ1684" s="529" t="s">
        <v>2091</v>
      </c>
      <c r="AK1684" s="523" t="s">
        <v>4939</v>
      </c>
      <c r="AL1684" s="523" t="s">
        <v>4945</v>
      </c>
    </row>
    <row r="1685" spans="1:38">
      <c r="A1685" s="518" t="str">
        <f t="shared" si="26"/>
        <v>A04AV207-00008 Finishing Work Misc. Work Downspout PVC Type     w/ Fixing Accessories  DIA=250mm</v>
      </c>
      <c r="B1685" s="523" t="s">
        <v>4946</v>
      </c>
      <c r="C1685" s="523"/>
      <c r="D1685" s="524" t="s">
        <v>3559</v>
      </c>
      <c r="E1685" s="525" t="s">
        <v>3560</v>
      </c>
      <c r="F1685" s="524" t="s">
        <v>4250</v>
      </c>
      <c r="G1685" s="525" t="s">
        <v>4899</v>
      </c>
      <c r="H1685" s="524" t="s">
        <v>4936</v>
      </c>
      <c r="I1685" s="525" t="s">
        <v>185</v>
      </c>
      <c r="J1685" s="524" t="s">
        <v>2942</v>
      </c>
      <c r="K1685" s="527" t="s">
        <v>2943</v>
      </c>
      <c r="L1685" s="524" t="s">
        <v>1924</v>
      </c>
      <c r="M1685" s="527"/>
      <c r="N1685" s="524" t="s">
        <v>1924</v>
      </c>
      <c r="O1685" s="527"/>
      <c r="P1685" s="524" t="s">
        <v>1924</v>
      </c>
      <c r="Q1685" s="527"/>
      <c r="R1685" s="524" t="s">
        <v>1924</v>
      </c>
      <c r="S1685" s="527"/>
      <c r="T1685" s="524" t="s">
        <v>2076</v>
      </c>
      <c r="U1685" s="527" t="s">
        <v>2077</v>
      </c>
      <c r="V1685" s="524" t="s">
        <v>1924</v>
      </c>
      <c r="W1685" s="527"/>
      <c r="X1685" s="524" t="s">
        <v>1961</v>
      </c>
      <c r="Y1685" s="527" t="s">
        <v>4911</v>
      </c>
      <c r="Z1685" s="528"/>
      <c r="AA1685" s="528" t="s">
        <v>1924</v>
      </c>
      <c r="AB1685" s="528"/>
      <c r="AC1685" s="528"/>
      <c r="AD1685" s="528"/>
      <c r="AE1685" s="528"/>
      <c r="AF1685" s="528"/>
      <c r="AG1685" s="528"/>
      <c r="AH1685" s="528"/>
      <c r="AI1685" s="529" t="s">
        <v>2091</v>
      </c>
      <c r="AJ1685" s="529" t="s">
        <v>2091</v>
      </c>
      <c r="AK1685" s="523" t="s">
        <v>4939</v>
      </c>
      <c r="AL1685" s="523" t="s">
        <v>4946</v>
      </c>
    </row>
    <row r="1686" spans="1:38" ht="33">
      <c r="A1686" s="518" t="str">
        <f t="shared" si="26"/>
        <v>A04AV207-00009 Finishing Work Misc. Work Downspout Stainless Steel Type     w/ Fixing Accessories  DIA=100mm</v>
      </c>
      <c r="B1686" s="523" t="s">
        <v>4947</v>
      </c>
      <c r="C1686" s="523"/>
      <c r="D1686" s="524" t="s">
        <v>3559</v>
      </c>
      <c r="E1686" s="525" t="s">
        <v>3560</v>
      </c>
      <c r="F1686" s="524" t="s">
        <v>4250</v>
      </c>
      <c r="G1686" s="525" t="s">
        <v>4899</v>
      </c>
      <c r="H1686" s="524" t="s">
        <v>4936</v>
      </c>
      <c r="I1686" s="525" t="s">
        <v>185</v>
      </c>
      <c r="J1686" s="524" t="s">
        <v>2947</v>
      </c>
      <c r="K1686" s="527" t="s">
        <v>2948</v>
      </c>
      <c r="L1686" s="524" t="s">
        <v>1924</v>
      </c>
      <c r="M1686" s="527"/>
      <c r="N1686" s="524" t="s">
        <v>1924</v>
      </c>
      <c r="O1686" s="527"/>
      <c r="P1686" s="524" t="s">
        <v>1924</v>
      </c>
      <c r="Q1686" s="527"/>
      <c r="R1686" s="524" t="s">
        <v>1924</v>
      </c>
      <c r="S1686" s="527"/>
      <c r="T1686" s="524" t="s">
        <v>2076</v>
      </c>
      <c r="U1686" s="527" t="s">
        <v>2077</v>
      </c>
      <c r="V1686" s="524" t="s">
        <v>1924</v>
      </c>
      <c r="W1686" s="527"/>
      <c r="X1686" s="524" t="s">
        <v>3700</v>
      </c>
      <c r="Y1686" s="527" t="s">
        <v>4904</v>
      </c>
      <c r="Z1686" s="528"/>
      <c r="AA1686" s="528" t="s">
        <v>1924</v>
      </c>
      <c r="AB1686" s="528"/>
      <c r="AC1686" s="528"/>
      <c r="AD1686" s="528"/>
      <c r="AE1686" s="528"/>
      <c r="AF1686" s="528"/>
      <c r="AG1686" s="528"/>
      <c r="AH1686" s="528"/>
      <c r="AI1686" s="529" t="s">
        <v>2091</v>
      </c>
      <c r="AJ1686" s="529" t="s">
        <v>2091</v>
      </c>
      <c r="AK1686" s="523" t="s">
        <v>4939</v>
      </c>
      <c r="AL1686" s="523" t="s">
        <v>4947</v>
      </c>
    </row>
    <row r="1687" spans="1:38" ht="33">
      <c r="A1687" s="518" t="str">
        <f t="shared" si="26"/>
        <v>A04AV207-00010 Finishing Work Misc. Work Downspout Stainless Steel Type     w/ Fixing Accessories  DIA=150mm</v>
      </c>
      <c r="B1687" s="523" t="s">
        <v>4948</v>
      </c>
      <c r="C1687" s="523"/>
      <c r="D1687" s="524" t="s">
        <v>3559</v>
      </c>
      <c r="E1687" s="525" t="s">
        <v>3560</v>
      </c>
      <c r="F1687" s="524" t="s">
        <v>4250</v>
      </c>
      <c r="G1687" s="525" t="s">
        <v>4899</v>
      </c>
      <c r="H1687" s="524" t="s">
        <v>4936</v>
      </c>
      <c r="I1687" s="525" t="s">
        <v>185</v>
      </c>
      <c r="J1687" s="524" t="s">
        <v>2947</v>
      </c>
      <c r="K1687" s="527" t="s">
        <v>2948</v>
      </c>
      <c r="L1687" s="524" t="s">
        <v>1924</v>
      </c>
      <c r="M1687" s="527"/>
      <c r="N1687" s="524" t="s">
        <v>1924</v>
      </c>
      <c r="O1687" s="527"/>
      <c r="P1687" s="524" t="s">
        <v>1924</v>
      </c>
      <c r="Q1687" s="527"/>
      <c r="R1687" s="524" t="s">
        <v>1924</v>
      </c>
      <c r="S1687" s="527"/>
      <c r="T1687" s="524" t="s">
        <v>2076</v>
      </c>
      <c r="U1687" s="527" t="s">
        <v>2077</v>
      </c>
      <c r="V1687" s="524" t="s">
        <v>1924</v>
      </c>
      <c r="W1687" s="527"/>
      <c r="X1687" s="524" t="s">
        <v>3638</v>
      </c>
      <c r="Y1687" s="527" t="s">
        <v>4907</v>
      </c>
      <c r="Z1687" s="528"/>
      <c r="AA1687" s="528" t="s">
        <v>1924</v>
      </c>
      <c r="AB1687" s="528"/>
      <c r="AC1687" s="528"/>
      <c r="AD1687" s="528"/>
      <c r="AE1687" s="528"/>
      <c r="AF1687" s="528"/>
      <c r="AG1687" s="528"/>
      <c r="AH1687" s="528"/>
      <c r="AI1687" s="529" t="s">
        <v>2091</v>
      </c>
      <c r="AJ1687" s="529" t="s">
        <v>2091</v>
      </c>
      <c r="AK1687" s="523" t="s">
        <v>4939</v>
      </c>
      <c r="AL1687" s="523" t="s">
        <v>4948</v>
      </c>
    </row>
    <row r="1688" spans="1:38" ht="33">
      <c r="A1688" s="518" t="str">
        <f t="shared" si="26"/>
        <v>A04AV207-00011 Finishing Work Misc. Work Downspout Stainless Steel Type     w/ Fixing Accessories  DIA=200mm</v>
      </c>
      <c r="B1688" s="523" t="s">
        <v>4949</v>
      </c>
      <c r="C1688" s="523"/>
      <c r="D1688" s="524" t="s">
        <v>3559</v>
      </c>
      <c r="E1688" s="525" t="s">
        <v>3560</v>
      </c>
      <c r="F1688" s="524" t="s">
        <v>4250</v>
      </c>
      <c r="G1688" s="525" t="s">
        <v>4899</v>
      </c>
      <c r="H1688" s="524" t="s">
        <v>4936</v>
      </c>
      <c r="I1688" s="525" t="s">
        <v>185</v>
      </c>
      <c r="J1688" s="524" t="s">
        <v>2947</v>
      </c>
      <c r="K1688" s="527" t="s">
        <v>2948</v>
      </c>
      <c r="L1688" s="524" t="s">
        <v>1924</v>
      </c>
      <c r="M1688" s="527"/>
      <c r="N1688" s="524" t="s">
        <v>1924</v>
      </c>
      <c r="O1688" s="527"/>
      <c r="P1688" s="524" t="s">
        <v>1924</v>
      </c>
      <c r="Q1688" s="527"/>
      <c r="R1688" s="524" t="s">
        <v>1924</v>
      </c>
      <c r="S1688" s="527"/>
      <c r="T1688" s="524" t="s">
        <v>2076</v>
      </c>
      <c r="U1688" s="527" t="s">
        <v>2077</v>
      </c>
      <c r="V1688" s="524" t="s">
        <v>1924</v>
      </c>
      <c r="W1688" s="527"/>
      <c r="X1688" s="524" t="s">
        <v>3705</v>
      </c>
      <c r="Y1688" s="527" t="s">
        <v>4909</v>
      </c>
      <c r="Z1688" s="528"/>
      <c r="AA1688" s="528" t="s">
        <v>1924</v>
      </c>
      <c r="AB1688" s="528"/>
      <c r="AC1688" s="528"/>
      <c r="AD1688" s="528"/>
      <c r="AE1688" s="528"/>
      <c r="AF1688" s="528"/>
      <c r="AG1688" s="528"/>
      <c r="AH1688" s="528"/>
      <c r="AI1688" s="529" t="s">
        <v>2091</v>
      </c>
      <c r="AJ1688" s="529" t="s">
        <v>2091</v>
      </c>
      <c r="AK1688" s="523" t="s">
        <v>4939</v>
      </c>
      <c r="AL1688" s="523" t="s">
        <v>4949</v>
      </c>
    </row>
    <row r="1689" spans="1:38" ht="33">
      <c r="A1689" s="518" t="str">
        <f t="shared" si="26"/>
        <v>A04AV207-00012 Finishing Work Misc. Work Downspout Stainless Steel Type     w/ Fixing Accessories  DIA=250mm</v>
      </c>
      <c r="B1689" s="523" t="s">
        <v>4950</v>
      </c>
      <c r="C1689" s="523"/>
      <c r="D1689" s="524" t="s">
        <v>3559</v>
      </c>
      <c r="E1689" s="525" t="s">
        <v>3560</v>
      </c>
      <c r="F1689" s="524" t="s">
        <v>4250</v>
      </c>
      <c r="G1689" s="525" t="s">
        <v>4899</v>
      </c>
      <c r="H1689" s="524" t="s">
        <v>4936</v>
      </c>
      <c r="I1689" s="525" t="s">
        <v>185</v>
      </c>
      <c r="J1689" s="524" t="s">
        <v>2947</v>
      </c>
      <c r="K1689" s="527" t="s">
        <v>2948</v>
      </c>
      <c r="L1689" s="524" t="s">
        <v>1924</v>
      </c>
      <c r="M1689" s="527"/>
      <c r="N1689" s="524" t="s">
        <v>1924</v>
      </c>
      <c r="O1689" s="527"/>
      <c r="P1689" s="524" t="s">
        <v>1924</v>
      </c>
      <c r="Q1689" s="527"/>
      <c r="R1689" s="524" t="s">
        <v>1924</v>
      </c>
      <c r="S1689" s="527"/>
      <c r="T1689" s="524" t="s">
        <v>2076</v>
      </c>
      <c r="U1689" s="527" t="s">
        <v>2077</v>
      </c>
      <c r="V1689" s="524" t="s">
        <v>1924</v>
      </c>
      <c r="W1689" s="527"/>
      <c r="X1689" s="524" t="s">
        <v>1961</v>
      </c>
      <c r="Y1689" s="527" t="s">
        <v>4911</v>
      </c>
      <c r="Z1689" s="528"/>
      <c r="AA1689" s="528" t="s">
        <v>1924</v>
      </c>
      <c r="AB1689" s="528"/>
      <c r="AC1689" s="528"/>
      <c r="AD1689" s="528"/>
      <c r="AE1689" s="528"/>
      <c r="AF1689" s="528"/>
      <c r="AG1689" s="528"/>
      <c r="AH1689" s="528"/>
      <c r="AI1689" s="529" t="s">
        <v>2091</v>
      </c>
      <c r="AJ1689" s="529" t="s">
        <v>2091</v>
      </c>
      <c r="AK1689" s="523" t="s">
        <v>4939</v>
      </c>
      <c r="AL1689" s="523" t="s">
        <v>4950</v>
      </c>
    </row>
    <row r="1690" spans="1:38" ht="33">
      <c r="A1690" s="518" t="str">
        <f t="shared" si="26"/>
        <v xml:space="preserve">A04AV208-00001 Finishing Work Misc. Work Water Collection Box Galvanized Steel Type     w/ Fixing Accessories  </v>
      </c>
      <c r="B1690" s="523" t="s">
        <v>4951</v>
      </c>
      <c r="C1690" s="523"/>
      <c r="D1690" s="524" t="s">
        <v>3559</v>
      </c>
      <c r="E1690" s="525" t="s">
        <v>3560</v>
      </c>
      <c r="F1690" s="524" t="s">
        <v>4250</v>
      </c>
      <c r="G1690" s="525" t="s">
        <v>4899</v>
      </c>
      <c r="H1690" s="524" t="s">
        <v>4952</v>
      </c>
      <c r="I1690" s="525" t="s">
        <v>4953</v>
      </c>
      <c r="J1690" s="524" t="s">
        <v>4937</v>
      </c>
      <c r="K1690" s="527" t="s">
        <v>4938</v>
      </c>
      <c r="L1690" s="524" t="s">
        <v>1924</v>
      </c>
      <c r="M1690" s="527"/>
      <c r="N1690" s="524" t="s">
        <v>1924</v>
      </c>
      <c r="O1690" s="527"/>
      <c r="P1690" s="524" t="s">
        <v>1924</v>
      </c>
      <c r="Q1690" s="527"/>
      <c r="R1690" s="524" t="s">
        <v>1924</v>
      </c>
      <c r="S1690" s="527"/>
      <c r="T1690" s="524" t="s">
        <v>2076</v>
      </c>
      <c r="U1690" s="527" t="s">
        <v>2077</v>
      </c>
      <c r="V1690" s="524" t="s">
        <v>1924</v>
      </c>
      <c r="W1690" s="527"/>
      <c r="X1690" s="524" t="s">
        <v>1924</v>
      </c>
      <c r="Y1690" s="527" t="s">
        <v>1924</v>
      </c>
      <c r="Z1690" s="528"/>
      <c r="AA1690" s="528" t="s">
        <v>1924</v>
      </c>
      <c r="AB1690" s="528"/>
      <c r="AC1690" s="528"/>
      <c r="AD1690" s="528"/>
      <c r="AE1690" s="528"/>
      <c r="AF1690" s="528"/>
      <c r="AG1690" s="528"/>
      <c r="AH1690" s="528"/>
      <c r="AI1690" s="529" t="s">
        <v>2538</v>
      </c>
      <c r="AJ1690" s="529" t="s">
        <v>2538</v>
      </c>
      <c r="AK1690" s="523" t="s">
        <v>4954</v>
      </c>
      <c r="AL1690" s="523" t="s">
        <v>4951</v>
      </c>
    </row>
    <row r="1691" spans="1:38">
      <c r="A1691" s="518" t="str">
        <f t="shared" si="26"/>
        <v xml:space="preserve">A04AV208-00002 Finishing Work Misc. Work Water Collection Box PVC Type     w/ Fixing Accessories  </v>
      </c>
      <c r="B1691" s="523" t="s">
        <v>4955</v>
      </c>
      <c r="C1691" s="523"/>
      <c r="D1691" s="524" t="s">
        <v>3559</v>
      </c>
      <c r="E1691" s="525" t="s">
        <v>3560</v>
      </c>
      <c r="F1691" s="524" t="s">
        <v>4250</v>
      </c>
      <c r="G1691" s="525" t="s">
        <v>4899</v>
      </c>
      <c r="H1691" s="524" t="s">
        <v>4952</v>
      </c>
      <c r="I1691" s="525" t="s">
        <v>4953</v>
      </c>
      <c r="J1691" s="524" t="s">
        <v>2942</v>
      </c>
      <c r="K1691" s="527" t="s">
        <v>2943</v>
      </c>
      <c r="L1691" s="524" t="s">
        <v>1924</v>
      </c>
      <c r="M1691" s="527"/>
      <c r="N1691" s="524" t="s">
        <v>1924</v>
      </c>
      <c r="O1691" s="527"/>
      <c r="P1691" s="524" t="s">
        <v>1924</v>
      </c>
      <c r="Q1691" s="527"/>
      <c r="R1691" s="524" t="s">
        <v>1924</v>
      </c>
      <c r="S1691" s="527"/>
      <c r="T1691" s="524" t="s">
        <v>2076</v>
      </c>
      <c r="U1691" s="527" t="s">
        <v>2077</v>
      </c>
      <c r="V1691" s="524" t="s">
        <v>1924</v>
      </c>
      <c r="W1691" s="527"/>
      <c r="X1691" s="524" t="s">
        <v>1924</v>
      </c>
      <c r="Y1691" s="527" t="s">
        <v>1924</v>
      </c>
      <c r="Z1691" s="528"/>
      <c r="AA1691" s="528" t="s">
        <v>1924</v>
      </c>
      <c r="AB1691" s="528"/>
      <c r="AC1691" s="528"/>
      <c r="AD1691" s="528"/>
      <c r="AE1691" s="528"/>
      <c r="AF1691" s="528"/>
      <c r="AG1691" s="528"/>
      <c r="AH1691" s="528"/>
      <c r="AI1691" s="529" t="s">
        <v>2538</v>
      </c>
      <c r="AJ1691" s="529" t="s">
        <v>2538</v>
      </c>
      <c r="AK1691" s="523" t="s">
        <v>4954</v>
      </c>
      <c r="AL1691" s="523" t="s">
        <v>4955</v>
      </c>
    </row>
    <row r="1692" spans="1:38">
      <c r="A1692" s="518" t="str">
        <f t="shared" si="26"/>
        <v xml:space="preserve">A04AV208-00003 Finishing Work Misc. Work Water Collection Box Stainless Steel Type     w/ Fixing Accessories  </v>
      </c>
      <c r="B1692" s="523" t="s">
        <v>4956</v>
      </c>
      <c r="C1692" s="523"/>
      <c r="D1692" s="524" t="s">
        <v>3559</v>
      </c>
      <c r="E1692" s="525" t="s">
        <v>3560</v>
      </c>
      <c r="F1692" s="524" t="s">
        <v>4250</v>
      </c>
      <c r="G1692" s="525" t="s">
        <v>4899</v>
      </c>
      <c r="H1692" s="524" t="s">
        <v>4952</v>
      </c>
      <c r="I1692" s="525" t="s">
        <v>4953</v>
      </c>
      <c r="J1692" s="524" t="s">
        <v>2947</v>
      </c>
      <c r="K1692" s="527" t="s">
        <v>2948</v>
      </c>
      <c r="L1692" s="524" t="s">
        <v>1924</v>
      </c>
      <c r="M1692" s="527"/>
      <c r="N1692" s="524" t="s">
        <v>1924</v>
      </c>
      <c r="O1692" s="527"/>
      <c r="P1692" s="524" t="s">
        <v>1924</v>
      </c>
      <c r="Q1692" s="527"/>
      <c r="R1692" s="524" t="s">
        <v>1924</v>
      </c>
      <c r="S1692" s="527"/>
      <c r="T1692" s="524" t="s">
        <v>2076</v>
      </c>
      <c r="U1692" s="527" t="s">
        <v>2077</v>
      </c>
      <c r="V1692" s="524" t="s">
        <v>1924</v>
      </c>
      <c r="W1692" s="527"/>
      <c r="X1692" s="524" t="s">
        <v>1924</v>
      </c>
      <c r="Y1692" s="527" t="s">
        <v>1924</v>
      </c>
      <c r="Z1692" s="528"/>
      <c r="AA1692" s="528" t="s">
        <v>1924</v>
      </c>
      <c r="AB1692" s="528"/>
      <c r="AC1692" s="528"/>
      <c r="AD1692" s="528"/>
      <c r="AE1692" s="528"/>
      <c r="AF1692" s="528"/>
      <c r="AG1692" s="528"/>
      <c r="AH1692" s="528"/>
      <c r="AI1692" s="529" t="s">
        <v>2538</v>
      </c>
      <c r="AJ1692" s="529" t="s">
        <v>2538</v>
      </c>
      <c r="AK1692" s="523" t="s">
        <v>4954</v>
      </c>
      <c r="AL1692" s="523" t="s">
        <v>4956</v>
      </c>
    </row>
    <row r="1693" spans="1:38">
      <c r="A1693" s="518" t="str">
        <f t="shared" si="26"/>
        <v xml:space="preserve">A04AV209-00001 Finishing Work Misc. Work Splash Block Precast Concrete Block Type       </v>
      </c>
      <c r="B1693" s="523" t="s">
        <v>4957</v>
      </c>
      <c r="C1693" s="523"/>
      <c r="D1693" s="524" t="s">
        <v>3559</v>
      </c>
      <c r="E1693" s="525" t="s">
        <v>3748</v>
      </c>
      <c r="F1693" s="524" t="s">
        <v>4250</v>
      </c>
      <c r="G1693" s="525" t="s">
        <v>4958</v>
      </c>
      <c r="H1693" s="524" t="s">
        <v>4959</v>
      </c>
      <c r="I1693" s="525" t="s">
        <v>4960</v>
      </c>
      <c r="J1693" s="524" t="s">
        <v>4961</v>
      </c>
      <c r="K1693" s="527" t="s">
        <v>4962</v>
      </c>
      <c r="L1693" s="524" t="s">
        <v>1924</v>
      </c>
      <c r="M1693" s="527"/>
      <c r="N1693" s="524" t="s">
        <v>1924</v>
      </c>
      <c r="O1693" s="527"/>
      <c r="P1693" s="524" t="s">
        <v>1924</v>
      </c>
      <c r="Q1693" s="527"/>
      <c r="R1693" s="524" t="s">
        <v>1924</v>
      </c>
      <c r="S1693" s="527"/>
      <c r="T1693" s="524" t="s">
        <v>1924</v>
      </c>
      <c r="U1693" s="527" t="s">
        <v>1924</v>
      </c>
      <c r="V1693" s="524" t="s">
        <v>1924</v>
      </c>
      <c r="W1693" s="527"/>
      <c r="X1693" s="524" t="s">
        <v>1924</v>
      </c>
      <c r="Y1693" s="527"/>
      <c r="Z1693" s="528"/>
      <c r="AA1693" s="528"/>
      <c r="AB1693" s="528"/>
      <c r="AC1693" s="528"/>
      <c r="AD1693" s="528"/>
      <c r="AE1693" s="528"/>
      <c r="AF1693" s="528"/>
      <c r="AG1693" s="528"/>
      <c r="AH1693" s="528"/>
      <c r="AI1693" s="529" t="s">
        <v>2538</v>
      </c>
      <c r="AJ1693" s="529" t="s">
        <v>2538</v>
      </c>
      <c r="AK1693" s="523" t="s">
        <v>4963</v>
      </c>
      <c r="AL1693" s="523" t="s">
        <v>4957</v>
      </c>
    </row>
    <row r="1694" spans="1:38" ht="33">
      <c r="A1694" s="518" t="str">
        <f t="shared" si="26"/>
        <v>A04AV210-00001 Finishing Work Misc. Work Natural Ventilator      w/ Fixing Accessories  400mm≤DIA&lt;600mm</v>
      </c>
      <c r="B1694" s="523" t="s">
        <v>4964</v>
      </c>
      <c r="C1694" s="523"/>
      <c r="D1694" s="524" t="s">
        <v>3559</v>
      </c>
      <c r="E1694" s="525" t="s">
        <v>3560</v>
      </c>
      <c r="F1694" s="524" t="s">
        <v>4250</v>
      </c>
      <c r="G1694" s="525" t="s">
        <v>4899</v>
      </c>
      <c r="H1694" s="524" t="s">
        <v>4965</v>
      </c>
      <c r="I1694" s="525" t="s">
        <v>4966</v>
      </c>
      <c r="J1694" s="524" t="s">
        <v>1924</v>
      </c>
      <c r="K1694" s="527"/>
      <c r="L1694" s="524" t="s">
        <v>1924</v>
      </c>
      <c r="M1694" s="527"/>
      <c r="N1694" s="524" t="s">
        <v>1924</v>
      </c>
      <c r="O1694" s="527"/>
      <c r="P1694" s="524" t="s">
        <v>1924</v>
      </c>
      <c r="Q1694" s="527"/>
      <c r="R1694" s="524" t="s">
        <v>1924</v>
      </c>
      <c r="S1694" s="527"/>
      <c r="T1694" s="524" t="s">
        <v>2076</v>
      </c>
      <c r="U1694" s="527" t="s">
        <v>2077</v>
      </c>
      <c r="V1694" s="524" t="s">
        <v>1924</v>
      </c>
      <c r="W1694" s="527"/>
      <c r="X1694" s="524" t="s">
        <v>1970</v>
      </c>
      <c r="Y1694" s="527" t="s">
        <v>4967</v>
      </c>
      <c r="Z1694" s="528"/>
      <c r="AA1694" s="528" t="s">
        <v>2089</v>
      </c>
      <c r="AB1694" s="528"/>
      <c r="AC1694" s="528"/>
      <c r="AD1694" s="528"/>
      <c r="AE1694" s="528"/>
      <c r="AF1694" s="528"/>
      <c r="AG1694" s="528"/>
      <c r="AH1694" s="528"/>
      <c r="AI1694" s="529" t="s">
        <v>2538</v>
      </c>
      <c r="AJ1694" s="529" t="s">
        <v>2538</v>
      </c>
      <c r="AK1694" s="523" t="s">
        <v>4968</v>
      </c>
      <c r="AL1694" s="523" t="s">
        <v>4964</v>
      </c>
    </row>
    <row r="1695" spans="1:38" ht="33">
      <c r="A1695" s="518" t="str">
        <f t="shared" si="26"/>
        <v>A04AV210-00002 Finishing Work Misc. Work Natural Ventilator      w/ Fixing Accessories  600mm≤DIA&lt;800mm</v>
      </c>
      <c r="B1695" s="523" t="s">
        <v>4969</v>
      </c>
      <c r="C1695" s="523"/>
      <c r="D1695" s="524" t="s">
        <v>3559</v>
      </c>
      <c r="E1695" s="525" t="s">
        <v>3560</v>
      </c>
      <c r="F1695" s="524" t="s">
        <v>4250</v>
      </c>
      <c r="G1695" s="525" t="s">
        <v>4899</v>
      </c>
      <c r="H1695" s="524" t="s">
        <v>4965</v>
      </c>
      <c r="I1695" s="525" t="s">
        <v>4966</v>
      </c>
      <c r="J1695" s="524" t="s">
        <v>1924</v>
      </c>
      <c r="K1695" s="527"/>
      <c r="L1695" s="524" t="s">
        <v>1924</v>
      </c>
      <c r="M1695" s="527"/>
      <c r="N1695" s="524" t="s">
        <v>1924</v>
      </c>
      <c r="O1695" s="527"/>
      <c r="P1695" s="524" t="s">
        <v>1924</v>
      </c>
      <c r="Q1695" s="527"/>
      <c r="R1695" s="524" t="s">
        <v>1924</v>
      </c>
      <c r="S1695" s="527"/>
      <c r="T1695" s="524" t="s">
        <v>2076</v>
      </c>
      <c r="U1695" s="527" t="s">
        <v>2077</v>
      </c>
      <c r="V1695" s="524" t="s">
        <v>1924</v>
      </c>
      <c r="W1695" s="527"/>
      <c r="X1695" s="524" t="s">
        <v>2985</v>
      </c>
      <c r="Y1695" s="527" t="s">
        <v>4970</v>
      </c>
      <c r="Z1695" s="528"/>
      <c r="AA1695" s="528" t="s">
        <v>2089</v>
      </c>
      <c r="AB1695" s="528"/>
      <c r="AC1695" s="528"/>
      <c r="AD1695" s="528"/>
      <c r="AE1695" s="528"/>
      <c r="AF1695" s="528"/>
      <c r="AG1695" s="528"/>
      <c r="AH1695" s="528"/>
      <c r="AI1695" s="529" t="s">
        <v>2538</v>
      </c>
      <c r="AJ1695" s="529" t="s">
        <v>2538</v>
      </c>
      <c r="AK1695" s="523" t="s">
        <v>4968</v>
      </c>
      <c r="AL1695" s="523" t="s">
        <v>4969</v>
      </c>
    </row>
    <row r="1696" spans="1:38" ht="33">
      <c r="A1696" s="518" t="str">
        <f t="shared" si="26"/>
        <v>A04AV210-00003 Finishing Work Misc. Work Natural Ventilator      w/ Fixing Accessories  800mm≤DIA&lt;1000mm</v>
      </c>
      <c r="B1696" s="523" t="s">
        <v>4971</v>
      </c>
      <c r="C1696" s="523"/>
      <c r="D1696" s="524" t="s">
        <v>3559</v>
      </c>
      <c r="E1696" s="525" t="s">
        <v>3560</v>
      </c>
      <c r="F1696" s="524" t="s">
        <v>4250</v>
      </c>
      <c r="G1696" s="525" t="s">
        <v>4899</v>
      </c>
      <c r="H1696" s="524" t="s">
        <v>4965</v>
      </c>
      <c r="I1696" s="525" t="s">
        <v>4966</v>
      </c>
      <c r="J1696" s="524" t="s">
        <v>1924</v>
      </c>
      <c r="K1696" s="527"/>
      <c r="L1696" s="524" t="s">
        <v>1924</v>
      </c>
      <c r="M1696" s="527"/>
      <c r="N1696" s="524" t="s">
        <v>1924</v>
      </c>
      <c r="O1696" s="527"/>
      <c r="P1696" s="524" t="s">
        <v>1924</v>
      </c>
      <c r="Q1696" s="527"/>
      <c r="R1696" s="524" t="s">
        <v>1924</v>
      </c>
      <c r="S1696" s="527"/>
      <c r="T1696" s="524" t="s">
        <v>2076</v>
      </c>
      <c r="U1696" s="527" t="s">
        <v>2077</v>
      </c>
      <c r="V1696" s="524" t="s">
        <v>1924</v>
      </c>
      <c r="W1696" s="527"/>
      <c r="X1696" s="524" t="s">
        <v>2988</v>
      </c>
      <c r="Y1696" s="527" t="s">
        <v>4972</v>
      </c>
      <c r="Z1696" s="528"/>
      <c r="AA1696" s="528" t="s">
        <v>2089</v>
      </c>
      <c r="AB1696" s="528"/>
      <c r="AC1696" s="528"/>
      <c r="AD1696" s="528"/>
      <c r="AE1696" s="528"/>
      <c r="AF1696" s="528"/>
      <c r="AG1696" s="528"/>
      <c r="AH1696" s="528"/>
      <c r="AI1696" s="529" t="s">
        <v>2538</v>
      </c>
      <c r="AJ1696" s="529" t="s">
        <v>2538</v>
      </c>
      <c r="AK1696" s="523" t="s">
        <v>4968</v>
      </c>
      <c r="AL1696" s="523" t="s">
        <v>4971</v>
      </c>
    </row>
    <row r="1697" spans="1:38">
      <c r="A1697" s="518" t="str">
        <f t="shared" si="26"/>
        <v>A04AV210-00004 Finishing Work Misc. Work Natural Ventilator      w/ Fixing Accessories  1000mm≤DIA</v>
      </c>
      <c r="B1697" s="523" t="s">
        <v>4973</v>
      </c>
      <c r="C1697" s="523"/>
      <c r="D1697" s="524" t="s">
        <v>3559</v>
      </c>
      <c r="E1697" s="525" t="s">
        <v>3560</v>
      </c>
      <c r="F1697" s="524" t="s">
        <v>4250</v>
      </c>
      <c r="G1697" s="525" t="s">
        <v>4899</v>
      </c>
      <c r="H1697" s="524" t="s">
        <v>4965</v>
      </c>
      <c r="I1697" s="525" t="s">
        <v>4966</v>
      </c>
      <c r="J1697" s="524" t="s">
        <v>1924</v>
      </c>
      <c r="K1697" s="527"/>
      <c r="L1697" s="524" t="s">
        <v>1924</v>
      </c>
      <c r="M1697" s="527"/>
      <c r="N1697" s="524" t="s">
        <v>1924</v>
      </c>
      <c r="O1697" s="527"/>
      <c r="P1697" s="524" t="s">
        <v>1924</v>
      </c>
      <c r="Q1697" s="527"/>
      <c r="R1697" s="524" t="s">
        <v>1924</v>
      </c>
      <c r="S1697" s="527"/>
      <c r="T1697" s="524" t="s">
        <v>2076</v>
      </c>
      <c r="U1697" s="527" t="s">
        <v>2077</v>
      </c>
      <c r="V1697" s="524" t="s">
        <v>1924</v>
      </c>
      <c r="W1697" s="527"/>
      <c r="X1697" s="524" t="s">
        <v>2991</v>
      </c>
      <c r="Y1697" s="527" t="s">
        <v>4974</v>
      </c>
      <c r="Z1697" s="528"/>
      <c r="AA1697" s="528" t="s">
        <v>2089</v>
      </c>
      <c r="AB1697" s="528"/>
      <c r="AC1697" s="528"/>
      <c r="AD1697" s="528"/>
      <c r="AE1697" s="528"/>
      <c r="AF1697" s="528"/>
      <c r="AG1697" s="528"/>
      <c r="AH1697" s="528"/>
      <c r="AI1697" s="529" t="s">
        <v>2538</v>
      </c>
      <c r="AJ1697" s="529" t="s">
        <v>2538</v>
      </c>
      <c r="AK1697" s="523" t="s">
        <v>4968</v>
      </c>
      <c r="AL1697" s="523" t="s">
        <v>4973</v>
      </c>
    </row>
    <row r="1698" spans="1:38" ht="33">
      <c r="A1698" s="518" t="str">
        <f t="shared" si="26"/>
        <v>A04AV211-00001 Finishing Work Misc. Work Manhole Cover Round Cast Iron Cover w/Frame     Heavy Duty Type  DIA=600mm</v>
      </c>
      <c r="B1698" s="523" t="s">
        <v>4975</v>
      </c>
      <c r="C1698" s="523"/>
      <c r="D1698" s="524" t="s">
        <v>3559</v>
      </c>
      <c r="E1698" s="525" t="s">
        <v>3560</v>
      </c>
      <c r="F1698" s="524" t="s">
        <v>4250</v>
      </c>
      <c r="G1698" s="525" t="s">
        <v>4899</v>
      </c>
      <c r="H1698" s="524" t="s">
        <v>4976</v>
      </c>
      <c r="I1698" s="525" t="s">
        <v>4977</v>
      </c>
      <c r="J1698" s="524" t="s">
        <v>4978</v>
      </c>
      <c r="K1698" s="527" t="s">
        <v>4979</v>
      </c>
      <c r="L1698" s="524" t="s">
        <v>1924</v>
      </c>
      <c r="M1698" s="527"/>
      <c r="N1698" s="524" t="s">
        <v>1924</v>
      </c>
      <c r="O1698" s="527"/>
      <c r="P1698" s="524" t="s">
        <v>1924</v>
      </c>
      <c r="Q1698" s="527"/>
      <c r="R1698" s="524" t="s">
        <v>1924</v>
      </c>
      <c r="S1698" s="527"/>
      <c r="T1698" s="524" t="s">
        <v>2694</v>
      </c>
      <c r="U1698" s="527" t="s">
        <v>4980</v>
      </c>
      <c r="V1698" s="524" t="s">
        <v>1924</v>
      </c>
      <c r="W1698" s="527"/>
      <c r="X1698" s="524" t="s">
        <v>1966</v>
      </c>
      <c r="Y1698" s="527" t="s">
        <v>4981</v>
      </c>
      <c r="Z1698" s="556"/>
      <c r="AA1698" s="528" t="s">
        <v>1924</v>
      </c>
      <c r="AB1698" s="556"/>
      <c r="AC1698" s="556"/>
      <c r="AD1698" s="556"/>
      <c r="AE1698" s="556"/>
      <c r="AF1698" s="556"/>
      <c r="AG1698" s="556"/>
      <c r="AH1698" s="556"/>
      <c r="AI1698" s="529" t="s">
        <v>2538</v>
      </c>
      <c r="AJ1698" s="529" t="s">
        <v>2538</v>
      </c>
      <c r="AK1698" s="523" t="s">
        <v>4982</v>
      </c>
      <c r="AL1698" s="523" t="s">
        <v>4975</v>
      </c>
    </row>
    <row r="1699" spans="1:38" ht="33">
      <c r="A1699" s="518" t="str">
        <f t="shared" si="26"/>
        <v>A04AV211-00002 Finishing Work Misc. Work Manhole Cover Round Cast Iron Cover w/Frame     Heavy Duty Type  DIA=800mm</v>
      </c>
      <c r="B1699" s="523" t="s">
        <v>4983</v>
      </c>
      <c r="C1699" s="523"/>
      <c r="D1699" s="524" t="s">
        <v>3559</v>
      </c>
      <c r="E1699" s="525" t="s">
        <v>3560</v>
      </c>
      <c r="F1699" s="524" t="s">
        <v>4250</v>
      </c>
      <c r="G1699" s="525" t="s">
        <v>4899</v>
      </c>
      <c r="H1699" s="524" t="s">
        <v>4976</v>
      </c>
      <c r="I1699" s="525" t="s">
        <v>4977</v>
      </c>
      <c r="J1699" s="524" t="s">
        <v>4978</v>
      </c>
      <c r="K1699" s="527" t="s">
        <v>4979</v>
      </c>
      <c r="L1699" s="524" t="s">
        <v>1924</v>
      </c>
      <c r="M1699" s="527"/>
      <c r="N1699" s="524" t="s">
        <v>1924</v>
      </c>
      <c r="O1699" s="527"/>
      <c r="P1699" s="524" t="s">
        <v>1924</v>
      </c>
      <c r="Q1699" s="527"/>
      <c r="R1699" s="524" t="s">
        <v>1924</v>
      </c>
      <c r="S1699" s="527"/>
      <c r="T1699" s="524" t="s">
        <v>2694</v>
      </c>
      <c r="U1699" s="527" t="s">
        <v>4980</v>
      </c>
      <c r="V1699" s="524" t="s">
        <v>1924</v>
      </c>
      <c r="W1699" s="527"/>
      <c r="X1699" s="524" t="s">
        <v>4245</v>
      </c>
      <c r="Y1699" s="527" t="s">
        <v>4984</v>
      </c>
      <c r="Z1699" s="556"/>
      <c r="AA1699" s="528" t="s">
        <v>1924</v>
      </c>
      <c r="AB1699" s="556"/>
      <c r="AC1699" s="556"/>
      <c r="AD1699" s="556"/>
      <c r="AE1699" s="556"/>
      <c r="AF1699" s="556"/>
      <c r="AG1699" s="556"/>
      <c r="AH1699" s="556"/>
      <c r="AI1699" s="529" t="s">
        <v>2538</v>
      </c>
      <c r="AJ1699" s="529" t="s">
        <v>2538</v>
      </c>
      <c r="AK1699" s="523" t="s">
        <v>4982</v>
      </c>
      <c r="AL1699" s="523" t="s">
        <v>4983</v>
      </c>
    </row>
    <row r="1700" spans="1:38" ht="33">
      <c r="A1700" s="518" t="str">
        <f t="shared" si="26"/>
        <v>A04AV212-00001 Finishing Work Misc. Work Chain Link Fence (Fixed Type) Self-Standing Type w/ Steel Frame     w/ Fixing Accessories  1500mm≤H&lt;2000mm</v>
      </c>
      <c r="B1700" s="523" t="s">
        <v>4985</v>
      </c>
      <c r="C1700" s="523"/>
      <c r="D1700" s="524" t="s">
        <v>3559</v>
      </c>
      <c r="E1700" s="525" t="s">
        <v>3560</v>
      </c>
      <c r="F1700" s="524" t="s">
        <v>4250</v>
      </c>
      <c r="G1700" s="525" t="s">
        <v>4899</v>
      </c>
      <c r="H1700" s="524" t="s">
        <v>4986</v>
      </c>
      <c r="I1700" s="525" t="s">
        <v>4987</v>
      </c>
      <c r="J1700" s="524" t="s">
        <v>4988</v>
      </c>
      <c r="K1700" s="527" t="s">
        <v>4989</v>
      </c>
      <c r="L1700" s="524" t="s">
        <v>1924</v>
      </c>
      <c r="M1700" s="527"/>
      <c r="N1700" s="524" t="s">
        <v>1924</v>
      </c>
      <c r="O1700" s="527"/>
      <c r="P1700" s="524" t="s">
        <v>1924</v>
      </c>
      <c r="Q1700" s="527"/>
      <c r="R1700" s="524" t="s">
        <v>1924</v>
      </c>
      <c r="S1700" s="527"/>
      <c r="T1700" s="524" t="s">
        <v>2076</v>
      </c>
      <c r="U1700" s="527" t="s">
        <v>2077</v>
      </c>
      <c r="V1700" s="524" t="s">
        <v>1924</v>
      </c>
      <c r="W1700" s="527"/>
      <c r="X1700" s="524" t="s">
        <v>3772</v>
      </c>
      <c r="Y1700" s="527" t="s">
        <v>4990</v>
      </c>
      <c r="Z1700" s="528"/>
      <c r="AA1700" s="528" t="s">
        <v>3716</v>
      </c>
      <c r="AB1700" s="528"/>
      <c r="AC1700" s="528"/>
      <c r="AD1700" s="528"/>
      <c r="AE1700" s="528"/>
      <c r="AF1700" s="528"/>
      <c r="AG1700" s="528"/>
      <c r="AH1700" s="528"/>
      <c r="AI1700" s="529" t="s">
        <v>2091</v>
      </c>
      <c r="AJ1700" s="529" t="s">
        <v>2091</v>
      </c>
      <c r="AK1700" s="523" t="s">
        <v>4991</v>
      </c>
      <c r="AL1700" s="523" t="s">
        <v>4985</v>
      </c>
    </row>
    <row r="1701" spans="1:38" ht="33">
      <c r="A1701" s="518" t="str">
        <f t="shared" si="26"/>
        <v>A04AV212-00002 Finishing Work Misc. Work Chain Link Fence (Fixed Type) Self-Standing Type w/ Steel Frame     w/ Fixing Accessories  2000mm≤H&lt;2500mm</v>
      </c>
      <c r="B1701" s="523" t="s">
        <v>4992</v>
      </c>
      <c r="C1701" s="523"/>
      <c r="D1701" s="524" t="s">
        <v>3559</v>
      </c>
      <c r="E1701" s="525" t="s">
        <v>3560</v>
      </c>
      <c r="F1701" s="524" t="s">
        <v>4250</v>
      </c>
      <c r="G1701" s="525" t="s">
        <v>4899</v>
      </c>
      <c r="H1701" s="524" t="s">
        <v>4986</v>
      </c>
      <c r="I1701" s="525" t="s">
        <v>4987</v>
      </c>
      <c r="J1701" s="524" t="s">
        <v>4988</v>
      </c>
      <c r="K1701" s="527" t="s">
        <v>4989</v>
      </c>
      <c r="L1701" s="524" t="s">
        <v>1924</v>
      </c>
      <c r="M1701" s="527"/>
      <c r="N1701" s="524" t="s">
        <v>1924</v>
      </c>
      <c r="O1701" s="527"/>
      <c r="P1701" s="524" t="s">
        <v>1924</v>
      </c>
      <c r="Q1701" s="527"/>
      <c r="R1701" s="524" t="s">
        <v>1924</v>
      </c>
      <c r="S1701" s="527"/>
      <c r="T1701" s="524" t="s">
        <v>2076</v>
      </c>
      <c r="U1701" s="527" t="s">
        <v>2077</v>
      </c>
      <c r="V1701" s="524" t="s">
        <v>1924</v>
      </c>
      <c r="W1701" s="527"/>
      <c r="X1701" s="524" t="s">
        <v>3775</v>
      </c>
      <c r="Y1701" s="527" t="s">
        <v>4993</v>
      </c>
      <c r="Z1701" s="528"/>
      <c r="AA1701" s="528" t="s">
        <v>3716</v>
      </c>
      <c r="AB1701" s="528"/>
      <c r="AC1701" s="528"/>
      <c r="AD1701" s="528"/>
      <c r="AE1701" s="528"/>
      <c r="AF1701" s="528"/>
      <c r="AG1701" s="528"/>
      <c r="AH1701" s="528"/>
      <c r="AI1701" s="529" t="s">
        <v>2091</v>
      </c>
      <c r="AJ1701" s="529" t="s">
        <v>2091</v>
      </c>
      <c r="AK1701" s="523" t="s">
        <v>4991</v>
      </c>
      <c r="AL1701" s="523" t="s">
        <v>4992</v>
      </c>
    </row>
    <row r="1702" spans="1:38" ht="33">
      <c r="A1702" s="518" t="str">
        <f t="shared" si="26"/>
        <v>A04AV212-00003 Finishing Work Misc. Work Chain Link Fence (Fixed Type) Self-Standing Type w/ Steel Frame     w/ Fixing Accessories  2500mm≤H&lt;3000mm</v>
      </c>
      <c r="B1702" s="523" t="s">
        <v>4994</v>
      </c>
      <c r="C1702" s="523"/>
      <c r="D1702" s="524" t="s">
        <v>3559</v>
      </c>
      <c r="E1702" s="525" t="s">
        <v>3560</v>
      </c>
      <c r="F1702" s="524" t="s">
        <v>4250</v>
      </c>
      <c r="G1702" s="525" t="s">
        <v>4899</v>
      </c>
      <c r="H1702" s="524" t="s">
        <v>4986</v>
      </c>
      <c r="I1702" s="525" t="s">
        <v>4987</v>
      </c>
      <c r="J1702" s="524" t="s">
        <v>4988</v>
      </c>
      <c r="K1702" s="527" t="s">
        <v>4989</v>
      </c>
      <c r="L1702" s="524" t="s">
        <v>1924</v>
      </c>
      <c r="M1702" s="527"/>
      <c r="N1702" s="524" t="s">
        <v>1924</v>
      </c>
      <c r="O1702" s="527"/>
      <c r="P1702" s="524" t="s">
        <v>1924</v>
      </c>
      <c r="Q1702" s="527"/>
      <c r="R1702" s="524" t="s">
        <v>1924</v>
      </c>
      <c r="S1702" s="527"/>
      <c r="T1702" s="524" t="s">
        <v>2076</v>
      </c>
      <c r="U1702" s="527" t="s">
        <v>2077</v>
      </c>
      <c r="V1702" s="524" t="s">
        <v>1924</v>
      </c>
      <c r="W1702" s="527"/>
      <c r="X1702" s="524" t="s">
        <v>3778</v>
      </c>
      <c r="Y1702" s="527" t="s">
        <v>4995</v>
      </c>
      <c r="Z1702" s="528"/>
      <c r="AA1702" s="528" t="s">
        <v>3716</v>
      </c>
      <c r="AB1702" s="528"/>
      <c r="AC1702" s="528"/>
      <c r="AD1702" s="528"/>
      <c r="AE1702" s="528"/>
      <c r="AF1702" s="528"/>
      <c r="AG1702" s="528"/>
      <c r="AH1702" s="528"/>
      <c r="AI1702" s="529" t="s">
        <v>2091</v>
      </c>
      <c r="AJ1702" s="529" t="s">
        <v>2091</v>
      </c>
      <c r="AK1702" s="523" t="s">
        <v>4991</v>
      </c>
      <c r="AL1702" s="523" t="s">
        <v>4994</v>
      </c>
    </row>
    <row r="1703" spans="1:38" ht="33">
      <c r="A1703" s="518" t="str">
        <f t="shared" si="26"/>
        <v>A04AV212-00004 Finishing Work Misc. Work Chain Link Fence (Fixed Type) Self-Standing Type w/ Steel Frame     w/ Fixing Accessories  3000mm≤H&lt;3500mm</v>
      </c>
      <c r="B1703" s="523" t="s">
        <v>4996</v>
      </c>
      <c r="C1703" s="523"/>
      <c r="D1703" s="524" t="s">
        <v>3559</v>
      </c>
      <c r="E1703" s="525" t="s">
        <v>3560</v>
      </c>
      <c r="F1703" s="524" t="s">
        <v>4250</v>
      </c>
      <c r="G1703" s="525" t="s">
        <v>4899</v>
      </c>
      <c r="H1703" s="524" t="s">
        <v>4986</v>
      </c>
      <c r="I1703" s="525" t="s">
        <v>4987</v>
      </c>
      <c r="J1703" s="524" t="s">
        <v>4988</v>
      </c>
      <c r="K1703" s="527" t="s">
        <v>4989</v>
      </c>
      <c r="L1703" s="524" t="s">
        <v>1924</v>
      </c>
      <c r="M1703" s="527"/>
      <c r="N1703" s="524" t="s">
        <v>1924</v>
      </c>
      <c r="O1703" s="527"/>
      <c r="P1703" s="524" t="s">
        <v>1924</v>
      </c>
      <c r="Q1703" s="527"/>
      <c r="R1703" s="524" t="s">
        <v>1924</v>
      </c>
      <c r="S1703" s="527"/>
      <c r="T1703" s="524" t="s">
        <v>2076</v>
      </c>
      <c r="U1703" s="527" t="s">
        <v>2077</v>
      </c>
      <c r="V1703" s="524" t="s">
        <v>1924</v>
      </c>
      <c r="W1703" s="527"/>
      <c r="X1703" s="524" t="s">
        <v>3754</v>
      </c>
      <c r="Y1703" s="527" t="s">
        <v>4997</v>
      </c>
      <c r="Z1703" s="528"/>
      <c r="AA1703" s="528" t="s">
        <v>3716</v>
      </c>
      <c r="AB1703" s="528"/>
      <c r="AC1703" s="528"/>
      <c r="AD1703" s="528"/>
      <c r="AE1703" s="528"/>
      <c r="AF1703" s="528"/>
      <c r="AG1703" s="528"/>
      <c r="AH1703" s="528"/>
      <c r="AI1703" s="529" t="s">
        <v>2091</v>
      </c>
      <c r="AJ1703" s="529" t="s">
        <v>2091</v>
      </c>
      <c r="AK1703" s="523" t="s">
        <v>4991</v>
      </c>
      <c r="AL1703" s="523" t="s">
        <v>4996</v>
      </c>
    </row>
    <row r="1704" spans="1:38" ht="33">
      <c r="A1704" s="518" t="str">
        <f t="shared" si="26"/>
        <v>A04AV212-00005 Finishing Work Misc. Work Chain Link Fence (Fixed Type) Self-Standing Type w/ Stainless Steel Frame     w/ Fixing Accessories  1500mm≤H&lt;2000mm</v>
      </c>
      <c r="B1704" s="523" t="s">
        <v>4998</v>
      </c>
      <c r="C1704" s="523"/>
      <c r="D1704" s="524" t="s">
        <v>3559</v>
      </c>
      <c r="E1704" s="525" t="s">
        <v>3560</v>
      </c>
      <c r="F1704" s="524" t="s">
        <v>4250</v>
      </c>
      <c r="G1704" s="525" t="s">
        <v>4899</v>
      </c>
      <c r="H1704" s="524" t="s">
        <v>4986</v>
      </c>
      <c r="I1704" s="525" t="s">
        <v>4987</v>
      </c>
      <c r="J1704" s="524" t="s">
        <v>4999</v>
      </c>
      <c r="K1704" s="527" t="s">
        <v>5000</v>
      </c>
      <c r="L1704" s="524" t="s">
        <v>1924</v>
      </c>
      <c r="M1704" s="527"/>
      <c r="N1704" s="524" t="s">
        <v>1924</v>
      </c>
      <c r="O1704" s="527"/>
      <c r="P1704" s="524" t="s">
        <v>1924</v>
      </c>
      <c r="Q1704" s="527"/>
      <c r="R1704" s="524" t="s">
        <v>1924</v>
      </c>
      <c r="S1704" s="527"/>
      <c r="T1704" s="524" t="s">
        <v>2076</v>
      </c>
      <c r="U1704" s="527" t="s">
        <v>2077</v>
      </c>
      <c r="V1704" s="524" t="s">
        <v>1924</v>
      </c>
      <c r="W1704" s="527"/>
      <c r="X1704" s="524" t="s">
        <v>3772</v>
      </c>
      <c r="Y1704" s="527" t="s">
        <v>4990</v>
      </c>
      <c r="Z1704" s="528"/>
      <c r="AA1704" s="528" t="s">
        <v>3716</v>
      </c>
      <c r="AB1704" s="528"/>
      <c r="AC1704" s="528"/>
      <c r="AD1704" s="528"/>
      <c r="AE1704" s="528"/>
      <c r="AF1704" s="528"/>
      <c r="AG1704" s="528"/>
      <c r="AH1704" s="528"/>
      <c r="AI1704" s="529" t="s">
        <v>2091</v>
      </c>
      <c r="AJ1704" s="529" t="s">
        <v>2091</v>
      </c>
      <c r="AK1704" s="523" t="s">
        <v>4991</v>
      </c>
      <c r="AL1704" s="523" t="s">
        <v>4998</v>
      </c>
    </row>
    <row r="1705" spans="1:38" ht="33">
      <c r="A1705" s="518" t="str">
        <f t="shared" si="26"/>
        <v>A04AV212-00006 Finishing Work Misc. Work Chain Link Fence (Fixed Type) Self-Standing Type w/ Stainless Steel Frame     w/ Fixing Accessories  2000mm≤H&lt;2500mm</v>
      </c>
      <c r="B1705" s="523" t="s">
        <v>5001</v>
      </c>
      <c r="C1705" s="523"/>
      <c r="D1705" s="524" t="s">
        <v>3559</v>
      </c>
      <c r="E1705" s="525" t="s">
        <v>3560</v>
      </c>
      <c r="F1705" s="524" t="s">
        <v>4250</v>
      </c>
      <c r="G1705" s="525" t="s">
        <v>4899</v>
      </c>
      <c r="H1705" s="524" t="s">
        <v>4986</v>
      </c>
      <c r="I1705" s="525" t="s">
        <v>4987</v>
      </c>
      <c r="J1705" s="524" t="s">
        <v>4999</v>
      </c>
      <c r="K1705" s="527" t="s">
        <v>5000</v>
      </c>
      <c r="L1705" s="524" t="s">
        <v>1924</v>
      </c>
      <c r="M1705" s="527"/>
      <c r="N1705" s="524" t="s">
        <v>1924</v>
      </c>
      <c r="O1705" s="527"/>
      <c r="P1705" s="524" t="s">
        <v>1924</v>
      </c>
      <c r="Q1705" s="527"/>
      <c r="R1705" s="524" t="s">
        <v>1924</v>
      </c>
      <c r="S1705" s="527"/>
      <c r="T1705" s="524" t="s">
        <v>2076</v>
      </c>
      <c r="U1705" s="527" t="s">
        <v>2077</v>
      </c>
      <c r="V1705" s="524" t="s">
        <v>1924</v>
      </c>
      <c r="W1705" s="527"/>
      <c r="X1705" s="524" t="s">
        <v>3775</v>
      </c>
      <c r="Y1705" s="527" t="s">
        <v>4993</v>
      </c>
      <c r="Z1705" s="528"/>
      <c r="AA1705" s="528" t="s">
        <v>3716</v>
      </c>
      <c r="AB1705" s="528"/>
      <c r="AC1705" s="528"/>
      <c r="AD1705" s="528"/>
      <c r="AE1705" s="528"/>
      <c r="AF1705" s="528"/>
      <c r="AG1705" s="528"/>
      <c r="AH1705" s="528"/>
      <c r="AI1705" s="529" t="s">
        <v>2091</v>
      </c>
      <c r="AJ1705" s="529" t="s">
        <v>2091</v>
      </c>
      <c r="AK1705" s="523" t="s">
        <v>4991</v>
      </c>
      <c r="AL1705" s="523" t="s">
        <v>5001</v>
      </c>
    </row>
    <row r="1706" spans="1:38" ht="33">
      <c r="A1706" s="518" t="str">
        <f t="shared" si="26"/>
        <v>A04AV212-00007 Finishing Work Misc. Work Chain Link Fence (Fixed Type) Self-Standing Type w/ Stainless Steel Frame     w/ Fixing Accessories  2500mm≤H&lt;3000mm</v>
      </c>
      <c r="B1706" s="523" t="s">
        <v>5002</v>
      </c>
      <c r="C1706" s="523"/>
      <c r="D1706" s="524" t="s">
        <v>3559</v>
      </c>
      <c r="E1706" s="525" t="s">
        <v>3560</v>
      </c>
      <c r="F1706" s="524" t="s">
        <v>4250</v>
      </c>
      <c r="G1706" s="525" t="s">
        <v>4899</v>
      </c>
      <c r="H1706" s="524" t="s">
        <v>4986</v>
      </c>
      <c r="I1706" s="525" t="s">
        <v>4987</v>
      </c>
      <c r="J1706" s="524" t="s">
        <v>4999</v>
      </c>
      <c r="K1706" s="527" t="s">
        <v>5000</v>
      </c>
      <c r="L1706" s="524" t="s">
        <v>1924</v>
      </c>
      <c r="M1706" s="527"/>
      <c r="N1706" s="524" t="s">
        <v>1924</v>
      </c>
      <c r="O1706" s="527"/>
      <c r="P1706" s="524" t="s">
        <v>1924</v>
      </c>
      <c r="Q1706" s="527"/>
      <c r="R1706" s="524" t="s">
        <v>1924</v>
      </c>
      <c r="S1706" s="527"/>
      <c r="T1706" s="524" t="s">
        <v>2076</v>
      </c>
      <c r="U1706" s="527" t="s">
        <v>2077</v>
      </c>
      <c r="V1706" s="524" t="s">
        <v>1924</v>
      </c>
      <c r="W1706" s="527"/>
      <c r="X1706" s="524" t="s">
        <v>3778</v>
      </c>
      <c r="Y1706" s="527" t="s">
        <v>4995</v>
      </c>
      <c r="Z1706" s="528"/>
      <c r="AA1706" s="528" t="s">
        <v>3716</v>
      </c>
      <c r="AB1706" s="528"/>
      <c r="AC1706" s="528"/>
      <c r="AD1706" s="528"/>
      <c r="AE1706" s="528"/>
      <c r="AF1706" s="528"/>
      <c r="AG1706" s="528"/>
      <c r="AH1706" s="528"/>
      <c r="AI1706" s="529" t="s">
        <v>2091</v>
      </c>
      <c r="AJ1706" s="529" t="s">
        <v>2091</v>
      </c>
      <c r="AK1706" s="523" t="s">
        <v>4991</v>
      </c>
      <c r="AL1706" s="523" t="s">
        <v>5002</v>
      </c>
    </row>
    <row r="1707" spans="1:38" ht="33">
      <c r="A1707" s="518" t="str">
        <f t="shared" si="26"/>
        <v>A04AV212-00008 Finishing Work Misc. Work Chain Link Fence (Fixed Type) Self-Standing Type w/ Stainless Steel Frame     w/ Fixing Accessories  3000mm≤H&lt;3500mm</v>
      </c>
      <c r="B1707" s="523" t="s">
        <v>5003</v>
      </c>
      <c r="C1707" s="523"/>
      <c r="D1707" s="524" t="s">
        <v>3559</v>
      </c>
      <c r="E1707" s="525" t="s">
        <v>3560</v>
      </c>
      <c r="F1707" s="524" t="s">
        <v>4250</v>
      </c>
      <c r="G1707" s="525" t="s">
        <v>4899</v>
      </c>
      <c r="H1707" s="524" t="s">
        <v>4986</v>
      </c>
      <c r="I1707" s="525" t="s">
        <v>4987</v>
      </c>
      <c r="J1707" s="524" t="s">
        <v>4999</v>
      </c>
      <c r="K1707" s="527" t="s">
        <v>5000</v>
      </c>
      <c r="L1707" s="524" t="s">
        <v>1924</v>
      </c>
      <c r="M1707" s="527"/>
      <c r="N1707" s="524" t="s">
        <v>1924</v>
      </c>
      <c r="O1707" s="527"/>
      <c r="P1707" s="524" t="s">
        <v>1924</v>
      </c>
      <c r="Q1707" s="527"/>
      <c r="R1707" s="524" t="s">
        <v>1924</v>
      </c>
      <c r="S1707" s="527"/>
      <c r="T1707" s="524" t="s">
        <v>2076</v>
      </c>
      <c r="U1707" s="527" t="s">
        <v>2077</v>
      </c>
      <c r="V1707" s="524" t="s">
        <v>1924</v>
      </c>
      <c r="W1707" s="527"/>
      <c r="X1707" s="524" t="s">
        <v>3754</v>
      </c>
      <c r="Y1707" s="527" t="s">
        <v>4997</v>
      </c>
      <c r="Z1707" s="528"/>
      <c r="AA1707" s="528" t="s">
        <v>3716</v>
      </c>
      <c r="AB1707" s="528"/>
      <c r="AC1707" s="528"/>
      <c r="AD1707" s="528"/>
      <c r="AE1707" s="528"/>
      <c r="AF1707" s="528"/>
      <c r="AG1707" s="528"/>
      <c r="AH1707" s="528"/>
      <c r="AI1707" s="529" t="s">
        <v>2091</v>
      </c>
      <c r="AJ1707" s="529" t="s">
        <v>2091</v>
      </c>
      <c r="AK1707" s="523" t="s">
        <v>4991</v>
      </c>
      <c r="AL1707" s="523" t="s">
        <v>5003</v>
      </c>
    </row>
    <row r="1708" spans="1:38" ht="33">
      <c r="A1708" s="518" t="str">
        <f t="shared" si="26"/>
        <v>A04AV213-00001 Finishing Work Misc. Work Chain Link Fence (Removable Type) Self-Standing Type w/ Steel Frame     w/ Fixing Accessories  1500mm≤H&lt;2000mm</v>
      </c>
      <c r="B1708" s="523" t="s">
        <v>5004</v>
      </c>
      <c r="C1708" s="523"/>
      <c r="D1708" s="524" t="s">
        <v>3559</v>
      </c>
      <c r="E1708" s="525" t="s">
        <v>3560</v>
      </c>
      <c r="F1708" s="524" t="s">
        <v>4250</v>
      </c>
      <c r="G1708" s="525" t="s">
        <v>4899</v>
      </c>
      <c r="H1708" s="524" t="s">
        <v>5005</v>
      </c>
      <c r="I1708" s="525" t="s">
        <v>5006</v>
      </c>
      <c r="J1708" s="524" t="s">
        <v>4988</v>
      </c>
      <c r="K1708" s="527" t="s">
        <v>4989</v>
      </c>
      <c r="L1708" s="524" t="s">
        <v>1924</v>
      </c>
      <c r="M1708" s="527"/>
      <c r="N1708" s="524" t="s">
        <v>1924</v>
      </c>
      <c r="O1708" s="527"/>
      <c r="P1708" s="524" t="s">
        <v>1924</v>
      </c>
      <c r="Q1708" s="527"/>
      <c r="R1708" s="524" t="s">
        <v>1924</v>
      </c>
      <c r="S1708" s="527"/>
      <c r="T1708" s="524" t="s">
        <v>2076</v>
      </c>
      <c r="U1708" s="527" t="s">
        <v>2077</v>
      </c>
      <c r="V1708" s="524" t="s">
        <v>1924</v>
      </c>
      <c r="W1708" s="527"/>
      <c r="X1708" s="524" t="s">
        <v>3772</v>
      </c>
      <c r="Y1708" s="527" t="s">
        <v>4990</v>
      </c>
      <c r="Z1708" s="528"/>
      <c r="AA1708" s="528" t="s">
        <v>3716</v>
      </c>
      <c r="AB1708" s="528"/>
      <c r="AC1708" s="528"/>
      <c r="AD1708" s="528"/>
      <c r="AE1708" s="528"/>
      <c r="AF1708" s="528"/>
      <c r="AG1708" s="528"/>
      <c r="AH1708" s="528"/>
      <c r="AI1708" s="529" t="s">
        <v>2091</v>
      </c>
      <c r="AJ1708" s="529" t="s">
        <v>2091</v>
      </c>
      <c r="AK1708" s="523" t="s">
        <v>5007</v>
      </c>
      <c r="AL1708" s="523" t="s">
        <v>5004</v>
      </c>
    </row>
    <row r="1709" spans="1:38" ht="33">
      <c r="A1709" s="518" t="str">
        <f t="shared" si="26"/>
        <v>A04AV213-00002 Finishing Work Misc. Work Chain Link Fence (Removable Type) Self-Standing Type w/ Steel Frame     w/ Fixing Accessories  2000mm≤H&lt;2500mm</v>
      </c>
      <c r="B1709" s="523" t="s">
        <v>5008</v>
      </c>
      <c r="C1709" s="523"/>
      <c r="D1709" s="524" t="s">
        <v>3559</v>
      </c>
      <c r="E1709" s="525" t="s">
        <v>3560</v>
      </c>
      <c r="F1709" s="524" t="s">
        <v>4250</v>
      </c>
      <c r="G1709" s="525" t="s">
        <v>4899</v>
      </c>
      <c r="H1709" s="524" t="s">
        <v>5005</v>
      </c>
      <c r="I1709" s="525" t="s">
        <v>5006</v>
      </c>
      <c r="J1709" s="524" t="s">
        <v>4988</v>
      </c>
      <c r="K1709" s="527" t="s">
        <v>4989</v>
      </c>
      <c r="L1709" s="524" t="s">
        <v>1924</v>
      </c>
      <c r="M1709" s="527"/>
      <c r="N1709" s="524" t="s">
        <v>1924</v>
      </c>
      <c r="O1709" s="527"/>
      <c r="P1709" s="524" t="s">
        <v>1924</v>
      </c>
      <c r="Q1709" s="527"/>
      <c r="R1709" s="524" t="s">
        <v>1924</v>
      </c>
      <c r="S1709" s="527"/>
      <c r="T1709" s="524" t="s">
        <v>2076</v>
      </c>
      <c r="U1709" s="527" t="s">
        <v>2077</v>
      </c>
      <c r="V1709" s="524" t="s">
        <v>1924</v>
      </c>
      <c r="W1709" s="527"/>
      <c r="X1709" s="524" t="s">
        <v>3775</v>
      </c>
      <c r="Y1709" s="527" t="s">
        <v>4993</v>
      </c>
      <c r="Z1709" s="528"/>
      <c r="AA1709" s="528" t="s">
        <v>3716</v>
      </c>
      <c r="AB1709" s="528"/>
      <c r="AC1709" s="528"/>
      <c r="AD1709" s="528"/>
      <c r="AE1709" s="528"/>
      <c r="AF1709" s="528"/>
      <c r="AG1709" s="528"/>
      <c r="AH1709" s="528"/>
      <c r="AI1709" s="529" t="s">
        <v>2091</v>
      </c>
      <c r="AJ1709" s="529" t="s">
        <v>2091</v>
      </c>
      <c r="AK1709" s="523" t="s">
        <v>5007</v>
      </c>
      <c r="AL1709" s="523" t="s">
        <v>5008</v>
      </c>
    </row>
    <row r="1710" spans="1:38" ht="33">
      <c r="A1710" s="518" t="str">
        <f t="shared" si="26"/>
        <v>A04AV213-00003 Finishing Work Misc. Work Chain Link Fence (Removable Type) Self-Standing Type w/ Steel Frame     w/ Fixing Accessories  2500mm≤H&lt;3000mm</v>
      </c>
      <c r="B1710" s="523" t="s">
        <v>5009</v>
      </c>
      <c r="C1710" s="523"/>
      <c r="D1710" s="524" t="s">
        <v>3559</v>
      </c>
      <c r="E1710" s="525" t="s">
        <v>3560</v>
      </c>
      <c r="F1710" s="524" t="s">
        <v>4250</v>
      </c>
      <c r="G1710" s="525" t="s">
        <v>4899</v>
      </c>
      <c r="H1710" s="524" t="s">
        <v>5005</v>
      </c>
      <c r="I1710" s="525" t="s">
        <v>5006</v>
      </c>
      <c r="J1710" s="524" t="s">
        <v>4988</v>
      </c>
      <c r="K1710" s="527" t="s">
        <v>4989</v>
      </c>
      <c r="L1710" s="524" t="s">
        <v>1924</v>
      </c>
      <c r="M1710" s="527"/>
      <c r="N1710" s="524" t="s">
        <v>1924</v>
      </c>
      <c r="O1710" s="527"/>
      <c r="P1710" s="524" t="s">
        <v>1924</v>
      </c>
      <c r="Q1710" s="527"/>
      <c r="R1710" s="524" t="s">
        <v>1924</v>
      </c>
      <c r="S1710" s="527"/>
      <c r="T1710" s="524" t="s">
        <v>2076</v>
      </c>
      <c r="U1710" s="527" t="s">
        <v>2077</v>
      </c>
      <c r="V1710" s="524" t="s">
        <v>1924</v>
      </c>
      <c r="W1710" s="527"/>
      <c r="X1710" s="524" t="s">
        <v>3778</v>
      </c>
      <c r="Y1710" s="527" t="s">
        <v>4995</v>
      </c>
      <c r="Z1710" s="528"/>
      <c r="AA1710" s="528" t="s">
        <v>3716</v>
      </c>
      <c r="AB1710" s="528"/>
      <c r="AC1710" s="528"/>
      <c r="AD1710" s="528"/>
      <c r="AE1710" s="528"/>
      <c r="AF1710" s="528"/>
      <c r="AG1710" s="528"/>
      <c r="AH1710" s="528"/>
      <c r="AI1710" s="529" t="s">
        <v>2091</v>
      </c>
      <c r="AJ1710" s="529" t="s">
        <v>2091</v>
      </c>
      <c r="AK1710" s="523" t="s">
        <v>5007</v>
      </c>
      <c r="AL1710" s="523" t="s">
        <v>5009</v>
      </c>
    </row>
    <row r="1711" spans="1:38" ht="33">
      <c r="A1711" s="518" t="str">
        <f t="shared" si="26"/>
        <v>A04AV213-00004 Finishing Work Misc. Work Chain Link Fence (Removable Type) Self-Standing Type w/ Steel Frame     w/ Fixing Accessories  3000mm≤H&lt;3500mm</v>
      </c>
      <c r="B1711" s="523" t="s">
        <v>5010</v>
      </c>
      <c r="C1711" s="523"/>
      <c r="D1711" s="524" t="s">
        <v>3559</v>
      </c>
      <c r="E1711" s="525" t="s">
        <v>3560</v>
      </c>
      <c r="F1711" s="524" t="s">
        <v>4250</v>
      </c>
      <c r="G1711" s="525" t="s">
        <v>4899</v>
      </c>
      <c r="H1711" s="524" t="s">
        <v>5005</v>
      </c>
      <c r="I1711" s="525" t="s">
        <v>5006</v>
      </c>
      <c r="J1711" s="524" t="s">
        <v>4988</v>
      </c>
      <c r="K1711" s="527" t="s">
        <v>4989</v>
      </c>
      <c r="L1711" s="524" t="s">
        <v>1924</v>
      </c>
      <c r="M1711" s="527"/>
      <c r="N1711" s="524" t="s">
        <v>1924</v>
      </c>
      <c r="O1711" s="527"/>
      <c r="P1711" s="524" t="s">
        <v>1924</v>
      </c>
      <c r="Q1711" s="527"/>
      <c r="R1711" s="524" t="s">
        <v>1924</v>
      </c>
      <c r="S1711" s="527"/>
      <c r="T1711" s="524" t="s">
        <v>2076</v>
      </c>
      <c r="U1711" s="527" t="s">
        <v>2077</v>
      </c>
      <c r="V1711" s="524" t="s">
        <v>1924</v>
      </c>
      <c r="W1711" s="527"/>
      <c r="X1711" s="524" t="s">
        <v>3754</v>
      </c>
      <c r="Y1711" s="527" t="s">
        <v>4997</v>
      </c>
      <c r="Z1711" s="528"/>
      <c r="AA1711" s="528" t="s">
        <v>3716</v>
      </c>
      <c r="AB1711" s="528"/>
      <c r="AC1711" s="528"/>
      <c r="AD1711" s="528"/>
      <c r="AE1711" s="528"/>
      <c r="AF1711" s="528"/>
      <c r="AG1711" s="528"/>
      <c r="AH1711" s="528"/>
      <c r="AI1711" s="529" t="s">
        <v>2091</v>
      </c>
      <c r="AJ1711" s="529" t="s">
        <v>2091</v>
      </c>
      <c r="AK1711" s="523" t="s">
        <v>5007</v>
      </c>
      <c r="AL1711" s="523" t="s">
        <v>5010</v>
      </c>
    </row>
    <row r="1712" spans="1:38" ht="33">
      <c r="A1712" s="518" t="str">
        <f t="shared" si="26"/>
        <v>A04AV213-00005 Finishing Work Misc. Work Chain Link Fence (Removable Type) Frame Type w/ Steel Frame    for Cable Room w/ Fixing Accessories  1500mm≤H&lt;2000mm</v>
      </c>
      <c r="B1712" s="523" t="s">
        <v>5011</v>
      </c>
      <c r="C1712" s="523"/>
      <c r="D1712" s="524" t="s">
        <v>3559</v>
      </c>
      <c r="E1712" s="525" t="s">
        <v>3560</v>
      </c>
      <c r="F1712" s="524" t="s">
        <v>4250</v>
      </c>
      <c r="G1712" s="525" t="s">
        <v>4899</v>
      </c>
      <c r="H1712" s="524" t="s">
        <v>5005</v>
      </c>
      <c r="I1712" s="525" t="s">
        <v>5006</v>
      </c>
      <c r="J1712" s="524" t="s">
        <v>5012</v>
      </c>
      <c r="K1712" s="527" t="s">
        <v>5013</v>
      </c>
      <c r="L1712" s="524" t="s">
        <v>1924</v>
      </c>
      <c r="M1712" s="527"/>
      <c r="N1712" s="524" t="s">
        <v>1924</v>
      </c>
      <c r="O1712" s="527"/>
      <c r="P1712" s="524" t="s">
        <v>1924</v>
      </c>
      <c r="Q1712" s="527"/>
      <c r="R1712" s="524" t="s">
        <v>2793</v>
      </c>
      <c r="S1712" s="527" t="s">
        <v>5014</v>
      </c>
      <c r="T1712" s="524" t="s">
        <v>2076</v>
      </c>
      <c r="U1712" s="527" t="s">
        <v>2077</v>
      </c>
      <c r="V1712" s="524" t="s">
        <v>1924</v>
      </c>
      <c r="W1712" s="527"/>
      <c r="X1712" s="524" t="s">
        <v>3772</v>
      </c>
      <c r="Y1712" s="527" t="s">
        <v>4990</v>
      </c>
      <c r="Z1712" s="528"/>
      <c r="AA1712" s="528" t="s">
        <v>3716</v>
      </c>
      <c r="AB1712" s="528"/>
      <c r="AC1712" s="528"/>
      <c r="AD1712" s="528"/>
      <c r="AE1712" s="528"/>
      <c r="AF1712" s="528"/>
      <c r="AG1712" s="528"/>
      <c r="AH1712" s="528"/>
      <c r="AI1712" s="529" t="s">
        <v>2091</v>
      </c>
      <c r="AJ1712" s="529" t="s">
        <v>2091</v>
      </c>
      <c r="AK1712" s="523" t="s">
        <v>5007</v>
      </c>
      <c r="AL1712" s="523" t="s">
        <v>5011</v>
      </c>
    </row>
    <row r="1713" spans="1:38" ht="33">
      <c r="A1713" s="518" t="str">
        <f t="shared" si="26"/>
        <v>A04AV213-00006 Finishing Work Misc. Work Chain Link Fence (Removable Type) Frame Type w/ Steel Frame    for Cable Room w/ Fixing Accessories  2000mm≤H&lt;2500mm</v>
      </c>
      <c r="B1713" s="523" t="s">
        <v>5015</v>
      </c>
      <c r="C1713" s="523"/>
      <c r="D1713" s="524" t="s">
        <v>3559</v>
      </c>
      <c r="E1713" s="525" t="s">
        <v>3560</v>
      </c>
      <c r="F1713" s="524" t="s">
        <v>4250</v>
      </c>
      <c r="G1713" s="525" t="s">
        <v>4899</v>
      </c>
      <c r="H1713" s="524" t="s">
        <v>5005</v>
      </c>
      <c r="I1713" s="525" t="s">
        <v>5006</v>
      </c>
      <c r="J1713" s="524" t="s">
        <v>5012</v>
      </c>
      <c r="K1713" s="527" t="s">
        <v>5013</v>
      </c>
      <c r="L1713" s="524" t="s">
        <v>1924</v>
      </c>
      <c r="M1713" s="527"/>
      <c r="N1713" s="524" t="s">
        <v>1924</v>
      </c>
      <c r="O1713" s="527"/>
      <c r="P1713" s="524" t="s">
        <v>1924</v>
      </c>
      <c r="Q1713" s="527"/>
      <c r="R1713" s="524" t="s">
        <v>2793</v>
      </c>
      <c r="S1713" s="527" t="s">
        <v>5014</v>
      </c>
      <c r="T1713" s="524" t="s">
        <v>2076</v>
      </c>
      <c r="U1713" s="527" t="s">
        <v>2077</v>
      </c>
      <c r="V1713" s="524" t="s">
        <v>1924</v>
      </c>
      <c r="W1713" s="527"/>
      <c r="X1713" s="524" t="s">
        <v>3775</v>
      </c>
      <c r="Y1713" s="527" t="s">
        <v>4993</v>
      </c>
      <c r="Z1713" s="528"/>
      <c r="AA1713" s="528" t="s">
        <v>3716</v>
      </c>
      <c r="AB1713" s="528"/>
      <c r="AC1713" s="528"/>
      <c r="AD1713" s="528"/>
      <c r="AE1713" s="528"/>
      <c r="AF1713" s="528"/>
      <c r="AG1713" s="528"/>
      <c r="AH1713" s="528"/>
      <c r="AI1713" s="529" t="s">
        <v>2091</v>
      </c>
      <c r="AJ1713" s="529" t="s">
        <v>2091</v>
      </c>
      <c r="AK1713" s="523" t="s">
        <v>5007</v>
      </c>
      <c r="AL1713" s="523" t="s">
        <v>5015</v>
      </c>
    </row>
    <row r="1714" spans="1:38" ht="33">
      <c r="A1714" s="518" t="str">
        <f t="shared" si="26"/>
        <v>A04AV213-00007 Finishing Work Misc. Work Chain Link Fence (Removable Type) Frame Type w/ Steel Frame    for Cable Room w/ Fixing Accessories  2500mm≤H&lt;3000mm</v>
      </c>
      <c r="B1714" s="523" t="s">
        <v>5016</v>
      </c>
      <c r="C1714" s="523"/>
      <c r="D1714" s="524" t="s">
        <v>3559</v>
      </c>
      <c r="E1714" s="525" t="s">
        <v>3560</v>
      </c>
      <c r="F1714" s="524" t="s">
        <v>4250</v>
      </c>
      <c r="G1714" s="525" t="s">
        <v>4899</v>
      </c>
      <c r="H1714" s="524" t="s">
        <v>5005</v>
      </c>
      <c r="I1714" s="525" t="s">
        <v>5006</v>
      </c>
      <c r="J1714" s="524" t="s">
        <v>5012</v>
      </c>
      <c r="K1714" s="527" t="s">
        <v>5013</v>
      </c>
      <c r="L1714" s="524" t="s">
        <v>1924</v>
      </c>
      <c r="M1714" s="527"/>
      <c r="N1714" s="524" t="s">
        <v>1924</v>
      </c>
      <c r="O1714" s="527"/>
      <c r="P1714" s="524" t="s">
        <v>1924</v>
      </c>
      <c r="Q1714" s="527"/>
      <c r="R1714" s="524" t="s">
        <v>2793</v>
      </c>
      <c r="S1714" s="527" t="s">
        <v>5014</v>
      </c>
      <c r="T1714" s="524" t="s">
        <v>2076</v>
      </c>
      <c r="U1714" s="527" t="s">
        <v>2077</v>
      </c>
      <c r="V1714" s="524" t="s">
        <v>1924</v>
      </c>
      <c r="W1714" s="527"/>
      <c r="X1714" s="524" t="s">
        <v>3778</v>
      </c>
      <c r="Y1714" s="527" t="s">
        <v>4995</v>
      </c>
      <c r="Z1714" s="528"/>
      <c r="AA1714" s="528" t="s">
        <v>3716</v>
      </c>
      <c r="AB1714" s="528"/>
      <c r="AC1714" s="528"/>
      <c r="AD1714" s="528"/>
      <c r="AE1714" s="528"/>
      <c r="AF1714" s="528"/>
      <c r="AG1714" s="528"/>
      <c r="AH1714" s="528"/>
      <c r="AI1714" s="529" t="s">
        <v>2091</v>
      </c>
      <c r="AJ1714" s="529" t="s">
        <v>2091</v>
      </c>
      <c r="AK1714" s="523" t="s">
        <v>5007</v>
      </c>
      <c r="AL1714" s="523" t="s">
        <v>5016</v>
      </c>
    </row>
    <row r="1715" spans="1:38" ht="33">
      <c r="A1715" s="518" t="str">
        <f t="shared" si="26"/>
        <v>A04AV213-00008 Finishing Work Misc. Work Chain Link Fence (Removable Type) Frame Type w/ Steel Frame    for Cable Room w/ Fixing Accessories  3000mm≤H&lt;3500mm</v>
      </c>
      <c r="B1715" s="523" t="s">
        <v>5017</v>
      </c>
      <c r="C1715" s="523"/>
      <c r="D1715" s="524" t="s">
        <v>3559</v>
      </c>
      <c r="E1715" s="525" t="s">
        <v>3560</v>
      </c>
      <c r="F1715" s="524" t="s">
        <v>4250</v>
      </c>
      <c r="G1715" s="525" t="s">
        <v>4899</v>
      </c>
      <c r="H1715" s="524" t="s">
        <v>5005</v>
      </c>
      <c r="I1715" s="525" t="s">
        <v>5006</v>
      </c>
      <c r="J1715" s="524" t="s">
        <v>5012</v>
      </c>
      <c r="K1715" s="527" t="s">
        <v>5013</v>
      </c>
      <c r="L1715" s="524" t="s">
        <v>1924</v>
      </c>
      <c r="M1715" s="527"/>
      <c r="N1715" s="524" t="s">
        <v>1924</v>
      </c>
      <c r="O1715" s="527"/>
      <c r="P1715" s="524" t="s">
        <v>1924</v>
      </c>
      <c r="Q1715" s="527"/>
      <c r="R1715" s="524" t="s">
        <v>2793</v>
      </c>
      <c r="S1715" s="527" t="s">
        <v>5014</v>
      </c>
      <c r="T1715" s="524" t="s">
        <v>2076</v>
      </c>
      <c r="U1715" s="527" t="s">
        <v>2077</v>
      </c>
      <c r="V1715" s="524" t="s">
        <v>1924</v>
      </c>
      <c r="W1715" s="527"/>
      <c r="X1715" s="524" t="s">
        <v>3754</v>
      </c>
      <c r="Y1715" s="527" t="s">
        <v>4997</v>
      </c>
      <c r="Z1715" s="528"/>
      <c r="AA1715" s="528" t="s">
        <v>3716</v>
      </c>
      <c r="AB1715" s="528"/>
      <c r="AC1715" s="528"/>
      <c r="AD1715" s="528"/>
      <c r="AE1715" s="528"/>
      <c r="AF1715" s="528"/>
      <c r="AG1715" s="528"/>
      <c r="AH1715" s="528"/>
      <c r="AI1715" s="529" t="s">
        <v>2091</v>
      </c>
      <c r="AJ1715" s="529" t="s">
        <v>2091</v>
      </c>
      <c r="AK1715" s="523" t="s">
        <v>5007</v>
      </c>
      <c r="AL1715" s="523" t="s">
        <v>5017</v>
      </c>
    </row>
    <row r="1716" spans="1:38" ht="33">
      <c r="A1716" s="518" t="str">
        <f t="shared" si="26"/>
        <v xml:space="preserve">A04AV214-00001 Finishing Work Misc. Work Chain Link Fence Single Gate Self-Standing Type, Single     w/ Frame, Fixing Accessories  </v>
      </c>
      <c r="B1716" s="523" t="s">
        <v>5018</v>
      </c>
      <c r="C1716" s="523"/>
      <c r="D1716" s="524" t="s">
        <v>3559</v>
      </c>
      <c r="E1716" s="525" t="s">
        <v>3560</v>
      </c>
      <c r="F1716" s="524" t="s">
        <v>4250</v>
      </c>
      <c r="G1716" s="525" t="s">
        <v>4899</v>
      </c>
      <c r="H1716" s="524" t="s">
        <v>5019</v>
      </c>
      <c r="I1716" s="525" t="s">
        <v>5020</v>
      </c>
      <c r="J1716" s="524" t="s">
        <v>2538</v>
      </c>
      <c r="K1716" s="527" t="s">
        <v>5021</v>
      </c>
      <c r="L1716" s="524" t="s">
        <v>1924</v>
      </c>
      <c r="M1716" s="527"/>
      <c r="N1716" s="524" t="s">
        <v>1924</v>
      </c>
      <c r="O1716" s="527"/>
      <c r="P1716" s="524" t="s">
        <v>1924</v>
      </c>
      <c r="Q1716" s="527"/>
      <c r="R1716" s="524" t="s">
        <v>1924</v>
      </c>
      <c r="S1716" s="527"/>
      <c r="T1716" s="524" t="s">
        <v>2697</v>
      </c>
      <c r="U1716" s="527" t="s">
        <v>5022</v>
      </c>
      <c r="V1716" s="524" t="s">
        <v>1924</v>
      </c>
      <c r="W1716" s="527"/>
      <c r="X1716" s="524" t="s">
        <v>1924</v>
      </c>
      <c r="Y1716" s="527"/>
      <c r="Z1716" s="528"/>
      <c r="AA1716" s="528" t="s">
        <v>3973</v>
      </c>
      <c r="AB1716" s="528"/>
      <c r="AC1716" s="528"/>
      <c r="AD1716" s="528"/>
      <c r="AE1716" s="528"/>
      <c r="AF1716" s="528"/>
      <c r="AG1716" s="528"/>
      <c r="AH1716" s="528"/>
      <c r="AI1716" s="529" t="s">
        <v>2538</v>
      </c>
      <c r="AJ1716" s="529" t="s">
        <v>2538</v>
      </c>
      <c r="AK1716" s="523" t="s">
        <v>5023</v>
      </c>
      <c r="AL1716" s="523" t="s">
        <v>5018</v>
      </c>
    </row>
    <row r="1717" spans="1:38" ht="33">
      <c r="A1717" s="518" t="str">
        <f t="shared" si="26"/>
        <v xml:space="preserve">A04AV214-00002 Finishing Work Misc. Work Chain Link Fence Single Gate Frame Type, Single     w/ Frame, Fixing Accessories  </v>
      </c>
      <c r="B1717" s="523" t="s">
        <v>5024</v>
      </c>
      <c r="C1717" s="523"/>
      <c r="D1717" s="524" t="s">
        <v>3559</v>
      </c>
      <c r="E1717" s="525" t="s">
        <v>3560</v>
      </c>
      <c r="F1717" s="524" t="s">
        <v>4250</v>
      </c>
      <c r="G1717" s="525" t="s">
        <v>4899</v>
      </c>
      <c r="H1717" s="524" t="s">
        <v>5019</v>
      </c>
      <c r="I1717" s="525" t="s">
        <v>5020</v>
      </c>
      <c r="J1717" s="524" t="s">
        <v>5025</v>
      </c>
      <c r="K1717" s="527" t="s">
        <v>5026</v>
      </c>
      <c r="L1717" s="524" t="s">
        <v>1924</v>
      </c>
      <c r="M1717" s="527"/>
      <c r="N1717" s="524" t="s">
        <v>1924</v>
      </c>
      <c r="O1717" s="527"/>
      <c r="P1717" s="524" t="s">
        <v>1924</v>
      </c>
      <c r="Q1717" s="527"/>
      <c r="R1717" s="524" t="s">
        <v>1924</v>
      </c>
      <c r="S1717" s="527"/>
      <c r="T1717" s="524" t="s">
        <v>2697</v>
      </c>
      <c r="U1717" s="527" t="s">
        <v>5022</v>
      </c>
      <c r="V1717" s="524" t="s">
        <v>1924</v>
      </c>
      <c r="W1717" s="527"/>
      <c r="X1717" s="524" t="s">
        <v>1924</v>
      </c>
      <c r="Y1717" s="527"/>
      <c r="Z1717" s="528"/>
      <c r="AA1717" s="528" t="s">
        <v>3973</v>
      </c>
      <c r="AB1717" s="528"/>
      <c r="AC1717" s="528"/>
      <c r="AD1717" s="528"/>
      <c r="AE1717" s="528"/>
      <c r="AF1717" s="528"/>
      <c r="AG1717" s="528"/>
      <c r="AH1717" s="528"/>
      <c r="AI1717" s="529" t="s">
        <v>2538</v>
      </c>
      <c r="AJ1717" s="529" t="s">
        <v>2538</v>
      </c>
      <c r="AK1717" s="523" t="s">
        <v>5023</v>
      </c>
      <c r="AL1717" s="523" t="s">
        <v>5024</v>
      </c>
    </row>
    <row r="1718" spans="1:38" ht="33">
      <c r="A1718" s="518" t="str">
        <f t="shared" si="26"/>
        <v xml:space="preserve">A04AV215-00001 Finishing Work Misc. Work Chain Link Fence Double Gate Self-Standing Type, Double     w/ Frame, Fixing Accessories  </v>
      </c>
      <c r="B1718" s="523" t="s">
        <v>5027</v>
      </c>
      <c r="C1718" s="523"/>
      <c r="D1718" s="524" t="s">
        <v>3559</v>
      </c>
      <c r="E1718" s="525" t="s">
        <v>3560</v>
      </c>
      <c r="F1718" s="524" t="s">
        <v>4250</v>
      </c>
      <c r="G1718" s="525" t="s">
        <v>4899</v>
      </c>
      <c r="H1718" s="524" t="s">
        <v>5028</v>
      </c>
      <c r="I1718" s="525" t="s">
        <v>5029</v>
      </c>
      <c r="J1718" s="524" t="s">
        <v>5030</v>
      </c>
      <c r="K1718" s="527" t="s">
        <v>5031</v>
      </c>
      <c r="L1718" s="524" t="s">
        <v>1924</v>
      </c>
      <c r="M1718" s="527"/>
      <c r="N1718" s="524" t="s">
        <v>1924</v>
      </c>
      <c r="O1718" s="527"/>
      <c r="P1718" s="524" t="s">
        <v>1924</v>
      </c>
      <c r="Q1718" s="527"/>
      <c r="R1718" s="524" t="s">
        <v>1924</v>
      </c>
      <c r="S1718" s="527"/>
      <c r="T1718" s="524" t="s">
        <v>2697</v>
      </c>
      <c r="U1718" s="527" t="s">
        <v>5022</v>
      </c>
      <c r="V1718" s="524" t="s">
        <v>1924</v>
      </c>
      <c r="W1718" s="527"/>
      <c r="X1718" s="524" t="s">
        <v>1924</v>
      </c>
      <c r="Y1718" s="527"/>
      <c r="Z1718" s="528"/>
      <c r="AA1718" s="528" t="s">
        <v>3973</v>
      </c>
      <c r="AB1718" s="528"/>
      <c r="AC1718" s="528"/>
      <c r="AD1718" s="528"/>
      <c r="AE1718" s="528"/>
      <c r="AF1718" s="528"/>
      <c r="AG1718" s="528"/>
      <c r="AH1718" s="528"/>
      <c r="AI1718" s="529" t="s">
        <v>2538</v>
      </c>
      <c r="AJ1718" s="529" t="s">
        <v>2538</v>
      </c>
      <c r="AK1718" s="523" t="s">
        <v>5032</v>
      </c>
      <c r="AL1718" s="523" t="s">
        <v>5027</v>
      </c>
    </row>
    <row r="1719" spans="1:38" ht="33">
      <c r="A1719" s="518" t="str">
        <f t="shared" si="26"/>
        <v xml:space="preserve">A04AV215-00002 Finishing Work Misc. Work Chain Link Fence Double Gate Frame Type, Double     w/ Frame, Fixing Accessories  </v>
      </c>
      <c r="B1719" s="523" t="s">
        <v>5033</v>
      </c>
      <c r="C1719" s="523"/>
      <c r="D1719" s="524" t="s">
        <v>3559</v>
      </c>
      <c r="E1719" s="525" t="s">
        <v>3560</v>
      </c>
      <c r="F1719" s="524" t="s">
        <v>4250</v>
      </c>
      <c r="G1719" s="525" t="s">
        <v>4899</v>
      </c>
      <c r="H1719" s="524" t="s">
        <v>5028</v>
      </c>
      <c r="I1719" s="525" t="s">
        <v>5029</v>
      </c>
      <c r="J1719" s="524" t="s">
        <v>5034</v>
      </c>
      <c r="K1719" s="527" t="s">
        <v>5035</v>
      </c>
      <c r="L1719" s="524" t="s">
        <v>1924</v>
      </c>
      <c r="M1719" s="527"/>
      <c r="N1719" s="524" t="s">
        <v>1924</v>
      </c>
      <c r="O1719" s="527"/>
      <c r="P1719" s="524" t="s">
        <v>1924</v>
      </c>
      <c r="Q1719" s="527"/>
      <c r="R1719" s="524" t="s">
        <v>1924</v>
      </c>
      <c r="S1719" s="527"/>
      <c r="T1719" s="524" t="s">
        <v>2697</v>
      </c>
      <c r="U1719" s="527" t="s">
        <v>5022</v>
      </c>
      <c r="V1719" s="524" t="s">
        <v>1924</v>
      </c>
      <c r="W1719" s="527"/>
      <c r="X1719" s="524" t="s">
        <v>1924</v>
      </c>
      <c r="Y1719" s="527"/>
      <c r="Z1719" s="528"/>
      <c r="AA1719" s="528" t="s">
        <v>3973</v>
      </c>
      <c r="AB1719" s="528"/>
      <c r="AC1719" s="528"/>
      <c r="AD1719" s="528"/>
      <c r="AE1719" s="528"/>
      <c r="AF1719" s="528"/>
      <c r="AG1719" s="528"/>
      <c r="AH1719" s="528"/>
      <c r="AI1719" s="529" t="s">
        <v>2538</v>
      </c>
      <c r="AJ1719" s="529" t="s">
        <v>2538</v>
      </c>
      <c r="AK1719" s="523" t="s">
        <v>5032</v>
      </c>
      <c r="AL1719" s="523" t="s">
        <v>5033</v>
      </c>
    </row>
    <row r="1720" spans="1:38" ht="33">
      <c r="A1720" s="518" t="str">
        <f t="shared" si="26"/>
        <v xml:space="preserve">A04AV216-00001 Finishing Work Misc. Work Metal Louvered Fence Self-Standing Type w/ Steel Frame     w/ Fixing Accessories  </v>
      </c>
      <c r="B1720" s="523" t="s">
        <v>5036</v>
      </c>
      <c r="C1720" s="523"/>
      <c r="D1720" s="524" t="s">
        <v>3559</v>
      </c>
      <c r="E1720" s="525" t="s">
        <v>3560</v>
      </c>
      <c r="F1720" s="524" t="s">
        <v>4250</v>
      </c>
      <c r="G1720" s="525" t="s">
        <v>4899</v>
      </c>
      <c r="H1720" s="524" t="s">
        <v>5037</v>
      </c>
      <c r="I1720" s="525" t="s">
        <v>5038</v>
      </c>
      <c r="J1720" s="524" t="s">
        <v>4988</v>
      </c>
      <c r="K1720" s="527" t="s">
        <v>4989</v>
      </c>
      <c r="L1720" s="524" t="s">
        <v>1924</v>
      </c>
      <c r="M1720" s="527"/>
      <c r="N1720" s="524" t="s">
        <v>1924</v>
      </c>
      <c r="O1720" s="527"/>
      <c r="P1720" s="524" t="s">
        <v>1924</v>
      </c>
      <c r="Q1720" s="527"/>
      <c r="R1720" s="524" t="s">
        <v>1924</v>
      </c>
      <c r="S1720" s="527"/>
      <c r="T1720" s="524" t="s">
        <v>2076</v>
      </c>
      <c r="U1720" s="527" t="s">
        <v>2077</v>
      </c>
      <c r="V1720" s="524" t="s">
        <v>1924</v>
      </c>
      <c r="W1720" s="527"/>
      <c r="X1720" s="524" t="s">
        <v>1924</v>
      </c>
      <c r="Y1720" s="527"/>
      <c r="Z1720" s="528"/>
      <c r="AA1720" s="528" t="s">
        <v>5039</v>
      </c>
      <c r="AB1720" s="528"/>
      <c r="AC1720" s="528"/>
      <c r="AD1720" s="528"/>
      <c r="AE1720" s="528"/>
      <c r="AF1720" s="528"/>
      <c r="AG1720" s="528"/>
      <c r="AH1720" s="528"/>
      <c r="AI1720" s="555" t="s">
        <v>2091</v>
      </c>
      <c r="AJ1720" s="555" t="s">
        <v>2091</v>
      </c>
      <c r="AK1720" s="523" t="s">
        <v>5040</v>
      </c>
      <c r="AL1720" s="523" t="s">
        <v>5036</v>
      </c>
    </row>
    <row r="1721" spans="1:38" ht="33">
      <c r="A1721" s="518" t="str">
        <f t="shared" si="26"/>
        <v xml:space="preserve">A04AV216-00002 Finishing Work Misc. Work Metal Louvered Fence Self-Standing Type w/ Galv. Steel Frame     w/ Fixing Accessories  </v>
      </c>
      <c r="B1721" s="523" t="s">
        <v>5041</v>
      </c>
      <c r="C1721" s="523"/>
      <c r="D1721" s="524" t="s">
        <v>3559</v>
      </c>
      <c r="E1721" s="525" t="s">
        <v>3560</v>
      </c>
      <c r="F1721" s="524" t="s">
        <v>4250</v>
      </c>
      <c r="G1721" s="525" t="s">
        <v>4899</v>
      </c>
      <c r="H1721" s="524" t="s">
        <v>5037</v>
      </c>
      <c r="I1721" s="525" t="s">
        <v>5038</v>
      </c>
      <c r="J1721" s="524" t="s">
        <v>5042</v>
      </c>
      <c r="K1721" s="527" t="s">
        <v>5043</v>
      </c>
      <c r="L1721" s="524" t="s">
        <v>1924</v>
      </c>
      <c r="M1721" s="527"/>
      <c r="N1721" s="524" t="s">
        <v>1924</v>
      </c>
      <c r="O1721" s="527"/>
      <c r="P1721" s="524" t="s">
        <v>1924</v>
      </c>
      <c r="Q1721" s="527"/>
      <c r="R1721" s="524" t="s">
        <v>1924</v>
      </c>
      <c r="S1721" s="527"/>
      <c r="T1721" s="524" t="s">
        <v>2076</v>
      </c>
      <c r="U1721" s="527" t="s">
        <v>2077</v>
      </c>
      <c r="V1721" s="524" t="s">
        <v>1924</v>
      </c>
      <c r="W1721" s="527"/>
      <c r="X1721" s="524" t="s">
        <v>1924</v>
      </c>
      <c r="Y1721" s="527"/>
      <c r="Z1721" s="528"/>
      <c r="AA1721" s="528" t="s">
        <v>5039</v>
      </c>
      <c r="AB1721" s="528"/>
      <c r="AC1721" s="528"/>
      <c r="AD1721" s="528"/>
      <c r="AE1721" s="528"/>
      <c r="AF1721" s="528"/>
      <c r="AG1721" s="528"/>
      <c r="AH1721" s="528"/>
      <c r="AI1721" s="555" t="s">
        <v>2091</v>
      </c>
      <c r="AJ1721" s="555" t="s">
        <v>2091</v>
      </c>
      <c r="AK1721" s="523" t="s">
        <v>5040</v>
      </c>
      <c r="AL1721" s="523" t="s">
        <v>5041</v>
      </c>
    </row>
    <row r="1722" spans="1:38" ht="33">
      <c r="A1722" s="518" t="str">
        <f t="shared" si="26"/>
        <v xml:space="preserve">A04AV216-00003 Finishing Work Misc. Work Metal Louvered Fence Self-Standing Type w/ Aluminum Frame     w/ Fixing Accessories  </v>
      </c>
      <c r="B1722" s="523" t="s">
        <v>5044</v>
      </c>
      <c r="C1722" s="523"/>
      <c r="D1722" s="524" t="s">
        <v>3559</v>
      </c>
      <c r="E1722" s="525" t="s">
        <v>3560</v>
      </c>
      <c r="F1722" s="524" t="s">
        <v>4250</v>
      </c>
      <c r="G1722" s="525" t="s">
        <v>4899</v>
      </c>
      <c r="H1722" s="524" t="s">
        <v>5037</v>
      </c>
      <c r="I1722" s="525" t="s">
        <v>5038</v>
      </c>
      <c r="J1722" s="524" t="s">
        <v>5045</v>
      </c>
      <c r="K1722" s="527" t="s">
        <v>5046</v>
      </c>
      <c r="L1722" s="524" t="s">
        <v>1924</v>
      </c>
      <c r="M1722" s="527"/>
      <c r="N1722" s="524" t="s">
        <v>1924</v>
      </c>
      <c r="O1722" s="527"/>
      <c r="P1722" s="524" t="s">
        <v>1924</v>
      </c>
      <c r="Q1722" s="527"/>
      <c r="R1722" s="524" t="s">
        <v>1924</v>
      </c>
      <c r="S1722" s="527"/>
      <c r="T1722" s="524" t="s">
        <v>2076</v>
      </c>
      <c r="U1722" s="527" t="s">
        <v>2077</v>
      </c>
      <c r="V1722" s="524" t="s">
        <v>1924</v>
      </c>
      <c r="W1722" s="527"/>
      <c r="X1722" s="524" t="s">
        <v>1924</v>
      </c>
      <c r="Y1722" s="527"/>
      <c r="Z1722" s="528"/>
      <c r="AA1722" s="528" t="s">
        <v>5039</v>
      </c>
      <c r="AB1722" s="528"/>
      <c r="AC1722" s="528"/>
      <c r="AD1722" s="528"/>
      <c r="AE1722" s="528"/>
      <c r="AF1722" s="528"/>
      <c r="AG1722" s="528"/>
      <c r="AH1722" s="528"/>
      <c r="AI1722" s="555" t="s">
        <v>2091</v>
      </c>
      <c r="AJ1722" s="555" t="s">
        <v>2091</v>
      </c>
      <c r="AK1722" s="523" t="s">
        <v>5040</v>
      </c>
      <c r="AL1722" s="523" t="s">
        <v>5044</v>
      </c>
    </row>
    <row r="1723" spans="1:38" ht="33">
      <c r="A1723" s="518" t="str">
        <f t="shared" si="26"/>
        <v xml:space="preserve">A04AV217-00001 Finishing Work Misc. Work Metal Louvered Fence Single Gate Self-Standing Type w/ Steel Frame     w/ Frame, Fixing Accessories  </v>
      </c>
      <c r="B1723" s="523" t="s">
        <v>5047</v>
      </c>
      <c r="C1723" s="523"/>
      <c r="D1723" s="524" t="s">
        <v>3559</v>
      </c>
      <c r="E1723" s="525" t="s">
        <v>3560</v>
      </c>
      <c r="F1723" s="524" t="s">
        <v>4250</v>
      </c>
      <c r="G1723" s="525" t="s">
        <v>4899</v>
      </c>
      <c r="H1723" s="524" t="s">
        <v>5048</v>
      </c>
      <c r="I1723" s="525" t="s">
        <v>5049</v>
      </c>
      <c r="J1723" s="524" t="s">
        <v>4988</v>
      </c>
      <c r="K1723" s="527" t="s">
        <v>4989</v>
      </c>
      <c r="L1723" s="524" t="s">
        <v>1924</v>
      </c>
      <c r="M1723" s="527"/>
      <c r="N1723" s="524" t="s">
        <v>1924</v>
      </c>
      <c r="O1723" s="527"/>
      <c r="P1723" s="524" t="s">
        <v>1924</v>
      </c>
      <c r="Q1723" s="527"/>
      <c r="R1723" s="524" t="s">
        <v>1924</v>
      </c>
      <c r="S1723" s="527"/>
      <c r="T1723" s="524" t="s">
        <v>2697</v>
      </c>
      <c r="U1723" s="527" t="s">
        <v>5022</v>
      </c>
      <c r="V1723" s="524" t="s">
        <v>1924</v>
      </c>
      <c r="W1723" s="527"/>
      <c r="X1723" s="524" t="s">
        <v>1924</v>
      </c>
      <c r="Y1723" s="527"/>
      <c r="Z1723" s="528"/>
      <c r="AA1723" s="528" t="s">
        <v>3973</v>
      </c>
      <c r="AB1723" s="528"/>
      <c r="AC1723" s="528"/>
      <c r="AD1723" s="528"/>
      <c r="AE1723" s="528"/>
      <c r="AF1723" s="528"/>
      <c r="AG1723" s="528"/>
      <c r="AH1723" s="528"/>
      <c r="AI1723" s="555" t="s">
        <v>2538</v>
      </c>
      <c r="AJ1723" s="555" t="s">
        <v>2538</v>
      </c>
      <c r="AK1723" s="523" t="s">
        <v>5050</v>
      </c>
      <c r="AL1723" s="523" t="s">
        <v>5047</v>
      </c>
    </row>
    <row r="1724" spans="1:38" ht="33">
      <c r="A1724" s="518" t="str">
        <f t="shared" si="26"/>
        <v xml:space="preserve">A04AV217-00002 Finishing Work Misc. Work Metal Louvered Fence Single Gate Self-Standing Type w/ Galv. Steel Frame     w/ Frame, Fixing Accessories  </v>
      </c>
      <c r="B1724" s="523" t="s">
        <v>5051</v>
      </c>
      <c r="C1724" s="523"/>
      <c r="D1724" s="524" t="s">
        <v>3559</v>
      </c>
      <c r="E1724" s="525" t="s">
        <v>3560</v>
      </c>
      <c r="F1724" s="524" t="s">
        <v>4250</v>
      </c>
      <c r="G1724" s="525" t="s">
        <v>4899</v>
      </c>
      <c r="H1724" s="524" t="s">
        <v>5048</v>
      </c>
      <c r="I1724" s="525" t="s">
        <v>5049</v>
      </c>
      <c r="J1724" s="524" t="s">
        <v>5042</v>
      </c>
      <c r="K1724" s="527" t="s">
        <v>5043</v>
      </c>
      <c r="L1724" s="524" t="s">
        <v>1924</v>
      </c>
      <c r="M1724" s="527"/>
      <c r="N1724" s="524" t="s">
        <v>1924</v>
      </c>
      <c r="O1724" s="527"/>
      <c r="P1724" s="524" t="s">
        <v>1924</v>
      </c>
      <c r="Q1724" s="527"/>
      <c r="R1724" s="524" t="s">
        <v>1924</v>
      </c>
      <c r="S1724" s="527"/>
      <c r="T1724" s="524" t="s">
        <v>2697</v>
      </c>
      <c r="U1724" s="527" t="s">
        <v>5022</v>
      </c>
      <c r="V1724" s="524" t="s">
        <v>1924</v>
      </c>
      <c r="W1724" s="527"/>
      <c r="X1724" s="524" t="s">
        <v>1924</v>
      </c>
      <c r="Y1724" s="527"/>
      <c r="Z1724" s="528"/>
      <c r="AA1724" s="528" t="s">
        <v>3973</v>
      </c>
      <c r="AB1724" s="528"/>
      <c r="AC1724" s="528"/>
      <c r="AD1724" s="528"/>
      <c r="AE1724" s="528"/>
      <c r="AF1724" s="528"/>
      <c r="AG1724" s="528"/>
      <c r="AH1724" s="528"/>
      <c r="AI1724" s="555" t="s">
        <v>2538</v>
      </c>
      <c r="AJ1724" s="555" t="s">
        <v>2538</v>
      </c>
      <c r="AK1724" s="523" t="s">
        <v>5050</v>
      </c>
      <c r="AL1724" s="523" t="s">
        <v>5051</v>
      </c>
    </row>
    <row r="1725" spans="1:38" ht="33">
      <c r="A1725" s="518" t="str">
        <f t="shared" si="26"/>
        <v xml:space="preserve">A04AV217-00003 Finishing Work Misc. Work Metal Louvered Fence Single Gate Self-Standing Type w/ Aluminum Frame     w/ Frame, Fixing Accessories  </v>
      </c>
      <c r="B1725" s="523" t="s">
        <v>5052</v>
      </c>
      <c r="C1725" s="523"/>
      <c r="D1725" s="524" t="s">
        <v>3559</v>
      </c>
      <c r="E1725" s="525" t="s">
        <v>3560</v>
      </c>
      <c r="F1725" s="524" t="s">
        <v>4250</v>
      </c>
      <c r="G1725" s="525" t="s">
        <v>4899</v>
      </c>
      <c r="H1725" s="524" t="s">
        <v>5048</v>
      </c>
      <c r="I1725" s="525" t="s">
        <v>5049</v>
      </c>
      <c r="J1725" s="524" t="s">
        <v>5045</v>
      </c>
      <c r="K1725" s="527" t="s">
        <v>5046</v>
      </c>
      <c r="L1725" s="524" t="s">
        <v>1924</v>
      </c>
      <c r="M1725" s="527"/>
      <c r="N1725" s="524" t="s">
        <v>1924</v>
      </c>
      <c r="O1725" s="527"/>
      <c r="P1725" s="524" t="s">
        <v>1924</v>
      </c>
      <c r="Q1725" s="527"/>
      <c r="R1725" s="524" t="s">
        <v>1924</v>
      </c>
      <c r="S1725" s="527"/>
      <c r="T1725" s="524" t="s">
        <v>2697</v>
      </c>
      <c r="U1725" s="527" t="s">
        <v>5022</v>
      </c>
      <c r="V1725" s="524" t="s">
        <v>1924</v>
      </c>
      <c r="W1725" s="527"/>
      <c r="X1725" s="524" t="s">
        <v>1924</v>
      </c>
      <c r="Y1725" s="527"/>
      <c r="Z1725" s="528"/>
      <c r="AA1725" s="528" t="s">
        <v>3973</v>
      </c>
      <c r="AB1725" s="528"/>
      <c r="AC1725" s="528"/>
      <c r="AD1725" s="528"/>
      <c r="AE1725" s="528"/>
      <c r="AF1725" s="528"/>
      <c r="AG1725" s="528"/>
      <c r="AH1725" s="528"/>
      <c r="AI1725" s="555" t="s">
        <v>2538</v>
      </c>
      <c r="AJ1725" s="555" t="s">
        <v>2538</v>
      </c>
      <c r="AK1725" s="523" t="s">
        <v>5050</v>
      </c>
      <c r="AL1725" s="523" t="s">
        <v>5052</v>
      </c>
    </row>
    <row r="1726" spans="1:38" ht="33">
      <c r="A1726" s="518" t="str">
        <f t="shared" si="26"/>
        <v xml:space="preserve">A04AV218-00001 Finishing Work Misc. Work Metal Louvered Fence Double Gate Self-Standing Type w/ Steel Frame     w/ Frame, Fixing Accessories  </v>
      </c>
      <c r="B1726" s="523" t="s">
        <v>5053</v>
      </c>
      <c r="C1726" s="523"/>
      <c r="D1726" s="524" t="s">
        <v>3559</v>
      </c>
      <c r="E1726" s="525" t="s">
        <v>3560</v>
      </c>
      <c r="F1726" s="524" t="s">
        <v>4250</v>
      </c>
      <c r="G1726" s="525" t="s">
        <v>4899</v>
      </c>
      <c r="H1726" s="524" t="s">
        <v>5054</v>
      </c>
      <c r="I1726" s="525" t="s">
        <v>5055</v>
      </c>
      <c r="J1726" s="524" t="s">
        <v>4988</v>
      </c>
      <c r="K1726" s="527" t="s">
        <v>4989</v>
      </c>
      <c r="L1726" s="524" t="s">
        <v>1924</v>
      </c>
      <c r="M1726" s="527"/>
      <c r="N1726" s="524" t="s">
        <v>1924</v>
      </c>
      <c r="O1726" s="527"/>
      <c r="P1726" s="524" t="s">
        <v>1924</v>
      </c>
      <c r="Q1726" s="527"/>
      <c r="R1726" s="524" t="s">
        <v>1924</v>
      </c>
      <c r="S1726" s="527"/>
      <c r="T1726" s="524" t="s">
        <v>2697</v>
      </c>
      <c r="U1726" s="527" t="s">
        <v>5022</v>
      </c>
      <c r="V1726" s="524" t="s">
        <v>1924</v>
      </c>
      <c r="W1726" s="527"/>
      <c r="X1726" s="524" t="s">
        <v>1924</v>
      </c>
      <c r="Y1726" s="527"/>
      <c r="Z1726" s="528"/>
      <c r="AA1726" s="528" t="s">
        <v>3973</v>
      </c>
      <c r="AB1726" s="528"/>
      <c r="AC1726" s="528"/>
      <c r="AD1726" s="528"/>
      <c r="AE1726" s="528"/>
      <c r="AF1726" s="528"/>
      <c r="AG1726" s="528"/>
      <c r="AH1726" s="528"/>
      <c r="AI1726" s="555" t="s">
        <v>2538</v>
      </c>
      <c r="AJ1726" s="555" t="s">
        <v>2538</v>
      </c>
      <c r="AK1726" s="523" t="s">
        <v>5056</v>
      </c>
      <c r="AL1726" s="523" t="s">
        <v>5053</v>
      </c>
    </row>
    <row r="1727" spans="1:38" ht="33">
      <c r="A1727" s="518" t="str">
        <f t="shared" si="26"/>
        <v xml:space="preserve">A04AV218-00002 Finishing Work Misc. Work Metal Louvered Fence Double Gate Self-Standing Type w/ Galv. Steel Frame     w/ Frame, Fixing Accessories  </v>
      </c>
      <c r="B1727" s="523" t="s">
        <v>5057</v>
      </c>
      <c r="C1727" s="523"/>
      <c r="D1727" s="524" t="s">
        <v>3559</v>
      </c>
      <c r="E1727" s="525" t="s">
        <v>3560</v>
      </c>
      <c r="F1727" s="524" t="s">
        <v>4250</v>
      </c>
      <c r="G1727" s="525" t="s">
        <v>4899</v>
      </c>
      <c r="H1727" s="524" t="s">
        <v>5054</v>
      </c>
      <c r="I1727" s="525" t="s">
        <v>5055</v>
      </c>
      <c r="J1727" s="524" t="s">
        <v>5042</v>
      </c>
      <c r="K1727" s="527" t="s">
        <v>5043</v>
      </c>
      <c r="L1727" s="524" t="s">
        <v>1924</v>
      </c>
      <c r="M1727" s="527"/>
      <c r="N1727" s="524" t="s">
        <v>1924</v>
      </c>
      <c r="O1727" s="527"/>
      <c r="P1727" s="524" t="s">
        <v>1924</v>
      </c>
      <c r="Q1727" s="527"/>
      <c r="R1727" s="524" t="s">
        <v>1924</v>
      </c>
      <c r="S1727" s="527"/>
      <c r="T1727" s="524" t="s">
        <v>2697</v>
      </c>
      <c r="U1727" s="527" t="s">
        <v>5022</v>
      </c>
      <c r="V1727" s="524" t="s">
        <v>1924</v>
      </c>
      <c r="W1727" s="527"/>
      <c r="X1727" s="524" t="s">
        <v>1924</v>
      </c>
      <c r="Y1727" s="527"/>
      <c r="Z1727" s="528"/>
      <c r="AA1727" s="528" t="s">
        <v>3973</v>
      </c>
      <c r="AB1727" s="528"/>
      <c r="AC1727" s="528"/>
      <c r="AD1727" s="528"/>
      <c r="AE1727" s="528"/>
      <c r="AF1727" s="528"/>
      <c r="AG1727" s="528"/>
      <c r="AH1727" s="528"/>
      <c r="AI1727" s="555" t="s">
        <v>2538</v>
      </c>
      <c r="AJ1727" s="555" t="s">
        <v>2538</v>
      </c>
      <c r="AK1727" s="523" t="s">
        <v>5056</v>
      </c>
      <c r="AL1727" s="523" t="s">
        <v>5057</v>
      </c>
    </row>
    <row r="1728" spans="1:38" ht="33">
      <c r="A1728" s="518" t="str">
        <f t="shared" si="26"/>
        <v xml:space="preserve">A04AV218-00003 Finishing Work Misc. Work Metal Louvered Fence Double Gate Self-Standing Type w/ Aluminum Frame     w/ Frame, Fixing Accessories  </v>
      </c>
      <c r="B1728" s="523" t="s">
        <v>5058</v>
      </c>
      <c r="C1728" s="523"/>
      <c r="D1728" s="524" t="s">
        <v>3559</v>
      </c>
      <c r="E1728" s="525" t="s">
        <v>3560</v>
      </c>
      <c r="F1728" s="524" t="s">
        <v>4250</v>
      </c>
      <c r="G1728" s="525" t="s">
        <v>4899</v>
      </c>
      <c r="H1728" s="524" t="s">
        <v>5054</v>
      </c>
      <c r="I1728" s="525" t="s">
        <v>5055</v>
      </c>
      <c r="J1728" s="524" t="s">
        <v>5045</v>
      </c>
      <c r="K1728" s="527" t="s">
        <v>5046</v>
      </c>
      <c r="L1728" s="524" t="s">
        <v>1924</v>
      </c>
      <c r="M1728" s="527"/>
      <c r="N1728" s="524" t="s">
        <v>1924</v>
      </c>
      <c r="O1728" s="527"/>
      <c r="P1728" s="524" t="s">
        <v>1924</v>
      </c>
      <c r="Q1728" s="527"/>
      <c r="R1728" s="524" t="s">
        <v>1924</v>
      </c>
      <c r="S1728" s="527"/>
      <c r="T1728" s="524" t="s">
        <v>2697</v>
      </c>
      <c r="U1728" s="527" t="s">
        <v>5022</v>
      </c>
      <c r="V1728" s="524" t="s">
        <v>1924</v>
      </c>
      <c r="W1728" s="527"/>
      <c r="X1728" s="524" t="s">
        <v>1924</v>
      </c>
      <c r="Y1728" s="527"/>
      <c r="Z1728" s="528"/>
      <c r="AA1728" s="528" t="s">
        <v>3973</v>
      </c>
      <c r="AB1728" s="528"/>
      <c r="AC1728" s="528"/>
      <c r="AD1728" s="528"/>
      <c r="AE1728" s="528"/>
      <c r="AF1728" s="528"/>
      <c r="AG1728" s="528"/>
      <c r="AH1728" s="528"/>
      <c r="AI1728" s="555" t="s">
        <v>2538</v>
      </c>
      <c r="AJ1728" s="555" t="s">
        <v>2538</v>
      </c>
      <c r="AK1728" s="523" t="s">
        <v>5056</v>
      </c>
      <c r="AL1728" s="523" t="s">
        <v>5058</v>
      </c>
    </row>
    <row r="1729" spans="1:38">
      <c r="A1729" s="518" t="str">
        <f t="shared" si="26"/>
        <v xml:space="preserve">A04AV219-00001 Finishing Work Misc. Work Steel Bollard Fixed Type     w/ Paint, Concrete Fill  </v>
      </c>
      <c r="B1729" s="523" t="s">
        <v>5059</v>
      </c>
      <c r="C1729" s="523"/>
      <c r="D1729" s="524" t="s">
        <v>3559</v>
      </c>
      <c r="E1729" s="525" t="s">
        <v>3560</v>
      </c>
      <c r="F1729" s="524" t="s">
        <v>4250</v>
      </c>
      <c r="G1729" s="525" t="s">
        <v>4899</v>
      </c>
      <c r="H1729" s="524" t="s">
        <v>5060</v>
      </c>
      <c r="I1729" s="525" t="s">
        <v>5061</v>
      </c>
      <c r="J1729" s="524" t="s">
        <v>5062</v>
      </c>
      <c r="K1729" s="527" t="s">
        <v>5063</v>
      </c>
      <c r="L1729" s="524" t="s">
        <v>1924</v>
      </c>
      <c r="M1729" s="527"/>
      <c r="N1729" s="524" t="s">
        <v>1924</v>
      </c>
      <c r="O1729" s="527"/>
      <c r="P1729" s="524" t="s">
        <v>1924</v>
      </c>
      <c r="Q1729" s="527"/>
      <c r="R1729" s="524" t="s">
        <v>1924</v>
      </c>
      <c r="S1729" s="527"/>
      <c r="T1729" s="524" t="s">
        <v>2701</v>
      </c>
      <c r="U1729" s="527" t="s">
        <v>5064</v>
      </c>
      <c r="V1729" s="524" t="s">
        <v>1924</v>
      </c>
      <c r="W1729" s="527"/>
      <c r="X1729" s="524" t="s">
        <v>1924</v>
      </c>
      <c r="Y1729" s="527"/>
      <c r="Z1729" s="528"/>
      <c r="AA1729" s="528" t="s">
        <v>5065</v>
      </c>
      <c r="AB1729" s="528"/>
      <c r="AC1729" s="528"/>
      <c r="AD1729" s="528"/>
      <c r="AE1729" s="528"/>
      <c r="AF1729" s="528"/>
      <c r="AG1729" s="528"/>
      <c r="AH1729" s="528"/>
      <c r="AI1729" s="529" t="s">
        <v>2538</v>
      </c>
      <c r="AJ1729" s="529" t="s">
        <v>2538</v>
      </c>
      <c r="AK1729" s="523" t="s">
        <v>5066</v>
      </c>
      <c r="AL1729" s="523" t="s">
        <v>5059</v>
      </c>
    </row>
    <row r="1730" spans="1:38">
      <c r="A1730" s="518" t="str">
        <f t="shared" si="26"/>
        <v xml:space="preserve">A04AV219-00002 Finishing Work Misc. Work Steel Bollard Removable Type     w/ Paint, Concrete Fill  </v>
      </c>
      <c r="B1730" s="523" t="s">
        <v>5067</v>
      </c>
      <c r="C1730" s="523"/>
      <c r="D1730" s="524" t="s">
        <v>3559</v>
      </c>
      <c r="E1730" s="525" t="s">
        <v>3560</v>
      </c>
      <c r="F1730" s="524" t="s">
        <v>4250</v>
      </c>
      <c r="G1730" s="525" t="s">
        <v>4899</v>
      </c>
      <c r="H1730" s="524" t="s">
        <v>5060</v>
      </c>
      <c r="I1730" s="525" t="s">
        <v>5061</v>
      </c>
      <c r="J1730" s="524" t="s">
        <v>5068</v>
      </c>
      <c r="K1730" s="527" t="s">
        <v>5069</v>
      </c>
      <c r="L1730" s="524" t="s">
        <v>1924</v>
      </c>
      <c r="M1730" s="527"/>
      <c r="N1730" s="524" t="s">
        <v>1924</v>
      </c>
      <c r="O1730" s="527"/>
      <c r="P1730" s="524" t="s">
        <v>1924</v>
      </c>
      <c r="Q1730" s="527"/>
      <c r="R1730" s="524" t="s">
        <v>1924</v>
      </c>
      <c r="S1730" s="527"/>
      <c r="T1730" s="524" t="s">
        <v>2701</v>
      </c>
      <c r="U1730" s="527" t="s">
        <v>5064</v>
      </c>
      <c r="V1730" s="524" t="s">
        <v>1924</v>
      </c>
      <c r="W1730" s="527"/>
      <c r="X1730" s="524" t="s">
        <v>1924</v>
      </c>
      <c r="Y1730" s="527"/>
      <c r="Z1730" s="528"/>
      <c r="AA1730" s="528" t="s">
        <v>5070</v>
      </c>
      <c r="AB1730" s="528"/>
      <c r="AC1730" s="528"/>
      <c r="AD1730" s="528"/>
      <c r="AE1730" s="528"/>
      <c r="AF1730" s="528"/>
      <c r="AG1730" s="528"/>
      <c r="AH1730" s="528"/>
      <c r="AI1730" s="529" t="s">
        <v>2538</v>
      </c>
      <c r="AJ1730" s="529" t="s">
        <v>2538</v>
      </c>
      <c r="AK1730" s="523" t="s">
        <v>5066</v>
      </c>
      <c r="AL1730" s="523" t="s">
        <v>5067</v>
      </c>
    </row>
    <row r="1731" spans="1:38">
      <c r="A1731" s="518" t="str">
        <f t="shared" si="26"/>
        <v xml:space="preserve">A04AV220-00001 Finishing Work Misc. Work Building Signage        </v>
      </c>
      <c r="B1731" s="523" t="s">
        <v>5071</v>
      </c>
      <c r="C1731" s="523"/>
      <c r="D1731" s="524" t="s">
        <v>3559</v>
      </c>
      <c r="E1731" s="525" t="s">
        <v>3560</v>
      </c>
      <c r="F1731" s="524" t="s">
        <v>4250</v>
      </c>
      <c r="G1731" s="525" t="s">
        <v>4899</v>
      </c>
      <c r="H1731" s="524" t="s">
        <v>5072</v>
      </c>
      <c r="I1731" s="525" t="s">
        <v>5073</v>
      </c>
      <c r="J1731" s="524" t="s">
        <v>1924</v>
      </c>
      <c r="K1731" s="527"/>
      <c r="L1731" s="524" t="s">
        <v>1924</v>
      </c>
      <c r="M1731" s="527"/>
      <c r="N1731" s="524" t="s">
        <v>1924</v>
      </c>
      <c r="O1731" s="527"/>
      <c r="P1731" s="524" t="s">
        <v>1924</v>
      </c>
      <c r="Q1731" s="527"/>
      <c r="R1731" s="524" t="s">
        <v>1924</v>
      </c>
      <c r="S1731" s="527"/>
      <c r="T1731" s="524" t="s">
        <v>1924</v>
      </c>
      <c r="U1731" s="527" t="s">
        <v>1924</v>
      </c>
      <c r="V1731" s="524" t="s">
        <v>1924</v>
      </c>
      <c r="W1731" s="527"/>
      <c r="X1731" s="524" t="s">
        <v>1924</v>
      </c>
      <c r="Y1731" s="527" t="s">
        <v>1924</v>
      </c>
      <c r="Z1731" s="528"/>
      <c r="AA1731" s="528" t="s">
        <v>1924</v>
      </c>
      <c r="AB1731" s="528"/>
      <c r="AC1731" s="528"/>
      <c r="AD1731" s="528"/>
      <c r="AE1731" s="528"/>
      <c r="AF1731" s="528"/>
      <c r="AG1731" s="528"/>
      <c r="AH1731" s="528"/>
      <c r="AI1731" s="529" t="s">
        <v>4409</v>
      </c>
      <c r="AJ1731" s="529" t="s">
        <v>4409</v>
      </c>
      <c r="AK1731" s="523" t="s">
        <v>5074</v>
      </c>
      <c r="AL1731" s="523" t="s">
        <v>5071</v>
      </c>
    </row>
    <row r="1732" spans="1:38">
      <c r="A1732" s="518" t="str">
        <f t="shared" si="26"/>
        <v xml:space="preserve">A04AV221-00001 Finishing Work Misc. Work Room Signage        </v>
      </c>
      <c r="B1732" s="523" t="s">
        <v>5075</v>
      </c>
      <c r="C1732" s="523"/>
      <c r="D1732" s="524" t="s">
        <v>3559</v>
      </c>
      <c r="E1732" s="525" t="s">
        <v>3560</v>
      </c>
      <c r="F1732" s="524" t="s">
        <v>4250</v>
      </c>
      <c r="G1732" s="525" t="s">
        <v>4899</v>
      </c>
      <c r="H1732" s="524" t="s">
        <v>5076</v>
      </c>
      <c r="I1732" s="525" t="s">
        <v>5077</v>
      </c>
      <c r="J1732" s="524" t="s">
        <v>1924</v>
      </c>
      <c r="K1732" s="527"/>
      <c r="L1732" s="524" t="s">
        <v>1924</v>
      </c>
      <c r="M1732" s="527"/>
      <c r="N1732" s="524" t="s">
        <v>1924</v>
      </c>
      <c r="O1732" s="527"/>
      <c r="P1732" s="524" t="s">
        <v>1924</v>
      </c>
      <c r="Q1732" s="527"/>
      <c r="R1732" s="524" t="s">
        <v>1924</v>
      </c>
      <c r="S1732" s="527"/>
      <c r="T1732" s="524" t="s">
        <v>1924</v>
      </c>
      <c r="U1732" s="527" t="s">
        <v>1924</v>
      </c>
      <c r="V1732" s="524" t="s">
        <v>1924</v>
      </c>
      <c r="W1732" s="527"/>
      <c r="X1732" s="524" t="s">
        <v>1924</v>
      </c>
      <c r="Y1732" s="527" t="s">
        <v>1924</v>
      </c>
      <c r="Z1732" s="528"/>
      <c r="AA1732" s="528" t="s">
        <v>1924</v>
      </c>
      <c r="AB1732" s="528"/>
      <c r="AC1732" s="528"/>
      <c r="AD1732" s="528"/>
      <c r="AE1732" s="528"/>
      <c r="AF1732" s="528"/>
      <c r="AG1732" s="528"/>
      <c r="AH1732" s="528"/>
      <c r="AI1732" s="529" t="s">
        <v>4409</v>
      </c>
      <c r="AJ1732" s="529" t="s">
        <v>4409</v>
      </c>
      <c r="AK1732" s="523" t="s">
        <v>5078</v>
      </c>
      <c r="AL1732" s="523" t="s">
        <v>5075</v>
      </c>
    </row>
    <row r="1733" spans="1:38">
      <c r="A1733" s="518" t="str">
        <f t="shared" si="26"/>
        <v xml:space="preserve">A04AV222-00001 Finishing Work Misc. Work Turnstile      w/ Frame, Fixing Accessories  </v>
      </c>
      <c r="B1733" s="523" t="s">
        <v>5079</v>
      </c>
      <c r="C1733" s="523"/>
      <c r="D1733" s="524" t="s">
        <v>3559</v>
      </c>
      <c r="E1733" s="525" t="s">
        <v>3560</v>
      </c>
      <c r="F1733" s="524" t="s">
        <v>4250</v>
      </c>
      <c r="G1733" s="525" t="s">
        <v>4899</v>
      </c>
      <c r="H1733" s="524" t="s">
        <v>5080</v>
      </c>
      <c r="I1733" s="525" t="s">
        <v>5081</v>
      </c>
      <c r="J1733" s="524" t="s">
        <v>1924</v>
      </c>
      <c r="K1733" s="527"/>
      <c r="L1733" s="524" t="s">
        <v>1924</v>
      </c>
      <c r="M1733" s="527"/>
      <c r="N1733" s="524" t="s">
        <v>1924</v>
      </c>
      <c r="O1733" s="527"/>
      <c r="P1733" s="524" t="s">
        <v>1924</v>
      </c>
      <c r="Q1733" s="527"/>
      <c r="R1733" s="524" t="s">
        <v>1924</v>
      </c>
      <c r="S1733" s="527"/>
      <c r="T1733" s="524" t="s">
        <v>2697</v>
      </c>
      <c r="U1733" s="527" t="s">
        <v>5022</v>
      </c>
      <c r="V1733" s="524" t="s">
        <v>1924</v>
      </c>
      <c r="W1733" s="527"/>
      <c r="X1733" s="524" t="s">
        <v>1924</v>
      </c>
      <c r="Y1733" s="527" t="s">
        <v>1924</v>
      </c>
      <c r="Z1733" s="528"/>
      <c r="AA1733" s="528" t="s">
        <v>1924</v>
      </c>
      <c r="AB1733" s="528"/>
      <c r="AC1733" s="528"/>
      <c r="AD1733" s="528"/>
      <c r="AE1733" s="528"/>
      <c r="AF1733" s="528"/>
      <c r="AG1733" s="528"/>
      <c r="AH1733" s="528"/>
      <c r="AI1733" s="558" t="s">
        <v>4409</v>
      </c>
      <c r="AJ1733" s="558" t="s">
        <v>4409</v>
      </c>
      <c r="AK1733" s="523" t="s">
        <v>5082</v>
      </c>
      <c r="AL1733" s="523" t="s">
        <v>5079</v>
      </c>
    </row>
    <row r="1734" spans="1:38">
      <c r="A1734" s="518" t="str">
        <f t="shared" si="26"/>
        <v xml:space="preserve">A04AV223-00001 Finishing Work Misc. Work Wheel Stop Concrete Type     w/ Painting, Fixing Accessories  </v>
      </c>
      <c r="B1734" s="523" t="s">
        <v>5083</v>
      </c>
      <c r="C1734" s="523"/>
      <c r="D1734" s="524" t="s">
        <v>3559</v>
      </c>
      <c r="E1734" s="525" t="s">
        <v>3560</v>
      </c>
      <c r="F1734" s="524" t="s">
        <v>4250</v>
      </c>
      <c r="G1734" s="525" t="s">
        <v>4899</v>
      </c>
      <c r="H1734" s="524" t="s">
        <v>5084</v>
      </c>
      <c r="I1734" s="525" t="s">
        <v>5085</v>
      </c>
      <c r="J1734" s="524" t="s">
        <v>5086</v>
      </c>
      <c r="K1734" s="527" t="s">
        <v>5087</v>
      </c>
      <c r="L1734" s="524" t="s">
        <v>1924</v>
      </c>
      <c r="M1734" s="527"/>
      <c r="N1734" s="524" t="s">
        <v>1924</v>
      </c>
      <c r="O1734" s="527"/>
      <c r="P1734" s="524" t="s">
        <v>1924</v>
      </c>
      <c r="Q1734" s="527"/>
      <c r="R1734" s="524" t="s">
        <v>1924</v>
      </c>
      <c r="S1734" s="527"/>
      <c r="T1734" s="524" t="s">
        <v>2704</v>
      </c>
      <c r="U1734" s="527" t="s">
        <v>5088</v>
      </c>
      <c r="V1734" s="524" t="s">
        <v>1924</v>
      </c>
      <c r="W1734" s="527"/>
      <c r="X1734" s="524" t="s">
        <v>1924</v>
      </c>
      <c r="Y1734" s="527" t="s">
        <v>1924</v>
      </c>
      <c r="Z1734" s="528"/>
      <c r="AA1734" s="528" t="s">
        <v>1924</v>
      </c>
      <c r="AB1734" s="528"/>
      <c r="AC1734" s="528"/>
      <c r="AD1734" s="528"/>
      <c r="AE1734" s="528"/>
      <c r="AF1734" s="528"/>
      <c r="AG1734" s="528"/>
      <c r="AH1734" s="528"/>
      <c r="AI1734" s="529" t="s">
        <v>2538</v>
      </c>
      <c r="AJ1734" s="529" t="s">
        <v>2538</v>
      </c>
      <c r="AK1734" s="523" t="s">
        <v>5089</v>
      </c>
      <c r="AL1734" s="523" t="s">
        <v>5083</v>
      </c>
    </row>
    <row r="1735" spans="1:38">
      <c r="A1735" s="518" t="str">
        <f t="shared" si="26"/>
        <v xml:space="preserve">A04AV223-00002 Finishing Work Misc. Work Wheel Stop Rubber Type     w/ Fixing Accessories  </v>
      </c>
      <c r="B1735" s="523" t="s">
        <v>5090</v>
      </c>
      <c r="C1735" s="523"/>
      <c r="D1735" s="524" t="s">
        <v>3559</v>
      </c>
      <c r="E1735" s="525" t="s">
        <v>3560</v>
      </c>
      <c r="F1735" s="524" t="s">
        <v>4250</v>
      </c>
      <c r="G1735" s="525" t="s">
        <v>4899</v>
      </c>
      <c r="H1735" s="524" t="s">
        <v>5084</v>
      </c>
      <c r="I1735" s="525" t="s">
        <v>5085</v>
      </c>
      <c r="J1735" s="524" t="s">
        <v>5091</v>
      </c>
      <c r="K1735" s="527" t="s">
        <v>5092</v>
      </c>
      <c r="L1735" s="524" t="s">
        <v>1924</v>
      </c>
      <c r="M1735" s="527"/>
      <c r="N1735" s="524" t="s">
        <v>1924</v>
      </c>
      <c r="O1735" s="527"/>
      <c r="P1735" s="524" t="s">
        <v>1924</v>
      </c>
      <c r="Q1735" s="527"/>
      <c r="R1735" s="524" t="s">
        <v>1924</v>
      </c>
      <c r="S1735" s="527"/>
      <c r="T1735" s="524" t="s">
        <v>2076</v>
      </c>
      <c r="U1735" s="527" t="s">
        <v>2077</v>
      </c>
      <c r="V1735" s="524" t="s">
        <v>1924</v>
      </c>
      <c r="W1735" s="527"/>
      <c r="X1735" s="524" t="s">
        <v>1924</v>
      </c>
      <c r="Y1735" s="527" t="s">
        <v>1924</v>
      </c>
      <c r="Z1735" s="528"/>
      <c r="AA1735" s="528" t="s">
        <v>1924</v>
      </c>
      <c r="AB1735" s="528"/>
      <c r="AC1735" s="528"/>
      <c r="AD1735" s="528"/>
      <c r="AE1735" s="528"/>
      <c r="AF1735" s="528"/>
      <c r="AG1735" s="528"/>
      <c r="AH1735" s="528"/>
      <c r="AI1735" s="529" t="s">
        <v>2538</v>
      </c>
      <c r="AJ1735" s="529" t="s">
        <v>2538</v>
      </c>
      <c r="AK1735" s="523" t="s">
        <v>5089</v>
      </c>
      <c r="AL1735" s="523" t="s">
        <v>5090</v>
      </c>
    </row>
    <row r="1736" spans="1:38">
      <c r="A1736" s="518" t="str">
        <f t="shared" ref="A1736:A1799" si="27">B1736&amp;" "&amp;E1736&amp;" "&amp;G1736&amp;" "&amp;I1736&amp;" "&amp;K1736&amp;" "&amp;M1736&amp;" "&amp;O1736&amp;" "&amp;Q1736&amp;" "&amp;S1736&amp;" "&amp;U1736&amp;" "&amp;W1736&amp;" "&amp;Y1736</f>
        <v xml:space="preserve">A04AV224-00001 Finishing Work Misc. Work Mirror Stainless Steel, Surface Mounted Type       </v>
      </c>
      <c r="B1736" s="523" t="s">
        <v>5093</v>
      </c>
      <c r="C1736" s="523"/>
      <c r="D1736" s="524" t="s">
        <v>3559</v>
      </c>
      <c r="E1736" s="525" t="s">
        <v>3560</v>
      </c>
      <c r="F1736" s="524" t="s">
        <v>4250</v>
      </c>
      <c r="G1736" s="525" t="s">
        <v>4899</v>
      </c>
      <c r="H1736" s="524" t="s">
        <v>5094</v>
      </c>
      <c r="I1736" s="525" t="s">
        <v>5095</v>
      </c>
      <c r="J1736" s="524" t="s">
        <v>5096</v>
      </c>
      <c r="K1736" s="527" t="s">
        <v>5097</v>
      </c>
      <c r="L1736" s="524" t="s">
        <v>1924</v>
      </c>
      <c r="M1736" s="527"/>
      <c r="N1736" s="524" t="s">
        <v>1924</v>
      </c>
      <c r="O1736" s="527"/>
      <c r="P1736" s="524" t="s">
        <v>1924</v>
      </c>
      <c r="Q1736" s="527"/>
      <c r="R1736" s="524" t="s">
        <v>1924</v>
      </c>
      <c r="S1736" s="527"/>
      <c r="T1736" s="524" t="s">
        <v>1924</v>
      </c>
      <c r="U1736" s="527" t="s">
        <v>1924</v>
      </c>
      <c r="V1736" s="524" t="s">
        <v>1924</v>
      </c>
      <c r="W1736" s="527"/>
      <c r="X1736" s="524" t="s">
        <v>1924</v>
      </c>
      <c r="Y1736" s="527"/>
      <c r="Z1736" s="528"/>
      <c r="AA1736" s="528" t="s">
        <v>3973</v>
      </c>
      <c r="AB1736" s="528"/>
      <c r="AC1736" s="528"/>
      <c r="AD1736" s="528"/>
      <c r="AE1736" s="528"/>
      <c r="AF1736" s="528"/>
      <c r="AG1736" s="528"/>
      <c r="AH1736" s="528"/>
      <c r="AI1736" s="529" t="s">
        <v>2538</v>
      </c>
      <c r="AJ1736" s="529" t="s">
        <v>2538</v>
      </c>
      <c r="AK1736" s="523" t="s">
        <v>5098</v>
      </c>
      <c r="AL1736" s="523" t="s">
        <v>5093</v>
      </c>
    </row>
    <row r="1737" spans="1:38">
      <c r="A1737" s="518" t="str">
        <f t="shared" si="27"/>
        <v xml:space="preserve">A04AV225-00001 Finishing Work Misc. Work Mirror w/ Shelf Stainless Steel, Surface Mounted Type       </v>
      </c>
      <c r="B1737" s="523" t="s">
        <v>5099</v>
      </c>
      <c r="C1737" s="523"/>
      <c r="D1737" s="524" t="s">
        <v>3559</v>
      </c>
      <c r="E1737" s="525" t="s">
        <v>3560</v>
      </c>
      <c r="F1737" s="524" t="s">
        <v>4250</v>
      </c>
      <c r="G1737" s="525" t="s">
        <v>4899</v>
      </c>
      <c r="H1737" s="524" t="s">
        <v>5100</v>
      </c>
      <c r="I1737" s="525" t="s">
        <v>5101</v>
      </c>
      <c r="J1737" s="524" t="s">
        <v>5096</v>
      </c>
      <c r="K1737" s="527" t="s">
        <v>5097</v>
      </c>
      <c r="L1737" s="524" t="s">
        <v>1924</v>
      </c>
      <c r="M1737" s="527"/>
      <c r="N1737" s="524" t="s">
        <v>1924</v>
      </c>
      <c r="O1737" s="527"/>
      <c r="P1737" s="524" t="s">
        <v>1924</v>
      </c>
      <c r="Q1737" s="527"/>
      <c r="R1737" s="524" t="s">
        <v>1924</v>
      </c>
      <c r="S1737" s="527"/>
      <c r="T1737" s="524" t="s">
        <v>1924</v>
      </c>
      <c r="U1737" s="527" t="s">
        <v>1924</v>
      </c>
      <c r="V1737" s="524" t="s">
        <v>1924</v>
      </c>
      <c r="W1737" s="527"/>
      <c r="X1737" s="524" t="s">
        <v>1924</v>
      </c>
      <c r="Y1737" s="527"/>
      <c r="Z1737" s="528"/>
      <c r="AA1737" s="528" t="s">
        <v>3973</v>
      </c>
      <c r="AB1737" s="528"/>
      <c r="AC1737" s="528"/>
      <c r="AD1737" s="528"/>
      <c r="AE1737" s="528"/>
      <c r="AF1737" s="528"/>
      <c r="AG1737" s="528"/>
      <c r="AH1737" s="528"/>
      <c r="AI1737" s="529" t="s">
        <v>2538</v>
      </c>
      <c r="AJ1737" s="529" t="s">
        <v>2538</v>
      </c>
      <c r="AK1737" s="523" t="s">
        <v>5102</v>
      </c>
      <c r="AL1737" s="523" t="s">
        <v>5099</v>
      </c>
    </row>
    <row r="1738" spans="1:38">
      <c r="A1738" s="518" t="str">
        <f t="shared" si="27"/>
        <v xml:space="preserve">A04AV226-00001 Finishing Work Misc. Work Liquid Soap Dispensers Stainless Steel, Surface Mounted Type       </v>
      </c>
      <c r="B1738" s="523" t="s">
        <v>5103</v>
      </c>
      <c r="C1738" s="523"/>
      <c r="D1738" s="524" t="s">
        <v>3559</v>
      </c>
      <c r="E1738" s="525" t="s">
        <v>3560</v>
      </c>
      <c r="F1738" s="524" t="s">
        <v>4250</v>
      </c>
      <c r="G1738" s="525" t="s">
        <v>4899</v>
      </c>
      <c r="H1738" s="524" t="s">
        <v>5104</v>
      </c>
      <c r="I1738" s="525" t="s">
        <v>5105</v>
      </c>
      <c r="J1738" s="524" t="s">
        <v>5096</v>
      </c>
      <c r="K1738" s="527" t="s">
        <v>5097</v>
      </c>
      <c r="L1738" s="524" t="s">
        <v>1924</v>
      </c>
      <c r="M1738" s="527"/>
      <c r="N1738" s="524" t="s">
        <v>1924</v>
      </c>
      <c r="O1738" s="527"/>
      <c r="P1738" s="524" t="s">
        <v>1924</v>
      </c>
      <c r="Q1738" s="527"/>
      <c r="R1738" s="524" t="s">
        <v>1924</v>
      </c>
      <c r="S1738" s="527"/>
      <c r="T1738" s="524" t="s">
        <v>1924</v>
      </c>
      <c r="U1738" s="527" t="s">
        <v>1924</v>
      </c>
      <c r="V1738" s="524" t="s">
        <v>1924</v>
      </c>
      <c r="W1738" s="527"/>
      <c r="X1738" s="524" t="s">
        <v>1924</v>
      </c>
      <c r="Y1738" s="527" t="s">
        <v>1924</v>
      </c>
      <c r="Z1738" s="528"/>
      <c r="AA1738" s="528" t="s">
        <v>1924</v>
      </c>
      <c r="AB1738" s="528"/>
      <c r="AC1738" s="528"/>
      <c r="AD1738" s="528"/>
      <c r="AE1738" s="528"/>
      <c r="AF1738" s="528"/>
      <c r="AG1738" s="528"/>
      <c r="AH1738" s="528"/>
      <c r="AI1738" s="529" t="s">
        <v>2538</v>
      </c>
      <c r="AJ1738" s="529" t="s">
        <v>2538</v>
      </c>
      <c r="AK1738" s="523" t="s">
        <v>5106</v>
      </c>
      <c r="AL1738" s="523" t="s">
        <v>5103</v>
      </c>
    </row>
    <row r="1739" spans="1:38">
      <c r="A1739" s="518" t="str">
        <f t="shared" si="27"/>
        <v xml:space="preserve">A04AV227-00001 Finishing Work Misc. Work Soap Dish Stainless Steel, Surface Mounted Type       </v>
      </c>
      <c r="B1739" s="523" t="s">
        <v>5107</v>
      </c>
      <c r="C1739" s="523"/>
      <c r="D1739" s="524" t="s">
        <v>3559</v>
      </c>
      <c r="E1739" s="525" t="s">
        <v>3560</v>
      </c>
      <c r="F1739" s="524" t="s">
        <v>4250</v>
      </c>
      <c r="G1739" s="525" t="s">
        <v>4899</v>
      </c>
      <c r="H1739" s="524" t="s">
        <v>5108</v>
      </c>
      <c r="I1739" s="525" t="s">
        <v>5109</v>
      </c>
      <c r="J1739" s="524" t="s">
        <v>5096</v>
      </c>
      <c r="K1739" s="527" t="s">
        <v>5097</v>
      </c>
      <c r="L1739" s="524" t="s">
        <v>1924</v>
      </c>
      <c r="M1739" s="527"/>
      <c r="N1739" s="524" t="s">
        <v>1924</v>
      </c>
      <c r="O1739" s="527"/>
      <c r="P1739" s="524" t="s">
        <v>1924</v>
      </c>
      <c r="Q1739" s="527"/>
      <c r="R1739" s="524" t="s">
        <v>1924</v>
      </c>
      <c r="S1739" s="527"/>
      <c r="T1739" s="524" t="s">
        <v>1924</v>
      </c>
      <c r="U1739" s="527" t="s">
        <v>1924</v>
      </c>
      <c r="V1739" s="524" t="s">
        <v>1924</v>
      </c>
      <c r="W1739" s="527"/>
      <c r="X1739" s="524" t="s">
        <v>1924</v>
      </c>
      <c r="Y1739" s="527" t="s">
        <v>1924</v>
      </c>
      <c r="Z1739" s="528"/>
      <c r="AA1739" s="528" t="s">
        <v>1924</v>
      </c>
      <c r="AB1739" s="528"/>
      <c r="AC1739" s="528"/>
      <c r="AD1739" s="528"/>
      <c r="AE1739" s="528"/>
      <c r="AF1739" s="528"/>
      <c r="AG1739" s="528"/>
      <c r="AH1739" s="528"/>
      <c r="AI1739" s="529" t="s">
        <v>2538</v>
      </c>
      <c r="AJ1739" s="529" t="s">
        <v>2538</v>
      </c>
      <c r="AK1739" s="523" t="s">
        <v>5110</v>
      </c>
      <c r="AL1739" s="523" t="s">
        <v>5107</v>
      </c>
    </row>
    <row r="1740" spans="1:38">
      <c r="A1740" s="518" t="str">
        <f t="shared" si="27"/>
        <v xml:space="preserve">A04AV228-00001 Finishing Work Misc. Work Towel Bar Stainless Steel, Surface Mounted Type       </v>
      </c>
      <c r="B1740" s="523" t="s">
        <v>5111</v>
      </c>
      <c r="C1740" s="523"/>
      <c r="D1740" s="524" t="s">
        <v>3559</v>
      </c>
      <c r="E1740" s="525" t="s">
        <v>3560</v>
      </c>
      <c r="F1740" s="524" t="s">
        <v>4250</v>
      </c>
      <c r="G1740" s="525" t="s">
        <v>4899</v>
      </c>
      <c r="H1740" s="524" t="s">
        <v>5112</v>
      </c>
      <c r="I1740" s="525" t="s">
        <v>5113</v>
      </c>
      <c r="J1740" s="524" t="s">
        <v>5096</v>
      </c>
      <c r="K1740" s="527" t="s">
        <v>5097</v>
      </c>
      <c r="L1740" s="524" t="s">
        <v>1924</v>
      </c>
      <c r="M1740" s="527"/>
      <c r="N1740" s="524" t="s">
        <v>1924</v>
      </c>
      <c r="O1740" s="527"/>
      <c r="P1740" s="524" t="s">
        <v>1924</v>
      </c>
      <c r="Q1740" s="527"/>
      <c r="R1740" s="524" t="s">
        <v>1924</v>
      </c>
      <c r="S1740" s="527"/>
      <c r="T1740" s="524" t="s">
        <v>1924</v>
      </c>
      <c r="U1740" s="527" t="s">
        <v>1924</v>
      </c>
      <c r="V1740" s="524" t="s">
        <v>1924</v>
      </c>
      <c r="W1740" s="527"/>
      <c r="X1740" s="524" t="s">
        <v>1924</v>
      </c>
      <c r="Y1740" s="527" t="s">
        <v>1924</v>
      </c>
      <c r="Z1740" s="528"/>
      <c r="AA1740" s="528" t="s">
        <v>1924</v>
      </c>
      <c r="AB1740" s="528"/>
      <c r="AC1740" s="528"/>
      <c r="AD1740" s="528"/>
      <c r="AE1740" s="528"/>
      <c r="AF1740" s="528"/>
      <c r="AG1740" s="528"/>
      <c r="AH1740" s="528"/>
      <c r="AI1740" s="529" t="s">
        <v>2538</v>
      </c>
      <c r="AJ1740" s="529" t="s">
        <v>2538</v>
      </c>
      <c r="AK1740" s="523" t="s">
        <v>5114</v>
      </c>
      <c r="AL1740" s="523" t="s">
        <v>5111</v>
      </c>
    </row>
    <row r="1741" spans="1:38">
      <c r="A1741" s="518" t="str">
        <f t="shared" si="27"/>
        <v xml:space="preserve">A04AV229-00001 Finishing Work Misc. Work Coat &amp; Hat Hooks Stainless Steel, Surface Mounted Type       </v>
      </c>
      <c r="B1741" s="523" t="s">
        <v>5115</v>
      </c>
      <c r="C1741" s="523"/>
      <c r="D1741" s="524" t="s">
        <v>3559</v>
      </c>
      <c r="E1741" s="525" t="s">
        <v>3560</v>
      </c>
      <c r="F1741" s="524" t="s">
        <v>4250</v>
      </c>
      <c r="G1741" s="525" t="s">
        <v>4899</v>
      </c>
      <c r="H1741" s="524" t="s">
        <v>5116</v>
      </c>
      <c r="I1741" s="525" t="s">
        <v>5117</v>
      </c>
      <c r="J1741" s="524" t="s">
        <v>5096</v>
      </c>
      <c r="K1741" s="527" t="s">
        <v>5097</v>
      </c>
      <c r="L1741" s="524" t="s">
        <v>1924</v>
      </c>
      <c r="M1741" s="527"/>
      <c r="N1741" s="524" t="s">
        <v>1924</v>
      </c>
      <c r="O1741" s="527"/>
      <c r="P1741" s="524" t="s">
        <v>1924</v>
      </c>
      <c r="Q1741" s="527"/>
      <c r="R1741" s="524" t="s">
        <v>1924</v>
      </c>
      <c r="S1741" s="527"/>
      <c r="T1741" s="524" t="s">
        <v>1924</v>
      </c>
      <c r="U1741" s="527" t="s">
        <v>1924</v>
      </c>
      <c r="V1741" s="524" t="s">
        <v>1924</v>
      </c>
      <c r="W1741" s="527"/>
      <c r="X1741" s="524" t="s">
        <v>1924</v>
      </c>
      <c r="Y1741" s="527" t="s">
        <v>1924</v>
      </c>
      <c r="Z1741" s="528"/>
      <c r="AA1741" s="528" t="s">
        <v>1924</v>
      </c>
      <c r="AB1741" s="528"/>
      <c r="AC1741" s="528"/>
      <c r="AD1741" s="528"/>
      <c r="AE1741" s="528"/>
      <c r="AF1741" s="528"/>
      <c r="AG1741" s="528"/>
      <c r="AH1741" s="528"/>
      <c r="AI1741" s="529" t="s">
        <v>2538</v>
      </c>
      <c r="AJ1741" s="529" t="s">
        <v>2538</v>
      </c>
      <c r="AK1741" s="523" t="s">
        <v>5118</v>
      </c>
      <c r="AL1741" s="523" t="s">
        <v>5115</v>
      </c>
    </row>
    <row r="1742" spans="1:38">
      <c r="A1742" s="518" t="str">
        <f t="shared" si="27"/>
        <v xml:space="preserve">A04AV230-00001 Finishing Work Misc. Work Electric Hand Dryer Surface Mounted Type       </v>
      </c>
      <c r="B1742" s="523" t="s">
        <v>5119</v>
      </c>
      <c r="C1742" s="523"/>
      <c r="D1742" s="524" t="s">
        <v>3559</v>
      </c>
      <c r="E1742" s="525" t="s">
        <v>3560</v>
      </c>
      <c r="F1742" s="524" t="s">
        <v>4250</v>
      </c>
      <c r="G1742" s="525" t="s">
        <v>4899</v>
      </c>
      <c r="H1742" s="524" t="s">
        <v>5120</v>
      </c>
      <c r="I1742" s="525" t="s">
        <v>5121</v>
      </c>
      <c r="J1742" s="524" t="s">
        <v>5122</v>
      </c>
      <c r="K1742" s="527" t="s">
        <v>5123</v>
      </c>
      <c r="L1742" s="524" t="s">
        <v>1924</v>
      </c>
      <c r="M1742" s="527"/>
      <c r="N1742" s="524" t="s">
        <v>1924</v>
      </c>
      <c r="O1742" s="527"/>
      <c r="P1742" s="524" t="s">
        <v>1924</v>
      </c>
      <c r="Q1742" s="527"/>
      <c r="R1742" s="524" t="s">
        <v>1924</v>
      </c>
      <c r="S1742" s="527"/>
      <c r="T1742" s="524" t="s">
        <v>1924</v>
      </c>
      <c r="U1742" s="527" t="s">
        <v>1924</v>
      </c>
      <c r="V1742" s="524" t="s">
        <v>1924</v>
      </c>
      <c r="W1742" s="527"/>
      <c r="X1742" s="524" t="s">
        <v>1924</v>
      </c>
      <c r="Y1742" s="527" t="s">
        <v>1924</v>
      </c>
      <c r="Z1742" s="528"/>
      <c r="AA1742" s="528" t="s">
        <v>1924</v>
      </c>
      <c r="AB1742" s="528"/>
      <c r="AC1742" s="528"/>
      <c r="AD1742" s="528"/>
      <c r="AE1742" s="528"/>
      <c r="AF1742" s="528"/>
      <c r="AG1742" s="528"/>
      <c r="AH1742" s="528"/>
      <c r="AI1742" s="529" t="s">
        <v>2538</v>
      </c>
      <c r="AJ1742" s="529" t="s">
        <v>2538</v>
      </c>
      <c r="AK1742" s="523" t="s">
        <v>5124</v>
      </c>
      <c r="AL1742" s="523" t="s">
        <v>5119</v>
      </c>
    </row>
    <row r="1743" spans="1:38">
      <c r="A1743" s="518" t="str">
        <f t="shared" si="27"/>
        <v xml:space="preserve">A04AV231-00001 Finishing Work Misc. Work Paper Tower Dispenser Stainless Steel, Surface Mounted Type       </v>
      </c>
      <c r="B1743" s="523" t="s">
        <v>5125</v>
      </c>
      <c r="C1743" s="523"/>
      <c r="D1743" s="524" t="s">
        <v>3559</v>
      </c>
      <c r="E1743" s="525" t="s">
        <v>3560</v>
      </c>
      <c r="F1743" s="524" t="s">
        <v>4250</v>
      </c>
      <c r="G1743" s="525" t="s">
        <v>4899</v>
      </c>
      <c r="H1743" s="524" t="s">
        <v>5126</v>
      </c>
      <c r="I1743" s="525" t="s">
        <v>5127</v>
      </c>
      <c r="J1743" s="524" t="s">
        <v>5096</v>
      </c>
      <c r="K1743" s="527" t="s">
        <v>5097</v>
      </c>
      <c r="L1743" s="524" t="s">
        <v>1924</v>
      </c>
      <c r="M1743" s="527"/>
      <c r="N1743" s="524" t="s">
        <v>1924</v>
      </c>
      <c r="O1743" s="527"/>
      <c r="P1743" s="524" t="s">
        <v>1924</v>
      </c>
      <c r="Q1743" s="527"/>
      <c r="R1743" s="524" t="s">
        <v>1924</v>
      </c>
      <c r="S1743" s="527"/>
      <c r="T1743" s="524" t="s">
        <v>1924</v>
      </c>
      <c r="U1743" s="527" t="s">
        <v>1924</v>
      </c>
      <c r="V1743" s="524" t="s">
        <v>1924</v>
      </c>
      <c r="W1743" s="527"/>
      <c r="X1743" s="524" t="s">
        <v>1924</v>
      </c>
      <c r="Y1743" s="527" t="s">
        <v>1924</v>
      </c>
      <c r="Z1743" s="528"/>
      <c r="AA1743" s="528" t="s">
        <v>1924</v>
      </c>
      <c r="AB1743" s="528"/>
      <c r="AC1743" s="528"/>
      <c r="AD1743" s="528"/>
      <c r="AE1743" s="528"/>
      <c r="AF1743" s="528"/>
      <c r="AG1743" s="528"/>
      <c r="AH1743" s="528"/>
      <c r="AI1743" s="529" t="s">
        <v>2538</v>
      </c>
      <c r="AJ1743" s="529" t="s">
        <v>2538</v>
      </c>
      <c r="AK1743" s="523" t="s">
        <v>5128</v>
      </c>
      <c r="AL1743" s="523" t="s">
        <v>5125</v>
      </c>
    </row>
    <row r="1744" spans="1:38" ht="33">
      <c r="A1744" s="518" t="str">
        <f t="shared" si="27"/>
        <v xml:space="preserve">A04AV232-00001 Finishing Work Misc. Work Paper Towel Dispenser and Waste Receptacle Stainless Steel, Recessed Type       </v>
      </c>
      <c r="B1744" s="523" t="s">
        <v>5129</v>
      </c>
      <c r="C1744" s="523"/>
      <c r="D1744" s="524" t="s">
        <v>3559</v>
      </c>
      <c r="E1744" s="525" t="s">
        <v>3560</v>
      </c>
      <c r="F1744" s="524" t="s">
        <v>4250</v>
      </c>
      <c r="G1744" s="525" t="s">
        <v>4899</v>
      </c>
      <c r="H1744" s="524" t="s">
        <v>5130</v>
      </c>
      <c r="I1744" s="525" t="s">
        <v>5131</v>
      </c>
      <c r="J1744" s="524" t="s">
        <v>5132</v>
      </c>
      <c r="K1744" s="527" t="s">
        <v>5133</v>
      </c>
      <c r="L1744" s="524" t="s">
        <v>1924</v>
      </c>
      <c r="M1744" s="527"/>
      <c r="N1744" s="524" t="s">
        <v>1924</v>
      </c>
      <c r="O1744" s="527"/>
      <c r="P1744" s="524" t="s">
        <v>1924</v>
      </c>
      <c r="Q1744" s="527"/>
      <c r="R1744" s="524" t="s">
        <v>1924</v>
      </c>
      <c r="S1744" s="527"/>
      <c r="T1744" s="524" t="s">
        <v>1924</v>
      </c>
      <c r="U1744" s="527" t="s">
        <v>1924</v>
      </c>
      <c r="V1744" s="524" t="s">
        <v>1924</v>
      </c>
      <c r="W1744" s="527"/>
      <c r="X1744" s="524" t="s">
        <v>1924</v>
      </c>
      <c r="Y1744" s="527" t="s">
        <v>1924</v>
      </c>
      <c r="Z1744" s="528"/>
      <c r="AA1744" s="528" t="s">
        <v>1924</v>
      </c>
      <c r="AB1744" s="528"/>
      <c r="AC1744" s="528"/>
      <c r="AD1744" s="528"/>
      <c r="AE1744" s="528"/>
      <c r="AF1744" s="528"/>
      <c r="AG1744" s="528"/>
      <c r="AH1744" s="528"/>
      <c r="AI1744" s="529" t="s">
        <v>2538</v>
      </c>
      <c r="AJ1744" s="529" t="s">
        <v>2538</v>
      </c>
      <c r="AK1744" s="523" t="s">
        <v>5134</v>
      </c>
      <c r="AL1744" s="523" t="s">
        <v>5129</v>
      </c>
    </row>
    <row r="1745" spans="1:38">
      <c r="A1745" s="518" t="str">
        <f t="shared" si="27"/>
        <v xml:space="preserve">A04AV233-00001 Finishing Work Misc. Work Toilet Tissue Dispenser Stainless Steel, Surface Mounted Type       </v>
      </c>
      <c r="B1745" s="523" t="s">
        <v>5135</v>
      </c>
      <c r="C1745" s="523"/>
      <c r="D1745" s="524" t="s">
        <v>3559</v>
      </c>
      <c r="E1745" s="525" t="s">
        <v>3560</v>
      </c>
      <c r="F1745" s="524" t="s">
        <v>4250</v>
      </c>
      <c r="G1745" s="525" t="s">
        <v>4899</v>
      </c>
      <c r="H1745" s="524" t="s">
        <v>5136</v>
      </c>
      <c r="I1745" s="525" t="s">
        <v>5137</v>
      </c>
      <c r="J1745" s="524" t="s">
        <v>5096</v>
      </c>
      <c r="K1745" s="527" t="s">
        <v>5097</v>
      </c>
      <c r="L1745" s="524" t="s">
        <v>1924</v>
      </c>
      <c r="M1745" s="527"/>
      <c r="N1745" s="524" t="s">
        <v>1924</v>
      </c>
      <c r="O1745" s="527"/>
      <c r="P1745" s="524" t="s">
        <v>1924</v>
      </c>
      <c r="Q1745" s="527"/>
      <c r="R1745" s="524" t="s">
        <v>1924</v>
      </c>
      <c r="S1745" s="527"/>
      <c r="T1745" s="524" t="s">
        <v>1924</v>
      </c>
      <c r="U1745" s="527" t="s">
        <v>1924</v>
      </c>
      <c r="V1745" s="524" t="s">
        <v>1924</v>
      </c>
      <c r="W1745" s="527"/>
      <c r="X1745" s="524" t="s">
        <v>1924</v>
      </c>
      <c r="Y1745" s="527" t="s">
        <v>1924</v>
      </c>
      <c r="Z1745" s="528"/>
      <c r="AA1745" s="528" t="s">
        <v>1924</v>
      </c>
      <c r="AB1745" s="528"/>
      <c r="AC1745" s="528"/>
      <c r="AD1745" s="528"/>
      <c r="AE1745" s="528"/>
      <c r="AF1745" s="528"/>
      <c r="AG1745" s="528"/>
      <c r="AH1745" s="528"/>
      <c r="AI1745" s="529" t="s">
        <v>2538</v>
      </c>
      <c r="AJ1745" s="529" t="s">
        <v>2538</v>
      </c>
      <c r="AK1745" s="523" t="s">
        <v>5138</v>
      </c>
      <c r="AL1745" s="523" t="s">
        <v>5135</v>
      </c>
    </row>
    <row r="1746" spans="1:38">
      <c r="A1746" s="518" t="str">
        <f t="shared" si="27"/>
        <v xml:space="preserve">A04AV234-00001 Finishing Work Misc. Work Grease Traps Stainless Steel, Embedded Type       </v>
      </c>
      <c r="B1746" s="523" t="s">
        <v>5139</v>
      </c>
      <c r="C1746" s="523"/>
      <c r="D1746" s="524" t="s">
        <v>3559</v>
      </c>
      <c r="E1746" s="525" t="s">
        <v>3560</v>
      </c>
      <c r="F1746" s="524" t="s">
        <v>4250</v>
      </c>
      <c r="G1746" s="525" t="s">
        <v>4899</v>
      </c>
      <c r="H1746" s="524" t="s">
        <v>5140</v>
      </c>
      <c r="I1746" s="525" t="s">
        <v>5141</v>
      </c>
      <c r="J1746" s="524" t="s">
        <v>5142</v>
      </c>
      <c r="K1746" s="527" t="s">
        <v>5143</v>
      </c>
      <c r="L1746" s="524" t="s">
        <v>1924</v>
      </c>
      <c r="M1746" s="527"/>
      <c r="N1746" s="524" t="s">
        <v>1924</v>
      </c>
      <c r="O1746" s="527"/>
      <c r="P1746" s="524" t="s">
        <v>1924</v>
      </c>
      <c r="Q1746" s="527"/>
      <c r="R1746" s="524" t="s">
        <v>1924</v>
      </c>
      <c r="S1746" s="527"/>
      <c r="T1746" s="524" t="s">
        <v>1924</v>
      </c>
      <c r="U1746" s="527" t="s">
        <v>1924</v>
      </c>
      <c r="V1746" s="524" t="s">
        <v>1924</v>
      </c>
      <c r="W1746" s="527"/>
      <c r="X1746" s="524" t="s">
        <v>1924</v>
      </c>
      <c r="Y1746" s="527" t="s">
        <v>1924</v>
      </c>
      <c r="Z1746" s="528"/>
      <c r="AA1746" s="528" t="s">
        <v>1924</v>
      </c>
      <c r="AB1746" s="528"/>
      <c r="AC1746" s="528"/>
      <c r="AD1746" s="528"/>
      <c r="AE1746" s="528"/>
      <c r="AF1746" s="528"/>
      <c r="AG1746" s="528"/>
      <c r="AH1746" s="528"/>
      <c r="AI1746" s="529" t="s">
        <v>2538</v>
      </c>
      <c r="AJ1746" s="529" t="s">
        <v>2538</v>
      </c>
      <c r="AK1746" s="523" t="s">
        <v>5144</v>
      </c>
      <c r="AL1746" s="523" t="s">
        <v>5139</v>
      </c>
    </row>
    <row r="1747" spans="1:38">
      <c r="A1747" s="518" t="str">
        <f t="shared" si="27"/>
        <v xml:space="preserve">A04AV235-00001 Finishing Work Misc. Work Shelves Stainless Steel, Surface Mounted Type       </v>
      </c>
      <c r="B1747" s="523" t="s">
        <v>5145</v>
      </c>
      <c r="C1747" s="523"/>
      <c r="D1747" s="524" t="s">
        <v>3559</v>
      </c>
      <c r="E1747" s="525" t="s">
        <v>3560</v>
      </c>
      <c r="F1747" s="524" t="s">
        <v>4250</v>
      </c>
      <c r="G1747" s="525" t="s">
        <v>4899</v>
      </c>
      <c r="H1747" s="524" t="s">
        <v>5146</v>
      </c>
      <c r="I1747" s="525" t="s">
        <v>5147</v>
      </c>
      <c r="J1747" s="524" t="s">
        <v>5096</v>
      </c>
      <c r="K1747" s="527" t="s">
        <v>5097</v>
      </c>
      <c r="L1747" s="524" t="s">
        <v>1924</v>
      </c>
      <c r="M1747" s="527"/>
      <c r="N1747" s="524" t="s">
        <v>1924</v>
      </c>
      <c r="O1747" s="527"/>
      <c r="P1747" s="524" t="s">
        <v>1924</v>
      </c>
      <c r="Q1747" s="527"/>
      <c r="R1747" s="524" t="s">
        <v>1924</v>
      </c>
      <c r="S1747" s="527"/>
      <c r="T1747" s="524" t="s">
        <v>1924</v>
      </c>
      <c r="U1747" s="527" t="s">
        <v>1924</v>
      </c>
      <c r="V1747" s="524" t="s">
        <v>1924</v>
      </c>
      <c r="W1747" s="527"/>
      <c r="X1747" s="524" t="s">
        <v>1924</v>
      </c>
      <c r="Y1747" s="527" t="s">
        <v>1924</v>
      </c>
      <c r="Z1747" s="528"/>
      <c r="AA1747" s="528" t="s">
        <v>1924</v>
      </c>
      <c r="AB1747" s="528"/>
      <c r="AC1747" s="528"/>
      <c r="AD1747" s="528"/>
      <c r="AE1747" s="528"/>
      <c r="AF1747" s="528"/>
      <c r="AG1747" s="528"/>
      <c r="AH1747" s="528"/>
      <c r="AI1747" s="529" t="s">
        <v>2538</v>
      </c>
      <c r="AJ1747" s="529" t="s">
        <v>2538</v>
      </c>
      <c r="AK1747" s="523" t="s">
        <v>5148</v>
      </c>
      <c r="AL1747" s="523" t="s">
        <v>5145</v>
      </c>
    </row>
    <row r="1748" spans="1:38">
      <c r="A1748" s="518" t="str">
        <f t="shared" si="27"/>
        <v xml:space="preserve">A04AV236-00001 Finishing Work Misc. Work Shower Curtain and Curtain Rod        </v>
      </c>
      <c r="B1748" s="523" t="s">
        <v>5149</v>
      </c>
      <c r="C1748" s="523"/>
      <c r="D1748" s="524" t="s">
        <v>3559</v>
      </c>
      <c r="E1748" s="525" t="s">
        <v>3560</v>
      </c>
      <c r="F1748" s="524" t="s">
        <v>4250</v>
      </c>
      <c r="G1748" s="525" t="s">
        <v>4899</v>
      </c>
      <c r="H1748" s="524" t="s">
        <v>5150</v>
      </c>
      <c r="I1748" s="525" t="s">
        <v>5151</v>
      </c>
      <c r="J1748" s="524" t="s">
        <v>1924</v>
      </c>
      <c r="K1748" s="527"/>
      <c r="L1748" s="524" t="s">
        <v>1924</v>
      </c>
      <c r="M1748" s="527"/>
      <c r="N1748" s="524" t="s">
        <v>1924</v>
      </c>
      <c r="O1748" s="527"/>
      <c r="P1748" s="524" t="s">
        <v>1924</v>
      </c>
      <c r="Q1748" s="527"/>
      <c r="R1748" s="524" t="s">
        <v>1924</v>
      </c>
      <c r="S1748" s="527"/>
      <c r="T1748" s="524" t="s">
        <v>1924</v>
      </c>
      <c r="U1748" s="527" t="s">
        <v>1924</v>
      </c>
      <c r="V1748" s="524" t="s">
        <v>1924</v>
      </c>
      <c r="W1748" s="527"/>
      <c r="X1748" s="524" t="s">
        <v>1924</v>
      </c>
      <c r="Y1748" s="527" t="s">
        <v>1924</v>
      </c>
      <c r="Z1748" s="528"/>
      <c r="AA1748" s="528" t="s">
        <v>1924</v>
      </c>
      <c r="AB1748" s="528"/>
      <c r="AC1748" s="528"/>
      <c r="AD1748" s="528"/>
      <c r="AE1748" s="528"/>
      <c r="AF1748" s="528"/>
      <c r="AG1748" s="528"/>
      <c r="AH1748" s="528"/>
      <c r="AI1748" s="529" t="s">
        <v>2538</v>
      </c>
      <c r="AJ1748" s="529" t="s">
        <v>2538</v>
      </c>
      <c r="AK1748" s="523" t="s">
        <v>5152</v>
      </c>
      <c r="AL1748" s="523" t="s">
        <v>5149</v>
      </c>
    </row>
    <row r="1749" spans="1:38">
      <c r="A1749" s="518" t="str">
        <f t="shared" si="27"/>
        <v xml:space="preserve">A04AV237-00001 Finishing Work Misc. Work Waste Bin Stainless Steel       </v>
      </c>
      <c r="B1749" s="523" t="s">
        <v>5153</v>
      </c>
      <c r="C1749" s="523"/>
      <c r="D1749" s="524" t="s">
        <v>3559</v>
      </c>
      <c r="E1749" s="525" t="s">
        <v>3560</v>
      </c>
      <c r="F1749" s="524" t="s">
        <v>4250</v>
      </c>
      <c r="G1749" s="525" t="s">
        <v>4899</v>
      </c>
      <c r="H1749" s="524" t="s">
        <v>5154</v>
      </c>
      <c r="I1749" s="525" t="s">
        <v>5155</v>
      </c>
      <c r="J1749" s="524" t="s">
        <v>4641</v>
      </c>
      <c r="K1749" s="527" t="s">
        <v>4642</v>
      </c>
      <c r="L1749" s="524" t="s">
        <v>1924</v>
      </c>
      <c r="M1749" s="527"/>
      <c r="N1749" s="524" t="s">
        <v>1924</v>
      </c>
      <c r="O1749" s="527"/>
      <c r="P1749" s="524" t="s">
        <v>1924</v>
      </c>
      <c r="Q1749" s="527"/>
      <c r="R1749" s="524" t="s">
        <v>1924</v>
      </c>
      <c r="S1749" s="527"/>
      <c r="T1749" s="524" t="s">
        <v>1924</v>
      </c>
      <c r="U1749" s="527" t="s">
        <v>1924</v>
      </c>
      <c r="V1749" s="524" t="s">
        <v>1924</v>
      </c>
      <c r="W1749" s="527"/>
      <c r="X1749" s="524" t="s">
        <v>1924</v>
      </c>
      <c r="Y1749" s="527"/>
      <c r="Z1749" s="528"/>
      <c r="AA1749" s="528" t="s">
        <v>1924</v>
      </c>
      <c r="AB1749" s="528"/>
      <c r="AC1749" s="528"/>
      <c r="AD1749" s="528"/>
      <c r="AE1749" s="528"/>
      <c r="AF1749" s="528"/>
      <c r="AG1749" s="528" t="s">
        <v>5156</v>
      </c>
      <c r="AH1749" s="528"/>
      <c r="AI1749" s="529" t="s">
        <v>2538</v>
      </c>
      <c r="AJ1749" s="529" t="s">
        <v>2538</v>
      </c>
      <c r="AK1749" s="523" t="s">
        <v>5157</v>
      </c>
      <c r="AL1749" s="523" t="s">
        <v>5153</v>
      </c>
    </row>
    <row r="1750" spans="1:38" ht="33">
      <c r="A1750" s="518" t="str">
        <f t="shared" si="27"/>
        <v xml:space="preserve">A04AV238-00001 Finishing Work Misc. Work Toilet Seat-Cover Dispenser Stainless Steel, Surface Mounted Type       </v>
      </c>
      <c r="B1750" s="523" t="s">
        <v>5158</v>
      </c>
      <c r="C1750" s="523"/>
      <c r="D1750" s="524" t="s">
        <v>3559</v>
      </c>
      <c r="E1750" s="525" t="s">
        <v>3560</v>
      </c>
      <c r="F1750" s="524" t="s">
        <v>4250</v>
      </c>
      <c r="G1750" s="525" t="s">
        <v>4899</v>
      </c>
      <c r="H1750" s="524" t="s">
        <v>5159</v>
      </c>
      <c r="I1750" s="525" t="s">
        <v>5160</v>
      </c>
      <c r="J1750" s="524" t="s">
        <v>5096</v>
      </c>
      <c r="K1750" s="527" t="s">
        <v>5097</v>
      </c>
      <c r="L1750" s="524" t="s">
        <v>1924</v>
      </c>
      <c r="M1750" s="527"/>
      <c r="N1750" s="524" t="s">
        <v>1924</v>
      </c>
      <c r="O1750" s="527"/>
      <c r="P1750" s="524" t="s">
        <v>1924</v>
      </c>
      <c r="Q1750" s="527"/>
      <c r="R1750" s="524" t="s">
        <v>1924</v>
      </c>
      <c r="S1750" s="527"/>
      <c r="T1750" s="524" t="s">
        <v>1924</v>
      </c>
      <c r="U1750" s="527" t="s">
        <v>1924</v>
      </c>
      <c r="V1750" s="524" t="s">
        <v>1924</v>
      </c>
      <c r="W1750" s="527"/>
      <c r="X1750" s="524" t="s">
        <v>1924</v>
      </c>
      <c r="Y1750" s="527" t="s">
        <v>1924</v>
      </c>
      <c r="Z1750" s="528"/>
      <c r="AA1750" s="528" t="s">
        <v>1924</v>
      </c>
      <c r="AB1750" s="528"/>
      <c r="AC1750" s="528"/>
      <c r="AD1750" s="528"/>
      <c r="AE1750" s="528"/>
      <c r="AF1750" s="528"/>
      <c r="AG1750" s="528"/>
      <c r="AH1750" s="528"/>
      <c r="AI1750" s="529" t="s">
        <v>2538</v>
      </c>
      <c r="AJ1750" s="529" t="s">
        <v>2538</v>
      </c>
      <c r="AK1750" s="523" t="s">
        <v>5161</v>
      </c>
      <c r="AL1750" s="523" t="s">
        <v>5158</v>
      </c>
    </row>
    <row r="1751" spans="1:38">
      <c r="A1751" s="518" t="str">
        <f t="shared" si="27"/>
        <v xml:space="preserve">A04AV239-00001 Finishing Work Misc. Work Ash Tray Stainless Steel, Surface Mounted Type       </v>
      </c>
      <c r="B1751" s="523" t="s">
        <v>5162</v>
      </c>
      <c r="C1751" s="523"/>
      <c r="D1751" s="524" t="s">
        <v>3559</v>
      </c>
      <c r="E1751" s="525" t="s">
        <v>3560</v>
      </c>
      <c r="F1751" s="524" t="s">
        <v>4250</v>
      </c>
      <c r="G1751" s="525" t="s">
        <v>4899</v>
      </c>
      <c r="H1751" s="524" t="s">
        <v>5163</v>
      </c>
      <c r="I1751" s="525" t="s">
        <v>5164</v>
      </c>
      <c r="J1751" s="524" t="s">
        <v>5096</v>
      </c>
      <c r="K1751" s="527" t="s">
        <v>5097</v>
      </c>
      <c r="L1751" s="524" t="s">
        <v>1924</v>
      </c>
      <c r="M1751" s="527"/>
      <c r="N1751" s="524" t="s">
        <v>1924</v>
      </c>
      <c r="O1751" s="527"/>
      <c r="P1751" s="524" t="s">
        <v>1924</v>
      </c>
      <c r="Q1751" s="527"/>
      <c r="R1751" s="524" t="s">
        <v>1924</v>
      </c>
      <c r="S1751" s="527"/>
      <c r="T1751" s="524" t="s">
        <v>1924</v>
      </c>
      <c r="U1751" s="527" t="s">
        <v>1924</v>
      </c>
      <c r="V1751" s="524" t="s">
        <v>1924</v>
      </c>
      <c r="W1751" s="527"/>
      <c r="X1751" s="524" t="s">
        <v>1924</v>
      </c>
      <c r="Y1751" s="527" t="s">
        <v>1924</v>
      </c>
      <c r="Z1751" s="528"/>
      <c r="AA1751" s="528" t="s">
        <v>1924</v>
      </c>
      <c r="AB1751" s="528"/>
      <c r="AC1751" s="528"/>
      <c r="AD1751" s="528"/>
      <c r="AE1751" s="528"/>
      <c r="AF1751" s="528"/>
      <c r="AG1751" s="528"/>
      <c r="AH1751" s="528"/>
      <c r="AI1751" s="529" t="s">
        <v>2538</v>
      </c>
      <c r="AJ1751" s="529" t="s">
        <v>2538</v>
      </c>
      <c r="AK1751" s="523" t="s">
        <v>5165</v>
      </c>
      <c r="AL1751" s="523" t="s">
        <v>5162</v>
      </c>
    </row>
    <row r="1752" spans="1:38">
      <c r="A1752" s="518" t="str">
        <f t="shared" si="27"/>
        <v xml:space="preserve">A04AV240-00001 Finishing Work Misc. Work Urinal Partition        </v>
      </c>
      <c r="B1752" s="523" t="s">
        <v>5166</v>
      </c>
      <c r="C1752" s="523"/>
      <c r="D1752" s="524" t="s">
        <v>3559</v>
      </c>
      <c r="E1752" s="525" t="s">
        <v>3560</v>
      </c>
      <c r="F1752" s="524" t="s">
        <v>4250</v>
      </c>
      <c r="G1752" s="525" t="s">
        <v>4899</v>
      </c>
      <c r="H1752" s="524" t="s">
        <v>5167</v>
      </c>
      <c r="I1752" s="525" t="s">
        <v>5168</v>
      </c>
      <c r="J1752" s="524" t="s">
        <v>1924</v>
      </c>
      <c r="K1752" s="527"/>
      <c r="L1752" s="524" t="s">
        <v>1924</v>
      </c>
      <c r="M1752" s="527"/>
      <c r="N1752" s="524" t="s">
        <v>1924</v>
      </c>
      <c r="O1752" s="527"/>
      <c r="P1752" s="524" t="s">
        <v>1924</v>
      </c>
      <c r="Q1752" s="527"/>
      <c r="R1752" s="524" t="s">
        <v>1924</v>
      </c>
      <c r="S1752" s="527"/>
      <c r="T1752" s="524" t="s">
        <v>1924</v>
      </c>
      <c r="U1752" s="527" t="s">
        <v>1924</v>
      </c>
      <c r="V1752" s="524" t="s">
        <v>1924</v>
      </c>
      <c r="W1752" s="527"/>
      <c r="X1752" s="524" t="s">
        <v>1924</v>
      </c>
      <c r="Y1752" s="527" t="s">
        <v>1924</v>
      </c>
      <c r="Z1752" s="528"/>
      <c r="AA1752" s="528" t="s">
        <v>1924</v>
      </c>
      <c r="AB1752" s="528"/>
      <c r="AC1752" s="528"/>
      <c r="AD1752" s="528"/>
      <c r="AE1752" s="528"/>
      <c r="AF1752" s="528"/>
      <c r="AG1752" s="528"/>
      <c r="AH1752" s="528"/>
      <c r="AI1752" s="529" t="s">
        <v>2538</v>
      </c>
      <c r="AJ1752" s="529" t="s">
        <v>2538</v>
      </c>
      <c r="AK1752" s="523" t="s">
        <v>5169</v>
      </c>
      <c r="AL1752" s="523" t="s">
        <v>5166</v>
      </c>
    </row>
    <row r="1753" spans="1:38" ht="33">
      <c r="A1753" s="518" t="str">
        <f t="shared" si="27"/>
        <v>A04AV241-00001 Finishing Work Misc. Work Septic Tank FRP Type     Including Excatvation, Installation, Backfilling and Any Other Works to Complete the Work  10 People≤Capa.&lt;50 People</v>
      </c>
      <c r="B1753" s="523" t="s">
        <v>5170</v>
      </c>
      <c r="C1753" s="523"/>
      <c r="D1753" s="524" t="s">
        <v>3559</v>
      </c>
      <c r="E1753" s="525" t="s">
        <v>3560</v>
      </c>
      <c r="F1753" s="524" t="s">
        <v>4250</v>
      </c>
      <c r="G1753" s="525" t="s">
        <v>4899</v>
      </c>
      <c r="H1753" s="524" t="s">
        <v>5171</v>
      </c>
      <c r="I1753" s="525" t="s">
        <v>5172</v>
      </c>
      <c r="J1753" s="524" t="s">
        <v>5173</v>
      </c>
      <c r="K1753" s="527" t="s">
        <v>5174</v>
      </c>
      <c r="L1753" s="524" t="s">
        <v>1924</v>
      </c>
      <c r="M1753" s="527"/>
      <c r="N1753" s="524" t="s">
        <v>1924</v>
      </c>
      <c r="O1753" s="527"/>
      <c r="P1753" s="524" t="s">
        <v>1924</v>
      </c>
      <c r="Q1753" s="527"/>
      <c r="R1753" s="524" t="s">
        <v>1924</v>
      </c>
      <c r="S1753" s="527"/>
      <c r="T1753" s="524" t="s">
        <v>2894</v>
      </c>
      <c r="U1753" s="527" t="s">
        <v>5175</v>
      </c>
      <c r="V1753" s="524" t="s">
        <v>1924</v>
      </c>
      <c r="W1753" s="527"/>
      <c r="X1753" s="524" t="s">
        <v>3873</v>
      </c>
      <c r="Y1753" s="527" t="s">
        <v>5176</v>
      </c>
      <c r="Z1753" s="528"/>
      <c r="AA1753" s="528" t="s">
        <v>1924</v>
      </c>
      <c r="AB1753" s="528"/>
      <c r="AC1753" s="528"/>
      <c r="AD1753" s="528"/>
      <c r="AE1753" s="528"/>
      <c r="AF1753" s="528"/>
      <c r="AG1753" s="528" t="s">
        <v>5177</v>
      </c>
      <c r="AH1753" s="528"/>
      <c r="AI1753" s="529" t="s">
        <v>2538</v>
      </c>
      <c r="AJ1753" s="529" t="s">
        <v>2538</v>
      </c>
      <c r="AK1753" s="523" t="s">
        <v>5178</v>
      </c>
      <c r="AL1753" s="523" t="s">
        <v>5170</v>
      </c>
    </row>
    <row r="1754" spans="1:38" ht="33">
      <c r="A1754" s="518" t="str">
        <f t="shared" si="27"/>
        <v>A04AV241-00002 Finishing Work Misc. Work Septic Tank FRP Type     Including Excatvation, Installation, Backfilling and Any Other Works to Complete the Work  50 People≤Capa.&lt;100 People</v>
      </c>
      <c r="B1754" s="523" t="s">
        <v>5179</v>
      </c>
      <c r="C1754" s="523"/>
      <c r="D1754" s="524" t="s">
        <v>3559</v>
      </c>
      <c r="E1754" s="525" t="s">
        <v>3560</v>
      </c>
      <c r="F1754" s="524" t="s">
        <v>4250</v>
      </c>
      <c r="G1754" s="525" t="s">
        <v>4899</v>
      </c>
      <c r="H1754" s="524" t="s">
        <v>5171</v>
      </c>
      <c r="I1754" s="525" t="s">
        <v>5172</v>
      </c>
      <c r="J1754" s="524" t="s">
        <v>5173</v>
      </c>
      <c r="K1754" s="527" t="s">
        <v>5174</v>
      </c>
      <c r="L1754" s="524" t="s">
        <v>1924</v>
      </c>
      <c r="M1754" s="527"/>
      <c r="N1754" s="524" t="s">
        <v>1924</v>
      </c>
      <c r="O1754" s="527"/>
      <c r="P1754" s="524" t="s">
        <v>1924</v>
      </c>
      <c r="Q1754" s="527"/>
      <c r="R1754" s="524" t="s">
        <v>1924</v>
      </c>
      <c r="S1754" s="527"/>
      <c r="T1754" s="524" t="s">
        <v>2894</v>
      </c>
      <c r="U1754" s="527" t="s">
        <v>5175</v>
      </c>
      <c r="V1754" s="524" t="s">
        <v>1924</v>
      </c>
      <c r="W1754" s="527"/>
      <c r="X1754" s="524" t="s">
        <v>3878</v>
      </c>
      <c r="Y1754" s="527" t="s">
        <v>5180</v>
      </c>
      <c r="Z1754" s="528"/>
      <c r="AA1754" s="528" t="s">
        <v>1924</v>
      </c>
      <c r="AB1754" s="528"/>
      <c r="AC1754" s="528"/>
      <c r="AD1754" s="528"/>
      <c r="AE1754" s="528"/>
      <c r="AF1754" s="528"/>
      <c r="AG1754" s="528" t="s">
        <v>5177</v>
      </c>
      <c r="AH1754" s="528"/>
      <c r="AI1754" s="529" t="s">
        <v>2538</v>
      </c>
      <c r="AJ1754" s="529" t="s">
        <v>2538</v>
      </c>
      <c r="AK1754" s="523" t="s">
        <v>5178</v>
      </c>
      <c r="AL1754" s="523" t="s">
        <v>5179</v>
      </c>
    </row>
    <row r="1755" spans="1:38" ht="33">
      <c r="A1755" s="518" t="str">
        <f t="shared" si="27"/>
        <v>A04AV241-00003 Finishing Work Misc. Work Septic Tank FRP Type     Including Excatvation, Installation, Backfilling and Any Other Works to Complete the Work  100 People≤Capa.&lt;150 People</v>
      </c>
      <c r="B1755" s="523" t="s">
        <v>5181</v>
      </c>
      <c r="C1755" s="523"/>
      <c r="D1755" s="524" t="s">
        <v>3559</v>
      </c>
      <c r="E1755" s="525" t="s">
        <v>3560</v>
      </c>
      <c r="F1755" s="524" t="s">
        <v>4250</v>
      </c>
      <c r="G1755" s="525" t="s">
        <v>4899</v>
      </c>
      <c r="H1755" s="524" t="s">
        <v>5171</v>
      </c>
      <c r="I1755" s="525" t="s">
        <v>5172</v>
      </c>
      <c r="J1755" s="524" t="s">
        <v>5173</v>
      </c>
      <c r="K1755" s="527" t="s">
        <v>5174</v>
      </c>
      <c r="L1755" s="524" t="s">
        <v>1924</v>
      </c>
      <c r="M1755" s="527"/>
      <c r="N1755" s="524" t="s">
        <v>1924</v>
      </c>
      <c r="O1755" s="527"/>
      <c r="P1755" s="524" t="s">
        <v>1924</v>
      </c>
      <c r="Q1755" s="527"/>
      <c r="R1755" s="524" t="s">
        <v>1924</v>
      </c>
      <c r="S1755" s="527"/>
      <c r="T1755" s="524" t="s">
        <v>2894</v>
      </c>
      <c r="U1755" s="527" t="s">
        <v>5175</v>
      </c>
      <c r="V1755" s="524" t="s">
        <v>1924</v>
      </c>
      <c r="W1755" s="527"/>
      <c r="X1755" s="524" t="s">
        <v>3883</v>
      </c>
      <c r="Y1755" s="527" t="s">
        <v>5182</v>
      </c>
      <c r="Z1755" s="528"/>
      <c r="AA1755" s="528" t="s">
        <v>1924</v>
      </c>
      <c r="AB1755" s="528"/>
      <c r="AC1755" s="528"/>
      <c r="AD1755" s="528"/>
      <c r="AE1755" s="528"/>
      <c r="AF1755" s="528"/>
      <c r="AG1755" s="528" t="s">
        <v>5177</v>
      </c>
      <c r="AH1755" s="528"/>
      <c r="AI1755" s="529" t="s">
        <v>2538</v>
      </c>
      <c r="AJ1755" s="529" t="s">
        <v>2538</v>
      </c>
      <c r="AK1755" s="523" t="s">
        <v>5178</v>
      </c>
      <c r="AL1755" s="523" t="s">
        <v>5181</v>
      </c>
    </row>
    <row r="1756" spans="1:38" ht="33">
      <c r="A1756" s="518" t="str">
        <f t="shared" si="27"/>
        <v>A04AV241-00004 Finishing Work Misc. Work Septic Tank FRP Type     Including Excatvation, Installation, Backfilling and Any Other Works to Complete the Work  150 People≤Capa.</v>
      </c>
      <c r="B1756" s="523" t="s">
        <v>5183</v>
      </c>
      <c r="C1756" s="523"/>
      <c r="D1756" s="524" t="s">
        <v>3559</v>
      </c>
      <c r="E1756" s="525" t="s">
        <v>3560</v>
      </c>
      <c r="F1756" s="524" t="s">
        <v>4250</v>
      </c>
      <c r="G1756" s="525" t="s">
        <v>4899</v>
      </c>
      <c r="H1756" s="524" t="s">
        <v>5171</v>
      </c>
      <c r="I1756" s="525" t="s">
        <v>5172</v>
      </c>
      <c r="J1756" s="524" t="s">
        <v>5173</v>
      </c>
      <c r="K1756" s="527" t="s">
        <v>5174</v>
      </c>
      <c r="L1756" s="524" t="s">
        <v>1924</v>
      </c>
      <c r="M1756" s="527"/>
      <c r="N1756" s="524" t="s">
        <v>1924</v>
      </c>
      <c r="O1756" s="527"/>
      <c r="P1756" s="524" t="s">
        <v>1924</v>
      </c>
      <c r="Q1756" s="527"/>
      <c r="R1756" s="524" t="s">
        <v>1924</v>
      </c>
      <c r="S1756" s="527"/>
      <c r="T1756" s="524" t="s">
        <v>2894</v>
      </c>
      <c r="U1756" s="527" t="s">
        <v>5175</v>
      </c>
      <c r="V1756" s="524" t="s">
        <v>1924</v>
      </c>
      <c r="W1756" s="527"/>
      <c r="X1756" s="524" t="s">
        <v>3918</v>
      </c>
      <c r="Y1756" s="527" t="s">
        <v>5184</v>
      </c>
      <c r="Z1756" s="528"/>
      <c r="AA1756" s="528" t="s">
        <v>1924</v>
      </c>
      <c r="AB1756" s="528"/>
      <c r="AC1756" s="528"/>
      <c r="AD1756" s="528"/>
      <c r="AE1756" s="528"/>
      <c r="AF1756" s="528"/>
      <c r="AG1756" s="528" t="s">
        <v>5177</v>
      </c>
      <c r="AH1756" s="528"/>
      <c r="AI1756" s="529" t="s">
        <v>2538</v>
      </c>
      <c r="AJ1756" s="529" t="s">
        <v>2538</v>
      </c>
      <c r="AK1756" s="523" t="s">
        <v>5178</v>
      </c>
      <c r="AL1756" s="523" t="s">
        <v>5183</v>
      </c>
    </row>
    <row r="1757" spans="1:38">
      <c r="A1757" s="518" t="str">
        <f t="shared" si="27"/>
        <v xml:space="preserve">A04AV242-00001 Finishing Work Misc. Work Feature Water Wall w/ Water Circulation System, Accessories       </v>
      </c>
      <c r="B1757" s="523" t="s">
        <v>5185</v>
      </c>
      <c r="C1757" s="523"/>
      <c r="D1757" s="524" t="s">
        <v>3559</v>
      </c>
      <c r="E1757" s="525" t="s">
        <v>3560</v>
      </c>
      <c r="F1757" s="524" t="s">
        <v>4250</v>
      </c>
      <c r="G1757" s="525" t="s">
        <v>4899</v>
      </c>
      <c r="H1757" s="524" t="s">
        <v>5186</v>
      </c>
      <c r="I1757" s="525" t="s">
        <v>5187</v>
      </c>
      <c r="J1757" s="524" t="s">
        <v>5188</v>
      </c>
      <c r="K1757" s="527" t="s">
        <v>5189</v>
      </c>
      <c r="L1757" s="524" t="s">
        <v>1924</v>
      </c>
      <c r="M1757" s="527"/>
      <c r="N1757" s="524" t="s">
        <v>1924</v>
      </c>
      <c r="O1757" s="527"/>
      <c r="P1757" s="524" t="s">
        <v>1924</v>
      </c>
      <c r="Q1757" s="527"/>
      <c r="R1757" s="524" t="s">
        <v>1924</v>
      </c>
      <c r="S1757" s="527"/>
      <c r="T1757" s="524" t="s">
        <v>1924</v>
      </c>
      <c r="U1757" s="527" t="s">
        <v>1924</v>
      </c>
      <c r="V1757" s="524" t="s">
        <v>1924</v>
      </c>
      <c r="W1757" s="527"/>
      <c r="X1757" s="524" t="s">
        <v>1924</v>
      </c>
      <c r="Y1757" s="527" t="s">
        <v>1924</v>
      </c>
      <c r="Z1757" s="528"/>
      <c r="AA1757" s="528" t="s">
        <v>1924</v>
      </c>
      <c r="AB1757" s="528"/>
      <c r="AC1757" s="528"/>
      <c r="AD1757" s="528"/>
      <c r="AE1757" s="528"/>
      <c r="AF1757" s="528"/>
      <c r="AG1757" s="528"/>
      <c r="AH1757" s="528"/>
      <c r="AI1757" s="529" t="s">
        <v>2054</v>
      </c>
      <c r="AJ1757" s="529" t="s">
        <v>2054</v>
      </c>
      <c r="AK1757" s="523" t="s">
        <v>5190</v>
      </c>
      <c r="AL1757" s="523" t="s">
        <v>5185</v>
      </c>
    </row>
    <row r="1758" spans="1:38">
      <c r="A1758" s="518" t="str">
        <f t="shared" si="27"/>
        <v xml:space="preserve">A04AV243-00001 Finishing Work Misc. Work Urinal Sill      w/ Mortar Bond Coat or Adhesive  </v>
      </c>
      <c r="B1758" s="523" t="s">
        <v>5191</v>
      </c>
      <c r="C1758" s="523"/>
      <c r="D1758" s="524" t="s">
        <v>3559</v>
      </c>
      <c r="E1758" s="525" t="s">
        <v>3560</v>
      </c>
      <c r="F1758" s="524" t="s">
        <v>4250</v>
      </c>
      <c r="G1758" s="525" t="s">
        <v>4899</v>
      </c>
      <c r="H1758" s="524" t="s">
        <v>5192</v>
      </c>
      <c r="I1758" s="525" t="s">
        <v>5193</v>
      </c>
      <c r="J1758" s="524" t="s">
        <v>1924</v>
      </c>
      <c r="K1758" s="527"/>
      <c r="L1758" s="524" t="s">
        <v>1924</v>
      </c>
      <c r="M1758" s="527"/>
      <c r="N1758" s="524" t="s">
        <v>1924</v>
      </c>
      <c r="O1758" s="527"/>
      <c r="P1758" s="524" t="s">
        <v>1924</v>
      </c>
      <c r="Q1758" s="527"/>
      <c r="R1758" s="524" t="s">
        <v>1924</v>
      </c>
      <c r="S1758" s="527"/>
      <c r="T1758" s="524" t="s">
        <v>2874</v>
      </c>
      <c r="U1758" s="527" t="s">
        <v>3741</v>
      </c>
      <c r="V1758" s="524" t="s">
        <v>1924</v>
      </c>
      <c r="W1758" s="527"/>
      <c r="X1758" s="524" t="s">
        <v>1924</v>
      </c>
      <c r="Y1758" s="527"/>
      <c r="Z1758" s="528"/>
      <c r="AA1758" s="528" t="s">
        <v>4566</v>
      </c>
      <c r="AB1758" s="528"/>
      <c r="AC1758" s="528"/>
      <c r="AD1758" s="528"/>
      <c r="AE1758" s="528"/>
      <c r="AF1758" s="528"/>
      <c r="AG1758" s="528"/>
      <c r="AH1758" s="528"/>
      <c r="AI1758" s="529" t="s">
        <v>2091</v>
      </c>
      <c r="AJ1758" s="529" t="s">
        <v>2091</v>
      </c>
      <c r="AK1758" s="523" t="s">
        <v>5194</v>
      </c>
      <c r="AL1758" s="523" t="s">
        <v>5191</v>
      </c>
    </row>
    <row r="1759" spans="1:38">
      <c r="A1759" s="518" t="str">
        <f t="shared" si="27"/>
        <v xml:space="preserve">A04AV244-00001 Finishing Work Misc. Work Marble Washstand      w/ Mortar Bond Coat or Adhesive  </v>
      </c>
      <c r="B1759" s="523" t="s">
        <v>5195</v>
      </c>
      <c r="C1759" s="523"/>
      <c r="D1759" s="524" t="s">
        <v>3559</v>
      </c>
      <c r="E1759" s="525" t="s">
        <v>3560</v>
      </c>
      <c r="F1759" s="524" t="s">
        <v>4250</v>
      </c>
      <c r="G1759" s="525" t="s">
        <v>4899</v>
      </c>
      <c r="H1759" s="524" t="s">
        <v>5196</v>
      </c>
      <c r="I1759" s="525" t="s">
        <v>5197</v>
      </c>
      <c r="J1759" s="524" t="s">
        <v>1924</v>
      </c>
      <c r="K1759" s="527"/>
      <c r="L1759" s="524" t="s">
        <v>1924</v>
      </c>
      <c r="M1759" s="527"/>
      <c r="N1759" s="524" t="s">
        <v>1924</v>
      </c>
      <c r="O1759" s="527"/>
      <c r="P1759" s="524" t="s">
        <v>1924</v>
      </c>
      <c r="Q1759" s="527"/>
      <c r="R1759" s="524" t="s">
        <v>1924</v>
      </c>
      <c r="S1759" s="527"/>
      <c r="T1759" s="524" t="s">
        <v>2874</v>
      </c>
      <c r="U1759" s="527" t="s">
        <v>3741</v>
      </c>
      <c r="V1759" s="524" t="s">
        <v>1924</v>
      </c>
      <c r="W1759" s="527"/>
      <c r="X1759" s="524" t="s">
        <v>1924</v>
      </c>
      <c r="Y1759" s="527"/>
      <c r="Z1759" s="528"/>
      <c r="AA1759" s="528" t="s">
        <v>4566</v>
      </c>
      <c r="AB1759" s="528"/>
      <c r="AC1759" s="528"/>
      <c r="AD1759" s="528"/>
      <c r="AE1759" s="528"/>
      <c r="AF1759" s="528"/>
      <c r="AG1759" s="528"/>
      <c r="AH1759" s="528"/>
      <c r="AI1759" s="529" t="s">
        <v>2091</v>
      </c>
      <c r="AJ1759" s="529" t="s">
        <v>2091</v>
      </c>
      <c r="AK1759" s="523" t="s">
        <v>5198</v>
      </c>
      <c r="AL1759" s="523" t="s">
        <v>5195</v>
      </c>
    </row>
    <row r="1760" spans="1:38">
      <c r="A1760" s="518" t="str">
        <f t="shared" si="27"/>
        <v xml:space="preserve">A04AV245-00001 Finishing Work Misc. Work Column Guard        </v>
      </c>
      <c r="B1760" s="523" t="s">
        <v>5199</v>
      </c>
      <c r="C1760" s="523"/>
      <c r="D1760" s="524" t="s">
        <v>3559</v>
      </c>
      <c r="E1760" s="525" t="s">
        <v>3560</v>
      </c>
      <c r="F1760" s="524" t="s">
        <v>4250</v>
      </c>
      <c r="G1760" s="525" t="s">
        <v>4899</v>
      </c>
      <c r="H1760" s="524" t="s">
        <v>5200</v>
      </c>
      <c r="I1760" s="525" t="s">
        <v>5201</v>
      </c>
      <c r="J1760" s="524" t="s">
        <v>1924</v>
      </c>
      <c r="K1760" s="527"/>
      <c r="L1760" s="524" t="s">
        <v>1924</v>
      </c>
      <c r="M1760" s="527"/>
      <c r="N1760" s="524" t="s">
        <v>1924</v>
      </c>
      <c r="O1760" s="527"/>
      <c r="P1760" s="524" t="s">
        <v>1924</v>
      </c>
      <c r="Q1760" s="527"/>
      <c r="R1760" s="524" t="s">
        <v>1924</v>
      </c>
      <c r="S1760" s="527"/>
      <c r="T1760" s="524" t="s">
        <v>1924</v>
      </c>
      <c r="U1760" s="527" t="s">
        <v>1924</v>
      </c>
      <c r="V1760" s="524" t="s">
        <v>1924</v>
      </c>
      <c r="W1760" s="527"/>
      <c r="X1760" s="524" t="s">
        <v>1924</v>
      </c>
      <c r="Y1760" s="527" t="s">
        <v>1924</v>
      </c>
      <c r="Z1760" s="528"/>
      <c r="AA1760" s="528" t="s">
        <v>1924</v>
      </c>
      <c r="AB1760" s="528"/>
      <c r="AC1760" s="528"/>
      <c r="AD1760" s="528"/>
      <c r="AE1760" s="528"/>
      <c r="AF1760" s="528"/>
      <c r="AG1760" s="528"/>
      <c r="AH1760" s="528"/>
      <c r="AI1760" s="529" t="s">
        <v>2538</v>
      </c>
      <c r="AJ1760" s="529" t="s">
        <v>2538</v>
      </c>
      <c r="AK1760" s="523" t="s">
        <v>5202</v>
      </c>
      <c r="AL1760" s="523" t="s">
        <v>5199</v>
      </c>
    </row>
    <row r="1761" spans="1:38">
      <c r="A1761" s="518" t="str">
        <f t="shared" si="27"/>
        <v xml:space="preserve">A04AV246-00001 Finishing Work Misc. Work Non Slip Nosing Adhesive Vinyl/Rubber Type       </v>
      </c>
      <c r="B1761" s="523" t="s">
        <v>5203</v>
      </c>
      <c r="C1761" s="523"/>
      <c r="D1761" s="524" t="s">
        <v>3559</v>
      </c>
      <c r="E1761" s="525" t="s">
        <v>3560</v>
      </c>
      <c r="F1761" s="524" t="s">
        <v>4250</v>
      </c>
      <c r="G1761" s="525" t="s">
        <v>4899</v>
      </c>
      <c r="H1761" s="524" t="s">
        <v>5204</v>
      </c>
      <c r="I1761" s="525" t="s">
        <v>5205</v>
      </c>
      <c r="J1761" s="524" t="s">
        <v>5206</v>
      </c>
      <c r="K1761" s="527" t="s">
        <v>5207</v>
      </c>
      <c r="L1761" s="524" t="s">
        <v>1924</v>
      </c>
      <c r="M1761" s="527"/>
      <c r="N1761" s="524" t="s">
        <v>1924</v>
      </c>
      <c r="O1761" s="527"/>
      <c r="P1761" s="524" t="s">
        <v>1924</v>
      </c>
      <c r="Q1761" s="527"/>
      <c r="R1761" s="524" t="s">
        <v>1924</v>
      </c>
      <c r="S1761" s="527"/>
      <c r="T1761" s="524" t="s">
        <v>1924</v>
      </c>
      <c r="U1761" s="527"/>
      <c r="V1761" s="524" t="s">
        <v>1924</v>
      </c>
      <c r="W1761" s="527"/>
      <c r="X1761" s="524" t="s">
        <v>1924</v>
      </c>
      <c r="Y1761" s="527"/>
      <c r="Z1761" s="528"/>
      <c r="AA1761" s="528" t="s">
        <v>1924</v>
      </c>
      <c r="AB1761" s="528"/>
      <c r="AC1761" s="528"/>
      <c r="AD1761" s="528"/>
      <c r="AE1761" s="528"/>
      <c r="AF1761" s="528"/>
      <c r="AG1761" s="528"/>
      <c r="AH1761" s="528"/>
      <c r="AI1761" s="529" t="s">
        <v>2091</v>
      </c>
      <c r="AJ1761" s="529" t="s">
        <v>2091</v>
      </c>
      <c r="AK1761" s="523" t="s">
        <v>5208</v>
      </c>
      <c r="AL1761" s="523" t="s">
        <v>5203</v>
      </c>
    </row>
    <row r="1762" spans="1:38">
      <c r="A1762" s="518" t="str">
        <f t="shared" si="27"/>
        <v xml:space="preserve">A04AV246-00002 Finishing Work Misc. Work Non Slip Nosing Adhesive PVC Type       </v>
      </c>
      <c r="B1762" s="523" t="s">
        <v>5209</v>
      </c>
      <c r="C1762" s="523"/>
      <c r="D1762" s="524" t="s">
        <v>3559</v>
      </c>
      <c r="E1762" s="525" t="s">
        <v>3560</v>
      </c>
      <c r="F1762" s="524" t="s">
        <v>4250</v>
      </c>
      <c r="G1762" s="525" t="s">
        <v>4899</v>
      </c>
      <c r="H1762" s="524" t="s">
        <v>5204</v>
      </c>
      <c r="I1762" s="525" t="s">
        <v>5205</v>
      </c>
      <c r="J1762" s="524" t="s">
        <v>5210</v>
      </c>
      <c r="K1762" s="527" t="s">
        <v>5211</v>
      </c>
      <c r="L1762" s="524" t="s">
        <v>1924</v>
      </c>
      <c r="M1762" s="527"/>
      <c r="N1762" s="524" t="s">
        <v>1924</v>
      </c>
      <c r="O1762" s="527"/>
      <c r="P1762" s="524" t="s">
        <v>1924</v>
      </c>
      <c r="Q1762" s="527"/>
      <c r="R1762" s="524" t="s">
        <v>1924</v>
      </c>
      <c r="S1762" s="527"/>
      <c r="T1762" s="524" t="s">
        <v>1924</v>
      </c>
      <c r="U1762" s="527"/>
      <c r="V1762" s="524" t="s">
        <v>1924</v>
      </c>
      <c r="W1762" s="527"/>
      <c r="X1762" s="524" t="s">
        <v>1924</v>
      </c>
      <c r="Y1762" s="527"/>
      <c r="Z1762" s="528"/>
      <c r="AA1762" s="528" t="s">
        <v>1924</v>
      </c>
      <c r="AB1762" s="528"/>
      <c r="AC1762" s="528"/>
      <c r="AD1762" s="528"/>
      <c r="AE1762" s="528"/>
      <c r="AF1762" s="528"/>
      <c r="AG1762" s="528"/>
      <c r="AH1762" s="528"/>
      <c r="AI1762" s="529" t="s">
        <v>2091</v>
      </c>
      <c r="AJ1762" s="529" t="s">
        <v>2091</v>
      </c>
      <c r="AK1762" s="523" t="s">
        <v>5208</v>
      </c>
      <c r="AL1762" s="523" t="s">
        <v>5209</v>
      </c>
    </row>
    <row r="1763" spans="1:38">
      <c r="A1763" s="518" t="str">
        <f t="shared" si="27"/>
        <v xml:space="preserve">A04AV247-00001 Finishing Work Misc. Work Flashing Cover for Opening      w/ Fixing Accessories  </v>
      </c>
      <c r="B1763" s="523" t="s">
        <v>5212</v>
      </c>
      <c r="C1763" s="523"/>
      <c r="D1763" s="524" t="s">
        <v>3559</v>
      </c>
      <c r="E1763" s="525" t="s">
        <v>3560</v>
      </c>
      <c r="F1763" s="524" t="s">
        <v>4250</v>
      </c>
      <c r="G1763" s="525" t="s">
        <v>4899</v>
      </c>
      <c r="H1763" s="524" t="s">
        <v>5213</v>
      </c>
      <c r="I1763" s="525" t="s">
        <v>5214</v>
      </c>
      <c r="J1763" s="524" t="s">
        <v>1924</v>
      </c>
      <c r="K1763" s="527"/>
      <c r="L1763" s="524" t="s">
        <v>1924</v>
      </c>
      <c r="M1763" s="527"/>
      <c r="N1763" s="524" t="s">
        <v>1924</v>
      </c>
      <c r="O1763" s="527"/>
      <c r="P1763" s="524" t="s">
        <v>1924</v>
      </c>
      <c r="Q1763" s="527"/>
      <c r="R1763" s="524" t="s">
        <v>1924</v>
      </c>
      <c r="S1763" s="527" t="s">
        <v>1924</v>
      </c>
      <c r="T1763" s="524" t="s">
        <v>2076</v>
      </c>
      <c r="U1763" s="527" t="s">
        <v>2077</v>
      </c>
      <c r="V1763" s="524" t="s">
        <v>1924</v>
      </c>
      <c r="W1763" s="527"/>
      <c r="X1763" s="524" t="s">
        <v>1924</v>
      </c>
      <c r="Y1763" s="527"/>
      <c r="Z1763" s="528"/>
      <c r="AA1763" s="528" t="s">
        <v>1924</v>
      </c>
      <c r="AB1763" s="528"/>
      <c r="AC1763" s="528"/>
      <c r="AD1763" s="528"/>
      <c r="AE1763" s="528"/>
      <c r="AF1763" s="528"/>
      <c r="AG1763" s="528"/>
      <c r="AH1763" s="528"/>
      <c r="AI1763" s="529" t="s">
        <v>2054</v>
      </c>
      <c r="AJ1763" s="529" t="s">
        <v>2054</v>
      </c>
      <c r="AK1763" s="523" t="s">
        <v>5215</v>
      </c>
      <c r="AL1763" s="523" t="s">
        <v>5212</v>
      </c>
    </row>
    <row r="1764" spans="1:38">
      <c r="A1764" s="518" t="str">
        <f t="shared" si="27"/>
        <v xml:space="preserve">A04AV248-00001 Finishing Work Misc. Work Interlocking Block      w/ Sand Bedding  </v>
      </c>
      <c r="B1764" s="523" t="s">
        <v>5216</v>
      </c>
      <c r="C1764" s="523"/>
      <c r="D1764" s="524" t="s">
        <v>3559</v>
      </c>
      <c r="E1764" s="525" t="s">
        <v>3560</v>
      </c>
      <c r="F1764" s="524" t="s">
        <v>4250</v>
      </c>
      <c r="G1764" s="525" t="s">
        <v>4899</v>
      </c>
      <c r="H1764" s="524" t="s">
        <v>5217</v>
      </c>
      <c r="I1764" s="525" t="s">
        <v>5218</v>
      </c>
      <c r="J1764" s="524" t="s">
        <v>1924</v>
      </c>
      <c r="K1764" s="527"/>
      <c r="L1764" s="524" t="s">
        <v>1924</v>
      </c>
      <c r="M1764" s="527"/>
      <c r="N1764" s="524" t="s">
        <v>1924</v>
      </c>
      <c r="O1764" s="527"/>
      <c r="P1764" s="524" t="s">
        <v>1924</v>
      </c>
      <c r="Q1764" s="527"/>
      <c r="R1764" s="524" t="s">
        <v>1924</v>
      </c>
      <c r="S1764" s="527"/>
      <c r="T1764" s="524" t="s">
        <v>2899</v>
      </c>
      <c r="U1764" s="527" t="s">
        <v>5219</v>
      </c>
      <c r="V1764" s="524" t="s">
        <v>1924</v>
      </c>
      <c r="W1764" s="527"/>
      <c r="X1764" s="524" t="s">
        <v>1924</v>
      </c>
      <c r="Y1764" s="527" t="s">
        <v>1924</v>
      </c>
      <c r="Z1764" s="528"/>
      <c r="AA1764" s="528" t="s">
        <v>1924</v>
      </c>
      <c r="AB1764" s="528"/>
      <c r="AC1764" s="528"/>
      <c r="AD1764" s="528"/>
      <c r="AE1764" s="528"/>
      <c r="AF1764" s="528"/>
      <c r="AG1764" s="528"/>
      <c r="AH1764" s="528"/>
      <c r="AI1764" s="529" t="s">
        <v>2054</v>
      </c>
      <c r="AJ1764" s="529" t="s">
        <v>2054</v>
      </c>
      <c r="AK1764" s="523" t="s">
        <v>5220</v>
      </c>
      <c r="AL1764" s="523" t="s">
        <v>5216</v>
      </c>
    </row>
    <row r="1765" spans="1:38">
      <c r="A1765" s="518" t="str">
        <f t="shared" si="27"/>
        <v xml:space="preserve">A04AV249-00001 Finishing Work Misc. Work Plant Box        </v>
      </c>
      <c r="B1765" s="523" t="s">
        <v>5221</v>
      </c>
      <c r="C1765" s="523"/>
      <c r="D1765" s="524" t="s">
        <v>3559</v>
      </c>
      <c r="E1765" s="525" t="s">
        <v>3560</v>
      </c>
      <c r="F1765" s="524" t="s">
        <v>4250</v>
      </c>
      <c r="G1765" s="525" t="s">
        <v>4899</v>
      </c>
      <c r="H1765" s="524" t="s">
        <v>5222</v>
      </c>
      <c r="I1765" s="525" t="s">
        <v>5223</v>
      </c>
      <c r="J1765" s="524" t="s">
        <v>1924</v>
      </c>
      <c r="K1765" s="527"/>
      <c r="L1765" s="524" t="s">
        <v>1924</v>
      </c>
      <c r="M1765" s="527"/>
      <c r="N1765" s="524" t="s">
        <v>1924</v>
      </c>
      <c r="O1765" s="527"/>
      <c r="P1765" s="524" t="s">
        <v>1924</v>
      </c>
      <c r="Q1765" s="527"/>
      <c r="R1765" s="524" t="s">
        <v>1924</v>
      </c>
      <c r="S1765" s="527"/>
      <c r="T1765" s="524" t="s">
        <v>1924</v>
      </c>
      <c r="U1765" s="527"/>
      <c r="V1765" s="524" t="s">
        <v>1924</v>
      </c>
      <c r="W1765" s="527"/>
      <c r="X1765" s="524" t="s">
        <v>1924</v>
      </c>
      <c r="Y1765" s="527"/>
      <c r="Z1765" s="528"/>
      <c r="AA1765" s="528" t="s">
        <v>2145</v>
      </c>
      <c r="AB1765" s="528"/>
      <c r="AC1765" s="528"/>
      <c r="AD1765" s="528"/>
      <c r="AE1765" s="528"/>
      <c r="AF1765" s="528"/>
      <c r="AG1765" s="528"/>
      <c r="AH1765" s="528"/>
      <c r="AI1765" s="529" t="s">
        <v>2538</v>
      </c>
      <c r="AJ1765" s="529" t="s">
        <v>2538</v>
      </c>
      <c r="AK1765" s="523" t="s">
        <v>5224</v>
      </c>
      <c r="AL1765" s="523" t="s">
        <v>5221</v>
      </c>
    </row>
    <row r="1766" spans="1:38">
      <c r="A1766" s="518" t="str">
        <f t="shared" si="27"/>
        <v xml:space="preserve">A04AV311-00001 Finishing Work Misc. Work PVC Pipe        </v>
      </c>
      <c r="B1766" s="523" t="s">
        <v>5225</v>
      </c>
      <c r="C1766" s="523"/>
      <c r="D1766" s="524" t="s">
        <v>3559</v>
      </c>
      <c r="E1766" s="525" t="s">
        <v>3748</v>
      </c>
      <c r="F1766" s="524" t="s">
        <v>4250</v>
      </c>
      <c r="G1766" s="533" t="s">
        <v>4899</v>
      </c>
      <c r="H1766" s="524" t="s">
        <v>5226</v>
      </c>
      <c r="I1766" s="533" t="s">
        <v>5227</v>
      </c>
      <c r="J1766" s="524" t="s">
        <v>1924</v>
      </c>
      <c r="K1766" s="527"/>
      <c r="L1766" s="524" t="s">
        <v>1924</v>
      </c>
      <c r="M1766" s="527"/>
      <c r="N1766" s="524" t="s">
        <v>1924</v>
      </c>
      <c r="O1766" s="527"/>
      <c r="P1766" s="524" t="s">
        <v>1924</v>
      </c>
      <c r="Q1766" s="527"/>
      <c r="R1766" s="524" t="s">
        <v>1924</v>
      </c>
      <c r="S1766" s="527"/>
      <c r="T1766" s="524" t="s">
        <v>1924</v>
      </c>
      <c r="U1766" s="527" t="s">
        <v>1924</v>
      </c>
      <c r="V1766" s="524" t="s">
        <v>1924</v>
      </c>
      <c r="W1766" s="527"/>
      <c r="X1766" s="524" t="s">
        <v>1924</v>
      </c>
      <c r="Y1766" s="527" t="s">
        <v>1924</v>
      </c>
      <c r="Z1766" s="528"/>
      <c r="AA1766" s="528" t="s">
        <v>5228</v>
      </c>
      <c r="AB1766" s="528"/>
      <c r="AC1766" s="528"/>
      <c r="AD1766" s="528"/>
      <c r="AE1766" s="528"/>
      <c r="AF1766" s="528"/>
      <c r="AG1766" s="528"/>
      <c r="AH1766" s="528"/>
      <c r="AI1766" s="529" t="s">
        <v>1846</v>
      </c>
      <c r="AJ1766" s="529" t="s">
        <v>1846</v>
      </c>
      <c r="AK1766" s="523" t="s">
        <v>5229</v>
      </c>
      <c r="AL1766" s="523" t="s">
        <v>5225</v>
      </c>
    </row>
    <row r="1767" spans="1:38">
      <c r="A1767" s="518" t="str">
        <f t="shared" si="27"/>
        <v xml:space="preserve">A04AV312-00001 Finishing Work Misc. Work Catch Basin (Ready-made)        </v>
      </c>
      <c r="B1767" s="523" t="s">
        <v>5230</v>
      </c>
      <c r="C1767" s="523"/>
      <c r="D1767" s="524" t="s">
        <v>3559</v>
      </c>
      <c r="E1767" s="525" t="s">
        <v>3560</v>
      </c>
      <c r="F1767" s="524" t="s">
        <v>4250</v>
      </c>
      <c r="G1767" s="525" t="s">
        <v>4899</v>
      </c>
      <c r="H1767" s="524" t="s">
        <v>5231</v>
      </c>
      <c r="I1767" s="525" t="s">
        <v>5232</v>
      </c>
      <c r="J1767" s="524" t="s">
        <v>1924</v>
      </c>
      <c r="K1767" s="527"/>
      <c r="L1767" s="524" t="s">
        <v>1924</v>
      </c>
      <c r="M1767" s="527"/>
      <c r="N1767" s="524" t="s">
        <v>1924</v>
      </c>
      <c r="O1767" s="527"/>
      <c r="P1767" s="524" t="s">
        <v>1924</v>
      </c>
      <c r="Q1767" s="527"/>
      <c r="R1767" s="524" t="s">
        <v>1924</v>
      </c>
      <c r="S1767" s="527"/>
      <c r="T1767" s="524" t="s">
        <v>1924</v>
      </c>
      <c r="U1767" s="527"/>
      <c r="V1767" s="524" t="s">
        <v>1924</v>
      </c>
      <c r="W1767" s="527"/>
      <c r="X1767" s="524" t="s">
        <v>1924</v>
      </c>
      <c r="Y1767" s="527"/>
      <c r="Z1767" s="528"/>
      <c r="AA1767" s="528" t="s">
        <v>5233</v>
      </c>
      <c r="AB1767" s="528"/>
      <c r="AC1767" s="528"/>
      <c r="AD1767" s="528"/>
      <c r="AE1767" s="528"/>
      <c r="AF1767" s="528"/>
      <c r="AG1767" s="528"/>
      <c r="AH1767" s="528"/>
      <c r="AI1767" s="529" t="s">
        <v>2538</v>
      </c>
      <c r="AJ1767" s="529" t="s">
        <v>2538</v>
      </c>
      <c r="AK1767" s="523" t="s">
        <v>5234</v>
      </c>
      <c r="AL1767" s="523" t="s">
        <v>5230</v>
      </c>
    </row>
    <row r="1768" spans="1:38" ht="33">
      <c r="A1768" s="518" t="str">
        <f t="shared" si="27"/>
        <v xml:space="preserve">A04AV313-00001 Finishing Work Misc. Work Safety Rope System      for Roof w/ Rope, Supporting Frame, Accessories  </v>
      </c>
      <c r="B1768" s="523" t="s">
        <v>5235</v>
      </c>
      <c r="C1768" s="523"/>
      <c r="D1768" s="524" t="s">
        <v>3559</v>
      </c>
      <c r="E1768" s="525" t="s">
        <v>3748</v>
      </c>
      <c r="F1768" s="524" t="s">
        <v>4250</v>
      </c>
      <c r="G1768" s="533" t="s">
        <v>4899</v>
      </c>
      <c r="H1768" s="524" t="s">
        <v>5236</v>
      </c>
      <c r="I1768" s="533" t="s">
        <v>5237</v>
      </c>
      <c r="J1768" s="524" t="s">
        <v>1924</v>
      </c>
      <c r="K1768" s="527"/>
      <c r="L1768" s="524" t="s">
        <v>1924</v>
      </c>
      <c r="M1768" s="527"/>
      <c r="N1768" s="524" t="s">
        <v>1924</v>
      </c>
      <c r="O1768" s="527"/>
      <c r="P1768" s="524" t="s">
        <v>1924</v>
      </c>
      <c r="Q1768" s="527"/>
      <c r="R1768" s="524" t="s">
        <v>2103</v>
      </c>
      <c r="S1768" s="527" t="s">
        <v>5238</v>
      </c>
      <c r="T1768" s="524" t="s">
        <v>3705</v>
      </c>
      <c r="U1768" s="527" t="s">
        <v>5239</v>
      </c>
      <c r="V1768" s="524" t="s">
        <v>1924</v>
      </c>
      <c r="W1768" s="527"/>
      <c r="X1768" s="524" t="s">
        <v>1924</v>
      </c>
      <c r="Y1768" s="527" t="s">
        <v>1924</v>
      </c>
      <c r="Z1768" s="528"/>
      <c r="AA1768" s="528"/>
      <c r="AB1768" s="528"/>
      <c r="AC1768" s="528"/>
      <c r="AD1768" s="528"/>
      <c r="AE1768" s="528"/>
      <c r="AF1768" s="528"/>
      <c r="AG1768" s="528"/>
      <c r="AH1768" s="528"/>
      <c r="AI1768" s="529" t="s">
        <v>1846</v>
      </c>
      <c r="AJ1768" s="529" t="s">
        <v>1846</v>
      </c>
      <c r="AK1768" s="523" t="s">
        <v>5240</v>
      </c>
      <c r="AL1768" s="523" t="s">
        <v>5235</v>
      </c>
    </row>
    <row r="1769" spans="1:38">
      <c r="A1769" s="518" t="str">
        <f t="shared" si="27"/>
        <v xml:space="preserve">A04AW250-00001 Finishing Work Landscaping Detail Design Comply with local condition       </v>
      </c>
      <c r="B1769" s="523" t="s">
        <v>5241</v>
      </c>
      <c r="C1769" s="523"/>
      <c r="D1769" s="524" t="s">
        <v>3559</v>
      </c>
      <c r="E1769" s="525" t="s">
        <v>3560</v>
      </c>
      <c r="F1769" s="524" t="s">
        <v>4356</v>
      </c>
      <c r="G1769" s="525" t="s">
        <v>5242</v>
      </c>
      <c r="H1769" s="524" t="s">
        <v>5243</v>
      </c>
      <c r="I1769" s="525" t="s">
        <v>5244</v>
      </c>
      <c r="J1769" s="524" t="s">
        <v>5245</v>
      </c>
      <c r="K1769" s="527" t="s">
        <v>5246</v>
      </c>
      <c r="L1769" s="524" t="s">
        <v>1924</v>
      </c>
      <c r="M1769" s="527"/>
      <c r="N1769" s="524" t="s">
        <v>1924</v>
      </c>
      <c r="O1769" s="527"/>
      <c r="P1769" s="524" t="s">
        <v>1924</v>
      </c>
      <c r="Q1769" s="527"/>
      <c r="R1769" s="524" t="s">
        <v>1924</v>
      </c>
      <c r="S1769" s="527"/>
      <c r="T1769" s="524" t="s">
        <v>1924</v>
      </c>
      <c r="U1769" s="527" t="s">
        <v>1924</v>
      </c>
      <c r="V1769" s="524" t="s">
        <v>1924</v>
      </c>
      <c r="W1769" s="527"/>
      <c r="X1769" s="524" t="s">
        <v>1924</v>
      </c>
      <c r="Y1769" s="527" t="s">
        <v>1924</v>
      </c>
      <c r="Z1769" s="528"/>
      <c r="AA1769" s="528" t="s">
        <v>1924</v>
      </c>
      <c r="AB1769" s="528"/>
      <c r="AC1769" s="528"/>
      <c r="AD1769" s="528"/>
      <c r="AE1769" s="528"/>
      <c r="AF1769" s="528"/>
      <c r="AG1769" s="528"/>
      <c r="AH1769" s="528"/>
      <c r="AI1769" s="529" t="s">
        <v>5247</v>
      </c>
      <c r="AJ1769" s="529" t="s">
        <v>5247</v>
      </c>
      <c r="AK1769" s="523" t="s">
        <v>5248</v>
      </c>
      <c r="AL1769" s="523" t="s">
        <v>5241</v>
      </c>
    </row>
    <row r="1770" spans="1:38" ht="33">
      <c r="A1770" s="518" t="str">
        <f t="shared" si="27"/>
        <v xml:space="preserve">A04AW251-00001 Finishing Work Landscaping Soft Landscaping w/ Irrigation System     Supply and Install Work w/ All Items to Complete the Work  </v>
      </c>
      <c r="B1770" s="523" t="s">
        <v>5249</v>
      </c>
      <c r="C1770" s="523"/>
      <c r="D1770" s="524" t="s">
        <v>3559</v>
      </c>
      <c r="E1770" s="525" t="s">
        <v>3560</v>
      </c>
      <c r="F1770" s="524" t="s">
        <v>4356</v>
      </c>
      <c r="G1770" s="525" t="s">
        <v>5242</v>
      </c>
      <c r="H1770" s="524" t="s">
        <v>5250</v>
      </c>
      <c r="I1770" s="525" t="s">
        <v>5251</v>
      </c>
      <c r="J1770" s="524" t="s">
        <v>5252</v>
      </c>
      <c r="K1770" s="527" t="s">
        <v>5253</v>
      </c>
      <c r="L1770" s="524" t="s">
        <v>1924</v>
      </c>
      <c r="M1770" s="527"/>
      <c r="N1770" s="524" t="s">
        <v>1924</v>
      </c>
      <c r="O1770" s="527"/>
      <c r="P1770" s="524" t="s">
        <v>1924</v>
      </c>
      <c r="Q1770" s="527"/>
      <c r="R1770" s="524" t="s">
        <v>1924</v>
      </c>
      <c r="S1770" s="527"/>
      <c r="T1770" s="524" t="s">
        <v>2974</v>
      </c>
      <c r="U1770" s="527" t="s">
        <v>5254</v>
      </c>
      <c r="V1770" s="524" t="s">
        <v>1924</v>
      </c>
      <c r="W1770" s="527"/>
      <c r="X1770" s="524" t="s">
        <v>1924</v>
      </c>
      <c r="Y1770" s="527" t="s">
        <v>1924</v>
      </c>
      <c r="Z1770" s="528"/>
      <c r="AA1770" s="528" t="s">
        <v>1924</v>
      </c>
      <c r="AB1770" s="528"/>
      <c r="AC1770" s="528"/>
      <c r="AD1770" s="528"/>
      <c r="AE1770" s="528"/>
      <c r="AF1770" s="528"/>
      <c r="AG1770" s="528"/>
      <c r="AH1770" s="528"/>
      <c r="AI1770" s="529" t="s">
        <v>2054</v>
      </c>
      <c r="AJ1770" s="529" t="s">
        <v>2054</v>
      </c>
      <c r="AK1770" s="523" t="s">
        <v>5255</v>
      </c>
      <c r="AL1770" s="523" t="s">
        <v>5249</v>
      </c>
    </row>
    <row r="1771" spans="1:38" ht="33">
      <c r="A1771" s="518" t="str">
        <f t="shared" si="27"/>
        <v xml:space="preserve">A04AW251-00002 Finishing Work Landscaping Soft Landscaping w/o Irrigation System     Supply and Install Work w/ All Items to Complete the Work  </v>
      </c>
      <c r="B1771" s="523" t="s">
        <v>5256</v>
      </c>
      <c r="C1771" s="523"/>
      <c r="D1771" s="524" t="s">
        <v>3559</v>
      </c>
      <c r="E1771" s="525" t="s">
        <v>3560</v>
      </c>
      <c r="F1771" s="524" t="s">
        <v>4356</v>
      </c>
      <c r="G1771" s="525" t="s">
        <v>5242</v>
      </c>
      <c r="H1771" s="524" t="s">
        <v>5250</v>
      </c>
      <c r="I1771" s="525" t="s">
        <v>5251</v>
      </c>
      <c r="J1771" s="524" t="s">
        <v>5257</v>
      </c>
      <c r="K1771" s="527" t="s">
        <v>5258</v>
      </c>
      <c r="L1771" s="524" t="s">
        <v>1924</v>
      </c>
      <c r="M1771" s="527"/>
      <c r="N1771" s="524" t="s">
        <v>1924</v>
      </c>
      <c r="O1771" s="527"/>
      <c r="P1771" s="524" t="s">
        <v>1924</v>
      </c>
      <c r="Q1771" s="527"/>
      <c r="R1771" s="524" t="s">
        <v>1924</v>
      </c>
      <c r="S1771" s="527"/>
      <c r="T1771" s="524" t="s">
        <v>2974</v>
      </c>
      <c r="U1771" s="527" t="s">
        <v>5254</v>
      </c>
      <c r="V1771" s="524" t="s">
        <v>1924</v>
      </c>
      <c r="W1771" s="527"/>
      <c r="X1771" s="524" t="s">
        <v>1924</v>
      </c>
      <c r="Y1771" s="527" t="s">
        <v>1924</v>
      </c>
      <c r="Z1771" s="528"/>
      <c r="AA1771" s="528" t="s">
        <v>1924</v>
      </c>
      <c r="AB1771" s="528"/>
      <c r="AC1771" s="528"/>
      <c r="AD1771" s="528"/>
      <c r="AE1771" s="528"/>
      <c r="AF1771" s="528"/>
      <c r="AG1771" s="528"/>
      <c r="AH1771" s="528"/>
      <c r="AI1771" s="529" t="s">
        <v>2054</v>
      </c>
      <c r="AJ1771" s="529" t="s">
        <v>2054</v>
      </c>
      <c r="AK1771" s="523" t="s">
        <v>5255</v>
      </c>
      <c r="AL1771" s="523" t="s">
        <v>5256</v>
      </c>
    </row>
    <row r="1772" spans="1:38">
      <c r="A1772" s="518" t="str">
        <f t="shared" si="27"/>
        <v xml:space="preserve">A04AW252-00001 Finishing Work Landscaping Hard Landscaping Interlocking Paving Block w/ Sand Bedding       </v>
      </c>
      <c r="B1772" s="523" t="s">
        <v>5259</v>
      </c>
      <c r="C1772" s="523"/>
      <c r="D1772" s="524" t="s">
        <v>3559</v>
      </c>
      <c r="E1772" s="525" t="s">
        <v>3560</v>
      </c>
      <c r="F1772" s="524" t="s">
        <v>4356</v>
      </c>
      <c r="G1772" s="525" t="s">
        <v>5242</v>
      </c>
      <c r="H1772" s="524" t="s">
        <v>5260</v>
      </c>
      <c r="I1772" s="525" t="s">
        <v>5261</v>
      </c>
      <c r="J1772" s="524" t="s">
        <v>5262</v>
      </c>
      <c r="K1772" s="527" t="s">
        <v>5263</v>
      </c>
      <c r="L1772" s="524" t="s">
        <v>1924</v>
      </c>
      <c r="M1772" s="527"/>
      <c r="N1772" s="524" t="s">
        <v>1924</v>
      </c>
      <c r="O1772" s="527"/>
      <c r="P1772" s="524" t="s">
        <v>1924</v>
      </c>
      <c r="Q1772" s="527"/>
      <c r="R1772" s="524" t="s">
        <v>1924</v>
      </c>
      <c r="S1772" s="527"/>
      <c r="T1772" s="524" t="s">
        <v>1924</v>
      </c>
      <c r="U1772" s="527" t="s">
        <v>1924</v>
      </c>
      <c r="V1772" s="524" t="s">
        <v>1924</v>
      </c>
      <c r="W1772" s="527"/>
      <c r="X1772" s="524" t="s">
        <v>1924</v>
      </c>
      <c r="Y1772" s="527" t="s">
        <v>1924</v>
      </c>
      <c r="Z1772" s="528"/>
      <c r="AA1772" s="528" t="s">
        <v>1924</v>
      </c>
      <c r="AB1772" s="528"/>
      <c r="AC1772" s="528"/>
      <c r="AD1772" s="528"/>
      <c r="AE1772" s="528"/>
      <c r="AF1772" s="528"/>
      <c r="AG1772" s="528"/>
      <c r="AH1772" s="528"/>
      <c r="AI1772" s="529" t="s">
        <v>2054</v>
      </c>
      <c r="AJ1772" s="529" t="s">
        <v>2054</v>
      </c>
      <c r="AK1772" s="523" t="s">
        <v>5264</v>
      </c>
      <c r="AL1772" s="523" t="s">
        <v>5259</v>
      </c>
    </row>
    <row r="1773" spans="1:38">
      <c r="A1773" s="518" t="str">
        <f t="shared" si="27"/>
        <v xml:space="preserve">A04AW252-00002 Finishing Work Landscaping Hard Landscaping Kerbstone       </v>
      </c>
      <c r="B1773" s="523" t="s">
        <v>5265</v>
      </c>
      <c r="C1773" s="523"/>
      <c r="D1773" s="524" t="s">
        <v>3559</v>
      </c>
      <c r="E1773" s="525" t="s">
        <v>3560</v>
      </c>
      <c r="F1773" s="524" t="s">
        <v>4356</v>
      </c>
      <c r="G1773" s="525" t="s">
        <v>5242</v>
      </c>
      <c r="H1773" s="524" t="s">
        <v>5260</v>
      </c>
      <c r="I1773" s="525" t="s">
        <v>5261</v>
      </c>
      <c r="J1773" s="524" t="s">
        <v>5266</v>
      </c>
      <c r="K1773" s="527" t="s">
        <v>5267</v>
      </c>
      <c r="L1773" s="524" t="s">
        <v>1924</v>
      </c>
      <c r="M1773" s="527"/>
      <c r="N1773" s="524" t="s">
        <v>1924</v>
      </c>
      <c r="O1773" s="527"/>
      <c r="P1773" s="524" t="s">
        <v>1924</v>
      </c>
      <c r="Q1773" s="527"/>
      <c r="R1773" s="524" t="s">
        <v>1924</v>
      </c>
      <c r="S1773" s="527"/>
      <c r="T1773" s="524" t="s">
        <v>1924</v>
      </c>
      <c r="U1773" s="527" t="s">
        <v>1924</v>
      </c>
      <c r="V1773" s="524" t="s">
        <v>1924</v>
      </c>
      <c r="W1773" s="527"/>
      <c r="X1773" s="524" t="s">
        <v>1924</v>
      </c>
      <c r="Y1773" s="527" t="s">
        <v>1924</v>
      </c>
      <c r="Z1773" s="528"/>
      <c r="AA1773" s="528" t="s">
        <v>1924</v>
      </c>
      <c r="AB1773" s="528"/>
      <c r="AC1773" s="528"/>
      <c r="AD1773" s="528"/>
      <c r="AE1773" s="528"/>
      <c r="AF1773" s="528"/>
      <c r="AG1773" s="528"/>
      <c r="AH1773" s="528"/>
      <c r="AI1773" s="529" t="s">
        <v>2054</v>
      </c>
      <c r="AJ1773" s="529" t="s">
        <v>2091</v>
      </c>
      <c r="AK1773" s="523" t="s">
        <v>5264</v>
      </c>
      <c r="AL1773" s="523" t="s">
        <v>5265</v>
      </c>
    </row>
    <row r="1774" spans="1:38">
      <c r="A1774" s="518" t="str">
        <f t="shared" si="27"/>
        <v xml:space="preserve">A04AW252-00003 Finishing Work Landscaping Hard Landscaping Bench       </v>
      </c>
      <c r="B1774" s="523" t="s">
        <v>5268</v>
      </c>
      <c r="C1774" s="523"/>
      <c r="D1774" s="524" t="s">
        <v>3559</v>
      </c>
      <c r="E1774" s="525" t="s">
        <v>3560</v>
      </c>
      <c r="F1774" s="524" t="s">
        <v>4356</v>
      </c>
      <c r="G1774" s="525" t="s">
        <v>5242</v>
      </c>
      <c r="H1774" s="524" t="s">
        <v>5260</v>
      </c>
      <c r="I1774" s="525" t="s">
        <v>5261</v>
      </c>
      <c r="J1774" s="524" t="s">
        <v>5269</v>
      </c>
      <c r="K1774" s="527" t="s">
        <v>5270</v>
      </c>
      <c r="L1774" s="524" t="s">
        <v>1924</v>
      </c>
      <c r="M1774" s="527"/>
      <c r="N1774" s="524" t="s">
        <v>1924</v>
      </c>
      <c r="O1774" s="527"/>
      <c r="P1774" s="524" t="s">
        <v>1924</v>
      </c>
      <c r="Q1774" s="527"/>
      <c r="R1774" s="524" t="s">
        <v>1924</v>
      </c>
      <c r="S1774" s="527"/>
      <c r="T1774" s="524" t="s">
        <v>1924</v>
      </c>
      <c r="U1774" s="527"/>
      <c r="V1774" s="524" t="s">
        <v>1924</v>
      </c>
      <c r="W1774" s="527"/>
      <c r="X1774" s="524" t="s">
        <v>1924</v>
      </c>
      <c r="Y1774" s="527" t="s">
        <v>1924</v>
      </c>
      <c r="Z1774" s="528"/>
      <c r="AA1774" s="528" t="s">
        <v>1924</v>
      </c>
      <c r="AB1774" s="528"/>
      <c r="AC1774" s="528"/>
      <c r="AD1774" s="528"/>
      <c r="AE1774" s="528"/>
      <c r="AF1774" s="528"/>
      <c r="AG1774" s="528"/>
      <c r="AH1774" s="528"/>
      <c r="AI1774" s="529" t="s">
        <v>2054</v>
      </c>
      <c r="AJ1774" s="529" t="s">
        <v>2538</v>
      </c>
      <c r="AK1774" s="523" t="s">
        <v>5264</v>
      </c>
      <c r="AL1774" s="523" t="s">
        <v>5268</v>
      </c>
    </row>
    <row r="1775" spans="1:38">
      <c r="A1775" s="518" t="str">
        <f t="shared" si="27"/>
        <v xml:space="preserve">A04BA253-00001 Finishing Work Furniture Installation Automatic Counter Top Tea/Coffee Machine        </v>
      </c>
      <c r="B1775" s="523" t="s">
        <v>5271</v>
      </c>
      <c r="C1775" s="523"/>
      <c r="D1775" s="524" t="s">
        <v>3559</v>
      </c>
      <c r="E1775" s="525" t="s">
        <v>3560</v>
      </c>
      <c r="F1775" s="524" t="s">
        <v>4360</v>
      </c>
      <c r="G1775" s="525" t="s">
        <v>5272</v>
      </c>
      <c r="H1775" s="524" t="s">
        <v>5273</v>
      </c>
      <c r="I1775" s="525" t="s">
        <v>5274</v>
      </c>
      <c r="J1775" s="524" t="s">
        <v>1924</v>
      </c>
      <c r="K1775" s="527"/>
      <c r="L1775" s="524" t="s">
        <v>1924</v>
      </c>
      <c r="M1775" s="527"/>
      <c r="N1775" s="524" t="s">
        <v>1924</v>
      </c>
      <c r="O1775" s="527"/>
      <c r="P1775" s="524" t="s">
        <v>1924</v>
      </c>
      <c r="Q1775" s="527"/>
      <c r="R1775" s="524" t="s">
        <v>1924</v>
      </c>
      <c r="S1775" s="527"/>
      <c r="T1775" s="524" t="s">
        <v>1924</v>
      </c>
      <c r="U1775" s="527" t="s">
        <v>1924</v>
      </c>
      <c r="V1775" s="524" t="s">
        <v>1924</v>
      </c>
      <c r="W1775" s="527"/>
      <c r="X1775" s="524" t="s">
        <v>1924</v>
      </c>
      <c r="Y1775" s="527" t="s">
        <v>1924</v>
      </c>
      <c r="Z1775" s="528"/>
      <c r="AA1775" s="528" t="s">
        <v>1924</v>
      </c>
      <c r="AB1775" s="528"/>
      <c r="AC1775" s="528"/>
      <c r="AD1775" s="528"/>
      <c r="AE1775" s="528"/>
      <c r="AF1775" s="528"/>
      <c r="AG1775" s="528"/>
      <c r="AH1775" s="528"/>
      <c r="AI1775" s="529" t="s">
        <v>2538</v>
      </c>
      <c r="AJ1775" s="529" t="s">
        <v>2538</v>
      </c>
      <c r="AK1775" s="523" t="s">
        <v>5275</v>
      </c>
      <c r="AL1775" s="523" t="s">
        <v>5271</v>
      </c>
    </row>
    <row r="1776" spans="1:38">
      <c r="A1776" s="518" t="str">
        <f t="shared" si="27"/>
        <v xml:space="preserve">A04BA254-00001 Finishing Work Furniture Installation Benches        </v>
      </c>
      <c r="B1776" s="523" t="s">
        <v>5276</v>
      </c>
      <c r="C1776" s="523"/>
      <c r="D1776" s="524" t="s">
        <v>3559</v>
      </c>
      <c r="E1776" s="525" t="s">
        <v>3560</v>
      </c>
      <c r="F1776" s="524" t="s">
        <v>4360</v>
      </c>
      <c r="G1776" s="525" t="s">
        <v>5272</v>
      </c>
      <c r="H1776" s="524" t="s">
        <v>5277</v>
      </c>
      <c r="I1776" s="525" t="s">
        <v>5278</v>
      </c>
      <c r="J1776" s="524" t="s">
        <v>1924</v>
      </c>
      <c r="K1776" s="527"/>
      <c r="L1776" s="524" t="s">
        <v>1924</v>
      </c>
      <c r="M1776" s="527"/>
      <c r="N1776" s="524" t="s">
        <v>1924</v>
      </c>
      <c r="O1776" s="527"/>
      <c r="P1776" s="524" t="s">
        <v>1924</v>
      </c>
      <c r="Q1776" s="527"/>
      <c r="R1776" s="524" t="s">
        <v>1924</v>
      </c>
      <c r="S1776" s="527"/>
      <c r="T1776" s="524" t="s">
        <v>1924</v>
      </c>
      <c r="U1776" s="527" t="s">
        <v>1924</v>
      </c>
      <c r="V1776" s="524" t="s">
        <v>1924</v>
      </c>
      <c r="W1776" s="527"/>
      <c r="X1776" s="524" t="s">
        <v>1924</v>
      </c>
      <c r="Y1776" s="527"/>
      <c r="Z1776" s="528"/>
      <c r="AA1776" s="528" t="s">
        <v>1924</v>
      </c>
      <c r="AB1776" s="528"/>
      <c r="AC1776" s="528"/>
      <c r="AD1776" s="528"/>
      <c r="AE1776" s="528"/>
      <c r="AF1776" s="528"/>
      <c r="AG1776" s="528"/>
      <c r="AH1776" s="528"/>
      <c r="AI1776" s="529" t="s">
        <v>2538</v>
      </c>
      <c r="AJ1776" s="529" t="s">
        <v>2538</v>
      </c>
      <c r="AK1776" s="523" t="s">
        <v>5279</v>
      </c>
      <c r="AL1776" s="523" t="s">
        <v>5276</v>
      </c>
    </row>
    <row r="1777" spans="1:38">
      <c r="A1777" s="518" t="str">
        <f t="shared" si="27"/>
        <v xml:space="preserve">A04BA255-00001 Finishing Work Furniture Installation Bicycle/ Tricycle Cart Stand        </v>
      </c>
      <c r="B1777" s="523" t="s">
        <v>5280</v>
      </c>
      <c r="C1777" s="523"/>
      <c r="D1777" s="524" t="s">
        <v>3559</v>
      </c>
      <c r="E1777" s="525" t="s">
        <v>3560</v>
      </c>
      <c r="F1777" s="524" t="s">
        <v>4360</v>
      </c>
      <c r="G1777" s="525" t="s">
        <v>5272</v>
      </c>
      <c r="H1777" s="524" t="s">
        <v>5281</v>
      </c>
      <c r="I1777" s="525" t="s">
        <v>5282</v>
      </c>
      <c r="J1777" s="524" t="s">
        <v>1924</v>
      </c>
      <c r="K1777" s="527"/>
      <c r="L1777" s="524" t="s">
        <v>1924</v>
      </c>
      <c r="M1777" s="527"/>
      <c r="N1777" s="524" t="s">
        <v>1924</v>
      </c>
      <c r="O1777" s="527"/>
      <c r="P1777" s="524" t="s">
        <v>1924</v>
      </c>
      <c r="Q1777" s="527"/>
      <c r="R1777" s="524" t="s">
        <v>1924</v>
      </c>
      <c r="S1777" s="527"/>
      <c r="T1777" s="524" t="s">
        <v>1924</v>
      </c>
      <c r="U1777" s="527" t="s">
        <v>1924</v>
      </c>
      <c r="V1777" s="524" t="s">
        <v>1924</v>
      </c>
      <c r="W1777" s="527"/>
      <c r="X1777" s="524" t="s">
        <v>1924</v>
      </c>
      <c r="Y1777" s="527"/>
      <c r="Z1777" s="528"/>
      <c r="AA1777" s="528" t="s">
        <v>1924</v>
      </c>
      <c r="AB1777" s="528"/>
      <c r="AC1777" s="528"/>
      <c r="AD1777" s="528"/>
      <c r="AE1777" s="528"/>
      <c r="AF1777" s="528"/>
      <c r="AG1777" s="528"/>
      <c r="AH1777" s="528"/>
      <c r="AI1777" s="529" t="s">
        <v>2538</v>
      </c>
      <c r="AJ1777" s="529" t="s">
        <v>2538</v>
      </c>
      <c r="AK1777" s="523" t="s">
        <v>5283</v>
      </c>
      <c r="AL1777" s="523" t="s">
        <v>5280</v>
      </c>
    </row>
    <row r="1778" spans="1:38">
      <c r="A1778" s="518" t="str">
        <f t="shared" si="27"/>
        <v xml:space="preserve">A04BA256-00001 Finishing Work Furniture Installation Printer        </v>
      </c>
      <c r="B1778" s="523" t="s">
        <v>5284</v>
      </c>
      <c r="C1778" s="523"/>
      <c r="D1778" s="524" t="s">
        <v>3559</v>
      </c>
      <c r="E1778" s="525" t="s">
        <v>3560</v>
      </c>
      <c r="F1778" s="524" t="s">
        <v>4360</v>
      </c>
      <c r="G1778" s="525" t="s">
        <v>5272</v>
      </c>
      <c r="H1778" s="524" t="s">
        <v>5285</v>
      </c>
      <c r="I1778" s="525" t="s">
        <v>5286</v>
      </c>
      <c r="J1778" s="524" t="s">
        <v>1924</v>
      </c>
      <c r="K1778" s="527"/>
      <c r="L1778" s="524" t="s">
        <v>1924</v>
      </c>
      <c r="M1778" s="527"/>
      <c r="N1778" s="524" t="s">
        <v>1924</v>
      </c>
      <c r="O1778" s="527"/>
      <c r="P1778" s="524" t="s">
        <v>1924</v>
      </c>
      <c r="Q1778" s="527"/>
      <c r="R1778" s="524" t="s">
        <v>1924</v>
      </c>
      <c r="S1778" s="527"/>
      <c r="T1778" s="524" t="s">
        <v>1924</v>
      </c>
      <c r="U1778" s="527" t="s">
        <v>1924</v>
      </c>
      <c r="V1778" s="524" t="s">
        <v>1924</v>
      </c>
      <c r="W1778" s="527"/>
      <c r="X1778" s="524" t="s">
        <v>1924</v>
      </c>
      <c r="Y1778" s="527" t="s">
        <v>1924</v>
      </c>
      <c r="Z1778" s="528"/>
      <c r="AA1778" s="528" t="s">
        <v>1924</v>
      </c>
      <c r="AB1778" s="528"/>
      <c r="AC1778" s="528"/>
      <c r="AD1778" s="528"/>
      <c r="AE1778" s="528"/>
      <c r="AF1778" s="528"/>
      <c r="AG1778" s="528"/>
      <c r="AH1778" s="528"/>
      <c r="AI1778" s="529" t="s">
        <v>2538</v>
      </c>
      <c r="AJ1778" s="529" t="s">
        <v>2538</v>
      </c>
      <c r="AK1778" s="523" t="s">
        <v>5287</v>
      </c>
      <c r="AL1778" s="523" t="s">
        <v>5284</v>
      </c>
    </row>
    <row r="1779" spans="1:38">
      <c r="A1779" s="518" t="str">
        <f t="shared" si="27"/>
        <v xml:space="preserve">A04BA257-00001 Finishing Work Furniture Installation Bed        </v>
      </c>
      <c r="B1779" s="523" t="s">
        <v>5288</v>
      </c>
      <c r="C1779" s="523"/>
      <c r="D1779" s="524" t="s">
        <v>3559</v>
      </c>
      <c r="E1779" s="525" t="s">
        <v>3560</v>
      </c>
      <c r="F1779" s="524" t="s">
        <v>4360</v>
      </c>
      <c r="G1779" s="525" t="s">
        <v>5272</v>
      </c>
      <c r="H1779" s="524" t="s">
        <v>5289</v>
      </c>
      <c r="I1779" s="525" t="s">
        <v>5290</v>
      </c>
      <c r="J1779" s="524" t="s">
        <v>1924</v>
      </c>
      <c r="K1779" s="527"/>
      <c r="L1779" s="524" t="s">
        <v>1924</v>
      </c>
      <c r="M1779" s="527"/>
      <c r="N1779" s="524" t="s">
        <v>1924</v>
      </c>
      <c r="O1779" s="527"/>
      <c r="P1779" s="524" t="s">
        <v>1924</v>
      </c>
      <c r="Q1779" s="527"/>
      <c r="R1779" s="524" t="s">
        <v>1924</v>
      </c>
      <c r="S1779" s="527"/>
      <c r="T1779" s="524" t="s">
        <v>1924</v>
      </c>
      <c r="U1779" s="527" t="s">
        <v>1924</v>
      </c>
      <c r="V1779" s="524" t="s">
        <v>1924</v>
      </c>
      <c r="W1779" s="527"/>
      <c r="X1779" s="524" t="s">
        <v>1924</v>
      </c>
      <c r="Y1779" s="527"/>
      <c r="Z1779" s="528"/>
      <c r="AA1779" s="528" t="s">
        <v>1924</v>
      </c>
      <c r="AB1779" s="528"/>
      <c r="AC1779" s="528"/>
      <c r="AD1779" s="528"/>
      <c r="AE1779" s="528"/>
      <c r="AF1779" s="528"/>
      <c r="AG1779" s="528"/>
      <c r="AH1779" s="528"/>
      <c r="AI1779" s="529" t="s">
        <v>2538</v>
      </c>
      <c r="AJ1779" s="529" t="s">
        <v>2538</v>
      </c>
      <c r="AK1779" s="523" t="s">
        <v>5291</v>
      </c>
      <c r="AL1779" s="523" t="s">
        <v>5288</v>
      </c>
    </row>
    <row r="1780" spans="1:38">
      <c r="A1780" s="518" t="str">
        <f t="shared" si="27"/>
        <v xml:space="preserve">A04BA258-00001 Finishing Work Furniture Installation Chairs        </v>
      </c>
      <c r="B1780" s="523" t="s">
        <v>5292</v>
      </c>
      <c r="C1780" s="523"/>
      <c r="D1780" s="524" t="s">
        <v>3559</v>
      </c>
      <c r="E1780" s="525" t="s">
        <v>3560</v>
      </c>
      <c r="F1780" s="524" t="s">
        <v>4360</v>
      </c>
      <c r="G1780" s="525" t="s">
        <v>5272</v>
      </c>
      <c r="H1780" s="524" t="s">
        <v>5293</v>
      </c>
      <c r="I1780" s="525" t="s">
        <v>5294</v>
      </c>
      <c r="J1780" s="524" t="s">
        <v>1924</v>
      </c>
      <c r="K1780" s="527"/>
      <c r="L1780" s="524" t="s">
        <v>1924</v>
      </c>
      <c r="M1780" s="527"/>
      <c r="N1780" s="524" t="s">
        <v>1924</v>
      </c>
      <c r="O1780" s="527"/>
      <c r="P1780" s="524" t="s">
        <v>1924</v>
      </c>
      <c r="Q1780" s="527"/>
      <c r="R1780" s="524" t="s">
        <v>1924</v>
      </c>
      <c r="S1780" s="527"/>
      <c r="T1780" s="524" t="s">
        <v>1924</v>
      </c>
      <c r="U1780" s="527" t="s">
        <v>1924</v>
      </c>
      <c r="V1780" s="524" t="s">
        <v>1924</v>
      </c>
      <c r="W1780" s="527"/>
      <c r="X1780" s="524" t="s">
        <v>1924</v>
      </c>
      <c r="Y1780" s="527"/>
      <c r="Z1780" s="528"/>
      <c r="AA1780" s="528" t="s">
        <v>1924</v>
      </c>
      <c r="AB1780" s="528"/>
      <c r="AC1780" s="528"/>
      <c r="AD1780" s="528"/>
      <c r="AE1780" s="528"/>
      <c r="AF1780" s="528"/>
      <c r="AG1780" s="528"/>
      <c r="AH1780" s="528"/>
      <c r="AI1780" s="529" t="s">
        <v>2538</v>
      </c>
      <c r="AJ1780" s="529" t="s">
        <v>2538</v>
      </c>
      <c r="AK1780" s="523" t="s">
        <v>5295</v>
      </c>
      <c r="AL1780" s="523" t="s">
        <v>5292</v>
      </c>
    </row>
    <row r="1781" spans="1:38">
      <c r="A1781" s="518" t="str">
        <f t="shared" si="27"/>
        <v xml:space="preserve">A04BA259-00001 Finishing Work Furniture Installation Cloak-Stand        </v>
      </c>
      <c r="B1781" s="523" t="s">
        <v>5296</v>
      </c>
      <c r="C1781" s="523"/>
      <c r="D1781" s="524" t="s">
        <v>3559</v>
      </c>
      <c r="E1781" s="525" t="s">
        <v>3560</v>
      </c>
      <c r="F1781" s="524" t="s">
        <v>4360</v>
      </c>
      <c r="G1781" s="525" t="s">
        <v>5272</v>
      </c>
      <c r="H1781" s="524" t="s">
        <v>5297</v>
      </c>
      <c r="I1781" s="525" t="s">
        <v>5298</v>
      </c>
      <c r="J1781" s="524" t="s">
        <v>1924</v>
      </c>
      <c r="K1781" s="527"/>
      <c r="L1781" s="524" t="s">
        <v>1924</v>
      </c>
      <c r="M1781" s="527"/>
      <c r="N1781" s="524" t="s">
        <v>1924</v>
      </c>
      <c r="O1781" s="527"/>
      <c r="P1781" s="524" t="s">
        <v>1924</v>
      </c>
      <c r="Q1781" s="527"/>
      <c r="R1781" s="524" t="s">
        <v>1924</v>
      </c>
      <c r="S1781" s="527"/>
      <c r="T1781" s="524" t="s">
        <v>1924</v>
      </c>
      <c r="U1781" s="527" t="s">
        <v>1924</v>
      </c>
      <c r="V1781" s="524" t="s">
        <v>1924</v>
      </c>
      <c r="W1781" s="527"/>
      <c r="X1781" s="524" t="s">
        <v>1924</v>
      </c>
      <c r="Y1781" s="527"/>
      <c r="Z1781" s="528"/>
      <c r="AA1781" s="528" t="s">
        <v>1924</v>
      </c>
      <c r="AB1781" s="528"/>
      <c r="AC1781" s="528"/>
      <c r="AD1781" s="528"/>
      <c r="AE1781" s="528"/>
      <c r="AF1781" s="528"/>
      <c r="AG1781" s="528"/>
      <c r="AH1781" s="528"/>
      <c r="AI1781" s="529" t="s">
        <v>2538</v>
      </c>
      <c r="AJ1781" s="529" t="s">
        <v>2538</v>
      </c>
      <c r="AK1781" s="523" t="s">
        <v>5299</v>
      </c>
      <c r="AL1781" s="523" t="s">
        <v>5296</v>
      </c>
    </row>
    <row r="1782" spans="1:38">
      <c r="A1782" s="518" t="str">
        <f t="shared" si="27"/>
        <v xml:space="preserve">A04BA260-00001 Finishing Work Furniture Installation Desk        </v>
      </c>
      <c r="B1782" s="523" t="s">
        <v>5300</v>
      </c>
      <c r="C1782" s="523"/>
      <c r="D1782" s="524" t="s">
        <v>3559</v>
      </c>
      <c r="E1782" s="525" t="s">
        <v>3560</v>
      </c>
      <c r="F1782" s="524" t="s">
        <v>4360</v>
      </c>
      <c r="G1782" s="525" t="s">
        <v>5272</v>
      </c>
      <c r="H1782" s="524" t="s">
        <v>5301</v>
      </c>
      <c r="I1782" s="525" t="s">
        <v>5302</v>
      </c>
      <c r="J1782" s="524" t="s">
        <v>1924</v>
      </c>
      <c r="K1782" s="527"/>
      <c r="L1782" s="524" t="s">
        <v>1924</v>
      </c>
      <c r="M1782" s="527"/>
      <c r="N1782" s="524" t="s">
        <v>1924</v>
      </c>
      <c r="O1782" s="527"/>
      <c r="P1782" s="524" t="s">
        <v>1924</v>
      </c>
      <c r="Q1782" s="527"/>
      <c r="R1782" s="524" t="s">
        <v>1924</v>
      </c>
      <c r="S1782" s="527"/>
      <c r="T1782" s="524" t="s">
        <v>1924</v>
      </c>
      <c r="U1782" s="527" t="s">
        <v>1924</v>
      </c>
      <c r="V1782" s="524" t="s">
        <v>1924</v>
      </c>
      <c r="W1782" s="527"/>
      <c r="X1782" s="524" t="s">
        <v>1924</v>
      </c>
      <c r="Y1782" s="527"/>
      <c r="Z1782" s="528"/>
      <c r="AA1782" s="528" t="s">
        <v>1924</v>
      </c>
      <c r="AB1782" s="528"/>
      <c r="AC1782" s="528"/>
      <c r="AD1782" s="528"/>
      <c r="AE1782" s="528"/>
      <c r="AF1782" s="528"/>
      <c r="AG1782" s="528"/>
      <c r="AH1782" s="528"/>
      <c r="AI1782" s="529" t="s">
        <v>2538</v>
      </c>
      <c r="AJ1782" s="529" t="s">
        <v>2538</v>
      </c>
      <c r="AK1782" s="523" t="s">
        <v>5303</v>
      </c>
      <c r="AL1782" s="523" t="s">
        <v>5300</v>
      </c>
    </row>
    <row r="1783" spans="1:38">
      <c r="A1783" s="518" t="str">
        <f t="shared" si="27"/>
        <v xml:space="preserve">A04BA261-00001 Finishing Work Furniture Installation Desk Lamp        </v>
      </c>
      <c r="B1783" s="523" t="s">
        <v>5304</v>
      </c>
      <c r="C1783" s="523"/>
      <c r="D1783" s="524" t="s">
        <v>3559</v>
      </c>
      <c r="E1783" s="525" t="s">
        <v>3560</v>
      </c>
      <c r="F1783" s="524" t="s">
        <v>4360</v>
      </c>
      <c r="G1783" s="525" t="s">
        <v>5272</v>
      </c>
      <c r="H1783" s="524" t="s">
        <v>5305</v>
      </c>
      <c r="I1783" s="525" t="s">
        <v>5306</v>
      </c>
      <c r="J1783" s="524" t="s">
        <v>1924</v>
      </c>
      <c r="K1783" s="527"/>
      <c r="L1783" s="524" t="s">
        <v>1924</v>
      </c>
      <c r="M1783" s="527"/>
      <c r="N1783" s="524" t="s">
        <v>1924</v>
      </c>
      <c r="O1783" s="527"/>
      <c r="P1783" s="524" t="s">
        <v>1924</v>
      </c>
      <c r="Q1783" s="527"/>
      <c r="R1783" s="524" t="s">
        <v>1924</v>
      </c>
      <c r="S1783" s="527"/>
      <c r="T1783" s="524" t="s">
        <v>1924</v>
      </c>
      <c r="U1783" s="527" t="s">
        <v>1924</v>
      </c>
      <c r="V1783" s="524" t="s">
        <v>1924</v>
      </c>
      <c r="W1783" s="527"/>
      <c r="X1783" s="524" t="s">
        <v>1924</v>
      </c>
      <c r="Y1783" s="527" t="s">
        <v>1924</v>
      </c>
      <c r="Z1783" s="528"/>
      <c r="AA1783" s="528" t="s">
        <v>1924</v>
      </c>
      <c r="AB1783" s="528"/>
      <c r="AC1783" s="528"/>
      <c r="AD1783" s="528"/>
      <c r="AE1783" s="528"/>
      <c r="AF1783" s="528"/>
      <c r="AG1783" s="528"/>
      <c r="AH1783" s="528"/>
      <c r="AI1783" s="529" t="s">
        <v>2538</v>
      </c>
      <c r="AJ1783" s="529" t="s">
        <v>2538</v>
      </c>
      <c r="AK1783" s="523" t="s">
        <v>5307</v>
      </c>
      <c r="AL1783" s="523" t="s">
        <v>5304</v>
      </c>
    </row>
    <row r="1784" spans="1:38">
      <c r="A1784" s="518" t="str">
        <f t="shared" si="27"/>
        <v xml:space="preserve">A04BA262-00001 Finishing Work Furniture Installation Desk Top Computer &amp; Monitor        </v>
      </c>
      <c r="B1784" s="523" t="s">
        <v>5308</v>
      </c>
      <c r="C1784" s="523"/>
      <c r="D1784" s="524" t="s">
        <v>3559</v>
      </c>
      <c r="E1784" s="525" t="s">
        <v>3560</v>
      </c>
      <c r="F1784" s="524" t="s">
        <v>4360</v>
      </c>
      <c r="G1784" s="525" t="s">
        <v>5272</v>
      </c>
      <c r="H1784" s="524" t="s">
        <v>5309</v>
      </c>
      <c r="I1784" s="525" t="s">
        <v>5310</v>
      </c>
      <c r="J1784" s="524" t="s">
        <v>1924</v>
      </c>
      <c r="K1784" s="527"/>
      <c r="L1784" s="524" t="s">
        <v>1924</v>
      </c>
      <c r="M1784" s="527"/>
      <c r="N1784" s="524" t="s">
        <v>1924</v>
      </c>
      <c r="O1784" s="527"/>
      <c r="P1784" s="524" t="s">
        <v>1924</v>
      </c>
      <c r="Q1784" s="527"/>
      <c r="R1784" s="524" t="s">
        <v>1924</v>
      </c>
      <c r="S1784" s="527"/>
      <c r="T1784" s="524" t="s">
        <v>1924</v>
      </c>
      <c r="U1784" s="527" t="s">
        <v>1924</v>
      </c>
      <c r="V1784" s="524" t="s">
        <v>1924</v>
      </c>
      <c r="W1784" s="527"/>
      <c r="X1784" s="524" t="s">
        <v>1924</v>
      </c>
      <c r="Y1784" s="527" t="s">
        <v>1924</v>
      </c>
      <c r="Z1784" s="528"/>
      <c r="AA1784" s="528" t="s">
        <v>1924</v>
      </c>
      <c r="AB1784" s="528"/>
      <c r="AC1784" s="528"/>
      <c r="AD1784" s="528"/>
      <c r="AE1784" s="528"/>
      <c r="AF1784" s="528"/>
      <c r="AG1784" s="528"/>
      <c r="AH1784" s="528"/>
      <c r="AI1784" s="529" t="s">
        <v>2538</v>
      </c>
      <c r="AJ1784" s="529" t="s">
        <v>2538</v>
      </c>
      <c r="AK1784" s="523" t="s">
        <v>5311</v>
      </c>
      <c r="AL1784" s="523" t="s">
        <v>5308</v>
      </c>
    </row>
    <row r="1785" spans="1:38">
      <c r="A1785" s="518" t="str">
        <f t="shared" si="27"/>
        <v xml:space="preserve">A04BA263-00001 Finishing Work Furniture Installation Dining Chair        </v>
      </c>
      <c r="B1785" s="523" t="s">
        <v>5312</v>
      </c>
      <c r="C1785" s="523"/>
      <c r="D1785" s="524" t="s">
        <v>3559</v>
      </c>
      <c r="E1785" s="525" t="s">
        <v>3560</v>
      </c>
      <c r="F1785" s="524" t="s">
        <v>4360</v>
      </c>
      <c r="G1785" s="525" t="s">
        <v>5272</v>
      </c>
      <c r="H1785" s="524" t="s">
        <v>5313</v>
      </c>
      <c r="I1785" s="525" t="s">
        <v>5314</v>
      </c>
      <c r="J1785" s="524" t="s">
        <v>1924</v>
      </c>
      <c r="K1785" s="527"/>
      <c r="L1785" s="524" t="s">
        <v>1924</v>
      </c>
      <c r="M1785" s="527"/>
      <c r="N1785" s="524" t="s">
        <v>1924</v>
      </c>
      <c r="O1785" s="527"/>
      <c r="P1785" s="524" t="s">
        <v>1924</v>
      </c>
      <c r="Q1785" s="527"/>
      <c r="R1785" s="524" t="s">
        <v>1924</v>
      </c>
      <c r="S1785" s="527"/>
      <c r="T1785" s="524" t="s">
        <v>1924</v>
      </c>
      <c r="U1785" s="527" t="s">
        <v>1924</v>
      </c>
      <c r="V1785" s="524" t="s">
        <v>1924</v>
      </c>
      <c r="W1785" s="527"/>
      <c r="X1785" s="524" t="s">
        <v>1924</v>
      </c>
      <c r="Y1785" s="527"/>
      <c r="Z1785" s="528"/>
      <c r="AA1785" s="528" t="s">
        <v>1924</v>
      </c>
      <c r="AB1785" s="528"/>
      <c r="AC1785" s="528"/>
      <c r="AD1785" s="528"/>
      <c r="AE1785" s="528"/>
      <c r="AF1785" s="528"/>
      <c r="AG1785" s="528"/>
      <c r="AH1785" s="528"/>
      <c r="AI1785" s="529" t="s">
        <v>2538</v>
      </c>
      <c r="AJ1785" s="529" t="s">
        <v>2538</v>
      </c>
      <c r="AK1785" s="523" t="s">
        <v>5315</v>
      </c>
      <c r="AL1785" s="523" t="s">
        <v>5312</v>
      </c>
    </row>
    <row r="1786" spans="1:38">
      <c r="A1786" s="518" t="str">
        <f t="shared" si="27"/>
        <v xml:space="preserve">A04BA264-00001 Finishing Work Furniture Installation Dining Table        </v>
      </c>
      <c r="B1786" s="523" t="s">
        <v>5316</v>
      </c>
      <c r="C1786" s="523"/>
      <c r="D1786" s="524" t="s">
        <v>3559</v>
      </c>
      <c r="E1786" s="525" t="s">
        <v>3560</v>
      </c>
      <c r="F1786" s="524" t="s">
        <v>4360</v>
      </c>
      <c r="G1786" s="525" t="s">
        <v>5272</v>
      </c>
      <c r="H1786" s="524" t="s">
        <v>5317</v>
      </c>
      <c r="I1786" s="525" t="s">
        <v>5318</v>
      </c>
      <c r="J1786" s="524" t="s">
        <v>1924</v>
      </c>
      <c r="K1786" s="527"/>
      <c r="L1786" s="524" t="s">
        <v>1924</v>
      </c>
      <c r="M1786" s="527"/>
      <c r="N1786" s="524" t="s">
        <v>1924</v>
      </c>
      <c r="O1786" s="527"/>
      <c r="P1786" s="524" t="s">
        <v>1924</v>
      </c>
      <c r="Q1786" s="527"/>
      <c r="R1786" s="524" t="s">
        <v>1924</v>
      </c>
      <c r="S1786" s="527"/>
      <c r="T1786" s="524" t="s">
        <v>1924</v>
      </c>
      <c r="U1786" s="527" t="s">
        <v>1924</v>
      </c>
      <c r="V1786" s="524" t="s">
        <v>1924</v>
      </c>
      <c r="W1786" s="527"/>
      <c r="X1786" s="524" t="s">
        <v>1924</v>
      </c>
      <c r="Y1786" s="527"/>
      <c r="Z1786" s="528"/>
      <c r="AA1786" s="528" t="s">
        <v>1924</v>
      </c>
      <c r="AB1786" s="528"/>
      <c r="AC1786" s="528"/>
      <c r="AD1786" s="528"/>
      <c r="AE1786" s="528"/>
      <c r="AF1786" s="528"/>
      <c r="AG1786" s="528"/>
      <c r="AH1786" s="528"/>
      <c r="AI1786" s="529" t="s">
        <v>2538</v>
      </c>
      <c r="AJ1786" s="529" t="s">
        <v>2538</v>
      </c>
      <c r="AK1786" s="523" t="s">
        <v>5319</v>
      </c>
      <c r="AL1786" s="523" t="s">
        <v>5316</v>
      </c>
    </row>
    <row r="1787" spans="1:38">
      <c r="A1787" s="518" t="str">
        <f t="shared" si="27"/>
        <v xml:space="preserve">A04BA265-00001 Finishing Work Furniture Installation Hanger        </v>
      </c>
      <c r="B1787" s="523" t="s">
        <v>5320</v>
      </c>
      <c r="C1787" s="523"/>
      <c r="D1787" s="524" t="s">
        <v>3559</v>
      </c>
      <c r="E1787" s="525" t="s">
        <v>3560</v>
      </c>
      <c r="F1787" s="524" t="s">
        <v>4360</v>
      </c>
      <c r="G1787" s="525" t="s">
        <v>5272</v>
      </c>
      <c r="H1787" s="524" t="s">
        <v>5321</v>
      </c>
      <c r="I1787" s="525" t="s">
        <v>5322</v>
      </c>
      <c r="J1787" s="524" t="s">
        <v>1924</v>
      </c>
      <c r="K1787" s="527"/>
      <c r="L1787" s="524" t="s">
        <v>1924</v>
      </c>
      <c r="M1787" s="527"/>
      <c r="N1787" s="524" t="s">
        <v>1924</v>
      </c>
      <c r="O1787" s="527"/>
      <c r="P1787" s="524" t="s">
        <v>1924</v>
      </c>
      <c r="Q1787" s="527"/>
      <c r="R1787" s="524" t="s">
        <v>1924</v>
      </c>
      <c r="S1787" s="527"/>
      <c r="T1787" s="524" t="s">
        <v>1924</v>
      </c>
      <c r="U1787" s="527" t="s">
        <v>1924</v>
      </c>
      <c r="V1787" s="524" t="s">
        <v>1924</v>
      </c>
      <c r="W1787" s="527"/>
      <c r="X1787" s="524" t="s">
        <v>1924</v>
      </c>
      <c r="Y1787" s="527"/>
      <c r="Z1787" s="528"/>
      <c r="AA1787" s="528" t="s">
        <v>1924</v>
      </c>
      <c r="AB1787" s="528"/>
      <c r="AC1787" s="528"/>
      <c r="AD1787" s="528"/>
      <c r="AE1787" s="528"/>
      <c r="AF1787" s="528"/>
      <c r="AG1787" s="528"/>
      <c r="AH1787" s="528"/>
      <c r="AI1787" s="529" t="s">
        <v>2538</v>
      </c>
      <c r="AJ1787" s="529" t="s">
        <v>2538</v>
      </c>
      <c r="AK1787" s="523" t="s">
        <v>5323</v>
      </c>
      <c r="AL1787" s="523" t="s">
        <v>5320</v>
      </c>
    </row>
    <row r="1788" spans="1:38">
      <c r="A1788" s="518" t="str">
        <f t="shared" si="27"/>
        <v xml:space="preserve">A04BA266-00001 Finishing Work Furniture Installation Executive Chair        </v>
      </c>
      <c r="B1788" s="523" t="s">
        <v>5324</v>
      </c>
      <c r="C1788" s="523"/>
      <c r="D1788" s="524" t="s">
        <v>3559</v>
      </c>
      <c r="E1788" s="525" t="s">
        <v>3560</v>
      </c>
      <c r="F1788" s="524" t="s">
        <v>4360</v>
      </c>
      <c r="G1788" s="525" t="s">
        <v>5272</v>
      </c>
      <c r="H1788" s="524" t="s">
        <v>5325</v>
      </c>
      <c r="I1788" s="525" t="s">
        <v>5326</v>
      </c>
      <c r="J1788" s="524" t="s">
        <v>1924</v>
      </c>
      <c r="K1788" s="527"/>
      <c r="L1788" s="524" t="s">
        <v>1924</v>
      </c>
      <c r="M1788" s="527"/>
      <c r="N1788" s="524" t="s">
        <v>1924</v>
      </c>
      <c r="O1788" s="527"/>
      <c r="P1788" s="524" t="s">
        <v>1924</v>
      </c>
      <c r="Q1788" s="527"/>
      <c r="R1788" s="524" t="s">
        <v>1924</v>
      </c>
      <c r="S1788" s="527"/>
      <c r="T1788" s="524" t="s">
        <v>1924</v>
      </c>
      <c r="U1788" s="527" t="s">
        <v>1924</v>
      </c>
      <c r="V1788" s="524" t="s">
        <v>1924</v>
      </c>
      <c r="W1788" s="527"/>
      <c r="X1788" s="524" t="s">
        <v>1924</v>
      </c>
      <c r="Y1788" s="527"/>
      <c r="Z1788" s="528"/>
      <c r="AA1788" s="528" t="s">
        <v>1924</v>
      </c>
      <c r="AB1788" s="528"/>
      <c r="AC1788" s="528"/>
      <c r="AD1788" s="528"/>
      <c r="AE1788" s="528"/>
      <c r="AF1788" s="528"/>
      <c r="AG1788" s="528"/>
      <c r="AH1788" s="528"/>
      <c r="AI1788" s="529" t="s">
        <v>2538</v>
      </c>
      <c r="AJ1788" s="529" t="s">
        <v>2538</v>
      </c>
      <c r="AK1788" s="523" t="s">
        <v>5327</v>
      </c>
      <c r="AL1788" s="523" t="s">
        <v>5324</v>
      </c>
    </row>
    <row r="1789" spans="1:38">
      <c r="A1789" s="518" t="str">
        <f t="shared" si="27"/>
        <v xml:space="preserve">A04BA267-00001 Finishing Work Furniture Installation Filing Drawers        </v>
      </c>
      <c r="B1789" s="523" t="s">
        <v>5328</v>
      </c>
      <c r="C1789" s="523"/>
      <c r="D1789" s="524" t="s">
        <v>3559</v>
      </c>
      <c r="E1789" s="525" t="s">
        <v>3560</v>
      </c>
      <c r="F1789" s="524" t="s">
        <v>4360</v>
      </c>
      <c r="G1789" s="525" t="s">
        <v>5272</v>
      </c>
      <c r="H1789" s="524" t="s">
        <v>5329</v>
      </c>
      <c r="I1789" s="525" t="s">
        <v>5330</v>
      </c>
      <c r="J1789" s="524" t="s">
        <v>1924</v>
      </c>
      <c r="K1789" s="527"/>
      <c r="L1789" s="524" t="s">
        <v>1924</v>
      </c>
      <c r="M1789" s="527"/>
      <c r="N1789" s="524" t="s">
        <v>1924</v>
      </c>
      <c r="O1789" s="527"/>
      <c r="P1789" s="524" t="s">
        <v>1924</v>
      </c>
      <c r="Q1789" s="527"/>
      <c r="R1789" s="524" t="s">
        <v>1924</v>
      </c>
      <c r="S1789" s="527"/>
      <c r="T1789" s="524" t="s">
        <v>1924</v>
      </c>
      <c r="U1789" s="527" t="s">
        <v>1924</v>
      </c>
      <c r="V1789" s="524" t="s">
        <v>1924</v>
      </c>
      <c r="W1789" s="527"/>
      <c r="X1789" s="524" t="s">
        <v>1924</v>
      </c>
      <c r="Y1789" s="527"/>
      <c r="Z1789" s="528"/>
      <c r="AA1789" s="528" t="s">
        <v>1924</v>
      </c>
      <c r="AB1789" s="528"/>
      <c r="AC1789" s="528"/>
      <c r="AD1789" s="528"/>
      <c r="AE1789" s="528"/>
      <c r="AF1789" s="528"/>
      <c r="AG1789" s="528"/>
      <c r="AH1789" s="528"/>
      <c r="AI1789" s="529" t="s">
        <v>2538</v>
      </c>
      <c r="AJ1789" s="529" t="s">
        <v>2538</v>
      </c>
      <c r="AK1789" s="523" t="s">
        <v>5331</v>
      </c>
      <c r="AL1789" s="523" t="s">
        <v>5328</v>
      </c>
    </row>
    <row r="1790" spans="1:38">
      <c r="A1790" s="518" t="str">
        <f t="shared" si="27"/>
        <v xml:space="preserve">A04BA268-00001 Finishing Work Furniture Installation Full Height Locker        </v>
      </c>
      <c r="B1790" s="523" t="s">
        <v>5332</v>
      </c>
      <c r="C1790" s="523"/>
      <c r="D1790" s="524" t="s">
        <v>3559</v>
      </c>
      <c r="E1790" s="525" t="s">
        <v>3560</v>
      </c>
      <c r="F1790" s="524" t="s">
        <v>4360</v>
      </c>
      <c r="G1790" s="525" t="s">
        <v>5272</v>
      </c>
      <c r="H1790" s="524" t="s">
        <v>5333</v>
      </c>
      <c r="I1790" s="525" t="s">
        <v>5334</v>
      </c>
      <c r="J1790" s="524" t="s">
        <v>1924</v>
      </c>
      <c r="K1790" s="527"/>
      <c r="L1790" s="524" t="s">
        <v>1924</v>
      </c>
      <c r="M1790" s="527"/>
      <c r="N1790" s="524" t="s">
        <v>1924</v>
      </c>
      <c r="O1790" s="527"/>
      <c r="P1790" s="524" t="s">
        <v>1924</v>
      </c>
      <c r="Q1790" s="527"/>
      <c r="R1790" s="524" t="s">
        <v>1924</v>
      </c>
      <c r="S1790" s="527"/>
      <c r="T1790" s="524" t="s">
        <v>1924</v>
      </c>
      <c r="U1790" s="527" t="s">
        <v>1924</v>
      </c>
      <c r="V1790" s="524" t="s">
        <v>1924</v>
      </c>
      <c r="W1790" s="527"/>
      <c r="X1790" s="524" t="s">
        <v>1924</v>
      </c>
      <c r="Y1790" s="527"/>
      <c r="Z1790" s="528"/>
      <c r="AA1790" s="528" t="s">
        <v>1924</v>
      </c>
      <c r="AB1790" s="528"/>
      <c r="AC1790" s="528"/>
      <c r="AD1790" s="528"/>
      <c r="AE1790" s="528"/>
      <c r="AF1790" s="528"/>
      <c r="AG1790" s="528"/>
      <c r="AH1790" s="528"/>
      <c r="AI1790" s="529" t="s">
        <v>2538</v>
      </c>
      <c r="AJ1790" s="529" t="s">
        <v>2538</v>
      </c>
      <c r="AK1790" s="523" t="s">
        <v>5335</v>
      </c>
      <c r="AL1790" s="523" t="s">
        <v>5332</v>
      </c>
    </row>
    <row r="1791" spans="1:38">
      <c r="A1791" s="518" t="str">
        <f t="shared" si="27"/>
        <v xml:space="preserve">A04BA269-00001 Finishing Work Furniture Installation Half Height Locker        </v>
      </c>
      <c r="B1791" s="523" t="s">
        <v>5336</v>
      </c>
      <c r="C1791" s="523"/>
      <c r="D1791" s="524" t="s">
        <v>3559</v>
      </c>
      <c r="E1791" s="525" t="s">
        <v>3560</v>
      </c>
      <c r="F1791" s="524" t="s">
        <v>4360</v>
      </c>
      <c r="G1791" s="525" t="s">
        <v>5272</v>
      </c>
      <c r="H1791" s="524" t="s">
        <v>5337</v>
      </c>
      <c r="I1791" s="525" t="s">
        <v>5338</v>
      </c>
      <c r="J1791" s="524" t="s">
        <v>1924</v>
      </c>
      <c r="K1791" s="527"/>
      <c r="L1791" s="524" t="s">
        <v>1924</v>
      </c>
      <c r="M1791" s="527"/>
      <c r="N1791" s="524" t="s">
        <v>1924</v>
      </c>
      <c r="O1791" s="527"/>
      <c r="P1791" s="524" t="s">
        <v>1924</v>
      </c>
      <c r="Q1791" s="527"/>
      <c r="R1791" s="524" t="s">
        <v>1924</v>
      </c>
      <c r="S1791" s="527"/>
      <c r="T1791" s="524" t="s">
        <v>1924</v>
      </c>
      <c r="U1791" s="527" t="s">
        <v>1924</v>
      </c>
      <c r="V1791" s="524" t="s">
        <v>1924</v>
      </c>
      <c r="W1791" s="527"/>
      <c r="X1791" s="524" t="s">
        <v>1924</v>
      </c>
      <c r="Y1791" s="527"/>
      <c r="Z1791" s="528"/>
      <c r="AA1791" s="528" t="s">
        <v>1924</v>
      </c>
      <c r="AB1791" s="528"/>
      <c r="AC1791" s="528"/>
      <c r="AD1791" s="528"/>
      <c r="AE1791" s="528"/>
      <c r="AF1791" s="528"/>
      <c r="AG1791" s="528"/>
      <c r="AH1791" s="528"/>
      <c r="AI1791" s="529" t="s">
        <v>2538</v>
      </c>
      <c r="AJ1791" s="529" t="s">
        <v>2538</v>
      </c>
      <c r="AK1791" s="523" t="s">
        <v>5339</v>
      </c>
      <c r="AL1791" s="523" t="s">
        <v>5336</v>
      </c>
    </row>
    <row r="1792" spans="1:38">
      <c r="A1792" s="518" t="str">
        <f t="shared" si="27"/>
        <v xml:space="preserve">A04BA270-00001 Finishing Work Furniture Installation Hot Plate        </v>
      </c>
      <c r="B1792" s="523" t="s">
        <v>5340</v>
      </c>
      <c r="C1792" s="523"/>
      <c r="D1792" s="524" t="s">
        <v>3559</v>
      </c>
      <c r="E1792" s="525" t="s">
        <v>3560</v>
      </c>
      <c r="F1792" s="524" t="s">
        <v>4360</v>
      </c>
      <c r="G1792" s="525" t="s">
        <v>5272</v>
      </c>
      <c r="H1792" s="524" t="s">
        <v>5341</v>
      </c>
      <c r="I1792" s="525" t="s">
        <v>5342</v>
      </c>
      <c r="J1792" s="524" t="s">
        <v>1924</v>
      </c>
      <c r="K1792" s="527"/>
      <c r="L1792" s="524" t="s">
        <v>1924</v>
      </c>
      <c r="M1792" s="527"/>
      <c r="N1792" s="524" t="s">
        <v>1924</v>
      </c>
      <c r="O1792" s="527"/>
      <c r="P1792" s="524" t="s">
        <v>1924</v>
      </c>
      <c r="Q1792" s="527"/>
      <c r="R1792" s="524" t="s">
        <v>1924</v>
      </c>
      <c r="S1792" s="527"/>
      <c r="T1792" s="524" t="s">
        <v>1924</v>
      </c>
      <c r="U1792" s="527" t="s">
        <v>1924</v>
      </c>
      <c r="V1792" s="524" t="s">
        <v>1924</v>
      </c>
      <c r="W1792" s="527"/>
      <c r="X1792" s="524" t="s">
        <v>1924</v>
      </c>
      <c r="Y1792" s="527" t="s">
        <v>1924</v>
      </c>
      <c r="Z1792" s="528"/>
      <c r="AA1792" s="528" t="s">
        <v>1924</v>
      </c>
      <c r="AB1792" s="528"/>
      <c r="AC1792" s="528"/>
      <c r="AD1792" s="528"/>
      <c r="AE1792" s="528"/>
      <c r="AF1792" s="528"/>
      <c r="AG1792" s="528"/>
      <c r="AH1792" s="528"/>
      <c r="AI1792" s="529" t="s">
        <v>2538</v>
      </c>
      <c r="AJ1792" s="529" t="s">
        <v>2538</v>
      </c>
      <c r="AK1792" s="523" t="s">
        <v>5343</v>
      </c>
      <c r="AL1792" s="523" t="s">
        <v>5340</v>
      </c>
    </row>
    <row r="1793" spans="1:38">
      <c r="A1793" s="518" t="str">
        <f t="shared" si="27"/>
        <v xml:space="preserve">A04BA271-00001 Finishing Work Furniture Installation Information Board        </v>
      </c>
      <c r="B1793" s="523" t="s">
        <v>5344</v>
      </c>
      <c r="C1793" s="523"/>
      <c r="D1793" s="524" t="s">
        <v>3559</v>
      </c>
      <c r="E1793" s="525" t="s">
        <v>3560</v>
      </c>
      <c r="F1793" s="524" t="s">
        <v>4360</v>
      </c>
      <c r="G1793" s="525" t="s">
        <v>5272</v>
      </c>
      <c r="H1793" s="524" t="s">
        <v>5345</v>
      </c>
      <c r="I1793" s="525" t="s">
        <v>5346</v>
      </c>
      <c r="J1793" s="524" t="s">
        <v>1924</v>
      </c>
      <c r="K1793" s="527"/>
      <c r="L1793" s="524" t="s">
        <v>1924</v>
      </c>
      <c r="M1793" s="527"/>
      <c r="N1793" s="524" t="s">
        <v>1924</v>
      </c>
      <c r="O1793" s="527"/>
      <c r="P1793" s="524" t="s">
        <v>1924</v>
      </c>
      <c r="Q1793" s="527"/>
      <c r="R1793" s="524" t="s">
        <v>1924</v>
      </c>
      <c r="S1793" s="527"/>
      <c r="T1793" s="524" t="s">
        <v>1924</v>
      </c>
      <c r="U1793" s="527" t="s">
        <v>1924</v>
      </c>
      <c r="V1793" s="524" t="s">
        <v>1924</v>
      </c>
      <c r="W1793" s="527"/>
      <c r="X1793" s="524" t="s">
        <v>1924</v>
      </c>
      <c r="Y1793" s="527"/>
      <c r="Z1793" s="528"/>
      <c r="AA1793" s="528" t="s">
        <v>1924</v>
      </c>
      <c r="AB1793" s="528"/>
      <c r="AC1793" s="528"/>
      <c r="AD1793" s="528"/>
      <c r="AE1793" s="528"/>
      <c r="AF1793" s="528"/>
      <c r="AG1793" s="528"/>
      <c r="AH1793" s="528"/>
      <c r="AI1793" s="529" t="s">
        <v>2538</v>
      </c>
      <c r="AJ1793" s="529" t="s">
        <v>2538</v>
      </c>
      <c r="AK1793" s="523" t="s">
        <v>5347</v>
      </c>
      <c r="AL1793" s="523" t="s">
        <v>5344</v>
      </c>
    </row>
    <row r="1794" spans="1:38">
      <c r="A1794" s="518" t="str">
        <f t="shared" si="27"/>
        <v xml:space="preserve">A04BA272-00001 Finishing Work Furniture Installation Key Cabinet        </v>
      </c>
      <c r="B1794" s="523" t="s">
        <v>5348</v>
      </c>
      <c r="C1794" s="523"/>
      <c r="D1794" s="524" t="s">
        <v>3559</v>
      </c>
      <c r="E1794" s="525" t="s">
        <v>3560</v>
      </c>
      <c r="F1794" s="524" t="s">
        <v>4360</v>
      </c>
      <c r="G1794" s="525" t="s">
        <v>5272</v>
      </c>
      <c r="H1794" s="524" t="s">
        <v>5349</v>
      </c>
      <c r="I1794" s="525" t="s">
        <v>5350</v>
      </c>
      <c r="J1794" s="524" t="s">
        <v>1924</v>
      </c>
      <c r="K1794" s="527"/>
      <c r="L1794" s="524" t="s">
        <v>1924</v>
      </c>
      <c r="M1794" s="527"/>
      <c r="N1794" s="524" t="s">
        <v>1924</v>
      </c>
      <c r="O1794" s="527"/>
      <c r="P1794" s="524" t="s">
        <v>1924</v>
      </c>
      <c r="Q1794" s="527"/>
      <c r="R1794" s="524" t="s">
        <v>1924</v>
      </c>
      <c r="S1794" s="527"/>
      <c r="T1794" s="524" t="s">
        <v>1924</v>
      </c>
      <c r="U1794" s="527" t="s">
        <v>1924</v>
      </c>
      <c r="V1794" s="524" t="s">
        <v>1924</v>
      </c>
      <c r="W1794" s="527"/>
      <c r="X1794" s="524" t="s">
        <v>1924</v>
      </c>
      <c r="Y1794" s="527"/>
      <c r="Z1794" s="528"/>
      <c r="AA1794" s="528" t="s">
        <v>1924</v>
      </c>
      <c r="AB1794" s="528"/>
      <c r="AC1794" s="528"/>
      <c r="AD1794" s="528"/>
      <c r="AE1794" s="528"/>
      <c r="AF1794" s="528"/>
      <c r="AG1794" s="528"/>
      <c r="AH1794" s="528"/>
      <c r="AI1794" s="529" t="s">
        <v>2538</v>
      </c>
      <c r="AJ1794" s="529" t="s">
        <v>2538</v>
      </c>
      <c r="AK1794" s="523" t="s">
        <v>5351</v>
      </c>
      <c r="AL1794" s="523" t="s">
        <v>5348</v>
      </c>
    </row>
    <row r="1795" spans="1:38">
      <c r="A1795" s="518" t="str">
        <f t="shared" si="27"/>
        <v xml:space="preserve">A04BA273-00001 Finishing Work Furniture Installation Kitchen Sink        </v>
      </c>
      <c r="B1795" s="523" t="s">
        <v>5352</v>
      </c>
      <c r="C1795" s="523"/>
      <c r="D1795" s="524" t="s">
        <v>3559</v>
      </c>
      <c r="E1795" s="525" t="s">
        <v>3560</v>
      </c>
      <c r="F1795" s="524" t="s">
        <v>4360</v>
      </c>
      <c r="G1795" s="525" t="s">
        <v>5272</v>
      </c>
      <c r="H1795" s="524" t="s">
        <v>5353</v>
      </c>
      <c r="I1795" s="525" t="s">
        <v>5354</v>
      </c>
      <c r="J1795" s="524" t="s">
        <v>1924</v>
      </c>
      <c r="K1795" s="527"/>
      <c r="L1795" s="524" t="s">
        <v>1924</v>
      </c>
      <c r="M1795" s="527"/>
      <c r="N1795" s="524" t="s">
        <v>1924</v>
      </c>
      <c r="O1795" s="527"/>
      <c r="P1795" s="524" t="s">
        <v>1924</v>
      </c>
      <c r="Q1795" s="527"/>
      <c r="R1795" s="524" t="s">
        <v>1924</v>
      </c>
      <c r="S1795" s="527"/>
      <c r="T1795" s="524" t="s">
        <v>1924</v>
      </c>
      <c r="U1795" s="527" t="s">
        <v>1924</v>
      </c>
      <c r="V1795" s="524" t="s">
        <v>1924</v>
      </c>
      <c r="W1795" s="527"/>
      <c r="X1795" s="524" t="s">
        <v>1924</v>
      </c>
      <c r="Y1795" s="527"/>
      <c r="Z1795" s="528"/>
      <c r="AA1795" s="528" t="s">
        <v>1924</v>
      </c>
      <c r="AB1795" s="528"/>
      <c r="AC1795" s="528"/>
      <c r="AD1795" s="528"/>
      <c r="AE1795" s="528"/>
      <c r="AF1795" s="528"/>
      <c r="AG1795" s="528"/>
      <c r="AH1795" s="528"/>
      <c r="AI1795" s="529" t="s">
        <v>2538</v>
      </c>
      <c r="AJ1795" s="529" t="s">
        <v>2538</v>
      </c>
      <c r="AK1795" s="523" t="s">
        <v>5355</v>
      </c>
      <c r="AL1795" s="523" t="s">
        <v>5352</v>
      </c>
    </row>
    <row r="1796" spans="1:38">
      <c r="A1796" s="518" t="str">
        <f t="shared" si="27"/>
        <v xml:space="preserve">A04BA274-00001 Finishing Work Furniture Installation Kitchen Unit        </v>
      </c>
      <c r="B1796" s="523" t="s">
        <v>5356</v>
      </c>
      <c r="C1796" s="523"/>
      <c r="D1796" s="524" t="s">
        <v>3559</v>
      </c>
      <c r="E1796" s="525" t="s">
        <v>3560</v>
      </c>
      <c r="F1796" s="524" t="s">
        <v>4360</v>
      </c>
      <c r="G1796" s="525" t="s">
        <v>5272</v>
      </c>
      <c r="H1796" s="524" t="s">
        <v>5357</v>
      </c>
      <c r="I1796" s="525" t="s">
        <v>5358</v>
      </c>
      <c r="J1796" s="524" t="s">
        <v>1924</v>
      </c>
      <c r="K1796" s="527"/>
      <c r="L1796" s="524" t="s">
        <v>1924</v>
      </c>
      <c r="M1796" s="527"/>
      <c r="N1796" s="524" t="s">
        <v>1924</v>
      </c>
      <c r="O1796" s="527"/>
      <c r="P1796" s="524" t="s">
        <v>1924</v>
      </c>
      <c r="Q1796" s="527"/>
      <c r="R1796" s="524" t="s">
        <v>1924</v>
      </c>
      <c r="S1796" s="527"/>
      <c r="T1796" s="524" t="s">
        <v>1924</v>
      </c>
      <c r="U1796" s="527" t="s">
        <v>1924</v>
      </c>
      <c r="V1796" s="524" t="s">
        <v>1924</v>
      </c>
      <c r="W1796" s="527"/>
      <c r="X1796" s="524" t="s">
        <v>1924</v>
      </c>
      <c r="Y1796" s="527" t="s">
        <v>1924</v>
      </c>
      <c r="Z1796" s="528"/>
      <c r="AA1796" s="528" t="s">
        <v>1924</v>
      </c>
      <c r="AB1796" s="528"/>
      <c r="AC1796" s="528"/>
      <c r="AD1796" s="528"/>
      <c r="AE1796" s="528"/>
      <c r="AF1796" s="528"/>
      <c r="AG1796" s="528"/>
      <c r="AH1796" s="528"/>
      <c r="AI1796" s="529" t="s">
        <v>5359</v>
      </c>
      <c r="AJ1796" s="529" t="s">
        <v>5359</v>
      </c>
      <c r="AK1796" s="523" t="s">
        <v>5360</v>
      </c>
      <c r="AL1796" s="523" t="s">
        <v>5356</v>
      </c>
    </row>
    <row r="1797" spans="1:38">
      <c r="A1797" s="518" t="str">
        <f t="shared" si="27"/>
        <v xml:space="preserve">A04BA275-00001 Finishing Work Furniture Installation Metal Cabinet        </v>
      </c>
      <c r="B1797" s="523" t="s">
        <v>5361</v>
      </c>
      <c r="C1797" s="523"/>
      <c r="D1797" s="524" t="s">
        <v>3559</v>
      </c>
      <c r="E1797" s="525" t="s">
        <v>3560</v>
      </c>
      <c r="F1797" s="524" t="s">
        <v>4360</v>
      </c>
      <c r="G1797" s="525" t="s">
        <v>5272</v>
      </c>
      <c r="H1797" s="524" t="s">
        <v>5362</v>
      </c>
      <c r="I1797" s="525" t="s">
        <v>5363</v>
      </c>
      <c r="J1797" s="524" t="s">
        <v>1924</v>
      </c>
      <c r="K1797" s="527"/>
      <c r="L1797" s="524" t="s">
        <v>1924</v>
      </c>
      <c r="M1797" s="527"/>
      <c r="N1797" s="524" t="s">
        <v>1924</v>
      </c>
      <c r="O1797" s="527"/>
      <c r="P1797" s="524" t="s">
        <v>1924</v>
      </c>
      <c r="Q1797" s="527"/>
      <c r="R1797" s="524" t="s">
        <v>1924</v>
      </c>
      <c r="S1797" s="527"/>
      <c r="T1797" s="524" t="s">
        <v>1924</v>
      </c>
      <c r="U1797" s="527" t="s">
        <v>1924</v>
      </c>
      <c r="V1797" s="524" t="s">
        <v>1924</v>
      </c>
      <c r="W1797" s="527"/>
      <c r="X1797" s="524" t="s">
        <v>1924</v>
      </c>
      <c r="Y1797" s="527"/>
      <c r="Z1797" s="528"/>
      <c r="AA1797" s="528" t="s">
        <v>1924</v>
      </c>
      <c r="AB1797" s="528"/>
      <c r="AC1797" s="528"/>
      <c r="AD1797" s="528"/>
      <c r="AE1797" s="528"/>
      <c r="AF1797" s="528"/>
      <c r="AG1797" s="528"/>
      <c r="AH1797" s="528"/>
      <c r="AI1797" s="529" t="s">
        <v>2538</v>
      </c>
      <c r="AJ1797" s="529" t="s">
        <v>2538</v>
      </c>
      <c r="AK1797" s="523" t="s">
        <v>5364</v>
      </c>
      <c r="AL1797" s="523" t="s">
        <v>5361</v>
      </c>
    </row>
    <row r="1798" spans="1:38">
      <c r="A1798" s="518" t="str">
        <f t="shared" si="27"/>
        <v xml:space="preserve">A04BA276-00001 Finishing Work Furniture Installation Microwave Oven        </v>
      </c>
      <c r="B1798" s="523" t="s">
        <v>5365</v>
      </c>
      <c r="C1798" s="523"/>
      <c r="D1798" s="524" t="s">
        <v>3559</v>
      </c>
      <c r="E1798" s="525" t="s">
        <v>3560</v>
      </c>
      <c r="F1798" s="524" t="s">
        <v>4360</v>
      </c>
      <c r="G1798" s="525" t="s">
        <v>5272</v>
      </c>
      <c r="H1798" s="524" t="s">
        <v>5366</v>
      </c>
      <c r="I1798" s="525" t="s">
        <v>5367</v>
      </c>
      <c r="J1798" s="524" t="s">
        <v>1924</v>
      </c>
      <c r="K1798" s="527"/>
      <c r="L1798" s="524" t="s">
        <v>1924</v>
      </c>
      <c r="M1798" s="527"/>
      <c r="N1798" s="524" t="s">
        <v>1924</v>
      </c>
      <c r="O1798" s="527"/>
      <c r="P1798" s="524" t="s">
        <v>1924</v>
      </c>
      <c r="Q1798" s="527"/>
      <c r="R1798" s="524" t="s">
        <v>1924</v>
      </c>
      <c r="S1798" s="527"/>
      <c r="T1798" s="524" t="s">
        <v>1924</v>
      </c>
      <c r="U1798" s="527" t="s">
        <v>1924</v>
      </c>
      <c r="V1798" s="524" t="s">
        <v>1924</v>
      </c>
      <c r="W1798" s="527"/>
      <c r="X1798" s="524" t="s">
        <v>1924</v>
      </c>
      <c r="Y1798" s="527" t="s">
        <v>1924</v>
      </c>
      <c r="Z1798" s="528"/>
      <c r="AA1798" s="528" t="s">
        <v>1924</v>
      </c>
      <c r="AB1798" s="528"/>
      <c r="AC1798" s="528"/>
      <c r="AD1798" s="528"/>
      <c r="AE1798" s="528"/>
      <c r="AF1798" s="528"/>
      <c r="AG1798" s="528"/>
      <c r="AH1798" s="528"/>
      <c r="AI1798" s="529" t="s">
        <v>2538</v>
      </c>
      <c r="AJ1798" s="529" t="s">
        <v>2538</v>
      </c>
      <c r="AK1798" s="523" t="s">
        <v>5368</v>
      </c>
      <c r="AL1798" s="523" t="s">
        <v>5365</v>
      </c>
    </row>
    <row r="1799" spans="1:38">
      <c r="A1799" s="518" t="str">
        <f t="shared" si="27"/>
        <v xml:space="preserve">A04BA277-00001 Finishing Work Furniture Installation Office Partition        </v>
      </c>
      <c r="B1799" s="523" t="s">
        <v>5369</v>
      </c>
      <c r="C1799" s="523"/>
      <c r="D1799" s="524" t="s">
        <v>3559</v>
      </c>
      <c r="E1799" s="525" t="s">
        <v>3560</v>
      </c>
      <c r="F1799" s="524" t="s">
        <v>4360</v>
      </c>
      <c r="G1799" s="525" t="s">
        <v>5272</v>
      </c>
      <c r="H1799" s="524" t="s">
        <v>5370</v>
      </c>
      <c r="I1799" s="525" t="s">
        <v>5371</v>
      </c>
      <c r="J1799" s="524" t="s">
        <v>1924</v>
      </c>
      <c r="K1799" s="527"/>
      <c r="L1799" s="524" t="s">
        <v>1924</v>
      </c>
      <c r="M1799" s="527"/>
      <c r="N1799" s="524" t="s">
        <v>1924</v>
      </c>
      <c r="O1799" s="527"/>
      <c r="P1799" s="524" t="s">
        <v>1924</v>
      </c>
      <c r="Q1799" s="527"/>
      <c r="R1799" s="524" t="s">
        <v>1924</v>
      </c>
      <c r="S1799" s="527"/>
      <c r="T1799" s="524" t="s">
        <v>1924</v>
      </c>
      <c r="U1799" s="527" t="s">
        <v>1924</v>
      </c>
      <c r="V1799" s="524" t="s">
        <v>1924</v>
      </c>
      <c r="W1799" s="527"/>
      <c r="X1799" s="524" t="s">
        <v>1924</v>
      </c>
      <c r="Y1799" s="527"/>
      <c r="Z1799" s="528"/>
      <c r="AA1799" s="528" t="s">
        <v>1924</v>
      </c>
      <c r="AB1799" s="528"/>
      <c r="AC1799" s="528"/>
      <c r="AD1799" s="528"/>
      <c r="AE1799" s="528"/>
      <c r="AF1799" s="528"/>
      <c r="AG1799" s="528"/>
      <c r="AH1799" s="528"/>
      <c r="AI1799" s="529" t="s">
        <v>5359</v>
      </c>
      <c r="AJ1799" s="529" t="s">
        <v>5359</v>
      </c>
      <c r="AK1799" s="523" t="s">
        <v>5372</v>
      </c>
      <c r="AL1799" s="523" t="s">
        <v>5369</v>
      </c>
    </row>
    <row r="1800" spans="1:38">
      <c r="A1800" s="518" t="str">
        <f t="shared" ref="A1800:A1863" si="28">B1800&amp;" "&amp;E1800&amp;" "&amp;G1800&amp;" "&amp;I1800&amp;" "&amp;K1800&amp;" "&amp;M1800&amp;" "&amp;O1800&amp;" "&amp;Q1800&amp;" "&amp;S1800&amp;" "&amp;U1800&amp;" "&amp;W1800&amp;" "&amp;Y1800</f>
        <v xml:space="preserve">A04BA278-00001 Finishing Work Furniture Installation Printer Table        </v>
      </c>
      <c r="B1800" s="523" t="s">
        <v>5373</v>
      </c>
      <c r="C1800" s="523"/>
      <c r="D1800" s="524" t="s">
        <v>3559</v>
      </c>
      <c r="E1800" s="525" t="s">
        <v>3560</v>
      </c>
      <c r="F1800" s="524" t="s">
        <v>4360</v>
      </c>
      <c r="G1800" s="525" t="s">
        <v>5272</v>
      </c>
      <c r="H1800" s="524" t="s">
        <v>5374</v>
      </c>
      <c r="I1800" s="525" t="s">
        <v>5375</v>
      </c>
      <c r="J1800" s="524" t="s">
        <v>1924</v>
      </c>
      <c r="K1800" s="527"/>
      <c r="L1800" s="524" t="s">
        <v>1924</v>
      </c>
      <c r="M1800" s="527"/>
      <c r="N1800" s="524" t="s">
        <v>1924</v>
      </c>
      <c r="O1800" s="527"/>
      <c r="P1800" s="524" t="s">
        <v>1924</v>
      </c>
      <c r="Q1800" s="527"/>
      <c r="R1800" s="524" t="s">
        <v>1924</v>
      </c>
      <c r="S1800" s="527"/>
      <c r="T1800" s="524" t="s">
        <v>1924</v>
      </c>
      <c r="U1800" s="527" t="s">
        <v>1924</v>
      </c>
      <c r="V1800" s="524" t="s">
        <v>1924</v>
      </c>
      <c r="W1800" s="527"/>
      <c r="X1800" s="524" t="s">
        <v>1924</v>
      </c>
      <c r="Y1800" s="527"/>
      <c r="Z1800" s="528"/>
      <c r="AA1800" s="528" t="s">
        <v>1924</v>
      </c>
      <c r="AB1800" s="528"/>
      <c r="AC1800" s="528"/>
      <c r="AD1800" s="528"/>
      <c r="AE1800" s="528"/>
      <c r="AF1800" s="528"/>
      <c r="AG1800" s="528"/>
      <c r="AH1800" s="528"/>
      <c r="AI1800" s="529" t="s">
        <v>2538</v>
      </c>
      <c r="AJ1800" s="529" t="s">
        <v>2538</v>
      </c>
      <c r="AK1800" s="523" t="s">
        <v>5376</v>
      </c>
      <c r="AL1800" s="523" t="s">
        <v>5373</v>
      </c>
    </row>
    <row r="1801" spans="1:38">
      <c r="A1801" s="518" t="str">
        <f t="shared" si="28"/>
        <v xml:space="preserve">A04BA279-00001 Finishing Work Furniture Installation Quartz Clock        </v>
      </c>
      <c r="B1801" s="523" t="s">
        <v>5377</v>
      </c>
      <c r="C1801" s="523"/>
      <c r="D1801" s="524" t="s">
        <v>3559</v>
      </c>
      <c r="E1801" s="525" t="s">
        <v>3560</v>
      </c>
      <c r="F1801" s="524" t="s">
        <v>4360</v>
      </c>
      <c r="G1801" s="525" t="s">
        <v>5272</v>
      </c>
      <c r="H1801" s="524" t="s">
        <v>5378</v>
      </c>
      <c r="I1801" s="525" t="s">
        <v>5379</v>
      </c>
      <c r="J1801" s="524" t="s">
        <v>1924</v>
      </c>
      <c r="K1801" s="527"/>
      <c r="L1801" s="524" t="s">
        <v>1924</v>
      </c>
      <c r="M1801" s="527"/>
      <c r="N1801" s="524" t="s">
        <v>1924</v>
      </c>
      <c r="O1801" s="527"/>
      <c r="P1801" s="524" t="s">
        <v>1924</v>
      </c>
      <c r="Q1801" s="527"/>
      <c r="R1801" s="524" t="s">
        <v>1924</v>
      </c>
      <c r="S1801" s="527"/>
      <c r="T1801" s="524" t="s">
        <v>1924</v>
      </c>
      <c r="U1801" s="527" t="s">
        <v>1924</v>
      </c>
      <c r="V1801" s="524" t="s">
        <v>1924</v>
      </c>
      <c r="W1801" s="527"/>
      <c r="X1801" s="524" t="s">
        <v>1924</v>
      </c>
      <c r="Y1801" s="527" t="s">
        <v>1924</v>
      </c>
      <c r="Z1801" s="528"/>
      <c r="AA1801" s="528" t="s">
        <v>1924</v>
      </c>
      <c r="AB1801" s="528"/>
      <c r="AC1801" s="528"/>
      <c r="AD1801" s="528"/>
      <c r="AE1801" s="528"/>
      <c r="AF1801" s="528"/>
      <c r="AG1801" s="528"/>
      <c r="AH1801" s="528"/>
      <c r="AI1801" s="529" t="s">
        <v>2538</v>
      </c>
      <c r="AJ1801" s="529" t="s">
        <v>2538</v>
      </c>
      <c r="AK1801" s="523" t="s">
        <v>5380</v>
      </c>
      <c r="AL1801" s="523" t="s">
        <v>5377</v>
      </c>
    </row>
    <row r="1802" spans="1:38">
      <c r="A1802" s="518" t="str">
        <f t="shared" si="28"/>
        <v xml:space="preserve">A04BA280-00001 Finishing Work Furniture Installation Reception Counter        </v>
      </c>
      <c r="B1802" s="523" t="s">
        <v>5381</v>
      </c>
      <c r="C1802" s="523"/>
      <c r="D1802" s="524" t="s">
        <v>3559</v>
      </c>
      <c r="E1802" s="525" t="s">
        <v>3560</v>
      </c>
      <c r="F1802" s="524" t="s">
        <v>4360</v>
      </c>
      <c r="G1802" s="525" t="s">
        <v>5272</v>
      </c>
      <c r="H1802" s="524" t="s">
        <v>5382</v>
      </c>
      <c r="I1802" s="525" t="s">
        <v>5383</v>
      </c>
      <c r="J1802" s="524" t="s">
        <v>1924</v>
      </c>
      <c r="K1802" s="527"/>
      <c r="L1802" s="524" t="s">
        <v>1924</v>
      </c>
      <c r="M1802" s="527"/>
      <c r="N1802" s="524" t="s">
        <v>1924</v>
      </c>
      <c r="O1802" s="527"/>
      <c r="P1802" s="524" t="s">
        <v>1924</v>
      </c>
      <c r="Q1802" s="527"/>
      <c r="R1802" s="524" t="s">
        <v>1924</v>
      </c>
      <c r="S1802" s="527"/>
      <c r="T1802" s="524" t="s">
        <v>1924</v>
      </c>
      <c r="U1802" s="527" t="s">
        <v>1924</v>
      </c>
      <c r="V1802" s="524" t="s">
        <v>1924</v>
      </c>
      <c r="W1802" s="527"/>
      <c r="X1802" s="524" t="s">
        <v>1924</v>
      </c>
      <c r="Y1802" s="527"/>
      <c r="Z1802" s="528"/>
      <c r="AA1802" s="528" t="s">
        <v>1924</v>
      </c>
      <c r="AB1802" s="528"/>
      <c r="AC1802" s="528"/>
      <c r="AD1802" s="528"/>
      <c r="AE1802" s="528"/>
      <c r="AF1802" s="528"/>
      <c r="AG1802" s="528"/>
      <c r="AH1802" s="528"/>
      <c r="AI1802" s="529" t="s">
        <v>2538</v>
      </c>
      <c r="AJ1802" s="529" t="s">
        <v>2538</v>
      </c>
      <c r="AK1802" s="523" t="s">
        <v>5384</v>
      </c>
      <c r="AL1802" s="523" t="s">
        <v>5381</v>
      </c>
    </row>
    <row r="1803" spans="1:38">
      <c r="A1803" s="518" t="str">
        <f t="shared" si="28"/>
        <v xml:space="preserve">A04BA281-00001 Finishing Work Furniture Installation Refrigerator        </v>
      </c>
      <c r="B1803" s="523" t="s">
        <v>5385</v>
      </c>
      <c r="C1803" s="523"/>
      <c r="D1803" s="524" t="s">
        <v>3559</v>
      </c>
      <c r="E1803" s="525" t="s">
        <v>3560</v>
      </c>
      <c r="F1803" s="524" t="s">
        <v>4360</v>
      </c>
      <c r="G1803" s="525" t="s">
        <v>5272</v>
      </c>
      <c r="H1803" s="524" t="s">
        <v>5386</v>
      </c>
      <c r="I1803" s="525" t="s">
        <v>5387</v>
      </c>
      <c r="J1803" s="524" t="s">
        <v>1924</v>
      </c>
      <c r="K1803" s="527"/>
      <c r="L1803" s="524" t="s">
        <v>1924</v>
      </c>
      <c r="M1803" s="527"/>
      <c r="N1803" s="524" t="s">
        <v>1924</v>
      </c>
      <c r="O1803" s="527"/>
      <c r="P1803" s="524" t="s">
        <v>1924</v>
      </c>
      <c r="Q1803" s="527"/>
      <c r="R1803" s="524" t="s">
        <v>1924</v>
      </c>
      <c r="S1803" s="527"/>
      <c r="T1803" s="524" t="s">
        <v>1924</v>
      </c>
      <c r="U1803" s="527" t="s">
        <v>1924</v>
      </c>
      <c r="V1803" s="524" t="s">
        <v>1924</v>
      </c>
      <c r="W1803" s="527"/>
      <c r="X1803" s="524" t="s">
        <v>1924</v>
      </c>
      <c r="Y1803" s="527" t="s">
        <v>1924</v>
      </c>
      <c r="Z1803" s="528"/>
      <c r="AA1803" s="528" t="s">
        <v>1924</v>
      </c>
      <c r="AB1803" s="528"/>
      <c r="AC1803" s="528"/>
      <c r="AD1803" s="528"/>
      <c r="AE1803" s="528"/>
      <c r="AF1803" s="528"/>
      <c r="AG1803" s="528"/>
      <c r="AH1803" s="528"/>
      <c r="AI1803" s="529" t="s">
        <v>2538</v>
      </c>
      <c r="AJ1803" s="529" t="s">
        <v>2538</v>
      </c>
      <c r="AK1803" s="523" t="s">
        <v>5388</v>
      </c>
      <c r="AL1803" s="523" t="s">
        <v>5385</v>
      </c>
    </row>
    <row r="1804" spans="1:38">
      <c r="A1804" s="518" t="str">
        <f t="shared" si="28"/>
        <v xml:space="preserve">A04BA282-00001 Finishing Work Furniture Installation Side Chair        </v>
      </c>
      <c r="B1804" s="523" t="s">
        <v>5389</v>
      </c>
      <c r="C1804" s="523"/>
      <c r="D1804" s="524" t="s">
        <v>3559</v>
      </c>
      <c r="E1804" s="525" t="s">
        <v>3560</v>
      </c>
      <c r="F1804" s="524" t="s">
        <v>4360</v>
      </c>
      <c r="G1804" s="525" t="s">
        <v>5272</v>
      </c>
      <c r="H1804" s="524" t="s">
        <v>5390</v>
      </c>
      <c r="I1804" s="525" t="s">
        <v>5391</v>
      </c>
      <c r="J1804" s="524" t="s">
        <v>1924</v>
      </c>
      <c r="K1804" s="527"/>
      <c r="L1804" s="524" t="s">
        <v>1924</v>
      </c>
      <c r="M1804" s="527"/>
      <c r="N1804" s="524" t="s">
        <v>1924</v>
      </c>
      <c r="O1804" s="527"/>
      <c r="P1804" s="524" t="s">
        <v>1924</v>
      </c>
      <c r="Q1804" s="527"/>
      <c r="R1804" s="524" t="s">
        <v>1924</v>
      </c>
      <c r="S1804" s="527"/>
      <c r="T1804" s="524" t="s">
        <v>1924</v>
      </c>
      <c r="U1804" s="527" t="s">
        <v>1924</v>
      </c>
      <c r="V1804" s="524" t="s">
        <v>1924</v>
      </c>
      <c r="W1804" s="527"/>
      <c r="X1804" s="524" t="s">
        <v>1924</v>
      </c>
      <c r="Y1804" s="527"/>
      <c r="Z1804" s="528"/>
      <c r="AA1804" s="528" t="s">
        <v>1924</v>
      </c>
      <c r="AB1804" s="528"/>
      <c r="AC1804" s="528"/>
      <c r="AD1804" s="528"/>
      <c r="AE1804" s="528"/>
      <c r="AF1804" s="528"/>
      <c r="AG1804" s="528"/>
      <c r="AH1804" s="528"/>
      <c r="AI1804" s="529" t="s">
        <v>2538</v>
      </c>
      <c r="AJ1804" s="529" t="s">
        <v>2538</v>
      </c>
      <c r="AK1804" s="523" t="s">
        <v>5392</v>
      </c>
      <c r="AL1804" s="523" t="s">
        <v>5389</v>
      </c>
    </row>
    <row r="1805" spans="1:38">
      <c r="A1805" s="518" t="str">
        <f t="shared" si="28"/>
        <v xml:space="preserve">A04BA283-00001 Finishing Work Furniture Installation Sofa        </v>
      </c>
      <c r="B1805" s="523" t="s">
        <v>5393</v>
      </c>
      <c r="C1805" s="523"/>
      <c r="D1805" s="524" t="s">
        <v>3559</v>
      </c>
      <c r="E1805" s="525" t="s">
        <v>3560</v>
      </c>
      <c r="F1805" s="524" t="s">
        <v>4360</v>
      </c>
      <c r="G1805" s="525" t="s">
        <v>5272</v>
      </c>
      <c r="H1805" s="524" t="s">
        <v>5394</v>
      </c>
      <c r="I1805" s="525" t="s">
        <v>5395</v>
      </c>
      <c r="J1805" s="524" t="s">
        <v>1924</v>
      </c>
      <c r="K1805" s="527"/>
      <c r="L1805" s="524" t="s">
        <v>1924</v>
      </c>
      <c r="M1805" s="527"/>
      <c r="N1805" s="524" t="s">
        <v>1924</v>
      </c>
      <c r="O1805" s="527"/>
      <c r="P1805" s="524" t="s">
        <v>1924</v>
      </c>
      <c r="Q1805" s="527"/>
      <c r="R1805" s="524" t="s">
        <v>1924</v>
      </c>
      <c r="S1805" s="527"/>
      <c r="T1805" s="524" t="s">
        <v>1924</v>
      </c>
      <c r="U1805" s="527" t="s">
        <v>1924</v>
      </c>
      <c r="V1805" s="524" t="s">
        <v>1924</v>
      </c>
      <c r="W1805" s="527"/>
      <c r="X1805" s="524" t="s">
        <v>1924</v>
      </c>
      <c r="Y1805" s="527"/>
      <c r="Z1805" s="528"/>
      <c r="AA1805" s="528" t="s">
        <v>1924</v>
      </c>
      <c r="AB1805" s="528"/>
      <c r="AC1805" s="528"/>
      <c r="AD1805" s="528"/>
      <c r="AE1805" s="528"/>
      <c r="AF1805" s="528"/>
      <c r="AG1805" s="528"/>
      <c r="AH1805" s="528"/>
      <c r="AI1805" s="529" t="s">
        <v>2538</v>
      </c>
      <c r="AJ1805" s="529" t="s">
        <v>2538</v>
      </c>
      <c r="AK1805" s="523" t="s">
        <v>5396</v>
      </c>
      <c r="AL1805" s="523" t="s">
        <v>5393</v>
      </c>
    </row>
    <row r="1806" spans="1:38">
      <c r="A1806" s="518" t="str">
        <f t="shared" si="28"/>
        <v xml:space="preserve">A04BA284-00001 Finishing Work Furniture Installation Storage Cabinets(Bookcase)        </v>
      </c>
      <c r="B1806" s="523" t="s">
        <v>5397</v>
      </c>
      <c r="C1806" s="523"/>
      <c r="D1806" s="524" t="s">
        <v>3559</v>
      </c>
      <c r="E1806" s="525" t="s">
        <v>3560</v>
      </c>
      <c r="F1806" s="524" t="s">
        <v>4360</v>
      </c>
      <c r="G1806" s="525" t="s">
        <v>5272</v>
      </c>
      <c r="H1806" s="524" t="s">
        <v>5398</v>
      </c>
      <c r="I1806" s="525" t="s">
        <v>5399</v>
      </c>
      <c r="J1806" s="524" t="s">
        <v>1924</v>
      </c>
      <c r="K1806" s="527"/>
      <c r="L1806" s="524" t="s">
        <v>1924</v>
      </c>
      <c r="M1806" s="527"/>
      <c r="N1806" s="524" t="s">
        <v>1924</v>
      </c>
      <c r="O1806" s="527"/>
      <c r="P1806" s="524" t="s">
        <v>1924</v>
      </c>
      <c r="Q1806" s="527"/>
      <c r="R1806" s="524" t="s">
        <v>1924</v>
      </c>
      <c r="S1806" s="527"/>
      <c r="T1806" s="524" t="s">
        <v>1924</v>
      </c>
      <c r="U1806" s="527" t="s">
        <v>1924</v>
      </c>
      <c r="V1806" s="524" t="s">
        <v>1924</v>
      </c>
      <c r="W1806" s="527"/>
      <c r="X1806" s="524" t="s">
        <v>1924</v>
      </c>
      <c r="Y1806" s="527"/>
      <c r="Z1806" s="528"/>
      <c r="AA1806" s="528" t="s">
        <v>1924</v>
      </c>
      <c r="AB1806" s="528"/>
      <c r="AC1806" s="528"/>
      <c r="AD1806" s="528"/>
      <c r="AE1806" s="528"/>
      <c r="AF1806" s="528"/>
      <c r="AG1806" s="528"/>
      <c r="AH1806" s="528"/>
      <c r="AI1806" s="529" t="s">
        <v>2538</v>
      </c>
      <c r="AJ1806" s="529" t="s">
        <v>2538</v>
      </c>
      <c r="AK1806" s="523" t="s">
        <v>5400</v>
      </c>
      <c r="AL1806" s="523" t="s">
        <v>5397</v>
      </c>
    </row>
    <row r="1807" spans="1:38">
      <c r="A1807" s="518" t="str">
        <f t="shared" si="28"/>
        <v xml:space="preserve">A04BA285-00001 Finishing Work Furniture Installation Strip Curtain        </v>
      </c>
      <c r="B1807" s="523" t="s">
        <v>5401</v>
      </c>
      <c r="C1807" s="523"/>
      <c r="D1807" s="524" t="s">
        <v>3559</v>
      </c>
      <c r="E1807" s="525" t="s">
        <v>3560</v>
      </c>
      <c r="F1807" s="524" t="s">
        <v>4360</v>
      </c>
      <c r="G1807" s="525" t="s">
        <v>5272</v>
      </c>
      <c r="H1807" s="524" t="s">
        <v>5402</v>
      </c>
      <c r="I1807" s="525" t="s">
        <v>5403</v>
      </c>
      <c r="J1807" s="524" t="s">
        <v>1924</v>
      </c>
      <c r="K1807" s="527"/>
      <c r="L1807" s="524" t="s">
        <v>1924</v>
      </c>
      <c r="M1807" s="527"/>
      <c r="N1807" s="524" t="s">
        <v>1924</v>
      </c>
      <c r="O1807" s="527"/>
      <c r="P1807" s="524" t="s">
        <v>1924</v>
      </c>
      <c r="Q1807" s="527"/>
      <c r="R1807" s="524" t="s">
        <v>1924</v>
      </c>
      <c r="S1807" s="527"/>
      <c r="T1807" s="524" t="s">
        <v>1924</v>
      </c>
      <c r="U1807" s="527" t="s">
        <v>1924</v>
      </c>
      <c r="V1807" s="524" t="s">
        <v>1924</v>
      </c>
      <c r="W1807" s="527"/>
      <c r="X1807" s="524" t="s">
        <v>1924</v>
      </c>
      <c r="Y1807" s="527"/>
      <c r="Z1807" s="528"/>
      <c r="AA1807" s="528" t="s">
        <v>1924</v>
      </c>
      <c r="AB1807" s="528"/>
      <c r="AC1807" s="528"/>
      <c r="AD1807" s="528"/>
      <c r="AE1807" s="528"/>
      <c r="AF1807" s="528"/>
      <c r="AG1807" s="528"/>
      <c r="AH1807" s="528"/>
      <c r="AI1807" s="529" t="s">
        <v>2538</v>
      </c>
      <c r="AJ1807" s="529" t="s">
        <v>2538</v>
      </c>
      <c r="AK1807" s="523" t="s">
        <v>5404</v>
      </c>
      <c r="AL1807" s="523" t="s">
        <v>5401</v>
      </c>
    </row>
    <row r="1808" spans="1:38">
      <c r="A1808" s="518" t="str">
        <f t="shared" si="28"/>
        <v xml:space="preserve">A04BA286-00001 Finishing Work Furniture Installation Table        </v>
      </c>
      <c r="B1808" s="523" t="s">
        <v>5405</v>
      </c>
      <c r="C1808" s="523"/>
      <c r="D1808" s="524" t="s">
        <v>3559</v>
      </c>
      <c r="E1808" s="525" t="s">
        <v>3560</v>
      </c>
      <c r="F1808" s="524" t="s">
        <v>4360</v>
      </c>
      <c r="G1808" s="525" t="s">
        <v>5272</v>
      </c>
      <c r="H1808" s="524" t="s">
        <v>5406</v>
      </c>
      <c r="I1808" s="525" t="s">
        <v>5407</v>
      </c>
      <c r="J1808" s="524" t="s">
        <v>1924</v>
      </c>
      <c r="K1808" s="527"/>
      <c r="L1808" s="524" t="s">
        <v>1924</v>
      </c>
      <c r="M1808" s="527"/>
      <c r="N1808" s="524" t="s">
        <v>1924</v>
      </c>
      <c r="O1808" s="527"/>
      <c r="P1808" s="524" t="s">
        <v>1924</v>
      </c>
      <c r="Q1808" s="527"/>
      <c r="R1808" s="524" t="s">
        <v>1924</v>
      </c>
      <c r="S1808" s="527"/>
      <c r="T1808" s="524" t="s">
        <v>1924</v>
      </c>
      <c r="U1808" s="527" t="s">
        <v>1924</v>
      </c>
      <c r="V1808" s="524" t="s">
        <v>1924</v>
      </c>
      <c r="W1808" s="527"/>
      <c r="X1808" s="524" t="s">
        <v>1924</v>
      </c>
      <c r="Y1808" s="527"/>
      <c r="Z1808" s="528"/>
      <c r="AA1808" s="528" t="s">
        <v>1924</v>
      </c>
      <c r="AB1808" s="528"/>
      <c r="AC1808" s="528"/>
      <c r="AD1808" s="528"/>
      <c r="AE1808" s="528"/>
      <c r="AF1808" s="528"/>
      <c r="AG1808" s="528"/>
      <c r="AH1808" s="528"/>
      <c r="AI1808" s="529" t="s">
        <v>2538</v>
      </c>
      <c r="AJ1808" s="529" t="s">
        <v>2538</v>
      </c>
      <c r="AK1808" s="523" t="s">
        <v>5408</v>
      </c>
      <c r="AL1808" s="523" t="s">
        <v>5405</v>
      </c>
    </row>
    <row r="1809" spans="1:38">
      <c r="A1809" s="518" t="str">
        <f t="shared" si="28"/>
        <v xml:space="preserve">A04BA287-00001 Finishing Work Furniture Installation Tall Storage Cupboard        </v>
      </c>
      <c r="B1809" s="523" t="s">
        <v>5409</v>
      </c>
      <c r="C1809" s="523"/>
      <c r="D1809" s="524" t="s">
        <v>3559</v>
      </c>
      <c r="E1809" s="525" t="s">
        <v>3560</v>
      </c>
      <c r="F1809" s="524" t="s">
        <v>4360</v>
      </c>
      <c r="G1809" s="525" t="s">
        <v>5272</v>
      </c>
      <c r="H1809" s="524" t="s">
        <v>5410</v>
      </c>
      <c r="I1809" s="525" t="s">
        <v>5411</v>
      </c>
      <c r="J1809" s="524" t="s">
        <v>1924</v>
      </c>
      <c r="K1809" s="527"/>
      <c r="L1809" s="524" t="s">
        <v>1924</v>
      </c>
      <c r="M1809" s="527"/>
      <c r="N1809" s="524" t="s">
        <v>1924</v>
      </c>
      <c r="O1809" s="527"/>
      <c r="P1809" s="524" t="s">
        <v>1924</v>
      </c>
      <c r="Q1809" s="527"/>
      <c r="R1809" s="524" t="s">
        <v>1924</v>
      </c>
      <c r="S1809" s="527"/>
      <c r="T1809" s="524" t="s">
        <v>1924</v>
      </c>
      <c r="U1809" s="527" t="s">
        <v>1924</v>
      </c>
      <c r="V1809" s="524" t="s">
        <v>1924</v>
      </c>
      <c r="W1809" s="527"/>
      <c r="X1809" s="524" t="s">
        <v>1924</v>
      </c>
      <c r="Y1809" s="527"/>
      <c r="Z1809" s="528"/>
      <c r="AA1809" s="528" t="s">
        <v>1924</v>
      </c>
      <c r="AB1809" s="528"/>
      <c r="AC1809" s="528"/>
      <c r="AD1809" s="528"/>
      <c r="AE1809" s="528"/>
      <c r="AF1809" s="528"/>
      <c r="AG1809" s="528"/>
      <c r="AH1809" s="528"/>
      <c r="AI1809" s="529" t="s">
        <v>2538</v>
      </c>
      <c r="AJ1809" s="529" t="s">
        <v>2538</v>
      </c>
      <c r="AK1809" s="523" t="s">
        <v>5412</v>
      </c>
      <c r="AL1809" s="523" t="s">
        <v>5409</v>
      </c>
    </row>
    <row r="1810" spans="1:38">
      <c r="A1810" s="518" t="str">
        <f t="shared" si="28"/>
        <v xml:space="preserve">A04BA288-00001 Finishing Work Furniture Installation Umbrella's Holder        </v>
      </c>
      <c r="B1810" s="523" t="s">
        <v>5413</v>
      </c>
      <c r="C1810" s="523"/>
      <c r="D1810" s="524" t="s">
        <v>3559</v>
      </c>
      <c r="E1810" s="525" t="s">
        <v>3560</v>
      </c>
      <c r="F1810" s="524" t="s">
        <v>4360</v>
      </c>
      <c r="G1810" s="525" t="s">
        <v>5272</v>
      </c>
      <c r="H1810" s="524" t="s">
        <v>5414</v>
      </c>
      <c r="I1810" s="525" t="s">
        <v>5415</v>
      </c>
      <c r="J1810" s="524" t="s">
        <v>1924</v>
      </c>
      <c r="K1810" s="527"/>
      <c r="L1810" s="524" t="s">
        <v>1924</v>
      </c>
      <c r="M1810" s="527"/>
      <c r="N1810" s="524" t="s">
        <v>1924</v>
      </c>
      <c r="O1810" s="527"/>
      <c r="P1810" s="524" t="s">
        <v>1924</v>
      </c>
      <c r="Q1810" s="527"/>
      <c r="R1810" s="524" t="s">
        <v>1924</v>
      </c>
      <c r="S1810" s="527"/>
      <c r="T1810" s="524" t="s">
        <v>1924</v>
      </c>
      <c r="U1810" s="527" t="s">
        <v>1924</v>
      </c>
      <c r="V1810" s="524" t="s">
        <v>1924</v>
      </c>
      <c r="W1810" s="527"/>
      <c r="X1810" s="524" t="s">
        <v>1924</v>
      </c>
      <c r="Y1810" s="527" t="s">
        <v>1924</v>
      </c>
      <c r="Z1810" s="528"/>
      <c r="AA1810" s="528" t="s">
        <v>1924</v>
      </c>
      <c r="AB1810" s="528"/>
      <c r="AC1810" s="528"/>
      <c r="AD1810" s="528"/>
      <c r="AE1810" s="528"/>
      <c r="AF1810" s="528"/>
      <c r="AG1810" s="528"/>
      <c r="AH1810" s="528"/>
      <c r="AI1810" s="529" t="s">
        <v>2538</v>
      </c>
      <c r="AJ1810" s="529" t="s">
        <v>2538</v>
      </c>
      <c r="AK1810" s="523" t="s">
        <v>5416</v>
      </c>
      <c r="AL1810" s="523" t="s">
        <v>5413</v>
      </c>
    </row>
    <row r="1811" spans="1:38">
      <c r="A1811" s="518" t="str">
        <f t="shared" si="28"/>
        <v xml:space="preserve">A04BA289-00001 Finishing Work Furniture Installation Visitors Chairs        </v>
      </c>
      <c r="B1811" s="523" t="s">
        <v>5417</v>
      </c>
      <c r="C1811" s="523"/>
      <c r="D1811" s="524" t="s">
        <v>3559</v>
      </c>
      <c r="E1811" s="525" t="s">
        <v>3560</v>
      </c>
      <c r="F1811" s="524" t="s">
        <v>4360</v>
      </c>
      <c r="G1811" s="525" t="s">
        <v>5272</v>
      </c>
      <c r="H1811" s="524" t="s">
        <v>5418</v>
      </c>
      <c r="I1811" s="525" t="s">
        <v>5419</v>
      </c>
      <c r="J1811" s="524" t="s">
        <v>1924</v>
      </c>
      <c r="K1811" s="527"/>
      <c r="L1811" s="524" t="s">
        <v>1924</v>
      </c>
      <c r="M1811" s="527"/>
      <c r="N1811" s="524" t="s">
        <v>1924</v>
      </c>
      <c r="O1811" s="527"/>
      <c r="P1811" s="524" t="s">
        <v>1924</v>
      </c>
      <c r="Q1811" s="527"/>
      <c r="R1811" s="524" t="s">
        <v>1924</v>
      </c>
      <c r="S1811" s="527"/>
      <c r="T1811" s="524" t="s">
        <v>1924</v>
      </c>
      <c r="U1811" s="527" t="s">
        <v>1924</v>
      </c>
      <c r="V1811" s="524" t="s">
        <v>1924</v>
      </c>
      <c r="W1811" s="527"/>
      <c r="X1811" s="524" t="s">
        <v>1924</v>
      </c>
      <c r="Y1811" s="527"/>
      <c r="Z1811" s="528"/>
      <c r="AA1811" s="528" t="s">
        <v>1924</v>
      </c>
      <c r="AB1811" s="528"/>
      <c r="AC1811" s="528"/>
      <c r="AD1811" s="528"/>
      <c r="AE1811" s="528"/>
      <c r="AF1811" s="528"/>
      <c r="AG1811" s="528"/>
      <c r="AH1811" s="528"/>
      <c r="AI1811" s="529" t="s">
        <v>2538</v>
      </c>
      <c r="AJ1811" s="529" t="s">
        <v>2538</v>
      </c>
      <c r="AK1811" s="523" t="s">
        <v>5420</v>
      </c>
      <c r="AL1811" s="523" t="s">
        <v>5417</v>
      </c>
    </row>
    <row r="1812" spans="1:38">
      <c r="A1812" s="518" t="str">
        <f t="shared" si="28"/>
        <v xml:space="preserve">A04BA290-00001 Finishing Work Furniture Installation Wall Cupboard        </v>
      </c>
      <c r="B1812" s="523" t="s">
        <v>5421</v>
      </c>
      <c r="C1812" s="523"/>
      <c r="D1812" s="524" t="s">
        <v>3559</v>
      </c>
      <c r="E1812" s="525" t="s">
        <v>3560</v>
      </c>
      <c r="F1812" s="524" t="s">
        <v>4360</v>
      </c>
      <c r="G1812" s="525" t="s">
        <v>5272</v>
      </c>
      <c r="H1812" s="524" t="s">
        <v>5422</v>
      </c>
      <c r="I1812" s="525" t="s">
        <v>5423</v>
      </c>
      <c r="J1812" s="524" t="s">
        <v>1924</v>
      </c>
      <c r="K1812" s="527"/>
      <c r="L1812" s="524" t="s">
        <v>1924</v>
      </c>
      <c r="M1812" s="527"/>
      <c r="N1812" s="524" t="s">
        <v>1924</v>
      </c>
      <c r="O1812" s="527"/>
      <c r="P1812" s="524" t="s">
        <v>1924</v>
      </c>
      <c r="Q1812" s="527"/>
      <c r="R1812" s="524" t="s">
        <v>1924</v>
      </c>
      <c r="S1812" s="527"/>
      <c r="T1812" s="524" t="s">
        <v>1924</v>
      </c>
      <c r="U1812" s="527" t="s">
        <v>1924</v>
      </c>
      <c r="V1812" s="524" t="s">
        <v>1924</v>
      </c>
      <c r="W1812" s="527"/>
      <c r="X1812" s="524" t="s">
        <v>1924</v>
      </c>
      <c r="Y1812" s="527"/>
      <c r="Z1812" s="528"/>
      <c r="AA1812" s="528" t="s">
        <v>1924</v>
      </c>
      <c r="AB1812" s="528"/>
      <c r="AC1812" s="528"/>
      <c r="AD1812" s="528"/>
      <c r="AE1812" s="528"/>
      <c r="AF1812" s="528"/>
      <c r="AG1812" s="528"/>
      <c r="AH1812" s="528"/>
      <c r="AI1812" s="529" t="s">
        <v>2538</v>
      </c>
      <c r="AJ1812" s="529" t="s">
        <v>2538</v>
      </c>
      <c r="AK1812" s="523" t="s">
        <v>5424</v>
      </c>
      <c r="AL1812" s="523" t="s">
        <v>5421</v>
      </c>
    </row>
    <row r="1813" spans="1:38">
      <c r="A1813" s="518" t="str">
        <f t="shared" si="28"/>
        <v xml:space="preserve">A04BA291-00001 Finishing Work Furniture Installation Washing Unit        </v>
      </c>
      <c r="B1813" s="523" t="s">
        <v>5425</v>
      </c>
      <c r="C1813" s="523"/>
      <c r="D1813" s="524" t="s">
        <v>3559</v>
      </c>
      <c r="E1813" s="525" t="s">
        <v>3560</v>
      </c>
      <c r="F1813" s="524" t="s">
        <v>4360</v>
      </c>
      <c r="G1813" s="525" t="s">
        <v>5272</v>
      </c>
      <c r="H1813" s="524" t="s">
        <v>5426</v>
      </c>
      <c r="I1813" s="525" t="s">
        <v>5427</v>
      </c>
      <c r="J1813" s="524" t="s">
        <v>1924</v>
      </c>
      <c r="K1813" s="527"/>
      <c r="L1813" s="524" t="s">
        <v>1924</v>
      </c>
      <c r="M1813" s="527"/>
      <c r="N1813" s="524" t="s">
        <v>1924</v>
      </c>
      <c r="O1813" s="527"/>
      <c r="P1813" s="524" t="s">
        <v>1924</v>
      </c>
      <c r="Q1813" s="527"/>
      <c r="R1813" s="524" t="s">
        <v>1924</v>
      </c>
      <c r="S1813" s="527"/>
      <c r="T1813" s="524" t="s">
        <v>1924</v>
      </c>
      <c r="U1813" s="527" t="s">
        <v>1924</v>
      </c>
      <c r="V1813" s="524" t="s">
        <v>1924</v>
      </c>
      <c r="W1813" s="527"/>
      <c r="X1813" s="524" t="s">
        <v>1924</v>
      </c>
      <c r="Y1813" s="527" t="s">
        <v>1924</v>
      </c>
      <c r="Z1813" s="528"/>
      <c r="AA1813" s="528" t="s">
        <v>1924</v>
      </c>
      <c r="AB1813" s="528"/>
      <c r="AC1813" s="528"/>
      <c r="AD1813" s="528"/>
      <c r="AE1813" s="528"/>
      <c r="AF1813" s="528"/>
      <c r="AG1813" s="528"/>
      <c r="AH1813" s="528"/>
      <c r="AI1813" s="529" t="s">
        <v>5359</v>
      </c>
      <c r="AJ1813" s="529" t="s">
        <v>5359</v>
      </c>
      <c r="AK1813" s="523" t="s">
        <v>5428</v>
      </c>
      <c r="AL1813" s="523" t="s">
        <v>5425</v>
      </c>
    </row>
    <row r="1814" spans="1:38">
      <c r="A1814" s="518" t="str">
        <f t="shared" si="28"/>
        <v xml:space="preserve">A04BA292-00001 Finishing Work Furniture Installation Water Cooler        </v>
      </c>
      <c r="B1814" s="523" t="s">
        <v>5429</v>
      </c>
      <c r="C1814" s="523"/>
      <c r="D1814" s="524" t="s">
        <v>3559</v>
      </c>
      <c r="E1814" s="525" t="s">
        <v>3560</v>
      </c>
      <c r="F1814" s="524" t="s">
        <v>4360</v>
      </c>
      <c r="G1814" s="525" t="s">
        <v>5272</v>
      </c>
      <c r="H1814" s="524" t="s">
        <v>5430</v>
      </c>
      <c r="I1814" s="525" t="s">
        <v>5431</v>
      </c>
      <c r="J1814" s="524" t="s">
        <v>1924</v>
      </c>
      <c r="K1814" s="527"/>
      <c r="L1814" s="524" t="s">
        <v>1924</v>
      </c>
      <c r="M1814" s="527"/>
      <c r="N1814" s="524" t="s">
        <v>1924</v>
      </c>
      <c r="O1814" s="527"/>
      <c r="P1814" s="524" t="s">
        <v>1924</v>
      </c>
      <c r="Q1814" s="527"/>
      <c r="R1814" s="524" t="s">
        <v>1924</v>
      </c>
      <c r="S1814" s="527"/>
      <c r="T1814" s="524" t="s">
        <v>1924</v>
      </c>
      <c r="U1814" s="527" t="s">
        <v>1924</v>
      </c>
      <c r="V1814" s="524" t="s">
        <v>1924</v>
      </c>
      <c r="W1814" s="527"/>
      <c r="X1814" s="524" t="s">
        <v>1924</v>
      </c>
      <c r="Y1814" s="527" t="s">
        <v>1924</v>
      </c>
      <c r="Z1814" s="528"/>
      <c r="AA1814" s="528" t="s">
        <v>1924</v>
      </c>
      <c r="AB1814" s="528"/>
      <c r="AC1814" s="528"/>
      <c r="AD1814" s="528"/>
      <c r="AE1814" s="528"/>
      <c r="AF1814" s="528"/>
      <c r="AG1814" s="528"/>
      <c r="AH1814" s="528"/>
      <c r="AI1814" s="529" t="s">
        <v>2538</v>
      </c>
      <c r="AJ1814" s="529" t="s">
        <v>2538</v>
      </c>
      <c r="AK1814" s="523" t="s">
        <v>5432</v>
      </c>
      <c r="AL1814" s="523" t="s">
        <v>5429</v>
      </c>
    </row>
    <row r="1815" spans="1:38">
      <c r="A1815" s="518" t="str">
        <f t="shared" si="28"/>
        <v xml:space="preserve">A04BA293-00001 Finishing Work Furniture Installation White Board        </v>
      </c>
      <c r="B1815" s="523" t="s">
        <v>5433</v>
      </c>
      <c r="C1815" s="523"/>
      <c r="D1815" s="524" t="s">
        <v>3559</v>
      </c>
      <c r="E1815" s="525" t="s">
        <v>3560</v>
      </c>
      <c r="F1815" s="524" t="s">
        <v>4360</v>
      </c>
      <c r="G1815" s="525" t="s">
        <v>5272</v>
      </c>
      <c r="H1815" s="524" t="s">
        <v>5434</v>
      </c>
      <c r="I1815" s="525" t="s">
        <v>5435</v>
      </c>
      <c r="J1815" s="524" t="s">
        <v>1924</v>
      </c>
      <c r="K1815" s="527"/>
      <c r="L1815" s="524" t="s">
        <v>1924</v>
      </c>
      <c r="M1815" s="527"/>
      <c r="N1815" s="524" t="s">
        <v>1924</v>
      </c>
      <c r="O1815" s="527"/>
      <c r="P1815" s="524" t="s">
        <v>1924</v>
      </c>
      <c r="Q1815" s="527"/>
      <c r="R1815" s="524" t="s">
        <v>1924</v>
      </c>
      <c r="S1815" s="527"/>
      <c r="T1815" s="524" t="s">
        <v>1924</v>
      </c>
      <c r="U1815" s="527" t="s">
        <v>1924</v>
      </c>
      <c r="V1815" s="524" t="s">
        <v>1924</v>
      </c>
      <c r="W1815" s="527"/>
      <c r="X1815" s="524" t="s">
        <v>1924</v>
      </c>
      <c r="Y1815" s="527"/>
      <c r="Z1815" s="528"/>
      <c r="AA1815" s="528" t="s">
        <v>1924</v>
      </c>
      <c r="AB1815" s="528"/>
      <c r="AC1815" s="528"/>
      <c r="AD1815" s="528"/>
      <c r="AE1815" s="528"/>
      <c r="AF1815" s="528"/>
      <c r="AG1815" s="528"/>
      <c r="AH1815" s="528"/>
      <c r="AI1815" s="529" t="s">
        <v>2538</v>
      </c>
      <c r="AJ1815" s="529" t="s">
        <v>2538</v>
      </c>
      <c r="AK1815" s="523" t="s">
        <v>5436</v>
      </c>
      <c r="AL1815" s="523" t="s">
        <v>5433</v>
      </c>
    </row>
    <row r="1816" spans="1:38">
      <c r="A1816" s="518" t="str">
        <f t="shared" si="28"/>
        <v xml:space="preserve">A04BA294-00001 Finishing Work Furniture Installation Rack        </v>
      </c>
      <c r="B1816" s="523" t="s">
        <v>5437</v>
      </c>
      <c r="C1816" s="523"/>
      <c r="D1816" s="524" t="s">
        <v>3559</v>
      </c>
      <c r="E1816" s="525" t="s">
        <v>3560</v>
      </c>
      <c r="F1816" s="524" t="s">
        <v>4360</v>
      </c>
      <c r="G1816" s="525" t="s">
        <v>5272</v>
      </c>
      <c r="H1816" s="524" t="s">
        <v>5438</v>
      </c>
      <c r="I1816" s="525" t="s">
        <v>5439</v>
      </c>
      <c r="J1816" s="524" t="s">
        <v>1924</v>
      </c>
      <c r="K1816" s="527"/>
      <c r="L1816" s="524" t="s">
        <v>1924</v>
      </c>
      <c r="M1816" s="527"/>
      <c r="N1816" s="524" t="s">
        <v>1924</v>
      </c>
      <c r="O1816" s="527"/>
      <c r="P1816" s="524" t="s">
        <v>1924</v>
      </c>
      <c r="Q1816" s="527"/>
      <c r="R1816" s="524" t="s">
        <v>1924</v>
      </c>
      <c r="S1816" s="527"/>
      <c r="T1816" s="524" t="s">
        <v>1924</v>
      </c>
      <c r="U1816" s="527" t="s">
        <v>1924</v>
      </c>
      <c r="V1816" s="524" t="s">
        <v>1924</v>
      </c>
      <c r="W1816" s="527"/>
      <c r="X1816" s="524" t="s">
        <v>1924</v>
      </c>
      <c r="Y1816" s="527"/>
      <c r="Z1816" s="528"/>
      <c r="AA1816" s="528" t="s">
        <v>1924</v>
      </c>
      <c r="AB1816" s="528"/>
      <c r="AC1816" s="528"/>
      <c r="AD1816" s="528"/>
      <c r="AE1816" s="528"/>
      <c r="AF1816" s="528"/>
      <c r="AG1816" s="528"/>
      <c r="AH1816" s="528"/>
      <c r="AI1816" s="529" t="s">
        <v>2538</v>
      </c>
      <c r="AJ1816" s="529" t="s">
        <v>2538</v>
      </c>
      <c r="AK1816" s="523" t="s">
        <v>5440</v>
      </c>
      <c r="AL1816" s="523" t="s">
        <v>5437</v>
      </c>
    </row>
    <row r="1817" spans="1:38">
      <c r="A1817" s="518" t="str">
        <f t="shared" si="28"/>
        <v xml:space="preserve">A04BA295-00001 Finishing Work Furniture Installation Medicine Cabinet        </v>
      </c>
      <c r="B1817" s="523" t="s">
        <v>5441</v>
      </c>
      <c r="C1817" s="523"/>
      <c r="D1817" s="524" t="s">
        <v>3559</v>
      </c>
      <c r="E1817" s="525" t="s">
        <v>3560</v>
      </c>
      <c r="F1817" s="524" t="s">
        <v>4360</v>
      </c>
      <c r="G1817" s="525" t="s">
        <v>5272</v>
      </c>
      <c r="H1817" s="524" t="s">
        <v>5442</v>
      </c>
      <c r="I1817" s="525" t="s">
        <v>5443</v>
      </c>
      <c r="J1817" s="524" t="s">
        <v>1924</v>
      </c>
      <c r="K1817" s="527"/>
      <c r="L1817" s="524" t="s">
        <v>1924</v>
      </c>
      <c r="M1817" s="527"/>
      <c r="N1817" s="524" t="s">
        <v>1924</v>
      </c>
      <c r="O1817" s="527"/>
      <c r="P1817" s="524" t="s">
        <v>1924</v>
      </c>
      <c r="Q1817" s="527"/>
      <c r="R1817" s="524" t="s">
        <v>1924</v>
      </c>
      <c r="S1817" s="527"/>
      <c r="T1817" s="524" t="s">
        <v>1924</v>
      </c>
      <c r="U1817" s="527" t="s">
        <v>1924</v>
      </c>
      <c r="V1817" s="524" t="s">
        <v>1924</v>
      </c>
      <c r="W1817" s="527"/>
      <c r="X1817" s="524" t="s">
        <v>1924</v>
      </c>
      <c r="Y1817" s="527"/>
      <c r="Z1817" s="528"/>
      <c r="AA1817" s="528" t="s">
        <v>1924</v>
      </c>
      <c r="AB1817" s="528"/>
      <c r="AC1817" s="528"/>
      <c r="AD1817" s="528"/>
      <c r="AE1817" s="528"/>
      <c r="AF1817" s="528"/>
      <c r="AG1817" s="528"/>
      <c r="AH1817" s="528"/>
      <c r="AI1817" s="529" t="s">
        <v>2538</v>
      </c>
      <c r="AJ1817" s="529" t="s">
        <v>2538</v>
      </c>
      <c r="AK1817" s="523" t="s">
        <v>5444</v>
      </c>
      <c r="AL1817" s="523" t="s">
        <v>5441</v>
      </c>
    </row>
    <row r="1818" spans="1:38">
      <c r="A1818" s="518" t="str">
        <f t="shared" si="28"/>
        <v xml:space="preserve">A04BA296-00001 Finishing Work Furniture Installation Others        </v>
      </c>
      <c r="B1818" s="523" t="s">
        <v>5445</v>
      </c>
      <c r="C1818" s="523"/>
      <c r="D1818" s="524" t="s">
        <v>3559</v>
      </c>
      <c r="E1818" s="525" t="s">
        <v>3560</v>
      </c>
      <c r="F1818" s="524" t="s">
        <v>4360</v>
      </c>
      <c r="G1818" s="525" t="s">
        <v>5272</v>
      </c>
      <c r="H1818" s="524" t="s">
        <v>5446</v>
      </c>
      <c r="I1818" s="525" t="s">
        <v>5447</v>
      </c>
      <c r="J1818" s="524" t="s">
        <v>1924</v>
      </c>
      <c r="K1818" s="527"/>
      <c r="L1818" s="524" t="s">
        <v>1924</v>
      </c>
      <c r="M1818" s="527"/>
      <c r="N1818" s="524" t="s">
        <v>1924</v>
      </c>
      <c r="O1818" s="527"/>
      <c r="P1818" s="524" t="s">
        <v>1924</v>
      </c>
      <c r="Q1818" s="527"/>
      <c r="R1818" s="524" t="s">
        <v>1924</v>
      </c>
      <c r="S1818" s="527"/>
      <c r="T1818" s="524" t="s">
        <v>1924</v>
      </c>
      <c r="U1818" s="527" t="s">
        <v>1924</v>
      </c>
      <c r="V1818" s="524" t="s">
        <v>1924</v>
      </c>
      <c r="W1818" s="527"/>
      <c r="X1818" s="524" t="s">
        <v>1924</v>
      </c>
      <c r="Y1818" s="527"/>
      <c r="Z1818" s="528"/>
      <c r="AA1818" s="528" t="s">
        <v>1924</v>
      </c>
      <c r="AB1818" s="528"/>
      <c r="AC1818" s="528"/>
      <c r="AD1818" s="528"/>
      <c r="AE1818" s="528"/>
      <c r="AF1818" s="528"/>
      <c r="AG1818" s="528"/>
      <c r="AH1818" s="528"/>
      <c r="AI1818" s="529" t="s">
        <v>2538</v>
      </c>
      <c r="AJ1818" s="529" t="s">
        <v>2538</v>
      </c>
      <c r="AK1818" s="523" t="s">
        <v>5448</v>
      </c>
      <c r="AL1818" s="523" t="s">
        <v>5445</v>
      </c>
    </row>
    <row r="1819" spans="1:38" ht="33">
      <c r="A1819" s="518" t="str">
        <f t="shared" si="28"/>
        <v xml:space="preserve">A04BD308-00001 Finishing Work Work for Ergonomic/Sustainable Design Ergonomic Designed Area     for Floor   </v>
      </c>
      <c r="B1819" s="523" t="s">
        <v>5449</v>
      </c>
      <c r="C1819" s="523"/>
      <c r="D1819" s="524" t="s">
        <v>3559</v>
      </c>
      <c r="E1819" s="525" t="s">
        <v>3560</v>
      </c>
      <c r="F1819" s="524" t="s">
        <v>4406</v>
      </c>
      <c r="G1819" s="525" t="s">
        <v>5450</v>
      </c>
      <c r="H1819" s="524" t="s">
        <v>5451</v>
      </c>
      <c r="I1819" s="525" t="s">
        <v>5452</v>
      </c>
      <c r="J1819" s="524" t="s">
        <v>1924</v>
      </c>
      <c r="K1819" s="527"/>
      <c r="L1819" s="524" t="s">
        <v>1924</v>
      </c>
      <c r="M1819" s="527"/>
      <c r="N1819" s="524" t="s">
        <v>1924</v>
      </c>
      <c r="O1819" s="527"/>
      <c r="P1819" s="524" t="s">
        <v>1924</v>
      </c>
      <c r="Q1819" s="527"/>
      <c r="R1819" s="524" t="s">
        <v>2942</v>
      </c>
      <c r="S1819" s="527" t="s">
        <v>5453</v>
      </c>
      <c r="T1819" s="524" t="s">
        <v>1924</v>
      </c>
      <c r="U1819" s="527" t="s">
        <v>1924</v>
      </c>
      <c r="V1819" s="524" t="s">
        <v>1924</v>
      </c>
      <c r="W1819" s="527"/>
      <c r="X1819" s="524" t="s">
        <v>1924</v>
      </c>
      <c r="Y1819" s="527" t="s">
        <v>1924</v>
      </c>
      <c r="Z1819" s="528"/>
      <c r="AA1819" s="528" t="s">
        <v>1924</v>
      </c>
      <c r="AB1819" s="528"/>
      <c r="AC1819" s="528"/>
      <c r="AD1819" s="528"/>
      <c r="AE1819" s="528"/>
      <c r="AF1819" s="528"/>
      <c r="AG1819" s="528"/>
      <c r="AH1819" s="528"/>
      <c r="AI1819" s="529" t="s">
        <v>2054</v>
      </c>
      <c r="AJ1819" s="529" t="s">
        <v>2054</v>
      </c>
      <c r="AK1819" s="523" t="s">
        <v>5454</v>
      </c>
      <c r="AL1819" s="523" t="s">
        <v>5449</v>
      </c>
    </row>
    <row r="1820" spans="1:38" ht="33">
      <c r="A1820" s="518" t="str">
        <f t="shared" si="28"/>
        <v xml:space="preserve">A04BD308-00002 Finishing Work Work for Ergonomic/Sustainable Design Ergonomic Designed Area     for Wall   </v>
      </c>
      <c r="B1820" s="523" t="s">
        <v>5455</v>
      </c>
      <c r="C1820" s="523"/>
      <c r="D1820" s="524" t="s">
        <v>3559</v>
      </c>
      <c r="E1820" s="525" t="s">
        <v>3560</v>
      </c>
      <c r="F1820" s="524" t="s">
        <v>4406</v>
      </c>
      <c r="G1820" s="525" t="s">
        <v>5450</v>
      </c>
      <c r="H1820" s="524" t="s">
        <v>5451</v>
      </c>
      <c r="I1820" s="525" t="s">
        <v>5456</v>
      </c>
      <c r="J1820" s="524" t="s">
        <v>1924</v>
      </c>
      <c r="K1820" s="527"/>
      <c r="L1820" s="524" t="s">
        <v>1924</v>
      </c>
      <c r="M1820" s="527"/>
      <c r="N1820" s="524" t="s">
        <v>1924</v>
      </c>
      <c r="O1820" s="527"/>
      <c r="P1820" s="524" t="s">
        <v>1924</v>
      </c>
      <c r="Q1820" s="527"/>
      <c r="R1820" s="524" t="s">
        <v>1954</v>
      </c>
      <c r="S1820" s="527" t="s">
        <v>4740</v>
      </c>
      <c r="T1820" s="524" t="s">
        <v>1924</v>
      </c>
      <c r="U1820" s="527" t="s">
        <v>1924</v>
      </c>
      <c r="V1820" s="524" t="s">
        <v>1924</v>
      </c>
      <c r="W1820" s="527"/>
      <c r="X1820" s="524" t="s">
        <v>1924</v>
      </c>
      <c r="Y1820" s="527" t="s">
        <v>1924</v>
      </c>
      <c r="Z1820" s="528"/>
      <c r="AA1820" s="528" t="s">
        <v>1924</v>
      </c>
      <c r="AB1820" s="528"/>
      <c r="AC1820" s="528"/>
      <c r="AD1820" s="528"/>
      <c r="AE1820" s="528"/>
      <c r="AF1820" s="528"/>
      <c r="AG1820" s="528"/>
      <c r="AH1820" s="528"/>
      <c r="AI1820" s="529" t="s">
        <v>2054</v>
      </c>
      <c r="AJ1820" s="529" t="s">
        <v>2054</v>
      </c>
      <c r="AK1820" s="523" t="s">
        <v>5454</v>
      </c>
      <c r="AL1820" s="523" t="s">
        <v>5455</v>
      </c>
    </row>
    <row r="1821" spans="1:38" ht="33">
      <c r="A1821" s="518" t="str">
        <f t="shared" si="28"/>
        <v xml:space="preserve">A04BD308-00003 Finishing Work Work for Ergonomic/Sustainable Design Ergonomic Designed Area     for Ceiling   </v>
      </c>
      <c r="B1821" s="523" t="s">
        <v>5457</v>
      </c>
      <c r="C1821" s="523"/>
      <c r="D1821" s="524" t="s">
        <v>3559</v>
      </c>
      <c r="E1821" s="525" t="s">
        <v>3560</v>
      </c>
      <c r="F1821" s="524" t="s">
        <v>4406</v>
      </c>
      <c r="G1821" s="525" t="s">
        <v>5450</v>
      </c>
      <c r="H1821" s="524" t="s">
        <v>5451</v>
      </c>
      <c r="I1821" s="525" t="s">
        <v>5456</v>
      </c>
      <c r="J1821" s="524" t="s">
        <v>1924</v>
      </c>
      <c r="K1821" s="527"/>
      <c r="L1821" s="524" t="s">
        <v>1924</v>
      </c>
      <c r="M1821" s="527"/>
      <c r="N1821" s="524" t="s">
        <v>1924</v>
      </c>
      <c r="O1821" s="527"/>
      <c r="P1821" s="524" t="s">
        <v>1924</v>
      </c>
      <c r="Q1821" s="527"/>
      <c r="R1821" s="524" t="s">
        <v>2947</v>
      </c>
      <c r="S1821" s="527" t="s">
        <v>5458</v>
      </c>
      <c r="T1821" s="524" t="s">
        <v>1924</v>
      </c>
      <c r="U1821" s="527" t="s">
        <v>1924</v>
      </c>
      <c r="V1821" s="524" t="s">
        <v>1924</v>
      </c>
      <c r="W1821" s="527"/>
      <c r="X1821" s="524" t="s">
        <v>1924</v>
      </c>
      <c r="Y1821" s="527" t="s">
        <v>1924</v>
      </c>
      <c r="Z1821" s="528"/>
      <c r="AA1821" s="528" t="s">
        <v>1924</v>
      </c>
      <c r="AB1821" s="528"/>
      <c r="AC1821" s="528"/>
      <c r="AD1821" s="528"/>
      <c r="AE1821" s="528"/>
      <c r="AF1821" s="528"/>
      <c r="AG1821" s="528"/>
      <c r="AH1821" s="528"/>
      <c r="AI1821" s="529" t="s">
        <v>2054</v>
      </c>
      <c r="AJ1821" s="529" t="s">
        <v>2054</v>
      </c>
      <c r="AK1821" s="523" t="s">
        <v>5454</v>
      </c>
      <c r="AL1821" s="523" t="s">
        <v>5457</v>
      </c>
    </row>
    <row r="1822" spans="1:38">
      <c r="A1822" s="518" t="str">
        <f t="shared" si="28"/>
        <v xml:space="preserve">A04BD309-00001 Finishing Work Work for Ergonomic/Sustainable Design Sustainable Designed Area        </v>
      </c>
      <c r="B1822" s="523" t="s">
        <v>5459</v>
      </c>
      <c r="C1822" s="523"/>
      <c r="D1822" s="524" t="s">
        <v>3559</v>
      </c>
      <c r="E1822" s="525" t="s">
        <v>3560</v>
      </c>
      <c r="F1822" s="524" t="s">
        <v>4406</v>
      </c>
      <c r="G1822" s="525" t="s">
        <v>5450</v>
      </c>
      <c r="H1822" s="524" t="s">
        <v>5460</v>
      </c>
      <c r="I1822" s="525" t="s">
        <v>5461</v>
      </c>
      <c r="J1822" s="524" t="s">
        <v>1924</v>
      </c>
      <c r="K1822" s="527"/>
      <c r="L1822" s="524" t="s">
        <v>1924</v>
      </c>
      <c r="M1822" s="527"/>
      <c r="N1822" s="524" t="s">
        <v>1924</v>
      </c>
      <c r="O1822" s="527"/>
      <c r="P1822" s="524" t="s">
        <v>1924</v>
      </c>
      <c r="Q1822" s="527"/>
      <c r="R1822" s="524" t="s">
        <v>1924</v>
      </c>
      <c r="S1822" s="527"/>
      <c r="T1822" s="524" t="s">
        <v>1924</v>
      </c>
      <c r="U1822" s="527" t="s">
        <v>1924</v>
      </c>
      <c r="V1822" s="524" t="s">
        <v>1924</v>
      </c>
      <c r="W1822" s="527"/>
      <c r="X1822" s="524" t="s">
        <v>1924</v>
      </c>
      <c r="Y1822" s="527" t="s">
        <v>1924</v>
      </c>
      <c r="Z1822" s="528"/>
      <c r="AA1822" s="528" t="s">
        <v>1924</v>
      </c>
      <c r="AB1822" s="528"/>
      <c r="AC1822" s="528"/>
      <c r="AD1822" s="528"/>
      <c r="AE1822" s="528"/>
      <c r="AF1822" s="528"/>
      <c r="AG1822" s="528"/>
      <c r="AH1822" s="528"/>
      <c r="AI1822" s="529" t="s">
        <v>2054</v>
      </c>
      <c r="AJ1822" s="529" t="s">
        <v>2054</v>
      </c>
      <c r="AK1822" s="523" t="s">
        <v>5462</v>
      </c>
      <c r="AL1822" s="523" t="s">
        <v>5459</v>
      </c>
    </row>
    <row r="1823" spans="1:38">
      <c r="A1823" s="518" t="str">
        <f t="shared" si="28"/>
        <v xml:space="preserve">A05ZZ199-00001 Cladding Work - Single Metal Sheet Stainless Steel Sheet    for Wall w/ Accessories, Flashing  </v>
      </c>
      <c r="B1823" s="523" t="s">
        <v>5463</v>
      </c>
      <c r="C1823" s="523"/>
      <c r="D1823" s="524" t="s">
        <v>5464</v>
      </c>
      <c r="E1823" s="525" t="s">
        <v>5465</v>
      </c>
      <c r="F1823" s="524" t="s">
        <v>1918</v>
      </c>
      <c r="G1823" s="526" t="s">
        <v>1919</v>
      </c>
      <c r="H1823" s="524" t="s">
        <v>5466</v>
      </c>
      <c r="I1823" s="525" t="s">
        <v>5467</v>
      </c>
      <c r="J1823" s="524" t="s">
        <v>5468</v>
      </c>
      <c r="K1823" s="527" t="s">
        <v>5469</v>
      </c>
      <c r="L1823" s="524" t="s">
        <v>1924</v>
      </c>
      <c r="M1823" s="527"/>
      <c r="N1823" s="524" t="s">
        <v>1924</v>
      </c>
      <c r="O1823" s="527"/>
      <c r="P1823" s="524" t="s">
        <v>1924</v>
      </c>
      <c r="Q1823" s="527"/>
      <c r="R1823" s="524" t="s">
        <v>1954</v>
      </c>
      <c r="S1823" s="527" t="s">
        <v>5470</v>
      </c>
      <c r="T1823" s="524" t="s">
        <v>2688</v>
      </c>
      <c r="U1823" s="527" t="s">
        <v>5471</v>
      </c>
      <c r="V1823" s="524" t="s">
        <v>1924</v>
      </c>
      <c r="W1823" s="527"/>
      <c r="X1823" s="524" t="s">
        <v>1924</v>
      </c>
      <c r="Y1823" s="527"/>
      <c r="Z1823" s="528"/>
      <c r="AA1823" s="528" t="s">
        <v>1029</v>
      </c>
      <c r="AB1823" s="528"/>
      <c r="AC1823" s="528"/>
      <c r="AD1823" s="528"/>
      <c r="AE1823" s="528"/>
      <c r="AF1823" s="528"/>
      <c r="AG1823" s="528"/>
      <c r="AH1823" s="528"/>
      <c r="AI1823" s="529" t="s">
        <v>2054</v>
      </c>
      <c r="AJ1823" s="529" t="s">
        <v>2054</v>
      </c>
      <c r="AK1823" s="523" t="s">
        <v>5472</v>
      </c>
      <c r="AL1823" s="523" t="s">
        <v>5463</v>
      </c>
    </row>
    <row r="1824" spans="1:38">
      <c r="A1824" s="518" t="str">
        <f t="shared" si="28"/>
        <v xml:space="preserve">A05ZZ199-00002 Cladding Work - Single Metal Sheet Stainless Steel Sheet    for Roof w/ Accessories, Flashing  </v>
      </c>
      <c r="B1824" s="523" t="s">
        <v>5473</v>
      </c>
      <c r="C1824" s="523"/>
      <c r="D1824" s="524" t="s">
        <v>5464</v>
      </c>
      <c r="E1824" s="525" t="s">
        <v>5465</v>
      </c>
      <c r="F1824" s="524" t="s">
        <v>1918</v>
      </c>
      <c r="G1824" s="526" t="s">
        <v>1919</v>
      </c>
      <c r="H1824" s="524" t="s">
        <v>5466</v>
      </c>
      <c r="I1824" s="525" t="s">
        <v>5467</v>
      </c>
      <c r="J1824" s="524" t="s">
        <v>5468</v>
      </c>
      <c r="K1824" s="527" t="s">
        <v>5469</v>
      </c>
      <c r="L1824" s="524" t="s">
        <v>1924</v>
      </c>
      <c r="M1824" s="527"/>
      <c r="N1824" s="524" t="s">
        <v>1924</v>
      </c>
      <c r="O1824" s="527"/>
      <c r="P1824" s="524" t="s">
        <v>1924</v>
      </c>
      <c r="Q1824" s="527"/>
      <c r="R1824" s="524" t="s">
        <v>2103</v>
      </c>
      <c r="S1824" s="527" t="s">
        <v>5238</v>
      </c>
      <c r="T1824" s="524" t="s">
        <v>2688</v>
      </c>
      <c r="U1824" s="527" t="s">
        <v>5471</v>
      </c>
      <c r="V1824" s="524" t="s">
        <v>1924</v>
      </c>
      <c r="W1824" s="527"/>
      <c r="X1824" s="524" t="s">
        <v>1924</v>
      </c>
      <c r="Y1824" s="527"/>
      <c r="Z1824" s="528"/>
      <c r="AA1824" s="528" t="s">
        <v>1029</v>
      </c>
      <c r="AB1824" s="528"/>
      <c r="AC1824" s="528"/>
      <c r="AD1824" s="528"/>
      <c r="AE1824" s="528"/>
      <c r="AF1824" s="528"/>
      <c r="AG1824" s="528"/>
      <c r="AH1824" s="528"/>
      <c r="AI1824" s="529" t="s">
        <v>2054</v>
      </c>
      <c r="AJ1824" s="529" t="s">
        <v>2054</v>
      </c>
      <c r="AK1824" s="523" t="s">
        <v>5472</v>
      </c>
      <c r="AL1824" s="523" t="s">
        <v>5473</v>
      </c>
    </row>
    <row r="1825" spans="1:38" ht="33">
      <c r="A1825" s="518" t="str">
        <f t="shared" si="28"/>
        <v xml:space="preserve">A05ZZ199-00003 Cladding Work - Single Metal Sheet Corrugated Aluminum Sheet    for Wall w/ Accessories, Flashing  </v>
      </c>
      <c r="B1825" s="523" t="s">
        <v>5474</v>
      </c>
      <c r="C1825" s="523"/>
      <c r="D1825" s="524" t="s">
        <v>5464</v>
      </c>
      <c r="E1825" s="525" t="s">
        <v>5465</v>
      </c>
      <c r="F1825" s="524" t="s">
        <v>1918</v>
      </c>
      <c r="G1825" s="526" t="s">
        <v>1919</v>
      </c>
      <c r="H1825" s="524" t="s">
        <v>5466</v>
      </c>
      <c r="I1825" s="525" t="s">
        <v>5467</v>
      </c>
      <c r="J1825" s="524" t="s">
        <v>5475</v>
      </c>
      <c r="K1825" s="527" t="s">
        <v>5476</v>
      </c>
      <c r="L1825" s="524" t="s">
        <v>1924</v>
      </c>
      <c r="M1825" s="527"/>
      <c r="N1825" s="524" t="s">
        <v>1924</v>
      </c>
      <c r="O1825" s="527"/>
      <c r="P1825" s="524" t="s">
        <v>1924</v>
      </c>
      <c r="Q1825" s="527"/>
      <c r="R1825" s="524" t="s">
        <v>1954</v>
      </c>
      <c r="S1825" s="527" t="s">
        <v>5470</v>
      </c>
      <c r="T1825" s="524" t="s">
        <v>2688</v>
      </c>
      <c r="U1825" s="527" t="s">
        <v>5471</v>
      </c>
      <c r="V1825" s="524" t="s">
        <v>1924</v>
      </c>
      <c r="W1825" s="527"/>
      <c r="X1825" s="524" t="s">
        <v>1924</v>
      </c>
      <c r="Y1825" s="527"/>
      <c r="Z1825" s="528"/>
      <c r="AA1825" s="528" t="s">
        <v>1029</v>
      </c>
      <c r="AB1825" s="528"/>
      <c r="AC1825" s="528"/>
      <c r="AD1825" s="528"/>
      <c r="AE1825" s="528"/>
      <c r="AF1825" s="528"/>
      <c r="AG1825" s="528"/>
      <c r="AH1825" s="528"/>
      <c r="AI1825" s="529" t="s">
        <v>2054</v>
      </c>
      <c r="AJ1825" s="529" t="s">
        <v>2054</v>
      </c>
      <c r="AK1825" s="523" t="s">
        <v>5472</v>
      </c>
      <c r="AL1825" s="523" t="s">
        <v>5474</v>
      </c>
    </row>
    <row r="1826" spans="1:38" ht="33">
      <c r="A1826" s="518" t="str">
        <f t="shared" si="28"/>
        <v xml:space="preserve">A05ZZ199-00004 Cladding Work - Single Metal Sheet Corrugated Aluminum Sheet    for Roof w/ Accessories, Flashing  </v>
      </c>
      <c r="B1826" s="523" t="s">
        <v>5477</v>
      </c>
      <c r="C1826" s="523"/>
      <c r="D1826" s="524" t="s">
        <v>5464</v>
      </c>
      <c r="E1826" s="525" t="s">
        <v>5465</v>
      </c>
      <c r="F1826" s="524" t="s">
        <v>1918</v>
      </c>
      <c r="G1826" s="526" t="s">
        <v>1919</v>
      </c>
      <c r="H1826" s="524" t="s">
        <v>5466</v>
      </c>
      <c r="I1826" s="525" t="s">
        <v>5467</v>
      </c>
      <c r="J1826" s="524" t="s">
        <v>5475</v>
      </c>
      <c r="K1826" s="527" t="s">
        <v>5476</v>
      </c>
      <c r="L1826" s="524" t="s">
        <v>1924</v>
      </c>
      <c r="M1826" s="527"/>
      <c r="N1826" s="524" t="s">
        <v>1924</v>
      </c>
      <c r="O1826" s="527"/>
      <c r="P1826" s="524" t="s">
        <v>1924</v>
      </c>
      <c r="Q1826" s="527"/>
      <c r="R1826" s="524" t="s">
        <v>2103</v>
      </c>
      <c r="S1826" s="527" t="s">
        <v>5238</v>
      </c>
      <c r="T1826" s="524" t="s">
        <v>2688</v>
      </c>
      <c r="U1826" s="527" t="s">
        <v>5471</v>
      </c>
      <c r="V1826" s="524" t="s">
        <v>1924</v>
      </c>
      <c r="W1826" s="527"/>
      <c r="X1826" s="524" t="s">
        <v>1924</v>
      </c>
      <c r="Y1826" s="527"/>
      <c r="Z1826" s="528"/>
      <c r="AA1826" s="528" t="s">
        <v>1029</v>
      </c>
      <c r="AB1826" s="528"/>
      <c r="AC1826" s="528"/>
      <c r="AD1826" s="528"/>
      <c r="AE1826" s="528"/>
      <c r="AF1826" s="528"/>
      <c r="AG1826" s="528"/>
      <c r="AH1826" s="528"/>
      <c r="AI1826" s="529" t="s">
        <v>2054</v>
      </c>
      <c r="AJ1826" s="529" t="s">
        <v>2054</v>
      </c>
      <c r="AK1826" s="523" t="s">
        <v>5472</v>
      </c>
      <c r="AL1826" s="523" t="s">
        <v>5477</v>
      </c>
    </row>
    <row r="1827" spans="1:38" ht="33">
      <c r="A1827" s="518" t="str">
        <f t="shared" si="28"/>
        <v xml:space="preserve">A05ZZ199-00005 Cladding Work - Single Metal Sheet Corrugated Galvanized Steel Sheet    for Wall w/ Accessories, Flashing  </v>
      </c>
      <c r="B1827" s="523" t="s">
        <v>5478</v>
      </c>
      <c r="C1827" s="523"/>
      <c r="D1827" s="524" t="s">
        <v>5464</v>
      </c>
      <c r="E1827" s="525" t="s">
        <v>5465</v>
      </c>
      <c r="F1827" s="524" t="s">
        <v>1918</v>
      </c>
      <c r="G1827" s="526" t="s">
        <v>1919</v>
      </c>
      <c r="H1827" s="524" t="s">
        <v>5466</v>
      </c>
      <c r="I1827" s="525" t="s">
        <v>5467</v>
      </c>
      <c r="J1827" s="524" t="s">
        <v>5479</v>
      </c>
      <c r="K1827" s="527" t="s">
        <v>5480</v>
      </c>
      <c r="L1827" s="524" t="s">
        <v>1924</v>
      </c>
      <c r="M1827" s="527"/>
      <c r="N1827" s="524" t="s">
        <v>1924</v>
      </c>
      <c r="O1827" s="527"/>
      <c r="P1827" s="524" t="s">
        <v>1924</v>
      </c>
      <c r="Q1827" s="527"/>
      <c r="R1827" s="524" t="s">
        <v>1954</v>
      </c>
      <c r="S1827" s="527" t="s">
        <v>5470</v>
      </c>
      <c r="T1827" s="524" t="s">
        <v>2688</v>
      </c>
      <c r="U1827" s="527" t="s">
        <v>5471</v>
      </c>
      <c r="V1827" s="524" t="s">
        <v>1924</v>
      </c>
      <c r="W1827" s="527"/>
      <c r="X1827" s="524" t="s">
        <v>1924</v>
      </c>
      <c r="Y1827" s="527"/>
      <c r="Z1827" s="528"/>
      <c r="AA1827" s="528" t="s">
        <v>1029</v>
      </c>
      <c r="AB1827" s="528"/>
      <c r="AC1827" s="528"/>
      <c r="AD1827" s="528"/>
      <c r="AE1827" s="528"/>
      <c r="AF1827" s="528"/>
      <c r="AG1827" s="528"/>
      <c r="AH1827" s="528"/>
      <c r="AI1827" s="529" t="s">
        <v>2054</v>
      </c>
      <c r="AJ1827" s="529" t="s">
        <v>2054</v>
      </c>
      <c r="AK1827" s="523" t="s">
        <v>5472</v>
      </c>
      <c r="AL1827" s="523" t="s">
        <v>5478</v>
      </c>
    </row>
    <row r="1828" spans="1:38" ht="33">
      <c r="A1828" s="518" t="str">
        <f t="shared" si="28"/>
        <v xml:space="preserve">A05ZZ199-00006 Cladding Work - Single Metal Sheet Corrugated Galvanized Steel Sheet    for Roof w/ Accessories, Flashing  </v>
      </c>
      <c r="B1828" s="523" t="s">
        <v>5481</v>
      </c>
      <c r="C1828" s="523"/>
      <c r="D1828" s="524" t="s">
        <v>5464</v>
      </c>
      <c r="E1828" s="525" t="s">
        <v>5465</v>
      </c>
      <c r="F1828" s="524" t="s">
        <v>1918</v>
      </c>
      <c r="G1828" s="526" t="s">
        <v>1919</v>
      </c>
      <c r="H1828" s="524" t="s">
        <v>5466</v>
      </c>
      <c r="I1828" s="525" t="s">
        <v>5467</v>
      </c>
      <c r="J1828" s="524" t="s">
        <v>5479</v>
      </c>
      <c r="K1828" s="527" t="s">
        <v>5480</v>
      </c>
      <c r="L1828" s="524" t="s">
        <v>1924</v>
      </c>
      <c r="M1828" s="527"/>
      <c r="N1828" s="524" t="s">
        <v>1924</v>
      </c>
      <c r="O1828" s="527"/>
      <c r="P1828" s="524" t="s">
        <v>1924</v>
      </c>
      <c r="Q1828" s="527"/>
      <c r="R1828" s="524" t="s">
        <v>2103</v>
      </c>
      <c r="S1828" s="527" t="s">
        <v>5238</v>
      </c>
      <c r="T1828" s="524" t="s">
        <v>2688</v>
      </c>
      <c r="U1828" s="527" t="s">
        <v>5471</v>
      </c>
      <c r="V1828" s="524" t="s">
        <v>1924</v>
      </c>
      <c r="W1828" s="527"/>
      <c r="X1828" s="524" t="s">
        <v>1924</v>
      </c>
      <c r="Y1828" s="527"/>
      <c r="Z1828" s="528"/>
      <c r="AA1828" s="528" t="s">
        <v>1029</v>
      </c>
      <c r="AB1828" s="528"/>
      <c r="AC1828" s="528"/>
      <c r="AD1828" s="528"/>
      <c r="AE1828" s="528"/>
      <c r="AF1828" s="528"/>
      <c r="AG1828" s="528"/>
      <c r="AH1828" s="528"/>
      <c r="AI1828" s="529" t="s">
        <v>2054</v>
      </c>
      <c r="AJ1828" s="529" t="s">
        <v>2054</v>
      </c>
      <c r="AK1828" s="523" t="s">
        <v>5472</v>
      </c>
      <c r="AL1828" s="523" t="s">
        <v>5481</v>
      </c>
    </row>
    <row r="1829" spans="1:38" ht="33">
      <c r="A1829" s="518" t="str">
        <f t="shared" si="28"/>
        <v>A05ZZ200-00001 Cladding Work - Sandwich Panel Corrugated Galvanized Steel Sheet Sandwich Panel, Fire Protective Rating: N/A   Mineral Wool (Rock Wool) for Wall w/ Accessories, Flashing  50mm≤THK&lt;70mm</v>
      </c>
      <c r="B1829" s="523" t="s">
        <v>5482</v>
      </c>
      <c r="C1829" s="523"/>
      <c r="D1829" s="524" t="s">
        <v>5464</v>
      </c>
      <c r="E1829" s="525" t="s">
        <v>5465</v>
      </c>
      <c r="F1829" s="524" t="s">
        <v>1918</v>
      </c>
      <c r="G1829" s="526" t="s">
        <v>1919</v>
      </c>
      <c r="H1829" s="524" t="s">
        <v>5483</v>
      </c>
      <c r="I1829" s="525" t="s">
        <v>5484</v>
      </c>
      <c r="J1829" s="524" t="s">
        <v>5485</v>
      </c>
      <c r="K1829" s="527" t="s">
        <v>5486</v>
      </c>
      <c r="L1829" s="524" t="s">
        <v>1924</v>
      </c>
      <c r="M1829" s="527"/>
      <c r="N1829" s="524" t="s">
        <v>1924</v>
      </c>
      <c r="O1829" s="527"/>
      <c r="P1829" s="524" t="s">
        <v>1932</v>
      </c>
      <c r="Q1829" s="527" t="s">
        <v>5487</v>
      </c>
      <c r="R1829" s="524" t="s">
        <v>1954</v>
      </c>
      <c r="S1829" s="527" t="s">
        <v>5470</v>
      </c>
      <c r="T1829" s="524" t="s">
        <v>2688</v>
      </c>
      <c r="U1829" s="527" t="s">
        <v>5471</v>
      </c>
      <c r="V1829" s="524" t="s">
        <v>1924</v>
      </c>
      <c r="W1829" s="527"/>
      <c r="X1829" s="524" t="s">
        <v>2958</v>
      </c>
      <c r="Y1829" s="527" t="s">
        <v>5488</v>
      </c>
      <c r="Z1829" s="528"/>
      <c r="AA1829" s="528" t="s">
        <v>1029</v>
      </c>
      <c r="AB1829" s="528"/>
      <c r="AC1829" s="528"/>
      <c r="AD1829" s="528"/>
      <c r="AE1829" s="528"/>
      <c r="AF1829" s="528"/>
      <c r="AG1829" s="528"/>
      <c r="AH1829" s="528"/>
      <c r="AI1829" s="529" t="s">
        <v>2054</v>
      </c>
      <c r="AJ1829" s="529" t="s">
        <v>2054</v>
      </c>
      <c r="AK1829" s="523" t="s">
        <v>5489</v>
      </c>
      <c r="AL1829" s="523" t="s">
        <v>5482</v>
      </c>
    </row>
    <row r="1830" spans="1:38" ht="33">
      <c r="A1830" s="518" t="str">
        <f t="shared" si="28"/>
        <v>A05ZZ200-00002 Cladding Work - Sandwich Panel Corrugated Galvanized Steel Sheet Sandwich Panel, Fire Protective Rating: N/A   Mineral Wool (Rock Wool) for Wall w/ Accessories, Flashing  70mm≤THK&lt;100mm</v>
      </c>
      <c r="B1830" s="523" t="s">
        <v>5490</v>
      </c>
      <c r="C1830" s="523"/>
      <c r="D1830" s="524" t="s">
        <v>5464</v>
      </c>
      <c r="E1830" s="525" t="s">
        <v>5465</v>
      </c>
      <c r="F1830" s="524" t="s">
        <v>1918</v>
      </c>
      <c r="G1830" s="526" t="s">
        <v>1919</v>
      </c>
      <c r="H1830" s="524" t="s">
        <v>5483</v>
      </c>
      <c r="I1830" s="525" t="s">
        <v>5484</v>
      </c>
      <c r="J1830" s="524" t="s">
        <v>5485</v>
      </c>
      <c r="K1830" s="527" t="s">
        <v>5486</v>
      </c>
      <c r="L1830" s="524" t="s">
        <v>1924</v>
      </c>
      <c r="M1830" s="527"/>
      <c r="N1830" s="524" t="s">
        <v>1924</v>
      </c>
      <c r="O1830" s="527"/>
      <c r="P1830" s="524" t="s">
        <v>1932</v>
      </c>
      <c r="Q1830" s="527" t="s">
        <v>5487</v>
      </c>
      <c r="R1830" s="524" t="s">
        <v>1954</v>
      </c>
      <c r="S1830" s="527" t="s">
        <v>5470</v>
      </c>
      <c r="T1830" s="524" t="s">
        <v>2688</v>
      </c>
      <c r="U1830" s="527" t="s">
        <v>5471</v>
      </c>
      <c r="V1830" s="524" t="s">
        <v>1924</v>
      </c>
      <c r="W1830" s="527"/>
      <c r="X1830" s="524" t="s">
        <v>2971</v>
      </c>
      <c r="Y1830" s="527" t="s">
        <v>5491</v>
      </c>
      <c r="Z1830" s="528"/>
      <c r="AA1830" s="528" t="s">
        <v>1029</v>
      </c>
      <c r="AB1830" s="528"/>
      <c r="AC1830" s="528"/>
      <c r="AD1830" s="528"/>
      <c r="AE1830" s="528"/>
      <c r="AF1830" s="528"/>
      <c r="AG1830" s="528"/>
      <c r="AH1830" s="528"/>
      <c r="AI1830" s="529" t="s">
        <v>2054</v>
      </c>
      <c r="AJ1830" s="529" t="s">
        <v>2054</v>
      </c>
      <c r="AK1830" s="523" t="s">
        <v>5489</v>
      </c>
      <c r="AL1830" s="523" t="s">
        <v>5490</v>
      </c>
    </row>
    <row r="1831" spans="1:38" ht="33">
      <c r="A1831" s="518" t="str">
        <f t="shared" si="28"/>
        <v>A05ZZ200-00003 Cladding Work - Sandwich Panel Corrugated Galvanized Steel Sheet Sandwich Panel, Fire Protective Rating: N/A   Mineral Wool (Rock Wool) for Wall w/ Accessories, Flashing  100mm≤THK&lt;150mm</v>
      </c>
      <c r="B1831" s="523" t="s">
        <v>5492</v>
      </c>
      <c r="C1831" s="523"/>
      <c r="D1831" s="524" t="s">
        <v>5464</v>
      </c>
      <c r="E1831" s="525" t="s">
        <v>5465</v>
      </c>
      <c r="F1831" s="524" t="s">
        <v>1918</v>
      </c>
      <c r="G1831" s="526" t="s">
        <v>1919</v>
      </c>
      <c r="H1831" s="524" t="s">
        <v>5483</v>
      </c>
      <c r="I1831" s="525" t="s">
        <v>5484</v>
      </c>
      <c r="J1831" s="524" t="s">
        <v>5485</v>
      </c>
      <c r="K1831" s="527" t="s">
        <v>5486</v>
      </c>
      <c r="L1831" s="524" t="s">
        <v>1924</v>
      </c>
      <c r="M1831" s="527"/>
      <c r="N1831" s="524" t="s">
        <v>1924</v>
      </c>
      <c r="O1831" s="527"/>
      <c r="P1831" s="524" t="s">
        <v>1932</v>
      </c>
      <c r="Q1831" s="527" t="s">
        <v>5487</v>
      </c>
      <c r="R1831" s="524" t="s">
        <v>1954</v>
      </c>
      <c r="S1831" s="527" t="s">
        <v>5470</v>
      </c>
      <c r="T1831" s="524" t="s">
        <v>2688</v>
      </c>
      <c r="U1831" s="527" t="s">
        <v>5471</v>
      </c>
      <c r="V1831" s="524" t="s">
        <v>1924</v>
      </c>
      <c r="W1831" s="527"/>
      <c r="X1831" s="524" t="s">
        <v>2076</v>
      </c>
      <c r="Y1831" s="527" t="s">
        <v>5493</v>
      </c>
      <c r="Z1831" s="528"/>
      <c r="AA1831" s="528" t="s">
        <v>1029</v>
      </c>
      <c r="AB1831" s="528"/>
      <c r="AC1831" s="528"/>
      <c r="AD1831" s="528"/>
      <c r="AE1831" s="528"/>
      <c r="AF1831" s="528"/>
      <c r="AG1831" s="528"/>
      <c r="AH1831" s="528"/>
      <c r="AI1831" s="529" t="s">
        <v>2054</v>
      </c>
      <c r="AJ1831" s="529" t="s">
        <v>2054</v>
      </c>
      <c r="AK1831" s="523" t="s">
        <v>5489</v>
      </c>
      <c r="AL1831" s="523" t="s">
        <v>5492</v>
      </c>
    </row>
    <row r="1832" spans="1:38" ht="33">
      <c r="A1832" s="518" t="str">
        <f t="shared" si="28"/>
        <v>A05ZZ200-00004 Cladding Work - Sandwich Panel Corrugated Galvanized Steel Sheet Sandwich Panel, Fire Protective Rating: N/A   Mineral Wool (Rock Wool) for Wall w/ Accessories, Flashing  150mm≤THK</v>
      </c>
      <c r="B1832" s="523" t="s">
        <v>5494</v>
      </c>
      <c r="C1832" s="523"/>
      <c r="D1832" s="524" t="s">
        <v>5464</v>
      </c>
      <c r="E1832" s="525" t="s">
        <v>5465</v>
      </c>
      <c r="F1832" s="524" t="s">
        <v>1918</v>
      </c>
      <c r="G1832" s="526" t="s">
        <v>1919</v>
      </c>
      <c r="H1832" s="524" t="s">
        <v>5483</v>
      </c>
      <c r="I1832" s="525" t="s">
        <v>5484</v>
      </c>
      <c r="J1832" s="524" t="s">
        <v>5485</v>
      </c>
      <c r="K1832" s="527" t="s">
        <v>5486</v>
      </c>
      <c r="L1832" s="524" t="s">
        <v>1924</v>
      </c>
      <c r="M1832" s="527"/>
      <c r="N1832" s="524" t="s">
        <v>1924</v>
      </c>
      <c r="O1832" s="527"/>
      <c r="P1832" s="524" t="s">
        <v>1932</v>
      </c>
      <c r="Q1832" s="527" t="s">
        <v>5487</v>
      </c>
      <c r="R1832" s="524" t="s">
        <v>1954</v>
      </c>
      <c r="S1832" s="527" t="s">
        <v>5470</v>
      </c>
      <c r="T1832" s="524" t="s">
        <v>2688</v>
      </c>
      <c r="U1832" s="527" t="s">
        <v>5471</v>
      </c>
      <c r="V1832" s="524" t="s">
        <v>1924</v>
      </c>
      <c r="W1832" s="527"/>
      <c r="X1832" s="524" t="s">
        <v>2981</v>
      </c>
      <c r="Y1832" s="527" t="s">
        <v>5495</v>
      </c>
      <c r="Z1832" s="528"/>
      <c r="AA1832" s="528" t="s">
        <v>1029</v>
      </c>
      <c r="AB1832" s="528"/>
      <c r="AC1832" s="528"/>
      <c r="AD1832" s="528"/>
      <c r="AE1832" s="528"/>
      <c r="AF1832" s="528"/>
      <c r="AG1832" s="528"/>
      <c r="AH1832" s="528"/>
      <c r="AI1832" s="529" t="s">
        <v>2054</v>
      </c>
      <c r="AJ1832" s="529" t="s">
        <v>2054</v>
      </c>
      <c r="AK1832" s="523" t="s">
        <v>5489</v>
      </c>
      <c r="AL1832" s="523" t="s">
        <v>5494</v>
      </c>
    </row>
    <row r="1833" spans="1:38" ht="33">
      <c r="A1833" s="518" t="str">
        <f t="shared" si="28"/>
        <v>A05ZZ200-00005 Cladding Work - Sandwich Panel Corrugated Galvanized Steel Sheet Sandwich Panel, Fire Protective Rating: N/A   Mineral Wool (Rock Wool) for Roof w/ Accessories, Flashing  50mm≤THK&lt;70mm</v>
      </c>
      <c r="B1833" s="523" t="s">
        <v>5496</v>
      </c>
      <c r="C1833" s="523"/>
      <c r="D1833" s="524" t="s">
        <v>5464</v>
      </c>
      <c r="E1833" s="525" t="s">
        <v>5465</v>
      </c>
      <c r="F1833" s="524" t="s">
        <v>1918</v>
      </c>
      <c r="G1833" s="526" t="s">
        <v>1919</v>
      </c>
      <c r="H1833" s="524" t="s">
        <v>5483</v>
      </c>
      <c r="I1833" s="525" t="s">
        <v>5484</v>
      </c>
      <c r="J1833" s="524" t="s">
        <v>5485</v>
      </c>
      <c r="K1833" s="527" t="s">
        <v>5486</v>
      </c>
      <c r="L1833" s="524" t="s">
        <v>1924</v>
      </c>
      <c r="M1833" s="527"/>
      <c r="N1833" s="524" t="s">
        <v>1924</v>
      </c>
      <c r="O1833" s="527"/>
      <c r="P1833" s="524" t="s">
        <v>1932</v>
      </c>
      <c r="Q1833" s="527" t="s">
        <v>5487</v>
      </c>
      <c r="R1833" s="524" t="s">
        <v>2103</v>
      </c>
      <c r="S1833" s="527" t="s">
        <v>5238</v>
      </c>
      <c r="T1833" s="524" t="s">
        <v>2688</v>
      </c>
      <c r="U1833" s="527" t="s">
        <v>5471</v>
      </c>
      <c r="V1833" s="524" t="s">
        <v>1924</v>
      </c>
      <c r="W1833" s="527"/>
      <c r="X1833" s="524" t="s">
        <v>2958</v>
      </c>
      <c r="Y1833" s="527" t="s">
        <v>5488</v>
      </c>
      <c r="Z1833" s="528"/>
      <c r="AA1833" s="528" t="s">
        <v>1029</v>
      </c>
      <c r="AB1833" s="528"/>
      <c r="AC1833" s="528"/>
      <c r="AD1833" s="528"/>
      <c r="AE1833" s="528"/>
      <c r="AF1833" s="528"/>
      <c r="AG1833" s="528"/>
      <c r="AH1833" s="528"/>
      <c r="AI1833" s="529" t="s">
        <v>2054</v>
      </c>
      <c r="AJ1833" s="529" t="s">
        <v>2054</v>
      </c>
      <c r="AK1833" s="523" t="s">
        <v>5489</v>
      </c>
      <c r="AL1833" s="523" t="s">
        <v>5496</v>
      </c>
    </row>
    <row r="1834" spans="1:38" ht="33">
      <c r="A1834" s="518" t="str">
        <f t="shared" si="28"/>
        <v>A05ZZ200-00006 Cladding Work - Sandwich Panel Corrugated Galvanized Steel Sheet Sandwich Panel, Fire Protective Rating: N/A   Mineral Wool (Rock Wool) for Roof w/ Accessories, Flashing  70mm≤THK&lt;100mm</v>
      </c>
      <c r="B1834" s="523" t="s">
        <v>5497</v>
      </c>
      <c r="C1834" s="523"/>
      <c r="D1834" s="524" t="s">
        <v>5464</v>
      </c>
      <c r="E1834" s="525" t="s">
        <v>5465</v>
      </c>
      <c r="F1834" s="524" t="s">
        <v>1918</v>
      </c>
      <c r="G1834" s="526" t="s">
        <v>1919</v>
      </c>
      <c r="H1834" s="524" t="s">
        <v>5483</v>
      </c>
      <c r="I1834" s="525" t="s">
        <v>5484</v>
      </c>
      <c r="J1834" s="524" t="s">
        <v>5485</v>
      </c>
      <c r="K1834" s="527" t="s">
        <v>5486</v>
      </c>
      <c r="L1834" s="524" t="s">
        <v>1924</v>
      </c>
      <c r="M1834" s="527"/>
      <c r="N1834" s="524" t="s">
        <v>1924</v>
      </c>
      <c r="O1834" s="527"/>
      <c r="P1834" s="524" t="s">
        <v>1932</v>
      </c>
      <c r="Q1834" s="527" t="s">
        <v>5487</v>
      </c>
      <c r="R1834" s="524" t="s">
        <v>2103</v>
      </c>
      <c r="S1834" s="527" t="s">
        <v>5238</v>
      </c>
      <c r="T1834" s="524" t="s">
        <v>2688</v>
      </c>
      <c r="U1834" s="527" t="s">
        <v>5471</v>
      </c>
      <c r="V1834" s="524" t="s">
        <v>1924</v>
      </c>
      <c r="W1834" s="527"/>
      <c r="X1834" s="524" t="s">
        <v>2971</v>
      </c>
      <c r="Y1834" s="527" t="s">
        <v>5491</v>
      </c>
      <c r="Z1834" s="528"/>
      <c r="AA1834" s="528" t="s">
        <v>1029</v>
      </c>
      <c r="AB1834" s="528"/>
      <c r="AC1834" s="528"/>
      <c r="AD1834" s="528"/>
      <c r="AE1834" s="528"/>
      <c r="AF1834" s="528"/>
      <c r="AG1834" s="528"/>
      <c r="AH1834" s="528"/>
      <c r="AI1834" s="529" t="s">
        <v>2054</v>
      </c>
      <c r="AJ1834" s="529" t="s">
        <v>2054</v>
      </c>
      <c r="AK1834" s="523" t="s">
        <v>5489</v>
      </c>
      <c r="AL1834" s="523" t="s">
        <v>5497</v>
      </c>
    </row>
    <row r="1835" spans="1:38" ht="33">
      <c r="A1835" s="518" t="str">
        <f t="shared" si="28"/>
        <v>A05ZZ200-00007 Cladding Work - Sandwich Panel Corrugated Galvanized Steel Sheet Sandwich Panel, Fire Protective Rating: N/A   Mineral Wool (Rock Wool) for Roof w/ Accessories, Flashing  100mm≤THK&lt;150mm</v>
      </c>
      <c r="B1835" s="523" t="s">
        <v>5498</v>
      </c>
      <c r="C1835" s="523"/>
      <c r="D1835" s="524" t="s">
        <v>5464</v>
      </c>
      <c r="E1835" s="525" t="s">
        <v>5465</v>
      </c>
      <c r="F1835" s="524" t="s">
        <v>1918</v>
      </c>
      <c r="G1835" s="526" t="s">
        <v>1919</v>
      </c>
      <c r="H1835" s="524" t="s">
        <v>5483</v>
      </c>
      <c r="I1835" s="525" t="s">
        <v>5484</v>
      </c>
      <c r="J1835" s="524" t="s">
        <v>5485</v>
      </c>
      <c r="K1835" s="527" t="s">
        <v>5486</v>
      </c>
      <c r="L1835" s="524" t="s">
        <v>1924</v>
      </c>
      <c r="M1835" s="527"/>
      <c r="N1835" s="524" t="s">
        <v>1924</v>
      </c>
      <c r="O1835" s="527"/>
      <c r="P1835" s="524" t="s">
        <v>1932</v>
      </c>
      <c r="Q1835" s="527" t="s">
        <v>5487</v>
      </c>
      <c r="R1835" s="524" t="s">
        <v>2103</v>
      </c>
      <c r="S1835" s="527" t="s">
        <v>5238</v>
      </c>
      <c r="T1835" s="524" t="s">
        <v>2688</v>
      </c>
      <c r="U1835" s="527" t="s">
        <v>5471</v>
      </c>
      <c r="V1835" s="524" t="s">
        <v>1924</v>
      </c>
      <c r="W1835" s="527"/>
      <c r="X1835" s="524" t="s">
        <v>2076</v>
      </c>
      <c r="Y1835" s="527" t="s">
        <v>5493</v>
      </c>
      <c r="Z1835" s="528"/>
      <c r="AA1835" s="528" t="s">
        <v>1029</v>
      </c>
      <c r="AB1835" s="528"/>
      <c r="AC1835" s="528"/>
      <c r="AD1835" s="528"/>
      <c r="AE1835" s="528"/>
      <c r="AF1835" s="528"/>
      <c r="AG1835" s="528"/>
      <c r="AH1835" s="528"/>
      <c r="AI1835" s="529" t="s">
        <v>2054</v>
      </c>
      <c r="AJ1835" s="529" t="s">
        <v>2054</v>
      </c>
      <c r="AK1835" s="523" t="s">
        <v>5489</v>
      </c>
      <c r="AL1835" s="523" t="s">
        <v>5498</v>
      </c>
    </row>
    <row r="1836" spans="1:38" ht="33">
      <c r="A1836" s="518" t="str">
        <f t="shared" si="28"/>
        <v>A05ZZ200-00008 Cladding Work - Sandwich Panel Corrugated Galvanized Steel Sheet Sandwich Panel, Fire Protective Rating: N/A   Mineral Wool (Rock Wool) for Roof w/ Accessories, Flashing  150mm≤THK</v>
      </c>
      <c r="B1836" s="523" t="s">
        <v>5499</v>
      </c>
      <c r="C1836" s="523"/>
      <c r="D1836" s="524" t="s">
        <v>5464</v>
      </c>
      <c r="E1836" s="525" t="s">
        <v>5465</v>
      </c>
      <c r="F1836" s="524" t="s">
        <v>1918</v>
      </c>
      <c r="G1836" s="526" t="s">
        <v>1919</v>
      </c>
      <c r="H1836" s="524" t="s">
        <v>5483</v>
      </c>
      <c r="I1836" s="525" t="s">
        <v>5484</v>
      </c>
      <c r="J1836" s="524" t="s">
        <v>5485</v>
      </c>
      <c r="K1836" s="527" t="s">
        <v>5486</v>
      </c>
      <c r="L1836" s="524" t="s">
        <v>1924</v>
      </c>
      <c r="M1836" s="527"/>
      <c r="N1836" s="524" t="s">
        <v>1924</v>
      </c>
      <c r="O1836" s="527"/>
      <c r="P1836" s="524" t="s">
        <v>1932</v>
      </c>
      <c r="Q1836" s="527" t="s">
        <v>5487</v>
      </c>
      <c r="R1836" s="524" t="s">
        <v>2103</v>
      </c>
      <c r="S1836" s="527" t="s">
        <v>5238</v>
      </c>
      <c r="T1836" s="524" t="s">
        <v>2688</v>
      </c>
      <c r="U1836" s="527" t="s">
        <v>5471</v>
      </c>
      <c r="V1836" s="524" t="s">
        <v>1924</v>
      </c>
      <c r="W1836" s="527"/>
      <c r="X1836" s="524" t="s">
        <v>2981</v>
      </c>
      <c r="Y1836" s="527" t="s">
        <v>5495</v>
      </c>
      <c r="Z1836" s="528"/>
      <c r="AA1836" s="528" t="s">
        <v>1029</v>
      </c>
      <c r="AB1836" s="528"/>
      <c r="AC1836" s="528"/>
      <c r="AD1836" s="528"/>
      <c r="AE1836" s="528"/>
      <c r="AF1836" s="528"/>
      <c r="AG1836" s="528"/>
      <c r="AH1836" s="528"/>
      <c r="AI1836" s="529" t="s">
        <v>2054</v>
      </c>
      <c r="AJ1836" s="529" t="s">
        <v>2054</v>
      </c>
      <c r="AK1836" s="523" t="s">
        <v>5489</v>
      </c>
      <c r="AL1836" s="523" t="s">
        <v>5499</v>
      </c>
    </row>
    <row r="1837" spans="1:38" ht="33">
      <c r="A1837" s="518" t="str">
        <f t="shared" si="28"/>
        <v>A05ZZ200-00009 Cladding Work - Sandwich Panel Corrugated Galvanized Steel Sheet Sandwich Panel, Fire Protective Rating: 1-hr   Mineral Wool (Rock Wool) for Wall w/ Accessories, Flashing  50mm≤THK&lt;70mm</v>
      </c>
      <c r="B1837" s="523" t="s">
        <v>5500</v>
      </c>
      <c r="C1837" s="523"/>
      <c r="D1837" s="524" t="s">
        <v>5464</v>
      </c>
      <c r="E1837" s="525" t="s">
        <v>5465</v>
      </c>
      <c r="F1837" s="524" t="s">
        <v>1918</v>
      </c>
      <c r="G1837" s="526" t="s">
        <v>1919</v>
      </c>
      <c r="H1837" s="524" t="s">
        <v>5483</v>
      </c>
      <c r="I1837" s="525" t="s">
        <v>5484</v>
      </c>
      <c r="J1837" s="524" t="s">
        <v>5501</v>
      </c>
      <c r="K1837" s="527" t="s">
        <v>5502</v>
      </c>
      <c r="L1837" s="524" t="s">
        <v>1924</v>
      </c>
      <c r="M1837" s="527"/>
      <c r="N1837" s="524" t="s">
        <v>1924</v>
      </c>
      <c r="O1837" s="527"/>
      <c r="P1837" s="524" t="s">
        <v>1932</v>
      </c>
      <c r="Q1837" s="527" t="s">
        <v>5487</v>
      </c>
      <c r="R1837" s="524" t="s">
        <v>1954</v>
      </c>
      <c r="S1837" s="527" t="s">
        <v>5470</v>
      </c>
      <c r="T1837" s="524" t="s">
        <v>2688</v>
      </c>
      <c r="U1837" s="527" t="s">
        <v>5471</v>
      </c>
      <c r="V1837" s="524" t="s">
        <v>1924</v>
      </c>
      <c r="W1837" s="527"/>
      <c r="X1837" s="524" t="s">
        <v>2958</v>
      </c>
      <c r="Y1837" s="527" t="s">
        <v>5488</v>
      </c>
      <c r="Z1837" s="528"/>
      <c r="AA1837" s="528" t="s">
        <v>1029</v>
      </c>
      <c r="AB1837" s="528"/>
      <c r="AC1837" s="528"/>
      <c r="AD1837" s="528"/>
      <c r="AE1837" s="528"/>
      <c r="AF1837" s="528"/>
      <c r="AG1837" s="528"/>
      <c r="AH1837" s="528"/>
      <c r="AI1837" s="529" t="s">
        <v>2054</v>
      </c>
      <c r="AJ1837" s="529" t="s">
        <v>2054</v>
      </c>
      <c r="AK1837" s="523" t="s">
        <v>5489</v>
      </c>
      <c r="AL1837" s="523" t="s">
        <v>5500</v>
      </c>
    </row>
    <row r="1838" spans="1:38" ht="33">
      <c r="A1838" s="518" t="str">
        <f t="shared" si="28"/>
        <v>A05ZZ200-00010 Cladding Work - Sandwich Panel Corrugated Galvanized Steel Sheet Sandwich Panel, Fire Protective Rating: 1-hr   Mineral Wool (Rock Wool) for Wall w/ Accessories, Flashing  70mm≤THK&lt;100mm</v>
      </c>
      <c r="B1838" s="523" t="s">
        <v>5503</v>
      </c>
      <c r="C1838" s="523"/>
      <c r="D1838" s="524" t="s">
        <v>5464</v>
      </c>
      <c r="E1838" s="525" t="s">
        <v>5465</v>
      </c>
      <c r="F1838" s="524" t="s">
        <v>1918</v>
      </c>
      <c r="G1838" s="526" t="s">
        <v>1919</v>
      </c>
      <c r="H1838" s="524" t="s">
        <v>5483</v>
      </c>
      <c r="I1838" s="525" t="s">
        <v>5484</v>
      </c>
      <c r="J1838" s="524" t="s">
        <v>5501</v>
      </c>
      <c r="K1838" s="527" t="s">
        <v>5502</v>
      </c>
      <c r="L1838" s="524" t="s">
        <v>1924</v>
      </c>
      <c r="M1838" s="527"/>
      <c r="N1838" s="524" t="s">
        <v>1924</v>
      </c>
      <c r="O1838" s="527"/>
      <c r="P1838" s="524" t="s">
        <v>1932</v>
      </c>
      <c r="Q1838" s="527" t="s">
        <v>5487</v>
      </c>
      <c r="R1838" s="524" t="s">
        <v>1954</v>
      </c>
      <c r="S1838" s="527" t="s">
        <v>5470</v>
      </c>
      <c r="T1838" s="524" t="s">
        <v>2688</v>
      </c>
      <c r="U1838" s="527" t="s">
        <v>5471</v>
      </c>
      <c r="V1838" s="524" t="s">
        <v>1924</v>
      </c>
      <c r="W1838" s="527"/>
      <c r="X1838" s="524" t="s">
        <v>2971</v>
      </c>
      <c r="Y1838" s="527" t="s">
        <v>5491</v>
      </c>
      <c r="Z1838" s="528"/>
      <c r="AA1838" s="528" t="s">
        <v>1029</v>
      </c>
      <c r="AB1838" s="528"/>
      <c r="AC1838" s="528"/>
      <c r="AD1838" s="528"/>
      <c r="AE1838" s="528"/>
      <c r="AF1838" s="528"/>
      <c r="AG1838" s="528"/>
      <c r="AH1838" s="528"/>
      <c r="AI1838" s="529" t="s">
        <v>2054</v>
      </c>
      <c r="AJ1838" s="529" t="s">
        <v>2054</v>
      </c>
      <c r="AK1838" s="523" t="s">
        <v>5489</v>
      </c>
      <c r="AL1838" s="523" t="s">
        <v>5503</v>
      </c>
    </row>
    <row r="1839" spans="1:38" ht="33">
      <c r="A1839" s="518" t="str">
        <f t="shared" si="28"/>
        <v>A05ZZ200-00011 Cladding Work - Sandwich Panel Corrugated Galvanized Steel Sheet Sandwich Panel, Fire Protective Rating: 1-hr   Mineral Wool (Rock Wool) for Wall w/ Accessories, Flashing  100mm≤THK&lt;150mm</v>
      </c>
      <c r="B1839" s="523" t="s">
        <v>5504</v>
      </c>
      <c r="C1839" s="523"/>
      <c r="D1839" s="524" t="s">
        <v>5464</v>
      </c>
      <c r="E1839" s="525" t="s">
        <v>5465</v>
      </c>
      <c r="F1839" s="524" t="s">
        <v>1918</v>
      </c>
      <c r="G1839" s="526" t="s">
        <v>1919</v>
      </c>
      <c r="H1839" s="524" t="s">
        <v>5483</v>
      </c>
      <c r="I1839" s="525" t="s">
        <v>5484</v>
      </c>
      <c r="J1839" s="524" t="s">
        <v>5501</v>
      </c>
      <c r="K1839" s="527" t="s">
        <v>5502</v>
      </c>
      <c r="L1839" s="524" t="s">
        <v>1924</v>
      </c>
      <c r="M1839" s="527"/>
      <c r="N1839" s="524" t="s">
        <v>1924</v>
      </c>
      <c r="O1839" s="527"/>
      <c r="P1839" s="524" t="s">
        <v>1932</v>
      </c>
      <c r="Q1839" s="527" t="s">
        <v>5487</v>
      </c>
      <c r="R1839" s="524" t="s">
        <v>1954</v>
      </c>
      <c r="S1839" s="527" t="s">
        <v>5470</v>
      </c>
      <c r="T1839" s="524" t="s">
        <v>2688</v>
      </c>
      <c r="U1839" s="527" t="s">
        <v>5471</v>
      </c>
      <c r="V1839" s="524" t="s">
        <v>1924</v>
      </c>
      <c r="W1839" s="527"/>
      <c r="X1839" s="524" t="s">
        <v>2076</v>
      </c>
      <c r="Y1839" s="527" t="s">
        <v>5493</v>
      </c>
      <c r="Z1839" s="528"/>
      <c r="AA1839" s="528" t="s">
        <v>1029</v>
      </c>
      <c r="AB1839" s="528"/>
      <c r="AC1839" s="528"/>
      <c r="AD1839" s="528"/>
      <c r="AE1839" s="528"/>
      <c r="AF1839" s="528"/>
      <c r="AG1839" s="528"/>
      <c r="AH1839" s="528"/>
      <c r="AI1839" s="529" t="s">
        <v>2054</v>
      </c>
      <c r="AJ1839" s="529" t="s">
        <v>2054</v>
      </c>
      <c r="AK1839" s="523" t="s">
        <v>5489</v>
      </c>
      <c r="AL1839" s="523" t="s">
        <v>5504</v>
      </c>
    </row>
    <row r="1840" spans="1:38" ht="33">
      <c r="A1840" s="518" t="str">
        <f t="shared" si="28"/>
        <v>A05ZZ200-00012 Cladding Work - Sandwich Panel Corrugated Galvanized Steel Sheet Sandwich Panel, Fire Protective Rating: 1-hr   Mineral Wool (Rock Wool) for Wall w/ Accessories, Flashing  150mm≤THK</v>
      </c>
      <c r="B1840" s="523" t="s">
        <v>5505</v>
      </c>
      <c r="C1840" s="523"/>
      <c r="D1840" s="524" t="s">
        <v>5464</v>
      </c>
      <c r="E1840" s="525" t="s">
        <v>5465</v>
      </c>
      <c r="F1840" s="524" t="s">
        <v>1918</v>
      </c>
      <c r="G1840" s="526" t="s">
        <v>1919</v>
      </c>
      <c r="H1840" s="524" t="s">
        <v>5483</v>
      </c>
      <c r="I1840" s="525" t="s">
        <v>5484</v>
      </c>
      <c r="J1840" s="524" t="s">
        <v>5501</v>
      </c>
      <c r="K1840" s="527" t="s">
        <v>5502</v>
      </c>
      <c r="L1840" s="524" t="s">
        <v>1924</v>
      </c>
      <c r="M1840" s="527"/>
      <c r="N1840" s="524" t="s">
        <v>1924</v>
      </c>
      <c r="O1840" s="527"/>
      <c r="P1840" s="524" t="s">
        <v>1932</v>
      </c>
      <c r="Q1840" s="527" t="s">
        <v>5487</v>
      </c>
      <c r="R1840" s="524" t="s">
        <v>1954</v>
      </c>
      <c r="S1840" s="527" t="s">
        <v>5470</v>
      </c>
      <c r="T1840" s="524" t="s">
        <v>2688</v>
      </c>
      <c r="U1840" s="527" t="s">
        <v>5471</v>
      </c>
      <c r="V1840" s="524" t="s">
        <v>1924</v>
      </c>
      <c r="W1840" s="527"/>
      <c r="X1840" s="524" t="s">
        <v>2981</v>
      </c>
      <c r="Y1840" s="527" t="s">
        <v>5495</v>
      </c>
      <c r="Z1840" s="528"/>
      <c r="AA1840" s="528" t="s">
        <v>1029</v>
      </c>
      <c r="AB1840" s="528"/>
      <c r="AC1840" s="528"/>
      <c r="AD1840" s="528"/>
      <c r="AE1840" s="528"/>
      <c r="AF1840" s="528"/>
      <c r="AG1840" s="528"/>
      <c r="AH1840" s="528"/>
      <c r="AI1840" s="529" t="s">
        <v>2054</v>
      </c>
      <c r="AJ1840" s="529" t="s">
        <v>2054</v>
      </c>
      <c r="AK1840" s="523" t="s">
        <v>5489</v>
      </c>
      <c r="AL1840" s="523" t="s">
        <v>5505</v>
      </c>
    </row>
    <row r="1841" spans="1:38" ht="33">
      <c r="A1841" s="518" t="str">
        <f t="shared" si="28"/>
        <v>A05ZZ200-00013 Cladding Work - Sandwich Panel Corrugated Galvanized Steel Sheet Sandwich Panel, Fire Protective Rating: 1-hr   Mineral Wool (Rock Wool) for Roof w/ Accessories, Flashing  50mm≤THK&lt;70mm</v>
      </c>
      <c r="B1841" s="523" t="s">
        <v>5506</v>
      </c>
      <c r="C1841" s="523"/>
      <c r="D1841" s="524" t="s">
        <v>5464</v>
      </c>
      <c r="E1841" s="525" t="s">
        <v>5465</v>
      </c>
      <c r="F1841" s="524" t="s">
        <v>1918</v>
      </c>
      <c r="G1841" s="526" t="s">
        <v>1919</v>
      </c>
      <c r="H1841" s="524" t="s">
        <v>5483</v>
      </c>
      <c r="I1841" s="525" t="s">
        <v>5484</v>
      </c>
      <c r="J1841" s="524" t="s">
        <v>5501</v>
      </c>
      <c r="K1841" s="527" t="s">
        <v>5502</v>
      </c>
      <c r="L1841" s="524" t="s">
        <v>1924</v>
      </c>
      <c r="M1841" s="527"/>
      <c r="N1841" s="524" t="s">
        <v>1924</v>
      </c>
      <c r="O1841" s="527"/>
      <c r="P1841" s="524" t="s">
        <v>1932</v>
      </c>
      <c r="Q1841" s="527" t="s">
        <v>5487</v>
      </c>
      <c r="R1841" s="524" t="s">
        <v>2103</v>
      </c>
      <c r="S1841" s="527" t="s">
        <v>5238</v>
      </c>
      <c r="T1841" s="524" t="s">
        <v>2688</v>
      </c>
      <c r="U1841" s="527" t="s">
        <v>5471</v>
      </c>
      <c r="V1841" s="524" t="s">
        <v>1924</v>
      </c>
      <c r="W1841" s="527"/>
      <c r="X1841" s="524" t="s">
        <v>2958</v>
      </c>
      <c r="Y1841" s="527" t="s">
        <v>5488</v>
      </c>
      <c r="Z1841" s="528"/>
      <c r="AA1841" s="528" t="s">
        <v>1029</v>
      </c>
      <c r="AB1841" s="528"/>
      <c r="AC1841" s="528"/>
      <c r="AD1841" s="528"/>
      <c r="AE1841" s="528"/>
      <c r="AF1841" s="528"/>
      <c r="AG1841" s="528"/>
      <c r="AH1841" s="528"/>
      <c r="AI1841" s="529" t="s">
        <v>2054</v>
      </c>
      <c r="AJ1841" s="529" t="s">
        <v>2054</v>
      </c>
      <c r="AK1841" s="523" t="s">
        <v>5489</v>
      </c>
      <c r="AL1841" s="523" t="s">
        <v>5506</v>
      </c>
    </row>
    <row r="1842" spans="1:38" ht="33">
      <c r="A1842" s="518" t="str">
        <f t="shared" si="28"/>
        <v>A05ZZ200-00014 Cladding Work - Sandwich Panel Corrugated Galvanized Steel Sheet Sandwich Panel, Fire Protective Rating: 1-hr   Mineral Wool (Rock Wool) for Roof w/ Accessories, Flashing  70mm≤THK&lt;100mm</v>
      </c>
      <c r="B1842" s="523" t="s">
        <v>5507</v>
      </c>
      <c r="C1842" s="523"/>
      <c r="D1842" s="524" t="s">
        <v>5464</v>
      </c>
      <c r="E1842" s="525" t="s">
        <v>5465</v>
      </c>
      <c r="F1842" s="524" t="s">
        <v>1918</v>
      </c>
      <c r="G1842" s="526" t="s">
        <v>1919</v>
      </c>
      <c r="H1842" s="524" t="s">
        <v>5483</v>
      </c>
      <c r="I1842" s="525" t="s">
        <v>5484</v>
      </c>
      <c r="J1842" s="524" t="s">
        <v>5501</v>
      </c>
      <c r="K1842" s="527" t="s">
        <v>5502</v>
      </c>
      <c r="L1842" s="524" t="s">
        <v>1924</v>
      </c>
      <c r="M1842" s="527"/>
      <c r="N1842" s="524" t="s">
        <v>1924</v>
      </c>
      <c r="O1842" s="527"/>
      <c r="P1842" s="524" t="s">
        <v>1932</v>
      </c>
      <c r="Q1842" s="527" t="s">
        <v>5487</v>
      </c>
      <c r="R1842" s="524" t="s">
        <v>2103</v>
      </c>
      <c r="S1842" s="527" t="s">
        <v>5238</v>
      </c>
      <c r="T1842" s="524" t="s">
        <v>2688</v>
      </c>
      <c r="U1842" s="527" t="s">
        <v>5471</v>
      </c>
      <c r="V1842" s="524" t="s">
        <v>1924</v>
      </c>
      <c r="W1842" s="527"/>
      <c r="X1842" s="524" t="s">
        <v>2971</v>
      </c>
      <c r="Y1842" s="527" t="s">
        <v>5491</v>
      </c>
      <c r="Z1842" s="528"/>
      <c r="AA1842" s="528" t="s">
        <v>1029</v>
      </c>
      <c r="AB1842" s="528"/>
      <c r="AC1842" s="528"/>
      <c r="AD1842" s="528"/>
      <c r="AE1842" s="528"/>
      <c r="AF1842" s="528"/>
      <c r="AG1842" s="528"/>
      <c r="AH1842" s="528"/>
      <c r="AI1842" s="529" t="s">
        <v>2054</v>
      </c>
      <c r="AJ1842" s="529" t="s">
        <v>2054</v>
      </c>
      <c r="AK1842" s="523" t="s">
        <v>5489</v>
      </c>
      <c r="AL1842" s="523" t="s">
        <v>5507</v>
      </c>
    </row>
    <row r="1843" spans="1:38" ht="33">
      <c r="A1843" s="518" t="str">
        <f t="shared" si="28"/>
        <v>A05ZZ200-00015 Cladding Work - Sandwich Panel Corrugated Galvanized Steel Sheet Sandwich Panel, Fire Protective Rating: 1-hr   Mineral Wool (Rock Wool) for Roof w/ Accessories, Flashing  100mm≤THK&lt;150mm</v>
      </c>
      <c r="B1843" s="523" t="s">
        <v>5508</v>
      </c>
      <c r="C1843" s="523"/>
      <c r="D1843" s="524" t="s">
        <v>5464</v>
      </c>
      <c r="E1843" s="525" t="s">
        <v>5465</v>
      </c>
      <c r="F1843" s="524" t="s">
        <v>1918</v>
      </c>
      <c r="G1843" s="526" t="s">
        <v>1919</v>
      </c>
      <c r="H1843" s="524" t="s">
        <v>5483</v>
      </c>
      <c r="I1843" s="525" t="s">
        <v>5484</v>
      </c>
      <c r="J1843" s="524" t="s">
        <v>5501</v>
      </c>
      <c r="K1843" s="527" t="s">
        <v>5502</v>
      </c>
      <c r="L1843" s="524" t="s">
        <v>1924</v>
      </c>
      <c r="M1843" s="527"/>
      <c r="N1843" s="524" t="s">
        <v>1924</v>
      </c>
      <c r="O1843" s="527"/>
      <c r="P1843" s="524" t="s">
        <v>1932</v>
      </c>
      <c r="Q1843" s="527" t="s">
        <v>5487</v>
      </c>
      <c r="R1843" s="524" t="s">
        <v>2103</v>
      </c>
      <c r="S1843" s="527" t="s">
        <v>5238</v>
      </c>
      <c r="T1843" s="524" t="s">
        <v>2688</v>
      </c>
      <c r="U1843" s="527" t="s">
        <v>5471</v>
      </c>
      <c r="V1843" s="524" t="s">
        <v>1924</v>
      </c>
      <c r="W1843" s="527"/>
      <c r="X1843" s="524" t="s">
        <v>2076</v>
      </c>
      <c r="Y1843" s="527" t="s">
        <v>5493</v>
      </c>
      <c r="Z1843" s="528"/>
      <c r="AA1843" s="528" t="s">
        <v>1029</v>
      </c>
      <c r="AB1843" s="528"/>
      <c r="AC1843" s="528"/>
      <c r="AD1843" s="528"/>
      <c r="AE1843" s="528"/>
      <c r="AF1843" s="528"/>
      <c r="AG1843" s="528"/>
      <c r="AH1843" s="528"/>
      <c r="AI1843" s="529" t="s">
        <v>2054</v>
      </c>
      <c r="AJ1843" s="529" t="s">
        <v>2054</v>
      </c>
      <c r="AK1843" s="523" t="s">
        <v>5489</v>
      </c>
      <c r="AL1843" s="523" t="s">
        <v>5508</v>
      </c>
    </row>
    <row r="1844" spans="1:38" ht="33">
      <c r="A1844" s="518" t="str">
        <f t="shared" si="28"/>
        <v>A05ZZ200-00016 Cladding Work - Sandwich Panel Corrugated Galvanized Steel Sheet Sandwich Panel, Fire Protective Rating: 1-hr   Mineral Wool (Rock Wool) for Roof w/ Accessories, Flashing  150mm≤THK</v>
      </c>
      <c r="B1844" s="523" t="s">
        <v>5509</v>
      </c>
      <c r="C1844" s="523"/>
      <c r="D1844" s="524" t="s">
        <v>5464</v>
      </c>
      <c r="E1844" s="525" t="s">
        <v>5465</v>
      </c>
      <c r="F1844" s="524" t="s">
        <v>1918</v>
      </c>
      <c r="G1844" s="526" t="s">
        <v>1919</v>
      </c>
      <c r="H1844" s="524" t="s">
        <v>5483</v>
      </c>
      <c r="I1844" s="525" t="s">
        <v>5484</v>
      </c>
      <c r="J1844" s="524" t="s">
        <v>5501</v>
      </c>
      <c r="K1844" s="527" t="s">
        <v>5502</v>
      </c>
      <c r="L1844" s="524" t="s">
        <v>1924</v>
      </c>
      <c r="M1844" s="527"/>
      <c r="N1844" s="524" t="s">
        <v>1924</v>
      </c>
      <c r="O1844" s="527"/>
      <c r="P1844" s="524" t="s">
        <v>1932</v>
      </c>
      <c r="Q1844" s="527" t="s">
        <v>5487</v>
      </c>
      <c r="R1844" s="524" t="s">
        <v>2103</v>
      </c>
      <c r="S1844" s="527" t="s">
        <v>5238</v>
      </c>
      <c r="T1844" s="524" t="s">
        <v>2688</v>
      </c>
      <c r="U1844" s="527" t="s">
        <v>5471</v>
      </c>
      <c r="V1844" s="524" t="s">
        <v>1924</v>
      </c>
      <c r="W1844" s="527"/>
      <c r="X1844" s="524" t="s">
        <v>2981</v>
      </c>
      <c r="Y1844" s="527" t="s">
        <v>5495</v>
      </c>
      <c r="Z1844" s="528"/>
      <c r="AA1844" s="528" t="s">
        <v>1029</v>
      </c>
      <c r="AB1844" s="528"/>
      <c r="AC1844" s="528"/>
      <c r="AD1844" s="528"/>
      <c r="AE1844" s="528"/>
      <c r="AF1844" s="528"/>
      <c r="AG1844" s="528"/>
      <c r="AH1844" s="528"/>
      <c r="AI1844" s="529" t="s">
        <v>2054</v>
      </c>
      <c r="AJ1844" s="529" t="s">
        <v>2054</v>
      </c>
      <c r="AK1844" s="523" t="s">
        <v>5489</v>
      </c>
      <c r="AL1844" s="523" t="s">
        <v>5509</v>
      </c>
    </row>
    <row r="1845" spans="1:38" ht="33">
      <c r="A1845" s="518" t="str">
        <f t="shared" si="28"/>
        <v>A05ZZ200-00017 Cladding Work - Sandwich Panel Corrugated Galvanized Steel Sheet Sandwich Panel, Fire Protective Rating: 2-hrs   Mineral Wool (Rock Wool) for Wall w/ Accessories, Flashing  50mm≤THK&lt;70mm</v>
      </c>
      <c r="B1845" s="523" t="s">
        <v>5510</v>
      </c>
      <c r="C1845" s="523"/>
      <c r="D1845" s="524" t="s">
        <v>5464</v>
      </c>
      <c r="E1845" s="525" t="s">
        <v>5465</v>
      </c>
      <c r="F1845" s="524" t="s">
        <v>1918</v>
      </c>
      <c r="G1845" s="526" t="s">
        <v>1919</v>
      </c>
      <c r="H1845" s="524" t="s">
        <v>5483</v>
      </c>
      <c r="I1845" s="525" t="s">
        <v>5484</v>
      </c>
      <c r="J1845" s="524" t="s">
        <v>5511</v>
      </c>
      <c r="K1845" s="527" t="s">
        <v>5512</v>
      </c>
      <c r="L1845" s="524" t="s">
        <v>1924</v>
      </c>
      <c r="M1845" s="527"/>
      <c r="N1845" s="524" t="s">
        <v>1924</v>
      </c>
      <c r="O1845" s="527"/>
      <c r="P1845" s="524" t="s">
        <v>1932</v>
      </c>
      <c r="Q1845" s="527" t="s">
        <v>5487</v>
      </c>
      <c r="R1845" s="524" t="s">
        <v>1954</v>
      </c>
      <c r="S1845" s="527" t="s">
        <v>5470</v>
      </c>
      <c r="T1845" s="524" t="s">
        <v>2688</v>
      </c>
      <c r="U1845" s="527" t="s">
        <v>5471</v>
      </c>
      <c r="V1845" s="524" t="s">
        <v>1924</v>
      </c>
      <c r="W1845" s="527"/>
      <c r="X1845" s="524" t="s">
        <v>2958</v>
      </c>
      <c r="Y1845" s="527" t="s">
        <v>5488</v>
      </c>
      <c r="Z1845" s="528"/>
      <c r="AA1845" s="528" t="s">
        <v>1029</v>
      </c>
      <c r="AB1845" s="528"/>
      <c r="AC1845" s="528"/>
      <c r="AD1845" s="528"/>
      <c r="AE1845" s="528"/>
      <c r="AF1845" s="528"/>
      <c r="AG1845" s="528"/>
      <c r="AH1845" s="528"/>
      <c r="AI1845" s="529" t="s">
        <v>2054</v>
      </c>
      <c r="AJ1845" s="529" t="s">
        <v>2054</v>
      </c>
      <c r="AK1845" s="523" t="s">
        <v>5489</v>
      </c>
      <c r="AL1845" s="523" t="s">
        <v>5510</v>
      </c>
    </row>
    <row r="1846" spans="1:38" ht="33">
      <c r="A1846" s="518" t="str">
        <f t="shared" si="28"/>
        <v>A05ZZ200-00018 Cladding Work - Sandwich Panel Corrugated Galvanized Steel Sheet Sandwich Panel, Fire Protective Rating: 2-hrs   Mineral Wool (Rock Wool) for Wall w/ Accessories, Flashing  70mm≤THK&lt;100mm</v>
      </c>
      <c r="B1846" s="523" t="s">
        <v>5513</v>
      </c>
      <c r="C1846" s="523"/>
      <c r="D1846" s="524" t="s">
        <v>5464</v>
      </c>
      <c r="E1846" s="525" t="s">
        <v>5465</v>
      </c>
      <c r="F1846" s="524" t="s">
        <v>1918</v>
      </c>
      <c r="G1846" s="526" t="s">
        <v>1919</v>
      </c>
      <c r="H1846" s="524" t="s">
        <v>5483</v>
      </c>
      <c r="I1846" s="525" t="s">
        <v>5484</v>
      </c>
      <c r="J1846" s="524" t="s">
        <v>5511</v>
      </c>
      <c r="K1846" s="527" t="s">
        <v>5512</v>
      </c>
      <c r="L1846" s="524" t="s">
        <v>1924</v>
      </c>
      <c r="M1846" s="527"/>
      <c r="N1846" s="524" t="s">
        <v>1924</v>
      </c>
      <c r="O1846" s="527"/>
      <c r="P1846" s="524" t="s">
        <v>1932</v>
      </c>
      <c r="Q1846" s="527" t="s">
        <v>5487</v>
      </c>
      <c r="R1846" s="524" t="s">
        <v>1954</v>
      </c>
      <c r="S1846" s="527" t="s">
        <v>5470</v>
      </c>
      <c r="T1846" s="524" t="s">
        <v>2688</v>
      </c>
      <c r="U1846" s="527" t="s">
        <v>5471</v>
      </c>
      <c r="V1846" s="524" t="s">
        <v>1924</v>
      </c>
      <c r="W1846" s="527"/>
      <c r="X1846" s="524" t="s">
        <v>2971</v>
      </c>
      <c r="Y1846" s="527" t="s">
        <v>5491</v>
      </c>
      <c r="Z1846" s="528"/>
      <c r="AA1846" s="528" t="s">
        <v>1029</v>
      </c>
      <c r="AB1846" s="528"/>
      <c r="AC1846" s="528"/>
      <c r="AD1846" s="528"/>
      <c r="AE1846" s="528"/>
      <c r="AF1846" s="528"/>
      <c r="AG1846" s="528"/>
      <c r="AH1846" s="528"/>
      <c r="AI1846" s="529" t="s">
        <v>2054</v>
      </c>
      <c r="AJ1846" s="529" t="s">
        <v>2054</v>
      </c>
      <c r="AK1846" s="523" t="s">
        <v>5489</v>
      </c>
      <c r="AL1846" s="523" t="s">
        <v>5513</v>
      </c>
    </row>
    <row r="1847" spans="1:38" ht="33">
      <c r="A1847" s="518" t="str">
        <f t="shared" si="28"/>
        <v>A05ZZ200-00019 Cladding Work - Sandwich Panel Corrugated Galvanized Steel Sheet Sandwich Panel, Fire Protective Rating: 2-hrs   Mineral Wool (Rock Wool) for Wall w/ Accessories, Flashing  100mm≤THK&lt;150mm</v>
      </c>
      <c r="B1847" s="523" t="s">
        <v>5514</v>
      </c>
      <c r="C1847" s="523"/>
      <c r="D1847" s="524" t="s">
        <v>5464</v>
      </c>
      <c r="E1847" s="525" t="s">
        <v>5465</v>
      </c>
      <c r="F1847" s="524" t="s">
        <v>1918</v>
      </c>
      <c r="G1847" s="526" t="s">
        <v>1919</v>
      </c>
      <c r="H1847" s="524" t="s">
        <v>5483</v>
      </c>
      <c r="I1847" s="525" t="s">
        <v>5484</v>
      </c>
      <c r="J1847" s="524" t="s">
        <v>5511</v>
      </c>
      <c r="K1847" s="527" t="s">
        <v>5512</v>
      </c>
      <c r="L1847" s="524" t="s">
        <v>1924</v>
      </c>
      <c r="M1847" s="527"/>
      <c r="N1847" s="524" t="s">
        <v>1924</v>
      </c>
      <c r="O1847" s="527"/>
      <c r="P1847" s="524" t="s">
        <v>1932</v>
      </c>
      <c r="Q1847" s="527" t="s">
        <v>5487</v>
      </c>
      <c r="R1847" s="524" t="s">
        <v>1954</v>
      </c>
      <c r="S1847" s="527" t="s">
        <v>5470</v>
      </c>
      <c r="T1847" s="524" t="s">
        <v>2688</v>
      </c>
      <c r="U1847" s="527" t="s">
        <v>5471</v>
      </c>
      <c r="V1847" s="524" t="s">
        <v>1924</v>
      </c>
      <c r="W1847" s="527"/>
      <c r="X1847" s="524" t="s">
        <v>2076</v>
      </c>
      <c r="Y1847" s="527" t="s">
        <v>5493</v>
      </c>
      <c r="Z1847" s="528"/>
      <c r="AA1847" s="528" t="s">
        <v>1029</v>
      </c>
      <c r="AB1847" s="528"/>
      <c r="AC1847" s="528"/>
      <c r="AD1847" s="528"/>
      <c r="AE1847" s="528"/>
      <c r="AF1847" s="528"/>
      <c r="AG1847" s="528"/>
      <c r="AH1847" s="528"/>
      <c r="AI1847" s="529" t="s">
        <v>2054</v>
      </c>
      <c r="AJ1847" s="529" t="s">
        <v>2054</v>
      </c>
      <c r="AK1847" s="523" t="s">
        <v>5489</v>
      </c>
      <c r="AL1847" s="523" t="s">
        <v>5514</v>
      </c>
    </row>
    <row r="1848" spans="1:38" ht="33">
      <c r="A1848" s="518" t="str">
        <f t="shared" si="28"/>
        <v>A05ZZ200-00020 Cladding Work - Sandwich Panel Corrugated Galvanized Steel Sheet Sandwich Panel, Fire Protective Rating: 2-hrs   Mineral Wool (Rock Wool) for Wall w/ Accessories, Flashing  150mm≤THK</v>
      </c>
      <c r="B1848" s="523" t="s">
        <v>5515</v>
      </c>
      <c r="C1848" s="523"/>
      <c r="D1848" s="524" t="s">
        <v>5464</v>
      </c>
      <c r="E1848" s="525" t="s">
        <v>5465</v>
      </c>
      <c r="F1848" s="524" t="s">
        <v>1918</v>
      </c>
      <c r="G1848" s="526" t="s">
        <v>1919</v>
      </c>
      <c r="H1848" s="524" t="s">
        <v>5483</v>
      </c>
      <c r="I1848" s="525" t="s">
        <v>5484</v>
      </c>
      <c r="J1848" s="524" t="s">
        <v>5511</v>
      </c>
      <c r="K1848" s="527" t="s">
        <v>5512</v>
      </c>
      <c r="L1848" s="524" t="s">
        <v>1924</v>
      </c>
      <c r="M1848" s="527"/>
      <c r="N1848" s="524" t="s">
        <v>1924</v>
      </c>
      <c r="O1848" s="527"/>
      <c r="P1848" s="524" t="s">
        <v>1932</v>
      </c>
      <c r="Q1848" s="527" t="s">
        <v>5487</v>
      </c>
      <c r="R1848" s="524" t="s">
        <v>1954</v>
      </c>
      <c r="S1848" s="527" t="s">
        <v>5470</v>
      </c>
      <c r="T1848" s="524" t="s">
        <v>2688</v>
      </c>
      <c r="U1848" s="527" t="s">
        <v>5471</v>
      </c>
      <c r="V1848" s="524" t="s">
        <v>1924</v>
      </c>
      <c r="W1848" s="527"/>
      <c r="X1848" s="524" t="s">
        <v>2981</v>
      </c>
      <c r="Y1848" s="527" t="s">
        <v>5495</v>
      </c>
      <c r="Z1848" s="528"/>
      <c r="AA1848" s="528" t="s">
        <v>1029</v>
      </c>
      <c r="AB1848" s="528"/>
      <c r="AC1848" s="528"/>
      <c r="AD1848" s="528"/>
      <c r="AE1848" s="528"/>
      <c r="AF1848" s="528"/>
      <c r="AG1848" s="528"/>
      <c r="AH1848" s="528"/>
      <c r="AI1848" s="529" t="s">
        <v>2054</v>
      </c>
      <c r="AJ1848" s="529" t="s">
        <v>2054</v>
      </c>
      <c r="AK1848" s="523" t="s">
        <v>5489</v>
      </c>
      <c r="AL1848" s="523" t="s">
        <v>5515</v>
      </c>
    </row>
    <row r="1849" spans="1:38" ht="33">
      <c r="A1849" s="518" t="str">
        <f t="shared" si="28"/>
        <v>A05ZZ200-00021 Cladding Work - Sandwich Panel Corrugated Galvanized Steel Sheet Sandwich Panel, Fire Protective Rating: 2-hrs   Mineral Wool (Rock Wool) for Roof w/ Accessories, Flashing  50mm≤THK&lt;70mm</v>
      </c>
      <c r="B1849" s="523" t="s">
        <v>5516</v>
      </c>
      <c r="C1849" s="523"/>
      <c r="D1849" s="524" t="s">
        <v>5464</v>
      </c>
      <c r="E1849" s="525" t="s">
        <v>5465</v>
      </c>
      <c r="F1849" s="524" t="s">
        <v>1918</v>
      </c>
      <c r="G1849" s="526" t="s">
        <v>1919</v>
      </c>
      <c r="H1849" s="524" t="s">
        <v>5483</v>
      </c>
      <c r="I1849" s="525" t="s">
        <v>5484</v>
      </c>
      <c r="J1849" s="524" t="s">
        <v>5511</v>
      </c>
      <c r="K1849" s="527" t="s">
        <v>5512</v>
      </c>
      <c r="L1849" s="524" t="s">
        <v>1924</v>
      </c>
      <c r="M1849" s="527"/>
      <c r="N1849" s="524" t="s">
        <v>1924</v>
      </c>
      <c r="O1849" s="527"/>
      <c r="P1849" s="524" t="s">
        <v>1932</v>
      </c>
      <c r="Q1849" s="527" t="s">
        <v>5487</v>
      </c>
      <c r="R1849" s="524" t="s">
        <v>2103</v>
      </c>
      <c r="S1849" s="527" t="s">
        <v>5238</v>
      </c>
      <c r="T1849" s="524" t="s">
        <v>2688</v>
      </c>
      <c r="U1849" s="527" t="s">
        <v>5471</v>
      </c>
      <c r="V1849" s="524" t="s">
        <v>1924</v>
      </c>
      <c r="W1849" s="527"/>
      <c r="X1849" s="524" t="s">
        <v>2958</v>
      </c>
      <c r="Y1849" s="527" t="s">
        <v>5488</v>
      </c>
      <c r="Z1849" s="528"/>
      <c r="AA1849" s="528" t="s">
        <v>1029</v>
      </c>
      <c r="AB1849" s="528"/>
      <c r="AC1849" s="528"/>
      <c r="AD1849" s="528"/>
      <c r="AE1849" s="528"/>
      <c r="AF1849" s="528"/>
      <c r="AG1849" s="528"/>
      <c r="AH1849" s="528"/>
      <c r="AI1849" s="529" t="s">
        <v>2054</v>
      </c>
      <c r="AJ1849" s="529" t="s">
        <v>2054</v>
      </c>
      <c r="AK1849" s="523" t="s">
        <v>5489</v>
      </c>
      <c r="AL1849" s="523" t="s">
        <v>5516</v>
      </c>
    </row>
    <row r="1850" spans="1:38" ht="33">
      <c r="A1850" s="518" t="str">
        <f t="shared" si="28"/>
        <v>A05ZZ200-00022 Cladding Work - Sandwich Panel Corrugated Galvanized Steel Sheet Sandwich Panel, Fire Protective Rating: 2-hrs   Mineral Wool (Rock Wool) for Roof w/ Accessories, Flashing  70mm≤THK&lt;100mm</v>
      </c>
      <c r="B1850" s="523" t="s">
        <v>5517</v>
      </c>
      <c r="C1850" s="523"/>
      <c r="D1850" s="524" t="s">
        <v>5464</v>
      </c>
      <c r="E1850" s="525" t="s">
        <v>5465</v>
      </c>
      <c r="F1850" s="524" t="s">
        <v>1918</v>
      </c>
      <c r="G1850" s="526" t="s">
        <v>1919</v>
      </c>
      <c r="H1850" s="524" t="s">
        <v>5483</v>
      </c>
      <c r="I1850" s="525" t="s">
        <v>5484</v>
      </c>
      <c r="J1850" s="524" t="s">
        <v>5511</v>
      </c>
      <c r="K1850" s="527" t="s">
        <v>5512</v>
      </c>
      <c r="L1850" s="524" t="s">
        <v>1924</v>
      </c>
      <c r="M1850" s="527"/>
      <c r="N1850" s="524" t="s">
        <v>1924</v>
      </c>
      <c r="O1850" s="527"/>
      <c r="P1850" s="524" t="s">
        <v>1932</v>
      </c>
      <c r="Q1850" s="527" t="s">
        <v>5487</v>
      </c>
      <c r="R1850" s="524" t="s">
        <v>2103</v>
      </c>
      <c r="S1850" s="527" t="s">
        <v>5238</v>
      </c>
      <c r="T1850" s="524" t="s">
        <v>2688</v>
      </c>
      <c r="U1850" s="527" t="s">
        <v>5471</v>
      </c>
      <c r="V1850" s="524" t="s">
        <v>1924</v>
      </c>
      <c r="W1850" s="527"/>
      <c r="X1850" s="524" t="s">
        <v>2971</v>
      </c>
      <c r="Y1850" s="527" t="s">
        <v>5491</v>
      </c>
      <c r="Z1850" s="528"/>
      <c r="AA1850" s="528" t="s">
        <v>1029</v>
      </c>
      <c r="AB1850" s="528"/>
      <c r="AC1850" s="528"/>
      <c r="AD1850" s="528"/>
      <c r="AE1850" s="528"/>
      <c r="AF1850" s="528"/>
      <c r="AG1850" s="528"/>
      <c r="AH1850" s="528"/>
      <c r="AI1850" s="529" t="s">
        <v>2054</v>
      </c>
      <c r="AJ1850" s="529" t="s">
        <v>2054</v>
      </c>
      <c r="AK1850" s="523" t="s">
        <v>5489</v>
      </c>
      <c r="AL1850" s="523" t="s">
        <v>5517</v>
      </c>
    </row>
    <row r="1851" spans="1:38" ht="33">
      <c r="A1851" s="518" t="str">
        <f t="shared" si="28"/>
        <v>A05ZZ200-00023 Cladding Work - Sandwich Panel Corrugated Galvanized Steel Sheet Sandwich Panel, Fire Protective Rating: 2-hrs   Mineral Wool (Rock Wool) for Roof w/ Accessories, Flashing  100mm≤THK&lt;150mm</v>
      </c>
      <c r="B1851" s="523" t="s">
        <v>5518</v>
      </c>
      <c r="C1851" s="523"/>
      <c r="D1851" s="524" t="s">
        <v>5464</v>
      </c>
      <c r="E1851" s="525" t="s">
        <v>5465</v>
      </c>
      <c r="F1851" s="524" t="s">
        <v>1918</v>
      </c>
      <c r="G1851" s="526" t="s">
        <v>1919</v>
      </c>
      <c r="H1851" s="524" t="s">
        <v>5483</v>
      </c>
      <c r="I1851" s="525" t="s">
        <v>5484</v>
      </c>
      <c r="J1851" s="524" t="s">
        <v>5511</v>
      </c>
      <c r="K1851" s="527" t="s">
        <v>5512</v>
      </c>
      <c r="L1851" s="524" t="s">
        <v>1924</v>
      </c>
      <c r="M1851" s="527"/>
      <c r="N1851" s="524" t="s">
        <v>1924</v>
      </c>
      <c r="O1851" s="527"/>
      <c r="P1851" s="524" t="s">
        <v>1932</v>
      </c>
      <c r="Q1851" s="527" t="s">
        <v>5487</v>
      </c>
      <c r="R1851" s="524" t="s">
        <v>2103</v>
      </c>
      <c r="S1851" s="527" t="s">
        <v>5238</v>
      </c>
      <c r="T1851" s="524" t="s">
        <v>2688</v>
      </c>
      <c r="U1851" s="527" t="s">
        <v>5471</v>
      </c>
      <c r="V1851" s="524" t="s">
        <v>1924</v>
      </c>
      <c r="W1851" s="527"/>
      <c r="X1851" s="524" t="s">
        <v>2076</v>
      </c>
      <c r="Y1851" s="527" t="s">
        <v>5493</v>
      </c>
      <c r="Z1851" s="528"/>
      <c r="AA1851" s="528" t="s">
        <v>1029</v>
      </c>
      <c r="AB1851" s="528"/>
      <c r="AC1851" s="528"/>
      <c r="AD1851" s="528"/>
      <c r="AE1851" s="528"/>
      <c r="AF1851" s="528"/>
      <c r="AG1851" s="528"/>
      <c r="AH1851" s="528"/>
      <c r="AI1851" s="529" t="s">
        <v>2054</v>
      </c>
      <c r="AJ1851" s="529" t="s">
        <v>2054</v>
      </c>
      <c r="AK1851" s="523" t="s">
        <v>5489</v>
      </c>
      <c r="AL1851" s="523" t="s">
        <v>5518</v>
      </c>
    </row>
    <row r="1852" spans="1:38" ht="33">
      <c r="A1852" s="518" t="str">
        <f t="shared" si="28"/>
        <v>A05ZZ200-00024 Cladding Work - Sandwich Panel Corrugated Galvanized Steel Sheet Sandwich Panel, Fire Protective Rating: 2-hrs   Mineral Wool (Rock Wool) for Roof w/ Accessories, Flashing  150mm≤THK</v>
      </c>
      <c r="B1852" s="523" t="s">
        <v>5519</v>
      </c>
      <c r="C1852" s="523"/>
      <c r="D1852" s="524" t="s">
        <v>5464</v>
      </c>
      <c r="E1852" s="525" t="s">
        <v>5465</v>
      </c>
      <c r="F1852" s="524" t="s">
        <v>1918</v>
      </c>
      <c r="G1852" s="526" t="s">
        <v>1919</v>
      </c>
      <c r="H1852" s="524" t="s">
        <v>5483</v>
      </c>
      <c r="I1852" s="525" t="s">
        <v>5484</v>
      </c>
      <c r="J1852" s="524" t="s">
        <v>5511</v>
      </c>
      <c r="K1852" s="527" t="s">
        <v>5512</v>
      </c>
      <c r="L1852" s="524" t="s">
        <v>1924</v>
      </c>
      <c r="M1852" s="527"/>
      <c r="N1852" s="524" t="s">
        <v>1924</v>
      </c>
      <c r="O1852" s="527"/>
      <c r="P1852" s="524" t="s">
        <v>1932</v>
      </c>
      <c r="Q1852" s="527" t="s">
        <v>5487</v>
      </c>
      <c r="R1852" s="524" t="s">
        <v>2103</v>
      </c>
      <c r="S1852" s="527" t="s">
        <v>5238</v>
      </c>
      <c r="T1852" s="524" t="s">
        <v>2688</v>
      </c>
      <c r="U1852" s="527" t="s">
        <v>5471</v>
      </c>
      <c r="V1852" s="524" t="s">
        <v>1924</v>
      </c>
      <c r="W1852" s="527"/>
      <c r="X1852" s="524" t="s">
        <v>2981</v>
      </c>
      <c r="Y1852" s="527" t="s">
        <v>5495</v>
      </c>
      <c r="Z1852" s="528"/>
      <c r="AA1852" s="528" t="s">
        <v>1029</v>
      </c>
      <c r="AB1852" s="528"/>
      <c r="AC1852" s="528"/>
      <c r="AD1852" s="528"/>
      <c r="AE1852" s="528"/>
      <c r="AF1852" s="528"/>
      <c r="AG1852" s="528"/>
      <c r="AH1852" s="528"/>
      <c r="AI1852" s="529" t="s">
        <v>2054</v>
      </c>
      <c r="AJ1852" s="529" t="s">
        <v>2054</v>
      </c>
      <c r="AK1852" s="523" t="s">
        <v>5489</v>
      </c>
      <c r="AL1852" s="523" t="s">
        <v>5519</v>
      </c>
    </row>
    <row r="1853" spans="1:38" ht="33">
      <c r="A1853" s="518" t="str">
        <f t="shared" si="28"/>
        <v>A05ZZ200-00025 Cladding Work - Sandwich Panel Corrugated Galvanized Steel Sheet Sandwich Panel, Fire Protective Rating: N/A   Glass Wool (Fiberglass) for Wall w/ Accessories, Flashing  50mm≤THK&lt;70mm</v>
      </c>
      <c r="B1853" s="523" t="s">
        <v>5520</v>
      </c>
      <c r="C1853" s="523"/>
      <c r="D1853" s="524" t="s">
        <v>5464</v>
      </c>
      <c r="E1853" s="525" t="s">
        <v>5465</v>
      </c>
      <c r="F1853" s="524" t="s">
        <v>1918</v>
      </c>
      <c r="G1853" s="526" t="s">
        <v>1919</v>
      </c>
      <c r="H1853" s="524" t="s">
        <v>5483</v>
      </c>
      <c r="I1853" s="525" t="s">
        <v>5484</v>
      </c>
      <c r="J1853" s="524" t="s">
        <v>5485</v>
      </c>
      <c r="K1853" s="527" t="s">
        <v>5486</v>
      </c>
      <c r="L1853" s="524" t="s">
        <v>1924</v>
      </c>
      <c r="M1853" s="527"/>
      <c r="N1853" s="524" t="s">
        <v>1924</v>
      </c>
      <c r="O1853" s="527"/>
      <c r="P1853" s="524" t="s">
        <v>1936</v>
      </c>
      <c r="Q1853" s="527" t="s">
        <v>4657</v>
      </c>
      <c r="R1853" s="524" t="s">
        <v>1954</v>
      </c>
      <c r="S1853" s="527" t="s">
        <v>5470</v>
      </c>
      <c r="T1853" s="524" t="s">
        <v>2688</v>
      </c>
      <c r="U1853" s="527" t="s">
        <v>5471</v>
      </c>
      <c r="V1853" s="524" t="s">
        <v>1924</v>
      </c>
      <c r="W1853" s="527"/>
      <c r="X1853" s="524" t="s">
        <v>2958</v>
      </c>
      <c r="Y1853" s="527" t="s">
        <v>5488</v>
      </c>
      <c r="Z1853" s="528"/>
      <c r="AA1853" s="528" t="s">
        <v>1029</v>
      </c>
      <c r="AB1853" s="528"/>
      <c r="AC1853" s="528"/>
      <c r="AD1853" s="528"/>
      <c r="AE1853" s="528"/>
      <c r="AF1853" s="528"/>
      <c r="AG1853" s="528"/>
      <c r="AH1853" s="528"/>
      <c r="AI1853" s="529" t="s">
        <v>2054</v>
      </c>
      <c r="AJ1853" s="529" t="s">
        <v>2054</v>
      </c>
      <c r="AK1853" s="523" t="s">
        <v>5489</v>
      </c>
      <c r="AL1853" s="523" t="s">
        <v>5520</v>
      </c>
    </row>
    <row r="1854" spans="1:38" ht="33">
      <c r="A1854" s="518" t="str">
        <f t="shared" si="28"/>
        <v>A05ZZ200-00026 Cladding Work - Sandwich Panel Corrugated Galvanized Steel Sheet Sandwich Panel, Fire Protective Rating: N/A   Glass Wool (Fiberglass) for Wall w/ Accessories, Flashing  70mm≤THK&lt;100mm</v>
      </c>
      <c r="B1854" s="523" t="s">
        <v>5521</v>
      </c>
      <c r="C1854" s="523"/>
      <c r="D1854" s="524" t="s">
        <v>5464</v>
      </c>
      <c r="E1854" s="525" t="s">
        <v>5465</v>
      </c>
      <c r="F1854" s="524" t="s">
        <v>1918</v>
      </c>
      <c r="G1854" s="526" t="s">
        <v>1919</v>
      </c>
      <c r="H1854" s="524" t="s">
        <v>5483</v>
      </c>
      <c r="I1854" s="525" t="s">
        <v>5484</v>
      </c>
      <c r="J1854" s="524" t="s">
        <v>5485</v>
      </c>
      <c r="K1854" s="527" t="s">
        <v>5486</v>
      </c>
      <c r="L1854" s="524" t="s">
        <v>1924</v>
      </c>
      <c r="M1854" s="527"/>
      <c r="N1854" s="524" t="s">
        <v>1924</v>
      </c>
      <c r="O1854" s="527"/>
      <c r="P1854" s="524" t="s">
        <v>1936</v>
      </c>
      <c r="Q1854" s="527" t="s">
        <v>4657</v>
      </c>
      <c r="R1854" s="524" t="s">
        <v>1954</v>
      </c>
      <c r="S1854" s="527" t="s">
        <v>5470</v>
      </c>
      <c r="T1854" s="524" t="s">
        <v>2688</v>
      </c>
      <c r="U1854" s="527" t="s">
        <v>5471</v>
      </c>
      <c r="V1854" s="524" t="s">
        <v>1924</v>
      </c>
      <c r="W1854" s="527"/>
      <c r="X1854" s="524" t="s">
        <v>2971</v>
      </c>
      <c r="Y1854" s="527" t="s">
        <v>5491</v>
      </c>
      <c r="Z1854" s="528"/>
      <c r="AA1854" s="528" t="s">
        <v>1029</v>
      </c>
      <c r="AB1854" s="528"/>
      <c r="AC1854" s="528"/>
      <c r="AD1854" s="528"/>
      <c r="AE1854" s="528"/>
      <c r="AF1854" s="528"/>
      <c r="AG1854" s="528"/>
      <c r="AH1854" s="528"/>
      <c r="AI1854" s="529" t="s">
        <v>2054</v>
      </c>
      <c r="AJ1854" s="529" t="s">
        <v>2054</v>
      </c>
      <c r="AK1854" s="523" t="s">
        <v>5489</v>
      </c>
      <c r="AL1854" s="523" t="s">
        <v>5521</v>
      </c>
    </row>
    <row r="1855" spans="1:38" ht="33">
      <c r="A1855" s="518" t="str">
        <f t="shared" si="28"/>
        <v>A05ZZ200-00027 Cladding Work - Sandwich Panel Corrugated Galvanized Steel Sheet Sandwich Panel, Fire Protective Rating: N/A   Glass Wool (Fiberglass) for Wall w/ Accessories, Flashing  100mm≤THK&lt;150mm</v>
      </c>
      <c r="B1855" s="523" t="s">
        <v>5522</v>
      </c>
      <c r="C1855" s="523"/>
      <c r="D1855" s="524" t="s">
        <v>5464</v>
      </c>
      <c r="E1855" s="525" t="s">
        <v>5465</v>
      </c>
      <c r="F1855" s="524" t="s">
        <v>1918</v>
      </c>
      <c r="G1855" s="526" t="s">
        <v>1919</v>
      </c>
      <c r="H1855" s="524" t="s">
        <v>5483</v>
      </c>
      <c r="I1855" s="525" t="s">
        <v>5484</v>
      </c>
      <c r="J1855" s="524" t="s">
        <v>5485</v>
      </c>
      <c r="K1855" s="527" t="s">
        <v>5486</v>
      </c>
      <c r="L1855" s="524" t="s">
        <v>1924</v>
      </c>
      <c r="M1855" s="527"/>
      <c r="N1855" s="524" t="s">
        <v>1924</v>
      </c>
      <c r="O1855" s="527"/>
      <c r="P1855" s="524" t="s">
        <v>1936</v>
      </c>
      <c r="Q1855" s="527" t="s">
        <v>4657</v>
      </c>
      <c r="R1855" s="524" t="s">
        <v>1954</v>
      </c>
      <c r="S1855" s="527" t="s">
        <v>5470</v>
      </c>
      <c r="T1855" s="524" t="s">
        <v>2688</v>
      </c>
      <c r="U1855" s="527" t="s">
        <v>5471</v>
      </c>
      <c r="V1855" s="524" t="s">
        <v>1924</v>
      </c>
      <c r="W1855" s="527"/>
      <c r="X1855" s="524" t="s">
        <v>2076</v>
      </c>
      <c r="Y1855" s="527" t="s">
        <v>5493</v>
      </c>
      <c r="Z1855" s="528"/>
      <c r="AA1855" s="528" t="s">
        <v>1029</v>
      </c>
      <c r="AB1855" s="528"/>
      <c r="AC1855" s="528"/>
      <c r="AD1855" s="528"/>
      <c r="AE1855" s="528"/>
      <c r="AF1855" s="528"/>
      <c r="AG1855" s="528"/>
      <c r="AH1855" s="528"/>
      <c r="AI1855" s="529" t="s">
        <v>2054</v>
      </c>
      <c r="AJ1855" s="529" t="s">
        <v>2054</v>
      </c>
      <c r="AK1855" s="523" t="s">
        <v>5489</v>
      </c>
      <c r="AL1855" s="523" t="s">
        <v>5522</v>
      </c>
    </row>
    <row r="1856" spans="1:38" ht="33">
      <c r="A1856" s="518" t="str">
        <f t="shared" si="28"/>
        <v>A05ZZ200-00028 Cladding Work - Sandwich Panel Corrugated Galvanized Steel Sheet Sandwich Panel, Fire Protective Rating: N/A   Glass Wool (Fiberglass) for Wall w/ Accessories, Flashing  150mm≤THK</v>
      </c>
      <c r="B1856" s="523" t="s">
        <v>5523</v>
      </c>
      <c r="C1856" s="523"/>
      <c r="D1856" s="524" t="s">
        <v>5464</v>
      </c>
      <c r="E1856" s="525" t="s">
        <v>5465</v>
      </c>
      <c r="F1856" s="524" t="s">
        <v>1918</v>
      </c>
      <c r="G1856" s="526" t="s">
        <v>1919</v>
      </c>
      <c r="H1856" s="524" t="s">
        <v>5483</v>
      </c>
      <c r="I1856" s="525" t="s">
        <v>5484</v>
      </c>
      <c r="J1856" s="524" t="s">
        <v>5485</v>
      </c>
      <c r="K1856" s="527" t="s">
        <v>5486</v>
      </c>
      <c r="L1856" s="524" t="s">
        <v>1924</v>
      </c>
      <c r="M1856" s="527"/>
      <c r="N1856" s="524" t="s">
        <v>1924</v>
      </c>
      <c r="O1856" s="527"/>
      <c r="P1856" s="524" t="s">
        <v>1936</v>
      </c>
      <c r="Q1856" s="527" t="s">
        <v>4657</v>
      </c>
      <c r="R1856" s="524" t="s">
        <v>1954</v>
      </c>
      <c r="S1856" s="527" t="s">
        <v>5470</v>
      </c>
      <c r="T1856" s="524" t="s">
        <v>2688</v>
      </c>
      <c r="U1856" s="527" t="s">
        <v>5471</v>
      </c>
      <c r="V1856" s="524" t="s">
        <v>1924</v>
      </c>
      <c r="W1856" s="527"/>
      <c r="X1856" s="524" t="s">
        <v>2981</v>
      </c>
      <c r="Y1856" s="527" t="s">
        <v>5495</v>
      </c>
      <c r="Z1856" s="528"/>
      <c r="AA1856" s="528" t="s">
        <v>1029</v>
      </c>
      <c r="AB1856" s="528"/>
      <c r="AC1856" s="528"/>
      <c r="AD1856" s="528"/>
      <c r="AE1856" s="528"/>
      <c r="AF1856" s="528"/>
      <c r="AG1856" s="528"/>
      <c r="AH1856" s="528"/>
      <c r="AI1856" s="529" t="s">
        <v>2054</v>
      </c>
      <c r="AJ1856" s="529" t="s">
        <v>2054</v>
      </c>
      <c r="AK1856" s="523" t="s">
        <v>5489</v>
      </c>
      <c r="AL1856" s="523" t="s">
        <v>5523</v>
      </c>
    </row>
    <row r="1857" spans="1:38" ht="33">
      <c r="A1857" s="518" t="str">
        <f t="shared" si="28"/>
        <v>A05ZZ200-00029 Cladding Work - Sandwich Panel Corrugated Galvanized Steel Sheet Sandwich Panel, Fire Protective Rating: N/A   Glass Wool (Fiberglass) for Roof w/ Accessories, Flashing  50mm≤THK&lt;70mm</v>
      </c>
      <c r="B1857" s="523" t="s">
        <v>5524</v>
      </c>
      <c r="C1857" s="523"/>
      <c r="D1857" s="524" t="s">
        <v>5464</v>
      </c>
      <c r="E1857" s="525" t="s">
        <v>5465</v>
      </c>
      <c r="F1857" s="524" t="s">
        <v>1918</v>
      </c>
      <c r="G1857" s="526" t="s">
        <v>1919</v>
      </c>
      <c r="H1857" s="524" t="s">
        <v>5483</v>
      </c>
      <c r="I1857" s="525" t="s">
        <v>5484</v>
      </c>
      <c r="J1857" s="524" t="s">
        <v>5485</v>
      </c>
      <c r="K1857" s="527" t="s">
        <v>5486</v>
      </c>
      <c r="L1857" s="524" t="s">
        <v>1924</v>
      </c>
      <c r="M1857" s="527"/>
      <c r="N1857" s="524" t="s">
        <v>1924</v>
      </c>
      <c r="O1857" s="527"/>
      <c r="P1857" s="524" t="s">
        <v>1936</v>
      </c>
      <c r="Q1857" s="527" t="s">
        <v>4657</v>
      </c>
      <c r="R1857" s="524" t="s">
        <v>2103</v>
      </c>
      <c r="S1857" s="527" t="s">
        <v>5238</v>
      </c>
      <c r="T1857" s="524" t="s">
        <v>2688</v>
      </c>
      <c r="U1857" s="527" t="s">
        <v>5471</v>
      </c>
      <c r="V1857" s="524" t="s">
        <v>1924</v>
      </c>
      <c r="W1857" s="527"/>
      <c r="X1857" s="524" t="s">
        <v>2958</v>
      </c>
      <c r="Y1857" s="527" t="s">
        <v>5488</v>
      </c>
      <c r="Z1857" s="528"/>
      <c r="AA1857" s="528" t="s">
        <v>1029</v>
      </c>
      <c r="AB1857" s="528"/>
      <c r="AC1857" s="528"/>
      <c r="AD1857" s="528"/>
      <c r="AE1857" s="528"/>
      <c r="AF1857" s="528"/>
      <c r="AG1857" s="528"/>
      <c r="AH1857" s="528"/>
      <c r="AI1857" s="529" t="s">
        <v>2054</v>
      </c>
      <c r="AJ1857" s="529" t="s">
        <v>2054</v>
      </c>
      <c r="AK1857" s="523" t="s">
        <v>5489</v>
      </c>
      <c r="AL1857" s="523" t="s">
        <v>5524</v>
      </c>
    </row>
    <row r="1858" spans="1:38" ht="33">
      <c r="A1858" s="518" t="str">
        <f t="shared" si="28"/>
        <v>A05ZZ200-00030 Cladding Work - Sandwich Panel Corrugated Galvanized Steel Sheet Sandwich Panel, Fire Protective Rating: N/A   Glass Wool (Fiberglass) for Roof w/ Accessories, Flashing  70mm≤THK&lt;100mm</v>
      </c>
      <c r="B1858" s="523" t="s">
        <v>5525</v>
      </c>
      <c r="C1858" s="523"/>
      <c r="D1858" s="524" t="s">
        <v>5464</v>
      </c>
      <c r="E1858" s="525" t="s">
        <v>5465</v>
      </c>
      <c r="F1858" s="524" t="s">
        <v>1918</v>
      </c>
      <c r="G1858" s="526" t="s">
        <v>1919</v>
      </c>
      <c r="H1858" s="524" t="s">
        <v>5483</v>
      </c>
      <c r="I1858" s="525" t="s">
        <v>5484</v>
      </c>
      <c r="J1858" s="524" t="s">
        <v>5485</v>
      </c>
      <c r="K1858" s="527" t="s">
        <v>5486</v>
      </c>
      <c r="L1858" s="524" t="s">
        <v>1924</v>
      </c>
      <c r="M1858" s="527"/>
      <c r="N1858" s="524" t="s">
        <v>1924</v>
      </c>
      <c r="O1858" s="527"/>
      <c r="P1858" s="524" t="s">
        <v>1936</v>
      </c>
      <c r="Q1858" s="527" t="s">
        <v>4657</v>
      </c>
      <c r="R1858" s="524" t="s">
        <v>2103</v>
      </c>
      <c r="S1858" s="527" t="s">
        <v>5238</v>
      </c>
      <c r="T1858" s="524" t="s">
        <v>2688</v>
      </c>
      <c r="U1858" s="527" t="s">
        <v>5471</v>
      </c>
      <c r="V1858" s="524" t="s">
        <v>1924</v>
      </c>
      <c r="W1858" s="527"/>
      <c r="X1858" s="524" t="s">
        <v>2971</v>
      </c>
      <c r="Y1858" s="527" t="s">
        <v>5491</v>
      </c>
      <c r="Z1858" s="528"/>
      <c r="AA1858" s="528" t="s">
        <v>1029</v>
      </c>
      <c r="AB1858" s="528"/>
      <c r="AC1858" s="528"/>
      <c r="AD1858" s="528"/>
      <c r="AE1858" s="528"/>
      <c r="AF1858" s="528"/>
      <c r="AG1858" s="528"/>
      <c r="AH1858" s="528"/>
      <c r="AI1858" s="529" t="s">
        <v>2054</v>
      </c>
      <c r="AJ1858" s="529" t="s">
        <v>2054</v>
      </c>
      <c r="AK1858" s="523" t="s">
        <v>5489</v>
      </c>
      <c r="AL1858" s="523" t="s">
        <v>5525</v>
      </c>
    </row>
    <row r="1859" spans="1:38" ht="33">
      <c r="A1859" s="518" t="str">
        <f t="shared" si="28"/>
        <v>A05ZZ200-00031 Cladding Work - Sandwich Panel Corrugated Galvanized Steel Sheet Sandwich Panel, Fire Protective Rating: N/A   Glass Wool (Fiberglass) for Roof w/ Accessories, Flashing  100mm≤THK&lt;150mm</v>
      </c>
      <c r="B1859" s="523" t="s">
        <v>5526</v>
      </c>
      <c r="C1859" s="523"/>
      <c r="D1859" s="524" t="s">
        <v>5464</v>
      </c>
      <c r="E1859" s="525" t="s">
        <v>5465</v>
      </c>
      <c r="F1859" s="524" t="s">
        <v>1918</v>
      </c>
      <c r="G1859" s="526" t="s">
        <v>1919</v>
      </c>
      <c r="H1859" s="524" t="s">
        <v>5483</v>
      </c>
      <c r="I1859" s="525" t="s">
        <v>5484</v>
      </c>
      <c r="J1859" s="524" t="s">
        <v>5485</v>
      </c>
      <c r="K1859" s="527" t="s">
        <v>5486</v>
      </c>
      <c r="L1859" s="524" t="s">
        <v>1924</v>
      </c>
      <c r="M1859" s="527"/>
      <c r="N1859" s="524" t="s">
        <v>1924</v>
      </c>
      <c r="O1859" s="527"/>
      <c r="P1859" s="524" t="s">
        <v>1936</v>
      </c>
      <c r="Q1859" s="527" t="s">
        <v>4657</v>
      </c>
      <c r="R1859" s="524" t="s">
        <v>2103</v>
      </c>
      <c r="S1859" s="527" t="s">
        <v>5238</v>
      </c>
      <c r="T1859" s="524" t="s">
        <v>2688</v>
      </c>
      <c r="U1859" s="527" t="s">
        <v>5471</v>
      </c>
      <c r="V1859" s="524" t="s">
        <v>1924</v>
      </c>
      <c r="W1859" s="527"/>
      <c r="X1859" s="524" t="s">
        <v>2076</v>
      </c>
      <c r="Y1859" s="527" t="s">
        <v>5493</v>
      </c>
      <c r="Z1859" s="528"/>
      <c r="AA1859" s="528" t="s">
        <v>1029</v>
      </c>
      <c r="AB1859" s="528"/>
      <c r="AC1859" s="528"/>
      <c r="AD1859" s="528"/>
      <c r="AE1859" s="528"/>
      <c r="AF1859" s="528"/>
      <c r="AG1859" s="528"/>
      <c r="AH1859" s="528"/>
      <c r="AI1859" s="529" t="s">
        <v>2054</v>
      </c>
      <c r="AJ1859" s="529" t="s">
        <v>2054</v>
      </c>
      <c r="AK1859" s="523" t="s">
        <v>5489</v>
      </c>
      <c r="AL1859" s="523" t="s">
        <v>5526</v>
      </c>
    </row>
    <row r="1860" spans="1:38" ht="33">
      <c r="A1860" s="518" t="str">
        <f t="shared" si="28"/>
        <v>A05ZZ200-00032 Cladding Work - Sandwich Panel Corrugated Galvanized Steel Sheet Sandwich Panel, Fire Protective Rating: N/A   Glass Wool (Fiberglass) for Roof w/ Accessories, Flashing  150mm≤THK</v>
      </c>
      <c r="B1860" s="523" t="s">
        <v>5527</v>
      </c>
      <c r="C1860" s="523"/>
      <c r="D1860" s="524" t="s">
        <v>5464</v>
      </c>
      <c r="E1860" s="525" t="s">
        <v>5465</v>
      </c>
      <c r="F1860" s="524" t="s">
        <v>1918</v>
      </c>
      <c r="G1860" s="526" t="s">
        <v>1919</v>
      </c>
      <c r="H1860" s="524" t="s">
        <v>5483</v>
      </c>
      <c r="I1860" s="525" t="s">
        <v>5484</v>
      </c>
      <c r="J1860" s="524" t="s">
        <v>5485</v>
      </c>
      <c r="K1860" s="527" t="s">
        <v>5486</v>
      </c>
      <c r="L1860" s="524" t="s">
        <v>1924</v>
      </c>
      <c r="M1860" s="527"/>
      <c r="N1860" s="524" t="s">
        <v>1924</v>
      </c>
      <c r="O1860" s="527"/>
      <c r="P1860" s="524" t="s">
        <v>1936</v>
      </c>
      <c r="Q1860" s="527" t="s">
        <v>4657</v>
      </c>
      <c r="R1860" s="524" t="s">
        <v>2103</v>
      </c>
      <c r="S1860" s="527" t="s">
        <v>5238</v>
      </c>
      <c r="T1860" s="524" t="s">
        <v>2688</v>
      </c>
      <c r="U1860" s="527" t="s">
        <v>5471</v>
      </c>
      <c r="V1860" s="524" t="s">
        <v>1924</v>
      </c>
      <c r="W1860" s="527"/>
      <c r="X1860" s="524" t="s">
        <v>2981</v>
      </c>
      <c r="Y1860" s="527" t="s">
        <v>5495</v>
      </c>
      <c r="Z1860" s="528"/>
      <c r="AA1860" s="528" t="s">
        <v>1029</v>
      </c>
      <c r="AB1860" s="528"/>
      <c r="AC1860" s="528"/>
      <c r="AD1860" s="528"/>
      <c r="AE1860" s="528"/>
      <c r="AF1860" s="528"/>
      <c r="AG1860" s="528"/>
      <c r="AH1860" s="528"/>
      <c r="AI1860" s="529" t="s">
        <v>2054</v>
      </c>
      <c r="AJ1860" s="529" t="s">
        <v>2054</v>
      </c>
      <c r="AK1860" s="523" t="s">
        <v>5489</v>
      </c>
      <c r="AL1860" s="523" t="s">
        <v>5527</v>
      </c>
    </row>
    <row r="1861" spans="1:38" ht="33">
      <c r="A1861" s="518" t="str">
        <f t="shared" si="28"/>
        <v>A05ZZ200-00033 Cladding Work - Sandwich Panel Corrugated Galvanized Steel Sheet Sandwich Panel, Fire Protective Rating: 1-hr   Glass Wool (Fiberglass) for Wall w/ Accessories, Flashing  50mm≤THK&lt;70mm</v>
      </c>
      <c r="B1861" s="523" t="s">
        <v>5528</v>
      </c>
      <c r="C1861" s="523"/>
      <c r="D1861" s="524" t="s">
        <v>5464</v>
      </c>
      <c r="E1861" s="525" t="s">
        <v>5465</v>
      </c>
      <c r="F1861" s="524" t="s">
        <v>1918</v>
      </c>
      <c r="G1861" s="526" t="s">
        <v>1919</v>
      </c>
      <c r="H1861" s="524" t="s">
        <v>5483</v>
      </c>
      <c r="I1861" s="525" t="s">
        <v>5484</v>
      </c>
      <c r="J1861" s="524" t="s">
        <v>5501</v>
      </c>
      <c r="K1861" s="527" t="s">
        <v>5502</v>
      </c>
      <c r="L1861" s="524" t="s">
        <v>1924</v>
      </c>
      <c r="M1861" s="527"/>
      <c r="N1861" s="524" t="s">
        <v>1924</v>
      </c>
      <c r="O1861" s="527"/>
      <c r="P1861" s="524" t="s">
        <v>1936</v>
      </c>
      <c r="Q1861" s="527" t="s">
        <v>4657</v>
      </c>
      <c r="R1861" s="524" t="s">
        <v>1954</v>
      </c>
      <c r="S1861" s="527" t="s">
        <v>5470</v>
      </c>
      <c r="T1861" s="524" t="s">
        <v>2688</v>
      </c>
      <c r="U1861" s="527" t="s">
        <v>5471</v>
      </c>
      <c r="V1861" s="524" t="s">
        <v>1924</v>
      </c>
      <c r="W1861" s="527"/>
      <c r="X1861" s="524" t="s">
        <v>2958</v>
      </c>
      <c r="Y1861" s="527" t="s">
        <v>5488</v>
      </c>
      <c r="Z1861" s="528"/>
      <c r="AA1861" s="528" t="s">
        <v>1029</v>
      </c>
      <c r="AB1861" s="528"/>
      <c r="AC1861" s="528"/>
      <c r="AD1861" s="528"/>
      <c r="AE1861" s="528"/>
      <c r="AF1861" s="528"/>
      <c r="AG1861" s="528"/>
      <c r="AH1861" s="528"/>
      <c r="AI1861" s="529" t="s">
        <v>2054</v>
      </c>
      <c r="AJ1861" s="529" t="s">
        <v>2054</v>
      </c>
      <c r="AK1861" s="523" t="s">
        <v>5489</v>
      </c>
      <c r="AL1861" s="523" t="s">
        <v>5528</v>
      </c>
    </row>
    <row r="1862" spans="1:38" ht="33">
      <c r="A1862" s="518" t="str">
        <f t="shared" si="28"/>
        <v>A05ZZ200-00034 Cladding Work - Sandwich Panel Corrugated Galvanized Steel Sheet Sandwich Panel, Fire Protective Rating: 1-hr   Glass Wool (Fiberglass) for Wall w/ Accessories, Flashing  70mm≤THK&lt;100mm</v>
      </c>
      <c r="B1862" s="523" t="s">
        <v>5529</v>
      </c>
      <c r="C1862" s="523"/>
      <c r="D1862" s="524" t="s">
        <v>5464</v>
      </c>
      <c r="E1862" s="525" t="s">
        <v>5465</v>
      </c>
      <c r="F1862" s="524" t="s">
        <v>1918</v>
      </c>
      <c r="G1862" s="526" t="s">
        <v>1919</v>
      </c>
      <c r="H1862" s="524" t="s">
        <v>5483</v>
      </c>
      <c r="I1862" s="525" t="s">
        <v>5484</v>
      </c>
      <c r="J1862" s="524" t="s">
        <v>5501</v>
      </c>
      <c r="K1862" s="527" t="s">
        <v>5502</v>
      </c>
      <c r="L1862" s="524" t="s">
        <v>1924</v>
      </c>
      <c r="M1862" s="527"/>
      <c r="N1862" s="524" t="s">
        <v>1924</v>
      </c>
      <c r="O1862" s="527"/>
      <c r="P1862" s="524" t="s">
        <v>1936</v>
      </c>
      <c r="Q1862" s="527" t="s">
        <v>4657</v>
      </c>
      <c r="R1862" s="524" t="s">
        <v>1954</v>
      </c>
      <c r="S1862" s="527" t="s">
        <v>5470</v>
      </c>
      <c r="T1862" s="524" t="s">
        <v>2688</v>
      </c>
      <c r="U1862" s="527" t="s">
        <v>5471</v>
      </c>
      <c r="V1862" s="524" t="s">
        <v>1924</v>
      </c>
      <c r="W1862" s="527"/>
      <c r="X1862" s="524" t="s">
        <v>2971</v>
      </c>
      <c r="Y1862" s="527" t="s">
        <v>5491</v>
      </c>
      <c r="Z1862" s="528"/>
      <c r="AA1862" s="528" t="s">
        <v>1029</v>
      </c>
      <c r="AB1862" s="528"/>
      <c r="AC1862" s="528"/>
      <c r="AD1862" s="528"/>
      <c r="AE1862" s="528"/>
      <c r="AF1862" s="528"/>
      <c r="AG1862" s="528"/>
      <c r="AH1862" s="528"/>
      <c r="AI1862" s="529" t="s">
        <v>2054</v>
      </c>
      <c r="AJ1862" s="529" t="s">
        <v>2054</v>
      </c>
      <c r="AK1862" s="523" t="s">
        <v>5489</v>
      </c>
      <c r="AL1862" s="523" t="s">
        <v>5529</v>
      </c>
    </row>
    <row r="1863" spans="1:38" ht="33">
      <c r="A1863" s="518" t="str">
        <f t="shared" si="28"/>
        <v>A05ZZ200-00035 Cladding Work - Sandwich Panel Corrugated Galvanized Steel Sheet Sandwich Panel, Fire Protective Rating: 1-hr   Glass Wool (Fiberglass) for Wall w/ Accessories, Flashing  100mm≤THK&lt;150mm</v>
      </c>
      <c r="B1863" s="523" t="s">
        <v>5530</v>
      </c>
      <c r="C1863" s="523"/>
      <c r="D1863" s="524" t="s">
        <v>5464</v>
      </c>
      <c r="E1863" s="525" t="s">
        <v>5465</v>
      </c>
      <c r="F1863" s="524" t="s">
        <v>1918</v>
      </c>
      <c r="G1863" s="526" t="s">
        <v>1919</v>
      </c>
      <c r="H1863" s="524" t="s">
        <v>5483</v>
      </c>
      <c r="I1863" s="525" t="s">
        <v>5484</v>
      </c>
      <c r="J1863" s="524" t="s">
        <v>5501</v>
      </c>
      <c r="K1863" s="527" t="s">
        <v>5502</v>
      </c>
      <c r="L1863" s="524" t="s">
        <v>1924</v>
      </c>
      <c r="M1863" s="527"/>
      <c r="N1863" s="524" t="s">
        <v>1924</v>
      </c>
      <c r="O1863" s="527"/>
      <c r="P1863" s="524" t="s">
        <v>1936</v>
      </c>
      <c r="Q1863" s="527" t="s">
        <v>4657</v>
      </c>
      <c r="R1863" s="524" t="s">
        <v>1954</v>
      </c>
      <c r="S1863" s="527" t="s">
        <v>5470</v>
      </c>
      <c r="T1863" s="524" t="s">
        <v>2688</v>
      </c>
      <c r="U1863" s="527" t="s">
        <v>5471</v>
      </c>
      <c r="V1863" s="524" t="s">
        <v>1924</v>
      </c>
      <c r="W1863" s="527"/>
      <c r="X1863" s="524" t="s">
        <v>2076</v>
      </c>
      <c r="Y1863" s="527" t="s">
        <v>5493</v>
      </c>
      <c r="Z1863" s="528"/>
      <c r="AA1863" s="528" t="s">
        <v>1029</v>
      </c>
      <c r="AB1863" s="528"/>
      <c r="AC1863" s="528"/>
      <c r="AD1863" s="528"/>
      <c r="AE1863" s="528"/>
      <c r="AF1863" s="528"/>
      <c r="AG1863" s="528"/>
      <c r="AH1863" s="528"/>
      <c r="AI1863" s="529" t="s">
        <v>2054</v>
      </c>
      <c r="AJ1863" s="529" t="s">
        <v>2054</v>
      </c>
      <c r="AK1863" s="523" t="s">
        <v>5489</v>
      </c>
      <c r="AL1863" s="523" t="s">
        <v>5530</v>
      </c>
    </row>
    <row r="1864" spans="1:38" ht="33">
      <c r="A1864" s="518" t="str">
        <f t="shared" ref="A1864:A1927" si="29">B1864&amp;" "&amp;E1864&amp;" "&amp;G1864&amp;" "&amp;I1864&amp;" "&amp;K1864&amp;" "&amp;M1864&amp;" "&amp;O1864&amp;" "&amp;Q1864&amp;" "&amp;S1864&amp;" "&amp;U1864&amp;" "&amp;W1864&amp;" "&amp;Y1864</f>
        <v>A05ZZ200-00036 Cladding Work - Sandwich Panel Corrugated Galvanized Steel Sheet Sandwich Panel, Fire Protective Rating: 1-hr   Glass Wool (Fiberglass) for Wall w/ Accessories, Flashing  150mm≤THK</v>
      </c>
      <c r="B1864" s="523" t="s">
        <v>5531</v>
      </c>
      <c r="C1864" s="523"/>
      <c r="D1864" s="524" t="s">
        <v>5464</v>
      </c>
      <c r="E1864" s="525" t="s">
        <v>5465</v>
      </c>
      <c r="F1864" s="524" t="s">
        <v>1918</v>
      </c>
      <c r="G1864" s="526" t="s">
        <v>1919</v>
      </c>
      <c r="H1864" s="524" t="s">
        <v>5483</v>
      </c>
      <c r="I1864" s="525" t="s">
        <v>5484</v>
      </c>
      <c r="J1864" s="524" t="s">
        <v>5501</v>
      </c>
      <c r="K1864" s="527" t="s">
        <v>5502</v>
      </c>
      <c r="L1864" s="524" t="s">
        <v>1924</v>
      </c>
      <c r="M1864" s="527"/>
      <c r="N1864" s="524" t="s">
        <v>1924</v>
      </c>
      <c r="O1864" s="527"/>
      <c r="P1864" s="524" t="s">
        <v>1936</v>
      </c>
      <c r="Q1864" s="527" t="s">
        <v>4657</v>
      </c>
      <c r="R1864" s="524" t="s">
        <v>1954</v>
      </c>
      <c r="S1864" s="527" t="s">
        <v>5470</v>
      </c>
      <c r="T1864" s="524" t="s">
        <v>2688</v>
      </c>
      <c r="U1864" s="527" t="s">
        <v>5471</v>
      </c>
      <c r="V1864" s="524" t="s">
        <v>1924</v>
      </c>
      <c r="W1864" s="527"/>
      <c r="X1864" s="524" t="s">
        <v>2981</v>
      </c>
      <c r="Y1864" s="527" t="s">
        <v>5495</v>
      </c>
      <c r="Z1864" s="528"/>
      <c r="AA1864" s="528" t="s">
        <v>1029</v>
      </c>
      <c r="AB1864" s="528"/>
      <c r="AC1864" s="528"/>
      <c r="AD1864" s="528"/>
      <c r="AE1864" s="528"/>
      <c r="AF1864" s="528"/>
      <c r="AG1864" s="528"/>
      <c r="AH1864" s="528"/>
      <c r="AI1864" s="529" t="s">
        <v>2054</v>
      </c>
      <c r="AJ1864" s="529" t="s">
        <v>2054</v>
      </c>
      <c r="AK1864" s="523" t="s">
        <v>5489</v>
      </c>
      <c r="AL1864" s="523" t="s">
        <v>5531</v>
      </c>
    </row>
    <row r="1865" spans="1:38" ht="33">
      <c r="A1865" s="518" t="str">
        <f t="shared" si="29"/>
        <v>A05ZZ200-00037 Cladding Work - Sandwich Panel Corrugated Galvanized Steel Sheet Sandwich Panel, Fire Protective Rating: 1-hr   Glass Wool (Fiberglass) for Roof w/ Accessories, Flashing  50mm≤THK&lt;70mm</v>
      </c>
      <c r="B1865" s="523" t="s">
        <v>5532</v>
      </c>
      <c r="C1865" s="523"/>
      <c r="D1865" s="524" t="s">
        <v>5464</v>
      </c>
      <c r="E1865" s="525" t="s">
        <v>5465</v>
      </c>
      <c r="F1865" s="524" t="s">
        <v>1918</v>
      </c>
      <c r="G1865" s="526" t="s">
        <v>1919</v>
      </c>
      <c r="H1865" s="524" t="s">
        <v>5483</v>
      </c>
      <c r="I1865" s="525" t="s">
        <v>5484</v>
      </c>
      <c r="J1865" s="524" t="s">
        <v>5501</v>
      </c>
      <c r="K1865" s="527" t="s">
        <v>5502</v>
      </c>
      <c r="L1865" s="524" t="s">
        <v>1924</v>
      </c>
      <c r="M1865" s="527"/>
      <c r="N1865" s="524" t="s">
        <v>1924</v>
      </c>
      <c r="O1865" s="527"/>
      <c r="P1865" s="524" t="s">
        <v>1936</v>
      </c>
      <c r="Q1865" s="527" t="s">
        <v>4657</v>
      </c>
      <c r="R1865" s="524" t="s">
        <v>2103</v>
      </c>
      <c r="S1865" s="527" t="s">
        <v>5238</v>
      </c>
      <c r="T1865" s="524" t="s">
        <v>2688</v>
      </c>
      <c r="U1865" s="527" t="s">
        <v>5471</v>
      </c>
      <c r="V1865" s="524" t="s">
        <v>1924</v>
      </c>
      <c r="W1865" s="527"/>
      <c r="X1865" s="524" t="s">
        <v>2958</v>
      </c>
      <c r="Y1865" s="527" t="s">
        <v>5488</v>
      </c>
      <c r="Z1865" s="528"/>
      <c r="AA1865" s="528" t="s">
        <v>1029</v>
      </c>
      <c r="AB1865" s="528"/>
      <c r="AC1865" s="528"/>
      <c r="AD1865" s="528"/>
      <c r="AE1865" s="528"/>
      <c r="AF1865" s="528"/>
      <c r="AG1865" s="528"/>
      <c r="AH1865" s="528"/>
      <c r="AI1865" s="529" t="s">
        <v>2054</v>
      </c>
      <c r="AJ1865" s="529" t="s">
        <v>2054</v>
      </c>
      <c r="AK1865" s="523" t="s">
        <v>5489</v>
      </c>
      <c r="AL1865" s="523" t="s">
        <v>5532</v>
      </c>
    </row>
    <row r="1866" spans="1:38" ht="33">
      <c r="A1866" s="518" t="str">
        <f t="shared" si="29"/>
        <v>A05ZZ200-00038 Cladding Work - Sandwich Panel Corrugated Galvanized Steel Sheet Sandwich Panel, Fire Protective Rating: 1-hr   Glass Wool (Fiberglass) for Roof w/ Accessories, Flashing  70mm≤THK&lt;100mm</v>
      </c>
      <c r="B1866" s="523" t="s">
        <v>5533</v>
      </c>
      <c r="C1866" s="523"/>
      <c r="D1866" s="524" t="s">
        <v>5464</v>
      </c>
      <c r="E1866" s="525" t="s">
        <v>5465</v>
      </c>
      <c r="F1866" s="524" t="s">
        <v>1918</v>
      </c>
      <c r="G1866" s="526" t="s">
        <v>1919</v>
      </c>
      <c r="H1866" s="524" t="s">
        <v>5483</v>
      </c>
      <c r="I1866" s="525" t="s">
        <v>5484</v>
      </c>
      <c r="J1866" s="524" t="s">
        <v>5501</v>
      </c>
      <c r="K1866" s="527" t="s">
        <v>5502</v>
      </c>
      <c r="L1866" s="524" t="s">
        <v>1924</v>
      </c>
      <c r="M1866" s="527"/>
      <c r="N1866" s="524" t="s">
        <v>1924</v>
      </c>
      <c r="O1866" s="527"/>
      <c r="P1866" s="524" t="s">
        <v>1936</v>
      </c>
      <c r="Q1866" s="527" t="s">
        <v>4657</v>
      </c>
      <c r="R1866" s="524" t="s">
        <v>2103</v>
      </c>
      <c r="S1866" s="527" t="s">
        <v>5238</v>
      </c>
      <c r="T1866" s="524" t="s">
        <v>2688</v>
      </c>
      <c r="U1866" s="527" t="s">
        <v>5471</v>
      </c>
      <c r="V1866" s="524" t="s">
        <v>1924</v>
      </c>
      <c r="W1866" s="527"/>
      <c r="X1866" s="524" t="s">
        <v>2971</v>
      </c>
      <c r="Y1866" s="527" t="s">
        <v>5491</v>
      </c>
      <c r="Z1866" s="528"/>
      <c r="AA1866" s="528" t="s">
        <v>1029</v>
      </c>
      <c r="AB1866" s="528"/>
      <c r="AC1866" s="528"/>
      <c r="AD1866" s="528"/>
      <c r="AE1866" s="528"/>
      <c r="AF1866" s="528"/>
      <c r="AG1866" s="528"/>
      <c r="AH1866" s="528"/>
      <c r="AI1866" s="529" t="s">
        <v>2054</v>
      </c>
      <c r="AJ1866" s="529" t="s">
        <v>2054</v>
      </c>
      <c r="AK1866" s="523" t="s">
        <v>5489</v>
      </c>
      <c r="AL1866" s="523" t="s">
        <v>5533</v>
      </c>
    </row>
    <row r="1867" spans="1:38" ht="33">
      <c r="A1867" s="518" t="str">
        <f t="shared" si="29"/>
        <v>A05ZZ200-00039 Cladding Work - Sandwich Panel Corrugated Galvanized Steel Sheet Sandwich Panel, Fire Protective Rating: 1-hr   Glass Wool (Fiberglass) for Roof w/ Accessories, Flashing  100mm≤THK&lt;150mm</v>
      </c>
      <c r="B1867" s="523" t="s">
        <v>5534</v>
      </c>
      <c r="C1867" s="523"/>
      <c r="D1867" s="524" t="s">
        <v>5464</v>
      </c>
      <c r="E1867" s="525" t="s">
        <v>5465</v>
      </c>
      <c r="F1867" s="524" t="s">
        <v>1918</v>
      </c>
      <c r="G1867" s="526" t="s">
        <v>1919</v>
      </c>
      <c r="H1867" s="524" t="s">
        <v>5483</v>
      </c>
      <c r="I1867" s="525" t="s">
        <v>5484</v>
      </c>
      <c r="J1867" s="524" t="s">
        <v>5501</v>
      </c>
      <c r="K1867" s="527" t="s">
        <v>5502</v>
      </c>
      <c r="L1867" s="524" t="s">
        <v>1924</v>
      </c>
      <c r="M1867" s="527"/>
      <c r="N1867" s="524" t="s">
        <v>1924</v>
      </c>
      <c r="O1867" s="527"/>
      <c r="P1867" s="524" t="s">
        <v>1936</v>
      </c>
      <c r="Q1867" s="527" t="s">
        <v>4657</v>
      </c>
      <c r="R1867" s="524" t="s">
        <v>2103</v>
      </c>
      <c r="S1867" s="527" t="s">
        <v>5238</v>
      </c>
      <c r="T1867" s="524" t="s">
        <v>2688</v>
      </c>
      <c r="U1867" s="527" t="s">
        <v>5471</v>
      </c>
      <c r="V1867" s="524" t="s">
        <v>1924</v>
      </c>
      <c r="W1867" s="527"/>
      <c r="X1867" s="524" t="s">
        <v>2076</v>
      </c>
      <c r="Y1867" s="527" t="s">
        <v>5493</v>
      </c>
      <c r="Z1867" s="528"/>
      <c r="AA1867" s="528" t="s">
        <v>1029</v>
      </c>
      <c r="AB1867" s="528"/>
      <c r="AC1867" s="528"/>
      <c r="AD1867" s="528"/>
      <c r="AE1867" s="528"/>
      <c r="AF1867" s="528"/>
      <c r="AG1867" s="528"/>
      <c r="AH1867" s="528"/>
      <c r="AI1867" s="529" t="s">
        <v>2054</v>
      </c>
      <c r="AJ1867" s="529" t="s">
        <v>2054</v>
      </c>
      <c r="AK1867" s="523" t="s">
        <v>5489</v>
      </c>
      <c r="AL1867" s="523" t="s">
        <v>5534</v>
      </c>
    </row>
    <row r="1868" spans="1:38" ht="33">
      <c r="A1868" s="518" t="str">
        <f t="shared" si="29"/>
        <v>A05ZZ200-00040 Cladding Work - Sandwich Panel Corrugated Galvanized Steel Sheet Sandwich Panel, Fire Protective Rating: 1-hr   Glass Wool (Fiberglass) for Roof w/ Accessories, Flashing  150mm≤THK</v>
      </c>
      <c r="B1868" s="523" t="s">
        <v>5535</v>
      </c>
      <c r="C1868" s="523"/>
      <c r="D1868" s="524" t="s">
        <v>5464</v>
      </c>
      <c r="E1868" s="525" t="s">
        <v>5465</v>
      </c>
      <c r="F1868" s="524" t="s">
        <v>1918</v>
      </c>
      <c r="G1868" s="526" t="s">
        <v>1919</v>
      </c>
      <c r="H1868" s="524" t="s">
        <v>5483</v>
      </c>
      <c r="I1868" s="525" t="s">
        <v>5484</v>
      </c>
      <c r="J1868" s="524" t="s">
        <v>5501</v>
      </c>
      <c r="K1868" s="527" t="s">
        <v>5502</v>
      </c>
      <c r="L1868" s="524" t="s">
        <v>1924</v>
      </c>
      <c r="M1868" s="527"/>
      <c r="N1868" s="524" t="s">
        <v>1924</v>
      </c>
      <c r="O1868" s="527"/>
      <c r="P1868" s="524" t="s">
        <v>1936</v>
      </c>
      <c r="Q1868" s="527" t="s">
        <v>4657</v>
      </c>
      <c r="R1868" s="524" t="s">
        <v>2103</v>
      </c>
      <c r="S1868" s="527" t="s">
        <v>5238</v>
      </c>
      <c r="T1868" s="524" t="s">
        <v>2688</v>
      </c>
      <c r="U1868" s="527" t="s">
        <v>5471</v>
      </c>
      <c r="V1868" s="524" t="s">
        <v>1924</v>
      </c>
      <c r="W1868" s="527"/>
      <c r="X1868" s="524" t="s">
        <v>2981</v>
      </c>
      <c r="Y1868" s="527" t="s">
        <v>5495</v>
      </c>
      <c r="Z1868" s="528"/>
      <c r="AA1868" s="528" t="s">
        <v>1029</v>
      </c>
      <c r="AB1868" s="528"/>
      <c r="AC1868" s="528"/>
      <c r="AD1868" s="528"/>
      <c r="AE1868" s="528"/>
      <c r="AF1868" s="528"/>
      <c r="AG1868" s="528"/>
      <c r="AH1868" s="528"/>
      <c r="AI1868" s="529" t="s">
        <v>2054</v>
      </c>
      <c r="AJ1868" s="529" t="s">
        <v>2054</v>
      </c>
      <c r="AK1868" s="523" t="s">
        <v>5489</v>
      </c>
      <c r="AL1868" s="523" t="s">
        <v>5535</v>
      </c>
    </row>
    <row r="1869" spans="1:38" ht="33">
      <c r="A1869" s="518" t="str">
        <f t="shared" si="29"/>
        <v>A05ZZ200-00041 Cladding Work - Sandwich Panel Corrugated Galvanized Steel Sheet Sandwich Panel, Fire Protective Rating: 2-hrs   Glass Wool (Fiberglass) for Wall w/ Accessories, Flashing  50mm≤THK&lt;70mm</v>
      </c>
      <c r="B1869" s="523" t="s">
        <v>5536</v>
      </c>
      <c r="C1869" s="523"/>
      <c r="D1869" s="524" t="s">
        <v>5464</v>
      </c>
      <c r="E1869" s="525" t="s">
        <v>5465</v>
      </c>
      <c r="F1869" s="524" t="s">
        <v>1918</v>
      </c>
      <c r="G1869" s="526" t="s">
        <v>1919</v>
      </c>
      <c r="H1869" s="524" t="s">
        <v>5483</v>
      </c>
      <c r="I1869" s="525" t="s">
        <v>5484</v>
      </c>
      <c r="J1869" s="524" t="s">
        <v>5511</v>
      </c>
      <c r="K1869" s="527" t="s">
        <v>5512</v>
      </c>
      <c r="L1869" s="524" t="s">
        <v>1924</v>
      </c>
      <c r="M1869" s="527"/>
      <c r="N1869" s="524" t="s">
        <v>1924</v>
      </c>
      <c r="O1869" s="527"/>
      <c r="P1869" s="524" t="s">
        <v>1936</v>
      </c>
      <c r="Q1869" s="527" t="s">
        <v>4657</v>
      </c>
      <c r="R1869" s="524" t="s">
        <v>1954</v>
      </c>
      <c r="S1869" s="527" t="s">
        <v>5470</v>
      </c>
      <c r="T1869" s="524" t="s">
        <v>2688</v>
      </c>
      <c r="U1869" s="527" t="s">
        <v>5471</v>
      </c>
      <c r="V1869" s="524" t="s">
        <v>1924</v>
      </c>
      <c r="W1869" s="527"/>
      <c r="X1869" s="524" t="s">
        <v>2958</v>
      </c>
      <c r="Y1869" s="527" t="s">
        <v>5488</v>
      </c>
      <c r="Z1869" s="528"/>
      <c r="AA1869" s="528" t="s">
        <v>1029</v>
      </c>
      <c r="AB1869" s="528"/>
      <c r="AC1869" s="528"/>
      <c r="AD1869" s="528"/>
      <c r="AE1869" s="528"/>
      <c r="AF1869" s="528"/>
      <c r="AG1869" s="528"/>
      <c r="AH1869" s="528"/>
      <c r="AI1869" s="529" t="s">
        <v>2054</v>
      </c>
      <c r="AJ1869" s="529" t="s">
        <v>2054</v>
      </c>
      <c r="AK1869" s="523" t="s">
        <v>5489</v>
      </c>
      <c r="AL1869" s="523" t="s">
        <v>5536</v>
      </c>
    </row>
    <row r="1870" spans="1:38" ht="33">
      <c r="A1870" s="518" t="str">
        <f t="shared" si="29"/>
        <v>A05ZZ200-00042 Cladding Work - Sandwich Panel Corrugated Galvanized Steel Sheet Sandwich Panel, Fire Protective Rating: 2-hrs   Glass Wool (Fiberglass) for Wall w/ Accessories, Flashing  70mm≤THK&lt;100mm</v>
      </c>
      <c r="B1870" s="523" t="s">
        <v>5537</v>
      </c>
      <c r="C1870" s="523"/>
      <c r="D1870" s="524" t="s">
        <v>5464</v>
      </c>
      <c r="E1870" s="525" t="s">
        <v>5465</v>
      </c>
      <c r="F1870" s="524" t="s">
        <v>1918</v>
      </c>
      <c r="G1870" s="526" t="s">
        <v>1919</v>
      </c>
      <c r="H1870" s="524" t="s">
        <v>5483</v>
      </c>
      <c r="I1870" s="525" t="s">
        <v>5484</v>
      </c>
      <c r="J1870" s="524" t="s">
        <v>5511</v>
      </c>
      <c r="K1870" s="527" t="s">
        <v>5512</v>
      </c>
      <c r="L1870" s="524" t="s">
        <v>1924</v>
      </c>
      <c r="M1870" s="527"/>
      <c r="N1870" s="524" t="s">
        <v>1924</v>
      </c>
      <c r="O1870" s="527"/>
      <c r="P1870" s="524" t="s">
        <v>1936</v>
      </c>
      <c r="Q1870" s="527" t="s">
        <v>4657</v>
      </c>
      <c r="R1870" s="524" t="s">
        <v>1954</v>
      </c>
      <c r="S1870" s="527" t="s">
        <v>5470</v>
      </c>
      <c r="T1870" s="524" t="s">
        <v>2688</v>
      </c>
      <c r="U1870" s="527" t="s">
        <v>5471</v>
      </c>
      <c r="V1870" s="524" t="s">
        <v>1924</v>
      </c>
      <c r="W1870" s="527"/>
      <c r="X1870" s="524" t="s">
        <v>2971</v>
      </c>
      <c r="Y1870" s="527" t="s">
        <v>5491</v>
      </c>
      <c r="Z1870" s="528"/>
      <c r="AA1870" s="528" t="s">
        <v>1029</v>
      </c>
      <c r="AB1870" s="528"/>
      <c r="AC1870" s="528"/>
      <c r="AD1870" s="528"/>
      <c r="AE1870" s="528"/>
      <c r="AF1870" s="528"/>
      <c r="AG1870" s="528"/>
      <c r="AH1870" s="528"/>
      <c r="AI1870" s="529" t="s">
        <v>2054</v>
      </c>
      <c r="AJ1870" s="529" t="s">
        <v>2054</v>
      </c>
      <c r="AK1870" s="523" t="s">
        <v>5489</v>
      </c>
      <c r="AL1870" s="523" t="s">
        <v>5537</v>
      </c>
    </row>
    <row r="1871" spans="1:38" ht="33">
      <c r="A1871" s="518" t="str">
        <f t="shared" si="29"/>
        <v>A05ZZ200-00043 Cladding Work - Sandwich Panel Corrugated Galvanized Steel Sheet Sandwich Panel, Fire Protective Rating: 2-hrs   Glass Wool (Fiberglass) for Wall w/ Accessories, Flashing  100mm≤THK&lt;150mm</v>
      </c>
      <c r="B1871" s="523" t="s">
        <v>5538</v>
      </c>
      <c r="C1871" s="523"/>
      <c r="D1871" s="524" t="s">
        <v>5464</v>
      </c>
      <c r="E1871" s="525" t="s">
        <v>5465</v>
      </c>
      <c r="F1871" s="524" t="s">
        <v>1918</v>
      </c>
      <c r="G1871" s="526" t="s">
        <v>1919</v>
      </c>
      <c r="H1871" s="524" t="s">
        <v>5483</v>
      </c>
      <c r="I1871" s="525" t="s">
        <v>5484</v>
      </c>
      <c r="J1871" s="524" t="s">
        <v>5511</v>
      </c>
      <c r="K1871" s="527" t="s">
        <v>5512</v>
      </c>
      <c r="L1871" s="524" t="s">
        <v>1924</v>
      </c>
      <c r="M1871" s="527"/>
      <c r="N1871" s="524" t="s">
        <v>1924</v>
      </c>
      <c r="O1871" s="527"/>
      <c r="P1871" s="524" t="s">
        <v>1936</v>
      </c>
      <c r="Q1871" s="527" t="s">
        <v>4657</v>
      </c>
      <c r="R1871" s="524" t="s">
        <v>1954</v>
      </c>
      <c r="S1871" s="527" t="s">
        <v>5470</v>
      </c>
      <c r="T1871" s="524" t="s">
        <v>2688</v>
      </c>
      <c r="U1871" s="527" t="s">
        <v>5471</v>
      </c>
      <c r="V1871" s="524" t="s">
        <v>1924</v>
      </c>
      <c r="W1871" s="527"/>
      <c r="X1871" s="524" t="s">
        <v>2076</v>
      </c>
      <c r="Y1871" s="527" t="s">
        <v>5493</v>
      </c>
      <c r="Z1871" s="528"/>
      <c r="AA1871" s="528" t="s">
        <v>1029</v>
      </c>
      <c r="AB1871" s="528"/>
      <c r="AC1871" s="528"/>
      <c r="AD1871" s="528"/>
      <c r="AE1871" s="528"/>
      <c r="AF1871" s="528"/>
      <c r="AG1871" s="528"/>
      <c r="AH1871" s="528"/>
      <c r="AI1871" s="529" t="s">
        <v>2054</v>
      </c>
      <c r="AJ1871" s="529" t="s">
        <v>2054</v>
      </c>
      <c r="AK1871" s="523" t="s">
        <v>5489</v>
      </c>
      <c r="AL1871" s="523" t="s">
        <v>5538</v>
      </c>
    </row>
    <row r="1872" spans="1:38" ht="33">
      <c r="A1872" s="518" t="str">
        <f t="shared" si="29"/>
        <v>A05ZZ200-00044 Cladding Work - Sandwich Panel Corrugated Galvanized Steel Sheet Sandwich Panel, Fire Protective Rating: 2-hrs   Glass Wool (Fiberglass) for Wall w/ Accessories, Flashing  150mm≤THK</v>
      </c>
      <c r="B1872" s="523" t="s">
        <v>5539</v>
      </c>
      <c r="C1872" s="523"/>
      <c r="D1872" s="524" t="s">
        <v>5464</v>
      </c>
      <c r="E1872" s="525" t="s">
        <v>5465</v>
      </c>
      <c r="F1872" s="524" t="s">
        <v>1918</v>
      </c>
      <c r="G1872" s="526" t="s">
        <v>1919</v>
      </c>
      <c r="H1872" s="524" t="s">
        <v>5483</v>
      </c>
      <c r="I1872" s="525" t="s">
        <v>5484</v>
      </c>
      <c r="J1872" s="524" t="s">
        <v>5511</v>
      </c>
      <c r="K1872" s="527" t="s">
        <v>5512</v>
      </c>
      <c r="L1872" s="524" t="s">
        <v>1924</v>
      </c>
      <c r="M1872" s="527"/>
      <c r="N1872" s="524" t="s">
        <v>1924</v>
      </c>
      <c r="O1872" s="527"/>
      <c r="P1872" s="524" t="s">
        <v>1936</v>
      </c>
      <c r="Q1872" s="527" t="s">
        <v>4657</v>
      </c>
      <c r="R1872" s="524" t="s">
        <v>1954</v>
      </c>
      <c r="S1872" s="527" t="s">
        <v>5470</v>
      </c>
      <c r="T1872" s="524" t="s">
        <v>2688</v>
      </c>
      <c r="U1872" s="527" t="s">
        <v>5471</v>
      </c>
      <c r="V1872" s="524" t="s">
        <v>1924</v>
      </c>
      <c r="W1872" s="527"/>
      <c r="X1872" s="524" t="s">
        <v>2981</v>
      </c>
      <c r="Y1872" s="527" t="s">
        <v>5495</v>
      </c>
      <c r="Z1872" s="528"/>
      <c r="AA1872" s="528" t="s">
        <v>1029</v>
      </c>
      <c r="AB1872" s="528"/>
      <c r="AC1872" s="528"/>
      <c r="AD1872" s="528"/>
      <c r="AE1872" s="528"/>
      <c r="AF1872" s="528"/>
      <c r="AG1872" s="528"/>
      <c r="AH1872" s="528"/>
      <c r="AI1872" s="529" t="s">
        <v>2054</v>
      </c>
      <c r="AJ1872" s="529" t="s">
        <v>2054</v>
      </c>
      <c r="AK1872" s="523" t="s">
        <v>5489</v>
      </c>
      <c r="AL1872" s="523" t="s">
        <v>5539</v>
      </c>
    </row>
    <row r="1873" spans="1:38" ht="33">
      <c r="A1873" s="518" t="str">
        <f t="shared" si="29"/>
        <v>A05ZZ200-00045 Cladding Work - Sandwich Panel Corrugated Galvanized Steel Sheet Sandwich Panel, Fire Protective Rating: 2-hrs   Glass Wool (Fiberglass) for Roof w/ Accessories, Flashing  50mm≤THK&lt;70mm</v>
      </c>
      <c r="B1873" s="523" t="s">
        <v>5540</v>
      </c>
      <c r="C1873" s="523"/>
      <c r="D1873" s="524" t="s">
        <v>5464</v>
      </c>
      <c r="E1873" s="525" t="s">
        <v>5465</v>
      </c>
      <c r="F1873" s="524" t="s">
        <v>1918</v>
      </c>
      <c r="G1873" s="526" t="s">
        <v>1919</v>
      </c>
      <c r="H1873" s="524" t="s">
        <v>5483</v>
      </c>
      <c r="I1873" s="525" t="s">
        <v>5484</v>
      </c>
      <c r="J1873" s="524" t="s">
        <v>5511</v>
      </c>
      <c r="K1873" s="527" t="s">
        <v>5512</v>
      </c>
      <c r="L1873" s="524" t="s">
        <v>1924</v>
      </c>
      <c r="M1873" s="527"/>
      <c r="N1873" s="524" t="s">
        <v>1924</v>
      </c>
      <c r="O1873" s="527"/>
      <c r="P1873" s="524" t="s">
        <v>1936</v>
      </c>
      <c r="Q1873" s="527" t="s">
        <v>4657</v>
      </c>
      <c r="R1873" s="524" t="s">
        <v>2103</v>
      </c>
      <c r="S1873" s="527" t="s">
        <v>5238</v>
      </c>
      <c r="T1873" s="524" t="s">
        <v>2688</v>
      </c>
      <c r="U1873" s="527" t="s">
        <v>5471</v>
      </c>
      <c r="V1873" s="524" t="s">
        <v>1924</v>
      </c>
      <c r="W1873" s="527"/>
      <c r="X1873" s="524" t="s">
        <v>2958</v>
      </c>
      <c r="Y1873" s="527" t="s">
        <v>5488</v>
      </c>
      <c r="Z1873" s="528"/>
      <c r="AA1873" s="528" t="s">
        <v>1029</v>
      </c>
      <c r="AB1873" s="528"/>
      <c r="AC1873" s="528"/>
      <c r="AD1873" s="528"/>
      <c r="AE1873" s="528"/>
      <c r="AF1873" s="528"/>
      <c r="AG1873" s="528"/>
      <c r="AH1873" s="528"/>
      <c r="AI1873" s="529" t="s">
        <v>2054</v>
      </c>
      <c r="AJ1873" s="529" t="s">
        <v>2054</v>
      </c>
      <c r="AK1873" s="523" t="s">
        <v>5489</v>
      </c>
      <c r="AL1873" s="523" t="s">
        <v>5540</v>
      </c>
    </row>
    <row r="1874" spans="1:38" ht="33">
      <c r="A1874" s="518" t="str">
        <f t="shared" si="29"/>
        <v>A05ZZ200-00046 Cladding Work - Sandwich Panel Corrugated Galvanized Steel Sheet Sandwich Panel, Fire Protective Rating: 2-hrs   Glass Wool (Fiberglass) for Roof w/ Accessories, Flashing  70mm≤THK&lt;100mm</v>
      </c>
      <c r="B1874" s="523" t="s">
        <v>5541</v>
      </c>
      <c r="C1874" s="523"/>
      <c r="D1874" s="524" t="s">
        <v>5464</v>
      </c>
      <c r="E1874" s="525" t="s">
        <v>5465</v>
      </c>
      <c r="F1874" s="524" t="s">
        <v>1918</v>
      </c>
      <c r="G1874" s="526" t="s">
        <v>1919</v>
      </c>
      <c r="H1874" s="524" t="s">
        <v>5483</v>
      </c>
      <c r="I1874" s="525" t="s">
        <v>5484</v>
      </c>
      <c r="J1874" s="524" t="s">
        <v>5511</v>
      </c>
      <c r="K1874" s="527" t="s">
        <v>5512</v>
      </c>
      <c r="L1874" s="524" t="s">
        <v>1924</v>
      </c>
      <c r="M1874" s="527"/>
      <c r="N1874" s="524" t="s">
        <v>1924</v>
      </c>
      <c r="O1874" s="527"/>
      <c r="P1874" s="524" t="s">
        <v>1936</v>
      </c>
      <c r="Q1874" s="527" t="s">
        <v>4657</v>
      </c>
      <c r="R1874" s="524" t="s">
        <v>2103</v>
      </c>
      <c r="S1874" s="527" t="s">
        <v>5238</v>
      </c>
      <c r="T1874" s="524" t="s">
        <v>2688</v>
      </c>
      <c r="U1874" s="527" t="s">
        <v>5471</v>
      </c>
      <c r="V1874" s="524" t="s">
        <v>1924</v>
      </c>
      <c r="W1874" s="527"/>
      <c r="X1874" s="524" t="s">
        <v>2971</v>
      </c>
      <c r="Y1874" s="527" t="s">
        <v>5491</v>
      </c>
      <c r="Z1874" s="528"/>
      <c r="AA1874" s="528" t="s">
        <v>1029</v>
      </c>
      <c r="AB1874" s="528"/>
      <c r="AC1874" s="528"/>
      <c r="AD1874" s="528"/>
      <c r="AE1874" s="528"/>
      <c r="AF1874" s="528"/>
      <c r="AG1874" s="528"/>
      <c r="AH1874" s="528"/>
      <c r="AI1874" s="529" t="s">
        <v>2054</v>
      </c>
      <c r="AJ1874" s="529" t="s">
        <v>2054</v>
      </c>
      <c r="AK1874" s="523" t="s">
        <v>5489</v>
      </c>
      <c r="AL1874" s="523" t="s">
        <v>5541</v>
      </c>
    </row>
    <row r="1875" spans="1:38" ht="33">
      <c r="A1875" s="518" t="str">
        <f t="shared" si="29"/>
        <v>A05ZZ200-00047 Cladding Work - Sandwich Panel Corrugated Galvanized Steel Sheet Sandwich Panel, Fire Protective Rating: 2-hrs   Glass Wool (Fiberglass) for Roof w/ Accessories, Flashing  100mm≤THK&lt;150mm</v>
      </c>
      <c r="B1875" s="523" t="s">
        <v>5542</v>
      </c>
      <c r="C1875" s="523"/>
      <c r="D1875" s="524" t="s">
        <v>5464</v>
      </c>
      <c r="E1875" s="525" t="s">
        <v>5465</v>
      </c>
      <c r="F1875" s="524" t="s">
        <v>1918</v>
      </c>
      <c r="G1875" s="526" t="s">
        <v>1919</v>
      </c>
      <c r="H1875" s="524" t="s">
        <v>5483</v>
      </c>
      <c r="I1875" s="525" t="s">
        <v>5484</v>
      </c>
      <c r="J1875" s="524" t="s">
        <v>5511</v>
      </c>
      <c r="K1875" s="527" t="s">
        <v>5512</v>
      </c>
      <c r="L1875" s="524" t="s">
        <v>1924</v>
      </c>
      <c r="M1875" s="527"/>
      <c r="N1875" s="524" t="s">
        <v>1924</v>
      </c>
      <c r="O1875" s="527"/>
      <c r="P1875" s="524" t="s">
        <v>1936</v>
      </c>
      <c r="Q1875" s="527" t="s">
        <v>4657</v>
      </c>
      <c r="R1875" s="524" t="s">
        <v>2103</v>
      </c>
      <c r="S1875" s="527" t="s">
        <v>5238</v>
      </c>
      <c r="T1875" s="524" t="s">
        <v>2688</v>
      </c>
      <c r="U1875" s="527" t="s">
        <v>5471</v>
      </c>
      <c r="V1875" s="524" t="s">
        <v>1924</v>
      </c>
      <c r="W1875" s="527"/>
      <c r="X1875" s="524" t="s">
        <v>2076</v>
      </c>
      <c r="Y1875" s="527" t="s">
        <v>5493</v>
      </c>
      <c r="Z1875" s="528"/>
      <c r="AA1875" s="528" t="s">
        <v>1029</v>
      </c>
      <c r="AB1875" s="528"/>
      <c r="AC1875" s="528"/>
      <c r="AD1875" s="528"/>
      <c r="AE1875" s="528"/>
      <c r="AF1875" s="528"/>
      <c r="AG1875" s="528"/>
      <c r="AH1875" s="528"/>
      <c r="AI1875" s="529" t="s">
        <v>2054</v>
      </c>
      <c r="AJ1875" s="529" t="s">
        <v>2054</v>
      </c>
      <c r="AK1875" s="523" t="s">
        <v>5489</v>
      </c>
      <c r="AL1875" s="523" t="s">
        <v>5542</v>
      </c>
    </row>
    <row r="1876" spans="1:38" ht="33">
      <c r="A1876" s="518" t="str">
        <f t="shared" si="29"/>
        <v>A05ZZ200-00048 Cladding Work - Sandwich Panel Corrugated Galvanized Steel Sheet Sandwich Panel, Fire Protective Rating: 2-hrs   Glass Wool (Fiberglass) for Roof w/ Accessories, Flashing  150mm≤THK</v>
      </c>
      <c r="B1876" s="523" t="s">
        <v>5543</v>
      </c>
      <c r="C1876" s="523"/>
      <c r="D1876" s="524" t="s">
        <v>5464</v>
      </c>
      <c r="E1876" s="525" t="s">
        <v>5465</v>
      </c>
      <c r="F1876" s="524" t="s">
        <v>1918</v>
      </c>
      <c r="G1876" s="526" t="s">
        <v>1919</v>
      </c>
      <c r="H1876" s="524" t="s">
        <v>5483</v>
      </c>
      <c r="I1876" s="525" t="s">
        <v>5484</v>
      </c>
      <c r="J1876" s="524" t="s">
        <v>5511</v>
      </c>
      <c r="K1876" s="527" t="s">
        <v>5512</v>
      </c>
      <c r="L1876" s="524" t="s">
        <v>1924</v>
      </c>
      <c r="M1876" s="527"/>
      <c r="N1876" s="524" t="s">
        <v>1924</v>
      </c>
      <c r="O1876" s="527"/>
      <c r="P1876" s="524" t="s">
        <v>1936</v>
      </c>
      <c r="Q1876" s="527" t="s">
        <v>4657</v>
      </c>
      <c r="R1876" s="524" t="s">
        <v>2103</v>
      </c>
      <c r="S1876" s="527" t="s">
        <v>5238</v>
      </c>
      <c r="T1876" s="524" t="s">
        <v>2688</v>
      </c>
      <c r="U1876" s="527" t="s">
        <v>5471</v>
      </c>
      <c r="V1876" s="524" t="s">
        <v>1924</v>
      </c>
      <c r="W1876" s="527"/>
      <c r="X1876" s="524" t="s">
        <v>2981</v>
      </c>
      <c r="Y1876" s="527" t="s">
        <v>5495</v>
      </c>
      <c r="Z1876" s="528"/>
      <c r="AA1876" s="528" t="s">
        <v>1029</v>
      </c>
      <c r="AB1876" s="528"/>
      <c r="AC1876" s="528"/>
      <c r="AD1876" s="528"/>
      <c r="AE1876" s="528"/>
      <c r="AF1876" s="528"/>
      <c r="AG1876" s="528"/>
      <c r="AH1876" s="528"/>
      <c r="AI1876" s="529" t="s">
        <v>2054</v>
      </c>
      <c r="AJ1876" s="529" t="s">
        <v>2054</v>
      </c>
      <c r="AK1876" s="523" t="s">
        <v>5489</v>
      </c>
      <c r="AL1876" s="523" t="s">
        <v>5543</v>
      </c>
    </row>
    <row r="1877" spans="1:38" ht="33">
      <c r="A1877" s="518" t="str">
        <f t="shared" si="29"/>
        <v>A05ZZ200-00049 Cladding Work - Sandwich Panel Corrugated Aluminum Sheet Sandwich Panel, Fire Protective Rating: N/A   Mineral Wool (Rock Wool) for Wall w/ Accessories, Flashing  50mm≤THK&lt;70mm</v>
      </c>
      <c r="B1877" s="523" t="s">
        <v>5544</v>
      </c>
      <c r="C1877" s="523"/>
      <c r="D1877" s="524" t="s">
        <v>5464</v>
      </c>
      <c r="E1877" s="525" t="s">
        <v>5465</v>
      </c>
      <c r="F1877" s="524" t="s">
        <v>1918</v>
      </c>
      <c r="G1877" s="526" t="s">
        <v>1919</v>
      </c>
      <c r="H1877" s="524" t="s">
        <v>5483</v>
      </c>
      <c r="I1877" s="525" t="s">
        <v>5484</v>
      </c>
      <c r="J1877" s="524" t="s">
        <v>5545</v>
      </c>
      <c r="K1877" s="527" t="s">
        <v>5546</v>
      </c>
      <c r="L1877" s="524" t="s">
        <v>1924</v>
      </c>
      <c r="M1877" s="527"/>
      <c r="N1877" s="524" t="s">
        <v>1924</v>
      </c>
      <c r="O1877" s="527"/>
      <c r="P1877" s="524" t="s">
        <v>1932</v>
      </c>
      <c r="Q1877" s="527" t="s">
        <v>5487</v>
      </c>
      <c r="R1877" s="524" t="s">
        <v>1954</v>
      </c>
      <c r="S1877" s="527" t="s">
        <v>5470</v>
      </c>
      <c r="T1877" s="524" t="s">
        <v>2688</v>
      </c>
      <c r="U1877" s="527" t="s">
        <v>5471</v>
      </c>
      <c r="V1877" s="524" t="s">
        <v>1924</v>
      </c>
      <c r="W1877" s="527"/>
      <c r="X1877" s="524" t="s">
        <v>2958</v>
      </c>
      <c r="Y1877" s="527" t="s">
        <v>5488</v>
      </c>
      <c r="Z1877" s="528"/>
      <c r="AA1877" s="528" t="s">
        <v>1029</v>
      </c>
      <c r="AB1877" s="528"/>
      <c r="AC1877" s="528"/>
      <c r="AD1877" s="528"/>
      <c r="AE1877" s="528"/>
      <c r="AF1877" s="528"/>
      <c r="AG1877" s="528"/>
      <c r="AH1877" s="528"/>
      <c r="AI1877" s="529" t="s">
        <v>2054</v>
      </c>
      <c r="AJ1877" s="529" t="s">
        <v>2054</v>
      </c>
      <c r="AK1877" s="523" t="s">
        <v>5489</v>
      </c>
      <c r="AL1877" s="523" t="s">
        <v>5544</v>
      </c>
    </row>
    <row r="1878" spans="1:38" ht="33">
      <c r="A1878" s="518" t="str">
        <f t="shared" si="29"/>
        <v>A05ZZ200-00050 Cladding Work - Sandwich Panel Corrugated Aluminum Sheet Sandwich Panel, Fire Protective Rating: N/A   Mineral Wool (Rock Wool) for Wall w/ Accessories, Flashing  70mm≤THK&lt;100mm</v>
      </c>
      <c r="B1878" s="523" t="s">
        <v>5547</v>
      </c>
      <c r="C1878" s="523"/>
      <c r="D1878" s="524" t="s">
        <v>5464</v>
      </c>
      <c r="E1878" s="525" t="s">
        <v>5465</v>
      </c>
      <c r="F1878" s="524" t="s">
        <v>1918</v>
      </c>
      <c r="G1878" s="526" t="s">
        <v>1919</v>
      </c>
      <c r="H1878" s="524" t="s">
        <v>5483</v>
      </c>
      <c r="I1878" s="525" t="s">
        <v>5484</v>
      </c>
      <c r="J1878" s="524" t="s">
        <v>5545</v>
      </c>
      <c r="K1878" s="527" t="s">
        <v>5546</v>
      </c>
      <c r="L1878" s="524" t="s">
        <v>1924</v>
      </c>
      <c r="M1878" s="527"/>
      <c r="N1878" s="524" t="s">
        <v>1924</v>
      </c>
      <c r="O1878" s="527"/>
      <c r="P1878" s="524" t="s">
        <v>1932</v>
      </c>
      <c r="Q1878" s="527" t="s">
        <v>5487</v>
      </c>
      <c r="R1878" s="524" t="s">
        <v>1954</v>
      </c>
      <c r="S1878" s="527" t="s">
        <v>5470</v>
      </c>
      <c r="T1878" s="524" t="s">
        <v>2688</v>
      </c>
      <c r="U1878" s="527" t="s">
        <v>5471</v>
      </c>
      <c r="V1878" s="524" t="s">
        <v>1924</v>
      </c>
      <c r="W1878" s="527"/>
      <c r="X1878" s="524" t="s">
        <v>2971</v>
      </c>
      <c r="Y1878" s="527" t="s">
        <v>5491</v>
      </c>
      <c r="Z1878" s="528"/>
      <c r="AA1878" s="528" t="s">
        <v>1029</v>
      </c>
      <c r="AB1878" s="528"/>
      <c r="AC1878" s="528"/>
      <c r="AD1878" s="528"/>
      <c r="AE1878" s="528"/>
      <c r="AF1878" s="528"/>
      <c r="AG1878" s="528"/>
      <c r="AH1878" s="528"/>
      <c r="AI1878" s="529" t="s">
        <v>2054</v>
      </c>
      <c r="AJ1878" s="529" t="s">
        <v>2054</v>
      </c>
      <c r="AK1878" s="523" t="s">
        <v>5489</v>
      </c>
      <c r="AL1878" s="523" t="s">
        <v>5547</v>
      </c>
    </row>
    <row r="1879" spans="1:38" ht="33">
      <c r="A1879" s="518" t="str">
        <f t="shared" si="29"/>
        <v>A05ZZ200-00051 Cladding Work - Sandwich Panel Corrugated Aluminum Sheet Sandwich Panel, Fire Protective Rating: N/A   Mineral Wool (Rock Wool) for Wall w/ Accessories, Flashing  100mm≤THK&lt;150mm</v>
      </c>
      <c r="B1879" s="523" t="s">
        <v>5548</v>
      </c>
      <c r="C1879" s="523"/>
      <c r="D1879" s="524" t="s">
        <v>5464</v>
      </c>
      <c r="E1879" s="525" t="s">
        <v>5465</v>
      </c>
      <c r="F1879" s="524" t="s">
        <v>1918</v>
      </c>
      <c r="G1879" s="526" t="s">
        <v>1919</v>
      </c>
      <c r="H1879" s="524" t="s">
        <v>5483</v>
      </c>
      <c r="I1879" s="525" t="s">
        <v>5484</v>
      </c>
      <c r="J1879" s="524" t="s">
        <v>5545</v>
      </c>
      <c r="K1879" s="527" t="s">
        <v>5546</v>
      </c>
      <c r="L1879" s="524" t="s">
        <v>1924</v>
      </c>
      <c r="M1879" s="527"/>
      <c r="N1879" s="524" t="s">
        <v>1924</v>
      </c>
      <c r="O1879" s="527"/>
      <c r="P1879" s="524" t="s">
        <v>1932</v>
      </c>
      <c r="Q1879" s="527" t="s">
        <v>5487</v>
      </c>
      <c r="R1879" s="524" t="s">
        <v>1954</v>
      </c>
      <c r="S1879" s="527" t="s">
        <v>5470</v>
      </c>
      <c r="T1879" s="524" t="s">
        <v>2688</v>
      </c>
      <c r="U1879" s="527" t="s">
        <v>5471</v>
      </c>
      <c r="V1879" s="524" t="s">
        <v>1924</v>
      </c>
      <c r="W1879" s="527"/>
      <c r="X1879" s="524" t="s">
        <v>2076</v>
      </c>
      <c r="Y1879" s="527" t="s">
        <v>5493</v>
      </c>
      <c r="Z1879" s="528"/>
      <c r="AA1879" s="528" t="s">
        <v>1029</v>
      </c>
      <c r="AB1879" s="528"/>
      <c r="AC1879" s="528"/>
      <c r="AD1879" s="528"/>
      <c r="AE1879" s="528"/>
      <c r="AF1879" s="528"/>
      <c r="AG1879" s="528"/>
      <c r="AH1879" s="528"/>
      <c r="AI1879" s="529" t="s">
        <v>2054</v>
      </c>
      <c r="AJ1879" s="529" t="s">
        <v>2054</v>
      </c>
      <c r="AK1879" s="523" t="s">
        <v>5489</v>
      </c>
      <c r="AL1879" s="523" t="s">
        <v>5548</v>
      </c>
    </row>
    <row r="1880" spans="1:38" ht="33">
      <c r="A1880" s="518" t="str">
        <f t="shared" si="29"/>
        <v>A05ZZ200-00052 Cladding Work - Sandwich Panel Corrugated Aluminum Sheet Sandwich Panel, Fire Protective Rating: N/A   Mineral Wool (Rock Wool) for Wall w/ Accessories, Flashing  150mm≤THK</v>
      </c>
      <c r="B1880" s="523" t="s">
        <v>5549</v>
      </c>
      <c r="C1880" s="523"/>
      <c r="D1880" s="524" t="s">
        <v>5464</v>
      </c>
      <c r="E1880" s="525" t="s">
        <v>5465</v>
      </c>
      <c r="F1880" s="524" t="s">
        <v>1918</v>
      </c>
      <c r="G1880" s="526" t="s">
        <v>1919</v>
      </c>
      <c r="H1880" s="524" t="s">
        <v>5483</v>
      </c>
      <c r="I1880" s="525" t="s">
        <v>5484</v>
      </c>
      <c r="J1880" s="524" t="s">
        <v>5545</v>
      </c>
      <c r="K1880" s="527" t="s">
        <v>5546</v>
      </c>
      <c r="L1880" s="524" t="s">
        <v>1924</v>
      </c>
      <c r="M1880" s="527"/>
      <c r="N1880" s="524" t="s">
        <v>1924</v>
      </c>
      <c r="O1880" s="527"/>
      <c r="P1880" s="524" t="s">
        <v>1932</v>
      </c>
      <c r="Q1880" s="527" t="s">
        <v>5487</v>
      </c>
      <c r="R1880" s="524" t="s">
        <v>1954</v>
      </c>
      <c r="S1880" s="527" t="s">
        <v>5470</v>
      </c>
      <c r="T1880" s="524" t="s">
        <v>2688</v>
      </c>
      <c r="U1880" s="527" t="s">
        <v>5471</v>
      </c>
      <c r="V1880" s="524" t="s">
        <v>1924</v>
      </c>
      <c r="W1880" s="527"/>
      <c r="X1880" s="524" t="s">
        <v>2981</v>
      </c>
      <c r="Y1880" s="527" t="s">
        <v>5495</v>
      </c>
      <c r="Z1880" s="528"/>
      <c r="AA1880" s="528" t="s">
        <v>1029</v>
      </c>
      <c r="AB1880" s="528"/>
      <c r="AC1880" s="528"/>
      <c r="AD1880" s="528"/>
      <c r="AE1880" s="528"/>
      <c r="AF1880" s="528"/>
      <c r="AG1880" s="528"/>
      <c r="AH1880" s="528"/>
      <c r="AI1880" s="529" t="s">
        <v>2054</v>
      </c>
      <c r="AJ1880" s="529" t="s">
        <v>2054</v>
      </c>
      <c r="AK1880" s="523" t="s">
        <v>5489</v>
      </c>
      <c r="AL1880" s="523" t="s">
        <v>5549</v>
      </c>
    </row>
    <row r="1881" spans="1:38" ht="33">
      <c r="A1881" s="518" t="str">
        <f t="shared" si="29"/>
        <v>A05ZZ200-00053 Cladding Work - Sandwich Panel Corrugated Aluminum Sheet Sandwich Panel, Fire Protective Rating: N/A   Mineral Wool (Rock Wool) for Roof w/ Accessories, Flashing  50mm≤THK&lt;70mm</v>
      </c>
      <c r="B1881" s="523" t="s">
        <v>5550</v>
      </c>
      <c r="C1881" s="523"/>
      <c r="D1881" s="524" t="s">
        <v>5464</v>
      </c>
      <c r="E1881" s="525" t="s">
        <v>5465</v>
      </c>
      <c r="F1881" s="524" t="s">
        <v>1918</v>
      </c>
      <c r="G1881" s="526" t="s">
        <v>1919</v>
      </c>
      <c r="H1881" s="524" t="s">
        <v>5483</v>
      </c>
      <c r="I1881" s="525" t="s">
        <v>5484</v>
      </c>
      <c r="J1881" s="524" t="s">
        <v>5545</v>
      </c>
      <c r="K1881" s="527" t="s">
        <v>5546</v>
      </c>
      <c r="L1881" s="524" t="s">
        <v>1924</v>
      </c>
      <c r="M1881" s="527"/>
      <c r="N1881" s="524" t="s">
        <v>1924</v>
      </c>
      <c r="O1881" s="527"/>
      <c r="P1881" s="524" t="s">
        <v>1932</v>
      </c>
      <c r="Q1881" s="527" t="s">
        <v>5487</v>
      </c>
      <c r="R1881" s="524" t="s">
        <v>2103</v>
      </c>
      <c r="S1881" s="527" t="s">
        <v>5238</v>
      </c>
      <c r="T1881" s="524" t="s">
        <v>2688</v>
      </c>
      <c r="U1881" s="527" t="s">
        <v>5471</v>
      </c>
      <c r="V1881" s="524" t="s">
        <v>1924</v>
      </c>
      <c r="W1881" s="527"/>
      <c r="X1881" s="524" t="s">
        <v>2958</v>
      </c>
      <c r="Y1881" s="527" t="s">
        <v>5488</v>
      </c>
      <c r="Z1881" s="528"/>
      <c r="AA1881" s="528" t="s">
        <v>1029</v>
      </c>
      <c r="AB1881" s="528"/>
      <c r="AC1881" s="528"/>
      <c r="AD1881" s="528"/>
      <c r="AE1881" s="528"/>
      <c r="AF1881" s="528"/>
      <c r="AG1881" s="528"/>
      <c r="AH1881" s="528"/>
      <c r="AI1881" s="529" t="s">
        <v>2054</v>
      </c>
      <c r="AJ1881" s="529" t="s">
        <v>2054</v>
      </c>
      <c r="AK1881" s="523" t="s">
        <v>5489</v>
      </c>
      <c r="AL1881" s="523" t="s">
        <v>5550</v>
      </c>
    </row>
    <row r="1882" spans="1:38" ht="33">
      <c r="A1882" s="518" t="str">
        <f t="shared" si="29"/>
        <v>A05ZZ200-00054 Cladding Work - Sandwich Panel Corrugated Aluminum Sheet Sandwich Panel, Fire Protective Rating: N/A   Mineral Wool (Rock Wool) for Roof w/ Accessories, Flashing  70mm≤THK&lt;100mm</v>
      </c>
      <c r="B1882" s="523" t="s">
        <v>5551</v>
      </c>
      <c r="C1882" s="523"/>
      <c r="D1882" s="524" t="s">
        <v>5464</v>
      </c>
      <c r="E1882" s="525" t="s">
        <v>5465</v>
      </c>
      <c r="F1882" s="524" t="s">
        <v>1918</v>
      </c>
      <c r="G1882" s="526" t="s">
        <v>1919</v>
      </c>
      <c r="H1882" s="524" t="s">
        <v>5483</v>
      </c>
      <c r="I1882" s="525" t="s">
        <v>5484</v>
      </c>
      <c r="J1882" s="524" t="s">
        <v>5545</v>
      </c>
      <c r="K1882" s="527" t="s">
        <v>5546</v>
      </c>
      <c r="L1882" s="524" t="s">
        <v>1924</v>
      </c>
      <c r="M1882" s="527"/>
      <c r="N1882" s="524" t="s">
        <v>1924</v>
      </c>
      <c r="O1882" s="527"/>
      <c r="P1882" s="524" t="s">
        <v>1932</v>
      </c>
      <c r="Q1882" s="527" t="s">
        <v>5487</v>
      </c>
      <c r="R1882" s="524" t="s">
        <v>2103</v>
      </c>
      <c r="S1882" s="527" t="s">
        <v>5238</v>
      </c>
      <c r="T1882" s="524" t="s">
        <v>2688</v>
      </c>
      <c r="U1882" s="527" t="s">
        <v>5471</v>
      </c>
      <c r="V1882" s="524" t="s">
        <v>1924</v>
      </c>
      <c r="W1882" s="527"/>
      <c r="X1882" s="524" t="s">
        <v>2971</v>
      </c>
      <c r="Y1882" s="527" t="s">
        <v>5491</v>
      </c>
      <c r="Z1882" s="528"/>
      <c r="AA1882" s="528" t="s">
        <v>1029</v>
      </c>
      <c r="AB1882" s="528"/>
      <c r="AC1882" s="528"/>
      <c r="AD1882" s="528"/>
      <c r="AE1882" s="528"/>
      <c r="AF1882" s="528"/>
      <c r="AG1882" s="528"/>
      <c r="AH1882" s="528"/>
      <c r="AI1882" s="529" t="s">
        <v>2054</v>
      </c>
      <c r="AJ1882" s="529" t="s">
        <v>2054</v>
      </c>
      <c r="AK1882" s="523" t="s">
        <v>5489</v>
      </c>
      <c r="AL1882" s="523" t="s">
        <v>5551</v>
      </c>
    </row>
    <row r="1883" spans="1:38" ht="33">
      <c r="A1883" s="518" t="str">
        <f t="shared" si="29"/>
        <v>A05ZZ200-00055 Cladding Work - Sandwich Panel Corrugated Aluminum Sheet Sandwich Panel, Fire Protective Rating: N/A   Mineral Wool (Rock Wool) for Roof w/ Accessories, Flashing  100mm≤THK&lt;150mm</v>
      </c>
      <c r="B1883" s="523" t="s">
        <v>5552</v>
      </c>
      <c r="C1883" s="523"/>
      <c r="D1883" s="524" t="s">
        <v>5464</v>
      </c>
      <c r="E1883" s="525" t="s">
        <v>5465</v>
      </c>
      <c r="F1883" s="524" t="s">
        <v>1918</v>
      </c>
      <c r="G1883" s="526" t="s">
        <v>1919</v>
      </c>
      <c r="H1883" s="524" t="s">
        <v>5483</v>
      </c>
      <c r="I1883" s="525" t="s">
        <v>5484</v>
      </c>
      <c r="J1883" s="524" t="s">
        <v>5545</v>
      </c>
      <c r="K1883" s="527" t="s">
        <v>5546</v>
      </c>
      <c r="L1883" s="524" t="s">
        <v>1924</v>
      </c>
      <c r="M1883" s="527"/>
      <c r="N1883" s="524" t="s">
        <v>1924</v>
      </c>
      <c r="O1883" s="527"/>
      <c r="P1883" s="524" t="s">
        <v>1932</v>
      </c>
      <c r="Q1883" s="527" t="s">
        <v>5487</v>
      </c>
      <c r="R1883" s="524" t="s">
        <v>2103</v>
      </c>
      <c r="S1883" s="527" t="s">
        <v>5238</v>
      </c>
      <c r="T1883" s="524" t="s">
        <v>2688</v>
      </c>
      <c r="U1883" s="527" t="s">
        <v>5471</v>
      </c>
      <c r="V1883" s="524" t="s">
        <v>1924</v>
      </c>
      <c r="W1883" s="527"/>
      <c r="X1883" s="524" t="s">
        <v>2076</v>
      </c>
      <c r="Y1883" s="527" t="s">
        <v>5493</v>
      </c>
      <c r="Z1883" s="528"/>
      <c r="AA1883" s="528" t="s">
        <v>1029</v>
      </c>
      <c r="AB1883" s="528"/>
      <c r="AC1883" s="528"/>
      <c r="AD1883" s="528"/>
      <c r="AE1883" s="528"/>
      <c r="AF1883" s="528"/>
      <c r="AG1883" s="528"/>
      <c r="AH1883" s="528"/>
      <c r="AI1883" s="529" t="s">
        <v>2054</v>
      </c>
      <c r="AJ1883" s="529" t="s">
        <v>2054</v>
      </c>
      <c r="AK1883" s="523" t="s">
        <v>5489</v>
      </c>
      <c r="AL1883" s="523" t="s">
        <v>5552</v>
      </c>
    </row>
    <row r="1884" spans="1:38" ht="33">
      <c r="A1884" s="518" t="str">
        <f t="shared" si="29"/>
        <v>A05ZZ200-00056 Cladding Work - Sandwich Panel Corrugated Aluminum Sheet Sandwich Panel, Fire Protective Rating: N/A   Mineral Wool (Rock Wool) for Roof w/ Accessories, Flashing  150mm≤THK</v>
      </c>
      <c r="B1884" s="523" t="s">
        <v>5553</v>
      </c>
      <c r="C1884" s="523"/>
      <c r="D1884" s="524" t="s">
        <v>5464</v>
      </c>
      <c r="E1884" s="525" t="s">
        <v>5465</v>
      </c>
      <c r="F1884" s="524" t="s">
        <v>1918</v>
      </c>
      <c r="G1884" s="526" t="s">
        <v>1919</v>
      </c>
      <c r="H1884" s="524" t="s">
        <v>5483</v>
      </c>
      <c r="I1884" s="525" t="s">
        <v>5484</v>
      </c>
      <c r="J1884" s="524" t="s">
        <v>5545</v>
      </c>
      <c r="K1884" s="527" t="s">
        <v>5546</v>
      </c>
      <c r="L1884" s="524" t="s">
        <v>1924</v>
      </c>
      <c r="M1884" s="527"/>
      <c r="N1884" s="524" t="s">
        <v>1924</v>
      </c>
      <c r="O1884" s="527"/>
      <c r="P1884" s="524" t="s">
        <v>1932</v>
      </c>
      <c r="Q1884" s="527" t="s">
        <v>5487</v>
      </c>
      <c r="R1884" s="524" t="s">
        <v>2103</v>
      </c>
      <c r="S1884" s="527" t="s">
        <v>5238</v>
      </c>
      <c r="T1884" s="524" t="s">
        <v>2688</v>
      </c>
      <c r="U1884" s="527" t="s">
        <v>5471</v>
      </c>
      <c r="V1884" s="524" t="s">
        <v>1924</v>
      </c>
      <c r="W1884" s="527"/>
      <c r="X1884" s="524" t="s">
        <v>2981</v>
      </c>
      <c r="Y1884" s="527" t="s">
        <v>5495</v>
      </c>
      <c r="Z1884" s="528"/>
      <c r="AA1884" s="528" t="s">
        <v>1029</v>
      </c>
      <c r="AB1884" s="528"/>
      <c r="AC1884" s="528"/>
      <c r="AD1884" s="528"/>
      <c r="AE1884" s="528"/>
      <c r="AF1884" s="528"/>
      <c r="AG1884" s="528"/>
      <c r="AH1884" s="528"/>
      <c r="AI1884" s="529" t="s">
        <v>2054</v>
      </c>
      <c r="AJ1884" s="529" t="s">
        <v>2054</v>
      </c>
      <c r="AK1884" s="523" t="s">
        <v>5489</v>
      </c>
      <c r="AL1884" s="523" t="s">
        <v>5553</v>
      </c>
    </row>
    <row r="1885" spans="1:38" ht="33">
      <c r="A1885" s="518" t="str">
        <f t="shared" si="29"/>
        <v>A05ZZ200-00057 Cladding Work - Sandwich Panel Corrugated Aluminum Sheet Sandwich Panel, Fire Protective Rating: 1-hr   Mineral Wool (Rock Wool) for Wall w/ Accessories, Flashing  50mm≤THK&lt;70mm</v>
      </c>
      <c r="B1885" s="523" t="s">
        <v>5554</v>
      </c>
      <c r="C1885" s="523"/>
      <c r="D1885" s="524" t="s">
        <v>5464</v>
      </c>
      <c r="E1885" s="525" t="s">
        <v>5465</v>
      </c>
      <c r="F1885" s="524" t="s">
        <v>1918</v>
      </c>
      <c r="G1885" s="526" t="s">
        <v>1919</v>
      </c>
      <c r="H1885" s="524" t="s">
        <v>5483</v>
      </c>
      <c r="I1885" s="525" t="s">
        <v>5484</v>
      </c>
      <c r="J1885" s="524" t="s">
        <v>5555</v>
      </c>
      <c r="K1885" s="527" t="s">
        <v>5556</v>
      </c>
      <c r="L1885" s="524" t="s">
        <v>1924</v>
      </c>
      <c r="M1885" s="527"/>
      <c r="N1885" s="524" t="s">
        <v>1924</v>
      </c>
      <c r="O1885" s="527"/>
      <c r="P1885" s="524" t="s">
        <v>1932</v>
      </c>
      <c r="Q1885" s="527" t="s">
        <v>5487</v>
      </c>
      <c r="R1885" s="524" t="s">
        <v>1954</v>
      </c>
      <c r="S1885" s="527" t="s">
        <v>5470</v>
      </c>
      <c r="T1885" s="524" t="s">
        <v>2688</v>
      </c>
      <c r="U1885" s="527" t="s">
        <v>5471</v>
      </c>
      <c r="V1885" s="524" t="s">
        <v>1924</v>
      </c>
      <c r="W1885" s="527"/>
      <c r="X1885" s="524" t="s">
        <v>2958</v>
      </c>
      <c r="Y1885" s="527" t="s">
        <v>5488</v>
      </c>
      <c r="Z1885" s="528"/>
      <c r="AA1885" s="528" t="s">
        <v>1029</v>
      </c>
      <c r="AB1885" s="528"/>
      <c r="AC1885" s="528"/>
      <c r="AD1885" s="528"/>
      <c r="AE1885" s="528"/>
      <c r="AF1885" s="528"/>
      <c r="AG1885" s="528"/>
      <c r="AH1885" s="528"/>
      <c r="AI1885" s="529" t="s">
        <v>2054</v>
      </c>
      <c r="AJ1885" s="529" t="s">
        <v>2054</v>
      </c>
      <c r="AK1885" s="523" t="s">
        <v>5489</v>
      </c>
      <c r="AL1885" s="523" t="s">
        <v>5554</v>
      </c>
    </row>
    <row r="1886" spans="1:38" ht="33">
      <c r="A1886" s="518" t="str">
        <f t="shared" si="29"/>
        <v>A05ZZ200-00058 Cladding Work - Sandwich Panel Corrugated Aluminum Sheet Sandwich Panel, Fire Protective Rating: 1-hr   Mineral Wool (Rock Wool) for Wall w/ Accessories, Flashing  70mm≤THK&lt;100mm</v>
      </c>
      <c r="B1886" s="523" t="s">
        <v>5557</v>
      </c>
      <c r="C1886" s="523"/>
      <c r="D1886" s="524" t="s">
        <v>5464</v>
      </c>
      <c r="E1886" s="525" t="s">
        <v>5465</v>
      </c>
      <c r="F1886" s="524" t="s">
        <v>1918</v>
      </c>
      <c r="G1886" s="526" t="s">
        <v>1919</v>
      </c>
      <c r="H1886" s="524" t="s">
        <v>5483</v>
      </c>
      <c r="I1886" s="525" t="s">
        <v>5484</v>
      </c>
      <c r="J1886" s="524" t="s">
        <v>5555</v>
      </c>
      <c r="K1886" s="527" t="s">
        <v>5556</v>
      </c>
      <c r="L1886" s="524" t="s">
        <v>1924</v>
      </c>
      <c r="M1886" s="527"/>
      <c r="N1886" s="524" t="s">
        <v>1924</v>
      </c>
      <c r="O1886" s="527"/>
      <c r="P1886" s="524" t="s">
        <v>1932</v>
      </c>
      <c r="Q1886" s="527" t="s">
        <v>5487</v>
      </c>
      <c r="R1886" s="524" t="s">
        <v>1954</v>
      </c>
      <c r="S1886" s="527" t="s">
        <v>5470</v>
      </c>
      <c r="T1886" s="524" t="s">
        <v>2688</v>
      </c>
      <c r="U1886" s="527" t="s">
        <v>5471</v>
      </c>
      <c r="V1886" s="524" t="s">
        <v>1924</v>
      </c>
      <c r="W1886" s="527"/>
      <c r="X1886" s="524" t="s">
        <v>2971</v>
      </c>
      <c r="Y1886" s="527" t="s">
        <v>5491</v>
      </c>
      <c r="Z1886" s="528"/>
      <c r="AA1886" s="528" t="s">
        <v>1029</v>
      </c>
      <c r="AB1886" s="528"/>
      <c r="AC1886" s="528"/>
      <c r="AD1886" s="528"/>
      <c r="AE1886" s="528"/>
      <c r="AF1886" s="528"/>
      <c r="AG1886" s="528"/>
      <c r="AH1886" s="528"/>
      <c r="AI1886" s="529" t="s">
        <v>2054</v>
      </c>
      <c r="AJ1886" s="529" t="s">
        <v>2054</v>
      </c>
      <c r="AK1886" s="523" t="s">
        <v>5489</v>
      </c>
      <c r="AL1886" s="523" t="s">
        <v>5557</v>
      </c>
    </row>
    <row r="1887" spans="1:38" ht="33">
      <c r="A1887" s="518" t="str">
        <f t="shared" si="29"/>
        <v>A05ZZ200-00059 Cladding Work - Sandwich Panel Corrugated Aluminum Sheet Sandwich Panel, Fire Protective Rating: 1-hr   Mineral Wool (Rock Wool) for Wall w/ Accessories, Flashing  100mm≤THK&lt;150mm</v>
      </c>
      <c r="B1887" s="523" t="s">
        <v>5558</v>
      </c>
      <c r="C1887" s="523"/>
      <c r="D1887" s="524" t="s">
        <v>5464</v>
      </c>
      <c r="E1887" s="525" t="s">
        <v>5465</v>
      </c>
      <c r="F1887" s="524" t="s">
        <v>1918</v>
      </c>
      <c r="G1887" s="526" t="s">
        <v>1919</v>
      </c>
      <c r="H1887" s="524" t="s">
        <v>5483</v>
      </c>
      <c r="I1887" s="525" t="s">
        <v>5484</v>
      </c>
      <c r="J1887" s="524" t="s">
        <v>5555</v>
      </c>
      <c r="K1887" s="527" t="s">
        <v>5556</v>
      </c>
      <c r="L1887" s="524" t="s">
        <v>1924</v>
      </c>
      <c r="M1887" s="527"/>
      <c r="N1887" s="524" t="s">
        <v>1924</v>
      </c>
      <c r="O1887" s="527"/>
      <c r="P1887" s="524" t="s">
        <v>1932</v>
      </c>
      <c r="Q1887" s="527" t="s">
        <v>5487</v>
      </c>
      <c r="R1887" s="524" t="s">
        <v>1954</v>
      </c>
      <c r="S1887" s="527" t="s">
        <v>5470</v>
      </c>
      <c r="T1887" s="524" t="s">
        <v>2688</v>
      </c>
      <c r="U1887" s="527" t="s">
        <v>5471</v>
      </c>
      <c r="V1887" s="524" t="s">
        <v>1924</v>
      </c>
      <c r="W1887" s="527"/>
      <c r="X1887" s="524" t="s">
        <v>2076</v>
      </c>
      <c r="Y1887" s="527" t="s">
        <v>5493</v>
      </c>
      <c r="Z1887" s="528"/>
      <c r="AA1887" s="528" t="s">
        <v>1029</v>
      </c>
      <c r="AB1887" s="528"/>
      <c r="AC1887" s="528"/>
      <c r="AD1887" s="528"/>
      <c r="AE1887" s="528"/>
      <c r="AF1887" s="528"/>
      <c r="AG1887" s="528"/>
      <c r="AH1887" s="528"/>
      <c r="AI1887" s="529" t="s">
        <v>2054</v>
      </c>
      <c r="AJ1887" s="529" t="s">
        <v>2054</v>
      </c>
      <c r="AK1887" s="523" t="s">
        <v>5489</v>
      </c>
      <c r="AL1887" s="523" t="s">
        <v>5558</v>
      </c>
    </row>
    <row r="1888" spans="1:38" ht="33">
      <c r="A1888" s="518" t="str">
        <f t="shared" si="29"/>
        <v>A05ZZ200-00060 Cladding Work - Sandwich Panel Corrugated Aluminum Sheet Sandwich Panel, Fire Protective Rating: 1-hr   Mineral Wool (Rock Wool) for Wall w/ Accessories, Flashing  150mm≤THK</v>
      </c>
      <c r="B1888" s="523" t="s">
        <v>5559</v>
      </c>
      <c r="C1888" s="523"/>
      <c r="D1888" s="524" t="s">
        <v>5464</v>
      </c>
      <c r="E1888" s="525" t="s">
        <v>5465</v>
      </c>
      <c r="F1888" s="524" t="s">
        <v>1918</v>
      </c>
      <c r="G1888" s="526" t="s">
        <v>1919</v>
      </c>
      <c r="H1888" s="524" t="s">
        <v>5483</v>
      </c>
      <c r="I1888" s="525" t="s">
        <v>5484</v>
      </c>
      <c r="J1888" s="524" t="s">
        <v>5555</v>
      </c>
      <c r="K1888" s="527" t="s">
        <v>5556</v>
      </c>
      <c r="L1888" s="524" t="s">
        <v>1924</v>
      </c>
      <c r="M1888" s="527"/>
      <c r="N1888" s="524" t="s">
        <v>1924</v>
      </c>
      <c r="O1888" s="527"/>
      <c r="P1888" s="524" t="s">
        <v>1932</v>
      </c>
      <c r="Q1888" s="527" t="s">
        <v>5487</v>
      </c>
      <c r="R1888" s="524" t="s">
        <v>1954</v>
      </c>
      <c r="S1888" s="527" t="s">
        <v>5470</v>
      </c>
      <c r="T1888" s="524" t="s">
        <v>2688</v>
      </c>
      <c r="U1888" s="527" t="s">
        <v>5471</v>
      </c>
      <c r="V1888" s="524" t="s">
        <v>1924</v>
      </c>
      <c r="W1888" s="527"/>
      <c r="X1888" s="524" t="s">
        <v>2981</v>
      </c>
      <c r="Y1888" s="527" t="s">
        <v>5495</v>
      </c>
      <c r="Z1888" s="528"/>
      <c r="AA1888" s="528" t="s">
        <v>1029</v>
      </c>
      <c r="AB1888" s="528"/>
      <c r="AC1888" s="528"/>
      <c r="AD1888" s="528"/>
      <c r="AE1888" s="528"/>
      <c r="AF1888" s="528"/>
      <c r="AG1888" s="528"/>
      <c r="AH1888" s="528"/>
      <c r="AI1888" s="529" t="s">
        <v>2054</v>
      </c>
      <c r="AJ1888" s="529" t="s">
        <v>2054</v>
      </c>
      <c r="AK1888" s="523" t="s">
        <v>5489</v>
      </c>
      <c r="AL1888" s="523" t="s">
        <v>5559</v>
      </c>
    </row>
    <row r="1889" spans="1:38" ht="33">
      <c r="A1889" s="518" t="str">
        <f t="shared" si="29"/>
        <v>A05ZZ200-00061 Cladding Work - Sandwich Panel Corrugated Aluminum Sheet Sandwich Panel, Fire Protective Rating: 1-hr   Mineral Wool (Rock Wool) for Roof w/ Accessories, Flashing  50mm≤THK&lt;70mm</v>
      </c>
      <c r="B1889" s="523" t="s">
        <v>5560</v>
      </c>
      <c r="C1889" s="523"/>
      <c r="D1889" s="524" t="s">
        <v>5464</v>
      </c>
      <c r="E1889" s="525" t="s">
        <v>5465</v>
      </c>
      <c r="F1889" s="524" t="s">
        <v>1918</v>
      </c>
      <c r="G1889" s="526" t="s">
        <v>1919</v>
      </c>
      <c r="H1889" s="524" t="s">
        <v>5483</v>
      </c>
      <c r="I1889" s="525" t="s">
        <v>5484</v>
      </c>
      <c r="J1889" s="524" t="s">
        <v>5555</v>
      </c>
      <c r="K1889" s="527" t="s">
        <v>5556</v>
      </c>
      <c r="L1889" s="524" t="s">
        <v>1924</v>
      </c>
      <c r="M1889" s="527"/>
      <c r="N1889" s="524" t="s">
        <v>1924</v>
      </c>
      <c r="O1889" s="527"/>
      <c r="P1889" s="524" t="s">
        <v>1932</v>
      </c>
      <c r="Q1889" s="527" t="s">
        <v>5487</v>
      </c>
      <c r="R1889" s="524" t="s">
        <v>2103</v>
      </c>
      <c r="S1889" s="527" t="s">
        <v>5238</v>
      </c>
      <c r="T1889" s="524" t="s">
        <v>2688</v>
      </c>
      <c r="U1889" s="527" t="s">
        <v>5471</v>
      </c>
      <c r="V1889" s="524" t="s">
        <v>1924</v>
      </c>
      <c r="W1889" s="527"/>
      <c r="X1889" s="524" t="s">
        <v>2958</v>
      </c>
      <c r="Y1889" s="527" t="s">
        <v>5488</v>
      </c>
      <c r="Z1889" s="528"/>
      <c r="AA1889" s="528" t="s">
        <v>1029</v>
      </c>
      <c r="AB1889" s="528"/>
      <c r="AC1889" s="528"/>
      <c r="AD1889" s="528"/>
      <c r="AE1889" s="528"/>
      <c r="AF1889" s="528"/>
      <c r="AG1889" s="528"/>
      <c r="AH1889" s="528"/>
      <c r="AI1889" s="529" t="s">
        <v>2054</v>
      </c>
      <c r="AJ1889" s="529" t="s">
        <v>2054</v>
      </c>
      <c r="AK1889" s="523" t="s">
        <v>5489</v>
      </c>
      <c r="AL1889" s="523" t="s">
        <v>5560</v>
      </c>
    </row>
    <row r="1890" spans="1:38" ht="33">
      <c r="A1890" s="518" t="str">
        <f t="shared" si="29"/>
        <v>A05ZZ200-00062 Cladding Work - Sandwich Panel Corrugated Aluminum Sheet Sandwich Panel, Fire Protective Rating: 1-hr   Mineral Wool (Rock Wool) for Roof w/ Accessories, Flashing  70mm≤THK&lt;100mm</v>
      </c>
      <c r="B1890" s="523" t="s">
        <v>5561</v>
      </c>
      <c r="C1890" s="523"/>
      <c r="D1890" s="524" t="s">
        <v>5464</v>
      </c>
      <c r="E1890" s="525" t="s">
        <v>5465</v>
      </c>
      <c r="F1890" s="524" t="s">
        <v>1918</v>
      </c>
      <c r="G1890" s="526" t="s">
        <v>1919</v>
      </c>
      <c r="H1890" s="524" t="s">
        <v>5483</v>
      </c>
      <c r="I1890" s="525" t="s">
        <v>5484</v>
      </c>
      <c r="J1890" s="524" t="s">
        <v>5555</v>
      </c>
      <c r="K1890" s="527" t="s">
        <v>5556</v>
      </c>
      <c r="L1890" s="524" t="s">
        <v>1924</v>
      </c>
      <c r="M1890" s="527"/>
      <c r="N1890" s="524" t="s">
        <v>1924</v>
      </c>
      <c r="O1890" s="527"/>
      <c r="P1890" s="524" t="s">
        <v>1932</v>
      </c>
      <c r="Q1890" s="527" t="s">
        <v>5487</v>
      </c>
      <c r="R1890" s="524" t="s">
        <v>2103</v>
      </c>
      <c r="S1890" s="527" t="s">
        <v>5238</v>
      </c>
      <c r="T1890" s="524" t="s">
        <v>2688</v>
      </c>
      <c r="U1890" s="527" t="s">
        <v>5471</v>
      </c>
      <c r="V1890" s="524" t="s">
        <v>1924</v>
      </c>
      <c r="W1890" s="527"/>
      <c r="X1890" s="524" t="s">
        <v>2971</v>
      </c>
      <c r="Y1890" s="527" t="s">
        <v>5491</v>
      </c>
      <c r="Z1890" s="528"/>
      <c r="AA1890" s="528" t="s">
        <v>1029</v>
      </c>
      <c r="AB1890" s="528"/>
      <c r="AC1890" s="528"/>
      <c r="AD1890" s="528"/>
      <c r="AE1890" s="528"/>
      <c r="AF1890" s="528"/>
      <c r="AG1890" s="528"/>
      <c r="AH1890" s="528"/>
      <c r="AI1890" s="529" t="s">
        <v>2054</v>
      </c>
      <c r="AJ1890" s="529" t="s">
        <v>2054</v>
      </c>
      <c r="AK1890" s="523" t="s">
        <v>5489</v>
      </c>
      <c r="AL1890" s="523" t="s">
        <v>5561</v>
      </c>
    </row>
    <row r="1891" spans="1:38" ht="33">
      <c r="A1891" s="518" t="str">
        <f t="shared" si="29"/>
        <v>A05ZZ200-00063 Cladding Work - Sandwich Panel Corrugated Aluminum Sheet Sandwich Panel, Fire Protective Rating: 1-hr   Mineral Wool (Rock Wool) for Roof w/ Accessories, Flashing  100mm≤THK&lt;150mm</v>
      </c>
      <c r="B1891" s="523" t="s">
        <v>5562</v>
      </c>
      <c r="C1891" s="523"/>
      <c r="D1891" s="524" t="s">
        <v>5464</v>
      </c>
      <c r="E1891" s="525" t="s">
        <v>5465</v>
      </c>
      <c r="F1891" s="524" t="s">
        <v>1918</v>
      </c>
      <c r="G1891" s="526" t="s">
        <v>1919</v>
      </c>
      <c r="H1891" s="524" t="s">
        <v>5483</v>
      </c>
      <c r="I1891" s="525" t="s">
        <v>5484</v>
      </c>
      <c r="J1891" s="524" t="s">
        <v>5555</v>
      </c>
      <c r="K1891" s="527" t="s">
        <v>5556</v>
      </c>
      <c r="L1891" s="524" t="s">
        <v>1924</v>
      </c>
      <c r="M1891" s="527"/>
      <c r="N1891" s="524" t="s">
        <v>1924</v>
      </c>
      <c r="O1891" s="527"/>
      <c r="P1891" s="524" t="s">
        <v>1932</v>
      </c>
      <c r="Q1891" s="527" t="s">
        <v>5487</v>
      </c>
      <c r="R1891" s="524" t="s">
        <v>2103</v>
      </c>
      <c r="S1891" s="527" t="s">
        <v>5238</v>
      </c>
      <c r="T1891" s="524" t="s">
        <v>2688</v>
      </c>
      <c r="U1891" s="527" t="s">
        <v>5471</v>
      </c>
      <c r="V1891" s="524" t="s">
        <v>1924</v>
      </c>
      <c r="W1891" s="527"/>
      <c r="X1891" s="524" t="s">
        <v>2076</v>
      </c>
      <c r="Y1891" s="527" t="s">
        <v>5493</v>
      </c>
      <c r="Z1891" s="528"/>
      <c r="AA1891" s="528" t="s">
        <v>1029</v>
      </c>
      <c r="AB1891" s="528"/>
      <c r="AC1891" s="528"/>
      <c r="AD1891" s="528"/>
      <c r="AE1891" s="528"/>
      <c r="AF1891" s="528"/>
      <c r="AG1891" s="528"/>
      <c r="AH1891" s="528"/>
      <c r="AI1891" s="529" t="s">
        <v>2054</v>
      </c>
      <c r="AJ1891" s="529" t="s">
        <v>2054</v>
      </c>
      <c r="AK1891" s="523" t="s">
        <v>5489</v>
      </c>
      <c r="AL1891" s="523" t="s">
        <v>5562</v>
      </c>
    </row>
    <row r="1892" spans="1:38" ht="33">
      <c r="A1892" s="518" t="str">
        <f t="shared" si="29"/>
        <v>A05ZZ200-00064 Cladding Work - Sandwich Panel Corrugated Aluminum Sheet Sandwich Panel, Fire Protective Rating: 1-hr   Mineral Wool (Rock Wool) for Roof w/ Accessories, Flashing  150mm≤THK</v>
      </c>
      <c r="B1892" s="523" t="s">
        <v>5563</v>
      </c>
      <c r="C1892" s="523"/>
      <c r="D1892" s="524" t="s">
        <v>5464</v>
      </c>
      <c r="E1892" s="525" t="s">
        <v>5465</v>
      </c>
      <c r="F1892" s="524" t="s">
        <v>1918</v>
      </c>
      <c r="G1892" s="526" t="s">
        <v>1919</v>
      </c>
      <c r="H1892" s="524" t="s">
        <v>5483</v>
      </c>
      <c r="I1892" s="525" t="s">
        <v>5484</v>
      </c>
      <c r="J1892" s="524" t="s">
        <v>5555</v>
      </c>
      <c r="K1892" s="527" t="s">
        <v>5556</v>
      </c>
      <c r="L1892" s="524" t="s">
        <v>1924</v>
      </c>
      <c r="M1892" s="527"/>
      <c r="N1892" s="524" t="s">
        <v>1924</v>
      </c>
      <c r="O1892" s="527"/>
      <c r="P1892" s="524" t="s">
        <v>1932</v>
      </c>
      <c r="Q1892" s="527" t="s">
        <v>5487</v>
      </c>
      <c r="R1892" s="524" t="s">
        <v>2103</v>
      </c>
      <c r="S1892" s="527" t="s">
        <v>5238</v>
      </c>
      <c r="T1892" s="524" t="s">
        <v>2688</v>
      </c>
      <c r="U1892" s="527" t="s">
        <v>5471</v>
      </c>
      <c r="V1892" s="524" t="s">
        <v>1924</v>
      </c>
      <c r="W1892" s="527"/>
      <c r="X1892" s="524" t="s">
        <v>2981</v>
      </c>
      <c r="Y1892" s="527" t="s">
        <v>5495</v>
      </c>
      <c r="Z1892" s="528"/>
      <c r="AA1892" s="528" t="s">
        <v>1029</v>
      </c>
      <c r="AB1892" s="528"/>
      <c r="AC1892" s="528"/>
      <c r="AD1892" s="528"/>
      <c r="AE1892" s="528"/>
      <c r="AF1892" s="528"/>
      <c r="AG1892" s="528"/>
      <c r="AH1892" s="528"/>
      <c r="AI1892" s="529" t="s">
        <v>2054</v>
      </c>
      <c r="AJ1892" s="529" t="s">
        <v>2054</v>
      </c>
      <c r="AK1892" s="523" t="s">
        <v>5489</v>
      </c>
      <c r="AL1892" s="523" t="s">
        <v>5563</v>
      </c>
    </row>
    <row r="1893" spans="1:38" ht="33">
      <c r="A1893" s="518" t="str">
        <f t="shared" si="29"/>
        <v>A05ZZ200-00065 Cladding Work - Sandwich Panel Corrugated Aluminum Sheet Sandwich Panel, Fire Protective Rating: 2-hrs   Mineral Wool (Rock Wool) for Wall w/ Accessories, Flashing  50mm≤THK&lt;70mm</v>
      </c>
      <c r="B1893" s="523" t="s">
        <v>5564</v>
      </c>
      <c r="C1893" s="523"/>
      <c r="D1893" s="524" t="s">
        <v>5464</v>
      </c>
      <c r="E1893" s="525" t="s">
        <v>5465</v>
      </c>
      <c r="F1893" s="524" t="s">
        <v>1918</v>
      </c>
      <c r="G1893" s="526" t="s">
        <v>1919</v>
      </c>
      <c r="H1893" s="524" t="s">
        <v>5483</v>
      </c>
      <c r="I1893" s="525" t="s">
        <v>5484</v>
      </c>
      <c r="J1893" s="524" t="s">
        <v>5565</v>
      </c>
      <c r="K1893" s="527" t="s">
        <v>5566</v>
      </c>
      <c r="L1893" s="524" t="s">
        <v>1924</v>
      </c>
      <c r="M1893" s="527"/>
      <c r="N1893" s="524" t="s">
        <v>1924</v>
      </c>
      <c r="O1893" s="527"/>
      <c r="P1893" s="524" t="s">
        <v>1932</v>
      </c>
      <c r="Q1893" s="527" t="s">
        <v>5487</v>
      </c>
      <c r="R1893" s="524" t="s">
        <v>1954</v>
      </c>
      <c r="S1893" s="527" t="s">
        <v>5470</v>
      </c>
      <c r="T1893" s="524" t="s">
        <v>2688</v>
      </c>
      <c r="U1893" s="527" t="s">
        <v>5471</v>
      </c>
      <c r="V1893" s="524" t="s">
        <v>1924</v>
      </c>
      <c r="W1893" s="527"/>
      <c r="X1893" s="524" t="s">
        <v>2958</v>
      </c>
      <c r="Y1893" s="527" t="s">
        <v>5488</v>
      </c>
      <c r="Z1893" s="528"/>
      <c r="AA1893" s="528" t="s">
        <v>1029</v>
      </c>
      <c r="AB1893" s="528"/>
      <c r="AC1893" s="528"/>
      <c r="AD1893" s="528"/>
      <c r="AE1893" s="528"/>
      <c r="AF1893" s="528"/>
      <c r="AG1893" s="528"/>
      <c r="AH1893" s="528"/>
      <c r="AI1893" s="529" t="s">
        <v>2054</v>
      </c>
      <c r="AJ1893" s="529" t="s">
        <v>2054</v>
      </c>
      <c r="AK1893" s="523" t="s">
        <v>5489</v>
      </c>
      <c r="AL1893" s="523" t="s">
        <v>5564</v>
      </c>
    </row>
    <row r="1894" spans="1:38" ht="33">
      <c r="A1894" s="518" t="str">
        <f t="shared" si="29"/>
        <v>A05ZZ200-00066 Cladding Work - Sandwich Panel Corrugated Aluminum Sheet Sandwich Panel, Fire Protective Rating: 2-hrs   Mineral Wool (Rock Wool) for Wall w/ Accessories, Flashing  70mm≤THK&lt;100mm</v>
      </c>
      <c r="B1894" s="523" t="s">
        <v>5567</v>
      </c>
      <c r="C1894" s="523"/>
      <c r="D1894" s="524" t="s">
        <v>5464</v>
      </c>
      <c r="E1894" s="525" t="s">
        <v>5465</v>
      </c>
      <c r="F1894" s="524" t="s">
        <v>1918</v>
      </c>
      <c r="G1894" s="526" t="s">
        <v>1919</v>
      </c>
      <c r="H1894" s="524" t="s">
        <v>5483</v>
      </c>
      <c r="I1894" s="525" t="s">
        <v>5484</v>
      </c>
      <c r="J1894" s="524" t="s">
        <v>5565</v>
      </c>
      <c r="K1894" s="527" t="s">
        <v>5566</v>
      </c>
      <c r="L1894" s="524" t="s">
        <v>1924</v>
      </c>
      <c r="M1894" s="527"/>
      <c r="N1894" s="524" t="s">
        <v>1924</v>
      </c>
      <c r="O1894" s="527"/>
      <c r="P1894" s="524" t="s">
        <v>1932</v>
      </c>
      <c r="Q1894" s="527" t="s">
        <v>5487</v>
      </c>
      <c r="R1894" s="524" t="s">
        <v>1954</v>
      </c>
      <c r="S1894" s="527" t="s">
        <v>5470</v>
      </c>
      <c r="T1894" s="524" t="s">
        <v>2688</v>
      </c>
      <c r="U1894" s="527" t="s">
        <v>5471</v>
      </c>
      <c r="V1894" s="524" t="s">
        <v>1924</v>
      </c>
      <c r="W1894" s="527"/>
      <c r="X1894" s="524" t="s">
        <v>2971</v>
      </c>
      <c r="Y1894" s="527" t="s">
        <v>5491</v>
      </c>
      <c r="Z1894" s="528"/>
      <c r="AA1894" s="528" t="s">
        <v>1029</v>
      </c>
      <c r="AB1894" s="528"/>
      <c r="AC1894" s="528"/>
      <c r="AD1894" s="528"/>
      <c r="AE1894" s="528"/>
      <c r="AF1894" s="528"/>
      <c r="AG1894" s="528"/>
      <c r="AH1894" s="528"/>
      <c r="AI1894" s="529" t="s">
        <v>2054</v>
      </c>
      <c r="AJ1894" s="529" t="s">
        <v>2054</v>
      </c>
      <c r="AK1894" s="523" t="s">
        <v>5489</v>
      </c>
      <c r="AL1894" s="523" t="s">
        <v>5567</v>
      </c>
    </row>
    <row r="1895" spans="1:38" ht="33">
      <c r="A1895" s="518" t="str">
        <f t="shared" si="29"/>
        <v>A05ZZ200-00067 Cladding Work - Sandwich Panel Corrugated Aluminum Sheet Sandwich Panel, Fire Protective Rating: 2-hrs   Mineral Wool (Rock Wool) for Wall w/ Accessories, Flashing  100mm≤THK&lt;150mm</v>
      </c>
      <c r="B1895" s="523" t="s">
        <v>5568</v>
      </c>
      <c r="C1895" s="523"/>
      <c r="D1895" s="524" t="s">
        <v>5464</v>
      </c>
      <c r="E1895" s="525" t="s">
        <v>5465</v>
      </c>
      <c r="F1895" s="524" t="s">
        <v>1918</v>
      </c>
      <c r="G1895" s="526" t="s">
        <v>1919</v>
      </c>
      <c r="H1895" s="524" t="s">
        <v>5483</v>
      </c>
      <c r="I1895" s="525" t="s">
        <v>5484</v>
      </c>
      <c r="J1895" s="524" t="s">
        <v>5565</v>
      </c>
      <c r="K1895" s="527" t="s">
        <v>5566</v>
      </c>
      <c r="L1895" s="524" t="s">
        <v>1924</v>
      </c>
      <c r="M1895" s="527"/>
      <c r="N1895" s="524" t="s">
        <v>1924</v>
      </c>
      <c r="O1895" s="527"/>
      <c r="P1895" s="524" t="s">
        <v>1932</v>
      </c>
      <c r="Q1895" s="527" t="s">
        <v>5487</v>
      </c>
      <c r="R1895" s="524" t="s">
        <v>1954</v>
      </c>
      <c r="S1895" s="527" t="s">
        <v>5470</v>
      </c>
      <c r="T1895" s="524" t="s">
        <v>2688</v>
      </c>
      <c r="U1895" s="527" t="s">
        <v>5471</v>
      </c>
      <c r="V1895" s="524" t="s">
        <v>1924</v>
      </c>
      <c r="W1895" s="527"/>
      <c r="X1895" s="524" t="s">
        <v>2076</v>
      </c>
      <c r="Y1895" s="527" t="s">
        <v>5493</v>
      </c>
      <c r="Z1895" s="528"/>
      <c r="AA1895" s="528" t="s">
        <v>1029</v>
      </c>
      <c r="AB1895" s="528"/>
      <c r="AC1895" s="528"/>
      <c r="AD1895" s="528"/>
      <c r="AE1895" s="528"/>
      <c r="AF1895" s="528"/>
      <c r="AG1895" s="528"/>
      <c r="AH1895" s="528"/>
      <c r="AI1895" s="529" t="s">
        <v>2054</v>
      </c>
      <c r="AJ1895" s="529" t="s">
        <v>2054</v>
      </c>
      <c r="AK1895" s="523" t="s">
        <v>5489</v>
      </c>
      <c r="AL1895" s="523" t="s">
        <v>5568</v>
      </c>
    </row>
    <row r="1896" spans="1:38" ht="33">
      <c r="A1896" s="518" t="str">
        <f t="shared" si="29"/>
        <v>A05ZZ200-00068 Cladding Work - Sandwich Panel Corrugated Aluminum Sheet Sandwich Panel, Fire Protective Rating: 2-hrs   Mineral Wool (Rock Wool) for Wall w/ Accessories, Flashing  150mm≤THK</v>
      </c>
      <c r="B1896" s="523" t="s">
        <v>5569</v>
      </c>
      <c r="C1896" s="523"/>
      <c r="D1896" s="524" t="s">
        <v>5464</v>
      </c>
      <c r="E1896" s="525" t="s">
        <v>5465</v>
      </c>
      <c r="F1896" s="524" t="s">
        <v>1918</v>
      </c>
      <c r="G1896" s="526" t="s">
        <v>1919</v>
      </c>
      <c r="H1896" s="524" t="s">
        <v>5483</v>
      </c>
      <c r="I1896" s="525" t="s">
        <v>5484</v>
      </c>
      <c r="J1896" s="524" t="s">
        <v>5565</v>
      </c>
      <c r="K1896" s="527" t="s">
        <v>5566</v>
      </c>
      <c r="L1896" s="524" t="s">
        <v>1924</v>
      </c>
      <c r="M1896" s="527"/>
      <c r="N1896" s="524" t="s">
        <v>1924</v>
      </c>
      <c r="O1896" s="527"/>
      <c r="P1896" s="524" t="s">
        <v>1932</v>
      </c>
      <c r="Q1896" s="527" t="s">
        <v>5487</v>
      </c>
      <c r="R1896" s="524" t="s">
        <v>1954</v>
      </c>
      <c r="S1896" s="527" t="s">
        <v>5470</v>
      </c>
      <c r="T1896" s="524" t="s">
        <v>2688</v>
      </c>
      <c r="U1896" s="527" t="s">
        <v>5471</v>
      </c>
      <c r="V1896" s="524" t="s">
        <v>1924</v>
      </c>
      <c r="W1896" s="527"/>
      <c r="X1896" s="524" t="s">
        <v>2981</v>
      </c>
      <c r="Y1896" s="527" t="s">
        <v>5495</v>
      </c>
      <c r="Z1896" s="528"/>
      <c r="AA1896" s="528" t="s">
        <v>1029</v>
      </c>
      <c r="AB1896" s="528"/>
      <c r="AC1896" s="528"/>
      <c r="AD1896" s="528"/>
      <c r="AE1896" s="528"/>
      <c r="AF1896" s="528"/>
      <c r="AG1896" s="528"/>
      <c r="AH1896" s="528"/>
      <c r="AI1896" s="529" t="s">
        <v>2054</v>
      </c>
      <c r="AJ1896" s="529" t="s">
        <v>2054</v>
      </c>
      <c r="AK1896" s="523" t="s">
        <v>5489</v>
      </c>
      <c r="AL1896" s="523" t="s">
        <v>5569</v>
      </c>
    </row>
    <row r="1897" spans="1:38" ht="33">
      <c r="A1897" s="518" t="str">
        <f t="shared" si="29"/>
        <v>A05ZZ200-00069 Cladding Work - Sandwich Panel Corrugated Aluminum Sheet Sandwich Panel, Fire Protective Rating: 2-hrs   Mineral Wool (Rock Wool) for Roof w/ Accessories, Flashing  50mm≤THK&lt;70mm</v>
      </c>
      <c r="B1897" s="523" t="s">
        <v>5570</v>
      </c>
      <c r="C1897" s="523"/>
      <c r="D1897" s="524" t="s">
        <v>5464</v>
      </c>
      <c r="E1897" s="525" t="s">
        <v>5465</v>
      </c>
      <c r="F1897" s="524" t="s">
        <v>1918</v>
      </c>
      <c r="G1897" s="526" t="s">
        <v>1919</v>
      </c>
      <c r="H1897" s="524" t="s">
        <v>5483</v>
      </c>
      <c r="I1897" s="525" t="s">
        <v>5484</v>
      </c>
      <c r="J1897" s="524" t="s">
        <v>5565</v>
      </c>
      <c r="K1897" s="527" t="s">
        <v>5566</v>
      </c>
      <c r="L1897" s="524" t="s">
        <v>1924</v>
      </c>
      <c r="M1897" s="527"/>
      <c r="N1897" s="524" t="s">
        <v>1924</v>
      </c>
      <c r="O1897" s="527"/>
      <c r="P1897" s="524" t="s">
        <v>1932</v>
      </c>
      <c r="Q1897" s="527" t="s">
        <v>5487</v>
      </c>
      <c r="R1897" s="524" t="s">
        <v>2103</v>
      </c>
      <c r="S1897" s="527" t="s">
        <v>5238</v>
      </c>
      <c r="T1897" s="524" t="s">
        <v>2688</v>
      </c>
      <c r="U1897" s="527" t="s">
        <v>5471</v>
      </c>
      <c r="V1897" s="524" t="s">
        <v>1924</v>
      </c>
      <c r="W1897" s="527"/>
      <c r="X1897" s="524" t="s">
        <v>2958</v>
      </c>
      <c r="Y1897" s="527" t="s">
        <v>5488</v>
      </c>
      <c r="Z1897" s="528"/>
      <c r="AA1897" s="528" t="s">
        <v>1029</v>
      </c>
      <c r="AB1897" s="528"/>
      <c r="AC1897" s="528"/>
      <c r="AD1897" s="528"/>
      <c r="AE1897" s="528"/>
      <c r="AF1897" s="528"/>
      <c r="AG1897" s="528"/>
      <c r="AH1897" s="528"/>
      <c r="AI1897" s="529" t="s">
        <v>2054</v>
      </c>
      <c r="AJ1897" s="529" t="s">
        <v>2054</v>
      </c>
      <c r="AK1897" s="523" t="s">
        <v>5489</v>
      </c>
      <c r="AL1897" s="523" t="s">
        <v>5570</v>
      </c>
    </row>
    <row r="1898" spans="1:38" ht="33">
      <c r="A1898" s="518" t="str">
        <f t="shared" si="29"/>
        <v>A05ZZ200-00070 Cladding Work - Sandwich Panel Corrugated Aluminum Sheet Sandwich Panel, Fire Protective Rating: 2-hrs   Mineral Wool (Rock Wool) for Roof w/ Accessories, Flashing  70mm≤THK&lt;100mm</v>
      </c>
      <c r="B1898" s="523" t="s">
        <v>5571</v>
      </c>
      <c r="C1898" s="523"/>
      <c r="D1898" s="524" t="s">
        <v>5464</v>
      </c>
      <c r="E1898" s="525" t="s">
        <v>5465</v>
      </c>
      <c r="F1898" s="524" t="s">
        <v>1918</v>
      </c>
      <c r="G1898" s="526" t="s">
        <v>1919</v>
      </c>
      <c r="H1898" s="524" t="s">
        <v>5483</v>
      </c>
      <c r="I1898" s="525" t="s">
        <v>5484</v>
      </c>
      <c r="J1898" s="524" t="s">
        <v>5565</v>
      </c>
      <c r="K1898" s="527" t="s">
        <v>5566</v>
      </c>
      <c r="L1898" s="524" t="s">
        <v>1924</v>
      </c>
      <c r="M1898" s="527"/>
      <c r="N1898" s="524" t="s">
        <v>1924</v>
      </c>
      <c r="O1898" s="527"/>
      <c r="P1898" s="524" t="s">
        <v>1932</v>
      </c>
      <c r="Q1898" s="527" t="s">
        <v>5487</v>
      </c>
      <c r="R1898" s="524" t="s">
        <v>2103</v>
      </c>
      <c r="S1898" s="527" t="s">
        <v>5238</v>
      </c>
      <c r="T1898" s="524" t="s">
        <v>2688</v>
      </c>
      <c r="U1898" s="527" t="s">
        <v>5471</v>
      </c>
      <c r="V1898" s="524" t="s">
        <v>1924</v>
      </c>
      <c r="W1898" s="527"/>
      <c r="X1898" s="524" t="s">
        <v>2971</v>
      </c>
      <c r="Y1898" s="527" t="s">
        <v>5491</v>
      </c>
      <c r="Z1898" s="528"/>
      <c r="AA1898" s="528" t="s">
        <v>1029</v>
      </c>
      <c r="AB1898" s="528"/>
      <c r="AC1898" s="528"/>
      <c r="AD1898" s="528"/>
      <c r="AE1898" s="528"/>
      <c r="AF1898" s="528"/>
      <c r="AG1898" s="528"/>
      <c r="AH1898" s="528"/>
      <c r="AI1898" s="529" t="s">
        <v>2054</v>
      </c>
      <c r="AJ1898" s="529" t="s">
        <v>2054</v>
      </c>
      <c r="AK1898" s="523" t="s">
        <v>5489</v>
      </c>
      <c r="AL1898" s="523" t="s">
        <v>5571</v>
      </c>
    </row>
    <row r="1899" spans="1:38" ht="33">
      <c r="A1899" s="518" t="str">
        <f t="shared" si="29"/>
        <v>A05ZZ200-00071 Cladding Work - Sandwich Panel Corrugated Aluminum Sheet Sandwich Panel, Fire Protective Rating: 2-hrs   Mineral Wool (Rock Wool) for Roof w/ Accessories, Flashing  100mm≤THK&lt;150mm</v>
      </c>
      <c r="B1899" s="523" t="s">
        <v>5572</v>
      </c>
      <c r="C1899" s="523"/>
      <c r="D1899" s="524" t="s">
        <v>5464</v>
      </c>
      <c r="E1899" s="525" t="s">
        <v>5465</v>
      </c>
      <c r="F1899" s="524" t="s">
        <v>1918</v>
      </c>
      <c r="G1899" s="526" t="s">
        <v>1919</v>
      </c>
      <c r="H1899" s="524" t="s">
        <v>5483</v>
      </c>
      <c r="I1899" s="525" t="s">
        <v>5484</v>
      </c>
      <c r="J1899" s="524" t="s">
        <v>5565</v>
      </c>
      <c r="K1899" s="527" t="s">
        <v>5566</v>
      </c>
      <c r="L1899" s="524" t="s">
        <v>1924</v>
      </c>
      <c r="M1899" s="527"/>
      <c r="N1899" s="524" t="s">
        <v>1924</v>
      </c>
      <c r="O1899" s="527"/>
      <c r="P1899" s="524" t="s">
        <v>1932</v>
      </c>
      <c r="Q1899" s="527" t="s">
        <v>5487</v>
      </c>
      <c r="R1899" s="524" t="s">
        <v>2103</v>
      </c>
      <c r="S1899" s="527" t="s">
        <v>5238</v>
      </c>
      <c r="T1899" s="524" t="s">
        <v>2688</v>
      </c>
      <c r="U1899" s="527" t="s">
        <v>5471</v>
      </c>
      <c r="V1899" s="524" t="s">
        <v>1924</v>
      </c>
      <c r="W1899" s="527"/>
      <c r="X1899" s="524" t="s">
        <v>2076</v>
      </c>
      <c r="Y1899" s="527" t="s">
        <v>5493</v>
      </c>
      <c r="Z1899" s="528"/>
      <c r="AA1899" s="528" t="s">
        <v>1029</v>
      </c>
      <c r="AB1899" s="528"/>
      <c r="AC1899" s="528"/>
      <c r="AD1899" s="528"/>
      <c r="AE1899" s="528"/>
      <c r="AF1899" s="528"/>
      <c r="AG1899" s="528"/>
      <c r="AH1899" s="528"/>
      <c r="AI1899" s="529" t="s">
        <v>2054</v>
      </c>
      <c r="AJ1899" s="529" t="s">
        <v>2054</v>
      </c>
      <c r="AK1899" s="523" t="s">
        <v>5489</v>
      </c>
      <c r="AL1899" s="523" t="s">
        <v>5572</v>
      </c>
    </row>
    <row r="1900" spans="1:38" ht="33">
      <c r="A1900" s="518" t="str">
        <f t="shared" si="29"/>
        <v>A05ZZ200-00072 Cladding Work - Sandwich Panel Corrugated Aluminum Sheet Sandwich Panel, Fire Protective Rating: 2-hrs   Mineral Wool (Rock Wool) for Roof w/ Accessories, Flashing  150mm≤THK</v>
      </c>
      <c r="B1900" s="523" t="s">
        <v>5573</v>
      </c>
      <c r="C1900" s="523"/>
      <c r="D1900" s="524" t="s">
        <v>5464</v>
      </c>
      <c r="E1900" s="525" t="s">
        <v>5465</v>
      </c>
      <c r="F1900" s="524" t="s">
        <v>1918</v>
      </c>
      <c r="G1900" s="526" t="s">
        <v>1919</v>
      </c>
      <c r="H1900" s="524" t="s">
        <v>5483</v>
      </c>
      <c r="I1900" s="525" t="s">
        <v>5484</v>
      </c>
      <c r="J1900" s="524" t="s">
        <v>5565</v>
      </c>
      <c r="K1900" s="527" t="s">
        <v>5566</v>
      </c>
      <c r="L1900" s="524" t="s">
        <v>1924</v>
      </c>
      <c r="M1900" s="527"/>
      <c r="N1900" s="524" t="s">
        <v>1924</v>
      </c>
      <c r="O1900" s="527"/>
      <c r="P1900" s="524" t="s">
        <v>1932</v>
      </c>
      <c r="Q1900" s="527" t="s">
        <v>5487</v>
      </c>
      <c r="R1900" s="524" t="s">
        <v>2103</v>
      </c>
      <c r="S1900" s="527" t="s">
        <v>5238</v>
      </c>
      <c r="T1900" s="524" t="s">
        <v>2688</v>
      </c>
      <c r="U1900" s="527" t="s">
        <v>5471</v>
      </c>
      <c r="V1900" s="524" t="s">
        <v>1924</v>
      </c>
      <c r="W1900" s="527"/>
      <c r="X1900" s="524" t="s">
        <v>2981</v>
      </c>
      <c r="Y1900" s="527" t="s">
        <v>5495</v>
      </c>
      <c r="Z1900" s="528"/>
      <c r="AA1900" s="528" t="s">
        <v>1029</v>
      </c>
      <c r="AB1900" s="528"/>
      <c r="AC1900" s="528"/>
      <c r="AD1900" s="528"/>
      <c r="AE1900" s="528"/>
      <c r="AF1900" s="528"/>
      <c r="AG1900" s="528"/>
      <c r="AH1900" s="528"/>
      <c r="AI1900" s="529" t="s">
        <v>2054</v>
      </c>
      <c r="AJ1900" s="529" t="s">
        <v>2054</v>
      </c>
      <c r="AK1900" s="523" t="s">
        <v>5489</v>
      </c>
      <c r="AL1900" s="523" t="s">
        <v>5573</v>
      </c>
    </row>
    <row r="1901" spans="1:38" ht="33">
      <c r="A1901" s="518" t="str">
        <f t="shared" si="29"/>
        <v>A05ZZ200-00073 Cladding Work - Sandwich Panel Corrugated Aluminum Sheet Sandwich Panel, Fire Protective Rating: N/A   Glass Wool (Fiberglass) for Wall w/ Accessories, Flashing  50mm≤THK&lt;70mm</v>
      </c>
      <c r="B1901" s="523" t="s">
        <v>5574</v>
      </c>
      <c r="C1901" s="523"/>
      <c r="D1901" s="524" t="s">
        <v>5464</v>
      </c>
      <c r="E1901" s="525" t="s">
        <v>5465</v>
      </c>
      <c r="F1901" s="524" t="s">
        <v>1918</v>
      </c>
      <c r="G1901" s="526" t="s">
        <v>1919</v>
      </c>
      <c r="H1901" s="524" t="s">
        <v>5483</v>
      </c>
      <c r="I1901" s="525" t="s">
        <v>5484</v>
      </c>
      <c r="J1901" s="524" t="s">
        <v>5545</v>
      </c>
      <c r="K1901" s="527" t="s">
        <v>5546</v>
      </c>
      <c r="L1901" s="524" t="s">
        <v>1924</v>
      </c>
      <c r="M1901" s="527"/>
      <c r="N1901" s="524" t="s">
        <v>1924</v>
      </c>
      <c r="O1901" s="527"/>
      <c r="P1901" s="524" t="s">
        <v>1936</v>
      </c>
      <c r="Q1901" s="527" t="s">
        <v>4657</v>
      </c>
      <c r="R1901" s="524" t="s">
        <v>1954</v>
      </c>
      <c r="S1901" s="527" t="s">
        <v>5470</v>
      </c>
      <c r="T1901" s="524" t="s">
        <v>2688</v>
      </c>
      <c r="U1901" s="527" t="s">
        <v>5471</v>
      </c>
      <c r="V1901" s="524" t="s">
        <v>1924</v>
      </c>
      <c r="W1901" s="527"/>
      <c r="X1901" s="524" t="s">
        <v>2958</v>
      </c>
      <c r="Y1901" s="527" t="s">
        <v>5488</v>
      </c>
      <c r="Z1901" s="528"/>
      <c r="AA1901" s="528" t="s">
        <v>1029</v>
      </c>
      <c r="AB1901" s="528"/>
      <c r="AC1901" s="528"/>
      <c r="AD1901" s="528"/>
      <c r="AE1901" s="528"/>
      <c r="AF1901" s="528"/>
      <c r="AG1901" s="528"/>
      <c r="AH1901" s="528"/>
      <c r="AI1901" s="529" t="s">
        <v>2054</v>
      </c>
      <c r="AJ1901" s="529" t="s">
        <v>2054</v>
      </c>
      <c r="AK1901" s="523" t="s">
        <v>5489</v>
      </c>
      <c r="AL1901" s="523" t="s">
        <v>5574</v>
      </c>
    </row>
    <row r="1902" spans="1:38" ht="33">
      <c r="A1902" s="518" t="str">
        <f t="shared" si="29"/>
        <v>A05ZZ200-00074 Cladding Work - Sandwich Panel Corrugated Aluminum Sheet Sandwich Panel, Fire Protective Rating: N/A   Glass Wool (Fiberglass) for Wall w/ Accessories, Flashing  70mm≤THK&lt;100mm</v>
      </c>
      <c r="B1902" s="523" t="s">
        <v>5575</v>
      </c>
      <c r="C1902" s="523"/>
      <c r="D1902" s="524" t="s">
        <v>5464</v>
      </c>
      <c r="E1902" s="525" t="s">
        <v>5465</v>
      </c>
      <c r="F1902" s="524" t="s">
        <v>1918</v>
      </c>
      <c r="G1902" s="526" t="s">
        <v>1919</v>
      </c>
      <c r="H1902" s="524" t="s">
        <v>5483</v>
      </c>
      <c r="I1902" s="525" t="s">
        <v>5484</v>
      </c>
      <c r="J1902" s="524" t="s">
        <v>5545</v>
      </c>
      <c r="K1902" s="527" t="s">
        <v>5546</v>
      </c>
      <c r="L1902" s="524" t="s">
        <v>1924</v>
      </c>
      <c r="M1902" s="527"/>
      <c r="N1902" s="524" t="s">
        <v>1924</v>
      </c>
      <c r="O1902" s="527"/>
      <c r="P1902" s="524" t="s">
        <v>1936</v>
      </c>
      <c r="Q1902" s="527" t="s">
        <v>4657</v>
      </c>
      <c r="R1902" s="524" t="s">
        <v>1954</v>
      </c>
      <c r="S1902" s="527" t="s">
        <v>5470</v>
      </c>
      <c r="T1902" s="524" t="s">
        <v>2688</v>
      </c>
      <c r="U1902" s="527" t="s">
        <v>5471</v>
      </c>
      <c r="V1902" s="524" t="s">
        <v>1924</v>
      </c>
      <c r="W1902" s="527"/>
      <c r="X1902" s="524" t="s">
        <v>2971</v>
      </c>
      <c r="Y1902" s="527" t="s">
        <v>5491</v>
      </c>
      <c r="Z1902" s="528"/>
      <c r="AA1902" s="528" t="s">
        <v>1029</v>
      </c>
      <c r="AB1902" s="528"/>
      <c r="AC1902" s="528"/>
      <c r="AD1902" s="528"/>
      <c r="AE1902" s="528"/>
      <c r="AF1902" s="528"/>
      <c r="AG1902" s="528"/>
      <c r="AH1902" s="528"/>
      <c r="AI1902" s="529" t="s">
        <v>2054</v>
      </c>
      <c r="AJ1902" s="529" t="s">
        <v>2054</v>
      </c>
      <c r="AK1902" s="523" t="s">
        <v>5489</v>
      </c>
      <c r="AL1902" s="523" t="s">
        <v>5575</v>
      </c>
    </row>
    <row r="1903" spans="1:38" ht="33">
      <c r="A1903" s="518" t="str">
        <f t="shared" si="29"/>
        <v>A05ZZ200-00075 Cladding Work - Sandwich Panel Corrugated Aluminum Sheet Sandwich Panel, Fire Protective Rating: N/A   Glass Wool (Fiberglass) for Wall w/ Accessories, Flashing  100mm≤THK&lt;150mm</v>
      </c>
      <c r="B1903" s="523" t="s">
        <v>5576</v>
      </c>
      <c r="C1903" s="523"/>
      <c r="D1903" s="524" t="s">
        <v>5464</v>
      </c>
      <c r="E1903" s="525" t="s">
        <v>5465</v>
      </c>
      <c r="F1903" s="524" t="s">
        <v>1918</v>
      </c>
      <c r="G1903" s="526" t="s">
        <v>1919</v>
      </c>
      <c r="H1903" s="524" t="s">
        <v>5483</v>
      </c>
      <c r="I1903" s="525" t="s">
        <v>5484</v>
      </c>
      <c r="J1903" s="524" t="s">
        <v>5545</v>
      </c>
      <c r="K1903" s="527" t="s">
        <v>5546</v>
      </c>
      <c r="L1903" s="524" t="s">
        <v>1924</v>
      </c>
      <c r="M1903" s="527"/>
      <c r="N1903" s="524" t="s">
        <v>1924</v>
      </c>
      <c r="O1903" s="527"/>
      <c r="P1903" s="524" t="s">
        <v>1936</v>
      </c>
      <c r="Q1903" s="527" t="s">
        <v>4657</v>
      </c>
      <c r="R1903" s="524" t="s">
        <v>1954</v>
      </c>
      <c r="S1903" s="527" t="s">
        <v>5470</v>
      </c>
      <c r="T1903" s="524" t="s">
        <v>2688</v>
      </c>
      <c r="U1903" s="527" t="s">
        <v>5471</v>
      </c>
      <c r="V1903" s="524" t="s">
        <v>1924</v>
      </c>
      <c r="W1903" s="527"/>
      <c r="X1903" s="524" t="s">
        <v>2076</v>
      </c>
      <c r="Y1903" s="527" t="s">
        <v>5493</v>
      </c>
      <c r="Z1903" s="528"/>
      <c r="AA1903" s="528" t="s">
        <v>1029</v>
      </c>
      <c r="AB1903" s="528"/>
      <c r="AC1903" s="528"/>
      <c r="AD1903" s="528"/>
      <c r="AE1903" s="528"/>
      <c r="AF1903" s="528"/>
      <c r="AG1903" s="528"/>
      <c r="AH1903" s="528"/>
      <c r="AI1903" s="529" t="s">
        <v>2054</v>
      </c>
      <c r="AJ1903" s="529" t="s">
        <v>2054</v>
      </c>
      <c r="AK1903" s="523" t="s">
        <v>5489</v>
      </c>
      <c r="AL1903" s="523" t="s">
        <v>5576</v>
      </c>
    </row>
    <row r="1904" spans="1:38" ht="33">
      <c r="A1904" s="518" t="str">
        <f t="shared" si="29"/>
        <v>A05ZZ200-00076 Cladding Work - Sandwich Panel Corrugated Aluminum Sheet Sandwich Panel, Fire Protective Rating: N/A   Glass Wool (Fiberglass) for Wall w/ Accessories, Flashing  150mm≤THK</v>
      </c>
      <c r="B1904" s="523" t="s">
        <v>5577</v>
      </c>
      <c r="C1904" s="523"/>
      <c r="D1904" s="524" t="s">
        <v>5464</v>
      </c>
      <c r="E1904" s="525" t="s">
        <v>5465</v>
      </c>
      <c r="F1904" s="524" t="s">
        <v>1918</v>
      </c>
      <c r="G1904" s="526" t="s">
        <v>1919</v>
      </c>
      <c r="H1904" s="524" t="s">
        <v>5483</v>
      </c>
      <c r="I1904" s="525" t="s">
        <v>5484</v>
      </c>
      <c r="J1904" s="524" t="s">
        <v>5545</v>
      </c>
      <c r="K1904" s="527" t="s">
        <v>5546</v>
      </c>
      <c r="L1904" s="524" t="s">
        <v>1924</v>
      </c>
      <c r="M1904" s="527"/>
      <c r="N1904" s="524" t="s">
        <v>1924</v>
      </c>
      <c r="O1904" s="527"/>
      <c r="P1904" s="524" t="s">
        <v>1936</v>
      </c>
      <c r="Q1904" s="527" t="s">
        <v>4657</v>
      </c>
      <c r="R1904" s="524" t="s">
        <v>1954</v>
      </c>
      <c r="S1904" s="527" t="s">
        <v>5470</v>
      </c>
      <c r="T1904" s="524" t="s">
        <v>2688</v>
      </c>
      <c r="U1904" s="527" t="s">
        <v>5471</v>
      </c>
      <c r="V1904" s="524" t="s">
        <v>1924</v>
      </c>
      <c r="W1904" s="527"/>
      <c r="X1904" s="524" t="s">
        <v>2981</v>
      </c>
      <c r="Y1904" s="527" t="s">
        <v>5495</v>
      </c>
      <c r="Z1904" s="528"/>
      <c r="AA1904" s="528" t="s">
        <v>1029</v>
      </c>
      <c r="AB1904" s="528"/>
      <c r="AC1904" s="528"/>
      <c r="AD1904" s="528"/>
      <c r="AE1904" s="528"/>
      <c r="AF1904" s="528"/>
      <c r="AG1904" s="528"/>
      <c r="AH1904" s="528"/>
      <c r="AI1904" s="529" t="s">
        <v>2054</v>
      </c>
      <c r="AJ1904" s="529" t="s">
        <v>2054</v>
      </c>
      <c r="AK1904" s="523" t="s">
        <v>5489</v>
      </c>
      <c r="AL1904" s="523" t="s">
        <v>5577</v>
      </c>
    </row>
    <row r="1905" spans="1:38" ht="33">
      <c r="A1905" s="518" t="str">
        <f t="shared" si="29"/>
        <v>A05ZZ200-00077 Cladding Work - Sandwich Panel Corrugated Aluminum Sheet Sandwich Panel, Fire Protective Rating: N/A   Glass Wool (Fiberglass) for Roof w/ Accessories, Flashing  50mm≤THK&lt;70mm</v>
      </c>
      <c r="B1905" s="523" t="s">
        <v>5578</v>
      </c>
      <c r="C1905" s="523"/>
      <c r="D1905" s="524" t="s">
        <v>5464</v>
      </c>
      <c r="E1905" s="525" t="s">
        <v>5465</v>
      </c>
      <c r="F1905" s="524" t="s">
        <v>1918</v>
      </c>
      <c r="G1905" s="526" t="s">
        <v>1919</v>
      </c>
      <c r="H1905" s="524" t="s">
        <v>5483</v>
      </c>
      <c r="I1905" s="525" t="s">
        <v>5484</v>
      </c>
      <c r="J1905" s="524" t="s">
        <v>5545</v>
      </c>
      <c r="K1905" s="527" t="s">
        <v>5546</v>
      </c>
      <c r="L1905" s="524" t="s">
        <v>1924</v>
      </c>
      <c r="M1905" s="527"/>
      <c r="N1905" s="524" t="s">
        <v>1924</v>
      </c>
      <c r="O1905" s="527"/>
      <c r="P1905" s="524" t="s">
        <v>1936</v>
      </c>
      <c r="Q1905" s="527" t="s">
        <v>4657</v>
      </c>
      <c r="R1905" s="524" t="s">
        <v>2103</v>
      </c>
      <c r="S1905" s="527" t="s">
        <v>5238</v>
      </c>
      <c r="T1905" s="524" t="s">
        <v>2688</v>
      </c>
      <c r="U1905" s="527" t="s">
        <v>5471</v>
      </c>
      <c r="V1905" s="524" t="s">
        <v>1924</v>
      </c>
      <c r="W1905" s="527"/>
      <c r="X1905" s="524" t="s">
        <v>2958</v>
      </c>
      <c r="Y1905" s="527" t="s">
        <v>5488</v>
      </c>
      <c r="Z1905" s="528"/>
      <c r="AA1905" s="528" t="s">
        <v>1029</v>
      </c>
      <c r="AB1905" s="528"/>
      <c r="AC1905" s="528"/>
      <c r="AD1905" s="528"/>
      <c r="AE1905" s="528"/>
      <c r="AF1905" s="528"/>
      <c r="AG1905" s="528"/>
      <c r="AH1905" s="528"/>
      <c r="AI1905" s="529" t="s">
        <v>2054</v>
      </c>
      <c r="AJ1905" s="529" t="s">
        <v>2054</v>
      </c>
      <c r="AK1905" s="523" t="s">
        <v>5489</v>
      </c>
      <c r="AL1905" s="523" t="s">
        <v>5578</v>
      </c>
    </row>
    <row r="1906" spans="1:38" ht="33">
      <c r="A1906" s="518" t="str">
        <f t="shared" si="29"/>
        <v>A05ZZ200-00078 Cladding Work - Sandwich Panel Corrugated Aluminum Sheet Sandwich Panel, Fire Protective Rating: N/A   Glass Wool (Fiberglass) for Roof w/ Accessories, Flashing  70mm≤THK&lt;100mm</v>
      </c>
      <c r="B1906" s="523" t="s">
        <v>5579</v>
      </c>
      <c r="C1906" s="523"/>
      <c r="D1906" s="524" t="s">
        <v>5464</v>
      </c>
      <c r="E1906" s="525" t="s">
        <v>5465</v>
      </c>
      <c r="F1906" s="524" t="s">
        <v>1918</v>
      </c>
      <c r="G1906" s="526" t="s">
        <v>1919</v>
      </c>
      <c r="H1906" s="524" t="s">
        <v>5483</v>
      </c>
      <c r="I1906" s="525" t="s">
        <v>5484</v>
      </c>
      <c r="J1906" s="524" t="s">
        <v>5545</v>
      </c>
      <c r="K1906" s="527" t="s">
        <v>5546</v>
      </c>
      <c r="L1906" s="524" t="s">
        <v>1924</v>
      </c>
      <c r="M1906" s="527"/>
      <c r="N1906" s="524" t="s">
        <v>1924</v>
      </c>
      <c r="O1906" s="527"/>
      <c r="P1906" s="524" t="s">
        <v>1936</v>
      </c>
      <c r="Q1906" s="527" t="s">
        <v>4657</v>
      </c>
      <c r="R1906" s="524" t="s">
        <v>2103</v>
      </c>
      <c r="S1906" s="527" t="s">
        <v>5238</v>
      </c>
      <c r="T1906" s="524" t="s">
        <v>2688</v>
      </c>
      <c r="U1906" s="527" t="s">
        <v>5471</v>
      </c>
      <c r="V1906" s="524" t="s">
        <v>1924</v>
      </c>
      <c r="W1906" s="527"/>
      <c r="X1906" s="524" t="s">
        <v>2971</v>
      </c>
      <c r="Y1906" s="527" t="s">
        <v>5491</v>
      </c>
      <c r="Z1906" s="528"/>
      <c r="AA1906" s="528" t="s">
        <v>1029</v>
      </c>
      <c r="AB1906" s="528"/>
      <c r="AC1906" s="528"/>
      <c r="AD1906" s="528"/>
      <c r="AE1906" s="528"/>
      <c r="AF1906" s="528"/>
      <c r="AG1906" s="528"/>
      <c r="AH1906" s="528"/>
      <c r="AI1906" s="529" t="s">
        <v>2054</v>
      </c>
      <c r="AJ1906" s="529" t="s">
        <v>2054</v>
      </c>
      <c r="AK1906" s="523" t="s">
        <v>5489</v>
      </c>
      <c r="AL1906" s="523" t="s">
        <v>5579</v>
      </c>
    </row>
    <row r="1907" spans="1:38" ht="33">
      <c r="A1907" s="518" t="str">
        <f t="shared" si="29"/>
        <v>A05ZZ200-00079 Cladding Work - Sandwich Panel Corrugated Aluminum Sheet Sandwich Panel, Fire Protective Rating: N/A   Glass Wool (Fiberglass) for Roof w/ Accessories, Flashing  100mm≤THK&lt;150mm</v>
      </c>
      <c r="B1907" s="523" t="s">
        <v>5580</v>
      </c>
      <c r="C1907" s="523"/>
      <c r="D1907" s="524" t="s">
        <v>5464</v>
      </c>
      <c r="E1907" s="525" t="s">
        <v>5465</v>
      </c>
      <c r="F1907" s="524" t="s">
        <v>1918</v>
      </c>
      <c r="G1907" s="526" t="s">
        <v>1919</v>
      </c>
      <c r="H1907" s="524" t="s">
        <v>5483</v>
      </c>
      <c r="I1907" s="525" t="s">
        <v>5484</v>
      </c>
      <c r="J1907" s="524" t="s">
        <v>5545</v>
      </c>
      <c r="K1907" s="527" t="s">
        <v>5546</v>
      </c>
      <c r="L1907" s="524" t="s">
        <v>1924</v>
      </c>
      <c r="M1907" s="527"/>
      <c r="N1907" s="524" t="s">
        <v>1924</v>
      </c>
      <c r="O1907" s="527"/>
      <c r="P1907" s="524" t="s">
        <v>1936</v>
      </c>
      <c r="Q1907" s="527" t="s">
        <v>4657</v>
      </c>
      <c r="R1907" s="524" t="s">
        <v>2103</v>
      </c>
      <c r="S1907" s="527" t="s">
        <v>5238</v>
      </c>
      <c r="T1907" s="524" t="s">
        <v>2688</v>
      </c>
      <c r="U1907" s="527" t="s">
        <v>5471</v>
      </c>
      <c r="V1907" s="524" t="s">
        <v>1924</v>
      </c>
      <c r="W1907" s="527"/>
      <c r="X1907" s="524" t="s">
        <v>2076</v>
      </c>
      <c r="Y1907" s="527" t="s">
        <v>5493</v>
      </c>
      <c r="Z1907" s="528"/>
      <c r="AA1907" s="528" t="s">
        <v>1029</v>
      </c>
      <c r="AB1907" s="528"/>
      <c r="AC1907" s="528"/>
      <c r="AD1907" s="528"/>
      <c r="AE1907" s="528"/>
      <c r="AF1907" s="528"/>
      <c r="AG1907" s="528"/>
      <c r="AH1907" s="528"/>
      <c r="AI1907" s="529" t="s">
        <v>2054</v>
      </c>
      <c r="AJ1907" s="529" t="s">
        <v>2054</v>
      </c>
      <c r="AK1907" s="523" t="s">
        <v>5489</v>
      </c>
      <c r="AL1907" s="523" t="s">
        <v>5580</v>
      </c>
    </row>
    <row r="1908" spans="1:38" ht="33">
      <c r="A1908" s="518" t="str">
        <f t="shared" si="29"/>
        <v>A05ZZ200-00080 Cladding Work - Sandwich Panel Corrugated Aluminum Sheet Sandwich Panel, Fire Protective Rating: N/A   Glass Wool (Fiberglass) for Roof w/ Accessories, Flashing  150mm≤THK</v>
      </c>
      <c r="B1908" s="523" t="s">
        <v>5581</v>
      </c>
      <c r="C1908" s="523"/>
      <c r="D1908" s="524" t="s">
        <v>5464</v>
      </c>
      <c r="E1908" s="525" t="s">
        <v>5465</v>
      </c>
      <c r="F1908" s="524" t="s">
        <v>1918</v>
      </c>
      <c r="G1908" s="526" t="s">
        <v>1919</v>
      </c>
      <c r="H1908" s="524" t="s">
        <v>5483</v>
      </c>
      <c r="I1908" s="525" t="s">
        <v>5484</v>
      </c>
      <c r="J1908" s="524" t="s">
        <v>5545</v>
      </c>
      <c r="K1908" s="527" t="s">
        <v>5546</v>
      </c>
      <c r="L1908" s="524" t="s">
        <v>1924</v>
      </c>
      <c r="M1908" s="527"/>
      <c r="N1908" s="524" t="s">
        <v>1924</v>
      </c>
      <c r="O1908" s="527"/>
      <c r="P1908" s="524" t="s">
        <v>1936</v>
      </c>
      <c r="Q1908" s="527" t="s">
        <v>4657</v>
      </c>
      <c r="R1908" s="524" t="s">
        <v>2103</v>
      </c>
      <c r="S1908" s="527" t="s">
        <v>5238</v>
      </c>
      <c r="T1908" s="524" t="s">
        <v>2688</v>
      </c>
      <c r="U1908" s="527" t="s">
        <v>5471</v>
      </c>
      <c r="V1908" s="524" t="s">
        <v>1924</v>
      </c>
      <c r="W1908" s="527"/>
      <c r="X1908" s="524" t="s">
        <v>2981</v>
      </c>
      <c r="Y1908" s="527" t="s">
        <v>5495</v>
      </c>
      <c r="Z1908" s="528"/>
      <c r="AA1908" s="528" t="s">
        <v>1029</v>
      </c>
      <c r="AB1908" s="528"/>
      <c r="AC1908" s="528"/>
      <c r="AD1908" s="528"/>
      <c r="AE1908" s="528"/>
      <c r="AF1908" s="528"/>
      <c r="AG1908" s="528"/>
      <c r="AH1908" s="528"/>
      <c r="AI1908" s="529" t="s">
        <v>2054</v>
      </c>
      <c r="AJ1908" s="529" t="s">
        <v>2054</v>
      </c>
      <c r="AK1908" s="523" t="s">
        <v>5489</v>
      </c>
      <c r="AL1908" s="523" t="s">
        <v>5581</v>
      </c>
    </row>
    <row r="1909" spans="1:38" ht="33">
      <c r="A1909" s="518" t="str">
        <f t="shared" si="29"/>
        <v>A05ZZ200-00081 Cladding Work - Sandwich Panel Corrugated Aluminum Sheet Sandwich Panel, Fire Protective Rating: 1-hr   Glass Wool (Fiberglass) for Wall w/ Accessories, Flashing  50mm≤THK&lt;70mm</v>
      </c>
      <c r="B1909" s="523" t="s">
        <v>5582</v>
      </c>
      <c r="C1909" s="523"/>
      <c r="D1909" s="524" t="s">
        <v>5464</v>
      </c>
      <c r="E1909" s="525" t="s">
        <v>5465</v>
      </c>
      <c r="F1909" s="524" t="s">
        <v>1918</v>
      </c>
      <c r="G1909" s="526" t="s">
        <v>1919</v>
      </c>
      <c r="H1909" s="524" t="s">
        <v>5483</v>
      </c>
      <c r="I1909" s="525" t="s">
        <v>5484</v>
      </c>
      <c r="J1909" s="524" t="s">
        <v>5555</v>
      </c>
      <c r="K1909" s="527" t="s">
        <v>5556</v>
      </c>
      <c r="L1909" s="524" t="s">
        <v>1924</v>
      </c>
      <c r="M1909" s="527"/>
      <c r="N1909" s="524" t="s">
        <v>1924</v>
      </c>
      <c r="O1909" s="527"/>
      <c r="P1909" s="524" t="s">
        <v>1936</v>
      </c>
      <c r="Q1909" s="527" t="s">
        <v>4657</v>
      </c>
      <c r="R1909" s="524" t="s">
        <v>1954</v>
      </c>
      <c r="S1909" s="527" t="s">
        <v>5470</v>
      </c>
      <c r="T1909" s="524" t="s">
        <v>2688</v>
      </c>
      <c r="U1909" s="527" t="s">
        <v>5471</v>
      </c>
      <c r="V1909" s="524" t="s">
        <v>1924</v>
      </c>
      <c r="W1909" s="527"/>
      <c r="X1909" s="524" t="s">
        <v>2958</v>
      </c>
      <c r="Y1909" s="527" t="s">
        <v>5488</v>
      </c>
      <c r="Z1909" s="528"/>
      <c r="AA1909" s="528" t="s">
        <v>1029</v>
      </c>
      <c r="AB1909" s="528"/>
      <c r="AC1909" s="528"/>
      <c r="AD1909" s="528"/>
      <c r="AE1909" s="528"/>
      <c r="AF1909" s="528"/>
      <c r="AG1909" s="528"/>
      <c r="AH1909" s="528"/>
      <c r="AI1909" s="529" t="s">
        <v>2054</v>
      </c>
      <c r="AJ1909" s="529" t="s">
        <v>2054</v>
      </c>
      <c r="AK1909" s="523" t="s">
        <v>5489</v>
      </c>
      <c r="AL1909" s="523" t="s">
        <v>5582</v>
      </c>
    </row>
    <row r="1910" spans="1:38" ht="33">
      <c r="A1910" s="518" t="str">
        <f t="shared" si="29"/>
        <v>A05ZZ200-00082 Cladding Work - Sandwich Panel Corrugated Aluminum Sheet Sandwich Panel, Fire Protective Rating: 1-hr   Glass Wool (Fiberglass) for Wall w/ Accessories, Flashing  70mm≤THK&lt;100mm</v>
      </c>
      <c r="B1910" s="523" t="s">
        <v>5583</v>
      </c>
      <c r="C1910" s="523"/>
      <c r="D1910" s="524" t="s">
        <v>5464</v>
      </c>
      <c r="E1910" s="525" t="s">
        <v>5465</v>
      </c>
      <c r="F1910" s="524" t="s">
        <v>1918</v>
      </c>
      <c r="G1910" s="526" t="s">
        <v>1919</v>
      </c>
      <c r="H1910" s="524" t="s">
        <v>5483</v>
      </c>
      <c r="I1910" s="525" t="s">
        <v>5484</v>
      </c>
      <c r="J1910" s="524" t="s">
        <v>5555</v>
      </c>
      <c r="K1910" s="527" t="s">
        <v>5556</v>
      </c>
      <c r="L1910" s="524" t="s">
        <v>1924</v>
      </c>
      <c r="M1910" s="527"/>
      <c r="N1910" s="524" t="s">
        <v>1924</v>
      </c>
      <c r="O1910" s="527"/>
      <c r="P1910" s="524" t="s">
        <v>1936</v>
      </c>
      <c r="Q1910" s="527" t="s">
        <v>4657</v>
      </c>
      <c r="R1910" s="524" t="s">
        <v>1954</v>
      </c>
      <c r="S1910" s="527" t="s">
        <v>5470</v>
      </c>
      <c r="T1910" s="524" t="s">
        <v>2688</v>
      </c>
      <c r="U1910" s="527" t="s">
        <v>5471</v>
      </c>
      <c r="V1910" s="524" t="s">
        <v>1924</v>
      </c>
      <c r="W1910" s="527"/>
      <c r="X1910" s="524" t="s">
        <v>2971</v>
      </c>
      <c r="Y1910" s="527" t="s">
        <v>5491</v>
      </c>
      <c r="Z1910" s="528"/>
      <c r="AA1910" s="528" t="s">
        <v>1029</v>
      </c>
      <c r="AB1910" s="528"/>
      <c r="AC1910" s="528"/>
      <c r="AD1910" s="528"/>
      <c r="AE1910" s="528"/>
      <c r="AF1910" s="528"/>
      <c r="AG1910" s="528"/>
      <c r="AH1910" s="528"/>
      <c r="AI1910" s="529" t="s">
        <v>2054</v>
      </c>
      <c r="AJ1910" s="529" t="s">
        <v>2054</v>
      </c>
      <c r="AK1910" s="523" t="s">
        <v>5489</v>
      </c>
      <c r="AL1910" s="523" t="s">
        <v>5583</v>
      </c>
    </row>
    <row r="1911" spans="1:38" ht="33">
      <c r="A1911" s="518" t="str">
        <f t="shared" si="29"/>
        <v>A05ZZ200-00083 Cladding Work - Sandwich Panel Corrugated Aluminum Sheet Sandwich Panel, Fire Protective Rating: 1-hr   Glass Wool (Fiberglass) for Wall w/ Accessories, Flashing  100mm≤THK&lt;150mm</v>
      </c>
      <c r="B1911" s="523" t="s">
        <v>5584</v>
      </c>
      <c r="C1911" s="523"/>
      <c r="D1911" s="524" t="s">
        <v>5464</v>
      </c>
      <c r="E1911" s="525" t="s">
        <v>5465</v>
      </c>
      <c r="F1911" s="524" t="s">
        <v>1918</v>
      </c>
      <c r="G1911" s="526" t="s">
        <v>1919</v>
      </c>
      <c r="H1911" s="524" t="s">
        <v>5483</v>
      </c>
      <c r="I1911" s="525" t="s">
        <v>5484</v>
      </c>
      <c r="J1911" s="524" t="s">
        <v>5555</v>
      </c>
      <c r="K1911" s="527" t="s">
        <v>5556</v>
      </c>
      <c r="L1911" s="524" t="s">
        <v>1924</v>
      </c>
      <c r="M1911" s="527"/>
      <c r="N1911" s="524" t="s">
        <v>1924</v>
      </c>
      <c r="O1911" s="527"/>
      <c r="P1911" s="524" t="s">
        <v>1936</v>
      </c>
      <c r="Q1911" s="527" t="s">
        <v>4657</v>
      </c>
      <c r="R1911" s="524" t="s">
        <v>1954</v>
      </c>
      <c r="S1911" s="527" t="s">
        <v>5470</v>
      </c>
      <c r="T1911" s="524" t="s">
        <v>2688</v>
      </c>
      <c r="U1911" s="527" t="s">
        <v>5471</v>
      </c>
      <c r="V1911" s="524" t="s">
        <v>1924</v>
      </c>
      <c r="W1911" s="527"/>
      <c r="X1911" s="524" t="s">
        <v>2076</v>
      </c>
      <c r="Y1911" s="527" t="s">
        <v>5493</v>
      </c>
      <c r="Z1911" s="528"/>
      <c r="AA1911" s="528" t="s">
        <v>1029</v>
      </c>
      <c r="AB1911" s="528"/>
      <c r="AC1911" s="528"/>
      <c r="AD1911" s="528"/>
      <c r="AE1911" s="528"/>
      <c r="AF1911" s="528"/>
      <c r="AG1911" s="528"/>
      <c r="AH1911" s="528"/>
      <c r="AI1911" s="529" t="s">
        <v>2054</v>
      </c>
      <c r="AJ1911" s="529" t="s">
        <v>2054</v>
      </c>
      <c r="AK1911" s="523" t="s">
        <v>5489</v>
      </c>
      <c r="AL1911" s="523" t="s">
        <v>5584</v>
      </c>
    </row>
    <row r="1912" spans="1:38" ht="33">
      <c r="A1912" s="518" t="str">
        <f t="shared" si="29"/>
        <v>A05ZZ200-00084 Cladding Work - Sandwich Panel Corrugated Aluminum Sheet Sandwich Panel, Fire Protective Rating: 1-hr   Glass Wool (Fiberglass) for Wall w/ Accessories, Flashing  150mm≤THK</v>
      </c>
      <c r="B1912" s="523" t="s">
        <v>5585</v>
      </c>
      <c r="C1912" s="523"/>
      <c r="D1912" s="524" t="s">
        <v>5464</v>
      </c>
      <c r="E1912" s="525" t="s">
        <v>5465</v>
      </c>
      <c r="F1912" s="524" t="s">
        <v>1918</v>
      </c>
      <c r="G1912" s="526" t="s">
        <v>1919</v>
      </c>
      <c r="H1912" s="524" t="s">
        <v>5483</v>
      </c>
      <c r="I1912" s="525" t="s">
        <v>5484</v>
      </c>
      <c r="J1912" s="524" t="s">
        <v>5555</v>
      </c>
      <c r="K1912" s="527" t="s">
        <v>5556</v>
      </c>
      <c r="L1912" s="524" t="s">
        <v>1924</v>
      </c>
      <c r="M1912" s="527"/>
      <c r="N1912" s="524" t="s">
        <v>1924</v>
      </c>
      <c r="O1912" s="527"/>
      <c r="P1912" s="524" t="s">
        <v>1936</v>
      </c>
      <c r="Q1912" s="527" t="s">
        <v>4657</v>
      </c>
      <c r="R1912" s="524" t="s">
        <v>1954</v>
      </c>
      <c r="S1912" s="527" t="s">
        <v>5470</v>
      </c>
      <c r="T1912" s="524" t="s">
        <v>2688</v>
      </c>
      <c r="U1912" s="527" t="s">
        <v>5471</v>
      </c>
      <c r="V1912" s="524" t="s">
        <v>1924</v>
      </c>
      <c r="W1912" s="527"/>
      <c r="X1912" s="524" t="s">
        <v>2981</v>
      </c>
      <c r="Y1912" s="527" t="s">
        <v>5495</v>
      </c>
      <c r="Z1912" s="528"/>
      <c r="AA1912" s="528" t="s">
        <v>1029</v>
      </c>
      <c r="AB1912" s="528"/>
      <c r="AC1912" s="528"/>
      <c r="AD1912" s="528"/>
      <c r="AE1912" s="528"/>
      <c r="AF1912" s="528"/>
      <c r="AG1912" s="528"/>
      <c r="AH1912" s="528"/>
      <c r="AI1912" s="529" t="s">
        <v>2054</v>
      </c>
      <c r="AJ1912" s="529" t="s">
        <v>2054</v>
      </c>
      <c r="AK1912" s="523" t="s">
        <v>5489</v>
      </c>
      <c r="AL1912" s="523" t="s">
        <v>5585</v>
      </c>
    </row>
    <row r="1913" spans="1:38" ht="33">
      <c r="A1913" s="518" t="str">
        <f t="shared" si="29"/>
        <v>A05ZZ200-00085 Cladding Work - Sandwich Panel Corrugated Aluminum Sheet Sandwich Panel, Fire Protective Rating: 1-hr   Glass Wool (Fiberglass) for Roof w/ Accessories, Flashing  50mm≤THK&lt;70mm</v>
      </c>
      <c r="B1913" s="523" t="s">
        <v>5586</v>
      </c>
      <c r="C1913" s="523"/>
      <c r="D1913" s="524" t="s">
        <v>5464</v>
      </c>
      <c r="E1913" s="525" t="s">
        <v>5465</v>
      </c>
      <c r="F1913" s="524" t="s">
        <v>1918</v>
      </c>
      <c r="G1913" s="526" t="s">
        <v>1919</v>
      </c>
      <c r="H1913" s="524" t="s">
        <v>5483</v>
      </c>
      <c r="I1913" s="525" t="s">
        <v>5484</v>
      </c>
      <c r="J1913" s="524" t="s">
        <v>5555</v>
      </c>
      <c r="K1913" s="527" t="s">
        <v>5556</v>
      </c>
      <c r="L1913" s="524" t="s">
        <v>1924</v>
      </c>
      <c r="M1913" s="527"/>
      <c r="N1913" s="524" t="s">
        <v>1924</v>
      </c>
      <c r="O1913" s="527"/>
      <c r="P1913" s="524" t="s">
        <v>1936</v>
      </c>
      <c r="Q1913" s="527" t="s">
        <v>4657</v>
      </c>
      <c r="R1913" s="524" t="s">
        <v>2103</v>
      </c>
      <c r="S1913" s="527" t="s">
        <v>5238</v>
      </c>
      <c r="T1913" s="524" t="s">
        <v>2688</v>
      </c>
      <c r="U1913" s="527" t="s">
        <v>5471</v>
      </c>
      <c r="V1913" s="524" t="s">
        <v>1924</v>
      </c>
      <c r="W1913" s="527"/>
      <c r="X1913" s="524" t="s">
        <v>2958</v>
      </c>
      <c r="Y1913" s="527" t="s">
        <v>5488</v>
      </c>
      <c r="Z1913" s="528"/>
      <c r="AA1913" s="528" t="s">
        <v>1029</v>
      </c>
      <c r="AB1913" s="528"/>
      <c r="AC1913" s="528"/>
      <c r="AD1913" s="528"/>
      <c r="AE1913" s="528"/>
      <c r="AF1913" s="528"/>
      <c r="AG1913" s="528"/>
      <c r="AH1913" s="528"/>
      <c r="AI1913" s="529" t="s">
        <v>2054</v>
      </c>
      <c r="AJ1913" s="529" t="s">
        <v>2054</v>
      </c>
      <c r="AK1913" s="523" t="s">
        <v>5489</v>
      </c>
      <c r="AL1913" s="523" t="s">
        <v>5586</v>
      </c>
    </row>
    <row r="1914" spans="1:38" ht="33">
      <c r="A1914" s="518" t="str">
        <f t="shared" si="29"/>
        <v>A05ZZ200-00086 Cladding Work - Sandwich Panel Corrugated Aluminum Sheet Sandwich Panel, Fire Protective Rating: 1-hr   Glass Wool (Fiberglass) for Roof w/ Accessories, Flashing  70mm≤THK&lt;100mm</v>
      </c>
      <c r="B1914" s="523" t="s">
        <v>5587</v>
      </c>
      <c r="C1914" s="523"/>
      <c r="D1914" s="524" t="s">
        <v>5464</v>
      </c>
      <c r="E1914" s="525" t="s">
        <v>5465</v>
      </c>
      <c r="F1914" s="524" t="s">
        <v>1918</v>
      </c>
      <c r="G1914" s="526" t="s">
        <v>1919</v>
      </c>
      <c r="H1914" s="524" t="s">
        <v>5483</v>
      </c>
      <c r="I1914" s="525" t="s">
        <v>5484</v>
      </c>
      <c r="J1914" s="524" t="s">
        <v>5555</v>
      </c>
      <c r="K1914" s="527" t="s">
        <v>5556</v>
      </c>
      <c r="L1914" s="524" t="s">
        <v>1924</v>
      </c>
      <c r="M1914" s="527"/>
      <c r="N1914" s="524" t="s">
        <v>1924</v>
      </c>
      <c r="O1914" s="527"/>
      <c r="P1914" s="524" t="s">
        <v>1936</v>
      </c>
      <c r="Q1914" s="527" t="s">
        <v>4657</v>
      </c>
      <c r="R1914" s="524" t="s">
        <v>2103</v>
      </c>
      <c r="S1914" s="527" t="s">
        <v>5238</v>
      </c>
      <c r="T1914" s="524" t="s">
        <v>2688</v>
      </c>
      <c r="U1914" s="527" t="s">
        <v>5471</v>
      </c>
      <c r="V1914" s="524" t="s">
        <v>1924</v>
      </c>
      <c r="W1914" s="527"/>
      <c r="X1914" s="524" t="s">
        <v>2971</v>
      </c>
      <c r="Y1914" s="527" t="s">
        <v>5491</v>
      </c>
      <c r="Z1914" s="528"/>
      <c r="AA1914" s="528" t="s">
        <v>1029</v>
      </c>
      <c r="AB1914" s="528"/>
      <c r="AC1914" s="528"/>
      <c r="AD1914" s="528"/>
      <c r="AE1914" s="528"/>
      <c r="AF1914" s="528"/>
      <c r="AG1914" s="528"/>
      <c r="AH1914" s="528"/>
      <c r="AI1914" s="529" t="s">
        <v>2054</v>
      </c>
      <c r="AJ1914" s="529" t="s">
        <v>2054</v>
      </c>
      <c r="AK1914" s="523" t="s">
        <v>5489</v>
      </c>
      <c r="AL1914" s="523" t="s">
        <v>5587</v>
      </c>
    </row>
    <row r="1915" spans="1:38" ht="33">
      <c r="A1915" s="518" t="str">
        <f t="shared" si="29"/>
        <v>A05ZZ200-00087 Cladding Work - Sandwich Panel Corrugated Aluminum Sheet Sandwich Panel, Fire Protective Rating: 1-hr   Glass Wool (Fiberglass) for Roof w/ Accessories, Flashing  100mm≤THK&lt;150mm</v>
      </c>
      <c r="B1915" s="523" t="s">
        <v>5588</v>
      </c>
      <c r="C1915" s="523"/>
      <c r="D1915" s="524" t="s">
        <v>5464</v>
      </c>
      <c r="E1915" s="525" t="s">
        <v>5465</v>
      </c>
      <c r="F1915" s="524" t="s">
        <v>1918</v>
      </c>
      <c r="G1915" s="526" t="s">
        <v>1919</v>
      </c>
      <c r="H1915" s="524" t="s">
        <v>5483</v>
      </c>
      <c r="I1915" s="525" t="s">
        <v>5484</v>
      </c>
      <c r="J1915" s="524" t="s">
        <v>5555</v>
      </c>
      <c r="K1915" s="527" t="s">
        <v>5556</v>
      </c>
      <c r="L1915" s="524" t="s">
        <v>1924</v>
      </c>
      <c r="M1915" s="527"/>
      <c r="N1915" s="524" t="s">
        <v>1924</v>
      </c>
      <c r="O1915" s="527"/>
      <c r="P1915" s="524" t="s">
        <v>1936</v>
      </c>
      <c r="Q1915" s="527" t="s">
        <v>4657</v>
      </c>
      <c r="R1915" s="524" t="s">
        <v>2103</v>
      </c>
      <c r="S1915" s="527" t="s">
        <v>5238</v>
      </c>
      <c r="T1915" s="524" t="s">
        <v>2688</v>
      </c>
      <c r="U1915" s="527" t="s">
        <v>5471</v>
      </c>
      <c r="V1915" s="524" t="s">
        <v>1924</v>
      </c>
      <c r="W1915" s="527"/>
      <c r="X1915" s="524" t="s">
        <v>2076</v>
      </c>
      <c r="Y1915" s="527" t="s">
        <v>5493</v>
      </c>
      <c r="Z1915" s="528"/>
      <c r="AA1915" s="528" t="s">
        <v>1029</v>
      </c>
      <c r="AB1915" s="528"/>
      <c r="AC1915" s="528"/>
      <c r="AD1915" s="528"/>
      <c r="AE1915" s="528"/>
      <c r="AF1915" s="528"/>
      <c r="AG1915" s="528"/>
      <c r="AH1915" s="528"/>
      <c r="AI1915" s="529" t="s">
        <v>2054</v>
      </c>
      <c r="AJ1915" s="529" t="s">
        <v>2054</v>
      </c>
      <c r="AK1915" s="523" t="s">
        <v>5489</v>
      </c>
      <c r="AL1915" s="523" t="s">
        <v>5588</v>
      </c>
    </row>
    <row r="1916" spans="1:38" ht="33">
      <c r="A1916" s="518" t="str">
        <f t="shared" si="29"/>
        <v>A05ZZ200-00088 Cladding Work - Sandwich Panel Corrugated Aluminum Sheet Sandwich Panel, Fire Protective Rating: 1-hr   Glass Wool (Fiberglass) for Roof w/ Accessories, Flashing  150mm≤THK</v>
      </c>
      <c r="B1916" s="523" t="s">
        <v>5589</v>
      </c>
      <c r="C1916" s="523"/>
      <c r="D1916" s="524" t="s">
        <v>5464</v>
      </c>
      <c r="E1916" s="525" t="s">
        <v>5465</v>
      </c>
      <c r="F1916" s="524" t="s">
        <v>1918</v>
      </c>
      <c r="G1916" s="526" t="s">
        <v>1919</v>
      </c>
      <c r="H1916" s="524" t="s">
        <v>5483</v>
      </c>
      <c r="I1916" s="525" t="s">
        <v>5484</v>
      </c>
      <c r="J1916" s="524" t="s">
        <v>5555</v>
      </c>
      <c r="K1916" s="527" t="s">
        <v>5556</v>
      </c>
      <c r="L1916" s="524" t="s">
        <v>1924</v>
      </c>
      <c r="M1916" s="527"/>
      <c r="N1916" s="524" t="s">
        <v>1924</v>
      </c>
      <c r="O1916" s="527"/>
      <c r="P1916" s="524" t="s">
        <v>1936</v>
      </c>
      <c r="Q1916" s="527" t="s">
        <v>4657</v>
      </c>
      <c r="R1916" s="524" t="s">
        <v>2103</v>
      </c>
      <c r="S1916" s="527" t="s">
        <v>5238</v>
      </c>
      <c r="T1916" s="524" t="s">
        <v>2688</v>
      </c>
      <c r="U1916" s="527" t="s">
        <v>5471</v>
      </c>
      <c r="V1916" s="524" t="s">
        <v>1924</v>
      </c>
      <c r="W1916" s="527"/>
      <c r="X1916" s="524" t="s">
        <v>2981</v>
      </c>
      <c r="Y1916" s="527" t="s">
        <v>5495</v>
      </c>
      <c r="Z1916" s="528"/>
      <c r="AA1916" s="528" t="s">
        <v>1029</v>
      </c>
      <c r="AB1916" s="528"/>
      <c r="AC1916" s="528"/>
      <c r="AD1916" s="528"/>
      <c r="AE1916" s="528"/>
      <c r="AF1916" s="528"/>
      <c r="AG1916" s="528"/>
      <c r="AH1916" s="528"/>
      <c r="AI1916" s="529" t="s">
        <v>2054</v>
      </c>
      <c r="AJ1916" s="529" t="s">
        <v>2054</v>
      </c>
      <c r="AK1916" s="523" t="s">
        <v>5489</v>
      </c>
      <c r="AL1916" s="523" t="s">
        <v>5589</v>
      </c>
    </row>
    <row r="1917" spans="1:38" ht="33">
      <c r="A1917" s="518" t="str">
        <f t="shared" si="29"/>
        <v>A05ZZ200-00089 Cladding Work - Sandwich Panel Corrugated Aluminum Sheet Sandwich Panel, Fire Protective Rating: 2-hrs   Glass Wool (Fiberglass) for Wall w/ Accessories, Flashing  50mm≤THK&lt;70mm</v>
      </c>
      <c r="B1917" s="523" t="s">
        <v>5590</v>
      </c>
      <c r="C1917" s="523"/>
      <c r="D1917" s="524" t="s">
        <v>5464</v>
      </c>
      <c r="E1917" s="525" t="s">
        <v>5465</v>
      </c>
      <c r="F1917" s="524" t="s">
        <v>1918</v>
      </c>
      <c r="G1917" s="526" t="s">
        <v>1919</v>
      </c>
      <c r="H1917" s="524" t="s">
        <v>5483</v>
      </c>
      <c r="I1917" s="525" t="s">
        <v>5484</v>
      </c>
      <c r="J1917" s="524" t="s">
        <v>5565</v>
      </c>
      <c r="K1917" s="527" t="s">
        <v>5566</v>
      </c>
      <c r="L1917" s="524" t="s">
        <v>1924</v>
      </c>
      <c r="M1917" s="527"/>
      <c r="N1917" s="524" t="s">
        <v>1924</v>
      </c>
      <c r="O1917" s="527"/>
      <c r="P1917" s="524" t="s">
        <v>1936</v>
      </c>
      <c r="Q1917" s="527" t="s">
        <v>4657</v>
      </c>
      <c r="R1917" s="524" t="s">
        <v>1954</v>
      </c>
      <c r="S1917" s="527" t="s">
        <v>5470</v>
      </c>
      <c r="T1917" s="524" t="s">
        <v>2688</v>
      </c>
      <c r="U1917" s="527" t="s">
        <v>5471</v>
      </c>
      <c r="V1917" s="524" t="s">
        <v>1924</v>
      </c>
      <c r="W1917" s="527"/>
      <c r="X1917" s="524" t="s">
        <v>2958</v>
      </c>
      <c r="Y1917" s="527" t="s">
        <v>5488</v>
      </c>
      <c r="Z1917" s="528"/>
      <c r="AA1917" s="528" t="s">
        <v>1029</v>
      </c>
      <c r="AB1917" s="528"/>
      <c r="AC1917" s="528"/>
      <c r="AD1917" s="528"/>
      <c r="AE1917" s="528"/>
      <c r="AF1917" s="528"/>
      <c r="AG1917" s="528"/>
      <c r="AH1917" s="528"/>
      <c r="AI1917" s="529" t="s">
        <v>2054</v>
      </c>
      <c r="AJ1917" s="529" t="s">
        <v>2054</v>
      </c>
      <c r="AK1917" s="523" t="s">
        <v>5489</v>
      </c>
      <c r="AL1917" s="523" t="s">
        <v>5590</v>
      </c>
    </row>
    <row r="1918" spans="1:38" ht="33">
      <c r="A1918" s="518" t="str">
        <f t="shared" si="29"/>
        <v>A05ZZ200-00090 Cladding Work - Sandwich Panel Corrugated Aluminum Sheet Sandwich Panel, Fire Protective Rating: 2-hrs   Glass Wool (Fiberglass) for Wall w/ Accessories, Flashing  70mm≤THK&lt;100mm</v>
      </c>
      <c r="B1918" s="523" t="s">
        <v>5591</v>
      </c>
      <c r="C1918" s="523"/>
      <c r="D1918" s="524" t="s">
        <v>5464</v>
      </c>
      <c r="E1918" s="525" t="s">
        <v>5465</v>
      </c>
      <c r="F1918" s="524" t="s">
        <v>1918</v>
      </c>
      <c r="G1918" s="526" t="s">
        <v>1919</v>
      </c>
      <c r="H1918" s="524" t="s">
        <v>5483</v>
      </c>
      <c r="I1918" s="525" t="s">
        <v>5484</v>
      </c>
      <c r="J1918" s="524" t="s">
        <v>5565</v>
      </c>
      <c r="K1918" s="527" t="s">
        <v>5566</v>
      </c>
      <c r="L1918" s="524" t="s">
        <v>1924</v>
      </c>
      <c r="M1918" s="527"/>
      <c r="N1918" s="524" t="s">
        <v>1924</v>
      </c>
      <c r="O1918" s="527"/>
      <c r="P1918" s="524" t="s">
        <v>1936</v>
      </c>
      <c r="Q1918" s="527" t="s">
        <v>4657</v>
      </c>
      <c r="R1918" s="524" t="s">
        <v>1954</v>
      </c>
      <c r="S1918" s="527" t="s">
        <v>5470</v>
      </c>
      <c r="T1918" s="524" t="s">
        <v>2688</v>
      </c>
      <c r="U1918" s="527" t="s">
        <v>5471</v>
      </c>
      <c r="V1918" s="524" t="s">
        <v>1924</v>
      </c>
      <c r="W1918" s="527"/>
      <c r="X1918" s="524" t="s">
        <v>2971</v>
      </c>
      <c r="Y1918" s="527" t="s">
        <v>5491</v>
      </c>
      <c r="Z1918" s="528"/>
      <c r="AA1918" s="528" t="s">
        <v>1029</v>
      </c>
      <c r="AB1918" s="528"/>
      <c r="AC1918" s="528"/>
      <c r="AD1918" s="528"/>
      <c r="AE1918" s="528"/>
      <c r="AF1918" s="528"/>
      <c r="AG1918" s="528"/>
      <c r="AH1918" s="528"/>
      <c r="AI1918" s="529" t="s">
        <v>2054</v>
      </c>
      <c r="AJ1918" s="529" t="s">
        <v>2054</v>
      </c>
      <c r="AK1918" s="523" t="s">
        <v>5489</v>
      </c>
      <c r="AL1918" s="523" t="s">
        <v>5591</v>
      </c>
    </row>
    <row r="1919" spans="1:38" ht="33">
      <c r="A1919" s="518" t="str">
        <f t="shared" si="29"/>
        <v>A05ZZ200-00091 Cladding Work - Sandwich Panel Corrugated Aluminum Sheet Sandwich Panel, Fire Protective Rating: 2-hrs   Glass Wool (Fiberglass) for Wall w/ Accessories, Flashing  100mm≤THK&lt;150mm</v>
      </c>
      <c r="B1919" s="523" t="s">
        <v>5592</v>
      </c>
      <c r="C1919" s="523"/>
      <c r="D1919" s="524" t="s">
        <v>5464</v>
      </c>
      <c r="E1919" s="525" t="s">
        <v>5465</v>
      </c>
      <c r="F1919" s="524" t="s">
        <v>1918</v>
      </c>
      <c r="G1919" s="526" t="s">
        <v>1919</v>
      </c>
      <c r="H1919" s="524" t="s">
        <v>5483</v>
      </c>
      <c r="I1919" s="525" t="s">
        <v>5484</v>
      </c>
      <c r="J1919" s="524" t="s">
        <v>5565</v>
      </c>
      <c r="K1919" s="527" t="s">
        <v>5566</v>
      </c>
      <c r="L1919" s="524" t="s">
        <v>1924</v>
      </c>
      <c r="M1919" s="527"/>
      <c r="N1919" s="524" t="s">
        <v>1924</v>
      </c>
      <c r="O1919" s="527"/>
      <c r="P1919" s="524" t="s">
        <v>1936</v>
      </c>
      <c r="Q1919" s="527" t="s">
        <v>4657</v>
      </c>
      <c r="R1919" s="524" t="s">
        <v>1954</v>
      </c>
      <c r="S1919" s="527" t="s">
        <v>5470</v>
      </c>
      <c r="T1919" s="524" t="s">
        <v>2688</v>
      </c>
      <c r="U1919" s="527" t="s">
        <v>5471</v>
      </c>
      <c r="V1919" s="524" t="s">
        <v>1924</v>
      </c>
      <c r="W1919" s="527"/>
      <c r="X1919" s="524" t="s">
        <v>2076</v>
      </c>
      <c r="Y1919" s="527" t="s">
        <v>5493</v>
      </c>
      <c r="Z1919" s="528"/>
      <c r="AA1919" s="528" t="s">
        <v>1029</v>
      </c>
      <c r="AB1919" s="528"/>
      <c r="AC1919" s="528"/>
      <c r="AD1919" s="528"/>
      <c r="AE1919" s="528"/>
      <c r="AF1919" s="528"/>
      <c r="AG1919" s="528"/>
      <c r="AH1919" s="528"/>
      <c r="AI1919" s="529" t="s">
        <v>2054</v>
      </c>
      <c r="AJ1919" s="529" t="s">
        <v>2054</v>
      </c>
      <c r="AK1919" s="523" t="s">
        <v>5489</v>
      </c>
      <c r="AL1919" s="523" t="s">
        <v>5592</v>
      </c>
    </row>
    <row r="1920" spans="1:38" ht="33">
      <c r="A1920" s="518" t="str">
        <f t="shared" si="29"/>
        <v>A05ZZ200-00092 Cladding Work - Sandwich Panel Corrugated Aluminum Sheet Sandwich Panel, Fire Protective Rating: 2-hrs   Glass Wool (Fiberglass) for Wall w/ Accessories, Flashing  150mm≤THK</v>
      </c>
      <c r="B1920" s="523" t="s">
        <v>5593</v>
      </c>
      <c r="C1920" s="523"/>
      <c r="D1920" s="524" t="s">
        <v>5464</v>
      </c>
      <c r="E1920" s="525" t="s">
        <v>5465</v>
      </c>
      <c r="F1920" s="524" t="s">
        <v>1918</v>
      </c>
      <c r="G1920" s="526" t="s">
        <v>1919</v>
      </c>
      <c r="H1920" s="524" t="s">
        <v>5483</v>
      </c>
      <c r="I1920" s="525" t="s">
        <v>5484</v>
      </c>
      <c r="J1920" s="524" t="s">
        <v>5565</v>
      </c>
      <c r="K1920" s="527" t="s">
        <v>5566</v>
      </c>
      <c r="L1920" s="524" t="s">
        <v>1924</v>
      </c>
      <c r="M1920" s="527"/>
      <c r="N1920" s="524" t="s">
        <v>1924</v>
      </c>
      <c r="O1920" s="527"/>
      <c r="P1920" s="524" t="s">
        <v>1936</v>
      </c>
      <c r="Q1920" s="527" t="s">
        <v>4657</v>
      </c>
      <c r="R1920" s="524" t="s">
        <v>1954</v>
      </c>
      <c r="S1920" s="527" t="s">
        <v>5470</v>
      </c>
      <c r="T1920" s="524" t="s">
        <v>2688</v>
      </c>
      <c r="U1920" s="527" t="s">
        <v>5471</v>
      </c>
      <c r="V1920" s="524" t="s">
        <v>1924</v>
      </c>
      <c r="W1920" s="527"/>
      <c r="X1920" s="524" t="s">
        <v>2981</v>
      </c>
      <c r="Y1920" s="527" t="s">
        <v>5495</v>
      </c>
      <c r="Z1920" s="528"/>
      <c r="AA1920" s="528" t="s">
        <v>1029</v>
      </c>
      <c r="AB1920" s="528"/>
      <c r="AC1920" s="528"/>
      <c r="AD1920" s="528"/>
      <c r="AE1920" s="528"/>
      <c r="AF1920" s="528"/>
      <c r="AG1920" s="528"/>
      <c r="AH1920" s="528"/>
      <c r="AI1920" s="529" t="s">
        <v>2054</v>
      </c>
      <c r="AJ1920" s="529" t="s">
        <v>2054</v>
      </c>
      <c r="AK1920" s="523" t="s">
        <v>5489</v>
      </c>
      <c r="AL1920" s="523" t="s">
        <v>5593</v>
      </c>
    </row>
    <row r="1921" spans="1:38" ht="33">
      <c r="A1921" s="518" t="str">
        <f t="shared" si="29"/>
        <v>A05ZZ200-00093 Cladding Work - Sandwich Panel Corrugated Aluminum Sheet Sandwich Panel, Fire Protective Rating: 2-hrs   Glass Wool (Fiberglass) for Roof w/ Accessories, Flashing  50mm≤THK&lt;70mm</v>
      </c>
      <c r="B1921" s="523" t="s">
        <v>5594</v>
      </c>
      <c r="C1921" s="523"/>
      <c r="D1921" s="524" t="s">
        <v>5464</v>
      </c>
      <c r="E1921" s="525" t="s">
        <v>5465</v>
      </c>
      <c r="F1921" s="524" t="s">
        <v>1918</v>
      </c>
      <c r="G1921" s="526" t="s">
        <v>1919</v>
      </c>
      <c r="H1921" s="524" t="s">
        <v>5483</v>
      </c>
      <c r="I1921" s="525" t="s">
        <v>5484</v>
      </c>
      <c r="J1921" s="524" t="s">
        <v>5565</v>
      </c>
      <c r="K1921" s="527" t="s">
        <v>5566</v>
      </c>
      <c r="L1921" s="524" t="s">
        <v>1924</v>
      </c>
      <c r="M1921" s="527"/>
      <c r="N1921" s="524" t="s">
        <v>1924</v>
      </c>
      <c r="O1921" s="527"/>
      <c r="P1921" s="524" t="s">
        <v>1936</v>
      </c>
      <c r="Q1921" s="527" t="s">
        <v>4657</v>
      </c>
      <c r="R1921" s="524" t="s">
        <v>2103</v>
      </c>
      <c r="S1921" s="527" t="s">
        <v>5238</v>
      </c>
      <c r="T1921" s="524" t="s">
        <v>2688</v>
      </c>
      <c r="U1921" s="527" t="s">
        <v>5471</v>
      </c>
      <c r="V1921" s="524" t="s">
        <v>1924</v>
      </c>
      <c r="W1921" s="527"/>
      <c r="X1921" s="524" t="s">
        <v>2958</v>
      </c>
      <c r="Y1921" s="527" t="s">
        <v>5488</v>
      </c>
      <c r="Z1921" s="528"/>
      <c r="AA1921" s="528" t="s">
        <v>1029</v>
      </c>
      <c r="AB1921" s="528"/>
      <c r="AC1921" s="528"/>
      <c r="AD1921" s="528"/>
      <c r="AE1921" s="528"/>
      <c r="AF1921" s="528"/>
      <c r="AG1921" s="528"/>
      <c r="AH1921" s="528"/>
      <c r="AI1921" s="529" t="s">
        <v>2054</v>
      </c>
      <c r="AJ1921" s="529" t="s">
        <v>2054</v>
      </c>
      <c r="AK1921" s="523" t="s">
        <v>5489</v>
      </c>
      <c r="AL1921" s="523" t="s">
        <v>5594</v>
      </c>
    </row>
    <row r="1922" spans="1:38" ht="33">
      <c r="A1922" s="518" t="str">
        <f t="shared" si="29"/>
        <v>A05ZZ200-00094 Cladding Work - Sandwich Panel Corrugated Aluminum Sheet Sandwich Panel, Fire Protective Rating: 2-hrs   Glass Wool (Fiberglass) for Roof w/ Accessories, Flashing  70mm≤THK&lt;100mm</v>
      </c>
      <c r="B1922" s="523" t="s">
        <v>5595</v>
      </c>
      <c r="C1922" s="523"/>
      <c r="D1922" s="524" t="s">
        <v>5464</v>
      </c>
      <c r="E1922" s="525" t="s">
        <v>5465</v>
      </c>
      <c r="F1922" s="524" t="s">
        <v>1918</v>
      </c>
      <c r="G1922" s="526" t="s">
        <v>1919</v>
      </c>
      <c r="H1922" s="524" t="s">
        <v>5483</v>
      </c>
      <c r="I1922" s="525" t="s">
        <v>5484</v>
      </c>
      <c r="J1922" s="524" t="s">
        <v>5565</v>
      </c>
      <c r="K1922" s="527" t="s">
        <v>5566</v>
      </c>
      <c r="L1922" s="524" t="s">
        <v>1924</v>
      </c>
      <c r="M1922" s="527"/>
      <c r="N1922" s="524" t="s">
        <v>1924</v>
      </c>
      <c r="O1922" s="527"/>
      <c r="P1922" s="524" t="s">
        <v>1936</v>
      </c>
      <c r="Q1922" s="527" t="s">
        <v>4657</v>
      </c>
      <c r="R1922" s="524" t="s">
        <v>2103</v>
      </c>
      <c r="S1922" s="527" t="s">
        <v>5238</v>
      </c>
      <c r="T1922" s="524" t="s">
        <v>2688</v>
      </c>
      <c r="U1922" s="527" t="s">
        <v>5471</v>
      </c>
      <c r="V1922" s="524" t="s">
        <v>1924</v>
      </c>
      <c r="W1922" s="527"/>
      <c r="X1922" s="524" t="s">
        <v>2971</v>
      </c>
      <c r="Y1922" s="527" t="s">
        <v>5491</v>
      </c>
      <c r="Z1922" s="528"/>
      <c r="AA1922" s="528" t="s">
        <v>1029</v>
      </c>
      <c r="AB1922" s="528"/>
      <c r="AC1922" s="528"/>
      <c r="AD1922" s="528"/>
      <c r="AE1922" s="528"/>
      <c r="AF1922" s="528"/>
      <c r="AG1922" s="528"/>
      <c r="AH1922" s="528"/>
      <c r="AI1922" s="529" t="s">
        <v>2054</v>
      </c>
      <c r="AJ1922" s="529" t="s">
        <v>2054</v>
      </c>
      <c r="AK1922" s="523" t="s">
        <v>5489</v>
      </c>
      <c r="AL1922" s="523" t="s">
        <v>5595</v>
      </c>
    </row>
    <row r="1923" spans="1:38" ht="33">
      <c r="A1923" s="518" t="str">
        <f t="shared" si="29"/>
        <v>A05ZZ200-00095 Cladding Work - Sandwich Panel Corrugated Aluminum Sheet Sandwich Panel, Fire Protective Rating: 2-hrs   Glass Wool (Fiberglass) for Roof w/ Accessories, Flashing  100mm≤THK&lt;150mm</v>
      </c>
      <c r="B1923" s="523" t="s">
        <v>5596</v>
      </c>
      <c r="C1923" s="523"/>
      <c r="D1923" s="524" t="s">
        <v>5464</v>
      </c>
      <c r="E1923" s="525" t="s">
        <v>5465</v>
      </c>
      <c r="F1923" s="524" t="s">
        <v>1918</v>
      </c>
      <c r="G1923" s="526" t="s">
        <v>1919</v>
      </c>
      <c r="H1923" s="524" t="s">
        <v>5483</v>
      </c>
      <c r="I1923" s="525" t="s">
        <v>5484</v>
      </c>
      <c r="J1923" s="524" t="s">
        <v>5565</v>
      </c>
      <c r="K1923" s="527" t="s">
        <v>5566</v>
      </c>
      <c r="L1923" s="524" t="s">
        <v>1924</v>
      </c>
      <c r="M1923" s="527"/>
      <c r="N1923" s="524" t="s">
        <v>1924</v>
      </c>
      <c r="O1923" s="527"/>
      <c r="P1923" s="524" t="s">
        <v>1936</v>
      </c>
      <c r="Q1923" s="527" t="s">
        <v>4657</v>
      </c>
      <c r="R1923" s="524" t="s">
        <v>2103</v>
      </c>
      <c r="S1923" s="527" t="s">
        <v>5238</v>
      </c>
      <c r="T1923" s="524" t="s">
        <v>2688</v>
      </c>
      <c r="U1923" s="527" t="s">
        <v>5471</v>
      </c>
      <c r="V1923" s="524" t="s">
        <v>1924</v>
      </c>
      <c r="W1923" s="527"/>
      <c r="X1923" s="524" t="s">
        <v>2076</v>
      </c>
      <c r="Y1923" s="527" t="s">
        <v>5493</v>
      </c>
      <c r="Z1923" s="528"/>
      <c r="AA1923" s="528" t="s">
        <v>1029</v>
      </c>
      <c r="AB1923" s="528"/>
      <c r="AC1923" s="528"/>
      <c r="AD1923" s="528"/>
      <c r="AE1923" s="528"/>
      <c r="AF1923" s="528"/>
      <c r="AG1923" s="528"/>
      <c r="AH1923" s="528"/>
      <c r="AI1923" s="529" t="s">
        <v>2054</v>
      </c>
      <c r="AJ1923" s="529" t="s">
        <v>2054</v>
      </c>
      <c r="AK1923" s="523" t="s">
        <v>5489</v>
      </c>
      <c r="AL1923" s="523" t="s">
        <v>5596</v>
      </c>
    </row>
    <row r="1924" spans="1:38" ht="33">
      <c r="A1924" s="518" t="str">
        <f t="shared" si="29"/>
        <v>A05ZZ200-00096 Cladding Work - Sandwich Panel Corrugated Aluminum Sheet Sandwich Panel, Fire Protective Rating: 2-hrs   Glass Wool (Fiberglass) for Roof w/ Accessories, Flashing  150mm≤THK</v>
      </c>
      <c r="B1924" s="523" t="s">
        <v>5597</v>
      </c>
      <c r="C1924" s="523"/>
      <c r="D1924" s="524" t="s">
        <v>5464</v>
      </c>
      <c r="E1924" s="525" t="s">
        <v>5465</v>
      </c>
      <c r="F1924" s="524" t="s">
        <v>1918</v>
      </c>
      <c r="G1924" s="526" t="s">
        <v>1919</v>
      </c>
      <c r="H1924" s="524" t="s">
        <v>5483</v>
      </c>
      <c r="I1924" s="525" t="s">
        <v>5484</v>
      </c>
      <c r="J1924" s="524" t="s">
        <v>5565</v>
      </c>
      <c r="K1924" s="527" t="s">
        <v>5566</v>
      </c>
      <c r="L1924" s="524" t="s">
        <v>1924</v>
      </c>
      <c r="M1924" s="527"/>
      <c r="N1924" s="524" t="s">
        <v>1924</v>
      </c>
      <c r="O1924" s="527"/>
      <c r="P1924" s="524" t="s">
        <v>1936</v>
      </c>
      <c r="Q1924" s="527" t="s">
        <v>4657</v>
      </c>
      <c r="R1924" s="524" t="s">
        <v>2103</v>
      </c>
      <c r="S1924" s="527" t="s">
        <v>5238</v>
      </c>
      <c r="T1924" s="524" t="s">
        <v>2688</v>
      </c>
      <c r="U1924" s="527" t="s">
        <v>5471</v>
      </c>
      <c r="V1924" s="524" t="s">
        <v>1924</v>
      </c>
      <c r="W1924" s="527"/>
      <c r="X1924" s="524" t="s">
        <v>2981</v>
      </c>
      <c r="Y1924" s="527" t="s">
        <v>5495</v>
      </c>
      <c r="Z1924" s="528"/>
      <c r="AA1924" s="528" t="s">
        <v>1029</v>
      </c>
      <c r="AB1924" s="528"/>
      <c r="AC1924" s="528"/>
      <c r="AD1924" s="528"/>
      <c r="AE1924" s="528"/>
      <c r="AF1924" s="528"/>
      <c r="AG1924" s="528"/>
      <c r="AH1924" s="528"/>
      <c r="AI1924" s="529" t="s">
        <v>2054</v>
      </c>
      <c r="AJ1924" s="529" t="s">
        <v>2054</v>
      </c>
      <c r="AK1924" s="523" t="s">
        <v>5489</v>
      </c>
      <c r="AL1924" s="523" t="s">
        <v>5597</v>
      </c>
    </row>
    <row r="1925" spans="1:38" ht="33">
      <c r="A1925" s="518" t="str">
        <f t="shared" si="29"/>
        <v>A05ZZ200-00097 Cladding Work - Sandwich Panel Stainless Steel Sheet Sandwich Panel, Fire Protective Rating: N/A   Mineral Wool (Rock Wool) for Wall w/ Accessories, Flashing  50mm≤THK&lt;70mm</v>
      </c>
      <c r="B1925" s="523" t="s">
        <v>5598</v>
      </c>
      <c r="C1925" s="523"/>
      <c r="D1925" s="524" t="s">
        <v>5464</v>
      </c>
      <c r="E1925" s="525" t="s">
        <v>5465</v>
      </c>
      <c r="F1925" s="524" t="s">
        <v>1918</v>
      </c>
      <c r="G1925" s="526" t="s">
        <v>1919</v>
      </c>
      <c r="H1925" s="524" t="s">
        <v>5483</v>
      </c>
      <c r="I1925" s="525" t="s">
        <v>5484</v>
      </c>
      <c r="J1925" s="524" t="s">
        <v>5599</v>
      </c>
      <c r="K1925" s="527" t="s">
        <v>5600</v>
      </c>
      <c r="L1925" s="524" t="s">
        <v>1924</v>
      </c>
      <c r="M1925" s="527"/>
      <c r="N1925" s="524" t="s">
        <v>1924</v>
      </c>
      <c r="O1925" s="527"/>
      <c r="P1925" s="524" t="s">
        <v>1932</v>
      </c>
      <c r="Q1925" s="527" t="s">
        <v>5487</v>
      </c>
      <c r="R1925" s="524" t="s">
        <v>1954</v>
      </c>
      <c r="S1925" s="527" t="s">
        <v>5470</v>
      </c>
      <c r="T1925" s="524" t="s">
        <v>2688</v>
      </c>
      <c r="U1925" s="527" t="s">
        <v>5471</v>
      </c>
      <c r="V1925" s="524" t="s">
        <v>1924</v>
      </c>
      <c r="W1925" s="527"/>
      <c r="X1925" s="524" t="s">
        <v>2958</v>
      </c>
      <c r="Y1925" s="527" t="s">
        <v>5488</v>
      </c>
      <c r="Z1925" s="528"/>
      <c r="AA1925" s="528" t="s">
        <v>1029</v>
      </c>
      <c r="AB1925" s="528"/>
      <c r="AC1925" s="528"/>
      <c r="AD1925" s="528"/>
      <c r="AE1925" s="528"/>
      <c r="AF1925" s="528"/>
      <c r="AG1925" s="528"/>
      <c r="AH1925" s="528"/>
      <c r="AI1925" s="529" t="s">
        <v>2054</v>
      </c>
      <c r="AJ1925" s="529" t="s">
        <v>2054</v>
      </c>
      <c r="AK1925" s="523" t="s">
        <v>5489</v>
      </c>
      <c r="AL1925" s="523" t="s">
        <v>5598</v>
      </c>
    </row>
    <row r="1926" spans="1:38" ht="33">
      <c r="A1926" s="518" t="str">
        <f t="shared" si="29"/>
        <v>A05ZZ200-00098 Cladding Work - Sandwich Panel Stainless Steel Sheet Sandwich Panel, Fire Protective Rating: N/A   Mineral Wool (Rock Wool) for Wall w/ Accessories, Flashing  70mm≤THK&lt;100mm</v>
      </c>
      <c r="B1926" s="523" t="s">
        <v>5601</v>
      </c>
      <c r="C1926" s="523"/>
      <c r="D1926" s="524" t="s">
        <v>5464</v>
      </c>
      <c r="E1926" s="525" t="s">
        <v>5465</v>
      </c>
      <c r="F1926" s="524" t="s">
        <v>1918</v>
      </c>
      <c r="G1926" s="526" t="s">
        <v>1919</v>
      </c>
      <c r="H1926" s="524" t="s">
        <v>5483</v>
      </c>
      <c r="I1926" s="525" t="s">
        <v>5484</v>
      </c>
      <c r="J1926" s="524" t="s">
        <v>5599</v>
      </c>
      <c r="K1926" s="527" t="s">
        <v>5600</v>
      </c>
      <c r="L1926" s="524" t="s">
        <v>1924</v>
      </c>
      <c r="M1926" s="527"/>
      <c r="N1926" s="524" t="s">
        <v>1924</v>
      </c>
      <c r="O1926" s="527"/>
      <c r="P1926" s="524" t="s">
        <v>1932</v>
      </c>
      <c r="Q1926" s="527" t="s">
        <v>5487</v>
      </c>
      <c r="R1926" s="524" t="s">
        <v>1954</v>
      </c>
      <c r="S1926" s="527" t="s">
        <v>5470</v>
      </c>
      <c r="T1926" s="524" t="s">
        <v>2688</v>
      </c>
      <c r="U1926" s="527" t="s">
        <v>5471</v>
      </c>
      <c r="V1926" s="524" t="s">
        <v>1924</v>
      </c>
      <c r="W1926" s="527"/>
      <c r="X1926" s="524" t="s">
        <v>2971</v>
      </c>
      <c r="Y1926" s="527" t="s">
        <v>5491</v>
      </c>
      <c r="Z1926" s="528"/>
      <c r="AA1926" s="528" t="s">
        <v>1029</v>
      </c>
      <c r="AB1926" s="528"/>
      <c r="AC1926" s="528"/>
      <c r="AD1926" s="528"/>
      <c r="AE1926" s="528"/>
      <c r="AF1926" s="528"/>
      <c r="AG1926" s="528"/>
      <c r="AH1926" s="528"/>
      <c r="AI1926" s="529" t="s">
        <v>2054</v>
      </c>
      <c r="AJ1926" s="529" t="s">
        <v>2054</v>
      </c>
      <c r="AK1926" s="523" t="s">
        <v>5489</v>
      </c>
      <c r="AL1926" s="523" t="s">
        <v>5601</v>
      </c>
    </row>
    <row r="1927" spans="1:38" ht="33">
      <c r="A1927" s="518" t="str">
        <f t="shared" si="29"/>
        <v>A05ZZ200-00099 Cladding Work - Sandwich Panel Stainless Steel Sheet Sandwich Panel, Fire Protective Rating: N/A   Mineral Wool (Rock Wool) for Wall w/ Accessories, Flashing  100mm≤THK&lt;150mm</v>
      </c>
      <c r="B1927" s="523" t="s">
        <v>5602</v>
      </c>
      <c r="C1927" s="523"/>
      <c r="D1927" s="524" t="s">
        <v>5464</v>
      </c>
      <c r="E1927" s="525" t="s">
        <v>5465</v>
      </c>
      <c r="F1927" s="524" t="s">
        <v>1918</v>
      </c>
      <c r="G1927" s="526" t="s">
        <v>1919</v>
      </c>
      <c r="H1927" s="524" t="s">
        <v>5483</v>
      </c>
      <c r="I1927" s="525" t="s">
        <v>5484</v>
      </c>
      <c r="J1927" s="524" t="s">
        <v>5599</v>
      </c>
      <c r="K1927" s="527" t="s">
        <v>5600</v>
      </c>
      <c r="L1927" s="524" t="s">
        <v>1924</v>
      </c>
      <c r="M1927" s="527"/>
      <c r="N1927" s="524" t="s">
        <v>1924</v>
      </c>
      <c r="O1927" s="527"/>
      <c r="P1927" s="524" t="s">
        <v>1932</v>
      </c>
      <c r="Q1927" s="527" t="s">
        <v>5487</v>
      </c>
      <c r="R1927" s="524" t="s">
        <v>1954</v>
      </c>
      <c r="S1927" s="527" t="s">
        <v>5470</v>
      </c>
      <c r="T1927" s="524" t="s">
        <v>2688</v>
      </c>
      <c r="U1927" s="527" t="s">
        <v>5471</v>
      </c>
      <c r="V1927" s="524" t="s">
        <v>1924</v>
      </c>
      <c r="W1927" s="527"/>
      <c r="X1927" s="524" t="s">
        <v>2076</v>
      </c>
      <c r="Y1927" s="527" t="s">
        <v>5493</v>
      </c>
      <c r="Z1927" s="528"/>
      <c r="AA1927" s="528" t="s">
        <v>1029</v>
      </c>
      <c r="AB1927" s="528"/>
      <c r="AC1927" s="528"/>
      <c r="AD1927" s="528"/>
      <c r="AE1927" s="528"/>
      <c r="AF1927" s="528"/>
      <c r="AG1927" s="528"/>
      <c r="AH1927" s="528"/>
      <c r="AI1927" s="529" t="s">
        <v>2054</v>
      </c>
      <c r="AJ1927" s="529" t="s">
        <v>2054</v>
      </c>
      <c r="AK1927" s="523" t="s">
        <v>5489</v>
      </c>
      <c r="AL1927" s="523" t="s">
        <v>5602</v>
      </c>
    </row>
    <row r="1928" spans="1:38" ht="33">
      <c r="A1928" s="518" t="str">
        <f t="shared" ref="A1928:A1991" si="30">B1928&amp;" "&amp;E1928&amp;" "&amp;G1928&amp;" "&amp;I1928&amp;" "&amp;K1928&amp;" "&amp;M1928&amp;" "&amp;O1928&amp;" "&amp;Q1928&amp;" "&amp;S1928&amp;" "&amp;U1928&amp;" "&amp;W1928&amp;" "&amp;Y1928</f>
        <v>A05ZZ200-00100 Cladding Work - Sandwich Panel Stainless Steel Sheet Sandwich Panel, Fire Protective Rating: N/A   Mineral Wool (Rock Wool) for Wall w/ Accessories, Flashing  150mm≤THK</v>
      </c>
      <c r="B1928" s="523" t="s">
        <v>5603</v>
      </c>
      <c r="C1928" s="523"/>
      <c r="D1928" s="524" t="s">
        <v>5464</v>
      </c>
      <c r="E1928" s="525" t="s">
        <v>5465</v>
      </c>
      <c r="F1928" s="524" t="s">
        <v>1918</v>
      </c>
      <c r="G1928" s="526" t="s">
        <v>1919</v>
      </c>
      <c r="H1928" s="524" t="s">
        <v>5483</v>
      </c>
      <c r="I1928" s="525" t="s">
        <v>5484</v>
      </c>
      <c r="J1928" s="524" t="s">
        <v>5599</v>
      </c>
      <c r="K1928" s="527" t="s">
        <v>5600</v>
      </c>
      <c r="L1928" s="524" t="s">
        <v>1924</v>
      </c>
      <c r="M1928" s="527"/>
      <c r="N1928" s="524" t="s">
        <v>1924</v>
      </c>
      <c r="O1928" s="527"/>
      <c r="P1928" s="524" t="s">
        <v>1932</v>
      </c>
      <c r="Q1928" s="527" t="s">
        <v>5487</v>
      </c>
      <c r="R1928" s="524" t="s">
        <v>1954</v>
      </c>
      <c r="S1928" s="527" t="s">
        <v>5470</v>
      </c>
      <c r="T1928" s="524" t="s">
        <v>2688</v>
      </c>
      <c r="U1928" s="527" t="s">
        <v>5471</v>
      </c>
      <c r="V1928" s="524" t="s">
        <v>1924</v>
      </c>
      <c r="W1928" s="527"/>
      <c r="X1928" s="524" t="s">
        <v>2981</v>
      </c>
      <c r="Y1928" s="527" t="s">
        <v>5495</v>
      </c>
      <c r="Z1928" s="528"/>
      <c r="AA1928" s="528" t="s">
        <v>1029</v>
      </c>
      <c r="AB1928" s="528"/>
      <c r="AC1928" s="528"/>
      <c r="AD1928" s="528"/>
      <c r="AE1928" s="528"/>
      <c r="AF1928" s="528"/>
      <c r="AG1928" s="528"/>
      <c r="AH1928" s="528"/>
      <c r="AI1928" s="529" t="s">
        <v>2054</v>
      </c>
      <c r="AJ1928" s="529" t="s">
        <v>2054</v>
      </c>
      <c r="AK1928" s="523" t="s">
        <v>5489</v>
      </c>
      <c r="AL1928" s="523" t="s">
        <v>5603</v>
      </c>
    </row>
    <row r="1929" spans="1:38" ht="33">
      <c r="A1929" s="518" t="str">
        <f t="shared" si="30"/>
        <v>A05ZZ200-00101 Cladding Work - Sandwich Panel Stainless Steel Sheet Sandwich Panel, Fire Protective Rating: N/A   Mineral Wool (Rock Wool) for Roof w/ Accessories, Flashing  50mm≤THK&lt;70mm</v>
      </c>
      <c r="B1929" s="523" t="s">
        <v>5604</v>
      </c>
      <c r="C1929" s="523"/>
      <c r="D1929" s="524" t="s">
        <v>5464</v>
      </c>
      <c r="E1929" s="525" t="s">
        <v>5465</v>
      </c>
      <c r="F1929" s="524" t="s">
        <v>1918</v>
      </c>
      <c r="G1929" s="526" t="s">
        <v>1919</v>
      </c>
      <c r="H1929" s="524" t="s">
        <v>5483</v>
      </c>
      <c r="I1929" s="525" t="s">
        <v>5484</v>
      </c>
      <c r="J1929" s="524" t="s">
        <v>5599</v>
      </c>
      <c r="K1929" s="527" t="s">
        <v>5600</v>
      </c>
      <c r="L1929" s="524" t="s">
        <v>1924</v>
      </c>
      <c r="M1929" s="527"/>
      <c r="N1929" s="524" t="s">
        <v>1924</v>
      </c>
      <c r="O1929" s="527"/>
      <c r="P1929" s="524" t="s">
        <v>1932</v>
      </c>
      <c r="Q1929" s="527" t="s">
        <v>5487</v>
      </c>
      <c r="R1929" s="524" t="s">
        <v>2103</v>
      </c>
      <c r="S1929" s="527" t="s">
        <v>5238</v>
      </c>
      <c r="T1929" s="524" t="s">
        <v>2688</v>
      </c>
      <c r="U1929" s="527" t="s">
        <v>5471</v>
      </c>
      <c r="V1929" s="524" t="s">
        <v>1924</v>
      </c>
      <c r="W1929" s="527"/>
      <c r="X1929" s="524" t="s">
        <v>2958</v>
      </c>
      <c r="Y1929" s="527" t="s">
        <v>5488</v>
      </c>
      <c r="Z1929" s="528"/>
      <c r="AA1929" s="528" t="s">
        <v>1029</v>
      </c>
      <c r="AB1929" s="528"/>
      <c r="AC1929" s="528"/>
      <c r="AD1929" s="528"/>
      <c r="AE1929" s="528"/>
      <c r="AF1929" s="528"/>
      <c r="AG1929" s="528"/>
      <c r="AH1929" s="528"/>
      <c r="AI1929" s="529" t="s">
        <v>2054</v>
      </c>
      <c r="AJ1929" s="529" t="s">
        <v>2054</v>
      </c>
      <c r="AK1929" s="523" t="s">
        <v>5489</v>
      </c>
      <c r="AL1929" s="523" t="s">
        <v>5604</v>
      </c>
    </row>
    <row r="1930" spans="1:38" ht="33">
      <c r="A1930" s="518" t="str">
        <f t="shared" si="30"/>
        <v>A05ZZ200-00102 Cladding Work - Sandwich Panel Stainless Steel Sheet Sandwich Panel, Fire Protective Rating: N/A   Mineral Wool (Rock Wool) for Roof w/ Accessories, Flashing  70mm≤THK&lt;100mm</v>
      </c>
      <c r="B1930" s="523" t="s">
        <v>5605</v>
      </c>
      <c r="C1930" s="523"/>
      <c r="D1930" s="524" t="s">
        <v>5464</v>
      </c>
      <c r="E1930" s="525" t="s">
        <v>5465</v>
      </c>
      <c r="F1930" s="524" t="s">
        <v>1918</v>
      </c>
      <c r="G1930" s="526" t="s">
        <v>1919</v>
      </c>
      <c r="H1930" s="524" t="s">
        <v>5483</v>
      </c>
      <c r="I1930" s="525" t="s">
        <v>5484</v>
      </c>
      <c r="J1930" s="524" t="s">
        <v>5599</v>
      </c>
      <c r="K1930" s="527" t="s">
        <v>5600</v>
      </c>
      <c r="L1930" s="524" t="s">
        <v>1924</v>
      </c>
      <c r="M1930" s="527"/>
      <c r="N1930" s="524" t="s">
        <v>1924</v>
      </c>
      <c r="O1930" s="527"/>
      <c r="P1930" s="524" t="s">
        <v>1932</v>
      </c>
      <c r="Q1930" s="527" t="s">
        <v>5487</v>
      </c>
      <c r="R1930" s="524" t="s">
        <v>2103</v>
      </c>
      <c r="S1930" s="527" t="s">
        <v>5238</v>
      </c>
      <c r="T1930" s="524" t="s">
        <v>2688</v>
      </c>
      <c r="U1930" s="527" t="s">
        <v>5471</v>
      </c>
      <c r="V1930" s="524" t="s">
        <v>1924</v>
      </c>
      <c r="W1930" s="527"/>
      <c r="X1930" s="524" t="s">
        <v>2971</v>
      </c>
      <c r="Y1930" s="527" t="s">
        <v>5491</v>
      </c>
      <c r="Z1930" s="528"/>
      <c r="AA1930" s="528" t="s">
        <v>1029</v>
      </c>
      <c r="AB1930" s="528"/>
      <c r="AC1930" s="528"/>
      <c r="AD1930" s="528"/>
      <c r="AE1930" s="528"/>
      <c r="AF1930" s="528"/>
      <c r="AG1930" s="528"/>
      <c r="AH1930" s="528"/>
      <c r="AI1930" s="529" t="s">
        <v>2054</v>
      </c>
      <c r="AJ1930" s="529" t="s">
        <v>2054</v>
      </c>
      <c r="AK1930" s="523" t="s">
        <v>5489</v>
      </c>
      <c r="AL1930" s="523" t="s">
        <v>5605</v>
      </c>
    </row>
    <row r="1931" spans="1:38" ht="33">
      <c r="A1931" s="518" t="str">
        <f t="shared" si="30"/>
        <v>A05ZZ200-00103 Cladding Work - Sandwich Panel Stainless Steel Sheet Sandwich Panel, Fire Protective Rating: N/A   Mineral Wool (Rock Wool) for Roof w/ Accessories, Flashing  100mm≤THK&lt;150mm</v>
      </c>
      <c r="B1931" s="523" t="s">
        <v>5606</v>
      </c>
      <c r="C1931" s="523"/>
      <c r="D1931" s="524" t="s">
        <v>5464</v>
      </c>
      <c r="E1931" s="525" t="s">
        <v>5465</v>
      </c>
      <c r="F1931" s="524" t="s">
        <v>1918</v>
      </c>
      <c r="G1931" s="526" t="s">
        <v>1919</v>
      </c>
      <c r="H1931" s="524" t="s">
        <v>5483</v>
      </c>
      <c r="I1931" s="525" t="s">
        <v>5484</v>
      </c>
      <c r="J1931" s="524" t="s">
        <v>5599</v>
      </c>
      <c r="K1931" s="527" t="s">
        <v>5600</v>
      </c>
      <c r="L1931" s="524" t="s">
        <v>1924</v>
      </c>
      <c r="M1931" s="527"/>
      <c r="N1931" s="524" t="s">
        <v>1924</v>
      </c>
      <c r="O1931" s="527"/>
      <c r="P1931" s="524" t="s">
        <v>1932</v>
      </c>
      <c r="Q1931" s="527" t="s">
        <v>5487</v>
      </c>
      <c r="R1931" s="524" t="s">
        <v>2103</v>
      </c>
      <c r="S1931" s="527" t="s">
        <v>5238</v>
      </c>
      <c r="T1931" s="524" t="s">
        <v>2688</v>
      </c>
      <c r="U1931" s="527" t="s">
        <v>5471</v>
      </c>
      <c r="V1931" s="524" t="s">
        <v>1924</v>
      </c>
      <c r="W1931" s="527"/>
      <c r="X1931" s="524" t="s">
        <v>2076</v>
      </c>
      <c r="Y1931" s="527" t="s">
        <v>5493</v>
      </c>
      <c r="Z1931" s="528"/>
      <c r="AA1931" s="528" t="s">
        <v>1029</v>
      </c>
      <c r="AB1931" s="528"/>
      <c r="AC1931" s="528"/>
      <c r="AD1931" s="528"/>
      <c r="AE1931" s="528"/>
      <c r="AF1931" s="528"/>
      <c r="AG1931" s="528"/>
      <c r="AH1931" s="528"/>
      <c r="AI1931" s="529" t="s">
        <v>2054</v>
      </c>
      <c r="AJ1931" s="529" t="s">
        <v>2054</v>
      </c>
      <c r="AK1931" s="523" t="s">
        <v>5489</v>
      </c>
      <c r="AL1931" s="523" t="s">
        <v>5606</v>
      </c>
    </row>
    <row r="1932" spans="1:38" ht="33">
      <c r="A1932" s="518" t="str">
        <f t="shared" si="30"/>
        <v>A05ZZ200-00104 Cladding Work - Sandwich Panel Stainless Steel Sheet Sandwich Panel, Fire Protective Rating: N/A   Mineral Wool (Rock Wool) for Roof w/ Accessories, Flashing  150mm≤THK</v>
      </c>
      <c r="B1932" s="523" t="s">
        <v>5607</v>
      </c>
      <c r="C1932" s="523"/>
      <c r="D1932" s="524" t="s">
        <v>5464</v>
      </c>
      <c r="E1932" s="525" t="s">
        <v>5465</v>
      </c>
      <c r="F1932" s="524" t="s">
        <v>1918</v>
      </c>
      <c r="G1932" s="526" t="s">
        <v>1919</v>
      </c>
      <c r="H1932" s="524" t="s">
        <v>5483</v>
      </c>
      <c r="I1932" s="525" t="s">
        <v>5484</v>
      </c>
      <c r="J1932" s="524" t="s">
        <v>5599</v>
      </c>
      <c r="K1932" s="527" t="s">
        <v>5600</v>
      </c>
      <c r="L1932" s="524" t="s">
        <v>1924</v>
      </c>
      <c r="M1932" s="527"/>
      <c r="N1932" s="524" t="s">
        <v>1924</v>
      </c>
      <c r="O1932" s="527"/>
      <c r="P1932" s="524" t="s">
        <v>1932</v>
      </c>
      <c r="Q1932" s="527" t="s">
        <v>5487</v>
      </c>
      <c r="R1932" s="524" t="s">
        <v>2103</v>
      </c>
      <c r="S1932" s="527" t="s">
        <v>5238</v>
      </c>
      <c r="T1932" s="524" t="s">
        <v>2688</v>
      </c>
      <c r="U1932" s="527" t="s">
        <v>5471</v>
      </c>
      <c r="V1932" s="524" t="s">
        <v>1924</v>
      </c>
      <c r="W1932" s="527"/>
      <c r="X1932" s="524" t="s">
        <v>2981</v>
      </c>
      <c r="Y1932" s="527" t="s">
        <v>5495</v>
      </c>
      <c r="Z1932" s="528"/>
      <c r="AA1932" s="528" t="s">
        <v>1029</v>
      </c>
      <c r="AB1932" s="528"/>
      <c r="AC1932" s="528"/>
      <c r="AD1932" s="528"/>
      <c r="AE1932" s="528"/>
      <c r="AF1932" s="528"/>
      <c r="AG1932" s="528"/>
      <c r="AH1932" s="528"/>
      <c r="AI1932" s="529" t="s">
        <v>2054</v>
      </c>
      <c r="AJ1932" s="529" t="s">
        <v>2054</v>
      </c>
      <c r="AK1932" s="523" t="s">
        <v>5489</v>
      </c>
      <c r="AL1932" s="523" t="s">
        <v>5607</v>
      </c>
    </row>
    <row r="1933" spans="1:38" ht="33">
      <c r="A1933" s="518" t="str">
        <f t="shared" si="30"/>
        <v>A05ZZ200-00105 Cladding Work - Sandwich Panel Stainless Steel Sheet Sandwich Panel, Fire Protective Rating: 1-hr   Mineral Wool (Rock Wool) for Wall w/ Accessories, Flashing  50mm≤THK&lt;70mm</v>
      </c>
      <c r="B1933" s="523" t="s">
        <v>5608</v>
      </c>
      <c r="C1933" s="523"/>
      <c r="D1933" s="524" t="s">
        <v>5464</v>
      </c>
      <c r="E1933" s="525" t="s">
        <v>5465</v>
      </c>
      <c r="F1933" s="524" t="s">
        <v>1918</v>
      </c>
      <c r="G1933" s="526" t="s">
        <v>1919</v>
      </c>
      <c r="H1933" s="524" t="s">
        <v>5483</v>
      </c>
      <c r="I1933" s="525" t="s">
        <v>5484</v>
      </c>
      <c r="J1933" s="524" t="s">
        <v>5609</v>
      </c>
      <c r="K1933" s="527" t="s">
        <v>5610</v>
      </c>
      <c r="L1933" s="524" t="s">
        <v>1924</v>
      </c>
      <c r="M1933" s="527"/>
      <c r="N1933" s="524" t="s">
        <v>1924</v>
      </c>
      <c r="O1933" s="527"/>
      <c r="P1933" s="524" t="s">
        <v>1932</v>
      </c>
      <c r="Q1933" s="527" t="s">
        <v>5487</v>
      </c>
      <c r="R1933" s="524" t="s">
        <v>1954</v>
      </c>
      <c r="S1933" s="527" t="s">
        <v>5470</v>
      </c>
      <c r="T1933" s="524" t="s">
        <v>2688</v>
      </c>
      <c r="U1933" s="527" t="s">
        <v>5471</v>
      </c>
      <c r="V1933" s="524" t="s">
        <v>1924</v>
      </c>
      <c r="W1933" s="527"/>
      <c r="X1933" s="524" t="s">
        <v>2958</v>
      </c>
      <c r="Y1933" s="527" t="s">
        <v>5488</v>
      </c>
      <c r="Z1933" s="528"/>
      <c r="AA1933" s="528" t="s">
        <v>1029</v>
      </c>
      <c r="AB1933" s="528"/>
      <c r="AC1933" s="528"/>
      <c r="AD1933" s="528"/>
      <c r="AE1933" s="528"/>
      <c r="AF1933" s="528"/>
      <c r="AG1933" s="528"/>
      <c r="AH1933" s="528"/>
      <c r="AI1933" s="529" t="s">
        <v>2054</v>
      </c>
      <c r="AJ1933" s="529" t="s">
        <v>2054</v>
      </c>
      <c r="AK1933" s="523" t="s">
        <v>5489</v>
      </c>
      <c r="AL1933" s="523" t="s">
        <v>5608</v>
      </c>
    </row>
    <row r="1934" spans="1:38" ht="33">
      <c r="A1934" s="518" t="str">
        <f t="shared" si="30"/>
        <v>A05ZZ200-00106 Cladding Work - Sandwich Panel Stainless Steel Sheet Sandwich Panel, Fire Protective Rating: 1-hr   Mineral Wool (Rock Wool) for Wall w/ Accessories, Flashing  70mm≤THK&lt;100mm</v>
      </c>
      <c r="B1934" s="523" t="s">
        <v>5611</v>
      </c>
      <c r="C1934" s="523"/>
      <c r="D1934" s="524" t="s">
        <v>5464</v>
      </c>
      <c r="E1934" s="525" t="s">
        <v>5465</v>
      </c>
      <c r="F1934" s="524" t="s">
        <v>1918</v>
      </c>
      <c r="G1934" s="526" t="s">
        <v>1919</v>
      </c>
      <c r="H1934" s="524" t="s">
        <v>5483</v>
      </c>
      <c r="I1934" s="525" t="s">
        <v>5484</v>
      </c>
      <c r="J1934" s="524" t="s">
        <v>5609</v>
      </c>
      <c r="K1934" s="527" t="s">
        <v>5610</v>
      </c>
      <c r="L1934" s="524" t="s">
        <v>1924</v>
      </c>
      <c r="M1934" s="527"/>
      <c r="N1934" s="524" t="s">
        <v>1924</v>
      </c>
      <c r="O1934" s="527"/>
      <c r="P1934" s="524" t="s">
        <v>1932</v>
      </c>
      <c r="Q1934" s="527" t="s">
        <v>5487</v>
      </c>
      <c r="R1934" s="524" t="s">
        <v>1954</v>
      </c>
      <c r="S1934" s="527" t="s">
        <v>5470</v>
      </c>
      <c r="T1934" s="524" t="s">
        <v>2688</v>
      </c>
      <c r="U1934" s="527" t="s">
        <v>5471</v>
      </c>
      <c r="V1934" s="524" t="s">
        <v>1924</v>
      </c>
      <c r="W1934" s="527"/>
      <c r="X1934" s="524" t="s">
        <v>2971</v>
      </c>
      <c r="Y1934" s="527" t="s">
        <v>5491</v>
      </c>
      <c r="Z1934" s="528"/>
      <c r="AA1934" s="528" t="s">
        <v>1029</v>
      </c>
      <c r="AB1934" s="528"/>
      <c r="AC1934" s="528"/>
      <c r="AD1934" s="528"/>
      <c r="AE1934" s="528"/>
      <c r="AF1934" s="528"/>
      <c r="AG1934" s="528"/>
      <c r="AH1934" s="528"/>
      <c r="AI1934" s="529" t="s">
        <v>2054</v>
      </c>
      <c r="AJ1934" s="529" t="s">
        <v>2054</v>
      </c>
      <c r="AK1934" s="523" t="s">
        <v>5489</v>
      </c>
      <c r="AL1934" s="523" t="s">
        <v>5611</v>
      </c>
    </row>
    <row r="1935" spans="1:38" ht="33">
      <c r="A1935" s="518" t="str">
        <f t="shared" si="30"/>
        <v>A05ZZ200-00107 Cladding Work - Sandwich Panel Stainless Steel Sheet Sandwich Panel, Fire Protective Rating: 1-hr   Mineral Wool (Rock Wool) for Wall w/ Accessories, Flashing  100mm≤THK&lt;150mm</v>
      </c>
      <c r="B1935" s="523" t="s">
        <v>5612</v>
      </c>
      <c r="C1935" s="523"/>
      <c r="D1935" s="524" t="s">
        <v>5464</v>
      </c>
      <c r="E1935" s="525" t="s">
        <v>5465</v>
      </c>
      <c r="F1935" s="524" t="s">
        <v>1918</v>
      </c>
      <c r="G1935" s="526" t="s">
        <v>1919</v>
      </c>
      <c r="H1935" s="524" t="s">
        <v>5483</v>
      </c>
      <c r="I1935" s="525" t="s">
        <v>5484</v>
      </c>
      <c r="J1935" s="524" t="s">
        <v>5609</v>
      </c>
      <c r="K1935" s="527" t="s">
        <v>5610</v>
      </c>
      <c r="L1935" s="524" t="s">
        <v>1924</v>
      </c>
      <c r="M1935" s="527"/>
      <c r="N1935" s="524" t="s">
        <v>1924</v>
      </c>
      <c r="O1935" s="527"/>
      <c r="P1935" s="524" t="s">
        <v>1932</v>
      </c>
      <c r="Q1935" s="527" t="s">
        <v>5487</v>
      </c>
      <c r="R1935" s="524" t="s">
        <v>1954</v>
      </c>
      <c r="S1935" s="527" t="s">
        <v>5470</v>
      </c>
      <c r="T1935" s="524" t="s">
        <v>2688</v>
      </c>
      <c r="U1935" s="527" t="s">
        <v>5471</v>
      </c>
      <c r="V1935" s="524" t="s">
        <v>1924</v>
      </c>
      <c r="W1935" s="527"/>
      <c r="X1935" s="524" t="s">
        <v>2076</v>
      </c>
      <c r="Y1935" s="527" t="s">
        <v>5493</v>
      </c>
      <c r="Z1935" s="528"/>
      <c r="AA1935" s="528" t="s">
        <v>1029</v>
      </c>
      <c r="AB1935" s="528"/>
      <c r="AC1935" s="528"/>
      <c r="AD1935" s="528"/>
      <c r="AE1935" s="528"/>
      <c r="AF1935" s="528"/>
      <c r="AG1935" s="528"/>
      <c r="AH1935" s="528"/>
      <c r="AI1935" s="529" t="s">
        <v>2054</v>
      </c>
      <c r="AJ1935" s="529" t="s">
        <v>2054</v>
      </c>
      <c r="AK1935" s="523" t="s">
        <v>5489</v>
      </c>
      <c r="AL1935" s="523" t="s">
        <v>5612</v>
      </c>
    </row>
    <row r="1936" spans="1:38" ht="33">
      <c r="A1936" s="518" t="str">
        <f t="shared" si="30"/>
        <v>A05ZZ200-00108 Cladding Work - Sandwich Panel Stainless Steel Sheet Sandwich Panel, Fire Protective Rating: 1-hr   Mineral Wool (Rock Wool) for Wall w/ Accessories, Flashing  150mm≤THK</v>
      </c>
      <c r="B1936" s="523" t="s">
        <v>5613</v>
      </c>
      <c r="C1936" s="523"/>
      <c r="D1936" s="524" t="s">
        <v>5464</v>
      </c>
      <c r="E1936" s="525" t="s">
        <v>5465</v>
      </c>
      <c r="F1936" s="524" t="s">
        <v>1918</v>
      </c>
      <c r="G1936" s="526" t="s">
        <v>1919</v>
      </c>
      <c r="H1936" s="524" t="s">
        <v>5483</v>
      </c>
      <c r="I1936" s="525" t="s">
        <v>5484</v>
      </c>
      <c r="J1936" s="524" t="s">
        <v>5609</v>
      </c>
      <c r="K1936" s="527" t="s">
        <v>5610</v>
      </c>
      <c r="L1936" s="524" t="s">
        <v>1924</v>
      </c>
      <c r="M1936" s="527"/>
      <c r="N1936" s="524" t="s">
        <v>1924</v>
      </c>
      <c r="O1936" s="527"/>
      <c r="P1936" s="524" t="s">
        <v>1932</v>
      </c>
      <c r="Q1936" s="527" t="s">
        <v>5487</v>
      </c>
      <c r="R1936" s="524" t="s">
        <v>1954</v>
      </c>
      <c r="S1936" s="527" t="s">
        <v>5470</v>
      </c>
      <c r="T1936" s="524" t="s">
        <v>2688</v>
      </c>
      <c r="U1936" s="527" t="s">
        <v>5471</v>
      </c>
      <c r="V1936" s="524" t="s">
        <v>1924</v>
      </c>
      <c r="W1936" s="527"/>
      <c r="X1936" s="524" t="s">
        <v>2981</v>
      </c>
      <c r="Y1936" s="527" t="s">
        <v>5495</v>
      </c>
      <c r="Z1936" s="528"/>
      <c r="AA1936" s="528" t="s">
        <v>1029</v>
      </c>
      <c r="AB1936" s="528"/>
      <c r="AC1936" s="528"/>
      <c r="AD1936" s="528"/>
      <c r="AE1936" s="528"/>
      <c r="AF1936" s="528"/>
      <c r="AG1936" s="528"/>
      <c r="AH1936" s="528"/>
      <c r="AI1936" s="529" t="s">
        <v>2054</v>
      </c>
      <c r="AJ1936" s="529" t="s">
        <v>2054</v>
      </c>
      <c r="AK1936" s="523" t="s">
        <v>5489</v>
      </c>
      <c r="AL1936" s="523" t="s">
        <v>5613</v>
      </c>
    </row>
    <row r="1937" spans="1:38" ht="33">
      <c r="A1937" s="518" t="str">
        <f t="shared" si="30"/>
        <v>A05ZZ200-00109 Cladding Work - Sandwich Panel Stainless Steel Sheet Sandwich Panel, Fire Protective Rating: 1-hr   Mineral Wool (Rock Wool) for Roof w/ Accessories, Flashing  50mm≤THK&lt;70mm</v>
      </c>
      <c r="B1937" s="523" t="s">
        <v>5614</v>
      </c>
      <c r="C1937" s="523"/>
      <c r="D1937" s="524" t="s">
        <v>5464</v>
      </c>
      <c r="E1937" s="525" t="s">
        <v>5465</v>
      </c>
      <c r="F1937" s="524" t="s">
        <v>1918</v>
      </c>
      <c r="G1937" s="526" t="s">
        <v>1919</v>
      </c>
      <c r="H1937" s="524" t="s">
        <v>5483</v>
      </c>
      <c r="I1937" s="525" t="s">
        <v>5484</v>
      </c>
      <c r="J1937" s="524" t="s">
        <v>5609</v>
      </c>
      <c r="K1937" s="527" t="s">
        <v>5610</v>
      </c>
      <c r="L1937" s="524" t="s">
        <v>1924</v>
      </c>
      <c r="M1937" s="527"/>
      <c r="N1937" s="524" t="s">
        <v>1924</v>
      </c>
      <c r="O1937" s="527"/>
      <c r="P1937" s="524" t="s">
        <v>1932</v>
      </c>
      <c r="Q1937" s="527" t="s">
        <v>5487</v>
      </c>
      <c r="R1937" s="524" t="s">
        <v>2103</v>
      </c>
      <c r="S1937" s="527" t="s">
        <v>5238</v>
      </c>
      <c r="T1937" s="524" t="s">
        <v>2688</v>
      </c>
      <c r="U1937" s="527" t="s">
        <v>5471</v>
      </c>
      <c r="V1937" s="524" t="s">
        <v>1924</v>
      </c>
      <c r="W1937" s="527"/>
      <c r="X1937" s="524" t="s">
        <v>2958</v>
      </c>
      <c r="Y1937" s="527" t="s">
        <v>5488</v>
      </c>
      <c r="Z1937" s="528"/>
      <c r="AA1937" s="528" t="s">
        <v>1029</v>
      </c>
      <c r="AB1937" s="528"/>
      <c r="AC1937" s="528"/>
      <c r="AD1937" s="528"/>
      <c r="AE1937" s="528"/>
      <c r="AF1937" s="528"/>
      <c r="AG1937" s="528"/>
      <c r="AH1937" s="528"/>
      <c r="AI1937" s="529" t="s">
        <v>2054</v>
      </c>
      <c r="AJ1937" s="529" t="s">
        <v>2054</v>
      </c>
      <c r="AK1937" s="523" t="s">
        <v>5489</v>
      </c>
      <c r="AL1937" s="523" t="s">
        <v>5614</v>
      </c>
    </row>
    <row r="1938" spans="1:38" ht="33">
      <c r="A1938" s="518" t="str">
        <f t="shared" si="30"/>
        <v>A05ZZ200-00110 Cladding Work - Sandwich Panel Stainless Steel Sheet Sandwich Panel, Fire Protective Rating: 1-hr   Mineral Wool (Rock Wool) for Roof w/ Accessories, Flashing  70mm≤THK&lt;100mm</v>
      </c>
      <c r="B1938" s="523" t="s">
        <v>5615</v>
      </c>
      <c r="C1938" s="523"/>
      <c r="D1938" s="524" t="s">
        <v>5464</v>
      </c>
      <c r="E1938" s="525" t="s">
        <v>5465</v>
      </c>
      <c r="F1938" s="524" t="s">
        <v>1918</v>
      </c>
      <c r="G1938" s="526" t="s">
        <v>1919</v>
      </c>
      <c r="H1938" s="524" t="s">
        <v>5483</v>
      </c>
      <c r="I1938" s="525" t="s">
        <v>5484</v>
      </c>
      <c r="J1938" s="524" t="s">
        <v>5609</v>
      </c>
      <c r="K1938" s="527" t="s">
        <v>5610</v>
      </c>
      <c r="L1938" s="524" t="s">
        <v>1924</v>
      </c>
      <c r="M1938" s="527"/>
      <c r="N1938" s="524" t="s">
        <v>1924</v>
      </c>
      <c r="O1938" s="527"/>
      <c r="P1938" s="524" t="s">
        <v>1932</v>
      </c>
      <c r="Q1938" s="527" t="s">
        <v>5487</v>
      </c>
      <c r="R1938" s="524" t="s">
        <v>2103</v>
      </c>
      <c r="S1938" s="527" t="s">
        <v>5238</v>
      </c>
      <c r="T1938" s="524" t="s">
        <v>2688</v>
      </c>
      <c r="U1938" s="527" t="s">
        <v>5471</v>
      </c>
      <c r="V1938" s="524" t="s">
        <v>1924</v>
      </c>
      <c r="W1938" s="527"/>
      <c r="X1938" s="524" t="s">
        <v>2971</v>
      </c>
      <c r="Y1938" s="527" t="s">
        <v>5491</v>
      </c>
      <c r="Z1938" s="528"/>
      <c r="AA1938" s="528" t="s">
        <v>1029</v>
      </c>
      <c r="AB1938" s="528"/>
      <c r="AC1938" s="528"/>
      <c r="AD1938" s="528"/>
      <c r="AE1938" s="528"/>
      <c r="AF1938" s="528"/>
      <c r="AG1938" s="528"/>
      <c r="AH1938" s="528"/>
      <c r="AI1938" s="529" t="s">
        <v>2054</v>
      </c>
      <c r="AJ1938" s="529" t="s">
        <v>2054</v>
      </c>
      <c r="AK1938" s="523" t="s">
        <v>5489</v>
      </c>
      <c r="AL1938" s="523" t="s">
        <v>5615</v>
      </c>
    </row>
    <row r="1939" spans="1:38" ht="33">
      <c r="A1939" s="518" t="str">
        <f t="shared" si="30"/>
        <v>A05ZZ200-00111 Cladding Work - Sandwich Panel Stainless Steel Sheet Sandwich Panel, Fire Protective Rating: 1-hr   Mineral Wool (Rock Wool) for Roof w/ Accessories, Flashing  100mm≤THK&lt;150mm</v>
      </c>
      <c r="B1939" s="523" t="s">
        <v>5616</v>
      </c>
      <c r="C1939" s="523"/>
      <c r="D1939" s="524" t="s">
        <v>5464</v>
      </c>
      <c r="E1939" s="525" t="s">
        <v>5465</v>
      </c>
      <c r="F1939" s="524" t="s">
        <v>1918</v>
      </c>
      <c r="G1939" s="526" t="s">
        <v>1919</v>
      </c>
      <c r="H1939" s="524" t="s">
        <v>5483</v>
      </c>
      <c r="I1939" s="525" t="s">
        <v>5484</v>
      </c>
      <c r="J1939" s="524" t="s">
        <v>5609</v>
      </c>
      <c r="K1939" s="527" t="s">
        <v>5610</v>
      </c>
      <c r="L1939" s="524" t="s">
        <v>1924</v>
      </c>
      <c r="M1939" s="527"/>
      <c r="N1939" s="524" t="s">
        <v>1924</v>
      </c>
      <c r="O1939" s="527"/>
      <c r="P1939" s="524" t="s">
        <v>1932</v>
      </c>
      <c r="Q1939" s="527" t="s">
        <v>5487</v>
      </c>
      <c r="R1939" s="524" t="s">
        <v>2103</v>
      </c>
      <c r="S1939" s="527" t="s">
        <v>5238</v>
      </c>
      <c r="T1939" s="524" t="s">
        <v>2688</v>
      </c>
      <c r="U1939" s="527" t="s">
        <v>5471</v>
      </c>
      <c r="V1939" s="524" t="s">
        <v>1924</v>
      </c>
      <c r="W1939" s="527"/>
      <c r="X1939" s="524" t="s">
        <v>2076</v>
      </c>
      <c r="Y1939" s="527" t="s">
        <v>5493</v>
      </c>
      <c r="Z1939" s="528"/>
      <c r="AA1939" s="528" t="s">
        <v>1029</v>
      </c>
      <c r="AB1939" s="528"/>
      <c r="AC1939" s="528"/>
      <c r="AD1939" s="528"/>
      <c r="AE1939" s="528"/>
      <c r="AF1939" s="528"/>
      <c r="AG1939" s="528"/>
      <c r="AH1939" s="528"/>
      <c r="AI1939" s="529" t="s">
        <v>2054</v>
      </c>
      <c r="AJ1939" s="529" t="s">
        <v>2054</v>
      </c>
      <c r="AK1939" s="523" t="s">
        <v>5489</v>
      </c>
      <c r="AL1939" s="523" t="s">
        <v>5616</v>
      </c>
    </row>
    <row r="1940" spans="1:38" ht="33">
      <c r="A1940" s="518" t="str">
        <f t="shared" si="30"/>
        <v>A05ZZ200-00112 Cladding Work - Sandwich Panel Stainless Steel Sheet Sandwich Panel, Fire Protective Rating: 1-hr   Mineral Wool (Rock Wool) for Roof w/ Accessories, Flashing  150mm≤THK</v>
      </c>
      <c r="B1940" s="523" t="s">
        <v>5617</v>
      </c>
      <c r="C1940" s="523"/>
      <c r="D1940" s="524" t="s">
        <v>5464</v>
      </c>
      <c r="E1940" s="525" t="s">
        <v>5465</v>
      </c>
      <c r="F1940" s="524" t="s">
        <v>1918</v>
      </c>
      <c r="G1940" s="526" t="s">
        <v>1919</v>
      </c>
      <c r="H1940" s="524" t="s">
        <v>5483</v>
      </c>
      <c r="I1940" s="525" t="s">
        <v>5484</v>
      </c>
      <c r="J1940" s="524" t="s">
        <v>5609</v>
      </c>
      <c r="K1940" s="527" t="s">
        <v>5610</v>
      </c>
      <c r="L1940" s="524" t="s">
        <v>1924</v>
      </c>
      <c r="M1940" s="527"/>
      <c r="N1940" s="524" t="s">
        <v>1924</v>
      </c>
      <c r="O1940" s="527"/>
      <c r="P1940" s="524" t="s">
        <v>1932</v>
      </c>
      <c r="Q1940" s="527" t="s">
        <v>5487</v>
      </c>
      <c r="R1940" s="524" t="s">
        <v>2103</v>
      </c>
      <c r="S1940" s="527" t="s">
        <v>5238</v>
      </c>
      <c r="T1940" s="524" t="s">
        <v>2688</v>
      </c>
      <c r="U1940" s="527" t="s">
        <v>5471</v>
      </c>
      <c r="V1940" s="524" t="s">
        <v>1924</v>
      </c>
      <c r="W1940" s="527"/>
      <c r="X1940" s="524" t="s">
        <v>2981</v>
      </c>
      <c r="Y1940" s="527" t="s">
        <v>5495</v>
      </c>
      <c r="Z1940" s="528"/>
      <c r="AA1940" s="528" t="s">
        <v>1029</v>
      </c>
      <c r="AB1940" s="528"/>
      <c r="AC1940" s="528"/>
      <c r="AD1940" s="528"/>
      <c r="AE1940" s="528"/>
      <c r="AF1940" s="528"/>
      <c r="AG1940" s="528"/>
      <c r="AH1940" s="528"/>
      <c r="AI1940" s="529" t="s">
        <v>2054</v>
      </c>
      <c r="AJ1940" s="529" t="s">
        <v>2054</v>
      </c>
      <c r="AK1940" s="523" t="s">
        <v>5489</v>
      </c>
      <c r="AL1940" s="523" t="s">
        <v>5617</v>
      </c>
    </row>
    <row r="1941" spans="1:38" ht="33">
      <c r="A1941" s="518" t="str">
        <f t="shared" si="30"/>
        <v>A05ZZ200-00113 Cladding Work - Sandwich Panel Stainless Steel Sheet Sandwich Panel, Fire Protective Rating: 2-hrs   Mineral Wool (Rock Wool) for Wall w/ Accessories, Flashing  50mm≤THK&lt;70mm</v>
      </c>
      <c r="B1941" s="523" t="s">
        <v>5618</v>
      </c>
      <c r="C1941" s="523"/>
      <c r="D1941" s="524" t="s">
        <v>5464</v>
      </c>
      <c r="E1941" s="525" t="s">
        <v>5465</v>
      </c>
      <c r="F1941" s="524" t="s">
        <v>1918</v>
      </c>
      <c r="G1941" s="526" t="s">
        <v>1919</v>
      </c>
      <c r="H1941" s="524" t="s">
        <v>5483</v>
      </c>
      <c r="I1941" s="525" t="s">
        <v>5484</v>
      </c>
      <c r="J1941" s="524" t="s">
        <v>5619</v>
      </c>
      <c r="K1941" s="527" t="s">
        <v>5620</v>
      </c>
      <c r="L1941" s="524" t="s">
        <v>1924</v>
      </c>
      <c r="M1941" s="527"/>
      <c r="N1941" s="524" t="s">
        <v>1924</v>
      </c>
      <c r="O1941" s="527"/>
      <c r="P1941" s="524" t="s">
        <v>1932</v>
      </c>
      <c r="Q1941" s="527" t="s">
        <v>5487</v>
      </c>
      <c r="R1941" s="524" t="s">
        <v>1954</v>
      </c>
      <c r="S1941" s="527" t="s">
        <v>5470</v>
      </c>
      <c r="T1941" s="524" t="s">
        <v>2688</v>
      </c>
      <c r="U1941" s="527" t="s">
        <v>5471</v>
      </c>
      <c r="V1941" s="524" t="s">
        <v>1924</v>
      </c>
      <c r="W1941" s="527"/>
      <c r="X1941" s="524" t="s">
        <v>2958</v>
      </c>
      <c r="Y1941" s="527" t="s">
        <v>5488</v>
      </c>
      <c r="Z1941" s="528"/>
      <c r="AA1941" s="528" t="s">
        <v>1029</v>
      </c>
      <c r="AB1941" s="528"/>
      <c r="AC1941" s="528"/>
      <c r="AD1941" s="528"/>
      <c r="AE1941" s="528"/>
      <c r="AF1941" s="528"/>
      <c r="AG1941" s="528"/>
      <c r="AH1941" s="528"/>
      <c r="AI1941" s="529" t="s">
        <v>2054</v>
      </c>
      <c r="AJ1941" s="529" t="s">
        <v>2054</v>
      </c>
      <c r="AK1941" s="523" t="s">
        <v>5489</v>
      </c>
      <c r="AL1941" s="523" t="s">
        <v>5618</v>
      </c>
    </row>
    <row r="1942" spans="1:38" ht="33">
      <c r="A1942" s="518" t="str">
        <f t="shared" si="30"/>
        <v>A05ZZ200-00114 Cladding Work - Sandwich Panel Stainless Steel Sheet Sandwich Panel, Fire Protective Rating: 2-hrs   Mineral Wool (Rock Wool) for Wall w/ Accessories, Flashing  70mm≤THK&lt;100mm</v>
      </c>
      <c r="B1942" s="523" t="s">
        <v>5621</v>
      </c>
      <c r="C1942" s="523"/>
      <c r="D1942" s="524" t="s">
        <v>5464</v>
      </c>
      <c r="E1942" s="525" t="s">
        <v>5465</v>
      </c>
      <c r="F1942" s="524" t="s">
        <v>1918</v>
      </c>
      <c r="G1942" s="526" t="s">
        <v>1919</v>
      </c>
      <c r="H1942" s="524" t="s">
        <v>5483</v>
      </c>
      <c r="I1942" s="525" t="s">
        <v>5484</v>
      </c>
      <c r="J1942" s="524" t="s">
        <v>5619</v>
      </c>
      <c r="K1942" s="527" t="s">
        <v>5620</v>
      </c>
      <c r="L1942" s="524" t="s">
        <v>1924</v>
      </c>
      <c r="M1942" s="527"/>
      <c r="N1942" s="524" t="s">
        <v>1924</v>
      </c>
      <c r="O1942" s="527"/>
      <c r="P1942" s="524" t="s">
        <v>1932</v>
      </c>
      <c r="Q1942" s="527" t="s">
        <v>5487</v>
      </c>
      <c r="R1942" s="524" t="s">
        <v>1954</v>
      </c>
      <c r="S1942" s="527" t="s">
        <v>5470</v>
      </c>
      <c r="T1942" s="524" t="s">
        <v>2688</v>
      </c>
      <c r="U1942" s="527" t="s">
        <v>5471</v>
      </c>
      <c r="V1942" s="524" t="s">
        <v>1924</v>
      </c>
      <c r="W1942" s="527"/>
      <c r="X1942" s="524" t="s">
        <v>2971</v>
      </c>
      <c r="Y1942" s="527" t="s">
        <v>5491</v>
      </c>
      <c r="Z1942" s="528"/>
      <c r="AA1942" s="528" t="s">
        <v>1029</v>
      </c>
      <c r="AB1942" s="528"/>
      <c r="AC1942" s="528"/>
      <c r="AD1942" s="528"/>
      <c r="AE1942" s="528"/>
      <c r="AF1942" s="528"/>
      <c r="AG1942" s="528"/>
      <c r="AH1942" s="528"/>
      <c r="AI1942" s="529" t="s">
        <v>2054</v>
      </c>
      <c r="AJ1942" s="529" t="s">
        <v>2054</v>
      </c>
      <c r="AK1942" s="523" t="s">
        <v>5489</v>
      </c>
      <c r="AL1942" s="523" t="s">
        <v>5621</v>
      </c>
    </row>
    <row r="1943" spans="1:38" ht="33">
      <c r="A1943" s="518" t="str">
        <f t="shared" si="30"/>
        <v>A05ZZ200-00115 Cladding Work - Sandwich Panel Stainless Steel Sheet Sandwich Panel, Fire Protective Rating: 2-hrs   Mineral Wool (Rock Wool) for Wall w/ Accessories, Flashing  100mm≤THK&lt;150mm</v>
      </c>
      <c r="B1943" s="523" t="s">
        <v>5622</v>
      </c>
      <c r="C1943" s="523"/>
      <c r="D1943" s="524" t="s">
        <v>5464</v>
      </c>
      <c r="E1943" s="525" t="s">
        <v>5465</v>
      </c>
      <c r="F1943" s="524" t="s">
        <v>1918</v>
      </c>
      <c r="G1943" s="526" t="s">
        <v>1919</v>
      </c>
      <c r="H1943" s="524" t="s">
        <v>5483</v>
      </c>
      <c r="I1943" s="525" t="s">
        <v>5484</v>
      </c>
      <c r="J1943" s="524" t="s">
        <v>5619</v>
      </c>
      <c r="K1943" s="527" t="s">
        <v>5620</v>
      </c>
      <c r="L1943" s="524" t="s">
        <v>1924</v>
      </c>
      <c r="M1943" s="527"/>
      <c r="N1943" s="524" t="s">
        <v>1924</v>
      </c>
      <c r="O1943" s="527"/>
      <c r="P1943" s="524" t="s">
        <v>1932</v>
      </c>
      <c r="Q1943" s="527" t="s">
        <v>5487</v>
      </c>
      <c r="R1943" s="524" t="s">
        <v>1954</v>
      </c>
      <c r="S1943" s="527" t="s">
        <v>5470</v>
      </c>
      <c r="T1943" s="524" t="s">
        <v>2688</v>
      </c>
      <c r="U1943" s="527" t="s">
        <v>5471</v>
      </c>
      <c r="V1943" s="524" t="s">
        <v>1924</v>
      </c>
      <c r="W1943" s="527"/>
      <c r="X1943" s="524" t="s">
        <v>2076</v>
      </c>
      <c r="Y1943" s="527" t="s">
        <v>5493</v>
      </c>
      <c r="Z1943" s="528"/>
      <c r="AA1943" s="528" t="s">
        <v>1029</v>
      </c>
      <c r="AB1943" s="528"/>
      <c r="AC1943" s="528"/>
      <c r="AD1943" s="528"/>
      <c r="AE1943" s="528"/>
      <c r="AF1943" s="528"/>
      <c r="AG1943" s="528"/>
      <c r="AH1943" s="528"/>
      <c r="AI1943" s="529" t="s">
        <v>2054</v>
      </c>
      <c r="AJ1943" s="529" t="s">
        <v>2054</v>
      </c>
      <c r="AK1943" s="523" t="s">
        <v>5489</v>
      </c>
      <c r="AL1943" s="523" t="s">
        <v>5622</v>
      </c>
    </row>
    <row r="1944" spans="1:38" ht="33">
      <c r="A1944" s="518" t="str">
        <f t="shared" si="30"/>
        <v>A05ZZ200-00116 Cladding Work - Sandwich Panel Stainless Steel Sheet Sandwich Panel, Fire Protective Rating: 2-hrs   Mineral Wool (Rock Wool) for Wall w/ Accessories, Flashing  150mm≤THK</v>
      </c>
      <c r="B1944" s="523" t="s">
        <v>5623</v>
      </c>
      <c r="C1944" s="523"/>
      <c r="D1944" s="524" t="s">
        <v>5464</v>
      </c>
      <c r="E1944" s="525" t="s">
        <v>5465</v>
      </c>
      <c r="F1944" s="524" t="s">
        <v>1918</v>
      </c>
      <c r="G1944" s="526" t="s">
        <v>1919</v>
      </c>
      <c r="H1944" s="524" t="s">
        <v>5483</v>
      </c>
      <c r="I1944" s="525" t="s">
        <v>5484</v>
      </c>
      <c r="J1944" s="524" t="s">
        <v>5619</v>
      </c>
      <c r="K1944" s="527" t="s">
        <v>5620</v>
      </c>
      <c r="L1944" s="524" t="s">
        <v>1924</v>
      </c>
      <c r="M1944" s="527"/>
      <c r="N1944" s="524" t="s">
        <v>1924</v>
      </c>
      <c r="O1944" s="527"/>
      <c r="P1944" s="524" t="s">
        <v>1932</v>
      </c>
      <c r="Q1944" s="527" t="s">
        <v>5487</v>
      </c>
      <c r="R1944" s="524" t="s">
        <v>1954</v>
      </c>
      <c r="S1944" s="527" t="s">
        <v>5470</v>
      </c>
      <c r="T1944" s="524" t="s">
        <v>2688</v>
      </c>
      <c r="U1944" s="527" t="s">
        <v>5471</v>
      </c>
      <c r="V1944" s="524" t="s">
        <v>1924</v>
      </c>
      <c r="W1944" s="527"/>
      <c r="X1944" s="524" t="s">
        <v>2981</v>
      </c>
      <c r="Y1944" s="527" t="s">
        <v>5495</v>
      </c>
      <c r="Z1944" s="528"/>
      <c r="AA1944" s="528" t="s">
        <v>1029</v>
      </c>
      <c r="AB1944" s="528"/>
      <c r="AC1944" s="528"/>
      <c r="AD1944" s="528"/>
      <c r="AE1944" s="528"/>
      <c r="AF1944" s="528"/>
      <c r="AG1944" s="528"/>
      <c r="AH1944" s="528"/>
      <c r="AI1944" s="529" t="s">
        <v>2054</v>
      </c>
      <c r="AJ1944" s="529" t="s">
        <v>2054</v>
      </c>
      <c r="AK1944" s="523" t="s">
        <v>5489</v>
      </c>
      <c r="AL1944" s="523" t="s">
        <v>5623</v>
      </c>
    </row>
    <row r="1945" spans="1:38" ht="33">
      <c r="A1945" s="518" t="str">
        <f t="shared" si="30"/>
        <v>A05ZZ200-00117 Cladding Work - Sandwich Panel Stainless Steel Sheet Sandwich Panel, Fire Protective Rating: 2-hrs   Mineral Wool (Rock Wool) for Roof w/ Accessories, Flashing  50mm≤THK&lt;70mm</v>
      </c>
      <c r="B1945" s="523" t="s">
        <v>5624</v>
      </c>
      <c r="C1945" s="523"/>
      <c r="D1945" s="524" t="s">
        <v>5464</v>
      </c>
      <c r="E1945" s="525" t="s">
        <v>5465</v>
      </c>
      <c r="F1945" s="524" t="s">
        <v>1918</v>
      </c>
      <c r="G1945" s="526" t="s">
        <v>1919</v>
      </c>
      <c r="H1945" s="524" t="s">
        <v>5483</v>
      </c>
      <c r="I1945" s="525" t="s">
        <v>5484</v>
      </c>
      <c r="J1945" s="524" t="s">
        <v>5619</v>
      </c>
      <c r="K1945" s="527" t="s">
        <v>5620</v>
      </c>
      <c r="L1945" s="524" t="s">
        <v>1924</v>
      </c>
      <c r="M1945" s="527"/>
      <c r="N1945" s="524" t="s">
        <v>1924</v>
      </c>
      <c r="O1945" s="527"/>
      <c r="P1945" s="524" t="s">
        <v>1932</v>
      </c>
      <c r="Q1945" s="527" t="s">
        <v>5487</v>
      </c>
      <c r="R1945" s="524" t="s">
        <v>2103</v>
      </c>
      <c r="S1945" s="527" t="s">
        <v>5238</v>
      </c>
      <c r="T1945" s="524" t="s">
        <v>2688</v>
      </c>
      <c r="U1945" s="527" t="s">
        <v>5471</v>
      </c>
      <c r="V1945" s="524" t="s">
        <v>1924</v>
      </c>
      <c r="W1945" s="527"/>
      <c r="X1945" s="524" t="s">
        <v>2958</v>
      </c>
      <c r="Y1945" s="527" t="s">
        <v>5488</v>
      </c>
      <c r="Z1945" s="528"/>
      <c r="AA1945" s="528" t="s">
        <v>1029</v>
      </c>
      <c r="AB1945" s="528"/>
      <c r="AC1945" s="528"/>
      <c r="AD1945" s="528"/>
      <c r="AE1945" s="528"/>
      <c r="AF1945" s="528"/>
      <c r="AG1945" s="528"/>
      <c r="AH1945" s="528"/>
      <c r="AI1945" s="529" t="s">
        <v>2054</v>
      </c>
      <c r="AJ1945" s="529" t="s">
        <v>2054</v>
      </c>
      <c r="AK1945" s="523" t="s">
        <v>5489</v>
      </c>
      <c r="AL1945" s="523" t="s">
        <v>5624</v>
      </c>
    </row>
    <row r="1946" spans="1:38" ht="33">
      <c r="A1946" s="518" t="str">
        <f t="shared" si="30"/>
        <v>A05ZZ200-00118 Cladding Work - Sandwich Panel Stainless Steel Sheet Sandwich Panel, Fire Protective Rating: 2-hrs   Mineral Wool (Rock Wool) for Roof w/ Accessories, Flashing  70mm≤THK&lt;100mm</v>
      </c>
      <c r="B1946" s="523" t="s">
        <v>5625</v>
      </c>
      <c r="C1946" s="523"/>
      <c r="D1946" s="524" t="s">
        <v>5464</v>
      </c>
      <c r="E1946" s="525" t="s">
        <v>5465</v>
      </c>
      <c r="F1946" s="524" t="s">
        <v>1918</v>
      </c>
      <c r="G1946" s="526" t="s">
        <v>1919</v>
      </c>
      <c r="H1946" s="524" t="s">
        <v>5483</v>
      </c>
      <c r="I1946" s="525" t="s">
        <v>5484</v>
      </c>
      <c r="J1946" s="524" t="s">
        <v>5619</v>
      </c>
      <c r="K1946" s="527" t="s">
        <v>5620</v>
      </c>
      <c r="L1946" s="524" t="s">
        <v>1924</v>
      </c>
      <c r="M1946" s="527"/>
      <c r="N1946" s="524" t="s">
        <v>1924</v>
      </c>
      <c r="O1946" s="527"/>
      <c r="P1946" s="524" t="s">
        <v>1932</v>
      </c>
      <c r="Q1946" s="527" t="s">
        <v>5487</v>
      </c>
      <c r="R1946" s="524" t="s">
        <v>2103</v>
      </c>
      <c r="S1946" s="527" t="s">
        <v>5238</v>
      </c>
      <c r="T1946" s="524" t="s">
        <v>2688</v>
      </c>
      <c r="U1946" s="527" t="s">
        <v>5471</v>
      </c>
      <c r="V1946" s="524" t="s">
        <v>1924</v>
      </c>
      <c r="W1946" s="527"/>
      <c r="X1946" s="524" t="s">
        <v>2971</v>
      </c>
      <c r="Y1946" s="527" t="s">
        <v>5491</v>
      </c>
      <c r="Z1946" s="528"/>
      <c r="AA1946" s="528" t="s">
        <v>1029</v>
      </c>
      <c r="AB1946" s="528"/>
      <c r="AC1946" s="528"/>
      <c r="AD1946" s="528"/>
      <c r="AE1946" s="528"/>
      <c r="AF1946" s="528"/>
      <c r="AG1946" s="528"/>
      <c r="AH1946" s="528"/>
      <c r="AI1946" s="529" t="s">
        <v>2054</v>
      </c>
      <c r="AJ1946" s="529" t="s">
        <v>2054</v>
      </c>
      <c r="AK1946" s="523" t="s">
        <v>5489</v>
      </c>
      <c r="AL1946" s="523" t="s">
        <v>5625</v>
      </c>
    </row>
    <row r="1947" spans="1:38" ht="33">
      <c r="A1947" s="518" t="str">
        <f t="shared" si="30"/>
        <v>A05ZZ200-00119 Cladding Work - Sandwich Panel Stainless Steel Sheet Sandwich Panel, Fire Protective Rating: 2-hrs   Mineral Wool (Rock Wool) for Roof w/ Accessories, Flashing  100mm≤THK&lt;150mm</v>
      </c>
      <c r="B1947" s="523" t="s">
        <v>5626</v>
      </c>
      <c r="C1947" s="523"/>
      <c r="D1947" s="524" t="s">
        <v>5464</v>
      </c>
      <c r="E1947" s="525" t="s">
        <v>5465</v>
      </c>
      <c r="F1947" s="524" t="s">
        <v>1918</v>
      </c>
      <c r="G1947" s="526" t="s">
        <v>1919</v>
      </c>
      <c r="H1947" s="524" t="s">
        <v>5483</v>
      </c>
      <c r="I1947" s="525" t="s">
        <v>5484</v>
      </c>
      <c r="J1947" s="524" t="s">
        <v>5619</v>
      </c>
      <c r="K1947" s="527" t="s">
        <v>5620</v>
      </c>
      <c r="L1947" s="524" t="s">
        <v>1924</v>
      </c>
      <c r="M1947" s="527"/>
      <c r="N1947" s="524" t="s">
        <v>1924</v>
      </c>
      <c r="O1947" s="527"/>
      <c r="P1947" s="524" t="s">
        <v>1932</v>
      </c>
      <c r="Q1947" s="527" t="s">
        <v>5487</v>
      </c>
      <c r="R1947" s="524" t="s">
        <v>2103</v>
      </c>
      <c r="S1947" s="527" t="s">
        <v>5238</v>
      </c>
      <c r="T1947" s="524" t="s">
        <v>2688</v>
      </c>
      <c r="U1947" s="527" t="s">
        <v>5471</v>
      </c>
      <c r="V1947" s="524" t="s">
        <v>1924</v>
      </c>
      <c r="W1947" s="527"/>
      <c r="X1947" s="524" t="s">
        <v>2076</v>
      </c>
      <c r="Y1947" s="527" t="s">
        <v>5493</v>
      </c>
      <c r="Z1947" s="528"/>
      <c r="AA1947" s="528" t="s">
        <v>1029</v>
      </c>
      <c r="AB1947" s="528"/>
      <c r="AC1947" s="528"/>
      <c r="AD1947" s="528"/>
      <c r="AE1947" s="528"/>
      <c r="AF1947" s="528"/>
      <c r="AG1947" s="528"/>
      <c r="AH1947" s="528"/>
      <c r="AI1947" s="529" t="s">
        <v>2054</v>
      </c>
      <c r="AJ1947" s="529" t="s">
        <v>2054</v>
      </c>
      <c r="AK1947" s="523" t="s">
        <v>5489</v>
      </c>
      <c r="AL1947" s="523" t="s">
        <v>5626</v>
      </c>
    </row>
    <row r="1948" spans="1:38" ht="33">
      <c r="A1948" s="518" t="str">
        <f t="shared" si="30"/>
        <v>A05ZZ200-00120 Cladding Work - Sandwich Panel Stainless Steel Sheet Sandwich Panel, Fire Protective Rating: 2-hrs   Mineral Wool (Rock Wool) for Roof w/ Accessories, Flashing  150mm≤THK</v>
      </c>
      <c r="B1948" s="523" t="s">
        <v>5627</v>
      </c>
      <c r="C1948" s="523"/>
      <c r="D1948" s="524" t="s">
        <v>5464</v>
      </c>
      <c r="E1948" s="525" t="s">
        <v>5465</v>
      </c>
      <c r="F1948" s="524" t="s">
        <v>1918</v>
      </c>
      <c r="G1948" s="526" t="s">
        <v>1919</v>
      </c>
      <c r="H1948" s="524" t="s">
        <v>5483</v>
      </c>
      <c r="I1948" s="525" t="s">
        <v>5484</v>
      </c>
      <c r="J1948" s="524" t="s">
        <v>5619</v>
      </c>
      <c r="K1948" s="527" t="s">
        <v>5620</v>
      </c>
      <c r="L1948" s="524" t="s">
        <v>1924</v>
      </c>
      <c r="M1948" s="527"/>
      <c r="N1948" s="524" t="s">
        <v>1924</v>
      </c>
      <c r="O1948" s="527"/>
      <c r="P1948" s="524" t="s">
        <v>1932</v>
      </c>
      <c r="Q1948" s="527" t="s">
        <v>5487</v>
      </c>
      <c r="R1948" s="524" t="s">
        <v>2103</v>
      </c>
      <c r="S1948" s="527" t="s">
        <v>5238</v>
      </c>
      <c r="T1948" s="524" t="s">
        <v>2688</v>
      </c>
      <c r="U1948" s="527" t="s">
        <v>5471</v>
      </c>
      <c r="V1948" s="524" t="s">
        <v>1924</v>
      </c>
      <c r="W1948" s="527"/>
      <c r="X1948" s="524" t="s">
        <v>2981</v>
      </c>
      <c r="Y1948" s="527" t="s">
        <v>5495</v>
      </c>
      <c r="Z1948" s="528"/>
      <c r="AA1948" s="528" t="s">
        <v>1029</v>
      </c>
      <c r="AB1948" s="528"/>
      <c r="AC1948" s="528"/>
      <c r="AD1948" s="528"/>
      <c r="AE1948" s="528"/>
      <c r="AF1948" s="528"/>
      <c r="AG1948" s="528"/>
      <c r="AH1948" s="528"/>
      <c r="AI1948" s="529" t="s">
        <v>2054</v>
      </c>
      <c r="AJ1948" s="529" t="s">
        <v>2054</v>
      </c>
      <c r="AK1948" s="523" t="s">
        <v>5489</v>
      </c>
      <c r="AL1948" s="523" t="s">
        <v>5627</v>
      </c>
    </row>
    <row r="1949" spans="1:38" ht="33">
      <c r="A1949" s="518" t="str">
        <f t="shared" si="30"/>
        <v>A05ZZ200-00121 Cladding Work - Sandwich Panel Stainless Steel Sheet Sandwich Panel, Fire Protective Rating: N/A   Glass Wool (Fiberglass) for Wall w/ Accessories, Flashing  50mm≤THK&lt;70mm</v>
      </c>
      <c r="B1949" s="523" t="s">
        <v>5628</v>
      </c>
      <c r="C1949" s="523"/>
      <c r="D1949" s="524" t="s">
        <v>5464</v>
      </c>
      <c r="E1949" s="525" t="s">
        <v>5465</v>
      </c>
      <c r="F1949" s="524" t="s">
        <v>1918</v>
      </c>
      <c r="G1949" s="526" t="s">
        <v>1919</v>
      </c>
      <c r="H1949" s="524" t="s">
        <v>5483</v>
      </c>
      <c r="I1949" s="525" t="s">
        <v>5484</v>
      </c>
      <c r="J1949" s="524" t="s">
        <v>5599</v>
      </c>
      <c r="K1949" s="527" t="s">
        <v>5600</v>
      </c>
      <c r="L1949" s="524" t="s">
        <v>1924</v>
      </c>
      <c r="M1949" s="527"/>
      <c r="N1949" s="524" t="s">
        <v>1924</v>
      </c>
      <c r="O1949" s="527"/>
      <c r="P1949" s="524" t="s">
        <v>1936</v>
      </c>
      <c r="Q1949" s="527" t="s">
        <v>4657</v>
      </c>
      <c r="R1949" s="524" t="s">
        <v>1954</v>
      </c>
      <c r="S1949" s="527" t="s">
        <v>5470</v>
      </c>
      <c r="T1949" s="524" t="s">
        <v>2688</v>
      </c>
      <c r="U1949" s="527" t="s">
        <v>5471</v>
      </c>
      <c r="V1949" s="524" t="s">
        <v>1924</v>
      </c>
      <c r="W1949" s="527"/>
      <c r="X1949" s="524" t="s">
        <v>2958</v>
      </c>
      <c r="Y1949" s="527" t="s">
        <v>5488</v>
      </c>
      <c r="Z1949" s="528"/>
      <c r="AA1949" s="528" t="s">
        <v>1029</v>
      </c>
      <c r="AB1949" s="528"/>
      <c r="AC1949" s="528"/>
      <c r="AD1949" s="528"/>
      <c r="AE1949" s="528"/>
      <c r="AF1949" s="528"/>
      <c r="AG1949" s="528"/>
      <c r="AH1949" s="528"/>
      <c r="AI1949" s="529" t="s">
        <v>2054</v>
      </c>
      <c r="AJ1949" s="529" t="s">
        <v>2054</v>
      </c>
      <c r="AK1949" s="523" t="s">
        <v>5489</v>
      </c>
      <c r="AL1949" s="523" t="s">
        <v>5628</v>
      </c>
    </row>
    <row r="1950" spans="1:38" ht="33">
      <c r="A1950" s="518" t="str">
        <f t="shared" si="30"/>
        <v>A05ZZ200-00122 Cladding Work - Sandwich Panel Stainless Steel Sheet Sandwich Panel, Fire Protective Rating: N/A   Glass Wool (Fiberglass) for Wall w/ Accessories, Flashing  70mm≤THK&lt;100mm</v>
      </c>
      <c r="B1950" s="523" t="s">
        <v>5629</v>
      </c>
      <c r="C1950" s="523"/>
      <c r="D1950" s="524" t="s">
        <v>5464</v>
      </c>
      <c r="E1950" s="525" t="s">
        <v>5465</v>
      </c>
      <c r="F1950" s="524" t="s">
        <v>1918</v>
      </c>
      <c r="G1950" s="526" t="s">
        <v>1919</v>
      </c>
      <c r="H1950" s="524" t="s">
        <v>5483</v>
      </c>
      <c r="I1950" s="525" t="s">
        <v>5484</v>
      </c>
      <c r="J1950" s="524" t="s">
        <v>5599</v>
      </c>
      <c r="K1950" s="527" t="s">
        <v>5600</v>
      </c>
      <c r="L1950" s="524" t="s">
        <v>1924</v>
      </c>
      <c r="M1950" s="527"/>
      <c r="N1950" s="524" t="s">
        <v>1924</v>
      </c>
      <c r="O1950" s="527"/>
      <c r="P1950" s="524" t="s">
        <v>1936</v>
      </c>
      <c r="Q1950" s="527" t="s">
        <v>4657</v>
      </c>
      <c r="R1950" s="524" t="s">
        <v>1954</v>
      </c>
      <c r="S1950" s="527" t="s">
        <v>5470</v>
      </c>
      <c r="T1950" s="524" t="s">
        <v>2688</v>
      </c>
      <c r="U1950" s="527" t="s">
        <v>5471</v>
      </c>
      <c r="V1950" s="524" t="s">
        <v>1924</v>
      </c>
      <c r="W1950" s="527"/>
      <c r="X1950" s="524" t="s">
        <v>2971</v>
      </c>
      <c r="Y1950" s="527" t="s">
        <v>5491</v>
      </c>
      <c r="Z1950" s="528"/>
      <c r="AA1950" s="528" t="s">
        <v>1029</v>
      </c>
      <c r="AB1950" s="528"/>
      <c r="AC1950" s="528"/>
      <c r="AD1950" s="528"/>
      <c r="AE1950" s="528"/>
      <c r="AF1950" s="528"/>
      <c r="AG1950" s="528"/>
      <c r="AH1950" s="528"/>
      <c r="AI1950" s="529" t="s">
        <v>2054</v>
      </c>
      <c r="AJ1950" s="529" t="s">
        <v>2054</v>
      </c>
      <c r="AK1950" s="523" t="s">
        <v>5489</v>
      </c>
      <c r="AL1950" s="523" t="s">
        <v>5629</v>
      </c>
    </row>
    <row r="1951" spans="1:38" ht="33">
      <c r="A1951" s="518" t="str">
        <f t="shared" si="30"/>
        <v>A05ZZ200-00123 Cladding Work - Sandwich Panel Stainless Steel Sheet Sandwich Panel, Fire Protective Rating: N/A   Glass Wool (Fiberglass) for Wall w/ Accessories, Flashing  100mm≤THK&lt;150mm</v>
      </c>
      <c r="B1951" s="523" t="s">
        <v>5630</v>
      </c>
      <c r="C1951" s="523"/>
      <c r="D1951" s="524" t="s">
        <v>5464</v>
      </c>
      <c r="E1951" s="525" t="s">
        <v>5465</v>
      </c>
      <c r="F1951" s="524" t="s">
        <v>1918</v>
      </c>
      <c r="G1951" s="526" t="s">
        <v>1919</v>
      </c>
      <c r="H1951" s="524" t="s">
        <v>5483</v>
      </c>
      <c r="I1951" s="525" t="s">
        <v>5484</v>
      </c>
      <c r="J1951" s="524" t="s">
        <v>5599</v>
      </c>
      <c r="K1951" s="527" t="s">
        <v>5600</v>
      </c>
      <c r="L1951" s="524" t="s">
        <v>1924</v>
      </c>
      <c r="M1951" s="527"/>
      <c r="N1951" s="524" t="s">
        <v>1924</v>
      </c>
      <c r="O1951" s="527"/>
      <c r="P1951" s="524" t="s">
        <v>1936</v>
      </c>
      <c r="Q1951" s="527" t="s">
        <v>4657</v>
      </c>
      <c r="R1951" s="524" t="s">
        <v>1954</v>
      </c>
      <c r="S1951" s="527" t="s">
        <v>5470</v>
      </c>
      <c r="T1951" s="524" t="s">
        <v>2688</v>
      </c>
      <c r="U1951" s="527" t="s">
        <v>5471</v>
      </c>
      <c r="V1951" s="524" t="s">
        <v>1924</v>
      </c>
      <c r="W1951" s="527"/>
      <c r="X1951" s="524" t="s">
        <v>2076</v>
      </c>
      <c r="Y1951" s="527" t="s">
        <v>5493</v>
      </c>
      <c r="Z1951" s="528"/>
      <c r="AA1951" s="528" t="s">
        <v>1029</v>
      </c>
      <c r="AB1951" s="528"/>
      <c r="AC1951" s="528"/>
      <c r="AD1951" s="528"/>
      <c r="AE1951" s="528"/>
      <c r="AF1951" s="528"/>
      <c r="AG1951" s="528"/>
      <c r="AH1951" s="528"/>
      <c r="AI1951" s="529" t="s">
        <v>2054</v>
      </c>
      <c r="AJ1951" s="529" t="s">
        <v>2054</v>
      </c>
      <c r="AK1951" s="523" t="s">
        <v>5489</v>
      </c>
      <c r="AL1951" s="523" t="s">
        <v>5630</v>
      </c>
    </row>
    <row r="1952" spans="1:38" ht="33">
      <c r="A1952" s="518" t="str">
        <f t="shared" si="30"/>
        <v>A05ZZ200-00124 Cladding Work - Sandwich Panel Stainless Steel Sheet Sandwich Panel, Fire Protective Rating: N/A   Glass Wool (Fiberglass) for Wall w/ Accessories, Flashing  150mm≤THK</v>
      </c>
      <c r="B1952" s="523" t="s">
        <v>5631</v>
      </c>
      <c r="C1952" s="523"/>
      <c r="D1952" s="524" t="s">
        <v>5464</v>
      </c>
      <c r="E1952" s="525" t="s">
        <v>5465</v>
      </c>
      <c r="F1952" s="524" t="s">
        <v>1918</v>
      </c>
      <c r="G1952" s="526" t="s">
        <v>1919</v>
      </c>
      <c r="H1952" s="524" t="s">
        <v>5483</v>
      </c>
      <c r="I1952" s="525" t="s">
        <v>5484</v>
      </c>
      <c r="J1952" s="524" t="s">
        <v>5599</v>
      </c>
      <c r="K1952" s="527" t="s">
        <v>5600</v>
      </c>
      <c r="L1952" s="524" t="s">
        <v>1924</v>
      </c>
      <c r="M1952" s="527"/>
      <c r="N1952" s="524" t="s">
        <v>1924</v>
      </c>
      <c r="O1952" s="527"/>
      <c r="P1952" s="524" t="s">
        <v>1936</v>
      </c>
      <c r="Q1952" s="527" t="s">
        <v>4657</v>
      </c>
      <c r="R1952" s="524" t="s">
        <v>1954</v>
      </c>
      <c r="S1952" s="527" t="s">
        <v>5470</v>
      </c>
      <c r="T1952" s="524" t="s">
        <v>2688</v>
      </c>
      <c r="U1952" s="527" t="s">
        <v>5471</v>
      </c>
      <c r="V1952" s="524" t="s">
        <v>1924</v>
      </c>
      <c r="W1952" s="527"/>
      <c r="X1952" s="524" t="s">
        <v>2981</v>
      </c>
      <c r="Y1952" s="527" t="s">
        <v>5495</v>
      </c>
      <c r="Z1952" s="528"/>
      <c r="AA1952" s="528" t="s">
        <v>1029</v>
      </c>
      <c r="AB1952" s="528"/>
      <c r="AC1952" s="528"/>
      <c r="AD1952" s="528"/>
      <c r="AE1952" s="528"/>
      <c r="AF1952" s="528"/>
      <c r="AG1952" s="528"/>
      <c r="AH1952" s="528"/>
      <c r="AI1952" s="529" t="s">
        <v>2054</v>
      </c>
      <c r="AJ1952" s="529" t="s">
        <v>2054</v>
      </c>
      <c r="AK1952" s="523" t="s">
        <v>5489</v>
      </c>
      <c r="AL1952" s="523" t="s">
        <v>5631</v>
      </c>
    </row>
    <row r="1953" spans="1:38" ht="33">
      <c r="A1953" s="518" t="str">
        <f t="shared" si="30"/>
        <v>A05ZZ200-00125 Cladding Work - Sandwich Panel Stainless Steel Sheet Sandwich Panel, Fire Protective Rating: N/A   Glass Wool (Fiberglass) for Roof w/ Accessories, Flashing  50mm≤THK&lt;70mm</v>
      </c>
      <c r="B1953" s="523" t="s">
        <v>5632</v>
      </c>
      <c r="C1953" s="523"/>
      <c r="D1953" s="524" t="s">
        <v>5464</v>
      </c>
      <c r="E1953" s="525" t="s">
        <v>5465</v>
      </c>
      <c r="F1953" s="524" t="s">
        <v>1918</v>
      </c>
      <c r="G1953" s="526" t="s">
        <v>1919</v>
      </c>
      <c r="H1953" s="524" t="s">
        <v>5483</v>
      </c>
      <c r="I1953" s="525" t="s">
        <v>5484</v>
      </c>
      <c r="J1953" s="524" t="s">
        <v>5599</v>
      </c>
      <c r="K1953" s="527" t="s">
        <v>5600</v>
      </c>
      <c r="L1953" s="524" t="s">
        <v>1924</v>
      </c>
      <c r="M1953" s="527"/>
      <c r="N1953" s="524" t="s">
        <v>1924</v>
      </c>
      <c r="O1953" s="527"/>
      <c r="P1953" s="524" t="s">
        <v>1936</v>
      </c>
      <c r="Q1953" s="527" t="s">
        <v>4657</v>
      </c>
      <c r="R1953" s="524" t="s">
        <v>2103</v>
      </c>
      <c r="S1953" s="527" t="s">
        <v>5238</v>
      </c>
      <c r="T1953" s="524" t="s">
        <v>2688</v>
      </c>
      <c r="U1953" s="527" t="s">
        <v>5471</v>
      </c>
      <c r="V1953" s="524" t="s">
        <v>1924</v>
      </c>
      <c r="W1953" s="527"/>
      <c r="X1953" s="524" t="s">
        <v>2958</v>
      </c>
      <c r="Y1953" s="527" t="s">
        <v>5488</v>
      </c>
      <c r="Z1953" s="528"/>
      <c r="AA1953" s="528" t="s">
        <v>1029</v>
      </c>
      <c r="AB1953" s="528"/>
      <c r="AC1953" s="528"/>
      <c r="AD1953" s="528"/>
      <c r="AE1953" s="528"/>
      <c r="AF1953" s="528"/>
      <c r="AG1953" s="528"/>
      <c r="AH1953" s="528"/>
      <c r="AI1953" s="529" t="s">
        <v>2054</v>
      </c>
      <c r="AJ1953" s="529" t="s">
        <v>2054</v>
      </c>
      <c r="AK1953" s="523" t="s">
        <v>5489</v>
      </c>
      <c r="AL1953" s="523" t="s">
        <v>5632</v>
      </c>
    </row>
    <row r="1954" spans="1:38" ht="33">
      <c r="A1954" s="518" t="str">
        <f t="shared" si="30"/>
        <v>A05ZZ200-00126 Cladding Work - Sandwich Panel Stainless Steel Sheet Sandwich Panel, Fire Protective Rating: N/A   Glass Wool (Fiberglass) for Roof w/ Accessories, Flashing  70mm≤THK&lt;100mm</v>
      </c>
      <c r="B1954" s="523" t="s">
        <v>5633</v>
      </c>
      <c r="C1954" s="523"/>
      <c r="D1954" s="524" t="s">
        <v>5464</v>
      </c>
      <c r="E1954" s="525" t="s">
        <v>5465</v>
      </c>
      <c r="F1954" s="524" t="s">
        <v>1918</v>
      </c>
      <c r="G1954" s="526" t="s">
        <v>1919</v>
      </c>
      <c r="H1954" s="524" t="s">
        <v>5483</v>
      </c>
      <c r="I1954" s="525" t="s">
        <v>5484</v>
      </c>
      <c r="J1954" s="524" t="s">
        <v>5599</v>
      </c>
      <c r="K1954" s="527" t="s">
        <v>5600</v>
      </c>
      <c r="L1954" s="524" t="s">
        <v>1924</v>
      </c>
      <c r="M1954" s="527"/>
      <c r="N1954" s="524" t="s">
        <v>1924</v>
      </c>
      <c r="O1954" s="527"/>
      <c r="P1954" s="524" t="s">
        <v>1936</v>
      </c>
      <c r="Q1954" s="527" t="s">
        <v>4657</v>
      </c>
      <c r="R1954" s="524" t="s">
        <v>2103</v>
      </c>
      <c r="S1954" s="527" t="s">
        <v>5238</v>
      </c>
      <c r="T1954" s="524" t="s">
        <v>2688</v>
      </c>
      <c r="U1954" s="527" t="s">
        <v>5471</v>
      </c>
      <c r="V1954" s="524" t="s">
        <v>1924</v>
      </c>
      <c r="W1954" s="527"/>
      <c r="X1954" s="524" t="s">
        <v>2971</v>
      </c>
      <c r="Y1954" s="527" t="s">
        <v>5491</v>
      </c>
      <c r="Z1954" s="528"/>
      <c r="AA1954" s="528" t="s">
        <v>1029</v>
      </c>
      <c r="AB1954" s="528"/>
      <c r="AC1954" s="528"/>
      <c r="AD1954" s="528"/>
      <c r="AE1954" s="528"/>
      <c r="AF1954" s="528"/>
      <c r="AG1954" s="528"/>
      <c r="AH1954" s="528"/>
      <c r="AI1954" s="529" t="s">
        <v>2054</v>
      </c>
      <c r="AJ1954" s="529" t="s">
        <v>2054</v>
      </c>
      <c r="AK1954" s="523" t="s">
        <v>5489</v>
      </c>
      <c r="AL1954" s="523" t="s">
        <v>5633</v>
      </c>
    </row>
    <row r="1955" spans="1:38" ht="33">
      <c r="A1955" s="518" t="str">
        <f t="shared" si="30"/>
        <v>A05ZZ200-00127 Cladding Work - Sandwich Panel Stainless Steel Sheet Sandwich Panel, Fire Protective Rating: N/A   Glass Wool (Fiberglass) for Roof w/ Accessories, Flashing  100mm≤THK&lt;150mm</v>
      </c>
      <c r="B1955" s="523" t="s">
        <v>5634</v>
      </c>
      <c r="C1955" s="523"/>
      <c r="D1955" s="524" t="s">
        <v>5464</v>
      </c>
      <c r="E1955" s="525" t="s">
        <v>5465</v>
      </c>
      <c r="F1955" s="524" t="s">
        <v>1918</v>
      </c>
      <c r="G1955" s="526" t="s">
        <v>1919</v>
      </c>
      <c r="H1955" s="524" t="s">
        <v>5483</v>
      </c>
      <c r="I1955" s="525" t="s">
        <v>5484</v>
      </c>
      <c r="J1955" s="524" t="s">
        <v>5599</v>
      </c>
      <c r="K1955" s="527" t="s">
        <v>5600</v>
      </c>
      <c r="L1955" s="524" t="s">
        <v>1924</v>
      </c>
      <c r="M1955" s="527"/>
      <c r="N1955" s="524" t="s">
        <v>1924</v>
      </c>
      <c r="O1955" s="527"/>
      <c r="P1955" s="524" t="s">
        <v>1936</v>
      </c>
      <c r="Q1955" s="527" t="s">
        <v>4657</v>
      </c>
      <c r="R1955" s="524" t="s">
        <v>2103</v>
      </c>
      <c r="S1955" s="527" t="s">
        <v>5238</v>
      </c>
      <c r="T1955" s="524" t="s">
        <v>2688</v>
      </c>
      <c r="U1955" s="527" t="s">
        <v>5471</v>
      </c>
      <c r="V1955" s="524" t="s">
        <v>1924</v>
      </c>
      <c r="W1955" s="527"/>
      <c r="X1955" s="524" t="s">
        <v>2076</v>
      </c>
      <c r="Y1955" s="527" t="s">
        <v>5493</v>
      </c>
      <c r="Z1955" s="528"/>
      <c r="AA1955" s="528" t="s">
        <v>1029</v>
      </c>
      <c r="AB1955" s="528"/>
      <c r="AC1955" s="528"/>
      <c r="AD1955" s="528"/>
      <c r="AE1955" s="528"/>
      <c r="AF1955" s="528"/>
      <c r="AG1955" s="528"/>
      <c r="AH1955" s="528"/>
      <c r="AI1955" s="529" t="s">
        <v>2054</v>
      </c>
      <c r="AJ1955" s="529" t="s">
        <v>2054</v>
      </c>
      <c r="AK1955" s="523" t="s">
        <v>5489</v>
      </c>
      <c r="AL1955" s="523" t="s">
        <v>5634</v>
      </c>
    </row>
    <row r="1956" spans="1:38" ht="33">
      <c r="A1956" s="518" t="str">
        <f t="shared" si="30"/>
        <v>A05ZZ200-00128 Cladding Work - Sandwich Panel Stainless Steel Sheet Sandwich Panel, Fire Protective Rating: N/A   Glass Wool (Fiberglass) for Roof w/ Accessories, Flashing  150mm≤THK</v>
      </c>
      <c r="B1956" s="523" t="s">
        <v>5635</v>
      </c>
      <c r="C1956" s="523"/>
      <c r="D1956" s="524" t="s">
        <v>5464</v>
      </c>
      <c r="E1956" s="525" t="s">
        <v>5465</v>
      </c>
      <c r="F1956" s="524" t="s">
        <v>1918</v>
      </c>
      <c r="G1956" s="526" t="s">
        <v>1919</v>
      </c>
      <c r="H1956" s="524" t="s">
        <v>5483</v>
      </c>
      <c r="I1956" s="525" t="s">
        <v>5484</v>
      </c>
      <c r="J1956" s="524" t="s">
        <v>5599</v>
      </c>
      <c r="K1956" s="527" t="s">
        <v>5600</v>
      </c>
      <c r="L1956" s="524" t="s">
        <v>1924</v>
      </c>
      <c r="M1956" s="527"/>
      <c r="N1956" s="524" t="s">
        <v>1924</v>
      </c>
      <c r="O1956" s="527"/>
      <c r="P1956" s="524" t="s">
        <v>1936</v>
      </c>
      <c r="Q1956" s="527" t="s">
        <v>4657</v>
      </c>
      <c r="R1956" s="524" t="s">
        <v>2103</v>
      </c>
      <c r="S1956" s="527" t="s">
        <v>5238</v>
      </c>
      <c r="T1956" s="524" t="s">
        <v>2688</v>
      </c>
      <c r="U1956" s="527" t="s">
        <v>5471</v>
      </c>
      <c r="V1956" s="524" t="s">
        <v>1924</v>
      </c>
      <c r="W1956" s="527"/>
      <c r="X1956" s="524" t="s">
        <v>2981</v>
      </c>
      <c r="Y1956" s="527" t="s">
        <v>5495</v>
      </c>
      <c r="Z1956" s="528"/>
      <c r="AA1956" s="528" t="s">
        <v>1029</v>
      </c>
      <c r="AB1956" s="528"/>
      <c r="AC1956" s="528"/>
      <c r="AD1956" s="528"/>
      <c r="AE1956" s="528"/>
      <c r="AF1956" s="528"/>
      <c r="AG1956" s="528"/>
      <c r="AH1956" s="528"/>
      <c r="AI1956" s="529" t="s">
        <v>2054</v>
      </c>
      <c r="AJ1956" s="529" t="s">
        <v>2054</v>
      </c>
      <c r="AK1956" s="523" t="s">
        <v>5489</v>
      </c>
      <c r="AL1956" s="523" t="s">
        <v>5635</v>
      </c>
    </row>
    <row r="1957" spans="1:38" ht="33">
      <c r="A1957" s="518" t="str">
        <f t="shared" si="30"/>
        <v>A05ZZ200-00129 Cladding Work - Sandwich Panel Stainless Steel Sheet Sandwich Panel, Fire Protective Rating: 1-hr   Glass Wool (Fiberglass) for Wall w/ Accessories, Flashing  50mm≤THK&lt;70mm</v>
      </c>
      <c r="B1957" s="523" t="s">
        <v>5636</v>
      </c>
      <c r="C1957" s="523"/>
      <c r="D1957" s="524" t="s">
        <v>5464</v>
      </c>
      <c r="E1957" s="525" t="s">
        <v>5465</v>
      </c>
      <c r="F1957" s="524" t="s">
        <v>1918</v>
      </c>
      <c r="G1957" s="526" t="s">
        <v>1919</v>
      </c>
      <c r="H1957" s="524" t="s">
        <v>5483</v>
      </c>
      <c r="I1957" s="525" t="s">
        <v>5484</v>
      </c>
      <c r="J1957" s="524" t="s">
        <v>5609</v>
      </c>
      <c r="K1957" s="527" t="s">
        <v>5610</v>
      </c>
      <c r="L1957" s="524" t="s">
        <v>1924</v>
      </c>
      <c r="M1957" s="527"/>
      <c r="N1957" s="524" t="s">
        <v>1924</v>
      </c>
      <c r="O1957" s="527"/>
      <c r="P1957" s="524" t="s">
        <v>1936</v>
      </c>
      <c r="Q1957" s="527" t="s">
        <v>4657</v>
      </c>
      <c r="R1957" s="524" t="s">
        <v>1954</v>
      </c>
      <c r="S1957" s="527" t="s">
        <v>5470</v>
      </c>
      <c r="T1957" s="524" t="s">
        <v>2688</v>
      </c>
      <c r="U1957" s="527" t="s">
        <v>5471</v>
      </c>
      <c r="V1957" s="524" t="s">
        <v>1924</v>
      </c>
      <c r="W1957" s="527"/>
      <c r="X1957" s="524" t="s">
        <v>2958</v>
      </c>
      <c r="Y1957" s="527" t="s">
        <v>5488</v>
      </c>
      <c r="Z1957" s="528"/>
      <c r="AA1957" s="528" t="s">
        <v>1029</v>
      </c>
      <c r="AB1957" s="528"/>
      <c r="AC1957" s="528"/>
      <c r="AD1957" s="528"/>
      <c r="AE1957" s="528"/>
      <c r="AF1957" s="528"/>
      <c r="AG1957" s="528"/>
      <c r="AH1957" s="528"/>
      <c r="AI1957" s="529" t="s">
        <v>2054</v>
      </c>
      <c r="AJ1957" s="529" t="s">
        <v>2054</v>
      </c>
      <c r="AK1957" s="523" t="s">
        <v>5489</v>
      </c>
      <c r="AL1957" s="523" t="s">
        <v>5636</v>
      </c>
    </row>
    <row r="1958" spans="1:38" ht="33">
      <c r="A1958" s="518" t="str">
        <f t="shared" si="30"/>
        <v>A05ZZ200-00130 Cladding Work - Sandwich Panel Stainless Steel Sheet Sandwich Panel, Fire Protective Rating: 1-hr   Glass Wool (Fiberglass) for Wall w/ Accessories, Flashing  70mm≤THK&lt;100mm</v>
      </c>
      <c r="B1958" s="523" t="s">
        <v>5637</v>
      </c>
      <c r="C1958" s="523"/>
      <c r="D1958" s="524" t="s">
        <v>5464</v>
      </c>
      <c r="E1958" s="525" t="s">
        <v>5465</v>
      </c>
      <c r="F1958" s="524" t="s">
        <v>1918</v>
      </c>
      <c r="G1958" s="526" t="s">
        <v>1919</v>
      </c>
      <c r="H1958" s="524" t="s">
        <v>5483</v>
      </c>
      <c r="I1958" s="525" t="s">
        <v>5484</v>
      </c>
      <c r="J1958" s="524" t="s">
        <v>5609</v>
      </c>
      <c r="K1958" s="527" t="s">
        <v>5610</v>
      </c>
      <c r="L1958" s="524" t="s">
        <v>1924</v>
      </c>
      <c r="M1958" s="527"/>
      <c r="N1958" s="524" t="s">
        <v>1924</v>
      </c>
      <c r="O1958" s="527"/>
      <c r="P1958" s="524" t="s">
        <v>1936</v>
      </c>
      <c r="Q1958" s="527" t="s">
        <v>4657</v>
      </c>
      <c r="R1958" s="524" t="s">
        <v>1954</v>
      </c>
      <c r="S1958" s="527" t="s">
        <v>5470</v>
      </c>
      <c r="T1958" s="524" t="s">
        <v>2688</v>
      </c>
      <c r="U1958" s="527" t="s">
        <v>5471</v>
      </c>
      <c r="V1958" s="524" t="s">
        <v>1924</v>
      </c>
      <c r="W1958" s="527"/>
      <c r="X1958" s="524" t="s">
        <v>2971</v>
      </c>
      <c r="Y1958" s="527" t="s">
        <v>5491</v>
      </c>
      <c r="Z1958" s="528"/>
      <c r="AA1958" s="528" t="s">
        <v>1029</v>
      </c>
      <c r="AB1958" s="528"/>
      <c r="AC1958" s="528"/>
      <c r="AD1958" s="528"/>
      <c r="AE1958" s="528"/>
      <c r="AF1958" s="528"/>
      <c r="AG1958" s="528"/>
      <c r="AH1958" s="528"/>
      <c r="AI1958" s="529" t="s">
        <v>2054</v>
      </c>
      <c r="AJ1958" s="529" t="s">
        <v>2054</v>
      </c>
      <c r="AK1958" s="523" t="s">
        <v>5489</v>
      </c>
      <c r="AL1958" s="523" t="s">
        <v>5637</v>
      </c>
    </row>
    <row r="1959" spans="1:38" ht="33">
      <c r="A1959" s="518" t="str">
        <f t="shared" si="30"/>
        <v>A05ZZ200-00131 Cladding Work - Sandwich Panel Stainless Steel Sheet Sandwich Panel, Fire Protective Rating: 1-hr   Glass Wool (Fiberglass) for Wall w/ Accessories, Flashing  100mm≤THK&lt;150mm</v>
      </c>
      <c r="B1959" s="523" t="s">
        <v>5638</v>
      </c>
      <c r="C1959" s="523"/>
      <c r="D1959" s="524" t="s">
        <v>5464</v>
      </c>
      <c r="E1959" s="525" t="s">
        <v>5465</v>
      </c>
      <c r="F1959" s="524" t="s">
        <v>1918</v>
      </c>
      <c r="G1959" s="526" t="s">
        <v>1919</v>
      </c>
      <c r="H1959" s="524" t="s">
        <v>5483</v>
      </c>
      <c r="I1959" s="525" t="s">
        <v>5484</v>
      </c>
      <c r="J1959" s="524" t="s">
        <v>5609</v>
      </c>
      <c r="K1959" s="527" t="s">
        <v>5610</v>
      </c>
      <c r="L1959" s="524" t="s">
        <v>1924</v>
      </c>
      <c r="M1959" s="527"/>
      <c r="N1959" s="524" t="s">
        <v>1924</v>
      </c>
      <c r="O1959" s="527"/>
      <c r="P1959" s="524" t="s">
        <v>1936</v>
      </c>
      <c r="Q1959" s="527" t="s">
        <v>4657</v>
      </c>
      <c r="R1959" s="524" t="s">
        <v>1954</v>
      </c>
      <c r="S1959" s="527" t="s">
        <v>5470</v>
      </c>
      <c r="T1959" s="524" t="s">
        <v>2688</v>
      </c>
      <c r="U1959" s="527" t="s">
        <v>5471</v>
      </c>
      <c r="V1959" s="524" t="s">
        <v>1924</v>
      </c>
      <c r="W1959" s="527"/>
      <c r="X1959" s="524" t="s">
        <v>2076</v>
      </c>
      <c r="Y1959" s="527" t="s">
        <v>5493</v>
      </c>
      <c r="Z1959" s="528"/>
      <c r="AA1959" s="528" t="s">
        <v>1029</v>
      </c>
      <c r="AB1959" s="528"/>
      <c r="AC1959" s="528"/>
      <c r="AD1959" s="528"/>
      <c r="AE1959" s="528"/>
      <c r="AF1959" s="528"/>
      <c r="AG1959" s="528"/>
      <c r="AH1959" s="528"/>
      <c r="AI1959" s="529" t="s">
        <v>2054</v>
      </c>
      <c r="AJ1959" s="529" t="s">
        <v>2054</v>
      </c>
      <c r="AK1959" s="523" t="s">
        <v>5489</v>
      </c>
      <c r="AL1959" s="523" t="s">
        <v>5638</v>
      </c>
    </row>
    <row r="1960" spans="1:38" ht="33">
      <c r="A1960" s="518" t="str">
        <f t="shared" si="30"/>
        <v>A05ZZ200-00132 Cladding Work - Sandwich Panel Stainless Steel Sheet Sandwich Panel, Fire Protective Rating: 1-hr   Glass Wool (Fiberglass) for Wall w/ Accessories, Flashing  150mm≤THK</v>
      </c>
      <c r="B1960" s="523" t="s">
        <v>5639</v>
      </c>
      <c r="C1960" s="523"/>
      <c r="D1960" s="524" t="s">
        <v>5464</v>
      </c>
      <c r="E1960" s="525" t="s">
        <v>5465</v>
      </c>
      <c r="F1960" s="524" t="s">
        <v>1918</v>
      </c>
      <c r="G1960" s="526" t="s">
        <v>1919</v>
      </c>
      <c r="H1960" s="524" t="s">
        <v>5483</v>
      </c>
      <c r="I1960" s="525" t="s">
        <v>5484</v>
      </c>
      <c r="J1960" s="524" t="s">
        <v>5609</v>
      </c>
      <c r="K1960" s="527" t="s">
        <v>5610</v>
      </c>
      <c r="L1960" s="524" t="s">
        <v>1924</v>
      </c>
      <c r="M1960" s="527"/>
      <c r="N1960" s="524" t="s">
        <v>1924</v>
      </c>
      <c r="O1960" s="527"/>
      <c r="P1960" s="524" t="s">
        <v>1936</v>
      </c>
      <c r="Q1960" s="527" t="s">
        <v>4657</v>
      </c>
      <c r="R1960" s="524" t="s">
        <v>1954</v>
      </c>
      <c r="S1960" s="527" t="s">
        <v>5470</v>
      </c>
      <c r="T1960" s="524" t="s">
        <v>2688</v>
      </c>
      <c r="U1960" s="527" t="s">
        <v>5471</v>
      </c>
      <c r="V1960" s="524" t="s">
        <v>1924</v>
      </c>
      <c r="W1960" s="527"/>
      <c r="X1960" s="524" t="s">
        <v>2981</v>
      </c>
      <c r="Y1960" s="527" t="s">
        <v>5495</v>
      </c>
      <c r="Z1960" s="528"/>
      <c r="AA1960" s="528" t="s">
        <v>1029</v>
      </c>
      <c r="AB1960" s="528"/>
      <c r="AC1960" s="528"/>
      <c r="AD1960" s="528"/>
      <c r="AE1960" s="528"/>
      <c r="AF1960" s="528"/>
      <c r="AG1960" s="528"/>
      <c r="AH1960" s="528"/>
      <c r="AI1960" s="529" t="s">
        <v>2054</v>
      </c>
      <c r="AJ1960" s="529" t="s">
        <v>2054</v>
      </c>
      <c r="AK1960" s="523" t="s">
        <v>5489</v>
      </c>
      <c r="AL1960" s="523" t="s">
        <v>5639</v>
      </c>
    </row>
    <row r="1961" spans="1:38" ht="33">
      <c r="A1961" s="518" t="str">
        <f t="shared" si="30"/>
        <v>A05ZZ200-00133 Cladding Work - Sandwich Panel Stainless Steel Sheet Sandwich Panel, Fire Protective Rating: 1-hr   Glass Wool (Fiberglass) for Roof w/ Accessories, Flashing  50mm≤THK&lt;70mm</v>
      </c>
      <c r="B1961" s="523" t="s">
        <v>5640</v>
      </c>
      <c r="C1961" s="523"/>
      <c r="D1961" s="524" t="s">
        <v>5464</v>
      </c>
      <c r="E1961" s="525" t="s">
        <v>5465</v>
      </c>
      <c r="F1961" s="524" t="s">
        <v>1918</v>
      </c>
      <c r="G1961" s="526" t="s">
        <v>1919</v>
      </c>
      <c r="H1961" s="524" t="s">
        <v>5483</v>
      </c>
      <c r="I1961" s="525" t="s">
        <v>5484</v>
      </c>
      <c r="J1961" s="524" t="s">
        <v>5609</v>
      </c>
      <c r="K1961" s="527" t="s">
        <v>5610</v>
      </c>
      <c r="L1961" s="524" t="s">
        <v>1924</v>
      </c>
      <c r="M1961" s="527"/>
      <c r="N1961" s="524" t="s">
        <v>1924</v>
      </c>
      <c r="O1961" s="527"/>
      <c r="P1961" s="524" t="s">
        <v>1936</v>
      </c>
      <c r="Q1961" s="527" t="s">
        <v>4657</v>
      </c>
      <c r="R1961" s="524" t="s">
        <v>2103</v>
      </c>
      <c r="S1961" s="527" t="s">
        <v>5238</v>
      </c>
      <c r="T1961" s="524" t="s">
        <v>2688</v>
      </c>
      <c r="U1961" s="527" t="s">
        <v>5471</v>
      </c>
      <c r="V1961" s="524" t="s">
        <v>1924</v>
      </c>
      <c r="W1961" s="527"/>
      <c r="X1961" s="524" t="s">
        <v>2958</v>
      </c>
      <c r="Y1961" s="527" t="s">
        <v>5488</v>
      </c>
      <c r="Z1961" s="528"/>
      <c r="AA1961" s="528" t="s">
        <v>1029</v>
      </c>
      <c r="AB1961" s="528"/>
      <c r="AC1961" s="528"/>
      <c r="AD1961" s="528"/>
      <c r="AE1961" s="528"/>
      <c r="AF1961" s="528"/>
      <c r="AG1961" s="528"/>
      <c r="AH1961" s="528"/>
      <c r="AI1961" s="529" t="s">
        <v>2054</v>
      </c>
      <c r="AJ1961" s="529" t="s">
        <v>2054</v>
      </c>
      <c r="AK1961" s="523" t="s">
        <v>5489</v>
      </c>
      <c r="AL1961" s="523" t="s">
        <v>5640</v>
      </c>
    </row>
    <row r="1962" spans="1:38" ht="33">
      <c r="A1962" s="518" t="str">
        <f t="shared" si="30"/>
        <v>A05ZZ200-00134 Cladding Work - Sandwich Panel Stainless Steel Sheet Sandwich Panel, Fire Protective Rating: 1-hr   Glass Wool (Fiberglass) for Roof w/ Accessories, Flashing  70mm≤THK&lt;100mm</v>
      </c>
      <c r="B1962" s="523" t="s">
        <v>5641</v>
      </c>
      <c r="C1962" s="523"/>
      <c r="D1962" s="524" t="s">
        <v>5464</v>
      </c>
      <c r="E1962" s="525" t="s">
        <v>5465</v>
      </c>
      <c r="F1962" s="524" t="s">
        <v>1918</v>
      </c>
      <c r="G1962" s="526" t="s">
        <v>1919</v>
      </c>
      <c r="H1962" s="524" t="s">
        <v>5483</v>
      </c>
      <c r="I1962" s="525" t="s">
        <v>5484</v>
      </c>
      <c r="J1962" s="524" t="s">
        <v>5609</v>
      </c>
      <c r="K1962" s="527" t="s">
        <v>5610</v>
      </c>
      <c r="L1962" s="524" t="s">
        <v>1924</v>
      </c>
      <c r="M1962" s="527"/>
      <c r="N1962" s="524" t="s">
        <v>1924</v>
      </c>
      <c r="O1962" s="527"/>
      <c r="P1962" s="524" t="s">
        <v>1936</v>
      </c>
      <c r="Q1962" s="527" t="s">
        <v>4657</v>
      </c>
      <c r="R1962" s="524" t="s">
        <v>2103</v>
      </c>
      <c r="S1962" s="527" t="s">
        <v>5238</v>
      </c>
      <c r="T1962" s="524" t="s">
        <v>2688</v>
      </c>
      <c r="U1962" s="527" t="s">
        <v>5471</v>
      </c>
      <c r="V1962" s="524" t="s">
        <v>1924</v>
      </c>
      <c r="W1962" s="527"/>
      <c r="X1962" s="524" t="s">
        <v>2971</v>
      </c>
      <c r="Y1962" s="527" t="s">
        <v>5491</v>
      </c>
      <c r="Z1962" s="528"/>
      <c r="AA1962" s="528" t="s">
        <v>1029</v>
      </c>
      <c r="AB1962" s="528"/>
      <c r="AC1962" s="528"/>
      <c r="AD1962" s="528"/>
      <c r="AE1962" s="528"/>
      <c r="AF1962" s="528"/>
      <c r="AG1962" s="528"/>
      <c r="AH1962" s="528"/>
      <c r="AI1962" s="529" t="s">
        <v>2054</v>
      </c>
      <c r="AJ1962" s="529" t="s">
        <v>2054</v>
      </c>
      <c r="AK1962" s="523" t="s">
        <v>5489</v>
      </c>
      <c r="AL1962" s="523" t="s">
        <v>5641</v>
      </c>
    </row>
    <row r="1963" spans="1:38" ht="33">
      <c r="A1963" s="518" t="str">
        <f t="shared" si="30"/>
        <v>A05ZZ200-00135 Cladding Work - Sandwich Panel Stainless Steel Sheet Sandwich Panel, Fire Protective Rating: 1-hr   Glass Wool (Fiberglass) for Roof w/ Accessories, Flashing  100mm≤THK&lt;150mm</v>
      </c>
      <c r="B1963" s="523" t="s">
        <v>5642</v>
      </c>
      <c r="C1963" s="523"/>
      <c r="D1963" s="524" t="s">
        <v>5464</v>
      </c>
      <c r="E1963" s="525" t="s">
        <v>5465</v>
      </c>
      <c r="F1963" s="524" t="s">
        <v>1918</v>
      </c>
      <c r="G1963" s="526" t="s">
        <v>1919</v>
      </c>
      <c r="H1963" s="524" t="s">
        <v>5483</v>
      </c>
      <c r="I1963" s="525" t="s">
        <v>5484</v>
      </c>
      <c r="J1963" s="524" t="s">
        <v>5609</v>
      </c>
      <c r="K1963" s="527" t="s">
        <v>5610</v>
      </c>
      <c r="L1963" s="524" t="s">
        <v>1924</v>
      </c>
      <c r="M1963" s="527"/>
      <c r="N1963" s="524" t="s">
        <v>1924</v>
      </c>
      <c r="O1963" s="527"/>
      <c r="P1963" s="524" t="s">
        <v>1936</v>
      </c>
      <c r="Q1963" s="527" t="s">
        <v>4657</v>
      </c>
      <c r="R1963" s="524" t="s">
        <v>2103</v>
      </c>
      <c r="S1963" s="527" t="s">
        <v>5238</v>
      </c>
      <c r="T1963" s="524" t="s">
        <v>2688</v>
      </c>
      <c r="U1963" s="527" t="s">
        <v>5471</v>
      </c>
      <c r="V1963" s="524" t="s">
        <v>1924</v>
      </c>
      <c r="W1963" s="527"/>
      <c r="X1963" s="524" t="s">
        <v>2076</v>
      </c>
      <c r="Y1963" s="527" t="s">
        <v>5493</v>
      </c>
      <c r="Z1963" s="528"/>
      <c r="AA1963" s="528" t="s">
        <v>1029</v>
      </c>
      <c r="AB1963" s="528"/>
      <c r="AC1963" s="528"/>
      <c r="AD1963" s="528"/>
      <c r="AE1963" s="528"/>
      <c r="AF1963" s="528"/>
      <c r="AG1963" s="528"/>
      <c r="AH1963" s="528"/>
      <c r="AI1963" s="529" t="s">
        <v>2054</v>
      </c>
      <c r="AJ1963" s="529" t="s">
        <v>2054</v>
      </c>
      <c r="AK1963" s="523" t="s">
        <v>5489</v>
      </c>
      <c r="AL1963" s="523" t="s">
        <v>5642</v>
      </c>
    </row>
    <row r="1964" spans="1:38" ht="33">
      <c r="A1964" s="518" t="str">
        <f t="shared" si="30"/>
        <v>A05ZZ200-00136 Cladding Work - Sandwich Panel Stainless Steel Sheet Sandwich Panel, Fire Protective Rating: 1-hr   Glass Wool (Fiberglass) for Roof w/ Accessories, Flashing  150mm≤THK</v>
      </c>
      <c r="B1964" s="523" t="s">
        <v>5643</v>
      </c>
      <c r="C1964" s="523"/>
      <c r="D1964" s="524" t="s">
        <v>5464</v>
      </c>
      <c r="E1964" s="525" t="s">
        <v>5465</v>
      </c>
      <c r="F1964" s="524" t="s">
        <v>1918</v>
      </c>
      <c r="G1964" s="526" t="s">
        <v>1919</v>
      </c>
      <c r="H1964" s="524" t="s">
        <v>5483</v>
      </c>
      <c r="I1964" s="525" t="s">
        <v>5484</v>
      </c>
      <c r="J1964" s="524" t="s">
        <v>5609</v>
      </c>
      <c r="K1964" s="527" t="s">
        <v>5610</v>
      </c>
      <c r="L1964" s="524" t="s">
        <v>1924</v>
      </c>
      <c r="M1964" s="527"/>
      <c r="N1964" s="524" t="s">
        <v>1924</v>
      </c>
      <c r="O1964" s="527"/>
      <c r="P1964" s="524" t="s">
        <v>1936</v>
      </c>
      <c r="Q1964" s="527" t="s">
        <v>4657</v>
      </c>
      <c r="R1964" s="524" t="s">
        <v>2103</v>
      </c>
      <c r="S1964" s="527" t="s">
        <v>5238</v>
      </c>
      <c r="T1964" s="524" t="s">
        <v>2688</v>
      </c>
      <c r="U1964" s="527" t="s">
        <v>5471</v>
      </c>
      <c r="V1964" s="524" t="s">
        <v>1924</v>
      </c>
      <c r="W1964" s="527"/>
      <c r="X1964" s="524" t="s">
        <v>2981</v>
      </c>
      <c r="Y1964" s="527" t="s">
        <v>5495</v>
      </c>
      <c r="Z1964" s="528"/>
      <c r="AA1964" s="528" t="s">
        <v>1029</v>
      </c>
      <c r="AB1964" s="528"/>
      <c r="AC1964" s="528"/>
      <c r="AD1964" s="528"/>
      <c r="AE1964" s="528"/>
      <c r="AF1964" s="528"/>
      <c r="AG1964" s="528"/>
      <c r="AH1964" s="528"/>
      <c r="AI1964" s="529" t="s">
        <v>2054</v>
      </c>
      <c r="AJ1964" s="529" t="s">
        <v>2054</v>
      </c>
      <c r="AK1964" s="523" t="s">
        <v>5489</v>
      </c>
      <c r="AL1964" s="523" t="s">
        <v>5643</v>
      </c>
    </row>
    <row r="1965" spans="1:38" ht="33">
      <c r="A1965" s="518" t="str">
        <f t="shared" si="30"/>
        <v>A05ZZ200-00137 Cladding Work - Sandwich Panel Stainless Steel Sheet Sandwich Panel, Fire Protective Rating: 2-hrs   Glass Wool (Fiberglass) for Wall w/ Accessories, Flashing  50mm≤THK&lt;70mm</v>
      </c>
      <c r="B1965" s="523" t="s">
        <v>5644</v>
      </c>
      <c r="C1965" s="523"/>
      <c r="D1965" s="524" t="s">
        <v>5464</v>
      </c>
      <c r="E1965" s="525" t="s">
        <v>5465</v>
      </c>
      <c r="F1965" s="524" t="s">
        <v>1918</v>
      </c>
      <c r="G1965" s="526" t="s">
        <v>1919</v>
      </c>
      <c r="H1965" s="524" t="s">
        <v>5483</v>
      </c>
      <c r="I1965" s="525" t="s">
        <v>5484</v>
      </c>
      <c r="J1965" s="524" t="s">
        <v>5619</v>
      </c>
      <c r="K1965" s="527" t="s">
        <v>5620</v>
      </c>
      <c r="L1965" s="524" t="s">
        <v>1924</v>
      </c>
      <c r="M1965" s="527"/>
      <c r="N1965" s="524" t="s">
        <v>1924</v>
      </c>
      <c r="O1965" s="527"/>
      <c r="P1965" s="524" t="s">
        <v>1936</v>
      </c>
      <c r="Q1965" s="527" t="s">
        <v>4657</v>
      </c>
      <c r="R1965" s="524" t="s">
        <v>1954</v>
      </c>
      <c r="S1965" s="527" t="s">
        <v>5470</v>
      </c>
      <c r="T1965" s="524" t="s">
        <v>2688</v>
      </c>
      <c r="U1965" s="527" t="s">
        <v>5471</v>
      </c>
      <c r="V1965" s="524" t="s">
        <v>1924</v>
      </c>
      <c r="W1965" s="527"/>
      <c r="X1965" s="524" t="s">
        <v>2958</v>
      </c>
      <c r="Y1965" s="527" t="s">
        <v>5488</v>
      </c>
      <c r="Z1965" s="528"/>
      <c r="AA1965" s="528" t="s">
        <v>1029</v>
      </c>
      <c r="AB1965" s="528"/>
      <c r="AC1965" s="528"/>
      <c r="AD1965" s="528"/>
      <c r="AE1965" s="528"/>
      <c r="AF1965" s="528"/>
      <c r="AG1965" s="528"/>
      <c r="AH1965" s="528"/>
      <c r="AI1965" s="529" t="s">
        <v>2054</v>
      </c>
      <c r="AJ1965" s="529" t="s">
        <v>2054</v>
      </c>
      <c r="AK1965" s="523" t="s">
        <v>5489</v>
      </c>
      <c r="AL1965" s="523" t="s">
        <v>5644</v>
      </c>
    </row>
    <row r="1966" spans="1:38" ht="33">
      <c r="A1966" s="518" t="str">
        <f t="shared" si="30"/>
        <v>A05ZZ200-00138 Cladding Work - Sandwich Panel Stainless Steel Sheet Sandwich Panel, Fire Protective Rating: 2-hrs   Glass Wool (Fiberglass) for Wall w/ Accessories, Flashing  70mm≤THK&lt;100mm</v>
      </c>
      <c r="B1966" s="523" t="s">
        <v>5645</v>
      </c>
      <c r="C1966" s="523"/>
      <c r="D1966" s="524" t="s">
        <v>5464</v>
      </c>
      <c r="E1966" s="525" t="s">
        <v>5465</v>
      </c>
      <c r="F1966" s="524" t="s">
        <v>1918</v>
      </c>
      <c r="G1966" s="526" t="s">
        <v>1919</v>
      </c>
      <c r="H1966" s="524" t="s">
        <v>5483</v>
      </c>
      <c r="I1966" s="525" t="s">
        <v>5484</v>
      </c>
      <c r="J1966" s="524" t="s">
        <v>5619</v>
      </c>
      <c r="K1966" s="527" t="s">
        <v>5620</v>
      </c>
      <c r="L1966" s="524" t="s">
        <v>1924</v>
      </c>
      <c r="M1966" s="527"/>
      <c r="N1966" s="524" t="s">
        <v>1924</v>
      </c>
      <c r="O1966" s="527"/>
      <c r="P1966" s="524" t="s">
        <v>1936</v>
      </c>
      <c r="Q1966" s="527" t="s">
        <v>4657</v>
      </c>
      <c r="R1966" s="524" t="s">
        <v>1954</v>
      </c>
      <c r="S1966" s="527" t="s">
        <v>5470</v>
      </c>
      <c r="T1966" s="524" t="s">
        <v>2688</v>
      </c>
      <c r="U1966" s="527" t="s">
        <v>5471</v>
      </c>
      <c r="V1966" s="524" t="s">
        <v>1924</v>
      </c>
      <c r="W1966" s="527"/>
      <c r="X1966" s="524" t="s">
        <v>2971</v>
      </c>
      <c r="Y1966" s="527" t="s">
        <v>5491</v>
      </c>
      <c r="Z1966" s="528"/>
      <c r="AA1966" s="528" t="s">
        <v>1029</v>
      </c>
      <c r="AB1966" s="528"/>
      <c r="AC1966" s="528"/>
      <c r="AD1966" s="528"/>
      <c r="AE1966" s="528"/>
      <c r="AF1966" s="528"/>
      <c r="AG1966" s="528"/>
      <c r="AH1966" s="528"/>
      <c r="AI1966" s="529" t="s">
        <v>2054</v>
      </c>
      <c r="AJ1966" s="529" t="s">
        <v>2054</v>
      </c>
      <c r="AK1966" s="523" t="s">
        <v>5489</v>
      </c>
      <c r="AL1966" s="523" t="s">
        <v>5645</v>
      </c>
    </row>
    <row r="1967" spans="1:38" ht="33">
      <c r="A1967" s="518" t="str">
        <f t="shared" si="30"/>
        <v>A05ZZ200-00139 Cladding Work - Sandwich Panel Stainless Steel Sheet Sandwich Panel, Fire Protective Rating: 2-hrs   Glass Wool (Fiberglass) for Wall w/ Accessories, Flashing  100mm≤THK&lt;150mm</v>
      </c>
      <c r="B1967" s="523" t="s">
        <v>5646</v>
      </c>
      <c r="C1967" s="523"/>
      <c r="D1967" s="524" t="s">
        <v>5464</v>
      </c>
      <c r="E1967" s="525" t="s">
        <v>5465</v>
      </c>
      <c r="F1967" s="524" t="s">
        <v>1918</v>
      </c>
      <c r="G1967" s="526" t="s">
        <v>1919</v>
      </c>
      <c r="H1967" s="524" t="s">
        <v>5483</v>
      </c>
      <c r="I1967" s="525" t="s">
        <v>5484</v>
      </c>
      <c r="J1967" s="524" t="s">
        <v>5619</v>
      </c>
      <c r="K1967" s="527" t="s">
        <v>5620</v>
      </c>
      <c r="L1967" s="524" t="s">
        <v>1924</v>
      </c>
      <c r="M1967" s="527"/>
      <c r="N1967" s="524" t="s">
        <v>1924</v>
      </c>
      <c r="O1967" s="527"/>
      <c r="P1967" s="524" t="s">
        <v>1936</v>
      </c>
      <c r="Q1967" s="527" t="s">
        <v>4657</v>
      </c>
      <c r="R1967" s="524" t="s">
        <v>1954</v>
      </c>
      <c r="S1967" s="527" t="s">
        <v>5470</v>
      </c>
      <c r="T1967" s="524" t="s">
        <v>2688</v>
      </c>
      <c r="U1967" s="527" t="s">
        <v>5471</v>
      </c>
      <c r="V1967" s="524" t="s">
        <v>1924</v>
      </c>
      <c r="W1967" s="527"/>
      <c r="X1967" s="524" t="s">
        <v>2076</v>
      </c>
      <c r="Y1967" s="527" t="s">
        <v>5493</v>
      </c>
      <c r="Z1967" s="528"/>
      <c r="AA1967" s="528" t="s">
        <v>1029</v>
      </c>
      <c r="AB1967" s="528"/>
      <c r="AC1967" s="528"/>
      <c r="AD1967" s="528"/>
      <c r="AE1967" s="528"/>
      <c r="AF1967" s="528"/>
      <c r="AG1967" s="528"/>
      <c r="AH1967" s="528"/>
      <c r="AI1967" s="529" t="s">
        <v>2054</v>
      </c>
      <c r="AJ1967" s="529" t="s">
        <v>2054</v>
      </c>
      <c r="AK1967" s="523" t="s">
        <v>5489</v>
      </c>
      <c r="AL1967" s="523" t="s">
        <v>5646</v>
      </c>
    </row>
    <row r="1968" spans="1:38" ht="33">
      <c r="A1968" s="518" t="str">
        <f t="shared" si="30"/>
        <v>A05ZZ200-00140 Cladding Work - Sandwich Panel Stainless Steel Sheet Sandwich Panel, Fire Protective Rating: 2-hrs   Glass Wool (Fiberglass) for Wall w/ Accessories, Flashing  150mm≤THK</v>
      </c>
      <c r="B1968" s="523" t="s">
        <v>5647</v>
      </c>
      <c r="C1968" s="523"/>
      <c r="D1968" s="524" t="s">
        <v>5464</v>
      </c>
      <c r="E1968" s="525" t="s">
        <v>5465</v>
      </c>
      <c r="F1968" s="524" t="s">
        <v>1918</v>
      </c>
      <c r="G1968" s="526" t="s">
        <v>1919</v>
      </c>
      <c r="H1968" s="524" t="s">
        <v>5483</v>
      </c>
      <c r="I1968" s="525" t="s">
        <v>5484</v>
      </c>
      <c r="J1968" s="524" t="s">
        <v>5619</v>
      </c>
      <c r="K1968" s="527" t="s">
        <v>5620</v>
      </c>
      <c r="L1968" s="524" t="s">
        <v>1924</v>
      </c>
      <c r="M1968" s="527"/>
      <c r="N1968" s="524" t="s">
        <v>1924</v>
      </c>
      <c r="O1968" s="527"/>
      <c r="P1968" s="524" t="s">
        <v>1936</v>
      </c>
      <c r="Q1968" s="527" t="s">
        <v>4657</v>
      </c>
      <c r="R1968" s="524" t="s">
        <v>1954</v>
      </c>
      <c r="S1968" s="527" t="s">
        <v>5470</v>
      </c>
      <c r="T1968" s="524" t="s">
        <v>2688</v>
      </c>
      <c r="U1968" s="527" t="s">
        <v>5471</v>
      </c>
      <c r="V1968" s="524" t="s">
        <v>1924</v>
      </c>
      <c r="W1968" s="527"/>
      <c r="X1968" s="524" t="s">
        <v>2981</v>
      </c>
      <c r="Y1968" s="527" t="s">
        <v>5495</v>
      </c>
      <c r="Z1968" s="528"/>
      <c r="AA1968" s="528" t="s">
        <v>1029</v>
      </c>
      <c r="AB1968" s="528"/>
      <c r="AC1968" s="528"/>
      <c r="AD1968" s="528"/>
      <c r="AE1968" s="528"/>
      <c r="AF1968" s="528"/>
      <c r="AG1968" s="528"/>
      <c r="AH1968" s="528"/>
      <c r="AI1968" s="529" t="s">
        <v>2054</v>
      </c>
      <c r="AJ1968" s="529" t="s">
        <v>2054</v>
      </c>
      <c r="AK1968" s="523" t="s">
        <v>5489</v>
      </c>
      <c r="AL1968" s="523" t="s">
        <v>5647</v>
      </c>
    </row>
    <row r="1969" spans="1:38" ht="33">
      <c r="A1969" s="518" t="str">
        <f t="shared" si="30"/>
        <v>A05ZZ200-00141 Cladding Work - Sandwich Panel Stainless Steel Sheet Sandwich Panel, Fire Protective Rating: 2-hrs   Glass Wool (Fiberglass) for Roof w/ Accessories, Flashing  50mm≤THK&lt;70mm</v>
      </c>
      <c r="B1969" s="523" t="s">
        <v>5648</v>
      </c>
      <c r="C1969" s="523"/>
      <c r="D1969" s="524" t="s">
        <v>5464</v>
      </c>
      <c r="E1969" s="525" t="s">
        <v>5465</v>
      </c>
      <c r="F1969" s="524" t="s">
        <v>1918</v>
      </c>
      <c r="G1969" s="526" t="s">
        <v>1919</v>
      </c>
      <c r="H1969" s="524" t="s">
        <v>5483</v>
      </c>
      <c r="I1969" s="525" t="s">
        <v>5484</v>
      </c>
      <c r="J1969" s="524" t="s">
        <v>5619</v>
      </c>
      <c r="K1969" s="527" t="s">
        <v>5620</v>
      </c>
      <c r="L1969" s="524" t="s">
        <v>1924</v>
      </c>
      <c r="M1969" s="527"/>
      <c r="N1969" s="524" t="s">
        <v>1924</v>
      </c>
      <c r="O1969" s="527"/>
      <c r="P1969" s="524" t="s">
        <v>1936</v>
      </c>
      <c r="Q1969" s="527" t="s">
        <v>4657</v>
      </c>
      <c r="R1969" s="524" t="s">
        <v>2103</v>
      </c>
      <c r="S1969" s="527" t="s">
        <v>5238</v>
      </c>
      <c r="T1969" s="524" t="s">
        <v>2688</v>
      </c>
      <c r="U1969" s="527" t="s">
        <v>5471</v>
      </c>
      <c r="V1969" s="524" t="s">
        <v>1924</v>
      </c>
      <c r="W1969" s="527"/>
      <c r="X1969" s="524" t="s">
        <v>2958</v>
      </c>
      <c r="Y1969" s="527" t="s">
        <v>5488</v>
      </c>
      <c r="Z1969" s="528"/>
      <c r="AA1969" s="528" t="s">
        <v>1029</v>
      </c>
      <c r="AB1969" s="528"/>
      <c r="AC1969" s="528"/>
      <c r="AD1969" s="528"/>
      <c r="AE1969" s="528"/>
      <c r="AF1969" s="528"/>
      <c r="AG1969" s="528"/>
      <c r="AH1969" s="528"/>
      <c r="AI1969" s="529" t="s">
        <v>2054</v>
      </c>
      <c r="AJ1969" s="529" t="s">
        <v>2054</v>
      </c>
      <c r="AK1969" s="523" t="s">
        <v>5489</v>
      </c>
      <c r="AL1969" s="523" t="s">
        <v>5648</v>
      </c>
    </row>
    <row r="1970" spans="1:38" ht="33">
      <c r="A1970" s="518" t="str">
        <f t="shared" si="30"/>
        <v>A05ZZ200-00142 Cladding Work - Sandwich Panel Stainless Steel Sheet Sandwich Panel, Fire Protective Rating: 2-hrs   Glass Wool (Fiberglass) for Roof w/ Accessories, Flashing  70mm≤THK&lt;100mm</v>
      </c>
      <c r="B1970" s="523" t="s">
        <v>5649</v>
      </c>
      <c r="C1970" s="523"/>
      <c r="D1970" s="524" t="s">
        <v>5464</v>
      </c>
      <c r="E1970" s="525" t="s">
        <v>5465</v>
      </c>
      <c r="F1970" s="524" t="s">
        <v>1918</v>
      </c>
      <c r="G1970" s="526" t="s">
        <v>1919</v>
      </c>
      <c r="H1970" s="524" t="s">
        <v>5483</v>
      </c>
      <c r="I1970" s="525" t="s">
        <v>5484</v>
      </c>
      <c r="J1970" s="524" t="s">
        <v>5619</v>
      </c>
      <c r="K1970" s="527" t="s">
        <v>5620</v>
      </c>
      <c r="L1970" s="524" t="s">
        <v>1924</v>
      </c>
      <c r="M1970" s="527"/>
      <c r="N1970" s="524" t="s">
        <v>1924</v>
      </c>
      <c r="O1970" s="527"/>
      <c r="P1970" s="524" t="s">
        <v>1936</v>
      </c>
      <c r="Q1970" s="527" t="s">
        <v>4657</v>
      </c>
      <c r="R1970" s="524" t="s">
        <v>2103</v>
      </c>
      <c r="S1970" s="527" t="s">
        <v>5238</v>
      </c>
      <c r="T1970" s="524" t="s">
        <v>2688</v>
      </c>
      <c r="U1970" s="527" t="s">
        <v>5471</v>
      </c>
      <c r="V1970" s="524" t="s">
        <v>1924</v>
      </c>
      <c r="W1970" s="527"/>
      <c r="X1970" s="524" t="s">
        <v>2971</v>
      </c>
      <c r="Y1970" s="527" t="s">
        <v>5491</v>
      </c>
      <c r="Z1970" s="528"/>
      <c r="AA1970" s="528" t="s">
        <v>1029</v>
      </c>
      <c r="AB1970" s="528"/>
      <c r="AC1970" s="528"/>
      <c r="AD1970" s="528"/>
      <c r="AE1970" s="528"/>
      <c r="AF1970" s="528"/>
      <c r="AG1970" s="528"/>
      <c r="AH1970" s="528"/>
      <c r="AI1970" s="529" t="s">
        <v>2054</v>
      </c>
      <c r="AJ1970" s="529" t="s">
        <v>2054</v>
      </c>
      <c r="AK1970" s="523" t="s">
        <v>5489</v>
      </c>
      <c r="AL1970" s="523" t="s">
        <v>5649</v>
      </c>
    </row>
    <row r="1971" spans="1:38" ht="33">
      <c r="A1971" s="518" t="str">
        <f t="shared" si="30"/>
        <v>A05ZZ200-00143 Cladding Work - Sandwich Panel Stainless Steel Sheet Sandwich Panel, Fire Protective Rating: 2-hrs   Glass Wool (Fiberglass) for Roof w/ Accessories, Flashing  100mm≤THK&lt;150mm</v>
      </c>
      <c r="B1971" s="523" t="s">
        <v>5650</v>
      </c>
      <c r="C1971" s="523"/>
      <c r="D1971" s="524" t="s">
        <v>5464</v>
      </c>
      <c r="E1971" s="525" t="s">
        <v>5465</v>
      </c>
      <c r="F1971" s="524" t="s">
        <v>1918</v>
      </c>
      <c r="G1971" s="526" t="s">
        <v>1919</v>
      </c>
      <c r="H1971" s="524" t="s">
        <v>5483</v>
      </c>
      <c r="I1971" s="525" t="s">
        <v>5484</v>
      </c>
      <c r="J1971" s="524" t="s">
        <v>5619</v>
      </c>
      <c r="K1971" s="527" t="s">
        <v>5620</v>
      </c>
      <c r="L1971" s="524" t="s">
        <v>1924</v>
      </c>
      <c r="M1971" s="527"/>
      <c r="N1971" s="524" t="s">
        <v>1924</v>
      </c>
      <c r="O1971" s="527"/>
      <c r="P1971" s="524" t="s">
        <v>1936</v>
      </c>
      <c r="Q1971" s="527" t="s">
        <v>4657</v>
      </c>
      <c r="R1971" s="524" t="s">
        <v>2103</v>
      </c>
      <c r="S1971" s="527" t="s">
        <v>5238</v>
      </c>
      <c r="T1971" s="524" t="s">
        <v>2688</v>
      </c>
      <c r="U1971" s="527" t="s">
        <v>5471</v>
      </c>
      <c r="V1971" s="524" t="s">
        <v>1924</v>
      </c>
      <c r="W1971" s="527"/>
      <c r="X1971" s="524" t="s">
        <v>2076</v>
      </c>
      <c r="Y1971" s="527" t="s">
        <v>5493</v>
      </c>
      <c r="Z1971" s="528"/>
      <c r="AA1971" s="528" t="s">
        <v>1029</v>
      </c>
      <c r="AB1971" s="528"/>
      <c r="AC1971" s="528"/>
      <c r="AD1971" s="528"/>
      <c r="AE1971" s="528"/>
      <c r="AF1971" s="528"/>
      <c r="AG1971" s="528"/>
      <c r="AH1971" s="528"/>
      <c r="AI1971" s="529" t="s">
        <v>2054</v>
      </c>
      <c r="AJ1971" s="529" t="s">
        <v>2054</v>
      </c>
      <c r="AK1971" s="523" t="s">
        <v>5489</v>
      </c>
      <c r="AL1971" s="523" t="s">
        <v>5650</v>
      </c>
    </row>
    <row r="1972" spans="1:38" ht="33">
      <c r="A1972" s="518" t="str">
        <f t="shared" si="30"/>
        <v>A05ZZ200-00144 Cladding Work - Sandwich Panel Stainless Steel Sheet Sandwich Panel, Fire Protective Rating: 2-hrs   Glass Wool (Fiberglass) for Roof w/ Accessories, Flashing  150mm≤THK</v>
      </c>
      <c r="B1972" s="523" t="s">
        <v>5651</v>
      </c>
      <c r="C1972" s="523"/>
      <c r="D1972" s="524" t="s">
        <v>5464</v>
      </c>
      <c r="E1972" s="525" t="s">
        <v>5465</v>
      </c>
      <c r="F1972" s="524" t="s">
        <v>1918</v>
      </c>
      <c r="G1972" s="526" t="s">
        <v>1919</v>
      </c>
      <c r="H1972" s="524" t="s">
        <v>5483</v>
      </c>
      <c r="I1972" s="525" t="s">
        <v>5484</v>
      </c>
      <c r="J1972" s="524" t="s">
        <v>5619</v>
      </c>
      <c r="K1972" s="527" t="s">
        <v>5620</v>
      </c>
      <c r="L1972" s="524" t="s">
        <v>1924</v>
      </c>
      <c r="M1972" s="527"/>
      <c r="N1972" s="524" t="s">
        <v>1924</v>
      </c>
      <c r="O1972" s="527"/>
      <c r="P1972" s="524" t="s">
        <v>1936</v>
      </c>
      <c r="Q1972" s="527" t="s">
        <v>4657</v>
      </c>
      <c r="R1972" s="524" t="s">
        <v>2103</v>
      </c>
      <c r="S1972" s="527" t="s">
        <v>5238</v>
      </c>
      <c r="T1972" s="524" t="s">
        <v>2688</v>
      </c>
      <c r="U1972" s="527" t="s">
        <v>5471</v>
      </c>
      <c r="V1972" s="524" t="s">
        <v>1924</v>
      </c>
      <c r="W1972" s="527"/>
      <c r="X1972" s="524" t="s">
        <v>2981</v>
      </c>
      <c r="Y1972" s="527" t="s">
        <v>5495</v>
      </c>
      <c r="Z1972" s="528"/>
      <c r="AA1972" s="528" t="s">
        <v>1029</v>
      </c>
      <c r="AB1972" s="528"/>
      <c r="AC1972" s="528"/>
      <c r="AD1972" s="528"/>
      <c r="AE1972" s="528"/>
      <c r="AF1972" s="528"/>
      <c r="AG1972" s="528"/>
      <c r="AH1972" s="528"/>
      <c r="AI1972" s="529" t="s">
        <v>2054</v>
      </c>
      <c r="AJ1972" s="529" t="s">
        <v>2054</v>
      </c>
      <c r="AK1972" s="523" t="s">
        <v>5489</v>
      </c>
      <c r="AL1972" s="523" t="s">
        <v>5651</v>
      </c>
    </row>
    <row r="1973" spans="1:38">
      <c r="A1973" s="518" t="str">
        <f t="shared" si="30"/>
        <v xml:space="preserve">A05ZZ201-00001 Cladding Work - FRP Translucent Panel w/ Accessories     for Wall w/ Accessories  </v>
      </c>
      <c r="B1973" s="523" t="s">
        <v>5652</v>
      </c>
      <c r="C1973" s="523"/>
      <c r="D1973" s="524" t="s">
        <v>5464</v>
      </c>
      <c r="E1973" s="525" t="s">
        <v>5465</v>
      </c>
      <c r="F1973" s="524" t="s">
        <v>1918</v>
      </c>
      <c r="G1973" s="526" t="s">
        <v>1919</v>
      </c>
      <c r="H1973" s="524" t="s">
        <v>5653</v>
      </c>
      <c r="I1973" s="525" t="s">
        <v>5654</v>
      </c>
      <c r="J1973" s="524" t="s">
        <v>1924</v>
      </c>
      <c r="K1973" s="527"/>
      <c r="L1973" s="524" t="s">
        <v>1924</v>
      </c>
      <c r="M1973" s="527"/>
      <c r="N1973" s="524" t="s">
        <v>1924</v>
      </c>
      <c r="O1973" s="527"/>
      <c r="P1973" s="524" t="s">
        <v>1924</v>
      </c>
      <c r="Q1973" s="527"/>
      <c r="R1973" s="524" t="s">
        <v>1954</v>
      </c>
      <c r="S1973" s="527" t="s">
        <v>4740</v>
      </c>
      <c r="T1973" s="524" t="s">
        <v>2958</v>
      </c>
      <c r="U1973" s="527" t="s">
        <v>3946</v>
      </c>
      <c r="V1973" s="524" t="s">
        <v>1924</v>
      </c>
      <c r="W1973" s="527"/>
      <c r="X1973" s="524" t="s">
        <v>1924</v>
      </c>
      <c r="Y1973" s="527" t="s">
        <v>1924</v>
      </c>
      <c r="Z1973" s="528"/>
      <c r="AA1973" s="528" t="s">
        <v>1924</v>
      </c>
      <c r="AB1973" s="528"/>
      <c r="AC1973" s="528"/>
      <c r="AD1973" s="528"/>
      <c r="AE1973" s="528"/>
      <c r="AF1973" s="528"/>
      <c r="AG1973" s="528"/>
      <c r="AH1973" s="528"/>
      <c r="AI1973" s="529" t="s">
        <v>2054</v>
      </c>
      <c r="AJ1973" s="529" t="s">
        <v>2054</v>
      </c>
      <c r="AK1973" s="523" t="s">
        <v>5655</v>
      </c>
      <c r="AL1973" s="523" t="s">
        <v>5652</v>
      </c>
    </row>
    <row r="1974" spans="1:38">
      <c r="A1974" s="518" t="str">
        <f t="shared" si="30"/>
        <v xml:space="preserve">A05ZZ201-00002 Cladding Work - FRP Translucent Panel w/ Accessories     for Roof w/ Accessories  </v>
      </c>
      <c r="B1974" s="523" t="s">
        <v>5656</v>
      </c>
      <c r="C1974" s="523"/>
      <c r="D1974" s="524" t="s">
        <v>5464</v>
      </c>
      <c r="E1974" s="525" t="s">
        <v>5465</v>
      </c>
      <c r="F1974" s="524" t="s">
        <v>1918</v>
      </c>
      <c r="G1974" s="526" t="s">
        <v>1919</v>
      </c>
      <c r="H1974" s="524" t="s">
        <v>5653</v>
      </c>
      <c r="I1974" s="525" t="s">
        <v>5654</v>
      </c>
      <c r="J1974" s="524" t="s">
        <v>1924</v>
      </c>
      <c r="K1974" s="527"/>
      <c r="L1974" s="524" t="s">
        <v>1924</v>
      </c>
      <c r="M1974" s="527"/>
      <c r="N1974" s="524" t="s">
        <v>1924</v>
      </c>
      <c r="O1974" s="527"/>
      <c r="P1974" s="524" t="s">
        <v>1924</v>
      </c>
      <c r="Q1974" s="527"/>
      <c r="R1974" s="524" t="s">
        <v>2103</v>
      </c>
      <c r="S1974" s="527" t="s">
        <v>5657</v>
      </c>
      <c r="T1974" s="524" t="s">
        <v>2958</v>
      </c>
      <c r="U1974" s="527" t="s">
        <v>3946</v>
      </c>
      <c r="V1974" s="524" t="s">
        <v>1924</v>
      </c>
      <c r="W1974" s="527"/>
      <c r="X1974" s="524" t="s">
        <v>1924</v>
      </c>
      <c r="Y1974" s="527" t="s">
        <v>1924</v>
      </c>
      <c r="Z1974" s="528"/>
      <c r="AA1974" s="528" t="s">
        <v>1924</v>
      </c>
      <c r="AB1974" s="528"/>
      <c r="AC1974" s="528"/>
      <c r="AD1974" s="528"/>
      <c r="AE1974" s="528"/>
      <c r="AF1974" s="528"/>
      <c r="AG1974" s="528"/>
      <c r="AH1974" s="528"/>
      <c r="AI1974" s="529" t="s">
        <v>2054</v>
      </c>
      <c r="AJ1974" s="529" t="s">
        <v>2054</v>
      </c>
      <c r="AK1974" s="523" t="s">
        <v>5655</v>
      </c>
      <c r="AL1974" s="523" t="s">
        <v>5656</v>
      </c>
    </row>
    <row r="1975" spans="1:38">
      <c r="A1975" s="518" t="str">
        <f t="shared" si="30"/>
        <v xml:space="preserve">A05ZZ202-00001 Cladding Work - Glass Panel Straight Type     w/ Frame, Accessories  </v>
      </c>
      <c r="B1975" s="523" t="s">
        <v>5658</v>
      </c>
      <c r="C1975" s="523"/>
      <c r="D1975" s="524" t="s">
        <v>5464</v>
      </c>
      <c r="E1975" s="525" t="s">
        <v>5465</v>
      </c>
      <c r="F1975" s="524" t="s">
        <v>1918</v>
      </c>
      <c r="G1975" s="526" t="s">
        <v>1919</v>
      </c>
      <c r="H1975" s="524" t="s">
        <v>5659</v>
      </c>
      <c r="I1975" s="525" t="s">
        <v>5660</v>
      </c>
      <c r="J1975" s="524" t="s">
        <v>5661</v>
      </c>
      <c r="K1975" s="527" t="s">
        <v>5662</v>
      </c>
      <c r="L1975" s="524" t="s">
        <v>1924</v>
      </c>
      <c r="M1975" s="527"/>
      <c r="N1975" s="524" t="s">
        <v>1924</v>
      </c>
      <c r="O1975" s="527"/>
      <c r="P1975" s="524" t="s">
        <v>1924</v>
      </c>
      <c r="Q1975" s="527"/>
      <c r="R1975" s="524" t="s">
        <v>1924</v>
      </c>
      <c r="S1975" s="527"/>
      <c r="T1975" s="524" t="s">
        <v>2691</v>
      </c>
      <c r="U1975" s="527" t="s">
        <v>5663</v>
      </c>
      <c r="V1975" s="524" t="s">
        <v>1924</v>
      </c>
      <c r="W1975" s="527"/>
      <c r="X1975" s="524" t="s">
        <v>1924</v>
      </c>
      <c r="Y1975" s="527" t="s">
        <v>1924</v>
      </c>
      <c r="Z1975" s="528"/>
      <c r="AA1975" s="528" t="s">
        <v>1924</v>
      </c>
      <c r="AB1975" s="528"/>
      <c r="AC1975" s="528"/>
      <c r="AD1975" s="528"/>
      <c r="AE1975" s="528"/>
      <c r="AF1975" s="528"/>
      <c r="AG1975" s="528"/>
      <c r="AH1975" s="528"/>
      <c r="AI1975" s="529" t="s">
        <v>2054</v>
      </c>
      <c r="AJ1975" s="529" t="s">
        <v>2054</v>
      </c>
      <c r="AK1975" s="523" t="s">
        <v>5664</v>
      </c>
      <c r="AL1975" s="523" t="s">
        <v>5658</v>
      </c>
    </row>
    <row r="1976" spans="1:38">
      <c r="A1976" s="518" t="str">
        <f t="shared" si="30"/>
        <v xml:space="preserve">A05ZZ202-00002 Cladding Work - Glass Panel Curved Type     w/ Frame, Accessories  </v>
      </c>
      <c r="B1976" s="523" t="s">
        <v>5665</v>
      </c>
      <c r="C1976" s="523"/>
      <c r="D1976" s="524" t="s">
        <v>5464</v>
      </c>
      <c r="E1976" s="525" t="s">
        <v>5465</v>
      </c>
      <c r="F1976" s="524" t="s">
        <v>1918</v>
      </c>
      <c r="G1976" s="526" t="s">
        <v>1919</v>
      </c>
      <c r="H1976" s="524" t="s">
        <v>5659</v>
      </c>
      <c r="I1976" s="525" t="s">
        <v>5660</v>
      </c>
      <c r="J1976" s="524" t="s">
        <v>5666</v>
      </c>
      <c r="K1976" s="527" t="s">
        <v>5667</v>
      </c>
      <c r="L1976" s="524" t="s">
        <v>1924</v>
      </c>
      <c r="M1976" s="527"/>
      <c r="N1976" s="524" t="s">
        <v>1924</v>
      </c>
      <c r="O1976" s="527"/>
      <c r="P1976" s="524" t="s">
        <v>1924</v>
      </c>
      <c r="Q1976" s="527"/>
      <c r="R1976" s="524" t="s">
        <v>1924</v>
      </c>
      <c r="S1976" s="527"/>
      <c r="T1976" s="524" t="s">
        <v>2691</v>
      </c>
      <c r="U1976" s="527" t="s">
        <v>5663</v>
      </c>
      <c r="V1976" s="524" t="s">
        <v>1924</v>
      </c>
      <c r="W1976" s="527"/>
      <c r="X1976" s="524" t="s">
        <v>1924</v>
      </c>
      <c r="Y1976" s="527" t="s">
        <v>1924</v>
      </c>
      <c r="Z1976" s="528"/>
      <c r="AA1976" s="528" t="s">
        <v>1924</v>
      </c>
      <c r="AB1976" s="528"/>
      <c r="AC1976" s="528"/>
      <c r="AD1976" s="528"/>
      <c r="AE1976" s="528"/>
      <c r="AF1976" s="528"/>
      <c r="AG1976" s="528"/>
      <c r="AH1976" s="528"/>
      <c r="AI1976" s="529" t="s">
        <v>2054</v>
      </c>
      <c r="AJ1976" s="529" t="s">
        <v>2054</v>
      </c>
      <c r="AK1976" s="523" t="s">
        <v>5664</v>
      </c>
      <c r="AL1976" s="523" t="s">
        <v>5665</v>
      </c>
    </row>
    <row r="1977" spans="1:38">
      <c r="A1977" s="518" t="str">
        <f t="shared" si="30"/>
        <v xml:space="preserve">A05ZZ203-00001 Cladding Work - Fabric Roof Fabric Type    for Car Parking Shelter w/ Accessories  </v>
      </c>
      <c r="B1977" s="523" t="s">
        <v>5668</v>
      </c>
      <c r="C1977" s="523"/>
      <c r="D1977" s="524" t="s">
        <v>5464</v>
      </c>
      <c r="E1977" s="525" t="s">
        <v>5465</v>
      </c>
      <c r="F1977" s="524" t="s">
        <v>1918</v>
      </c>
      <c r="G1977" s="526" t="s">
        <v>1919</v>
      </c>
      <c r="H1977" s="524" t="s">
        <v>5669</v>
      </c>
      <c r="I1977" s="525" t="s">
        <v>5670</v>
      </c>
      <c r="J1977" s="524" t="s">
        <v>5671</v>
      </c>
      <c r="K1977" s="527" t="s">
        <v>5672</v>
      </c>
      <c r="L1977" s="524" t="s">
        <v>1924</v>
      </c>
      <c r="M1977" s="527"/>
      <c r="N1977" s="524" t="s">
        <v>1924</v>
      </c>
      <c r="O1977" s="527"/>
      <c r="P1977" s="524" t="s">
        <v>1924</v>
      </c>
      <c r="Q1977" s="527"/>
      <c r="R1977" s="524" t="s">
        <v>2106</v>
      </c>
      <c r="S1977" s="527" t="s">
        <v>5673</v>
      </c>
      <c r="T1977" s="524" t="s">
        <v>2958</v>
      </c>
      <c r="U1977" s="527" t="s">
        <v>3946</v>
      </c>
      <c r="V1977" s="524" t="s">
        <v>1924</v>
      </c>
      <c r="W1977" s="527"/>
      <c r="X1977" s="524" t="s">
        <v>1924</v>
      </c>
      <c r="Y1977" s="527" t="s">
        <v>1924</v>
      </c>
      <c r="Z1977" s="528"/>
      <c r="AA1977" s="528" t="s">
        <v>1924</v>
      </c>
      <c r="AB1977" s="528"/>
      <c r="AC1977" s="528"/>
      <c r="AD1977" s="528"/>
      <c r="AE1977" s="528"/>
      <c r="AF1977" s="528"/>
      <c r="AG1977" s="528"/>
      <c r="AH1977" s="528"/>
      <c r="AI1977" s="529" t="s">
        <v>2054</v>
      </c>
      <c r="AJ1977" s="529" t="s">
        <v>2054</v>
      </c>
      <c r="AK1977" s="523" t="s">
        <v>5674</v>
      </c>
      <c r="AL1977" s="523" t="s">
        <v>5668</v>
      </c>
    </row>
    <row r="1978" spans="1:38">
      <c r="A1978" s="518" t="str">
        <f t="shared" si="30"/>
        <v xml:space="preserve">A05ZZ204-00001 Cladding Work - Gutter Galvanized Steel Eave Gutter w/ Coating     w/ Accessories  </v>
      </c>
      <c r="B1978" s="523" t="s">
        <v>5675</v>
      </c>
      <c r="C1978" s="523"/>
      <c r="D1978" s="524" t="s">
        <v>5464</v>
      </c>
      <c r="E1978" s="525" t="s">
        <v>5465</v>
      </c>
      <c r="F1978" s="524" t="s">
        <v>1918</v>
      </c>
      <c r="G1978" s="526" t="s">
        <v>1919</v>
      </c>
      <c r="H1978" s="524" t="s">
        <v>5676</v>
      </c>
      <c r="I1978" s="525" t="s">
        <v>5677</v>
      </c>
      <c r="J1978" s="524" t="s">
        <v>5678</v>
      </c>
      <c r="K1978" s="527" t="s">
        <v>5679</v>
      </c>
      <c r="L1978" s="524" t="s">
        <v>1924</v>
      </c>
      <c r="M1978" s="527"/>
      <c r="N1978" s="524" t="s">
        <v>1924</v>
      </c>
      <c r="O1978" s="527"/>
      <c r="P1978" s="524" t="s">
        <v>1924</v>
      </c>
      <c r="Q1978" s="527"/>
      <c r="R1978" s="524" t="s">
        <v>1924</v>
      </c>
      <c r="S1978" s="527"/>
      <c r="T1978" s="524" t="s">
        <v>2958</v>
      </c>
      <c r="U1978" s="527" t="s">
        <v>3946</v>
      </c>
      <c r="V1978" s="524" t="s">
        <v>1924</v>
      </c>
      <c r="W1978" s="527"/>
      <c r="X1978" s="524" t="s">
        <v>1924</v>
      </c>
      <c r="Y1978" s="527" t="s">
        <v>1924</v>
      </c>
      <c r="Z1978" s="528"/>
      <c r="AA1978" s="528" t="s">
        <v>1029</v>
      </c>
      <c r="AB1978" s="528"/>
      <c r="AC1978" s="528"/>
      <c r="AD1978" s="528"/>
      <c r="AE1978" s="528"/>
      <c r="AF1978" s="528"/>
      <c r="AG1978" s="528"/>
      <c r="AH1978" s="528"/>
      <c r="AI1978" s="529" t="s">
        <v>2091</v>
      </c>
      <c r="AJ1978" s="529" t="s">
        <v>2091</v>
      </c>
      <c r="AK1978" s="523" t="s">
        <v>5680</v>
      </c>
      <c r="AL1978" s="523" t="s">
        <v>5675</v>
      </c>
    </row>
    <row r="1979" spans="1:38">
      <c r="A1979" s="518" t="str">
        <f t="shared" si="30"/>
        <v xml:space="preserve">A05ZZ204-00002 Cladding Work - Gutter Galvanized Steel Valley Gutter w/ Coating     w/ Accessories  </v>
      </c>
      <c r="B1979" s="523" t="s">
        <v>5681</v>
      </c>
      <c r="C1979" s="523"/>
      <c r="D1979" s="524" t="s">
        <v>5464</v>
      </c>
      <c r="E1979" s="525" t="s">
        <v>5465</v>
      </c>
      <c r="F1979" s="524" t="s">
        <v>1918</v>
      </c>
      <c r="G1979" s="526" t="s">
        <v>1919</v>
      </c>
      <c r="H1979" s="524" t="s">
        <v>5676</v>
      </c>
      <c r="I1979" s="525" t="s">
        <v>5677</v>
      </c>
      <c r="J1979" s="524" t="s">
        <v>5682</v>
      </c>
      <c r="K1979" s="527" t="s">
        <v>5683</v>
      </c>
      <c r="L1979" s="524" t="s">
        <v>1924</v>
      </c>
      <c r="M1979" s="527"/>
      <c r="N1979" s="524" t="s">
        <v>1924</v>
      </c>
      <c r="O1979" s="527"/>
      <c r="P1979" s="524" t="s">
        <v>1924</v>
      </c>
      <c r="Q1979" s="527"/>
      <c r="R1979" s="524" t="s">
        <v>1924</v>
      </c>
      <c r="S1979" s="527"/>
      <c r="T1979" s="524" t="s">
        <v>2958</v>
      </c>
      <c r="U1979" s="527" t="s">
        <v>3946</v>
      </c>
      <c r="V1979" s="524" t="s">
        <v>1924</v>
      </c>
      <c r="W1979" s="527"/>
      <c r="X1979" s="524" t="s">
        <v>1924</v>
      </c>
      <c r="Y1979" s="527" t="s">
        <v>1924</v>
      </c>
      <c r="Z1979" s="528"/>
      <c r="AA1979" s="528" t="s">
        <v>1029</v>
      </c>
      <c r="AB1979" s="528"/>
      <c r="AC1979" s="528"/>
      <c r="AD1979" s="528"/>
      <c r="AE1979" s="528"/>
      <c r="AF1979" s="528"/>
      <c r="AG1979" s="528"/>
      <c r="AH1979" s="528"/>
      <c r="AI1979" s="529" t="s">
        <v>2091</v>
      </c>
      <c r="AJ1979" s="529" t="s">
        <v>2091</v>
      </c>
      <c r="AK1979" s="523" t="s">
        <v>5680</v>
      </c>
      <c r="AL1979" s="523" t="s">
        <v>5681</v>
      </c>
    </row>
    <row r="1980" spans="1:38">
      <c r="A1980" s="518" t="str">
        <f t="shared" si="30"/>
        <v xml:space="preserve">A05ZZ204-00003 Cladding Work - Gutter Aluminum Eave Gutter w/ Coating     w/ Accessories  </v>
      </c>
      <c r="B1980" s="523" t="s">
        <v>5684</v>
      </c>
      <c r="C1980" s="523"/>
      <c r="D1980" s="524" t="s">
        <v>5464</v>
      </c>
      <c r="E1980" s="525" t="s">
        <v>5465</v>
      </c>
      <c r="F1980" s="524" t="s">
        <v>1918</v>
      </c>
      <c r="G1980" s="526" t="s">
        <v>1919</v>
      </c>
      <c r="H1980" s="524" t="s">
        <v>5676</v>
      </c>
      <c r="I1980" s="525" t="s">
        <v>5677</v>
      </c>
      <c r="J1980" s="524" t="s">
        <v>5685</v>
      </c>
      <c r="K1980" s="527" t="s">
        <v>5686</v>
      </c>
      <c r="L1980" s="524" t="s">
        <v>1924</v>
      </c>
      <c r="M1980" s="527"/>
      <c r="N1980" s="524" t="s">
        <v>1924</v>
      </c>
      <c r="O1980" s="527"/>
      <c r="P1980" s="524" t="s">
        <v>1924</v>
      </c>
      <c r="Q1980" s="527"/>
      <c r="R1980" s="524" t="s">
        <v>1924</v>
      </c>
      <c r="S1980" s="527"/>
      <c r="T1980" s="524" t="s">
        <v>2958</v>
      </c>
      <c r="U1980" s="527" t="s">
        <v>3946</v>
      </c>
      <c r="V1980" s="524" t="s">
        <v>1924</v>
      </c>
      <c r="W1980" s="527"/>
      <c r="X1980" s="524" t="s">
        <v>1924</v>
      </c>
      <c r="Y1980" s="527" t="s">
        <v>1924</v>
      </c>
      <c r="Z1980" s="528"/>
      <c r="AA1980" s="528" t="s">
        <v>1029</v>
      </c>
      <c r="AB1980" s="528"/>
      <c r="AC1980" s="528"/>
      <c r="AD1980" s="528"/>
      <c r="AE1980" s="528"/>
      <c r="AF1980" s="528"/>
      <c r="AG1980" s="528"/>
      <c r="AH1980" s="528"/>
      <c r="AI1980" s="529" t="s">
        <v>2091</v>
      </c>
      <c r="AJ1980" s="529" t="s">
        <v>2091</v>
      </c>
      <c r="AK1980" s="523" t="s">
        <v>5680</v>
      </c>
      <c r="AL1980" s="523" t="s">
        <v>5684</v>
      </c>
    </row>
    <row r="1981" spans="1:38">
      <c r="A1981" s="518" t="str">
        <f t="shared" si="30"/>
        <v xml:space="preserve">A05ZZ204-00004 Cladding Work - Gutter Aluminum Valley Gutter w/ Coating     w/ Accessories  </v>
      </c>
      <c r="B1981" s="523" t="s">
        <v>5687</v>
      </c>
      <c r="C1981" s="523"/>
      <c r="D1981" s="524" t="s">
        <v>5464</v>
      </c>
      <c r="E1981" s="525" t="s">
        <v>5465</v>
      </c>
      <c r="F1981" s="524" t="s">
        <v>1918</v>
      </c>
      <c r="G1981" s="526" t="s">
        <v>1919</v>
      </c>
      <c r="H1981" s="524" t="s">
        <v>5676</v>
      </c>
      <c r="I1981" s="525" t="s">
        <v>5677</v>
      </c>
      <c r="J1981" s="524" t="s">
        <v>5688</v>
      </c>
      <c r="K1981" s="527" t="s">
        <v>5689</v>
      </c>
      <c r="L1981" s="524" t="s">
        <v>1924</v>
      </c>
      <c r="M1981" s="527"/>
      <c r="N1981" s="524" t="s">
        <v>1924</v>
      </c>
      <c r="O1981" s="527"/>
      <c r="P1981" s="524" t="s">
        <v>1924</v>
      </c>
      <c r="Q1981" s="527"/>
      <c r="R1981" s="524" t="s">
        <v>1924</v>
      </c>
      <c r="S1981" s="527"/>
      <c r="T1981" s="524" t="s">
        <v>2958</v>
      </c>
      <c r="U1981" s="527" t="s">
        <v>3946</v>
      </c>
      <c r="V1981" s="524" t="s">
        <v>1924</v>
      </c>
      <c r="W1981" s="527"/>
      <c r="X1981" s="524" t="s">
        <v>1924</v>
      </c>
      <c r="Y1981" s="527" t="s">
        <v>1924</v>
      </c>
      <c r="Z1981" s="528"/>
      <c r="AA1981" s="528" t="s">
        <v>1029</v>
      </c>
      <c r="AB1981" s="528"/>
      <c r="AC1981" s="528"/>
      <c r="AD1981" s="528"/>
      <c r="AE1981" s="528"/>
      <c r="AF1981" s="528"/>
      <c r="AG1981" s="528"/>
      <c r="AH1981" s="528"/>
      <c r="AI1981" s="529" t="s">
        <v>2091</v>
      </c>
      <c r="AJ1981" s="529" t="s">
        <v>2091</v>
      </c>
      <c r="AK1981" s="523" t="s">
        <v>5680</v>
      </c>
      <c r="AL1981" s="523" t="s">
        <v>5687</v>
      </c>
    </row>
    <row r="1982" spans="1:38" ht="49.5">
      <c r="A1982" s="518" t="str">
        <f t="shared" si="30"/>
        <v xml:space="preserve">A06BB297-00001 Demolition Work Revamping Work Demolition Work of Concrete Structure     for Foundation &amp; Structure(Reinforced) Demoliton Including Scaffolding, Strutting, Disposal and Any Work to Complete The Work  </v>
      </c>
      <c r="B1982" s="523" t="s">
        <v>5690</v>
      </c>
      <c r="C1982" s="523"/>
      <c r="D1982" s="524" t="s">
        <v>5691</v>
      </c>
      <c r="E1982" s="525" t="s">
        <v>5692</v>
      </c>
      <c r="F1982" s="524" t="s">
        <v>4365</v>
      </c>
      <c r="G1982" s="525" t="s">
        <v>5693</v>
      </c>
      <c r="H1982" s="524" t="s">
        <v>5694</v>
      </c>
      <c r="I1982" s="525" t="s">
        <v>5695</v>
      </c>
      <c r="J1982" s="524" t="s">
        <v>1924</v>
      </c>
      <c r="K1982" s="527"/>
      <c r="L1982" s="524" t="s">
        <v>1924</v>
      </c>
      <c r="M1982" s="527"/>
      <c r="N1982" s="524" t="s">
        <v>1924</v>
      </c>
      <c r="O1982" s="527"/>
      <c r="P1982" s="524" t="s">
        <v>1924</v>
      </c>
      <c r="Q1982" s="527"/>
      <c r="R1982" s="524" t="s">
        <v>2461</v>
      </c>
      <c r="S1982" s="527" t="s">
        <v>5696</v>
      </c>
      <c r="T1982" s="524" t="s">
        <v>3700</v>
      </c>
      <c r="U1982" s="527" t="s">
        <v>5697</v>
      </c>
      <c r="V1982" s="524" t="s">
        <v>1924</v>
      </c>
      <c r="W1982" s="527"/>
      <c r="X1982" s="524" t="s">
        <v>1924</v>
      </c>
      <c r="Y1982" s="527" t="s">
        <v>1924</v>
      </c>
      <c r="Z1982" s="528"/>
      <c r="AA1982" s="528" t="s">
        <v>1924</v>
      </c>
      <c r="AB1982" s="528"/>
      <c r="AC1982" s="528"/>
      <c r="AD1982" s="528"/>
      <c r="AE1982" s="528"/>
      <c r="AF1982" s="528"/>
      <c r="AG1982" s="528"/>
      <c r="AH1982" s="528"/>
      <c r="AI1982" s="529" t="s">
        <v>1926</v>
      </c>
      <c r="AJ1982" s="529" t="s">
        <v>1926</v>
      </c>
      <c r="AK1982" s="523" t="s">
        <v>5698</v>
      </c>
      <c r="AL1982" s="523" t="s">
        <v>5690</v>
      </c>
    </row>
    <row r="1983" spans="1:38" ht="33">
      <c r="A1983" s="518" t="str">
        <f t="shared" si="30"/>
        <v xml:space="preserve">A06BB298-00001 Demolition Work Revamping Work Cutting and Breaking Reinforced Conc.     for Floor Openings Including Scaffolding, Strutting, Disposal and Any Work to Complete The Work  </v>
      </c>
      <c r="B1983" s="523" t="s">
        <v>5699</v>
      </c>
      <c r="C1983" s="523"/>
      <c r="D1983" s="524" t="s">
        <v>5691</v>
      </c>
      <c r="E1983" s="525" t="s">
        <v>5692</v>
      </c>
      <c r="F1983" s="524" t="s">
        <v>4365</v>
      </c>
      <c r="G1983" s="525" t="s">
        <v>5693</v>
      </c>
      <c r="H1983" s="524" t="s">
        <v>5700</v>
      </c>
      <c r="I1983" s="525" t="s">
        <v>5701</v>
      </c>
      <c r="J1983" s="524" t="s">
        <v>1924</v>
      </c>
      <c r="K1983" s="527"/>
      <c r="L1983" s="524" t="s">
        <v>1924</v>
      </c>
      <c r="M1983" s="527"/>
      <c r="N1983" s="524" t="s">
        <v>1924</v>
      </c>
      <c r="O1983" s="527"/>
      <c r="P1983" s="524" t="s">
        <v>1924</v>
      </c>
      <c r="Q1983" s="527"/>
      <c r="R1983" s="524" t="s">
        <v>2465</v>
      </c>
      <c r="S1983" s="527" t="s">
        <v>5702</v>
      </c>
      <c r="T1983" s="524" t="s">
        <v>3700</v>
      </c>
      <c r="U1983" s="527" t="s">
        <v>5697</v>
      </c>
      <c r="V1983" s="524" t="s">
        <v>1924</v>
      </c>
      <c r="W1983" s="527"/>
      <c r="X1983" s="524" t="s">
        <v>1924</v>
      </c>
      <c r="Y1983" s="527" t="s">
        <v>1924</v>
      </c>
      <c r="Z1983" s="528"/>
      <c r="AA1983" s="528" t="s">
        <v>1924</v>
      </c>
      <c r="AB1983" s="528"/>
      <c r="AC1983" s="528"/>
      <c r="AD1983" s="528"/>
      <c r="AE1983" s="528"/>
      <c r="AF1983" s="528"/>
      <c r="AG1983" s="528"/>
      <c r="AH1983" s="528"/>
      <c r="AI1983" s="529" t="s">
        <v>2054</v>
      </c>
      <c r="AJ1983" s="529" t="s">
        <v>2054</v>
      </c>
      <c r="AK1983" s="523" t="s">
        <v>5703</v>
      </c>
      <c r="AL1983" s="523" t="s">
        <v>5699</v>
      </c>
    </row>
    <row r="1984" spans="1:38" ht="33">
      <c r="A1984" s="518" t="str">
        <f t="shared" si="30"/>
        <v xml:space="preserve">A06BB298-00002 Demolition Work Revamping Work Cutting and Breaking Reinforced Conc.     for Wall Openings Including Scaffolding, Strutting, Disposal and Any Work to Complete The Work  </v>
      </c>
      <c r="B1984" s="523" t="s">
        <v>5704</v>
      </c>
      <c r="C1984" s="523"/>
      <c r="D1984" s="524" t="s">
        <v>5691</v>
      </c>
      <c r="E1984" s="525" t="s">
        <v>5692</v>
      </c>
      <c r="F1984" s="524" t="s">
        <v>4365</v>
      </c>
      <c r="G1984" s="525" t="s">
        <v>5693</v>
      </c>
      <c r="H1984" s="524" t="s">
        <v>5700</v>
      </c>
      <c r="I1984" s="525" t="s">
        <v>5701</v>
      </c>
      <c r="J1984" s="524" t="s">
        <v>1924</v>
      </c>
      <c r="K1984" s="527"/>
      <c r="L1984" s="524" t="s">
        <v>1924</v>
      </c>
      <c r="M1984" s="527"/>
      <c r="N1984" s="524" t="s">
        <v>1924</v>
      </c>
      <c r="O1984" s="527"/>
      <c r="P1984" s="524" t="s">
        <v>1924</v>
      </c>
      <c r="Q1984" s="527"/>
      <c r="R1984" s="524" t="s">
        <v>2468</v>
      </c>
      <c r="S1984" s="527" t="s">
        <v>5705</v>
      </c>
      <c r="T1984" s="524" t="s">
        <v>3700</v>
      </c>
      <c r="U1984" s="527" t="s">
        <v>5697</v>
      </c>
      <c r="V1984" s="524" t="s">
        <v>1924</v>
      </c>
      <c r="W1984" s="527"/>
      <c r="X1984" s="524" t="s">
        <v>1924</v>
      </c>
      <c r="Y1984" s="527" t="s">
        <v>1924</v>
      </c>
      <c r="Z1984" s="528"/>
      <c r="AA1984" s="528" t="s">
        <v>1924</v>
      </c>
      <c r="AB1984" s="528"/>
      <c r="AC1984" s="528"/>
      <c r="AD1984" s="528"/>
      <c r="AE1984" s="528"/>
      <c r="AF1984" s="528"/>
      <c r="AG1984" s="528"/>
      <c r="AH1984" s="528"/>
      <c r="AI1984" s="529" t="s">
        <v>2054</v>
      </c>
      <c r="AJ1984" s="529" t="s">
        <v>2054</v>
      </c>
      <c r="AK1984" s="523" t="s">
        <v>5703</v>
      </c>
      <c r="AL1984" s="523" t="s">
        <v>5704</v>
      </c>
    </row>
    <row r="1985" spans="1:38" ht="49.5">
      <c r="A1985" s="518" t="str">
        <f t="shared" si="30"/>
        <v xml:space="preserve">A06BB299-00001 Demolition Work Revamping Work Demolition Work of Masonry     for Masonry Wall incl. Plastering, Any Type of Lining and etc. Including Scaffolding, Strutting, Disposal and Any Work to Complete The Work  </v>
      </c>
      <c r="B1985" s="523" t="s">
        <v>5706</v>
      </c>
      <c r="C1985" s="523"/>
      <c r="D1985" s="524" t="s">
        <v>5691</v>
      </c>
      <c r="E1985" s="525" t="s">
        <v>5692</v>
      </c>
      <c r="F1985" s="524" t="s">
        <v>4365</v>
      </c>
      <c r="G1985" s="525" t="s">
        <v>5693</v>
      </c>
      <c r="H1985" s="524" t="s">
        <v>5707</v>
      </c>
      <c r="I1985" s="525" t="s">
        <v>5708</v>
      </c>
      <c r="J1985" s="524" t="s">
        <v>1924</v>
      </c>
      <c r="K1985" s="527"/>
      <c r="L1985" s="524" t="s">
        <v>1924</v>
      </c>
      <c r="M1985" s="527"/>
      <c r="N1985" s="524" t="s">
        <v>1924</v>
      </c>
      <c r="O1985" s="527"/>
      <c r="P1985" s="524" t="s">
        <v>1924</v>
      </c>
      <c r="Q1985" s="527"/>
      <c r="R1985" s="524" t="s">
        <v>2471</v>
      </c>
      <c r="S1985" s="527" t="s">
        <v>5709</v>
      </c>
      <c r="T1985" s="524" t="s">
        <v>3700</v>
      </c>
      <c r="U1985" s="527" t="s">
        <v>5697</v>
      </c>
      <c r="V1985" s="524" t="s">
        <v>1924</v>
      </c>
      <c r="W1985" s="527"/>
      <c r="X1985" s="524" t="s">
        <v>1924</v>
      </c>
      <c r="Y1985" s="527" t="s">
        <v>1924</v>
      </c>
      <c r="Z1985" s="528"/>
      <c r="AA1985" s="528" t="s">
        <v>1924</v>
      </c>
      <c r="AB1985" s="528"/>
      <c r="AC1985" s="528"/>
      <c r="AD1985" s="528"/>
      <c r="AE1985" s="528"/>
      <c r="AF1985" s="528"/>
      <c r="AG1985" s="528"/>
      <c r="AH1985" s="528"/>
      <c r="AI1985" s="529" t="s">
        <v>2054</v>
      </c>
      <c r="AJ1985" s="529" t="s">
        <v>2054</v>
      </c>
      <c r="AK1985" s="523" t="s">
        <v>5710</v>
      </c>
      <c r="AL1985" s="523" t="s">
        <v>5706</v>
      </c>
    </row>
    <row r="1986" spans="1:38" ht="49.5">
      <c r="A1986" s="518" t="str">
        <f t="shared" si="30"/>
        <v xml:space="preserve">A06BB300-00001 Demolition Work Revamping Work Demolition Work of Roof Waterproofing System     for Roof Waterproofing System incl. Conc. Tile, Conc. Screed for Protection, Waterproofing Membrane, Rigid Insulation and etc. Including Scaffolding, Strutting, Disposal and Any Work to Complete The Work  </v>
      </c>
      <c r="B1986" s="523" t="s">
        <v>5711</v>
      </c>
      <c r="C1986" s="523"/>
      <c r="D1986" s="524" t="s">
        <v>5691</v>
      </c>
      <c r="E1986" s="525" t="s">
        <v>5692</v>
      </c>
      <c r="F1986" s="524" t="s">
        <v>4365</v>
      </c>
      <c r="G1986" s="525" t="s">
        <v>5693</v>
      </c>
      <c r="H1986" s="524" t="s">
        <v>5712</v>
      </c>
      <c r="I1986" s="525" t="s">
        <v>5713</v>
      </c>
      <c r="J1986" s="524" t="s">
        <v>1924</v>
      </c>
      <c r="K1986" s="527"/>
      <c r="L1986" s="524" t="s">
        <v>1924</v>
      </c>
      <c r="M1986" s="527"/>
      <c r="N1986" s="524" t="s">
        <v>1924</v>
      </c>
      <c r="O1986" s="527"/>
      <c r="P1986" s="524" t="s">
        <v>1924</v>
      </c>
      <c r="Q1986" s="527"/>
      <c r="R1986" s="524" t="s">
        <v>2474</v>
      </c>
      <c r="S1986" s="527" t="s">
        <v>5714</v>
      </c>
      <c r="T1986" s="524" t="s">
        <v>3700</v>
      </c>
      <c r="U1986" s="527" t="s">
        <v>5697</v>
      </c>
      <c r="V1986" s="524" t="s">
        <v>1924</v>
      </c>
      <c r="W1986" s="527"/>
      <c r="X1986" s="524" t="s">
        <v>1924</v>
      </c>
      <c r="Y1986" s="527" t="s">
        <v>1924</v>
      </c>
      <c r="Z1986" s="528"/>
      <c r="AA1986" s="528" t="s">
        <v>1924</v>
      </c>
      <c r="AB1986" s="528"/>
      <c r="AC1986" s="528"/>
      <c r="AD1986" s="528"/>
      <c r="AE1986" s="528"/>
      <c r="AF1986" s="528"/>
      <c r="AG1986" s="528"/>
      <c r="AH1986" s="528"/>
      <c r="AI1986" s="529" t="s">
        <v>2054</v>
      </c>
      <c r="AJ1986" s="529" t="s">
        <v>2054</v>
      </c>
      <c r="AK1986" s="523" t="s">
        <v>5715</v>
      </c>
      <c r="AL1986" s="523" t="s">
        <v>5711</v>
      </c>
    </row>
    <row r="1987" spans="1:38" ht="49.5">
      <c r="A1987" s="518" t="str">
        <f t="shared" si="30"/>
        <v xml:space="preserve">A06BB301-00001 Demolition Work Revamping Work Demolition Work of Finishing Material     for Existing Floor Finish incl. Flooring Tile, Mortar Bed and etc. Including Scaffolding, Strutting, Disposal and Any Work to Complete The Work  </v>
      </c>
      <c r="B1987" s="523" t="s">
        <v>5716</v>
      </c>
      <c r="C1987" s="523"/>
      <c r="D1987" s="524" t="s">
        <v>5691</v>
      </c>
      <c r="E1987" s="525" t="s">
        <v>5692</v>
      </c>
      <c r="F1987" s="524" t="s">
        <v>4365</v>
      </c>
      <c r="G1987" s="525" t="s">
        <v>5693</v>
      </c>
      <c r="H1987" s="524" t="s">
        <v>5717</v>
      </c>
      <c r="I1987" s="525" t="s">
        <v>5718</v>
      </c>
      <c r="J1987" s="524" t="s">
        <v>1924</v>
      </c>
      <c r="K1987" s="527"/>
      <c r="L1987" s="524" t="s">
        <v>1924</v>
      </c>
      <c r="M1987" s="527"/>
      <c r="N1987" s="524" t="s">
        <v>1924</v>
      </c>
      <c r="O1987" s="527"/>
      <c r="P1987" s="524" t="s">
        <v>1924</v>
      </c>
      <c r="Q1987" s="527"/>
      <c r="R1987" s="524" t="s">
        <v>2477</v>
      </c>
      <c r="S1987" s="527" t="s">
        <v>5719</v>
      </c>
      <c r="T1987" s="524" t="s">
        <v>3700</v>
      </c>
      <c r="U1987" s="527" t="s">
        <v>5697</v>
      </c>
      <c r="V1987" s="524" t="s">
        <v>1924</v>
      </c>
      <c r="W1987" s="527"/>
      <c r="X1987" s="524" t="s">
        <v>1924</v>
      </c>
      <c r="Y1987" s="527" t="s">
        <v>1924</v>
      </c>
      <c r="Z1987" s="528"/>
      <c r="AA1987" s="528" t="s">
        <v>1924</v>
      </c>
      <c r="AB1987" s="528"/>
      <c r="AC1987" s="528"/>
      <c r="AD1987" s="528"/>
      <c r="AE1987" s="528"/>
      <c r="AF1987" s="528"/>
      <c r="AG1987" s="528"/>
      <c r="AH1987" s="528"/>
      <c r="AI1987" s="529" t="s">
        <v>2054</v>
      </c>
      <c r="AJ1987" s="529" t="s">
        <v>2054</v>
      </c>
      <c r="AK1987" s="523" t="s">
        <v>5720</v>
      </c>
      <c r="AL1987" s="523" t="s">
        <v>5716</v>
      </c>
    </row>
    <row r="1988" spans="1:38" ht="49.5">
      <c r="A1988" s="518" t="str">
        <f t="shared" si="30"/>
        <v xml:space="preserve">A06BB301-00002 Demolition Work Revamping Work Demolition Work of Finishing Material     for Existing Wall Finish incl. Wall Tile, Plastering and etc. Including Scaffolding, Strutting, Disposal and Any Work to Complete The Work  </v>
      </c>
      <c r="B1988" s="523" t="s">
        <v>5721</v>
      </c>
      <c r="C1988" s="523"/>
      <c r="D1988" s="524" t="s">
        <v>5691</v>
      </c>
      <c r="E1988" s="525" t="s">
        <v>5692</v>
      </c>
      <c r="F1988" s="524" t="s">
        <v>4365</v>
      </c>
      <c r="G1988" s="525" t="s">
        <v>5693</v>
      </c>
      <c r="H1988" s="524" t="s">
        <v>5717</v>
      </c>
      <c r="I1988" s="525" t="s">
        <v>5718</v>
      </c>
      <c r="J1988" s="524" t="s">
        <v>1924</v>
      </c>
      <c r="K1988" s="527"/>
      <c r="L1988" s="524" t="s">
        <v>1924</v>
      </c>
      <c r="M1988" s="527"/>
      <c r="N1988" s="524" t="s">
        <v>1924</v>
      </c>
      <c r="O1988" s="527"/>
      <c r="P1988" s="524" t="s">
        <v>1924</v>
      </c>
      <c r="Q1988" s="527"/>
      <c r="R1988" s="524" t="s">
        <v>2480</v>
      </c>
      <c r="S1988" s="527" t="s">
        <v>5722</v>
      </c>
      <c r="T1988" s="524" t="s">
        <v>3700</v>
      </c>
      <c r="U1988" s="527" t="s">
        <v>5697</v>
      </c>
      <c r="V1988" s="524" t="s">
        <v>1924</v>
      </c>
      <c r="W1988" s="527"/>
      <c r="X1988" s="524" t="s">
        <v>1924</v>
      </c>
      <c r="Y1988" s="527" t="s">
        <v>1924</v>
      </c>
      <c r="Z1988" s="528"/>
      <c r="AA1988" s="528" t="s">
        <v>1924</v>
      </c>
      <c r="AB1988" s="528"/>
      <c r="AC1988" s="528"/>
      <c r="AD1988" s="528"/>
      <c r="AE1988" s="528"/>
      <c r="AF1988" s="528"/>
      <c r="AG1988" s="528"/>
      <c r="AH1988" s="528"/>
      <c r="AI1988" s="529" t="s">
        <v>2054</v>
      </c>
      <c r="AJ1988" s="529" t="s">
        <v>2054</v>
      </c>
      <c r="AK1988" s="523" t="s">
        <v>5720</v>
      </c>
      <c r="AL1988" s="523" t="s">
        <v>5721</v>
      </c>
    </row>
    <row r="1989" spans="1:38" ht="49.5">
      <c r="A1989" s="518" t="str">
        <f t="shared" si="30"/>
        <v xml:space="preserve">A06BB301-00003 Demolition Work Revamping Work Demolition Work of Finishing Material     for Existing False Ceiling System incl. Any Material of False Ceiling System Including Scaffolding, Strutting, Disposal and Any Work to Complete The Work  </v>
      </c>
      <c r="B1989" s="523" t="s">
        <v>5723</v>
      </c>
      <c r="C1989" s="523"/>
      <c r="D1989" s="524" t="s">
        <v>5691</v>
      </c>
      <c r="E1989" s="525" t="s">
        <v>5692</v>
      </c>
      <c r="F1989" s="524" t="s">
        <v>4365</v>
      </c>
      <c r="G1989" s="525" t="s">
        <v>5693</v>
      </c>
      <c r="H1989" s="524" t="s">
        <v>5717</v>
      </c>
      <c r="I1989" s="525" t="s">
        <v>5718</v>
      </c>
      <c r="J1989" s="524" t="s">
        <v>1924</v>
      </c>
      <c r="K1989" s="527"/>
      <c r="L1989" s="524" t="s">
        <v>1924</v>
      </c>
      <c r="M1989" s="527"/>
      <c r="N1989" s="524" t="s">
        <v>1924</v>
      </c>
      <c r="O1989" s="527"/>
      <c r="P1989" s="524" t="s">
        <v>1924</v>
      </c>
      <c r="Q1989" s="527"/>
      <c r="R1989" s="524" t="s">
        <v>2860</v>
      </c>
      <c r="S1989" s="527" t="s">
        <v>5724</v>
      </c>
      <c r="T1989" s="524" t="s">
        <v>3700</v>
      </c>
      <c r="U1989" s="527" t="s">
        <v>5697</v>
      </c>
      <c r="V1989" s="524" t="s">
        <v>1924</v>
      </c>
      <c r="W1989" s="527"/>
      <c r="X1989" s="524" t="s">
        <v>1924</v>
      </c>
      <c r="Y1989" s="527" t="s">
        <v>1924</v>
      </c>
      <c r="Z1989" s="528"/>
      <c r="AA1989" s="528" t="s">
        <v>1924</v>
      </c>
      <c r="AB1989" s="528"/>
      <c r="AC1989" s="528"/>
      <c r="AD1989" s="528"/>
      <c r="AE1989" s="528"/>
      <c r="AF1989" s="528"/>
      <c r="AG1989" s="528"/>
      <c r="AH1989" s="528"/>
      <c r="AI1989" s="529" t="s">
        <v>2054</v>
      </c>
      <c r="AJ1989" s="529" t="s">
        <v>2054</v>
      </c>
      <c r="AK1989" s="523" t="s">
        <v>5720</v>
      </c>
      <c r="AL1989" s="523" t="s">
        <v>5723</v>
      </c>
    </row>
    <row r="1990" spans="1:38" ht="33">
      <c r="A1990" s="518" t="str">
        <f t="shared" si="30"/>
        <v xml:space="preserve">A06BB302-00001 Demolition Work Revamping Work Demolition Work of Door      Including Scaffolding, Strutting, Disposal and Any Work to Complete The Work  </v>
      </c>
      <c r="B1990" s="523" t="s">
        <v>5725</v>
      </c>
      <c r="C1990" s="523"/>
      <c r="D1990" s="524" t="s">
        <v>5691</v>
      </c>
      <c r="E1990" s="525" t="s">
        <v>5692</v>
      </c>
      <c r="F1990" s="524" t="s">
        <v>4365</v>
      </c>
      <c r="G1990" s="525" t="s">
        <v>5693</v>
      </c>
      <c r="H1990" s="524" t="s">
        <v>5726</v>
      </c>
      <c r="I1990" s="525" t="s">
        <v>5727</v>
      </c>
      <c r="J1990" s="524" t="s">
        <v>1924</v>
      </c>
      <c r="K1990" s="527"/>
      <c r="L1990" s="524" t="s">
        <v>1924</v>
      </c>
      <c r="M1990" s="527"/>
      <c r="N1990" s="524" t="s">
        <v>1924</v>
      </c>
      <c r="O1990" s="527"/>
      <c r="P1990" s="524" t="s">
        <v>1924</v>
      </c>
      <c r="Q1990" s="527"/>
      <c r="R1990" s="524" t="s">
        <v>1924</v>
      </c>
      <c r="S1990" s="527"/>
      <c r="T1990" s="524" t="s">
        <v>3700</v>
      </c>
      <c r="U1990" s="527" t="s">
        <v>5697</v>
      </c>
      <c r="V1990" s="524" t="s">
        <v>1924</v>
      </c>
      <c r="W1990" s="527"/>
      <c r="X1990" s="524" t="s">
        <v>1924</v>
      </c>
      <c r="Y1990" s="527" t="s">
        <v>1924</v>
      </c>
      <c r="Z1990" s="528"/>
      <c r="AA1990" s="528" t="s">
        <v>1924</v>
      </c>
      <c r="AB1990" s="528"/>
      <c r="AC1990" s="528"/>
      <c r="AD1990" s="528"/>
      <c r="AE1990" s="528"/>
      <c r="AF1990" s="528"/>
      <c r="AG1990" s="528"/>
      <c r="AH1990" s="528"/>
      <c r="AI1990" s="529" t="s">
        <v>2538</v>
      </c>
      <c r="AJ1990" s="529" t="s">
        <v>2538</v>
      </c>
      <c r="AK1990" s="523" t="s">
        <v>5728</v>
      </c>
      <c r="AL1990" s="523" t="s">
        <v>5725</v>
      </c>
    </row>
    <row r="1991" spans="1:38" ht="33">
      <c r="A1991" s="518" t="str">
        <f t="shared" si="30"/>
        <v xml:space="preserve">A06BB303-00001 Demolition Work Revamping Work Demolition Work of Window      Including Scaffolding, Strutting, Disposal and Any Work to Complete The Work  </v>
      </c>
      <c r="B1991" s="523" t="s">
        <v>5729</v>
      </c>
      <c r="C1991" s="523"/>
      <c r="D1991" s="524" t="s">
        <v>5691</v>
      </c>
      <c r="E1991" s="525" t="s">
        <v>5692</v>
      </c>
      <c r="F1991" s="524" t="s">
        <v>4365</v>
      </c>
      <c r="G1991" s="525" t="s">
        <v>5693</v>
      </c>
      <c r="H1991" s="524" t="s">
        <v>5730</v>
      </c>
      <c r="I1991" s="525" t="s">
        <v>5731</v>
      </c>
      <c r="J1991" s="524" t="s">
        <v>1924</v>
      </c>
      <c r="K1991" s="527"/>
      <c r="L1991" s="524" t="s">
        <v>1924</v>
      </c>
      <c r="M1991" s="527"/>
      <c r="N1991" s="524" t="s">
        <v>1924</v>
      </c>
      <c r="O1991" s="527"/>
      <c r="P1991" s="524" t="s">
        <v>1924</v>
      </c>
      <c r="Q1991" s="527"/>
      <c r="R1991" s="524" t="s">
        <v>1924</v>
      </c>
      <c r="S1991" s="527"/>
      <c r="T1991" s="524" t="s">
        <v>3700</v>
      </c>
      <c r="U1991" s="527" t="s">
        <v>5697</v>
      </c>
      <c r="V1991" s="524" t="s">
        <v>1924</v>
      </c>
      <c r="W1991" s="527"/>
      <c r="X1991" s="524" t="s">
        <v>1924</v>
      </c>
      <c r="Y1991" s="527" t="s">
        <v>1924</v>
      </c>
      <c r="Z1991" s="528"/>
      <c r="AA1991" s="528" t="s">
        <v>1924</v>
      </c>
      <c r="AB1991" s="528"/>
      <c r="AC1991" s="528"/>
      <c r="AD1991" s="528"/>
      <c r="AE1991" s="528"/>
      <c r="AF1991" s="528"/>
      <c r="AG1991" s="528"/>
      <c r="AH1991" s="528"/>
      <c r="AI1991" s="529" t="s">
        <v>2538</v>
      </c>
      <c r="AJ1991" s="529" t="s">
        <v>2538</v>
      </c>
      <c r="AK1991" s="523" t="s">
        <v>5732</v>
      </c>
      <c r="AL1991" s="523" t="s">
        <v>5729</v>
      </c>
    </row>
    <row r="1992" spans="1:38" ht="33">
      <c r="A1992" s="518" t="str">
        <f t="shared" ref="A1992:A2055" si="31">B1992&amp;" "&amp;E1992&amp;" "&amp;G1992&amp;" "&amp;I1992&amp;" "&amp;K1992&amp;" "&amp;M1992&amp;" "&amp;O1992&amp;" "&amp;Q1992&amp;" "&amp;S1992&amp;" "&amp;U1992&amp;" "&amp;W1992&amp;" "&amp;Y1992</f>
        <v xml:space="preserve">A06BB304-00001 Demolition Work Revamping Work Demolition Work of Cladding     for Existing Roof Cladding Including Scaffolding, Strutting, Disposal and Any Work to Complete The Work  </v>
      </c>
      <c r="B1992" s="523" t="s">
        <v>5733</v>
      </c>
      <c r="C1992" s="523"/>
      <c r="D1992" s="524" t="s">
        <v>5691</v>
      </c>
      <c r="E1992" s="525" t="s">
        <v>5692</v>
      </c>
      <c r="F1992" s="524" t="s">
        <v>4365</v>
      </c>
      <c r="G1992" s="525" t="s">
        <v>5693</v>
      </c>
      <c r="H1992" s="524" t="s">
        <v>5734</v>
      </c>
      <c r="I1992" s="525" t="s">
        <v>5735</v>
      </c>
      <c r="J1992" s="524" t="s">
        <v>1924</v>
      </c>
      <c r="K1992" s="527"/>
      <c r="L1992" s="524" t="s">
        <v>1924</v>
      </c>
      <c r="M1992" s="527"/>
      <c r="N1992" s="524" t="s">
        <v>1924</v>
      </c>
      <c r="O1992" s="527"/>
      <c r="P1992" s="524" t="s">
        <v>1924</v>
      </c>
      <c r="Q1992" s="527"/>
      <c r="R1992" s="524" t="s">
        <v>2864</v>
      </c>
      <c r="S1992" s="527" t="s">
        <v>5736</v>
      </c>
      <c r="T1992" s="524" t="s">
        <v>3700</v>
      </c>
      <c r="U1992" s="527" t="s">
        <v>5697</v>
      </c>
      <c r="V1992" s="524" t="s">
        <v>1924</v>
      </c>
      <c r="W1992" s="527"/>
      <c r="X1992" s="524" t="s">
        <v>1924</v>
      </c>
      <c r="Y1992" s="527" t="s">
        <v>1924</v>
      </c>
      <c r="Z1992" s="528"/>
      <c r="AA1992" s="528" t="s">
        <v>1924</v>
      </c>
      <c r="AB1992" s="528"/>
      <c r="AC1992" s="528"/>
      <c r="AD1992" s="528"/>
      <c r="AE1992" s="528"/>
      <c r="AF1992" s="528"/>
      <c r="AG1992" s="528"/>
      <c r="AH1992" s="528"/>
      <c r="AI1992" s="529" t="s">
        <v>2054</v>
      </c>
      <c r="AJ1992" s="529" t="s">
        <v>2054</v>
      </c>
      <c r="AK1992" s="523" t="s">
        <v>5737</v>
      </c>
      <c r="AL1992" s="523" t="s">
        <v>5733</v>
      </c>
    </row>
    <row r="1993" spans="1:38" ht="33">
      <c r="A1993" s="518" t="str">
        <f t="shared" si="31"/>
        <v xml:space="preserve">A06BB304-00002 Demolition Work Revamping Work Demolition Work of Cladding     for Existing Wall Cladding Including Scaffolding, Strutting, Disposal and Any Work to Complete The Work  </v>
      </c>
      <c r="B1993" s="523" t="s">
        <v>5738</v>
      </c>
      <c r="C1993" s="523"/>
      <c r="D1993" s="524" t="s">
        <v>5691</v>
      </c>
      <c r="E1993" s="525" t="s">
        <v>5692</v>
      </c>
      <c r="F1993" s="524" t="s">
        <v>4365</v>
      </c>
      <c r="G1993" s="525" t="s">
        <v>5693</v>
      </c>
      <c r="H1993" s="524" t="s">
        <v>5734</v>
      </c>
      <c r="I1993" s="525" t="s">
        <v>5735</v>
      </c>
      <c r="J1993" s="524" t="s">
        <v>1924</v>
      </c>
      <c r="K1993" s="527"/>
      <c r="L1993" s="524" t="s">
        <v>1924</v>
      </c>
      <c r="M1993" s="527"/>
      <c r="N1993" s="524" t="s">
        <v>1924</v>
      </c>
      <c r="O1993" s="527"/>
      <c r="P1993" s="524" t="s">
        <v>1924</v>
      </c>
      <c r="Q1993" s="527"/>
      <c r="R1993" s="524" t="s">
        <v>2874</v>
      </c>
      <c r="S1993" s="527" t="s">
        <v>5739</v>
      </c>
      <c r="T1993" s="524" t="s">
        <v>3700</v>
      </c>
      <c r="U1993" s="527" t="s">
        <v>5697</v>
      </c>
      <c r="V1993" s="524" t="s">
        <v>1924</v>
      </c>
      <c r="W1993" s="527"/>
      <c r="X1993" s="524" t="s">
        <v>1924</v>
      </c>
      <c r="Y1993" s="527" t="s">
        <v>1924</v>
      </c>
      <c r="Z1993" s="528"/>
      <c r="AA1993" s="528" t="s">
        <v>1924</v>
      </c>
      <c r="AB1993" s="528"/>
      <c r="AC1993" s="528"/>
      <c r="AD1993" s="528"/>
      <c r="AE1993" s="528"/>
      <c r="AF1993" s="528"/>
      <c r="AG1993" s="528"/>
      <c r="AH1993" s="528"/>
      <c r="AI1993" s="529" t="s">
        <v>2054</v>
      </c>
      <c r="AJ1993" s="529" t="s">
        <v>2054</v>
      </c>
      <c r="AK1993" s="523" t="s">
        <v>5737</v>
      </c>
      <c r="AL1993" s="523" t="s">
        <v>5738</v>
      </c>
    </row>
    <row r="1994" spans="1:38" ht="33">
      <c r="A1994" s="518" t="str">
        <f t="shared" si="31"/>
        <v xml:space="preserve">A06BB305-00001 Demolition Work Revamping Work Demolition Work of Fence &amp; Gates      Including Scaffolding, Strutting, Disposal and Any Work to Complete The Work  </v>
      </c>
      <c r="B1994" s="523" t="s">
        <v>5740</v>
      </c>
      <c r="C1994" s="523"/>
      <c r="D1994" s="524" t="s">
        <v>5691</v>
      </c>
      <c r="E1994" s="525" t="s">
        <v>5692</v>
      </c>
      <c r="F1994" s="524" t="s">
        <v>4365</v>
      </c>
      <c r="G1994" s="525" t="s">
        <v>5693</v>
      </c>
      <c r="H1994" s="524" t="s">
        <v>5741</v>
      </c>
      <c r="I1994" s="525" t="s">
        <v>5742</v>
      </c>
      <c r="J1994" s="524" t="s">
        <v>1924</v>
      </c>
      <c r="K1994" s="527"/>
      <c r="L1994" s="524" t="s">
        <v>1924</v>
      </c>
      <c r="M1994" s="527"/>
      <c r="N1994" s="524" t="s">
        <v>1924</v>
      </c>
      <c r="O1994" s="527"/>
      <c r="P1994" s="524" t="s">
        <v>1924</v>
      </c>
      <c r="Q1994" s="527"/>
      <c r="R1994" s="524" t="s">
        <v>1924</v>
      </c>
      <c r="S1994" s="527"/>
      <c r="T1994" s="524" t="s">
        <v>3700</v>
      </c>
      <c r="U1994" s="527" t="s">
        <v>5697</v>
      </c>
      <c r="V1994" s="524" t="s">
        <v>1924</v>
      </c>
      <c r="W1994" s="527"/>
      <c r="X1994" s="524" t="s">
        <v>1924</v>
      </c>
      <c r="Y1994" s="527" t="s">
        <v>1924</v>
      </c>
      <c r="Z1994" s="528"/>
      <c r="AA1994" s="528" t="s">
        <v>1924</v>
      </c>
      <c r="AB1994" s="528"/>
      <c r="AC1994" s="528"/>
      <c r="AD1994" s="528"/>
      <c r="AE1994" s="528"/>
      <c r="AF1994" s="528"/>
      <c r="AG1994" s="528"/>
      <c r="AH1994" s="528"/>
      <c r="AI1994" s="529" t="s">
        <v>2054</v>
      </c>
      <c r="AJ1994" s="529" t="s">
        <v>2054</v>
      </c>
      <c r="AK1994" s="523" t="s">
        <v>5743</v>
      </c>
      <c r="AL1994" s="523" t="s">
        <v>5740</v>
      </c>
    </row>
    <row r="1995" spans="1:38" ht="49.5">
      <c r="A1995" s="518" t="str">
        <f t="shared" si="31"/>
        <v xml:space="preserve">A06BC306-00001 Demolition Work Demolition Work Demolition Work of RC Structure Building     for All Structural and Architectural Components Below and Above Ground Level Including Scaffolding, Strutting, Disposal and Any Work to Complete The Work  </v>
      </c>
      <c r="B1995" s="523" t="s">
        <v>5744</v>
      </c>
      <c r="C1995" s="523"/>
      <c r="D1995" s="524" t="s">
        <v>5691</v>
      </c>
      <c r="E1995" s="525" t="s">
        <v>5692</v>
      </c>
      <c r="F1995" s="524" t="s">
        <v>4369</v>
      </c>
      <c r="G1995" s="525" t="s">
        <v>5745</v>
      </c>
      <c r="H1995" s="524" t="s">
        <v>5746</v>
      </c>
      <c r="I1995" s="525" t="s">
        <v>5747</v>
      </c>
      <c r="J1995" s="524" t="s">
        <v>1924</v>
      </c>
      <c r="K1995" s="527"/>
      <c r="L1995" s="524" t="s">
        <v>1924</v>
      </c>
      <c r="M1995" s="527"/>
      <c r="N1995" s="524" t="s">
        <v>1924</v>
      </c>
      <c r="O1995" s="527"/>
      <c r="P1995" s="524" t="s">
        <v>1924</v>
      </c>
      <c r="Q1995" s="527"/>
      <c r="R1995" s="524" t="s">
        <v>2886</v>
      </c>
      <c r="S1995" s="527" t="s">
        <v>5748</v>
      </c>
      <c r="T1995" s="524" t="s">
        <v>3700</v>
      </c>
      <c r="U1995" s="527" t="s">
        <v>5697</v>
      </c>
      <c r="V1995" s="524" t="s">
        <v>1924</v>
      </c>
      <c r="W1995" s="527"/>
      <c r="X1995" s="524" t="s">
        <v>1924</v>
      </c>
      <c r="Y1995" s="527"/>
      <c r="Z1995" s="528"/>
      <c r="AA1995" s="528" t="s">
        <v>1924</v>
      </c>
      <c r="AB1995" s="528"/>
      <c r="AC1995" s="528"/>
      <c r="AD1995" s="528"/>
      <c r="AE1995" s="528"/>
      <c r="AF1995" s="528"/>
      <c r="AG1995" s="528"/>
      <c r="AH1995" s="528"/>
      <c r="AI1995" s="529" t="s">
        <v>5359</v>
      </c>
      <c r="AJ1995" s="529" t="s">
        <v>5359</v>
      </c>
      <c r="AK1995" s="523" t="s">
        <v>5749</v>
      </c>
      <c r="AL1995" s="523" t="s">
        <v>5744</v>
      </c>
    </row>
    <row r="1996" spans="1:38" ht="49.5">
      <c r="A1996" s="518" t="str">
        <f t="shared" si="31"/>
        <v xml:space="preserve">A06BC307-00001 Demolition Work Demolition Work Demolition Work of Steel Structure Shelter     for All Structural and Architectural Components Below and Above Ground Level Including Scaffolding, Strutting, Disposal and Any Work to Complete The Work  </v>
      </c>
      <c r="B1996" s="523" t="s">
        <v>5750</v>
      </c>
      <c r="C1996" s="523"/>
      <c r="D1996" s="524" t="s">
        <v>5691</v>
      </c>
      <c r="E1996" s="525" t="s">
        <v>5692</v>
      </c>
      <c r="F1996" s="524" t="s">
        <v>4369</v>
      </c>
      <c r="G1996" s="525" t="s">
        <v>5745</v>
      </c>
      <c r="H1996" s="524" t="s">
        <v>5751</v>
      </c>
      <c r="I1996" s="525" t="s">
        <v>5752</v>
      </c>
      <c r="J1996" s="524" t="s">
        <v>1924</v>
      </c>
      <c r="K1996" s="527"/>
      <c r="L1996" s="524" t="s">
        <v>1924</v>
      </c>
      <c r="M1996" s="527"/>
      <c r="N1996" s="524" t="s">
        <v>1924</v>
      </c>
      <c r="O1996" s="527"/>
      <c r="P1996" s="524" t="s">
        <v>1924</v>
      </c>
      <c r="Q1996" s="527"/>
      <c r="R1996" s="524" t="s">
        <v>2886</v>
      </c>
      <c r="S1996" s="527" t="s">
        <v>5748</v>
      </c>
      <c r="T1996" s="524" t="s">
        <v>3700</v>
      </c>
      <c r="U1996" s="527" t="s">
        <v>5697</v>
      </c>
      <c r="V1996" s="524" t="s">
        <v>1924</v>
      </c>
      <c r="W1996" s="527"/>
      <c r="X1996" s="524" t="s">
        <v>1924</v>
      </c>
      <c r="Y1996" s="527"/>
      <c r="Z1996" s="528"/>
      <c r="AA1996" s="528" t="s">
        <v>1924</v>
      </c>
      <c r="AB1996" s="528"/>
      <c r="AC1996" s="528"/>
      <c r="AD1996" s="528"/>
      <c r="AE1996" s="528"/>
      <c r="AF1996" s="528"/>
      <c r="AG1996" s="528"/>
      <c r="AH1996" s="528"/>
      <c r="AI1996" s="529" t="s">
        <v>5359</v>
      </c>
      <c r="AJ1996" s="529" t="s">
        <v>5359</v>
      </c>
      <c r="AK1996" s="523" t="s">
        <v>5753</v>
      </c>
      <c r="AL1996" s="523" t="s">
        <v>5750</v>
      </c>
    </row>
    <row r="1997" spans="1:38">
      <c r="A1997" s="518" t="str">
        <f t="shared" si="31"/>
        <v xml:space="preserve">A10SA000-00001 Site Instruction General / Common Work (Other Work) -        </v>
      </c>
      <c r="B1997" s="523" t="s">
        <v>5754</v>
      </c>
      <c r="C1997" s="523"/>
      <c r="D1997" s="524" t="s">
        <v>5755</v>
      </c>
      <c r="E1997" s="527" t="s">
        <v>5756</v>
      </c>
      <c r="F1997" s="524" t="s">
        <v>5757</v>
      </c>
      <c r="G1997" s="527" t="s">
        <v>5758</v>
      </c>
      <c r="H1997" s="524" t="s">
        <v>5759</v>
      </c>
      <c r="I1997" s="525" t="s">
        <v>1919</v>
      </c>
      <c r="J1997" s="524" t="s">
        <v>1924</v>
      </c>
      <c r="K1997" s="527"/>
      <c r="L1997" s="524" t="s">
        <v>1924</v>
      </c>
      <c r="M1997" s="527"/>
      <c r="N1997" s="524" t="s">
        <v>1924</v>
      </c>
      <c r="O1997" s="527"/>
      <c r="P1997" s="524" t="s">
        <v>1924</v>
      </c>
      <c r="Q1997" s="527"/>
      <c r="R1997" s="524" t="s">
        <v>1924</v>
      </c>
      <c r="S1997" s="527"/>
      <c r="T1997" s="524" t="s">
        <v>1924</v>
      </c>
      <c r="U1997" s="527"/>
      <c r="V1997" s="524" t="s">
        <v>1924</v>
      </c>
      <c r="W1997" s="527"/>
      <c r="X1997" s="524" t="s">
        <v>1924</v>
      </c>
      <c r="Y1997" s="527"/>
      <c r="Z1997" s="528"/>
      <c r="AA1997" s="556"/>
      <c r="AB1997" s="528"/>
      <c r="AC1997" s="528"/>
      <c r="AD1997" s="528"/>
      <c r="AE1997" s="528"/>
      <c r="AF1997" s="528"/>
      <c r="AG1997" s="528"/>
      <c r="AH1997" s="528"/>
      <c r="AI1997" s="529" t="s">
        <v>5760</v>
      </c>
      <c r="AJ1997" s="529" t="s">
        <v>5760</v>
      </c>
      <c r="AK1997" s="523" t="s">
        <v>5761</v>
      </c>
      <c r="AL1997" s="523" t="s">
        <v>5754</v>
      </c>
    </row>
    <row r="1998" spans="1:38">
      <c r="A1998" s="518" t="str">
        <f t="shared" si="31"/>
        <v xml:space="preserve">A10SB000-00001 Site Instruction Incentive of Subcontractor (Progress Expediting) -        </v>
      </c>
      <c r="B1998" s="523" t="s">
        <v>5762</v>
      </c>
      <c r="C1998" s="523"/>
      <c r="D1998" s="524" t="s">
        <v>5755</v>
      </c>
      <c r="E1998" s="527" t="s">
        <v>5756</v>
      </c>
      <c r="F1998" s="524" t="s">
        <v>5763</v>
      </c>
      <c r="G1998" s="527" t="s">
        <v>5764</v>
      </c>
      <c r="H1998" s="524" t="s">
        <v>5759</v>
      </c>
      <c r="I1998" s="525" t="s">
        <v>1919</v>
      </c>
      <c r="J1998" s="524" t="s">
        <v>1924</v>
      </c>
      <c r="K1998" s="527"/>
      <c r="L1998" s="524" t="s">
        <v>1924</v>
      </c>
      <c r="M1998" s="527"/>
      <c r="N1998" s="524" t="s">
        <v>1924</v>
      </c>
      <c r="O1998" s="527"/>
      <c r="P1998" s="524" t="s">
        <v>1924</v>
      </c>
      <c r="Q1998" s="527"/>
      <c r="R1998" s="524" t="s">
        <v>1924</v>
      </c>
      <c r="S1998" s="527"/>
      <c r="T1998" s="524" t="s">
        <v>1924</v>
      </c>
      <c r="U1998" s="527"/>
      <c r="V1998" s="524" t="s">
        <v>1924</v>
      </c>
      <c r="W1998" s="527"/>
      <c r="X1998" s="524" t="s">
        <v>1924</v>
      </c>
      <c r="Y1998" s="527"/>
      <c r="Z1998" s="528"/>
      <c r="AA1998" s="528"/>
      <c r="AB1998" s="528"/>
      <c r="AC1998" s="528"/>
      <c r="AD1998" s="528"/>
      <c r="AE1998" s="528"/>
      <c r="AF1998" s="528"/>
      <c r="AG1998" s="528"/>
      <c r="AH1998" s="528"/>
      <c r="AI1998" s="529" t="s">
        <v>5760</v>
      </c>
      <c r="AJ1998" s="529" t="s">
        <v>5760</v>
      </c>
      <c r="AK1998" s="523" t="s">
        <v>5765</v>
      </c>
      <c r="AL1998" s="523" t="s">
        <v>5762</v>
      </c>
    </row>
    <row r="1999" spans="1:38">
      <c r="A1999" s="518" t="str">
        <f t="shared" si="31"/>
        <v xml:space="preserve">A10SC000-00001 Site Instruction Claim of Subcontractor -        </v>
      </c>
      <c r="B1999" s="523" t="s">
        <v>5766</v>
      </c>
      <c r="C1999" s="523"/>
      <c r="D1999" s="524" t="s">
        <v>5755</v>
      </c>
      <c r="E1999" s="527" t="s">
        <v>5756</v>
      </c>
      <c r="F1999" s="524" t="s">
        <v>5767</v>
      </c>
      <c r="G1999" s="527" t="s">
        <v>5768</v>
      </c>
      <c r="H1999" s="524" t="s">
        <v>5759</v>
      </c>
      <c r="I1999" s="525" t="s">
        <v>1919</v>
      </c>
      <c r="J1999" s="524" t="s">
        <v>1924</v>
      </c>
      <c r="K1999" s="527"/>
      <c r="L1999" s="524" t="s">
        <v>1924</v>
      </c>
      <c r="M1999" s="527"/>
      <c r="N1999" s="524" t="s">
        <v>1924</v>
      </c>
      <c r="O1999" s="527"/>
      <c r="P1999" s="524" t="s">
        <v>1924</v>
      </c>
      <c r="Q1999" s="527"/>
      <c r="R1999" s="524" t="s">
        <v>1924</v>
      </c>
      <c r="S1999" s="527"/>
      <c r="T1999" s="524" t="s">
        <v>1924</v>
      </c>
      <c r="U1999" s="527"/>
      <c r="V1999" s="524" t="s">
        <v>1924</v>
      </c>
      <c r="W1999" s="527"/>
      <c r="X1999" s="524" t="s">
        <v>1924</v>
      </c>
      <c r="Y1999" s="527"/>
      <c r="Z1999" s="528"/>
      <c r="AA1999" s="528"/>
      <c r="AB1999" s="528"/>
      <c r="AC1999" s="528"/>
      <c r="AD1999" s="528"/>
      <c r="AE1999" s="528"/>
      <c r="AF1999" s="528"/>
      <c r="AG1999" s="528"/>
      <c r="AH1999" s="528"/>
      <c r="AI1999" s="529" t="s">
        <v>5760</v>
      </c>
      <c r="AJ1999" s="529" t="s">
        <v>5760</v>
      </c>
      <c r="AK1999" s="523" t="s">
        <v>5769</v>
      </c>
      <c r="AL1999" s="523" t="s">
        <v>5766</v>
      </c>
    </row>
    <row r="2000" spans="1:38">
      <c r="A2000" s="518" t="str">
        <f t="shared" si="31"/>
        <v xml:space="preserve">F01AA000-00001 Building/Shelter Fire Proofing Work Dense Concrete - 0.5 hr. rating (UL 1709)       </v>
      </c>
      <c r="B2000" s="559" t="s">
        <v>5770</v>
      </c>
      <c r="C2000" s="560"/>
      <c r="D2000" s="561" t="s">
        <v>5771</v>
      </c>
      <c r="E2000" s="562" t="s">
        <v>5772</v>
      </c>
      <c r="F2000" s="561" t="s">
        <v>2082</v>
      </c>
      <c r="G2000" s="562" t="s">
        <v>5773</v>
      </c>
      <c r="H2000" s="561" t="s">
        <v>5759</v>
      </c>
      <c r="I2000" s="562" t="s">
        <v>2073</v>
      </c>
      <c r="J2000" s="561" t="s">
        <v>1922</v>
      </c>
      <c r="K2000" s="562" t="s">
        <v>5774</v>
      </c>
      <c r="Z2000" s="563" t="s">
        <v>5775</v>
      </c>
      <c r="AA2000" s="563" t="s">
        <v>1029</v>
      </c>
      <c r="AI2000" s="564" t="s">
        <v>1926</v>
      </c>
      <c r="AJ2000" s="564" t="s">
        <v>1926</v>
      </c>
      <c r="AK2000" s="559" t="s">
        <v>5776</v>
      </c>
      <c r="AL2000" s="559" t="s">
        <v>5770</v>
      </c>
    </row>
    <row r="2001" spans="1:38">
      <c r="A2001" s="518" t="str">
        <f t="shared" si="31"/>
        <v xml:space="preserve">F01AA000-00002 Building/Shelter Fire Proofing Work Dense Concrete - 1 hr. rating (UL 1709)       </v>
      </c>
      <c r="B2001" s="559" t="s">
        <v>5777</v>
      </c>
      <c r="C2001" s="560"/>
      <c r="D2001" s="561" t="s">
        <v>5771</v>
      </c>
      <c r="E2001" s="562" t="s">
        <v>5772</v>
      </c>
      <c r="F2001" s="561" t="s">
        <v>2082</v>
      </c>
      <c r="G2001" s="562" t="s">
        <v>5773</v>
      </c>
      <c r="H2001" s="561" t="s">
        <v>5759</v>
      </c>
      <c r="I2001" s="562" t="s">
        <v>2073</v>
      </c>
      <c r="J2001" s="561" t="s">
        <v>1929</v>
      </c>
      <c r="K2001" s="562" t="s">
        <v>5778</v>
      </c>
      <c r="Z2001" s="563" t="s">
        <v>5775</v>
      </c>
      <c r="AA2001" s="563" t="s">
        <v>1029</v>
      </c>
      <c r="AI2001" s="564" t="s">
        <v>1926</v>
      </c>
      <c r="AJ2001" s="564" t="s">
        <v>1926</v>
      </c>
      <c r="AK2001" s="559" t="s">
        <v>5776</v>
      </c>
      <c r="AL2001" s="559" t="s">
        <v>5777</v>
      </c>
    </row>
    <row r="2002" spans="1:38">
      <c r="A2002" s="518" t="str">
        <f t="shared" si="31"/>
        <v xml:space="preserve">F01AA000-00003 Building/Shelter Fire Proofing Work Dense Concrete - 1.5 hr. rating (UL 1709)       </v>
      </c>
      <c r="B2002" s="559" t="s">
        <v>5779</v>
      </c>
      <c r="C2002" s="560"/>
      <c r="D2002" s="561" t="s">
        <v>5771</v>
      </c>
      <c r="E2002" s="562" t="s">
        <v>5772</v>
      </c>
      <c r="F2002" s="561" t="s">
        <v>2082</v>
      </c>
      <c r="G2002" s="562" t="s">
        <v>5773</v>
      </c>
      <c r="H2002" s="561" t="s">
        <v>5759</v>
      </c>
      <c r="I2002" s="562" t="s">
        <v>2073</v>
      </c>
      <c r="J2002" s="561" t="s">
        <v>1932</v>
      </c>
      <c r="K2002" s="562" t="s">
        <v>5780</v>
      </c>
      <c r="Z2002" s="563" t="s">
        <v>5775</v>
      </c>
      <c r="AA2002" s="563" t="s">
        <v>1029</v>
      </c>
      <c r="AI2002" s="564" t="s">
        <v>1926</v>
      </c>
      <c r="AJ2002" s="564" t="s">
        <v>1926</v>
      </c>
      <c r="AK2002" s="559" t="s">
        <v>5776</v>
      </c>
      <c r="AL2002" s="559" t="s">
        <v>5779</v>
      </c>
    </row>
    <row r="2003" spans="1:38">
      <c r="A2003" s="518" t="str">
        <f t="shared" si="31"/>
        <v xml:space="preserve">F01AA000-00004 Building/Shelter Fire Proofing Work Dense Concrete - 2 hr. rating (UL 1709)       </v>
      </c>
      <c r="B2003" s="559" t="s">
        <v>5781</v>
      </c>
      <c r="C2003" s="560"/>
      <c r="D2003" s="561" t="s">
        <v>5771</v>
      </c>
      <c r="E2003" s="562" t="s">
        <v>5772</v>
      </c>
      <c r="F2003" s="561" t="s">
        <v>2082</v>
      </c>
      <c r="G2003" s="562" t="s">
        <v>5773</v>
      </c>
      <c r="H2003" s="561" t="s">
        <v>5759</v>
      </c>
      <c r="I2003" s="562" t="s">
        <v>2073</v>
      </c>
      <c r="J2003" s="561" t="s">
        <v>1936</v>
      </c>
      <c r="K2003" s="562" t="s">
        <v>5782</v>
      </c>
      <c r="Z2003" s="563" t="s">
        <v>5775</v>
      </c>
      <c r="AA2003" s="563" t="s">
        <v>1029</v>
      </c>
      <c r="AI2003" s="564" t="s">
        <v>1926</v>
      </c>
      <c r="AJ2003" s="564" t="s">
        <v>1926</v>
      </c>
      <c r="AK2003" s="559" t="s">
        <v>5776</v>
      </c>
      <c r="AL2003" s="559" t="s">
        <v>5781</v>
      </c>
    </row>
    <row r="2004" spans="1:38">
      <c r="A2004" s="518" t="str">
        <f t="shared" si="31"/>
        <v xml:space="preserve">F01AA000-00005 Building/Shelter Fire Proofing Work Dense Concrete - 2.5 hr. rating (UL 1709)       </v>
      </c>
      <c r="B2004" s="559" t="s">
        <v>5783</v>
      </c>
      <c r="C2004" s="560"/>
      <c r="D2004" s="561" t="s">
        <v>5771</v>
      </c>
      <c r="E2004" s="562" t="s">
        <v>5772</v>
      </c>
      <c r="F2004" s="561" t="s">
        <v>2082</v>
      </c>
      <c r="G2004" s="562" t="s">
        <v>5773</v>
      </c>
      <c r="H2004" s="561" t="s">
        <v>5759</v>
      </c>
      <c r="I2004" s="562" t="s">
        <v>2073</v>
      </c>
      <c r="J2004" s="561" t="s">
        <v>1939</v>
      </c>
      <c r="K2004" s="562" t="s">
        <v>5784</v>
      </c>
      <c r="Z2004" s="563" t="s">
        <v>5775</v>
      </c>
      <c r="AA2004" s="563" t="s">
        <v>1029</v>
      </c>
      <c r="AI2004" s="564" t="s">
        <v>1926</v>
      </c>
      <c r="AJ2004" s="564" t="s">
        <v>1926</v>
      </c>
      <c r="AK2004" s="559" t="s">
        <v>5776</v>
      </c>
      <c r="AL2004" s="559" t="s">
        <v>5783</v>
      </c>
    </row>
    <row r="2005" spans="1:38">
      <c r="A2005" s="518" t="str">
        <f t="shared" si="31"/>
        <v xml:space="preserve">F01AA000-00006 Building/Shelter Fire Proofing Work Dense Concrete - 3 hr. rating (UL 1709)       </v>
      </c>
      <c r="B2005" s="559" t="s">
        <v>5785</v>
      </c>
      <c r="C2005" s="560"/>
      <c r="D2005" s="561" t="s">
        <v>5771</v>
      </c>
      <c r="E2005" s="562" t="s">
        <v>5772</v>
      </c>
      <c r="F2005" s="561" t="s">
        <v>2082</v>
      </c>
      <c r="G2005" s="562" t="s">
        <v>5773</v>
      </c>
      <c r="H2005" s="561" t="s">
        <v>5759</v>
      </c>
      <c r="I2005" s="562" t="s">
        <v>2073</v>
      </c>
      <c r="J2005" s="561" t="s">
        <v>1941</v>
      </c>
      <c r="K2005" s="562" t="s">
        <v>5786</v>
      </c>
      <c r="Z2005" s="563" t="s">
        <v>5775</v>
      </c>
      <c r="AA2005" s="563" t="s">
        <v>1029</v>
      </c>
      <c r="AI2005" s="564" t="s">
        <v>1926</v>
      </c>
      <c r="AJ2005" s="564" t="s">
        <v>1926</v>
      </c>
      <c r="AK2005" s="559" t="s">
        <v>5776</v>
      </c>
      <c r="AL2005" s="559" t="s">
        <v>5785</v>
      </c>
    </row>
    <row r="2006" spans="1:38">
      <c r="A2006" s="518" t="str">
        <f t="shared" si="31"/>
        <v xml:space="preserve">F01AA000-00007 Building/Shelter Fire Proofing Work Dense Concrete - 3.5 hr. rating (UL 1709)       </v>
      </c>
      <c r="B2006" s="559" t="s">
        <v>5787</v>
      </c>
      <c r="C2006" s="560"/>
      <c r="D2006" s="561" t="s">
        <v>5771</v>
      </c>
      <c r="E2006" s="562" t="s">
        <v>5772</v>
      </c>
      <c r="F2006" s="561" t="s">
        <v>2082</v>
      </c>
      <c r="G2006" s="562" t="s">
        <v>5773</v>
      </c>
      <c r="H2006" s="561" t="s">
        <v>5759</v>
      </c>
      <c r="I2006" s="562" t="s">
        <v>2073</v>
      </c>
      <c r="J2006" s="561" t="s">
        <v>1951</v>
      </c>
      <c r="K2006" s="562" t="s">
        <v>5788</v>
      </c>
      <c r="Z2006" s="563" t="s">
        <v>5775</v>
      </c>
      <c r="AA2006" s="563" t="s">
        <v>1029</v>
      </c>
      <c r="AI2006" s="564" t="s">
        <v>1926</v>
      </c>
      <c r="AJ2006" s="564" t="s">
        <v>1926</v>
      </c>
      <c r="AK2006" s="559" t="s">
        <v>5776</v>
      </c>
      <c r="AL2006" s="559" t="s">
        <v>5787</v>
      </c>
    </row>
    <row r="2007" spans="1:38">
      <c r="A2007" s="518" t="str">
        <f t="shared" si="31"/>
        <v xml:space="preserve">F01AA000-00008 Building/Shelter Fire Proofing Work Dense Concrete - 4 hr. rating (UL 1709)       </v>
      </c>
      <c r="B2007" s="559" t="s">
        <v>5789</v>
      </c>
      <c r="C2007" s="560"/>
      <c r="D2007" s="561" t="s">
        <v>5771</v>
      </c>
      <c r="E2007" s="562" t="s">
        <v>5772</v>
      </c>
      <c r="F2007" s="561" t="s">
        <v>2082</v>
      </c>
      <c r="G2007" s="562" t="s">
        <v>5773</v>
      </c>
      <c r="H2007" s="561" t="s">
        <v>5759</v>
      </c>
      <c r="I2007" s="562" t="s">
        <v>2073</v>
      </c>
      <c r="J2007" s="561" t="s">
        <v>1954</v>
      </c>
      <c r="K2007" s="562" t="s">
        <v>5790</v>
      </c>
      <c r="Z2007" s="563" t="s">
        <v>5775</v>
      </c>
      <c r="AA2007" s="563" t="s">
        <v>1029</v>
      </c>
      <c r="AI2007" s="564" t="s">
        <v>1926</v>
      </c>
      <c r="AJ2007" s="564" t="s">
        <v>1926</v>
      </c>
      <c r="AK2007" s="559" t="s">
        <v>5776</v>
      </c>
      <c r="AL2007" s="559" t="s">
        <v>5789</v>
      </c>
    </row>
    <row r="2008" spans="1:38">
      <c r="A2008" s="518" t="str">
        <f t="shared" si="31"/>
        <v xml:space="preserve">F01AA000-00009 Building/Shelter Fire Proofing Work Dense Concrete - Others (UL1709 rating)       </v>
      </c>
      <c r="B2008" s="559" t="s">
        <v>5791</v>
      </c>
      <c r="C2008" s="560"/>
      <c r="D2008" s="561" t="s">
        <v>5771</v>
      </c>
      <c r="E2008" s="562" t="s">
        <v>5772</v>
      </c>
      <c r="F2008" s="561" t="s">
        <v>2082</v>
      </c>
      <c r="G2008" s="562" t="s">
        <v>5773</v>
      </c>
      <c r="H2008" s="561" t="s">
        <v>5759</v>
      </c>
      <c r="I2008" s="562" t="s">
        <v>2073</v>
      </c>
      <c r="J2008" s="561" t="s">
        <v>1992</v>
      </c>
      <c r="K2008" s="562" t="s">
        <v>5792</v>
      </c>
      <c r="Z2008" s="563" t="s">
        <v>5775</v>
      </c>
      <c r="AA2008" s="563" t="s">
        <v>1029</v>
      </c>
      <c r="AI2008" s="564" t="s">
        <v>1926</v>
      </c>
      <c r="AJ2008" s="564" t="s">
        <v>1926</v>
      </c>
      <c r="AK2008" s="559" t="s">
        <v>5776</v>
      </c>
      <c r="AL2008" s="559" t="s">
        <v>5791</v>
      </c>
    </row>
    <row r="2009" spans="1:38">
      <c r="A2009" s="518" t="str">
        <f t="shared" si="31"/>
        <v xml:space="preserve">F01AB000-00001 Building/Shelter Fire Proofing Work Lightweight Cementitious - 0.5 hr. rating (UL 1709)       </v>
      </c>
      <c r="B2009" s="559" t="s">
        <v>5793</v>
      </c>
      <c r="C2009" s="560"/>
      <c r="D2009" s="561" t="s">
        <v>5771</v>
      </c>
      <c r="E2009" s="562" t="s">
        <v>5772</v>
      </c>
      <c r="F2009" s="561" t="s">
        <v>2203</v>
      </c>
      <c r="G2009" s="562" t="s">
        <v>5794</v>
      </c>
      <c r="H2009" s="561" t="s">
        <v>5759</v>
      </c>
      <c r="I2009" s="562" t="s">
        <v>2073</v>
      </c>
      <c r="J2009" s="561" t="s">
        <v>1922</v>
      </c>
      <c r="K2009" s="562" t="s">
        <v>5774</v>
      </c>
      <c r="Z2009" s="563" t="s">
        <v>5775</v>
      </c>
      <c r="AA2009" s="563" t="s">
        <v>1029</v>
      </c>
      <c r="AI2009" s="564" t="s">
        <v>2054</v>
      </c>
      <c r="AJ2009" s="564" t="s">
        <v>2054</v>
      </c>
      <c r="AK2009" s="559" t="s">
        <v>5795</v>
      </c>
      <c r="AL2009" s="559" t="s">
        <v>5793</v>
      </c>
    </row>
    <row r="2010" spans="1:38">
      <c r="A2010" s="518" t="str">
        <f t="shared" si="31"/>
        <v xml:space="preserve">F01AB000-00002 Building/Shelter Fire Proofing Work Lightweight Cementitious - 1 hr. rating (UL 1709)       </v>
      </c>
      <c r="B2010" s="559" t="s">
        <v>5796</v>
      </c>
      <c r="C2010" s="560"/>
      <c r="D2010" s="561" t="s">
        <v>5771</v>
      </c>
      <c r="E2010" s="562" t="s">
        <v>5772</v>
      </c>
      <c r="F2010" s="561" t="s">
        <v>2203</v>
      </c>
      <c r="G2010" s="562" t="s">
        <v>5794</v>
      </c>
      <c r="H2010" s="561" t="s">
        <v>5759</v>
      </c>
      <c r="I2010" s="562" t="s">
        <v>2073</v>
      </c>
      <c r="J2010" s="561" t="s">
        <v>1929</v>
      </c>
      <c r="K2010" s="562" t="s">
        <v>5778</v>
      </c>
      <c r="Z2010" s="563" t="s">
        <v>5775</v>
      </c>
      <c r="AA2010" s="563" t="s">
        <v>1029</v>
      </c>
      <c r="AI2010" s="564" t="s">
        <v>2054</v>
      </c>
      <c r="AJ2010" s="564" t="s">
        <v>2054</v>
      </c>
      <c r="AK2010" s="559" t="s">
        <v>5795</v>
      </c>
      <c r="AL2010" s="559" t="s">
        <v>5796</v>
      </c>
    </row>
    <row r="2011" spans="1:38">
      <c r="A2011" s="518" t="str">
        <f t="shared" si="31"/>
        <v xml:space="preserve">F01AB000-00003 Building/Shelter Fire Proofing Work Lightweight Cementitious - 1.5 hr. rating (UL 1709)       </v>
      </c>
      <c r="B2011" s="559" t="s">
        <v>5797</v>
      </c>
      <c r="C2011" s="560"/>
      <c r="D2011" s="561" t="s">
        <v>5771</v>
      </c>
      <c r="E2011" s="562" t="s">
        <v>5772</v>
      </c>
      <c r="F2011" s="561" t="s">
        <v>2203</v>
      </c>
      <c r="G2011" s="562" t="s">
        <v>5794</v>
      </c>
      <c r="H2011" s="561" t="s">
        <v>5759</v>
      </c>
      <c r="I2011" s="562" t="s">
        <v>2073</v>
      </c>
      <c r="J2011" s="561" t="s">
        <v>1932</v>
      </c>
      <c r="K2011" s="562" t="s">
        <v>5780</v>
      </c>
      <c r="Z2011" s="563" t="s">
        <v>5775</v>
      </c>
      <c r="AA2011" s="563" t="s">
        <v>1029</v>
      </c>
      <c r="AI2011" s="564" t="s">
        <v>2054</v>
      </c>
      <c r="AJ2011" s="564" t="s">
        <v>2054</v>
      </c>
      <c r="AK2011" s="559" t="s">
        <v>5795</v>
      </c>
      <c r="AL2011" s="559" t="s">
        <v>5797</v>
      </c>
    </row>
    <row r="2012" spans="1:38">
      <c r="A2012" s="518" t="str">
        <f t="shared" si="31"/>
        <v xml:space="preserve">F01AB000-00004 Building/Shelter Fire Proofing Work Lightweight Cementitious - 2 hr. rating (UL 1709)       </v>
      </c>
      <c r="B2012" s="559" t="s">
        <v>5798</v>
      </c>
      <c r="C2012" s="560"/>
      <c r="D2012" s="561" t="s">
        <v>5771</v>
      </c>
      <c r="E2012" s="562" t="s">
        <v>5772</v>
      </c>
      <c r="F2012" s="561" t="s">
        <v>2203</v>
      </c>
      <c r="G2012" s="562" t="s">
        <v>5794</v>
      </c>
      <c r="H2012" s="561" t="s">
        <v>5759</v>
      </c>
      <c r="I2012" s="562" t="s">
        <v>2073</v>
      </c>
      <c r="J2012" s="561" t="s">
        <v>1936</v>
      </c>
      <c r="K2012" s="562" t="s">
        <v>5782</v>
      </c>
      <c r="Z2012" s="563" t="s">
        <v>5775</v>
      </c>
      <c r="AA2012" s="563" t="s">
        <v>1029</v>
      </c>
      <c r="AI2012" s="564" t="s">
        <v>2054</v>
      </c>
      <c r="AJ2012" s="564" t="s">
        <v>2054</v>
      </c>
      <c r="AK2012" s="559" t="s">
        <v>5795</v>
      </c>
      <c r="AL2012" s="559" t="s">
        <v>5798</v>
      </c>
    </row>
    <row r="2013" spans="1:38">
      <c r="A2013" s="518" t="str">
        <f t="shared" si="31"/>
        <v xml:space="preserve">F01AB000-00005 Building/Shelter Fire Proofing Work Lightweight Cementitious - 2.5 hr. rating (UL 1709)       </v>
      </c>
      <c r="B2013" s="559" t="s">
        <v>5799</v>
      </c>
      <c r="C2013" s="560"/>
      <c r="D2013" s="561" t="s">
        <v>5771</v>
      </c>
      <c r="E2013" s="562" t="s">
        <v>5772</v>
      </c>
      <c r="F2013" s="561" t="s">
        <v>2203</v>
      </c>
      <c r="G2013" s="562" t="s">
        <v>5794</v>
      </c>
      <c r="H2013" s="561" t="s">
        <v>5759</v>
      </c>
      <c r="I2013" s="562" t="s">
        <v>2073</v>
      </c>
      <c r="J2013" s="561" t="s">
        <v>1939</v>
      </c>
      <c r="K2013" s="562" t="s">
        <v>5784</v>
      </c>
      <c r="Z2013" s="563" t="s">
        <v>5775</v>
      </c>
      <c r="AA2013" s="563" t="s">
        <v>1029</v>
      </c>
      <c r="AI2013" s="564" t="s">
        <v>2054</v>
      </c>
      <c r="AJ2013" s="564" t="s">
        <v>2054</v>
      </c>
      <c r="AK2013" s="559" t="s">
        <v>5795</v>
      </c>
      <c r="AL2013" s="559" t="s">
        <v>5799</v>
      </c>
    </row>
    <row r="2014" spans="1:38">
      <c r="A2014" s="518" t="str">
        <f t="shared" si="31"/>
        <v xml:space="preserve">F01AB000-00006 Building/Shelter Fire Proofing Work Lightweight Cementitious - 3 hr. rating (UL 1709)       </v>
      </c>
      <c r="B2014" s="559" t="s">
        <v>5800</v>
      </c>
      <c r="C2014" s="560"/>
      <c r="D2014" s="561" t="s">
        <v>5771</v>
      </c>
      <c r="E2014" s="562" t="s">
        <v>5772</v>
      </c>
      <c r="F2014" s="561" t="s">
        <v>2203</v>
      </c>
      <c r="G2014" s="562" t="s">
        <v>5794</v>
      </c>
      <c r="H2014" s="561" t="s">
        <v>5759</v>
      </c>
      <c r="I2014" s="562" t="s">
        <v>2073</v>
      </c>
      <c r="J2014" s="561" t="s">
        <v>1941</v>
      </c>
      <c r="K2014" s="562" t="s">
        <v>5786</v>
      </c>
      <c r="Z2014" s="563" t="s">
        <v>5775</v>
      </c>
      <c r="AA2014" s="563" t="s">
        <v>1029</v>
      </c>
      <c r="AI2014" s="564" t="s">
        <v>2054</v>
      </c>
      <c r="AJ2014" s="564" t="s">
        <v>2054</v>
      </c>
      <c r="AK2014" s="559" t="s">
        <v>5795</v>
      </c>
      <c r="AL2014" s="559" t="s">
        <v>5800</v>
      </c>
    </row>
    <row r="2015" spans="1:38">
      <c r="A2015" s="518" t="str">
        <f t="shared" si="31"/>
        <v xml:space="preserve">F01AB000-00007 Building/Shelter Fire Proofing Work Lightweight Cementitious - 3.5 hr. rating (UL 1709)       </v>
      </c>
      <c r="B2015" s="559" t="s">
        <v>5801</v>
      </c>
      <c r="C2015" s="560"/>
      <c r="D2015" s="561" t="s">
        <v>5771</v>
      </c>
      <c r="E2015" s="562" t="s">
        <v>5772</v>
      </c>
      <c r="F2015" s="561" t="s">
        <v>2203</v>
      </c>
      <c r="G2015" s="562" t="s">
        <v>5794</v>
      </c>
      <c r="H2015" s="561" t="s">
        <v>5759</v>
      </c>
      <c r="I2015" s="562" t="s">
        <v>2073</v>
      </c>
      <c r="J2015" s="561" t="s">
        <v>1951</v>
      </c>
      <c r="K2015" s="562" t="s">
        <v>5788</v>
      </c>
      <c r="Z2015" s="563" t="s">
        <v>5775</v>
      </c>
      <c r="AA2015" s="563" t="s">
        <v>1029</v>
      </c>
      <c r="AI2015" s="564" t="s">
        <v>2054</v>
      </c>
      <c r="AJ2015" s="564" t="s">
        <v>2054</v>
      </c>
      <c r="AK2015" s="559" t="s">
        <v>5795</v>
      </c>
      <c r="AL2015" s="559" t="s">
        <v>5801</v>
      </c>
    </row>
    <row r="2016" spans="1:38">
      <c r="A2016" s="518" t="str">
        <f t="shared" si="31"/>
        <v xml:space="preserve">F01AB000-00008 Building/Shelter Fire Proofing Work Lightweight Cementitious - 4 hr. rating (UL 1709)       </v>
      </c>
      <c r="B2016" s="559" t="s">
        <v>5802</v>
      </c>
      <c r="C2016" s="560"/>
      <c r="D2016" s="561" t="s">
        <v>5771</v>
      </c>
      <c r="E2016" s="562" t="s">
        <v>5772</v>
      </c>
      <c r="F2016" s="561" t="s">
        <v>2203</v>
      </c>
      <c r="G2016" s="562" t="s">
        <v>5794</v>
      </c>
      <c r="H2016" s="561" t="s">
        <v>5759</v>
      </c>
      <c r="I2016" s="562" t="s">
        <v>2073</v>
      </c>
      <c r="J2016" s="561" t="s">
        <v>1954</v>
      </c>
      <c r="K2016" s="562" t="s">
        <v>5790</v>
      </c>
      <c r="Z2016" s="563" t="s">
        <v>5775</v>
      </c>
      <c r="AA2016" s="563" t="s">
        <v>1029</v>
      </c>
      <c r="AI2016" s="564" t="s">
        <v>2054</v>
      </c>
      <c r="AJ2016" s="564" t="s">
        <v>2054</v>
      </c>
      <c r="AK2016" s="559" t="s">
        <v>5795</v>
      </c>
      <c r="AL2016" s="559" t="s">
        <v>5802</v>
      </c>
    </row>
    <row r="2017" spans="1:38">
      <c r="A2017" s="518" t="str">
        <f t="shared" si="31"/>
        <v xml:space="preserve">F01AB000-00009 Building/Shelter Fire Proofing Work Lightweight Cementitious - Others (UL1709 rating)       </v>
      </c>
      <c r="B2017" s="559" t="s">
        <v>5803</v>
      </c>
      <c r="C2017" s="560"/>
      <c r="D2017" s="561" t="s">
        <v>5771</v>
      </c>
      <c r="E2017" s="562" t="s">
        <v>5772</v>
      </c>
      <c r="F2017" s="561" t="s">
        <v>2203</v>
      </c>
      <c r="G2017" s="562" t="s">
        <v>5794</v>
      </c>
      <c r="H2017" s="561" t="s">
        <v>5759</v>
      </c>
      <c r="I2017" s="562" t="s">
        <v>2073</v>
      </c>
      <c r="J2017" s="561" t="s">
        <v>1992</v>
      </c>
      <c r="K2017" s="562" t="s">
        <v>5792</v>
      </c>
      <c r="Z2017" s="563" t="s">
        <v>5775</v>
      </c>
      <c r="AA2017" s="563" t="s">
        <v>1029</v>
      </c>
      <c r="AI2017" s="564" t="s">
        <v>2054</v>
      </c>
      <c r="AJ2017" s="564" t="s">
        <v>2054</v>
      </c>
      <c r="AK2017" s="559" t="s">
        <v>5795</v>
      </c>
      <c r="AL2017" s="559" t="s">
        <v>5803</v>
      </c>
    </row>
    <row r="2018" spans="1:38">
      <c r="A2018" s="518" t="str">
        <f t="shared" si="31"/>
        <v xml:space="preserve">F01AC000-00001 Building/Shelter Fire Proofing Work Intumescent Coating Type - 0.5 hr. rating (UL 1709)       </v>
      </c>
      <c r="B2018" s="559" t="s">
        <v>5804</v>
      </c>
      <c r="C2018" s="560"/>
      <c r="D2018" s="561" t="s">
        <v>5771</v>
      </c>
      <c r="E2018" s="562" t="s">
        <v>5772</v>
      </c>
      <c r="F2018" s="561" t="s">
        <v>2206</v>
      </c>
      <c r="G2018" s="562" t="s">
        <v>5805</v>
      </c>
      <c r="H2018" s="561" t="s">
        <v>5759</v>
      </c>
      <c r="I2018" s="562" t="s">
        <v>2073</v>
      </c>
      <c r="J2018" s="561" t="s">
        <v>1922</v>
      </c>
      <c r="K2018" s="562" t="s">
        <v>5774</v>
      </c>
      <c r="Z2018" s="563" t="s">
        <v>5775</v>
      </c>
      <c r="AA2018" s="563" t="s">
        <v>5806</v>
      </c>
      <c r="AI2018" s="564" t="s">
        <v>2054</v>
      </c>
      <c r="AJ2018" s="564" t="s">
        <v>2054</v>
      </c>
      <c r="AK2018" s="559" t="s">
        <v>5807</v>
      </c>
      <c r="AL2018" s="559" t="s">
        <v>5804</v>
      </c>
    </row>
    <row r="2019" spans="1:38">
      <c r="A2019" s="518" t="str">
        <f t="shared" si="31"/>
        <v xml:space="preserve">F01AC000-00002 Building/Shelter Fire Proofing Work Intumescent Coating Type - 1 hr. rating (UL 1709)       </v>
      </c>
      <c r="B2019" s="559" t="s">
        <v>5808</v>
      </c>
      <c r="C2019" s="560"/>
      <c r="D2019" s="561" t="s">
        <v>5771</v>
      </c>
      <c r="E2019" s="562" t="s">
        <v>5772</v>
      </c>
      <c r="F2019" s="561" t="s">
        <v>2206</v>
      </c>
      <c r="G2019" s="562" t="s">
        <v>5805</v>
      </c>
      <c r="H2019" s="561" t="s">
        <v>5759</v>
      </c>
      <c r="I2019" s="562" t="s">
        <v>2073</v>
      </c>
      <c r="J2019" s="561" t="s">
        <v>1929</v>
      </c>
      <c r="K2019" s="562" t="s">
        <v>5778</v>
      </c>
      <c r="Z2019" s="563" t="s">
        <v>5775</v>
      </c>
      <c r="AA2019" s="563" t="s">
        <v>5806</v>
      </c>
      <c r="AI2019" s="564" t="s">
        <v>2054</v>
      </c>
      <c r="AJ2019" s="564" t="s">
        <v>2054</v>
      </c>
      <c r="AK2019" s="559" t="s">
        <v>5807</v>
      </c>
      <c r="AL2019" s="559" t="s">
        <v>5808</v>
      </c>
    </row>
    <row r="2020" spans="1:38">
      <c r="A2020" s="518" t="str">
        <f t="shared" si="31"/>
        <v xml:space="preserve">F01AC000-00003 Building/Shelter Fire Proofing Work Intumescent Coating Type - 1.5 hr. rating (UL 1709)       </v>
      </c>
      <c r="B2020" s="559" t="s">
        <v>5809</v>
      </c>
      <c r="C2020" s="560"/>
      <c r="D2020" s="561" t="s">
        <v>5771</v>
      </c>
      <c r="E2020" s="562" t="s">
        <v>5772</v>
      </c>
      <c r="F2020" s="561" t="s">
        <v>2206</v>
      </c>
      <c r="G2020" s="562" t="s">
        <v>5805</v>
      </c>
      <c r="H2020" s="561" t="s">
        <v>5759</v>
      </c>
      <c r="I2020" s="562" t="s">
        <v>2073</v>
      </c>
      <c r="J2020" s="561" t="s">
        <v>1932</v>
      </c>
      <c r="K2020" s="562" t="s">
        <v>5780</v>
      </c>
      <c r="Z2020" s="563" t="s">
        <v>5775</v>
      </c>
      <c r="AA2020" s="563" t="s">
        <v>5806</v>
      </c>
      <c r="AI2020" s="564" t="s">
        <v>2054</v>
      </c>
      <c r="AJ2020" s="564" t="s">
        <v>2054</v>
      </c>
      <c r="AK2020" s="559" t="s">
        <v>5807</v>
      </c>
      <c r="AL2020" s="559" t="s">
        <v>5809</v>
      </c>
    </row>
    <row r="2021" spans="1:38">
      <c r="A2021" s="518" t="str">
        <f t="shared" si="31"/>
        <v xml:space="preserve">F01AC000-00004 Building/Shelter Fire Proofing Work Intumescent Coating Type - 2 hr. rating (UL 1709)       </v>
      </c>
      <c r="B2021" s="559" t="s">
        <v>5810</v>
      </c>
      <c r="C2021" s="560"/>
      <c r="D2021" s="561" t="s">
        <v>5771</v>
      </c>
      <c r="E2021" s="562" t="s">
        <v>5772</v>
      </c>
      <c r="F2021" s="561" t="s">
        <v>2206</v>
      </c>
      <c r="G2021" s="562" t="s">
        <v>5805</v>
      </c>
      <c r="H2021" s="561" t="s">
        <v>5759</v>
      </c>
      <c r="I2021" s="562" t="s">
        <v>2073</v>
      </c>
      <c r="J2021" s="561" t="s">
        <v>1936</v>
      </c>
      <c r="K2021" s="562" t="s">
        <v>5782</v>
      </c>
      <c r="Z2021" s="563" t="s">
        <v>5775</v>
      </c>
      <c r="AA2021" s="563" t="s">
        <v>5806</v>
      </c>
      <c r="AI2021" s="564" t="s">
        <v>2054</v>
      </c>
      <c r="AJ2021" s="564" t="s">
        <v>2054</v>
      </c>
      <c r="AK2021" s="559" t="s">
        <v>5807</v>
      </c>
      <c r="AL2021" s="559" t="s">
        <v>5810</v>
      </c>
    </row>
    <row r="2022" spans="1:38">
      <c r="A2022" s="518" t="str">
        <f t="shared" si="31"/>
        <v xml:space="preserve">F01AC000-00005 Building/Shelter Fire Proofing Work Intumescent Coating Type - 2.5 hr. rating (UL 1709)       </v>
      </c>
      <c r="B2022" s="559" t="s">
        <v>5811</v>
      </c>
      <c r="C2022" s="560"/>
      <c r="D2022" s="561" t="s">
        <v>5771</v>
      </c>
      <c r="E2022" s="562" t="s">
        <v>5772</v>
      </c>
      <c r="F2022" s="561" t="s">
        <v>2206</v>
      </c>
      <c r="G2022" s="562" t="s">
        <v>5805</v>
      </c>
      <c r="H2022" s="561" t="s">
        <v>5759</v>
      </c>
      <c r="I2022" s="562" t="s">
        <v>2073</v>
      </c>
      <c r="J2022" s="561" t="s">
        <v>1939</v>
      </c>
      <c r="K2022" s="562" t="s">
        <v>5784</v>
      </c>
      <c r="Z2022" s="563" t="s">
        <v>5775</v>
      </c>
      <c r="AA2022" s="563" t="s">
        <v>5806</v>
      </c>
      <c r="AI2022" s="564" t="s">
        <v>2054</v>
      </c>
      <c r="AJ2022" s="564" t="s">
        <v>2054</v>
      </c>
      <c r="AK2022" s="559" t="s">
        <v>5807</v>
      </c>
      <c r="AL2022" s="559" t="s">
        <v>5811</v>
      </c>
    </row>
    <row r="2023" spans="1:38">
      <c r="A2023" s="518" t="str">
        <f t="shared" si="31"/>
        <v xml:space="preserve">F01AC000-00006 Building/Shelter Fire Proofing Work Intumescent Coating Type - 3 hr. rating (UL 1709)       </v>
      </c>
      <c r="B2023" s="559" t="s">
        <v>5812</v>
      </c>
      <c r="C2023" s="560"/>
      <c r="D2023" s="561" t="s">
        <v>5771</v>
      </c>
      <c r="E2023" s="562" t="s">
        <v>5772</v>
      </c>
      <c r="F2023" s="561" t="s">
        <v>2206</v>
      </c>
      <c r="G2023" s="562" t="s">
        <v>5805</v>
      </c>
      <c r="H2023" s="561" t="s">
        <v>5759</v>
      </c>
      <c r="I2023" s="562" t="s">
        <v>2073</v>
      </c>
      <c r="J2023" s="561" t="s">
        <v>1941</v>
      </c>
      <c r="K2023" s="562" t="s">
        <v>5786</v>
      </c>
      <c r="Z2023" s="563" t="s">
        <v>5775</v>
      </c>
      <c r="AA2023" s="563" t="s">
        <v>5806</v>
      </c>
      <c r="AI2023" s="564" t="s">
        <v>2054</v>
      </c>
      <c r="AJ2023" s="564" t="s">
        <v>2054</v>
      </c>
      <c r="AK2023" s="559" t="s">
        <v>5807</v>
      </c>
      <c r="AL2023" s="559" t="s">
        <v>5812</v>
      </c>
    </row>
    <row r="2024" spans="1:38">
      <c r="A2024" s="518" t="str">
        <f t="shared" si="31"/>
        <v xml:space="preserve">F01AC000-00007 Building/Shelter Fire Proofing Work Intumescent Coating Type - 3.5 hr. rating (UL 1709)       </v>
      </c>
      <c r="B2024" s="559" t="s">
        <v>5813</v>
      </c>
      <c r="C2024" s="560"/>
      <c r="D2024" s="561" t="s">
        <v>5771</v>
      </c>
      <c r="E2024" s="562" t="s">
        <v>5772</v>
      </c>
      <c r="F2024" s="561" t="s">
        <v>2206</v>
      </c>
      <c r="G2024" s="562" t="s">
        <v>5805</v>
      </c>
      <c r="H2024" s="561" t="s">
        <v>5759</v>
      </c>
      <c r="I2024" s="562" t="s">
        <v>2073</v>
      </c>
      <c r="J2024" s="561" t="s">
        <v>1951</v>
      </c>
      <c r="K2024" s="562" t="s">
        <v>5788</v>
      </c>
      <c r="Z2024" s="563" t="s">
        <v>5775</v>
      </c>
      <c r="AA2024" s="563" t="s">
        <v>5806</v>
      </c>
      <c r="AI2024" s="564" t="s">
        <v>2054</v>
      </c>
      <c r="AJ2024" s="564" t="s">
        <v>2054</v>
      </c>
      <c r="AK2024" s="559" t="s">
        <v>5807</v>
      </c>
      <c r="AL2024" s="559" t="s">
        <v>5813</v>
      </c>
    </row>
    <row r="2025" spans="1:38">
      <c r="A2025" s="518" t="str">
        <f t="shared" si="31"/>
        <v xml:space="preserve">F01AC000-00008 Building/Shelter Fire Proofing Work Intumescent Coating Type - 4 hr. rating (UL 1709)       </v>
      </c>
      <c r="B2025" s="559" t="s">
        <v>5814</v>
      </c>
      <c r="C2025" s="560"/>
      <c r="D2025" s="561" t="s">
        <v>5771</v>
      </c>
      <c r="E2025" s="562" t="s">
        <v>5772</v>
      </c>
      <c r="F2025" s="561" t="s">
        <v>2206</v>
      </c>
      <c r="G2025" s="562" t="s">
        <v>5805</v>
      </c>
      <c r="H2025" s="561" t="s">
        <v>5759</v>
      </c>
      <c r="I2025" s="562" t="s">
        <v>2073</v>
      </c>
      <c r="J2025" s="561" t="s">
        <v>1954</v>
      </c>
      <c r="K2025" s="562" t="s">
        <v>5790</v>
      </c>
      <c r="Z2025" s="563" t="s">
        <v>5775</v>
      </c>
      <c r="AA2025" s="563" t="s">
        <v>5806</v>
      </c>
      <c r="AI2025" s="564" t="s">
        <v>2054</v>
      </c>
      <c r="AJ2025" s="564" t="s">
        <v>2054</v>
      </c>
      <c r="AK2025" s="559" t="s">
        <v>5807</v>
      </c>
      <c r="AL2025" s="559" t="s">
        <v>5814</v>
      </c>
    </row>
    <row r="2026" spans="1:38">
      <c r="A2026" s="518" t="str">
        <f t="shared" si="31"/>
        <v xml:space="preserve">F01AC000-00009 Building/Shelter Fire Proofing Work Intumescent Coating Type - 0.5 hr. rating (UL 263)       </v>
      </c>
      <c r="B2026" s="559" t="s">
        <v>5815</v>
      </c>
      <c r="C2026" s="560"/>
      <c r="D2026" s="561" t="s">
        <v>5771</v>
      </c>
      <c r="E2026" s="562" t="s">
        <v>5772</v>
      </c>
      <c r="F2026" s="561" t="s">
        <v>2206</v>
      </c>
      <c r="G2026" s="562" t="s">
        <v>5805</v>
      </c>
      <c r="H2026" s="561" t="s">
        <v>5759</v>
      </c>
      <c r="I2026" s="562" t="s">
        <v>2073</v>
      </c>
      <c r="J2026" s="561" t="s">
        <v>2000</v>
      </c>
      <c r="K2026" s="562" t="s">
        <v>5816</v>
      </c>
      <c r="Z2026" s="563" t="s">
        <v>5775</v>
      </c>
      <c r="AA2026" s="563" t="s">
        <v>5806</v>
      </c>
      <c r="AI2026" s="564" t="s">
        <v>2054</v>
      </c>
      <c r="AJ2026" s="564" t="s">
        <v>2054</v>
      </c>
      <c r="AK2026" s="559" t="s">
        <v>5807</v>
      </c>
      <c r="AL2026" s="559" t="s">
        <v>5815</v>
      </c>
    </row>
    <row r="2027" spans="1:38">
      <c r="A2027" s="518" t="str">
        <f t="shared" si="31"/>
        <v xml:space="preserve">F01AC000-00010 Building/Shelter Fire Proofing Work Intumescent Coating Type - 1 hr. rating (UL 263)       </v>
      </c>
      <c r="B2027" s="559" t="s">
        <v>5817</v>
      </c>
      <c r="C2027" s="560"/>
      <c r="D2027" s="561" t="s">
        <v>5771</v>
      </c>
      <c r="E2027" s="562" t="s">
        <v>5772</v>
      </c>
      <c r="F2027" s="561" t="s">
        <v>2206</v>
      </c>
      <c r="G2027" s="562" t="s">
        <v>5805</v>
      </c>
      <c r="H2027" s="561" t="s">
        <v>5759</v>
      </c>
      <c r="I2027" s="562" t="s">
        <v>2073</v>
      </c>
      <c r="J2027" s="561" t="s">
        <v>2086</v>
      </c>
      <c r="K2027" s="562" t="s">
        <v>5818</v>
      </c>
      <c r="Z2027" s="563" t="s">
        <v>5775</v>
      </c>
      <c r="AA2027" s="563" t="s">
        <v>5806</v>
      </c>
      <c r="AI2027" s="564" t="s">
        <v>2054</v>
      </c>
      <c r="AJ2027" s="564" t="s">
        <v>2054</v>
      </c>
      <c r="AK2027" s="559" t="s">
        <v>5807</v>
      </c>
      <c r="AL2027" s="559" t="s">
        <v>5817</v>
      </c>
    </row>
    <row r="2028" spans="1:38">
      <c r="A2028" s="518" t="str">
        <f t="shared" si="31"/>
        <v xml:space="preserve">F01AC000-00011 Building/Shelter Fire Proofing Work Intumescent Coating Type - 1.5 hr. rating (UL 263)       </v>
      </c>
      <c r="B2028" s="559" t="s">
        <v>5819</v>
      </c>
      <c r="C2028" s="560"/>
      <c r="D2028" s="561" t="s">
        <v>5771</v>
      </c>
      <c r="E2028" s="562" t="s">
        <v>5772</v>
      </c>
      <c r="F2028" s="561" t="s">
        <v>2206</v>
      </c>
      <c r="G2028" s="562" t="s">
        <v>5805</v>
      </c>
      <c r="H2028" s="561" t="s">
        <v>5759</v>
      </c>
      <c r="I2028" s="562" t="s">
        <v>2073</v>
      </c>
      <c r="J2028" s="561" t="s">
        <v>2094</v>
      </c>
      <c r="K2028" s="562" t="s">
        <v>5820</v>
      </c>
      <c r="Z2028" s="563" t="s">
        <v>5775</v>
      </c>
      <c r="AA2028" s="563" t="s">
        <v>5806</v>
      </c>
      <c r="AI2028" s="564" t="s">
        <v>2054</v>
      </c>
      <c r="AJ2028" s="564" t="s">
        <v>2054</v>
      </c>
      <c r="AK2028" s="559" t="s">
        <v>5807</v>
      </c>
      <c r="AL2028" s="559" t="s">
        <v>5819</v>
      </c>
    </row>
    <row r="2029" spans="1:38">
      <c r="A2029" s="518" t="str">
        <f t="shared" si="31"/>
        <v xml:space="preserve">F01AC000-00012 Building/Shelter Fire Proofing Work Intumescent Coating Type - 2 hr. rating (UL 263)       </v>
      </c>
      <c r="B2029" s="559" t="s">
        <v>5821</v>
      </c>
      <c r="C2029" s="560"/>
      <c r="D2029" s="561" t="s">
        <v>5771</v>
      </c>
      <c r="E2029" s="562" t="s">
        <v>5772</v>
      </c>
      <c r="F2029" s="561" t="s">
        <v>2206</v>
      </c>
      <c r="G2029" s="562" t="s">
        <v>5805</v>
      </c>
      <c r="H2029" s="561" t="s">
        <v>5759</v>
      </c>
      <c r="I2029" s="562" t="s">
        <v>2073</v>
      </c>
      <c r="J2029" s="561" t="s">
        <v>2097</v>
      </c>
      <c r="K2029" s="562" t="s">
        <v>5822</v>
      </c>
      <c r="Z2029" s="563" t="s">
        <v>5775</v>
      </c>
      <c r="AA2029" s="563" t="s">
        <v>5806</v>
      </c>
      <c r="AI2029" s="564" t="s">
        <v>2054</v>
      </c>
      <c r="AJ2029" s="564" t="s">
        <v>2054</v>
      </c>
      <c r="AK2029" s="559" t="s">
        <v>5807</v>
      </c>
      <c r="AL2029" s="559" t="s">
        <v>5821</v>
      </c>
    </row>
    <row r="2030" spans="1:38">
      <c r="A2030" s="518" t="str">
        <f t="shared" si="31"/>
        <v xml:space="preserve">F01AC000-00013 Building/Shelter Fire Proofing Work Intumescent Coating Type - 2.5 hr. rating (UL 263)       </v>
      </c>
      <c r="B2030" s="559" t="s">
        <v>5823</v>
      </c>
      <c r="C2030" s="560"/>
      <c r="D2030" s="561" t="s">
        <v>5771</v>
      </c>
      <c r="E2030" s="562" t="s">
        <v>5772</v>
      </c>
      <c r="F2030" s="561" t="s">
        <v>2206</v>
      </c>
      <c r="G2030" s="562" t="s">
        <v>5805</v>
      </c>
      <c r="H2030" s="561" t="s">
        <v>5759</v>
      </c>
      <c r="I2030" s="562" t="s">
        <v>2073</v>
      </c>
      <c r="J2030" s="561" t="s">
        <v>2100</v>
      </c>
      <c r="K2030" s="562" t="s">
        <v>5824</v>
      </c>
      <c r="Z2030" s="563" t="s">
        <v>5775</v>
      </c>
      <c r="AA2030" s="563" t="s">
        <v>5806</v>
      </c>
      <c r="AI2030" s="564" t="s">
        <v>2054</v>
      </c>
      <c r="AJ2030" s="564" t="s">
        <v>2054</v>
      </c>
      <c r="AK2030" s="559" t="s">
        <v>5807</v>
      </c>
      <c r="AL2030" s="559" t="s">
        <v>5823</v>
      </c>
    </row>
    <row r="2031" spans="1:38">
      <c r="A2031" s="518" t="str">
        <f t="shared" si="31"/>
        <v xml:space="preserve">F01AC000-00014 Building/Shelter Fire Proofing Work Intumescent Coating Type - 3 hr. rating (UL 263)       </v>
      </c>
      <c r="B2031" s="559" t="s">
        <v>5825</v>
      </c>
      <c r="C2031" s="560"/>
      <c r="D2031" s="561" t="s">
        <v>5771</v>
      </c>
      <c r="E2031" s="562" t="s">
        <v>5772</v>
      </c>
      <c r="F2031" s="561" t="s">
        <v>2206</v>
      </c>
      <c r="G2031" s="562" t="s">
        <v>5805</v>
      </c>
      <c r="H2031" s="561" t="s">
        <v>5759</v>
      </c>
      <c r="I2031" s="562" t="s">
        <v>2073</v>
      </c>
      <c r="J2031" s="561" t="s">
        <v>2103</v>
      </c>
      <c r="K2031" s="562" t="s">
        <v>5826</v>
      </c>
      <c r="Z2031" s="563" t="s">
        <v>5775</v>
      </c>
      <c r="AA2031" s="563" t="s">
        <v>5806</v>
      </c>
      <c r="AI2031" s="564" t="s">
        <v>2054</v>
      </c>
      <c r="AJ2031" s="564" t="s">
        <v>2054</v>
      </c>
      <c r="AK2031" s="559" t="s">
        <v>5807</v>
      </c>
      <c r="AL2031" s="559" t="s">
        <v>5825</v>
      </c>
    </row>
    <row r="2032" spans="1:38">
      <c r="A2032" s="518" t="str">
        <f t="shared" si="31"/>
        <v xml:space="preserve">F01AC000-00015 Building/Shelter Fire Proofing Work Intumescent Coating Type - 3.5 hr. rating (UL 263)       </v>
      </c>
      <c r="B2032" s="559" t="s">
        <v>5827</v>
      </c>
      <c r="C2032" s="560"/>
      <c r="D2032" s="561" t="s">
        <v>5771</v>
      </c>
      <c r="E2032" s="562" t="s">
        <v>5772</v>
      </c>
      <c r="F2032" s="561" t="s">
        <v>2206</v>
      </c>
      <c r="G2032" s="562" t="s">
        <v>5805</v>
      </c>
      <c r="H2032" s="561" t="s">
        <v>5759</v>
      </c>
      <c r="I2032" s="562" t="s">
        <v>2073</v>
      </c>
      <c r="J2032" s="561" t="s">
        <v>2106</v>
      </c>
      <c r="K2032" s="562" t="s">
        <v>5828</v>
      </c>
      <c r="Z2032" s="563" t="s">
        <v>5775</v>
      </c>
      <c r="AA2032" s="563" t="s">
        <v>5806</v>
      </c>
      <c r="AI2032" s="564" t="s">
        <v>2054</v>
      </c>
      <c r="AJ2032" s="564" t="s">
        <v>2054</v>
      </c>
      <c r="AK2032" s="559" t="s">
        <v>5807</v>
      </c>
      <c r="AL2032" s="559" t="s">
        <v>5827</v>
      </c>
    </row>
    <row r="2033" spans="1:38">
      <c r="A2033" s="518" t="str">
        <f t="shared" si="31"/>
        <v xml:space="preserve">F01AC000-00016 Building/Shelter Fire Proofing Work Intumescent Coating Type - 4 hr. rating (UL 263)       </v>
      </c>
      <c r="B2033" s="559" t="s">
        <v>5829</v>
      </c>
      <c r="C2033" s="560"/>
      <c r="D2033" s="561" t="s">
        <v>5771</v>
      </c>
      <c r="E2033" s="562" t="s">
        <v>5772</v>
      </c>
      <c r="F2033" s="561" t="s">
        <v>2206</v>
      </c>
      <c r="G2033" s="562" t="s">
        <v>5805</v>
      </c>
      <c r="H2033" s="561" t="s">
        <v>5759</v>
      </c>
      <c r="I2033" s="562" t="s">
        <v>2073</v>
      </c>
      <c r="J2033" s="561" t="s">
        <v>2793</v>
      </c>
      <c r="K2033" s="562" t="s">
        <v>5830</v>
      </c>
      <c r="Z2033" s="563" t="s">
        <v>5775</v>
      </c>
      <c r="AA2033" s="563" t="s">
        <v>5806</v>
      </c>
      <c r="AI2033" s="564" t="s">
        <v>2054</v>
      </c>
      <c r="AJ2033" s="564" t="s">
        <v>2054</v>
      </c>
      <c r="AK2033" s="559" t="s">
        <v>5807</v>
      </c>
      <c r="AL2033" s="559" t="s">
        <v>5829</v>
      </c>
    </row>
    <row r="2034" spans="1:38">
      <c r="A2034" s="518" t="str">
        <f t="shared" si="31"/>
        <v xml:space="preserve">F01AC000-00017 Building/Shelter Fire Proofing Work Intumescent Coating Type - Others (UL263 rating)       </v>
      </c>
      <c r="B2034" s="559" t="s">
        <v>5831</v>
      </c>
      <c r="C2034" s="560"/>
      <c r="D2034" s="561" t="s">
        <v>5771</v>
      </c>
      <c r="E2034" s="562" t="s">
        <v>5772</v>
      </c>
      <c r="F2034" s="561" t="s">
        <v>2206</v>
      </c>
      <c r="G2034" s="562" t="s">
        <v>5805</v>
      </c>
      <c r="H2034" s="561" t="s">
        <v>5759</v>
      </c>
      <c r="I2034" s="562" t="s">
        <v>2073</v>
      </c>
      <c r="J2034" s="561" t="s">
        <v>2461</v>
      </c>
      <c r="K2034" s="562" t="s">
        <v>5832</v>
      </c>
      <c r="Z2034" s="563" t="s">
        <v>5775</v>
      </c>
      <c r="AA2034" s="563" t="s">
        <v>5806</v>
      </c>
      <c r="AI2034" s="564" t="s">
        <v>2054</v>
      </c>
      <c r="AJ2034" s="564" t="s">
        <v>2054</v>
      </c>
      <c r="AK2034" s="559" t="s">
        <v>5807</v>
      </c>
      <c r="AL2034" s="559" t="s">
        <v>5831</v>
      </c>
    </row>
    <row r="2035" spans="1:38">
      <c r="A2035" s="518" t="str">
        <f t="shared" si="31"/>
        <v xml:space="preserve">F01AC000-00018 Building/Shelter Fire Proofing Work Intumescent Coating Type - Others (UL1709 rating)       </v>
      </c>
      <c r="B2035" s="559" t="s">
        <v>5833</v>
      </c>
      <c r="C2035" s="560"/>
      <c r="D2035" s="561" t="s">
        <v>5771</v>
      </c>
      <c r="E2035" s="562" t="s">
        <v>5772</v>
      </c>
      <c r="F2035" s="561" t="s">
        <v>2206</v>
      </c>
      <c r="G2035" s="562" t="s">
        <v>5805</v>
      </c>
      <c r="H2035" s="561" t="s">
        <v>5759</v>
      </c>
      <c r="I2035" s="562" t="s">
        <v>2073</v>
      </c>
      <c r="J2035" s="561" t="s">
        <v>1992</v>
      </c>
      <c r="K2035" s="562" t="s">
        <v>5792</v>
      </c>
      <c r="Z2035" s="563" t="s">
        <v>5775</v>
      </c>
      <c r="AA2035" s="563" t="s">
        <v>5806</v>
      </c>
      <c r="AI2035" s="564" t="s">
        <v>2054</v>
      </c>
      <c r="AJ2035" s="564" t="s">
        <v>2054</v>
      </c>
      <c r="AK2035" s="559" t="s">
        <v>5807</v>
      </c>
      <c r="AL2035" s="559" t="s">
        <v>5833</v>
      </c>
    </row>
    <row r="2036" spans="1:38">
      <c r="A2036" s="518" t="str">
        <f t="shared" si="31"/>
        <v xml:space="preserve">F01AD000-00001 Building/Shelter Fire Proofing Work Top Coat for Cementitious Fire Proofing -        </v>
      </c>
      <c r="B2036" s="559" t="s">
        <v>5834</v>
      </c>
      <c r="C2036" s="560"/>
      <c r="D2036" s="561" t="s">
        <v>5771</v>
      </c>
      <c r="E2036" s="562" t="s">
        <v>5772</v>
      </c>
      <c r="F2036" s="561" t="s">
        <v>2209</v>
      </c>
      <c r="G2036" s="562" t="s">
        <v>5835</v>
      </c>
      <c r="H2036" s="561" t="s">
        <v>5759</v>
      </c>
      <c r="I2036" s="562" t="s">
        <v>2073</v>
      </c>
      <c r="J2036" s="561" t="s">
        <v>1924</v>
      </c>
      <c r="K2036" s="562"/>
      <c r="Z2036" s="563" t="s">
        <v>5775</v>
      </c>
      <c r="AA2036" s="563" t="s">
        <v>5806</v>
      </c>
      <c r="AI2036" s="564" t="s">
        <v>2054</v>
      </c>
      <c r="AJ2036" s="564" t="s">
        <v>2054</v>
      </c>
      <c r="AK2036" s="559" t="s">
        <v>5836</v>
      </c>
      <c r="AL2036" s="559" t="s">
        <v>5834</v>
      </c>
    </row>
    <row r="2037" spans="1:38">
      <c r="A2037" s="518" t="str">
        <f t="shared" si="31"/>
        <v xml:space="preserve">F01AF000-00001 Building/Shelter Fire Proofing Work Cryogenic (Cold protection) -        </v>
      </c>
      <c r="B2037" s="565" t="s">
        <v>5837</v>
      </c>
      <c r="C2037" s="566"/>
      <c r="D2037" s="567" t="s">
        <v>5771</v>
      </c>
      <c r="E2037" s="568" t="s">
        <v>5772</v>
      </c>
      <c r="F2037" s="567" t="s">
        <v>2215</v>
      </c>
      <c r="G2037" s="568" t="s">
        <v>5838</v>
      </c>
      <c r="H2037" s="567" t="s">
        <v>5759</v>
      </c>
      <c r="I2037" s="568" t="s">
        <v>2073</v>
      </c>
      <c r="J2037" s="567" t="s">
        <v>1924</v>
      </c>
      <c r="K2037" s="568"/>
      <c r="Z2037" s="569" t="s">
        <v>5775</v>
      </c>
      <c r="AA2037" s="569" t="s">
        <v>5806</v>
      </c>
      <c r="AI2037" s="570" t="s">
        <v>2054</v>
      </c>
      <c r="AJ2037" s="570" t="s">
        <v>2054</v>
      </c>
      <c r="AK2037" s="565" t="s">
        <v>5839</v>
      </c>
      <c r="AL2037" s="565" t="s">
        <v>5837</v>
      </c>
    </row>
    <row r="2038" spans="1:38">
      <c r="A2038" s="518" t="str">
        <f t="shared" si="31"/>
        <v xml:space="preserve">F01AM000-00001 Building/Shelter Fire Proofing Work Top Coat for Dense Concrete Fire Proofing -        </v>
      </c>
      <c r="B2038" s="565" t="s">
        <v>5840</v>
      </c>
      <c r="C2038" s="566"/>
      <c r="D2038" s="567" t="s">
        <v>5771</v>
      </c>
      <c r="E2038" s="568" t="s">
        <v>5772</v>
      </c>
      <c r="F2038" s="567" t="s">
        <v>2452</v>
      </c>
      <c r="G2038" s="568" t="s">
        <v>5841</v>
      </c>
      <c r="H2038" s="567" t="s">
        <v>5759</v>
      </c>
      <c r="I2038" s="568" t="s">
        <v>2073</v>
      </c>
      <c r="J2038" s="567" t="s">
        <v>1924</v>
      </c>
      <c r="K2038" s="568"/>
      <c r="Z2038" s="569" t="s">
        <v>5775</v>
      </c>
      <c r="AA2038" s="569" t="s">
        <v>5806</v>
      </c>
      <c r="AI2038" s="570" t="s">
        <v>2054</v>
      </c>
      <c r="AJ2038" s="570" t="s">
        <v>2054</v>
      </c>
      <c r="AK2038" s="565" t="s">
        <v>5842</v>
      </c>
      <c r="AL2038" s="565" t="s">
        <v>5840</v>
      </c>
    </row>
    <row r="2039" spans="1:38">
      <c r="A2039" s="518" t="str">
        <f t="shared" si="31"/>
        <v xml:space="preserve">F01AP000-00001 Building/Shelter Fire Proofing Work Top Coat for Cryogenic (Cold protection) Fire Proofing -        </v>
      </c>
      <c r="B2039" s="565" t="s">
        <v>5843</v>
      </c>
      <c r="C2039" s="566"/>
      <c r="D2039" s="567" t="s">
        <v>5771</v>
      </c>
      <c r="E2039" s="568" t="s">
        <v>5772</v>
      </c>
      <c r="F2039" s="567" t="s">
        <v>2491</v>
      </c>
      <c r="G2039" s="568" t="s">
        <v>5844</v>
      </c>
      <c r="H2039" s="567" t="s">
        <v>5759</v>
      </c>
      <c r="I2039" s="568" t="s">
        <v>2073</v>
      </c>
      <c r="J2039" s="567" t="s">
        <v>1924</v>
      </c>
      <c r="K2039" s="568"/>
      <c r="Z2039" s="569" t="s">
        <v>5775</v>
      </c>
      <c r="AA2039" s="569" t="s">
        <v>5806</v>
      </c>
      <c r="AI2039" s="570" t="s">
        <v>2054</v>
      </c>
      <c r="AJ2039" s="570" t="s">
        <v>2054</v>
      </c>
      <c r="AK2039" s="565" t="s">
        <v>5845</v>
      </c>
      <c r="AL2039" s="565" t="s">
        <v>5843</v>
      </c>
    </row>
    <row r="2040" spans="1:38">
      <c r="A2040" s="518" t="str">
        <f t="shared" si="31"/>
        <v xml:space="preserve">F01AQ000-00001 Building/Shelter Fire Proofing Work Top Coat for Intumescent Fire Proofing -        </v>
      </c>
      <c r="B2040" s="565" t="s">
        <v>5846</v>
      </c>
      <c r="C2040" s="566"/>
      <c r="D2040" s="567" t="s">
        <v>5771</v>
      </c>
      <c r="E2040" s="568" t="s">
        <v>5772</v>
      </c>
      <c r="F2040" s="567" t="s">
        <v>2494</v>
      </c>
      <c r="G2040" s="568" t="s">
        <v>5847</v>
      </c>
      <c r="H2040" s="567" t="s">
        <v>5759</v>
      </c>
      <c r="I2040" s="568" t="s">
        <v>2073</v>
      </c>
      <c r="J2040" s="567" t="s">
        <v>1924</v>
      </c>
      <c r="K2040" s="568"/>
      <c r="Z2040" s="569" t="s">
        <v>5775</v>
      </c>
      <c r="AA2040" s="569" t="s">
        <v>5806</v>
      </c>
      <c r="AI2040" s="570" t="s">
        <v>2054</v>
      </c>
      <c r="AJ2040" s="570" t="s">
        <v>2054</v>
      </c>
      <c r="AK2040" s="565" t="s">
        <v>5848</v>
      </c>
      <c r="AL2040" s="565" t="s">
        <v>5846</v>
      </c>
    </row>
    <row r="2041" spans="1:38" ht="33">
      <c r="A2041" s="518" t="str">
        <f t="shared" si="31"/>
        <v xml:space="preserve">F01AR000-00001 Building/Shelter Fire Proofing Work Intermediate and top Coat for Intumescent Fire Proofing -        </v>
      </c>
      <c r="B2041" s="565" t="s">
        <v>5849</v>
      </c>
      <c r="C2041" s="566"/>
      <c r="D2041" s="567" t="s">
        <v>5771</v>
      </c>
      <c r="E2041" s="568" t="s">
        <v>5772</v>
      </c>
      <c r="F2041" s="567" t="s">
        <v>2497</v>
      </c>
      <c r="G2041" s="568" t="s">
        <v>5850</v>
      </c>
      <c r="H2041" s="567" t="s">
        <v>5759</v>
      </c>
      <c r="I2041" s="568" t="s">
        <v>2073</v>
      </c>
      <c r="J2041" s="567" t="s">
        <v>1924</v>
      </c>
      <c r="K2041" s="568"/>
      <c r="Z2041" s="569" t="s">
        <v>5775</v>
      </c>
      <c r="AA2041" s="569" t="s">
        <v>5806</v>
      </c>
      <c r="AI2041" s="570" t="s">
        <v>2054</v>
      </c>
      <c r="AJ2041" s="570" t="s">
        <v>2054</v>
      </c>
      <c r="AK2041" s="565" t="s">
        <v>5851</v>
      </c>
      <c r="AL2041" s="565" t="s">
        <v>5849</v>
      </c>
    </row>
    <row r="2042" spans="1:38" ht="33">
      <c r="A2042" s="518" t="str">
        <f t="shared" si="31"/>
        <v xml:space="preserve">S01AA001-00001 Main Steel Structure Fabrication Work Shelter/Building Heavy Steel - Standard (Weight≥90KG/M)        </v>
      </c>
      <c r="B2042" s="571" t="s">
        <v>5852</v>
      </c>
      <c r="C2042" s="572"/>
      <c r="D2042" s="573" t="s">
        <v>5853</v>
      </c>
      <c r="E2042" s="574" t="s">
        <v>5854</v>
      </c>
      <c r="F2042" s="573" t="s">
        <v>2082</v>
      </c>
      <c r="G2042" s="574" t="s">
        <v>5855</v>
      </c>
      <c r="H2042" s="573" t="s">
        <v>1920</v>
      </c>
      <c r="I2042" s="574" t="s">
        <v>5856</v>
      </c>
      <c r="J2042" s="573" t="s">
        <v>1924</v>
      </c>
      <c r="K2042" s="574"/>
      <c r="L2042" s="573" t="s">
        <v>1924</v>
      </c>
      <c r="M2042" s="574"/>
      <c r="Z2042" s="575"/>
      <c r="AA2042" s="575"/>
      <c r="AB2042" s="575"/>
      <c r="AC2042" s="575"/>
      <c r="AD2042" s="575" t="s">
        <v>5775</v>
      </c>
      <c r="AE2042" s="575"/>
      <c r="AF2042" s="575"/>
      <c r="AG2042" s="575"/>
      <c r="AH2042" s="575"/>
      <c r="AI2042" s="576" t="s">
        <v>2877</v>
      </c>
      <c r="AJ2042" s="576" t="s">
        <v>2877</v>
      </c>
      <c r="AK2042" s="571" t="s">
        <v>5857</v>
      </c>
      <c r="AL2042" s="571" t="s">
        <v>5852</v>
      </c>
    </row>
    <row r="2043" spans="1:38" ht="33">
      <c r="A2043" s="518" t="str">
        <f t="shared" si="31"/>
        <v xml:space="preserve">S01AA002-00001 Main Steel Structure Fabrication Work Shelter/Building Medium Steel - Standard (90KG/M&gt;Weight≥30KG/M)        </v>
      </c>
      <c r="B2043" s="571" t="s">
        <v>5858</v>
      </c>
      <c r="C2043" s="572"/>
      <c r="D2043" s="573" t="s">
        <v>5853</v>
      </c>
      <c r="E2043" s="574" t="s">
        <v>5854</v>
      </c>
      <c r="F2043" s="573" t="s">
        <v>2082</v>
      </c>
      <c r="G2043" s="574" t="s">
        <v>5855</v>
      </c>
      <c r="H2043" s="573" t="s">
        <v>1974</v>
      </c>
      <c r="I2043" s="574" t="s">
        <v>5859</v>
      </c>
      <c r="J2043" s="573" t="s">
        <v>1924</v>
      </c>
      <c r="K2043" s="574"/>
      <c r="L2043" s="573" t="s">
        <v>1924</v>
      </c>
      <c r="M2043" s="574"/>
      <c r="Z2043" s="575"/>
      <c r="AA2043" s="575"/>
      <c r="AB2043" s="575"/>
      <c r="AC2043" s="575"/>
      <c r="AD2043" s="575" t="s">
        <v>5775</v>
      </c>
      <c r="AE2043" s="575"/>
      <c r="AF2043" s="575"/>
      <c r="AG2043" s="575"/>
      <c r="AH2043" s="575"/>
      <c r="AI2043" s="576" t="s">
        <v>2877</v>
      </c>
      <c r="AJ2043" s="576" t="s">
        <v>2877</v>
      </c>
      <c r="AK2043" s="571" t="s">
        <v>5860</v>
      </c>
      <c r="AL2043" s="571" t="s">
        <v>5858</v>
      </c>
    </row>
    <row r="2044" spans="1:38" ht="33">
      <c r="A2044" s="518" t="str">
        <f t="shared" si="31"/>
        <v xml:space="preserve">S01AA003-00001 Main Steel Structure Fabrication Work Shelter/Building Light Steel - Standard (30KG/M&gt;Weight)        </v>
      </c>
      <c r="B2044" s="571" t="s">
        <v>5861</v>
      </c>
      <c r="C2044" s="572"/>
      <c r="D2044" s="573" t="s">
        <v>5853</v>
      </c>
      <c r="E2044" s="574" t="s">
        <v>5854</v>
      </c>
      <c r="F2044" s="573" t="s">
        <v>2082</v>
      </c>
      <c r="G2044" s="574" t="s">
        <v>5855</v>
      </c>
      <c r="H2044" s="573" t="s">
        <v>1979</v>
      </c>
      <c r="I2044" s="574" t="s">
        <v>5862</v>
      </c>
      <c r="J2044" s="573" t="s">
        <v>1924</v>
      </c>
      <c r="K2044" s="574"/>
      <c r="L2044" s="573" t="s">
        <v>1924</v>
      </c>
      <c r="M2044" s="574"/>
      <c r="Z2044" s="575"/>
      <c r="AA2044" s="575"/>
      <c r="AB2044" s="575"/>
      <c r="AC2044" s="575"/>
      <c r="AD2044" s="575" t="s">
        <v>5775</v>
      </c>
      <c r="AE2044" s="575"/>
      <c r="AF2044" s="575"/>
      <c r="AG2044" s="575"/>
      <c r="AH2044" s="575"/>
      <c r="AI2044" s="576" t="s">
        <v>2877</v>
      </c>
      <c r="AJ2044" s="576" t="s">
        <v>2877</v>
      </c>
      <c r="AK2044" s="571" t="s">
        <v>5863</v>
      </c>
      <c r="AL2044" s="571" t="s">
        <v>5861</v>
      </c>
    </row>
    <row r="2045" spans="1:38" ht="33">
      <c r="A2045" s="518" t="str">
        <f t="shared" si="31"/>
        <v xml:space="preserve">S01AA004-00001 Main Steel Structure Fabrication Work Shelter/Building Heavy Steel - Built up (Weight≥90KG/M)        </v>
      </c>
      <c r="B2045" s="571" t="s">
        <v>5864</v>
      </c>
      <c r="C2045" s="572"/>
      <c r="D2045" s="573" t="s">
        <v>5853</v>
      </c>
      <c r="E2045" s="574" t="s">
        <v>5854</v>
      </c>
      <c r="F2045" s="573" t="s">
        <v>2082</v>
      </c>
      <c r="G2045" s="574" t="s">
        <v>5855</v>
      </c>
      <c r="H2045" s="573" t="s">
        <v>1990</v>
      </c>
      <c r="I2045" s="574" t="s">
        <v>5865</v>
      </c>
      <c r="J2045" s="573" t="s">
        <v>1924</v>
      </c>
      <c r="K2045" s="574"/>
      <c r="L2045" s="573" t="s">
        <v>1924</v>
      </c>
      <c r="M2045" s="574"/>
      <c r="Z2045" s="575"/>
      <c r="AA2045" s="575"/>
      <c r="AB2045" s="575"/>
      <c r="AC2045" s="575"/>
      <c r="AD2045" s="575" t="s">
        <v>5775</v>
      </c>
      <c r="AE2045" s="575"/>
      <c r="AF2045" s="575"/>
      <c r="AG2045" s="575"/>
      <c r="AH2045" s="575"/>
      <c r="AI2045" s="576" t="s">
        <v>2877</v>
      </c>
      <c r="AJ2045" s="576" t="s">
        <v>2877</v>
      </c>
      <c r="AK2045" s="571" t="s">
        <v>5866</v>
      </c>
      <c r="AL2045" s="571" t="s">
        <v>5864</v>
      </c>
    </row>
    <row r="2046" spans="1:38" ht="33">
      <c r="A2046" s="518" t="str">
        <f t="shared" si="31"/>
        <v xml:space="preserve">S01AA005-00001 Main Steel Structure Fabrication Work Shelter/Building Medium Steel - Built up (90KG/M&gt;Weight≥30KG/M)        </v>
      </c>
      <c r="B2046" s="571" t="s">
        <v>5867</v>
      </c>
      <c r="C2046" s="572"/>
      <c r="D2046" s="573" t="s">
        <v>5853</v>
      </c>
      <c r="E2046" s="574" t="s">
        <v>5854</v>
      </c>
      <c r="F2046" s="573" t="s">
        <v>2082</v>
      </c>
      <c r="G2046" s="574" t="s">
        <v>5855</v>
      </c>
      <c r="H2046" s="573" t="s">
        <v>2003</v>
      </c>
      <c r="I2046" s="574" t="s">
        <v>5868</v>
      </c>
      <c r="J2046" s="573" t="s">
        <v>1924</v>
      </c>
      <c r="K2046" s="574"/>
      <c r="L2046" s="573" t="s">
        <v>1924</v>
      </c>
      <c r="M2046" s="574"/>
      <c r="Z2046" s="575"/>
      <c r="AA2046" s="575"/>
      <c r="AB2046" s="575"/>
      <c r="AC2046" s="575"/>
      <c r="AD2046" s="575" t="s">
        <v>5775</v>
      </c>
      <c r="AE2046" s="575"/>
      <c r="AF2046" s="575"/>
      <c r="AG2046" s="575"/>
      <c r="AH2046" s="575"/>
      <c r="AI2046" s="576" t="s">
        <v>2877</v>
      </c>
      <c r="AJ2046" s="576" t="s">
        <v>2877</v>
      </c>
      <c r="AK2046" s="571" t="s">
        <v>5869</v>
      </c>
      <c r="AL2046" s="571" t="s">
        <v>5867</v>
      </c>
    </row>
    <row r="2047" spans="1:38" ht="33">
      <c r="A2047" s="518" t="str">
        <f t="shared" si="31"/>
        <v xml:space="preserve">S01AA006-00001 Main Steel Structure Fabrication Work Shelter/Building Light Steel - Built up (30KG/M&gt;Weight)        </v>
      </c>
      <c r="B2047" s="571" t="s">
        <v>5870</v>
      </c>
      <c r="C2047" s="572"/>
      <c r="D2047" s="573" t="s">
        <v>5853</v>
      </c>
      <c r="E2047" s="574" t="s">
        <v>5854</v>
      </c>
      <c r="F2047" s="573" t="s">
        <v>2082</v>
      </c>
      <c r="G2047" s="574" t="s">
        <v>5855</v>
      </c>
      <c r="H2047" s="573" t="s">
        <v>2015</v>
      </c>
      <c r="I2047" s="574" t="s">
        <v>5871</v>
      </c>
      <c r="J2047" s="573" t="s">
        <v>1924</v>
      </c>
      <c r="K2047" s="574"/>
      <c r="L2047" s="573" t="s">
        <v>1924</v>
      </c>
      <c r="M2047" s="574"/>
      <c r="Z2047" s="575"/>
      <c r="AA2047" s="575"/>
      <c r="AB2047" s="575"/>
      <c r="AC2047" s="575"/>
      <c r="AD2047" s="575" t="s">
        <v>5775</v>
      </c>
      <c r="AE2047" s="575"/>
      <c r="AF2047" s="575"/>
      <c r="AG2047" s="575"/>
      <c r="AH2047" s="575"/>
      <c r="AI2047" s="576" t="s">
        <v>2877</v>
      </c>
      <c r="AJ2047" s="576" t="s">
        <v>2877</v>
      </c>
      <c r="AK2047" s="571" t="s">
        <v>5872</v>
      </c>
      <c r="AL2047" s="571" t="s">
        <v>5870</v>
      </c>
    </row>
    <row r="2048" spans="1:38">
      <c r="A2048" s="518" t="str">
        <f t="shared" si="31"/>
        <v xml:space="preserve">S01AA007-00001 Main Steel Structure Fabrication Work Shelter/Building Girth &amp; Purlin        </v>
      </c>
      <c r="B2048" s="559" t="s">
        <v>5873</v>
      </c>
      <c r="C2048" s="560"/>
      <c r="D2048" s="561" t="s">
        <v>5853</v>
      </c>
      <c r="E2048" s="562" t="s">
        <v>5854</v>
      </c>
      <c r="F2048" s="561" t="s">
        <v>2082</v>
      </c>
      <c r="G2048" s="562" t="s">
        <v>5855</v>
      </c>
      <c r="H2048" s="561" t="s">
        <v>2026</v>
      </c>
      <c r="I2048" s="562" t="s">
        <v>5874</v>
      </c>
      <c r="J2048" s="561" t="s">
        <v>1924</v>
      </c>
      <c r="K2048" s="562"/>
      <c r="L2048" s="561" t="s">
        <v>1924</v>
      </c>
      <c r="M2048" s="562"/>
      <c r="Z2048" s="563"/>
      <c r="AA2048" s="563"/>
      <c r="AB2048" s="563"/>
      <c r="AC2048" s="563"/>
      <c r="AD2048" s="563" t="s">
        <v>5775</v>
      </c>
      <c r="AE2048" s="563"/>
      <c r="AF2048" s="563"/>
      <c r="AG2048" s="563"/>
      <c r="AH2048" s="563"/>
      <c r="AI2048" s="564" t="s">
        <v>2877</v>
      </c>
      <c r="AJ2048" s="564" t="s">
        <v>2877</v>
      </c>
      <c r="AK2048" s="559" t="s">
        <v>5875</v>
      </c>
      <c r="AL2048" s="559" t="s">
        <v>5873</v>
      </c>
    </row>
    <row r="2049" spans="1:38">
      <c r="A2049" s="518" t="str">
        <f t="shared" si="31"/>
        <v xml:space="preserve">S01AA008-00001 Main Steel Structure Fabrication Work Shelter/Building P.E.B. (Pre-Engineered Building)        </v>
      </c>
      <c r="B2049" s="559" t="s">
        <v>5876</v>
      </c>
      <c r="C2049" s="560"/>
      <c r="D2049" s="561" t="s">
        <v>5853</v>
      </c>
      <c r="E2049" s="562" t="s">
        <v>5854</v>
      </c>
      <c r="F2049" s="561" t="s">
        <v>2082</v>
      </c>
      <c r="G2049" s="562" t="s">
        <v>5855</v>
      </c>
      <c r="H2049" s="561" t="s">
        <v>2030</v>
      </c>
      <c r="I2049" s="562" t="s">
        <v>5877</v>
      </c>
      <c r="J2049" s="561" t="s">
        <v>1924</v>
      </c>
      <c r="K2049" s="562"/>
      <c r="L2049" s="561" t="s">
        <v>1924</v>
      </c>
      <c r="M2049" s="562"/>
      <c r="Z2049" s="563"/>
      <c r="AA2049" s="563"/>
      <c r="AB2049" s="563"/>
      <c r="AC2049" s="563"/>
      <c r="AD2049" s="563" t="s">
        <v>5775</v>
      </c>
      <c r="AE2049" s="563"/>
      <c r="AF2049" s="563"/>
      <c r="AG2049" s="563"/>
      <c r="AH2049" s="563"/>
      <c r="AI2049" s="564" t="s">
        <v>2877</v>
      </c>
      <c r="AJ2049" s="564" t="s">
        <v>2877</v>
      </c>
      <c r="AK2049" s="559" t="s">
        <v>5878</v>
      </c>
      <c r="AL2049" s="559" t="s">
        <v>5876</v>
      </c>
    </row>
    <row r="2050" spans="1:38">
      <c r="A2050" s="518" t="str">
        <f t="shared" si="31"/>
        <v xml:space="preserve">S01AA009-00001 Main Steel Structure Fabrication Work Shelter/Building Plates - Gusset, Stiffener, ETC        </v>
      </c>
      <c r="B2050" s="559" t="s">
        <v>5879</v>
      </c>
      <c r="C2050" s="560"/>
      <c r="D2050" s="561" t="s">
        <v>5853</v>
      </c>
      <c r="E2050" s="562" t="s">
        <v>5854</v>
      </c>
      <c r="F2050" s="561" t="s">
        <v>2082</v>
      </c>
      <c r="G2050" s="562" t="s">
        <v>5855</v>
      </c>
      <c r="H2050" s="561" t="s">
        <v>2041</v>
      </c>
      <c r="I2050" s="562" t="s">
        <v>5880</v>
      </c>
      <c r="J2050" s="561" t="s">
        <v>1924</v>
      </c>
      <c r="K2050" s="562"/>
      <c r="L2050" s="561" t="s">
        <v>1924</v>
      </c>
      <c r="M2050" s="562"/>
      <c r="Z2050" s="563"/>
      <c r="AA2050" s="563"/>
      <c r="AB2050" s="563"/>
      <c r="AC2050" s="563"/>
      <c r="AD2050" s="563" t="s">
        <v>5775</v>
      </c>
      <c r="AE2050" s="563"/>
      <c r="AF2050" s="563"/>
      <c r="AG2050" s="563"/>
      <c r="AH2050" s="563"/>
      <c r="AI2050" s="564" t="s">
        <v>2877</v>
      </c>
      <c r="AJ2050" s="564" t="s">
        <v>2877</v>
      </c>
      <c r="AK2050" s="559" t="s">
        <v>5881</v>
      </c>
      <c r="AL2050" s="559" t="s">
        <v>5879</v>
      </c>
    </row>
    <row r="2051" spans="1:38" ht="33">
      <c r="A2051" s="518" t="str">
        <f t="shared" si="31"/>
        <v xml:space="preserve">S01AA010-00001 Main Steel Structure Fabrication Work Shelter/Building Steel Painting/Coating for Non-Fireproofed Steel Surface, Surface Preparation, Primer, Second &amp; Final Coat       </v>
      </c>
      <c r="B2051" s="571" t="s">
        <v>5882</v>
      </c>
      <c r="C2051" s="572"/>
      <c r="D2051" s="573" t="s">
        <v>5853</v>
      </c>
      <c r="E2051" s="574" t="s">
        <v>5854</v>
      </c>
      <c r="F2051" s="573" t="s">
        <v>2082</v>
      </c>
      <c r="G2051" s="574" t="s">
        <v>5855</v>
      </c>
      <c r="H2051" s="573" t="s">
        <v>2047</v>
      </c>
      <c r="I2051" s="574" t="s">
        <v>5883</v>
      </c>
      <c r="J2051" s="573" t="s">
        <v>1922</v>
      </c>
      <c r="K2051" s="574" t="s">
        <v>5884</v>
      </c>
      <c r="L2051" s="573" t="s">
        <v>1924</v>
      </c>
      <c r="M2051" s="574"/>
      <c r="Z2051" s="575"/>
      <c r="AA2051" s="575"/>
      <c r="AB2051" s="575"/>
      <c r="AC2051" s="575"/>
      <c r="AD2051" s="575" t="s">
        <v>5775</v>
      </c>
      <c r="AE2051" s="575"/>
      <c r="AF2051" s="575"/>
      <c r="AG2051" s="575"/>
      <c r="AH2051" s="575"/>
      <c r="AI2051" s="576" t="s">
        <v>2054</v>
      </c>
      <c r="AJ2051" s="576" t="s">
        <v>2054</v>
      </c>
      <c r="AK2051" s="571" t="s">
        <v>5885</v>
      </c>
      <c r="AL2051" s="571" t="s">
        <v>5882</v>
      </c>
    </row>
    <row r="2052" spans="1:38" ht="33">
      <c r="A2052" s="518" t="str">
        <f t="shared" si="31"/>
        <v xml:space="preserve">S01AA010-00002 Main Steel Structure Fabrication Work Shelter/Building Steel Painting/Coating for Fireproofed Steel Surface, Surface Preparation &amp; Primer Coat       </v>
      </c>
      <c r="B2052" s="571" t="s">
        <v>5886</v>
      </c>
      <c r="C2052" s="572"/>
      <c r="D2052" s="573" t="s">
        <v>5853</v>
      </c>
      <c r="E2052" s="574" t="s">
        <v>5854</v>
      </c>
      <c r="F2052" s="573" t="s">
        <v>2082</v>
      </c>
      <c r="G2052" s="574" t="s">
        <v>5855</v>
      </c>
      <c r="H2052" s="573" t="s">
        <v>2047</v>
      </c>
      <c r="I2052" s="574" t="s">
        <v>5883</v>
      </c>
      <c r="J2052" s="573" t="s">
        <v>1929</v>
      </c>
      <c r="K2052" s="574" t="s">
        <v>5887</v>
      </c>
      <c r="L2052" s="573" t="s">
        <v>1924</v>
      </c>
      <c r="M2052" s="574"/>
      <c r="Z2052" s="575"/>
      <c r="AA2052" s="575"/>
      <c r="AB2052" s="575"/>
      <c r="AC2052" s="575"/>
      <c r="AD2052" s="575" t="s">
        <v>5775</v>
      </c>
      <c r="AE2052" s="575"/>
      <c r="AF2052" s="575"/>
      <c r="AG2052" s="575"/>
      <c r="AH2052" s="575"/>
      <c r="AI2052" s="576" t="s">
        <v>2054</v>
      </c>
      <c r="AJ2052" s="576" t="s">
        <v>2054</v>
      </c>
      <c r="AK2052" s="571" t="s">
        <v>5885</v>
      </c>
      <c r="AL2052" s="571" t="s">
        <v>5886</v>
      </c>
    </row>
    <row r="2053" spans="1:38" ht="33">
      <c r="A2053" s="518" t="str">
        <f t="shared" si="31"/>
        <v xml:space="preserve">S01AA010-00003 Main Steel Structure Fabrication Work Shelter/Building Steel Painting/Coating Hot-Dip Galvanizing w/ Surface Preparation       </v>
      </c>
      <c r="B2053" s="571" t="s">
        <v>5888</v>
      </c>
      <c r="C2053" s="572"/>
      <c r="D2053" s="573" t="s">
        <v>5853</v>
      </c>
      <c r="E2053" s="574" t="s">
        <v>5854</v>
      </c>
      <c r="F2053" s="573" t="s">
        <v>2082</v>
      </c>
      <c r="G2053" s="574" t="s">
        <v>5855</v>
      </c>
      <c r="H2053" s="573" t="s">
        <v>2047</v>
      </c>
      <c r="I2053" s="574" t="s">
        <v>5883</v>
      </c>
      <c r="J2053" s="573" t="s">
        <v>1932</v>
      </c>
      <c r="K2053" s="574" t="s">
        <v>5889</v>
      </c>
      <c r="L2053" s="573" t="s">
        <v>1924</v>
      </c>
      <c r="M2053" s="574"/>
      <c r="Z2053" s="575"/>
      <c r="AA2053" s="575"/>
      <c r="AB2053" s="575"/>
      <c r="AC2053" s="575"/>
      <c r="AD2053" s="575" t="s">
        <v>5775</v>
      </c>
      <c r="AE2053" s="575"/>
      <c r="AF2053" s="575"/>
      <c r="AG2053" s="575"/>
      <c r="AH2053" s="575"/>
      <c r="AI2053" s="576" t="s">
        <v>2054</v>
      </c>
      <c r="AJ2053" s="576" t="s">
        <v>2054</v>
      </c>
      <c r="AK2053" s="571" t="s">
        <v>5885</v>
      </c>
      <c r="AL2053" s="571" t="s">
        <v>5888</v>
      </c>
    </row>
    <row r="2054" spans="1:38" ht="33">
      <c r="A2054" s="518" t="str">
        <f t="shared" si="31"/>
        <v xml:space="preserve">S01AA010-00004 Main Steel Structure Fabrication Work Shelter/Building Steel Painting/Coating Hot-Dip Galvanizing w/ Surface Preparation and Additional Painting Coat       </v>
      </c>
      <c r="B2054" s="571" t="s">
        <v>5890</v>
      </c>
      <c r="C2054" s="572"/>
      <c r="D2054" s="573" t="s">
        <v>5853</v>
      </c>
      <c r="E2054" s="574" t="s">
        <v>5854</v>
      </c>
      <c r="F2054" s="573" t="s">
        <v>2082</v>
      </c>
      <c r="G2054" s="574" t="s">
        <v>5855</v>
      </c>
      <c r="H2054" s="573" t="s">
        <v>2047</v>
      </c>
      <c r="I2054" s="574" t="s">
        <v>5883</v>
      </c>
      <c r="J2054" s="573" t="s">
        <v>1936</v>
      </c>
      <c r="K2054" s="574" t="s">
        <v>5891</v>
      </c>
      <c r="L2054" s="573" t="s">
        <v>1924</v>
      </c>
      <c r="M2054" s="574"/>
      <c r="Z2054" s="575"/>
      <c r="AA2054" s="575"/>
      <c r="AB2054" s="575"/>
      <c r="AC2054" s="575"/>
      <c r="AD2054" s="575" t="s">
        <v>5775</v>
      </c>
      <c r="AE2054" s="575"/>
      <c r="AF2054" s="575"/>
      <c r="AG2054" s="575"/>
      <c r="AH2054" s="575"/>
      <c r="AI2054" s="576" t="s">
        <v>2054</v>
      </c>
      <c r="AJ2054" s="576" t="s">
        <v>2054</v>
      </c>
      <c r="AK2054" s="571" t="s">
        <v>5885</v>
      </c>
      <c r="AL2054" s="571" t="s">
        <v>5890</v>
      </c>
    </row>
    <row r="2055" spans="1:38">
      <c r="A2055" s="518" t="str">
        <f t="shared" si="31"/>
        <v xml:space="preserve">S01AA011-00001 Main Steel Structure Fabrication Work Shelter/Building High Strength Bolts&amp;Nuts        </v>
      </c>
      <c r="B2055" s="559" t="s">
        <v>5892</v>
      </c>
      <c r="C2055" s="560"/>
      <c r="D2055" s="561" t="s">
        <v>5853</v>
      </c>
      <c r="E2055" s="562" t="s">
        <v>5854</v>
      </c>
      <c r="F2055" s="561" t="s">
        <v>2082</v>
      </c>
      <c r="G2055" s="562" t="s">
        <v>5855</v>
      </c>
      <c r="H2055" s="561" t="s">
        <v>2052</v>
      </c>
      <c r="I2055" s="562" t="s">
        <v>5893</v>
      </c>
      <c r="J2055" s="561" t="s">
        <v>1924</v>
      </c>
      <c r="K2055" s="562"/>
      <c r="L2055" s="561" t="s">
        <v>1924</v>
      </c>
      <c r="M2055" s="562"/>
      <c r="Z2055" s="563"/>
      <c r="AA2055" s="563"/>
      <c r="AB2055" s="563"/>
      <c r="AC2055" s="563"/>
      <c r="AD2055" s="563" t="s">
        <v>5775</v>
      </c>
      <c r="AE2055" s="563"/>
      <c r="AF2055" s="563"/>
      <c r="AG2055" s="563"/>
      <c r="AH2055" s="563"/>
      <c r="AI2055" s="564" t="s">
        <v>2877</v>
      </c>
      <c r="AJ2055" s="564" t="s">
        <v>2877</v>
      </c>
      <c r="AK2055" s="559" t="s">
        <v>5894</v>
      </c>
      <c r="AL2055" s="559" t="s">
        <v>5892</v>
      </c>
    </row>
    <row r="2056" spans="1:38">
      <c r="A2056" s="518" t="str">
        <f t="shared" ref="A2056:A2119" si="32">B2056&amp;" "&amp;E2056&amp;" "&amp;G2056&amp;" "&amp;I2056&amp;" "&amp;K2056&amp;" "&amp;M2056&amp;" "&amp;O2056&amp;" "&amp;Q2056&amp;" "&amp;S2056&amp;" "&amp;U2056&amp;" "&amp;W2056&amp;" "&amp;Y2056</f>
        <v xml:space="preserve">S01AA012-00001 Main Steel Structure Fabrication Work Shelter/Building Common Bolts&amp;Nuts        </v>
      </c>
      <c r="B2056" s="559" t="s">
        <v>5895</v>
      </c>
      <c r="C2056" s="560"/>
      <c r="D2056" s="561" t="s">
        <v>5853</v>
      </c>
      <c r="E2056" s="562" t="s">
        <v>5854</v>
      </c>
      <c r="F2056" s="561" t="s">
        <v>2082</v>
      </c>
      <c r="G2056" s="562" t="s">
        <v>5855</v>
      </c>
      <c r="H2056" s="561" t="s">
        <v>2057</v>
      </c>
      <c r="I2056" s="562" t="s">
        <v>5896</v>
      </c>
      <c r="J2056" s="561" t="s">
        <v>1924</v>
      </c>
      <c r="K2056" s="562"/>
      <c r="L2056" s="561" t="s">
        <v>1924</v>
      </c>
      <c r="M2056" s="562"/>
      <c r="Z2056" s="563"/>
      <c r="AA2056" s="563"/>
      <c r="AB2056" s="563"/>
      <c r="AC2056" s="563"/>
      <c r="AD2056" s="563" t="s">
        <v>5775</v>
      </c>
      <c r="AE2056" s="563"/>
      <c r="AF2056" s="563"/>
      <c r="AG2056" s="563"/>
      <c r="AH2056" s="563"/>
      <c r="AI2056" s="564" t="s">
        <v>2877</v>
      </c>
      <c r="AJ2056" s="564" t="s">
        <v>2877</v>
      </c>
      <c r="AK2056" s="559" t="s">
        <v>5897</v>
      </c>
      <c r="AL2056" s="559" t="s">
        <v>5895</v>
      </c>
    </row>
    <row r="2057" spans="1:38">
      <c r="A2057" s="518" t="str">
        <f t="shared" si="32"/>
        <v xml:space="preserve">S01AA071-00001 Main Steel Structure Fabrication Work Shelter/Building Extra Heavy Steel - Standard        </v>
      </c>
      <c r="B2057" s="565" t="s">
        <v>5898</v>
      </c>
      <c r="C2057" s="566"/>
      <c r="D2057" s="567" t="s">
        <v>5853</v>
      </c>
      <c r="E2057" s="568" t="s">
        <v>5854</v>
      </c>
      <c r="F2057" s="567" t="s">
        <v>2082</v>
      </c>
      <c r="G2057" s="568" t="s">
        <v>5855</v>
      </c>
      <c r="H2057" s="567" t="s">
        <v>3579</v>
      </c>
      <c r="I2057" s="568" t="s">
        <v>5899</v>
      </c>
      <c r="J2057" s="567" t="s">
        <v>1924</v>
      </c>
      <c r="K2057" s="568"/>
      <c r="L2057" s="567" t="s">
        <v>1924</v>
      </c>
      <c r="M2057" s="568"/>
      <c r="Z2057" s="569"/>
      <c r="AA2057" s="569"/>
      <c r="AB2057" s="569"/>
      <c r="AC2057" s="569"/>
      <c r="AD2057" s="569" t="s">
        <v>5775</v>
      </c>
      <c r="AE2057" s="569"/>
      <c r="AF2057" s="569"/>
      <c r="AG2057" s="569"/>
      <c r="AH2057" s="569" t="s">
        <v>5900</v>
      </c>
      <c r="AI2057" s="570" t="s">
        <v>2877</v>
      </c>
      <c r="AJ2057" s="570" t="s">
        <v>2877</v>
      </c>
      <c r="AK2057" s="565" t="s">
        <v>5901</v>
      </c>
      <c r="AL2057" s="565" t="s">
        <v>5898</v>
      </c>
    </row>
    <row r="2058" spans="1:38">
      <c r="A2058" s="518" t="str">
        <f t="shared" si="32"/>
        <v xml:space="preserve">S01AA072-00001 Main Steel Structure Fabrication Work Shelter/Building Heavy Steel - Standard        </v>
      </c>
      <c r="B2058" s="565" t="s">
        <v>5902</v>
      </c>
      <c r="C2058" s="566"/>
      <c r="D2058" s="567" t="s">
        <v>5853</v>
      </c>
      <c r="E2058" s="568" t="s">
        <v>5854</v>
      </c>
      <c r="F2058" s="567" t="s">
        <v>2082</v>
      </c>
      <c r="G2058" s="568" t="s">
        <v>5855</v>
      </c>
      <c r="H2058" s="567" t="s">
        <v>3588</v>
      </c>
      <c r="I2058" s="568" t="s">
        <v>5903</v>
      </c>
      <c r="J2058" s="567" t="s">
        <v>1924</v>
      </c>
      <c r="K2058" s="568"/>
      <c r="L2058" s="567" t="s">
        <v>1924</v>
      </c>
      <c r="M2058" s="568"/>
      <c r="Z2058" s="569"/>
      <c r="AA2058" s="569"/>
      <c r="AB2058" s="569"/>
      <c r="AC2058" s="569"/>
      <c r="AD2058" s="569" t="s">
        <v>5775</v>
      </c>
      <c r="AE2058" s="569"/>
      <c r="AF2058" s="569"/>
      <c r="AG2058" s="569"/>
      <c r="AH2058" s="569" t="s">
        <v>5904</v>
      </c>
      <c r="AI2058" s="570" t="s">
        <v>2877</v>
      </c>
      <c r="AJ2058" s="570" t="s">
        <v>2877</v>
      </c>
      <c r="AK2058" s="565" t="s">
        <v>5905</v>
      </c>
      <c r="AL2058" s="565" t="s">
        <v>5902</v>
      </c>
    </row>
    <row r="2059" spans="1:38">
      <c r="A2059" s="518" t="str">
        <f t="shared" si="32"/>
        <v xml:space="preserve">S01AA073-00001 Main Steel Structure Fabrication Work Shelter/Building Medium Steel - Standard        </v>
      </c>
      <c r="B2059" s="565" t="s">
        <v>5906</v>
      </c>
      <c r="C2059" s="566"/>
      <c r="D2059" s="567" t="s">
        <v>5853</v>
      </c>
      <c r="E2059" s="568" t="s">
        <v>5854</v>
      </c>
      <c r="F2059" s="567" t="s">
        <v>2082</v>
      </c>
      <c r="G2059" s="568" t="s">
        <v>5855</v>
      </c>
      <c r="H2059" s="567" t="s">
        <v>3594</v>
      </c>
      <c r="I2059" s="568" t="s">
        <v>5907</v>
      </c>
      <c r="J2059" s="567" t="s">
        <v>1924</v>
      </c>
      <c r="K2059" s="568"/>
      <c r="L2059" s="567" t="s">
        <v>1924</v>
      </c>
      <c r="M2059" s="568"/>
      <c r="Z2059" s="569"/>
      <c r="AA2059" s="569"/>
      <c r="AB2059" s="569"/>
      <c r="AC2059" s="569"/>
      <c r="AD2059" s="569" t="s">
        <v>5775</v>
      </c>
      <c r="AE2059" s="569"/>
      <c r="AF2059" s="569"/>
      <c r="AG2059" s="569"/>
      <c r="AH2059" s="569" t="s">
        <v>5908</v>
      </c>
      <c r="AI2059" s="570" t="s">
        <v>2877</v>
      </c>
      <c r="AJ2059" s="570" t="s">
        <v>2877</v>
      </c>
      <c r="AK2059" s="565" t="s">
        <v>5909</v>
      </c>
      <c r="AL2059" s="565" t="s">
        <v>5906</v>
      </c>
    </row>
    <row r="2060" spans="1:38">
      <c r="A2060" s="518" t="str">
        <f t="shared" si="32"/>
        <v xml:space="preserve">S01AA074-00001 Main Steel Structure Fabrication Work Shelter/Building Light Steel - Standard        </v>
      </c>
      <c r="B2060" s="565" t="s">
        <v>5910</v>
      </c>
      <c r="C2060" s="566"/>
      <c r="D2060" s="567" t="s">
        <v>5853</v>
      </c>
      <c r="E2060" s="568" t="s">
        <v>5854</v>
      </c>
      <c r="F2060" s="567" t="s">
        <v>2082</v>
      </c>
      <c r="G2060" s="568" t="s">
        <v>5855</v>
      </c>
      <c r="H2060" s="567" t="s">
        <v>3609</v>
      </c>
      <c r="I2060" s="568" t="s">
        <v>5911</v>
      </c>
      <c r="J2060" s="567" t="s">
        <v>1924</v>
      </c>
      <c r="K2060" s="568"/>
      <c r="L2060" s="567" t="s">
        <v>1924</v>
      </c>
      <c r="M2060" s="568"/>
      <c r="Z2060" s="569"/>
      <c r="AA2060" s="569"/>
      <c r="AB2060" s="569"/>
      <c r="AC2060" s="569"/>
      <c r="AD2060" s="569" t="s">
        <v>5775</v>
      </c>
      <c r="AE2060" s="569"/>
      <c r="AF2060" s="569"/>
      <c r="AG2060" s="569"/>
      <c r="AH2060" s="569" t="s">
        <v>5912</v>
      </c>
      <c r="AI2060" s="570" t="s">
        <v>2877</v>
      </c>
      <c r="AJ2060" s="570" t="s">
        <v>2877</v>
      </c>
      <c r="AK2060" s="565" t="s">
        <v>5913</v>
      </c>
      <c r="AL2060" s="565" t="s">
        <v>5910</v>
      </c>
    </row>
    <row r="2061" spans="1:38">
      <c r="A2061" s="518" t="str">
        <f t="shared" si="32"/>
        <v xml:space="preserve">S01AA075-00001 Main Steel Structure Fabrication Work Shelter/Building Extra Light Steel - Standard        </v>
      </c>
      <c r="B2061" s="565" t="s">
        <v>5914</v>
      </c>
      <c r="C2061" s="566"/>
      <c r="D2061" s="567" t="s">
        <v>5853</v>
      </c>
      <c r="E2061" s="568" t="s">
        <v>5854</v>
      </c>
      <c r="F2061" s="567" t="s">
        <v>2082</v>
      </c>
      <c r="G2061" s="568" t="s">
        <v>5855</v>
      </c>
      <c r="H2061" s="567" t="s">
        <v>3616</v>
      </c>
      <c r="I2061" s="568" t="s">
        <v>5915</v>
      </c>
      <c r="J2061" s="567" t="s">
        <v>1924</v>
      </c>
      <c r="K2061" s="568"/>
      <c r="L2061" s="567" t="s">
        <v>1924</v>
      </c>
      <c r="M2061" s="568"/>
      <c r="Z2061" s="569"/>
      <c r="AA2061" s="569"/>
      <c r="AB2061" s="569"/>
      <c r="AC2061" s="569"/>
      <c r="AD2061" s="569" t="s">
        <v>5775</v>
      </c>
      <c r="AE2061" s="569"/>
      <c r="AF2061" s="569"/>
      <c r="AG2061" s="569"/>
      <c r="AH2061" s="569" t="s">
        <v>5916</v>
      </c>
      <c r="AI2061" s="570" t="s">
        <v>2877</v>
      </c>
      <c r="AJ2061" s="570" t="s">
        <v>2877</v>
      </c>
      <c r="AK2061" s="565" t="s">
        <v>5917</v>
      </c>
      <c r="AL2061" s="565" t="s">
        <v>5914</v>
      </c>
    </row>
    <row r="2062" spans="1:38">
      <c r="A2062" s="518" t="str">
        <f t="shared" si="32"/>
        <v xml:space="preserve">S01AA076-00001 Main Steel Structure Fabrication Work Shelter/Building Extra Heavy Steel - Built up        </v>
      </c>
      <c r="B2062" s="565" t="s">
        <v>5918</v>
      </c>
      <c r="C2062" s="566"/>
      <c r="D2062" s="567" t="s">
        <v>5853</v>
      </c>
      <c r="E2062" s="568" t="s">
        <v>5854</v>
      </c>
      <c r="F2062" s="567" t="s">
        <v>2082</v>
      </c>
      <c r="G2062" s="568" t="s">
        <v>5855</v>
      </c>
      <c r="H2062" s="567" t="s">
        <v>3620</v>
      </c>
      <c r="I2062" s="568" t="s">
        <v>5919</v>
      </c>
      <c r="J2062" s="567" t="s">
        <v>1924</v>
      </c>
      <c r="K2062" s="568"/>
      <c r="L2062" s="567" t="s">
        <v>1924</v>
      </c>
      <c r="M2062" s="568"/>
      <c r="Z2062" s="569"/>
      <c r="AA2062" s="569"/>
      <c r="AB2062" s="569"/>
      <c r="AC2062" s="569"/>
      <c r="AD2062" s="569" t="s">
        <v>5775</v>
      </c>
      <c r="AE2062" s="569"/>
      <c r="AF2062" s="569"/>
      <c r="AG2062" s="569"/>
      <c r="AH2062" s="569" t="s">
        <v>5900</v>
      </c>
      <c r="AI2062" s="570" t="s">
        <v>2877</v>
      </c>
      <c r="AJ2062" s="570" t="s">
        <v>2877</v>
      </c>
      <c r="AK2062" s="565" t="s">
        <v>5920</v>
      </c>
      <c r="AL2062" s="565" t="s">
        <v>5918</v>
      </c>
    </row>
    <row r="2063" spans="1:38">
      <c r="A2063" s="518" t="str">
        <f t="shared" si="32"/>
        <v xml:space="preserve">S01AA077-00001 Main Steel Structure Fabrication Work Shelter/Building Heavy Steel - Built up        </v>
      </c>
      <c r="B2063" s="565" t="s">
        <v>5921</v>
      </c>
      <c r="C2063" s="566"/>
      <c r="D2063" s="567" t="s">
        <v>5853</v>
      </c>
      <c r="E2063" s="568" t="s">
        <v>5854</v>
      </c>
      <c r="F2063" s="567" t="s">
        <v>2082</v>
      </c>
      <c r="G2063" s="568" t="s">
        <v>5855</v>
      </c>
      <c r="H2063" s="567" t="s">
        <v>3645</v>
      </c>
      <c r="I2063" s="568" t="s">
        <v>5922</v>
      </c>
      <c r="J2063" s="567" t="s">
        <v>1924</v>
      </c>
      <c r="K2063" s="568"/>
      <c r="L2063" s="567" t="s">
        <v>1924</v>
      </c>
      <c r="M2063" s="568"/>
      <c r="Z2063" s="569"/>
      <c r="AA2063" s="569"/>
      <c r="AB2063" s="569"/>
      <c r="AC2063" s="569"/>
      <c r="AD2063" s="569" t="s">
        <v>5775</v>
      </c>
      <c r="AE2063" s="569"/>
      <c r="AF2063" s="569"/>
      <c r="AG2063" s="569"/>
      <c r="AH2063" s="569" t="s">
        <v>5904</v>
      </c>
      <c r="AI2063" s="570" t="s">
        <v>2877</v>
      </c>
      <c r="AJ2063" s="570" t="s">
        <v>2877</v>
      </c>
      <c r="AK2063" s="565" t="s">
        <v>5923</v>
      </c>
      <c r="AL2063" s="565" t="s">
        <v>5921</v>
      </c>
    </row>
    <row r="2064" spans="1:38">
      <c r="A2064" s="518" t="str">
        <f t="shared" si="32"/>
        <v xml:space="preserve">S01AA078-00001 Main Steel Structure Fabrication Work Shelter/Building Medium Steel - Built up        </v>
      </c>
      <c r="B2064" s="565" t="s">
        <v>5924</v>
      </c>
      <c r="C2064" s="566"/>
      <c r="D2064" s="567" t="s">
        <v>5853</v>
      </c>
      <c r="E2064" s="568" t="s">
        <v>5854</v>
      </c>
      <c r="F2064" s="567" t="s">
        <v>2082</v>
      </c>
      <c r="G2064" s="568" t="s">
        <v>5855</v>
      </c>
      <c r="H2064" s="567" t="s">
        <v>3665</v>
      </c>
      <c r="I2064" s="568" t="s">
        <v>5925</v>
      </c>
      <c r="J2064" s="567" t="s">
        <v>1924</v>
      </c>
      <c r="K2064" s="568"/>
      <c r="L2064" s="567" t="s">
        <v>1924</v>
      </c>
      <c r="M2064" s="568"/>
      <c r="Z2064" s="569"/>
      <c r="AA2064" s="569"/>
      <c r="AB2064" s="569"/>
      <c r="AC2064" s="569"/>
      <c r="AD2064" s="569" t="s">
        <v>5775</v>
      </c>
      <c r="AE2064" s="569"/>
      <c r="AF2064" s="569"/>
      <c r="AG2064" s="569"/>
      <c r="AH2064" s="569" t="s">
        <v>5908</v>
      </c>
      <c r="AI2064" s="570" t="s">
        <v>2877</v>
      </c>
      <c r="AJ2064" s="570" t="s">
        <v>2877</v>
      </c>
      <c r="AK2064" s="565" t="s">
        <v>5926</v>
      </c>
      <c r="AL2064" s="565" t="s">
        <v>5924</v>
      </c>
    </row>
    <row r="2065" spans="1:38">
      <c r="A2065" s="518" t="str">
        <f t="shared" si="32"/>
        <v xml:space="preserve">S01AA079-00001 Main Steel Structure Fabrication Work Shelter/Building Light Steel - Built up        </v>
      </c>
      <c r="B2065" s="565" t="s">
        <v>5927</v>
      </c>
      <c r="C2065" s="566"/>
      <c r="D2065" s="567" t="s">
        <v>5853</v>
      </c>
      <c r="E2065" s="568" t="s">
        <v>5854</v>
      </c>
      <c r="F2065" s="567" t="s">
        <v>2082</v>
      </c>
      <c r="G2065" s="568" t="s">
        <v>5855</v>
      </c>
      <c r="H2065" s="567" t="s">
        <v>3680</v>
      </c>
      <c r="I2065" s="568" t="s">
        <v>5928</v>
      </c>
      <c r="J2065" s="567" t="s">
        <v>1924</v>
      </c>
      <c r="K2065" s="568"/>
      <c r="L2065" s="567" t="s">
        <v>1924</v>
      </c>
      <c r="M2065" s="568"/>
      <c r="Z2065" s="569"/>
      <c r="AA2065" s="569"/>
      <c r="AB2065" s="569"/>
      <c r="AC2065" s="569"/>
      <c r="AD2065" s="569" t="s">
        <v>5775</v>
      </c>
      <c r="AE2065" s="569"/>
      <c r="AF2065" s="569"/>
      <c r="AG2065" s="569"/>
      <c r="AH2065" s="569" t="s">
        <v>5912</v>
      </c>
      <c r="AI2065" s="570" t="s">
        <v>2877</v>
      </c>
      <c r="AJ2065" s="570" t="s">
        <v>2877</v>
      </c>
      <c r="AK2065" s="565" t="s">
        <v>5929</v>
      </c>
      <c r="AL2065" s="565" t="s">
        <v>5927</v>
      </c>
    </row>
    <row r="2066" spans="1:38">
      <c r="A2066" s="518" t="str">
        <f t="shared" si="32"/>
        <v xml:space="preserve">S01AA080-00001 Main Steel Structure Fabrication Work Shelter/Building Extra Light Steel - Built up        </v>
      </c>
      <c r="B2066" s="565" t="s">
        <v>5930</v>
      </c>
      <c r="C2066" s="566"/>
      <c r="D2066" s="567" t="s">
        <v>5853</v>
      </c>
      <c r="E2066" s="568" t="s">
        <v>5854</v>
      </c>
      <c r="F2066" s="567" t="s">
        <v>2082</v>
      </c>
      <c r="G2066" s="568" t="s">
        <v>5855</v>
      </c>
      <c r="H2066" s="567" t="s">
        <v>3689</v>
      </c>
      <c r="I2066" s="568" t="s">
        <v>5931</v>
      </c>
      <c r="J2066" s="567" t="s">
        <v>1924</v>
      </c>
      <c r="K2066" s="568"/>
      <c r="L2066" s="567" t="s">
        <v>1924</v>
      </c>
      <c r="M2066" s="568"/>
      <c r="Z2066" s="569"/>
      <c r="AA2066" s="569"/>
      <c r="AB2066" s="569"/>
      <c r="AC2066" s="569"/>
      <c r="AD2066" s="569" t="s">
        <v>5775</v>
      </c>
      <c r="AE2066" s="569"/>
      <c r="AF2066" s="569"/>
      <c r="AG2066" s="569"/>
      <c r="AH2066" s="569" t="s">
        <v>5916</v>
      </c>
      <c r="AI2066" s="570" t="s">
        <v>2877</v>
      </c>
      <c r="AJ2066" s="570" t="s">
        <v>2877</v>
      </c>
      <c r="AK2066" s="565" t="s">
        <v>5932</v>
      </c>
      <c r="AL2066" s="565" t="s">
        <v>5930</v>
      </c>
    </row>
    <row r="2067" spans="1:38">
      <c r="A2067" s="518" t="str">
        <f t="shared" si="32"/>
        <v xml:space="preserve">S02AA017-00001 Miscellaneous Steel Fabrication Work Shelter/Building Checkered/Flooring Plate        </v>
      </c>
      <c r="B2067" s="571" t="s">
        <v>5933</v>
      </c>
      <c r="C2067" s="572"/>
      <c r="D2067" s="573" t="s">
        <v>5934</v>
      </c>
      <c r="E2067" s="574" t="s">
        <v>5935</v>
      </c>
      <c r="F2067" s="573" t="s">
        <v>2082</v>
      </c>
      <c r="G2067" s="574" t="s">
        <v>5855</v>
      </c>
      <c r="H2067" s="573" t="s">
        <v>2259</v>
      </c>
      <c r="I2067" s="574" t="s">
        <v>5936</v>
      </c>
      <c r="J2067" s="573" t="s">
        <v>1924</v>
      </c>
      <c r="K2067" s="574"/>
      <c r="L2067" s="573" t="s">
        <v>1924</v>
      </c>
      <c r="M2067" s="574"/>
      <c r="Z2067" s="575"/>
      <c r="AA2067" s="575"/>
      <c r="AB2067" s="575"/>
      <c r="AC2067" s="575"/>
      <c r="AD2067" s="575" t="s">
        <v>5775</v>
      </c>
      <c r="AE2067" s="575"/>
      <c r="AF2067" s="575" t="s">
        <v>1029</v>
      </c>
      <c r="AG2067" s="575"/>
      <c r="AH2067" s="575"/>
      <c r="AI2067" s="576" t="s">
        <v>2054</v>
      </c>
      <c r="AJ2067" s="576" t="s">
        <v>2054</v>
      </c>
      <c r="AK2067" s="571" t="s">
        <v>5937</v>
      </c>
      <c r="AL2067" s="571" t="s">
        <v>5933</v>
      </c>
    </row>
    <row r="2068" spans="1:38" ht="33">
      <c r="A2068" s="518" t="str">
        <f t="shared" si="32"/>
        <v xml:space="preserve">S02AA017-00002 Miscellaneous Steel Fabrication Work Shelter/Building Checkered/Flooring Plate SUS Checkered plate       </v>
      </c>
      <c r="B2068" s="565" t="s">
        <v>5938</v>
      </c>
      <c r="C2068" s="566"/>
      <c r="D2068" s="567" t="s">
        <v>5934</v>
      </c>
      <c r="E2068" s="568" t="s">
        <v>5935</v>
      </c>
      <c r="F2068" s="567" t="s">
        <v>2082</v>
      </c>
      <c r="G2068" s="568" t="s">
        <v>5855</v>
      </c>
      <c r="H2068" s="567" t="s">
        <v>2259</v>
      </c>
      <c r="I2068" s="568" t="s">
        <v>5936</v>
      </c>
      <c r="J2068" s="567" t="s">
        <v>1951</v>
      </c>
      <c r="K2068" s="568" t="s">
        <v>5939</v>
      </c>
      <c r="L2068" s="567" t="s">
        <v>1924</v>
      </c>
      <c r="M2068" s="568"/>
      <c r="Z2068" s="569"/>
      <c r="AA2068" s="569"/>
      <c r="AB2068" s="569"/>
      <c r="AC2068" s="569"/>
      <c r="AD2068" s="569" t="s">
        <v>5775</v>
      </c>
      <c r="AE2068" s="569"/>
      <c r="AF2068" s="569" t="s">
        <v>1029</v>
      </c>
      <c r="AG2068" s="569"/>
      <c r="AH2068" s="569"/>
      <c r="AI2068" s="570" t="s">
        <v>2054</v>
      </c>
      <c r="AJ2068" s="570" t="s">
        <v>2054</v>
      </c>
      <c r="AK2068" s="565" t="s">
        <v>5937</v>
      </c>
      <c r="AL2068" s="565" t="s">
        <v>5938</v>
      </c>
    </row>
    <row r="2069" spans="1:38" ht="33">
      <c r="A2069" s="518" t="str">
        <f t="shared" si="32"/>
        <v xml:space="preserve">S02AA017-00003 Miscellaneous Steel Fabrication Work Shelter/Building Checkered/Flooring Plate Galvanized Steel THK ≤ 6mm      </v>
      </c>
      <c r="B2069" s="565" t="s">
        <v>5940</v>
      </c>
      <c r="C2069" s="566"/>
      <c r="D2069" s="567" t="s">
        <v>5934</v>
      </c>
      <c r="E2069" s="568" t="s">
        <v>5935</v>
      </c>
      <c r="F2069" s="567" t="s">
        <v>2082</v>
      </c>
      <c r="G2069" s="568" t="s">
        <v>5855</v>
      </c>
      <c r="H2069" s="567" t="s">
        <v>2259</v>
      </c>
      <c r="I2069" s="568" t="s">
        <v>5936</v>
      </c>
      <c r="J2069" s="567" t="s">
        <v>1992</v>
      </c>
      <c r="K2069" s="568" t="s">
        <v>5941</v>
      </c>
      <c r="L2069" s="567" t="s">
        <v>2461</v>
      </c>
      <c r="M2069" s="568" t="s">
        <v>5942</v>
      </c>
      <c r="Z2069" s="569"/>
      <c r="AA2069" s="569"/>
      <c r="AB2069" s="569"/>
      <c r="AC2069" s="569"/>
      <c r="AD2069" s="569"/>
      <c r="AE2069" s="569"/>
      <c r="AF2069" s="569"/>
      <c r="AG2069" s="569"/>
      <c r="AH2069" s="569"/>
      <c r="AI2069" s="570" t="s">
        <v>2054</v>
      </c>
      <c r="AJ2069" s="570" t="s">
        <v>2054</v>
      </c>
      <c r="AK2069" s="565" t="s">
        <v>5937</v>
      </c>
      <c r="AL2069" s="565" t="s">
        <v>5940</v>
      </c>
    </row>
    <row r="2070" spans="1:38" ht="33">
      <c r="A2070" s="518" t="str">
        <f t="shared" si="32"/>
        <v xml:space="preserve">S02AA017-00004 Miscellaneous Steel Fabrication Work Shelter/Building Checkered/Flooring Plate Galvanized Steel THK &gt; 6mm      </v>
      </c>
      <c r="B2070" s="565" t="s">
        <v>5943</v>
      </c>
      <c r="C2070" s="566"/>
      <c r="D2070" s="567" t="s">
        <v>5934</v>
      </c>
      <c r="E2070" s="568" t="s">
        <v>5935</v>
      </c>
      <c r="F2070" s="567" t="s">
        <v>2082</v>
      </c>
      <c r="G2070" s="568" t="s">
        <v>5855</v>
      </c>
      <c r="H2070" s="567" t="s">
        <v>2259</v>
      </c>
      <c r="I2070" s="568" t="s">
        <v>5936</v>
      </c>
      <c r="J2070" s="567" t="s">
        <v>1992</v>
      </c>
      <c r="K2070" s="568" t="s">
        <v>5941</v>
      </c>
      <c r="L2070" s="567" t="s">
        <v>2465</v>
      </c>
      <c r="M2070" s="568" t="s">
        <v>5944</v>
      </c>
      <c r="Z2070" s="569"/>
      <c r="AA2070" s="569"/>
      <c r="AB2070" s="569"/>
      <c r="AC2070" s="569"/>
      <c r="AD2070" s="569"/>
      <c r="AE2070" s="569"/>
      <c r="AF2070" s="569"/>
      <c r="AG2070" s="569"/>
      <c r="AH2070" s="569"/>
      <c r="AI2070" s="570" t="s">
        <v>2054</v>
      </c>
      <c r="AJ2070" s="570" t="s">
        <v>2054</v>
      </c>
      <c r="AK2070" s="565" t="s">
        <v>5937</v>
      </c>
      <c r="AL2070" s="565" t="s">
        <v>5943</v>
      </c>
    </row>
    <row r="2071" spans="1:38" ht="33">
      <c r="A2071" s="518" t="str">
        <f t="shared" si="32"/>
        <v xml:space="preserve">S02AA017-00005 Miscellaneous Steel Fabrication Work Shelter/Building Checkered/Flooring Plate Galvanized Steel W/Painting THK ≤ 6mm      </v>
      </c>
      <c r="B2071" s="565" t="s">
        <v>5945</v>
      </c>
      <c r="C2071" s="566"/>
      <c r="D2071" s="567" t="s">
        <v>5934</v>
      </c>
      <c r="E2071" s="568" t="s">
        <v>5935</v>
      </c>
      <c r="F2071" s="567" t="s">
        <v>2082</v>
      </c>
      <c r="G2071" s="568" t="s">
        <v>5855</v>
      </c>
      <c r="H2071" s="567" t="s">
        <v>2259</v>
      </c>
      <c r="I2071" s="568" t="s">
        <v>5936</v>
      </c>
      <c r="J2071" s="567" t="s">
        <v>2000</v>
      </c>
      <c r="K2071" s="568" t="s">
        <v>5946</v>
      </c>
      <c r="L2071" s="567" t="s">
        <v>2461</v>
      </c>
      <c r="M2071" s="568" t="s">
        <v>5942</v>
      </c>
      <c r="Z2071" s="569"/>
      <c r="AA2071" s="569"/>
      <c r="AB2071" s="569"/>
      <c r="AC2071" s="569"/>
      <c r="AD2071" s="569"/>
      <c r="AE2071" s="569"/>
      <c r="AF2071" s="569"/>
      <c r="AG2071" s="569"/>
      <c r="AH2071" s="569"/>
      <c r="AI2071" s="570" t="s">
        <v>2054</v>
      </c>
      <c r="AJ2071" s="570" t="s">
        <v>2054</v>
      </c>
      <c r="AK2071" s="565" t="s">
        <v>5937</v>
      </c>
      <c r="AL2071" s="565" t="s">
        <v>5945</v>
      </c>
    </row>
    <row r="2072" spans="1:38" ht="33">
      <c r="A2072" s="518" t="str">
        <f t="shared" si="32"/>
        <v xml:space="preserve">S02AA017-00006 Miscellaneous Steel Fabrication Work Shelter/Building Checkered/Flooring Plate Galvanized Steel W/Painting THK &gt; 6mm      </v>
      </c>
      <c r="B2072" s="565" t="s">
        <v>5947</v>
      </c>
      <c r="C2072" s="566"/>
      <c r="D2072" s="567" t="s">
        <v>5934</v>
      </c>
      <c r="E2072" s="568" t="s">
        <v>5935</v>
      </c>
      <c r="F2072" s="567" t="s">
        <v>2082</v>
      </c>
      <c r="G2072" s="568" t="s">
        <v>5855</v>
      </c>
      <c r="H2072" s="567" t="s">
        <v>2259</v>
      </c>
      <c r="I2072" s="568" t="s">
        <v>5936</v>
      </c>
      <c r="J2072" s="567" t="s">
        <v>2000</v>
      </c>
      <c r="K2072" s="568" t="s">
        <v>5946</v>
      </c>
      <c r="L2072" s="567" t="s">
        <v>2465</v>
      </c>
      <c r="M2072" s="568" t="s">
        <v>5944</v>
      </c>
      <c r="Z2072" s="569"/>
      <c r="AA2072" s="569"/>
      <c r="AB2072" s="569"/>
      <c r="AC2072" s="569"/>
      <c r="AD2072" s="569"/>
      <c r="AE2072" s="569"/>
      <c r="AF2072" s="569"/>
      <c r="AG2072" s="569"/>
      <c r="AH2072" s="569"/>
      <c r="AI2072" s="570" t="s">
        <v>2054</v>
      </c>
      <c r="AJ2072" s="570" t="s">
        <v>2054</v>
      </c>
      <c r="AK2072" s="565" t="s">
        <v>5937</v>
      </c>
      <c r="AL2072" s="565" t="s">
        <v>5947</v>
      </c>
    </row>
    <row r="2073" spans="1:38">
      <c r="A2073" s="518" t="str">
        <f t="shared" si="32"/>
        <v xml:space="preserve">S02AA018-00001 Miscellaneous Steel Fabrication Work Shelter/Building Grating        </v>
      </c>
      <c r="B2073" s="571" t="s">
        <v>5948</v>
      </c>
      <c r="C2073" s="572"/>
      <c r="D2073" s="573" t="s">
        <v>5934</v>
      </c>
      <c r="E2073" s="574" t="s">
        <v>5935</v>
      </c>
      <c r="F2073" s="573" t="s">
        <v>2082</v>
      </c>
      <c r="G2073" s="574" t="s">
        <v>5855</v>
      </c>
      <c r="H2073" s="573" t="s">
        <v>2309</v>
      </c>
      <c r="I2073" s="574" t="s">
        <v>5949</v>
      </c>
      <c r="J2073" s="573" t="s">
        <v>1924</v>
      </c>
      <c r="K2073" s="574"/>
      <c r="L2073" s="573" t="s">
        <v>1924</v>
      </c>
      <c r="M2073" s="574"/>
      <c r="Z2073" s="575"/>
      <c r="AA2073" s="575"/>
      <c r="AB2073" s="575"/>
      <c r="AC2073" s="575"/>
      <c r="AD2073" s="575" t="s">
        <v>5775</v>
      </c>
      <c r="AE2073" s="575"/>
      <c r="AF2073" s="575" t="s">
        <v>1029</v>
      </c>
      <c r="AG2073" s="575"/>
      <c r="AH2073" s="575"/>
      <c r="AI2073" s="576" t="s">
        <v>2054</v>
      </c>
      <c r="AJ2073" s="576" t="s">
        <v>2054</v>
      </c>
      <c r="AK2073" s="571" t="s">
        <v>5950</v>
      </c>
      <c r="AL2073" s="571" t="s">
        <v>5948</v>
      </c>
    </row>
    <row r="2074" spans="1:38" ht="33">
      <c r="A2074" s="518" t="str">
        <f t="shared" si="32"/>
        <v xml:space="preserve">S02AA018-00002 Miscellaneous Steel Fabrication Work Shelter/Building Grating Hot-Dip Galvanized Steel, (I=25)       </v>
      </c>
      <c r="B2074" s="565" t="s">
        <v>5951</v>
      </c>
      <c r="C2074" s="566"/>
      <c r="D2074" s="567" t="s">
        <v>5934</v>
      </c>
      <c r="E2074" s="568" t="s">
        <v>5935</v>
      </c>
      <c r="F2074" s="567" t="s">
        <v>2082</v>
      </c>
      <c r="G2074" s="568" t="s">
        <v>5855</v>
      </c>
      <c r="H2074" s="567" t="s">
        <v>2309</v>
      </c>
      <c r="I2074" s="568" t="s">
        <v>5949</v>
      </c>
      <c r="J2074" s="567" t="s">
        <v>2086</v>
      </c>
      <c r="K2074" s="568" t="s">
        <v>5952</v>
      </c>
      <c r="L2074" s="567" t="s">
        <v>1924</v>
      </c>
      <c r="M2074" s="568"/>
      <c r="Z2074" s="569"/>
      <c r="AA2074" s="569"/>
      <c r="AB2074" s="569"/>
      <c r="AC2074" s="569"/>
      <c r="AD2074" s="569"/>
      <c r="AE2074" s="569"/>
      <c r="AF2074" s="569"/>
      <c r="AG2074" s="569"/>
      <c r="AH2074" s="569"/>
      <c r="AI2074" s="570" t="s">
        <v>2054</v>
      </c>
      <c r="AJ2074" s="570" t="s">
        <v>2054</v>
      </c>
      <c r="AK2074" s="565" t="s">
        <v>5950</v>
      </c>
      <c r="AL2074" s="565" t="s">
        <v>5951</v>
      </c>
    </row>
    <row r="2075" spans="1:38" ht="33">
      <c r="A2075" s="518" t="str">
        <f t="shared" si="32"/>
        <v xml:space="preserve">S02AA018-00003 Miscellaneous Steel Fabrication Work Shelter/Building Grating Hot-Dip Galvanized Steel, (I=32)       </v>
      </c>
      <c r="B2075" s="565" t="s">
        <v>5953</v>
      </c>
      <c r="C2075" s="566"/>
      <c r="D2075" s="567" t="s">
        <v>5934</v>
      </c>
      <c r="E2075" s="568" t="s">
        <v>5935</v>
      </c>
      <c r="F2075" s="567" t="s">
        <v>2082</v>
      </c>
      <c r="G2075" s="568" t="s">
        <v>5855</v>
      </c>
      <c r="H2075" s="567" t="s">
        <v>2309</v>
      </c>
      <c r="I2075" s="568" t="s">
        <v>5949</v>
      </c>
      <c r="J2075" s="567" t="s">
        <v>2094</v>
      </c>
      <c r="K2075" s="568" t="s">
        <v>5954</v>
      </c>
      <c r="L2075" s="567" t="s">
        <v>1924</v>
      </c>
      <c r="M2075" s="568"/>
      <c r="Z2075" s="569"/>
      <c r="AA2075" s="569"/>
      <c r="AB2075" s="569"/>
      <c r="AC2075" s="569"/>
      <c r="AD2075" s="569"/>
      <c r="AE2075" s="569"/>
      <c r="AF2075" s="569"/>
      <c r="AG2075" s="569"/>
      <c r="AH2075" s="569"/>
      <c r="AI2075" s="570" t="s">
        <v>2054</v>
      </c>
      <c r="AJ2075" s="570" t="s">
        <v>2054</v>
      </c>
      <c r="AK2075" s="565" t="s">
        <v>5950</v>
      </c>
      <c r="AL2075" s="565" t="s">
        <v>5953</v>
      </c>
    </row>
    <row r="2076" spans="1:38" ht="33">
      <c r="A2076" s="518" t="str">
        <f t="shared" si="32"/>
        <v xml:space="preserve">S02AA018-00004 Miscellaneous Steel Fabrication Work Shelter/Building Grating Hot-Dip Galvanized Steel, (I=50)       </v>
      </c>
      <c r="B2076" s="565" t="s">
        <v>5955</v>
      </c>
      <c r="C2076" s="566"/>
      <c r="D2076" s="567" t="s">
        <v>5934</v>
      </c>
      <c r="E2076" s="568" t="s">
        <v>5935</v>
      </c>
      <c r="F2076" s="567" t="s">
        <v>2082</v>
      </c>
      <c r="G2076" s="568" t="s">
        <v>5855</v>
      </c>
      <c r="H2076" s="567" t="s">
        <v>2309</v>
      </c>
      <c r="I2076" s="568" t="s">
        <v>5949</v>
      </c>
      <c r="J2076" s="567" t="s">
        <v>2097</v>
      </c>
      <c r="K2076" s="568" t="s">
        <v>5956</v>
      </c>
      <c r="L2076" s="567" t="s">
        <v>1924</v>
      </c>
      <c r="M2076" s="568"/>
      <c r="Z2076" s="569"/>
      <c r="AA2076" s="569"/>
      <c r="AB2076" s="569"/>
      <c r="AC2076" s="569"/>
      <c r="AD2076" s="569"/>
      <c r="AE2076" s="569"/>
      <c r="AF2076" s="569"/>
      <c r="AG2076" s="569"/>
      <c r="AH2076" s="569"/>
      <c r="AI2076" s="570" t="s">
        <v>2054</v>
      </c>
      <c r="AJ2076" s="570" t="s">
        <v>2054</v>
      </c>
      <c r="AK2076" s="565" t="s">
        <v>5950</v>
      </c>
      <c r="AL2076" s="565" t="s">
        <v>5955</v>
      </c>
    </row>
    <row r="2077" spans="1:38" ht="33">
      <c r="A2077" s="518" t="str">
        <f t="shared" si="32"/>
        <v xml:space="preserve">S02AA018-00005 Miscellaneous Steel Fabrication Work Shelter/Building Grating Hot-Dip Galvanized Steel, (I=75)       </v>
      </c>
      <c r="B2077" s="565" t="s">
        <v>5957</v>
      </c>
      <c r="C2077" s="566"/>
      <c r="D2077" s="567" t="s">
        <v>5934</v>
      </c>
      <c r="E2077" s="568" t="s">
        <v>5935</v>
      </c>
      <c r="F2077" s="567" t="s">
        <v>2082</v>
      </c>
      <c r="G2077" s="568" t="s">
        <v>5855</v>
      </c>
      <c r="H2077" s="567" t="s">
        <v>2309</v>
      </c>
      <c r="I2077" s="568" t="s">
        <v>5949</v>
      </c>
      <c r="J2077" s="567" t="s">
        <v>2100</v>
      </c>
      <c r="K2077" s="568" t="s">
        <v>5958</v>
      </c>
      <c r="L2077" s="567" t="s">
        <v>1924</v>
      </c>
      <c r="M2077" s="568"/>
      <c r="Z2077" s="569"/>
      <c r="AA2077" s="569"/>
      <c r="AB2077" s="569"/>
      <c r="AC2077" s="569"/>
      <c r="AD2077" s="569"/>
      <c r="AE2077" s="569"/>
      <c r="AF2077" s="569"/>
      <c r="AG2077" s="569"/>
      <c r="AH2077" s="569"/>
      <c r="AI2077" s="570" t="s">
        <v>2054</v>
      </c>
      <c r="AJ2077" s="570" t="s">
        <v>2054</v>
      </c>
      <c r="AK2077" s="565" t="s">
        <v>5950</v>
      </c>
      <c r="AL2077" s="565" t="s">
        <v>5957</v>
      </c>
    </row>
    <row r="2078" spans="1:38">
      <c r="A2078" s="518" t="str">
        <f t="shared" si="32"/>
        <v xml:space="preserve">S02AA019-00001 Miscellaneous Steel Fabrication Work Shelter/Building Steel Stairs        </v>
      </c>
      <c r="B2078" s="571" t="s">
        <v>5959</v>
      </c>
      <c r="C2078" s="572"/>
      <c r="D2078" s="573" t="s">
        <v>5934</v>
      </c>
      <c r="E2078" s="574" t="s">
        <v>5935</v>
      </c>
      <c r="F2078" s="573" t="s">
        <v>2082</v>
      </c>
      <c r="G2078" s="574" t="s">
        <v>5855</v>
      </c>
      <c r="H2078" s="573" t="s">
        <v>2359</v>
      </c>
      <c r="I2078" s="574" t="s">
        <v>5960</v>
      </c>
      <c r="J2078" s="573" t="s">
        <v>1924</v>
      </c>
      <c r="K2078" s="574"/>
      <c r="L2078" s="573" t="s">
        <v>1924</v>
      </c>
      <c r="M2078" s="574"/>
      <c r="Z2078" s="575"/>
      <c r="AA2078" s="575"/>
      <c r="AB2078" s="575"/>
      <c r="AC2078" s="575"/>
      <c r="AD2078" s="575" t="s">
        <v>5775</v>
      </c>
      <c r="AE2078" s="575"/>
      <c r="AF2078" s="575"/>
      <c r="AG2078" s="575"/>
      <c r="AH2078" s="575"/>
      <c r="AI2078" s="576" t="s">
        <v>2091</v>
      </c>
      <c r="AJ2078" s="576" t="s">
        <v>2091</v>
      </c>
      <c r="AK2078" s="571" t="s">
        <v>5961</v>
      </c>
      <c r="AL2078" s="571" t="s">
        <v>5959</v>
      </c>
    </row>
    <row r="2079" spans="1:38">
      <c r="A2079" s="518" t="str">
        <f t="shared" si="32"/>
        <v xml:space="preserve">S02AA019-00002 Miscellaneous Steel Fabrication Work Shelter/Building Steel Stairs Galvanized Steel       </v>
      </c>
      <c r="B2079" s="565" t="s">
        <v>5962</v>
      </c>
      <c r="C2079" s="566"/>
      <c r="D2079" s="567" t="s">
        <v>5934</v>
      </c>
      <c r="E2079" s="568" t="s">
        <v>5935</v>
      </c>
      <c r="F2079" s="567" t="s">
        <v>2082</v>
      </c>
      <c r="G2079" s="568" t="s">
        <v>5855</v>
      </c>
      <c r="H2079" s="567" t="s">
        <v>2359</v>
      </c>
      <c r="I2079" s="568" t="s">
        <v>5960</v>
      </c>
      <c r="J2079" s="567" t="s">
        <v>1992</v>
      </c>
      <c r="K2079" s="568" t="s">
        <v>5941</v>
      </c>
      <c r="L2079" s="567" t="s">
        <v>1924</v>
      </c>
      <c r="M2079" s="568"/>
      <c r="Z2079" s="569"/>
      <c r="AA2079" s="569"/>
      <c r="AB2079" s="569"/>
      <c r="AC2079" s="569"/>
      <c r="AD2079" s="569"/>
      <c r="AE2079" s="569"/>
      <c r="AF2079" s="569"/>
      <c r="AG2079" s="569"/>
      <c r="AH2079" s="569"/>
      <c r="AI2079" s="570" t="s">
        <v>2091</v>
      </c>
      <c r="AJ2079" s="570" t="s">
        <v>2091</v>
      </c>
      <c r="AK2079" s="565" t="s">
        <v>5961</v>
      </c>
      <c r="AL2079" s="565" t="s">
        <v>5962</v>
      </c>
    </row>
    <row r="2080" spans="1:38" ht="33">
      <c r="A2080" s="518" t="str">
        <f t="shared" si="32"/>
        <v xml:space="preserve">S02AA019-00003 Miscellaneous Steel Fabrication Work Shelter/Building Steel Stairs Galvanized Steel W/Painting       </v>
      </c>
      <c r="B2080" s="565" t="s">
        <v>5963</v>
      </c>
      <c r="C2080" s="566"/>
      <c r="D2080" s="567" t="s">
        <v>5934</v>
      </c>
      <c r="E2080" s="568" t="s">
        <v>5935</v>
      </c>
      <c r="F2080" s="567" t="s">
        <v>2082</v>
      </c>
      <c r="G2080" s="568" t="s">
        <v>5855</v>
      </c>
      <c r="H2080" s="567" t="s">
        <v>2359</v>
      </c>
      <c r="I2080" s="568" t="s">
        <v>5960</v>
      </c>
      <c r="J2080" s="567" t="s">
        <v>2000</v>
      </c>
      <c r="K2080" s="568" t="s">
        <v>5946</v>
      </c>
      <c r="L2080" s="567" t="s">
        <v>1924</v>
      </c>
      <c r="M2080" s="568"/>
      <c r="Z2080" s="569"/>
      <c r="AA2080" s="569"/>
      <c r="AB2080" s="569"/>
      <c r="AC2080" s="569"/>
      <c r="AD2080" s="569"/>
      <c r="AE2080" s="569"/>
      <c r="AF2080" s="569"/>
      <c r="AG2080" s="569"/>
      <c r="AH2080" s="569"/>
      <c r="AI2080" s="570" t="s">
        <v>2091</v>
      </c>
      <c r="AJ2080" s="570" t="s">
        <v>2091</v>
      </c>
      <c r="AK2080" s="565" t="s">
        <v>5961</v>
      </c>
      <c r="AL2080" s="565" t="s">
        <v>5963</v>
      </c>
    </row>
    <row r="2081" spans="1:38">
      <c r="A2081" s="518" t="str">
        <f t="shared" si="32"/>
        <v xml:space="preserve">S02AA020-00001 Miscellaneous Steel Fabrication Work Shelter/Building Steel Handrails        </v>
      </c>
      <c r="B2081" s="571" t="s">
        <v>5964</v>
      </c>
      <c r="C2081" s="572"/>
      <c r="D2081" s="573" t="s">
        <v>5934</v>
      </c>
      <c r="E2081" s="574" t="s">
        <v>5935</v>
      </c>
      <c r="F2081" s="573" t="s">
        <v>2082</v>
      </c>
      <c r="G2081" s="574" t="s">
        <v>5855</v>
      </c>
      <c r="H2081" s="573" t="s">
        <v>2409</v>
      </c>
      <c r="I2081" s="574" t="s">
        <v>5965</v>
      </c>
      <c r="J2081" s="573" t="s">
        <v>1924</v>
      </c>
      <c r="K2081" s="574"/>
      <c r="L2081" s="573" t="s">
        <v>1924</v>
      </c>
      <c r="M2081" s="574"/>
      <c r="Z2081" s="575"/>
      <c r="AA2081" s="575"/>
      <c r="AB2081" s="575"/>
      <c r="AC2081" s="575"/>
      <c r="AD2081" s="575" t="s">
        <v>5775</v>
      </c>
      <c r="AE2081" s="575"/>
      <c r="AF2081" s="575"/>
      <c r="AG2081" s="575" t="s">
        <v>3716</v>
      </c>
      <c r="AH2081" s="575"/>
      <c r="AI2081" s="576" t="s">
        <v>2091</v>
      </c>
      <c r="AJ2081" s="576" t="s">
        <v>2091</v>
      </c>
      <c r="AK2081" s="571" t="s">
        <v>5966</v>
      </c>
      <c r="AL2081" s="571" t="s">
        <v>5964</v>
      </c>
    </row>
    <row r="2082" spans="1:38">
      <c r="A2082" s="518" t="str">
        <f t="shared" si="32"/>
        <v xml:space="preserve">S02AA020-00002 Miscellaneous Steel Fabrication Work Shelter/Building Steel Handrails W/Painting       </v>
      </c>
      <c r="B2082" s="565" t="s">
        <v>5967</v>
      </c>
      <c r="C2082" s="566"/>
      <c r="D2082" s="567" t="s">
        <v>5934</v>
      </c>
      <c r="E2082" s="568" t="s">
        <v>5935</v>
      </c>
      <c r="F2082" s="567" t="s">
        <v>2082</v>
      </c>
      <c r="G2082" s="568" t="s">
        <v>5855</v>
      </c>
      <c r="H2082" s="567" t="s">
        <v>2409</v>
      </c>
      <c r="I2082" s="568" t="s">
        <v>5965</v>
      </c>
      <c r="J2082" s="567" t="s">
        <v>1954</v>
      </c>
      <c r="K2082" s="568" t="s">
        <v>5968</v>
      </c>
      <c r="L2082" s="567" t="s">
        <v>1924</v>
      </c>
      <c r="M2082" s="568"/>
      <c r="Z2082" s="569"/>
      <c r="AA2082" s="569"/>
      <c r="AB2082" s="569"/>
      <c r="AC2082" s="569"/>
      <c r="AD2082" s="569"/>
      <c r="AE2082" s="569"/>
      <c r="AF2082" s="569"/>
      <c r="AG2082" s="569" t="s">
        <v>3716</v>
      </c>
      <c r="AH2082" s="569"/>
      <c r="AI2082" s="570" t="s">
        <v>2091</v>
      </c>
      <c r="AJ2082" s="570" t="s">
        <v>2091</v>
      </c>
      <c r="AK2082" s="565" t="s">
        <v>5966</v>
      </c>
      <c r="AL2082" s="565" t="s">
        <v>5967</v>
      </c>
    </row>
    <row r="2083" spans="1:38">
      <c r="A2083" s="518" t="str">
        <f t="shared" si="32"/>
        <v xml:space="preserve">S02AA020-00003 Miscellaneous Steel Fabrication Work Shelter/Building Steel Handrails Galvanized Steel       </v>
      </c>
      <c r="B2083" s="565" t="s">
        <v>5969</v>
      </c>
      <c r="C2083" s="566"/>
      <c r="D2083" s="567" t="s">
        <v>5934</v>
      </c>
      <c r="E2083" s="568" t="s">
        <v>5935</v>
      </c>
      <c r="F2083" s="567" t="s">
        <v>2082</v>
      </c>
      <c r="G2083" s="568" t="s">
        <v>5855</v>
      </c>
      <c r="H2083" s="567" t="s">
        <v>2409</v>
      </c>
      <c r="I2083" s="568" t="s">
        <v>5965</v>
      </c>
      <c r="J2083" s="567" t="s">
        <v>1992</v>
      </c>
      <c r="K2083" s="568" t="s">
        <v>5941</v>
      </c>
      <c r="L2083" s="567" t="s">
        <v>1924</v>
      </c>
      <c r="M2083" s="568"/>
      <c r="Z2083" s="569"/>
      <c r="AA2083" s="569"/>
      <c r="AB2083" s="569"/>
      <c r="AC2083" s="569"/>
      <c r="AD2083" s="569"/>
      <c r="AE2083" s="569"/>
      <c r="AF2083" s="569"/>
      <c r="AG2083" s="569" t="s">
        <v>3716</v>
      </c>
      <c r="AH2083" s="569"/>
      <c r="AI2083" s="570" t="s">
        <v>2091</v>
      </c>
      <c r="AJ2083" s="570" t="s">
        <v>2091</v>
      </c>
      <c r="AK2083" s="565" t="s">
        <v>5966</v>
      </c>
      <c r="AL2083" s="565" t="s">
        <v>5969</v>
      </c>
    </row>
    <row r="2084" spans="1:38" ht="33">
      <c r="A2084" s="518" t="str">
        <f t="shared" si="32"/>
        <v xml:space="preserve">S02AA020-00004 Miscellaneous Steel Fabrication Work Shelter/Building Steel Handrails Galvanized Steel W/Painting       </v>
      </c>
      <c r="B2084" s="565" t="s">
        <v>5970</v>
      </c>
      <c r="C2084" s="566"/>
      <c r="D2084" s="567" t="s">
        <v>5934</v>
      </c>
      <c r="E2084" s="568" t="s">
        <v>5935</v>
      </c>
      <c r="F2084" s="567" t="s">
        <v>2082</v>
      </c>
      <c r="G2084" s="568" t="s">
        <v>5855</v>
      </c>
      <c r="H2084" s="567" t="s">
        <v>2409</v>
      </c>
      <c r="I2084" s="568" t="s">
        <v>5965</v>
      </c>
      <c r="J2084" s="567" t="s">
        <v>2000</v>
      </c>
      <c r="K2084" s="568" t="s">
        <v>5946</v>
      </c>
      <c r="L2084" s="567" t="s">
        <v>1924</v>
      </c>
      <c r="M2084" s="568"/>
      <c r="Z2084" s="569"/>
      <c r="AA2084" s="569"/>
      <c r="AB2084" s="569"/>
      <c r="AC2084" s="569"/>
      <c r="AD2084" s="569"/>
      <c r="AE2084" s="569"/>
      <c r="AF2084" s="569"/>
      <c r="AG2084" s="569" t="s">
        <v>3716</v>
      </c>
      <c r="AH2084" s="569"/>
      <c r="AI2084" s="570" t="s">
        <v>2091</v>
      </c>
      <c r="AJ2084" s="570" t="s">
        <v>2091</v>
      </c>
      <c r="AK2084" s="565" t="s">
        <v>5966</v>
      </c>
      <c r="AL2084" s="565" t="s">
        <v>5970</v>
      </c>
    </row>
    <row r="2085" spans="1:38">
      <c r="A2085" s="518" t="str">
        <f t="shared" si="32"/>
        <v xml:space="preserve">S02AA021-00001 Miscellaneous Steel Fabrication Work Shelter/Building Steel Handrails - Removable        </v>
      </c>
      <c r="B2085" s="571" t="s">
        <v>5971</v>
      </c>
      <c r="C2085" s="572"/>
      <c r="D2085" s="573" t="s">
        <v>5934</v>
      </c>
      <c r="E2085" s="574" t="s">
        <v>5935</v>
      </c>
      <c r="F2085" s="573" t="s">
        <v>2082</v>
      </c>
      <c r="G2085" s="574" t="s">
        <v>5855</v>
      </c>
      <c r="H2085" s="573" t="s">
        <v>2430</v>
      </c>
      <c r="I2085" s="574" t="s">
        <v>5972</v>
      </c>
      <c r="J2085" s="573" t="s">
        <v>1924</v>
      </c>
      <c r="K2085" s="574"/>
      <c r="L2085" s="573" t="s">
        <v>1924</v>
      </c>
      <c r="M2085" s="574"/>
      <c r="Z2085" s="575"/>
      <c r="AA2085" s="575"/>
      <c r="AB2085" s="575"/>
      <c r="AC2085" s="575"/>
      <c r="AD2085" s="575" t="s">
        <v>5775</v>
      </c>
      <c r="AE2085" s="575"/>
      <c r="AF2085" s="575"/>
      <c r="AG2085" s="575" t="s">
        <v>3716</v>
      </c>
      <c r="AH2085" s="575"/>
      <c r="AI2085" s="576" t="s">
        <v>2091</v>
      </c>
      <c r="AJ2085" s="576" t="s">
        <v>2091</v>
      </c>
      <c r="AK2085" s="571" t="s">
        <v>5973</v>
      </c>
      <c r="AL2085" s="571" t="s">
        <v>5971</v>
      </c>
    </row>
    <row r="2086" spans="1:38" ht="33">
      <c r="A2086" s="518" t="str">
        <f t="shared" si="32"/>
        <v xml:space="preserve">S02AA021-00002 Miscellaneous Steel Fabrication Work Shelter/Building Steel Handrails - Removable W/Painting       </v>
      </c>
      <c r="B2086" s="565" t="s">
        <v>5974</v>
      </c>
      <c r="C2086" s="566"/>
      <c r="D2086" s="567" t="s">
        <v>5934</v>
      </c>
      <c r="E2086" s="568" t="s">
        <v>5935</v>
      </c>
      <c r="F2086" s="567" t="s">
        <v>2082</v>
      </c>
      <c r="G2086" s="568" t="s">
        <v>5855</v>
      </c>
      <c r="H2086" s="567" t="s">
        <v>2430</v>
      </c>
      <c r="I2086" s="568" t="s">
        <v>5972</v>
      </c>
      <c r="J2086" s="567" t="s">
        <v>1954</v>
      </c>
      <c r="K2086" s="568" t="s">
        <v>5968</v>
      </c>
      <c r="L2086" s="567" t="s">
        <v>1924</v>
      </c>
      <c r="M2086" s="568"/>
      <c r="Z2086" s="569"/>
      <c r="AA2086" s="569"/>
      <c r="AB2086" s="569"/>
      <c r="AC2086" s="569"/>
      <c r="AD2086" s="569"/>
      <c r="AE2086" s="569"/>
      <c r="AF2086" s="569"/>
      <c r="AG2086" s="569" t="s">
        <v>3716</v>
      </c>
      <c r="AH2086" s="569"/>
      <c r="AI2086" s="570" t="s">
        <v>2091</v>
      </c>
      <c r="AJ2086" s="570" t="s">
        <v>2091</v>
      </c>
      <c r="AK2086" s="565" t="s">
        <v>5973</v>
      </c>
      <c r="AL2086" s="565" t="s">
        <v>5974</v>
      </c>
    </row>
    <row r="2087" spans="1:38" ht="33">
      <c r="A2087" s="518" t="str">
        <f t="shared" si="32"/>
        <v xml:space="preserve">S02AA021-00003 Miscellaneous Steel Fabrication Work Shelter/Building Steel Handrails - Removable Galvanized Steel       </v>
      </c>
      <c r="B2087" s="565" t="s">
        <v>5975</v>
      </c>
      <c r="C2087" s="566"/>
      <c r="D2087" s="567" t="s">
        <v>5934</v>
      </c>
      <c r="E2087" s="568" t="s">
        <v>5935</v>
      </c>
      <c r="F2087" s="567" t="s">
        <v>2082</v>
      </c>
      <c r="G2087" s="568" t="s">
        <v>5855</v>
      </c>
      <c r="H2087" s="567" t="s">
        <v>2430</v>
      </c>
      <c r="I2087" s="568" t="s">
        <v>5972</v>
      </c>
      <c r="J2087" s="567" t="s">
        <v>1992</v>
      </c>
      <c r="K2087" s="568" t="s">
        <v>5941</v>
      </c>
      <c r="L2087" s="567" t="s">
        <v>1924</v>
      </c>
      <c r="M2087" s="568"/>
      <c r="Z2087" s="569"/>
      <c r="AA2087" s="569"/>
      <c r="AB2087" s="569"/>
      <c r="AC2087" s="569"/>
      <c r="AD2087" s="569"/>
      <c r="AE2087" s="569"/>
      <c r="AF2087" s="569"/>
      <c r="AG2087" s="569" t="s">
        <v>3716</v>
      </c>
      <c r="AH2087" s="569"/>
      <c r="AI2087" s="570" t="s">
        <v>2091</v>
      </c>
      <c r="AJ2087" s="570" t="s">
        <v>2091</v>
      </c>
      <c r="AK2087" s="565" t="s">
        <v>5973</v>
      </c>
      <c r="AL2087" s="565" t="s">
        <v>5975</v>
      </c>
    </row>
    <row r="2088" spans="1:38" ht="33">
      <c r="A2088" s="518" t="str">
        <f t="shared" si="32"/>
        <v xml:space="preserve">S02AA021-00004 Miscellaneous Steel Fabrication Work Shelter/Building Steel Handrails - Removable Galvanized Steel W/Painting       </v>
      </c>
      <c r="B2088" s="565" t="s">
        <v>5976</v>
      </c>
      <c r="C2088" s="566"/>
      <c r="D2088" s="567" t="s">
        <v>5934</v>
      </c>
      <c r="E2088" s="568" t="s">
        <v>5935</v>
      </c>
      <c r="F2088" s="567" t="s">
        <v>2082</v>
      </c>
      <c r="G2088" s="568" t="s">
        <v>5855</v>
      </c>
      <c r="H2088" s="567" t="s">
        <v>2430</v>
      </c>
      <c r="I2088" s="568" t="s">
        <v>5972</v>
      </c>
      <c r="J2088" s="567" t="s">
        <v>2000</v>
      </c>
      <c r="K2088" s="568" t="s">
        <v>5946</v>
      </c>
      <c r="L2088" s="567" t="s">
        <v>1924</v>
      </c>
      <c r="M2088" s="568"/>
      <c r="Z2088" s="569"/>
      <c r="AA2088" s="569"/>
      <c r="AB2088" s="569"/>
      <c r="AC2088" s="569"/>
      <c r="AD2088" s="569"/>
      <c r="AE2088" s="569"/>
      <c r="AF2088" s="569"/>
      <c r="AG2088" s="569" t="s">
        <v>3716</v>
      </c>
      <c r="AH2088" s="569"/>
      <c r="AI2088" s="570" t="s">
        <v>2091</v>
      </c>
      <c r="AJ2088" s="570" t="s">
        <v>2091</v>
      </c>
      <c r="AK2088" s="565" t="s">
        <v>5973</v>
      </c>
      <c r="AL2088" s="565" t="s">
        <v>5976</v>
      </c>
    </row>
    <row r="2089" spans="1:38">
      <c r="A2089" s="518" t="str">
        <f t="shared" si="32"/>
        <v xml:space="preserve">S02AA022-00001 Miscellaneous Steel Fabrication Work Shelter/Building Stainless Steel Handrail        </v>
      </c>
      <c r="B2089" s="571" t="s">
        <v>5977</v>
      </c>
      <c r="C2089" s="572"/>
      <c r="D2089" s="573" t="s">
        <v>5934</v>
      </c>
      <c r="E2089" s="574" t="s">
        <v>5935</v>
      </c>
      <c r="F2089" s="573" t="s">
        <v>2082</v>
      </c>
      <c r="G2089" s="574" t="s">
        <v>5855</v>
      </c>
      <c r="H2089" s="573" t="s">
        <v>2438</v>
      </c>
      <c r="I2089" s="574" t="s">
        <v>5978</v>
      </c>
      <c r="J2089" s="573" t="s">
        <v>1924</v>
      </c>
      <c r="K2089" s="574"/>
      <c r="L2089" s="573" t="s">
        <v>1924</v>
      </c>
      <c r="M2089" s="574"/>
      <c r="Z2089" s="575"/>
      <c r="AA2089" s="575"/>
      <c r="AB2089" s="575"/>
      <c r="AC2089" s="575"/>
      <c r="AD2089" s="575"/>
      <c r="AE2089" s="575"/>
      <c r="AF2089" s="575"/>
      <c r="AG2089" s="575" t="s">
        <v>3716</v>
      </c>
      <c r="AH2089" s="575"/>
      <c r="AI2089" s="576" t="s">
        <v>2091</v>
      </c>
      <c r="AJ2089" s="576" t="s">
        <v>2091</v>
      </c>
      <c r="AK2089" s="571" t="s">
        <v>5979</v>
      </c>
      <c r="AL2089" s="571" t="s">
        <v>5977</v>
      </c>
    </row>
    <row r="2090" spans="1:38">
      <c r="A2090" s="518" t="str">
        <f t="shared" si="32"/>
        <v xml:space="preserve">S02AA022-00002 Miscellaneous Steel Fabrication Work Shelter/Building Stainless Steel Handrail SUS 304       </v>
      </c>
      <c r="B2090" s="565" t="s">
        <v>5980</v>
      </c>
      <c r="C2090" s="566"/>
      <c r="D2090" s="567" t="s">
        <v>5934</v>
      </c>
      <c r="E2090" s="568" t="s">
        <v>5935</v>
      </c>
      <c r="F2090" s="567" t="s">
        <v>2082</v>
      </c>
      <c r="G2090" s="568" t="s">
        <v>5855</v>
      </c>
      <c r="H2090" s="567" t="s">
        <v>2438</v>
      </c>
      <c r="I2090" s="568" t="s">
        <v>5978</v>
      </c>
      <c r="J2090" s="567" t="s">
        <v>2103</v>
      </c>
      <c r="K2090" s="568" t="s">
        <v>2986</v>
      </c>
      <c r="L2090" s="567" t="s">
        <v>1924</v>
      </c>
      <c r="M2090" s="568"/>
      <c r="Z2090" s="569"/>
      <c r="AA2090" s="569"/>
      <c r="AB2090" s="569"/>
      <c r="AC2090" s="569"/>
      <c r="AD2090" s="569"/>
      <c r="AE2090" s="569"/>
      <c r="AF2090" s="569"/>
      <c r="AG2090" s="569" t="s">
        <v>3716</v>
      </c>
      <c r="AH2090" s="569"/>
      <c r="AI2090" s="570" t="s">
        <v>2091</v>
      </c>
      <c r="AJ2090" s="570" t="s">
        <v>2091</v>
      </c>
      <c r="AK2090" s="565" t="s">
        <v>5979</v>
      </c>
      <c r="AL2090" s="565" t="s">
        <v>5980</v>
      </c>
    </row>
    <row r="2091" spans="1:38">
      <c r="A2091" s="518" t="str">
        <f t="shared" si="32"/>
        <v xml:space="preserve">S02AA022-00003 Miscellaneous Steel Fabrication Work Shelter/Building Stainless Steel Handrail SUS 316L       </v>
      </c>
      <c r="B2091" s="565" t="s">
        <v>5981</v>
      </c>
      <c r="C2091" s="566"/>
      <c r="D2091" s="567" t="s">
        <v>5934</v>
      </c>
      <c r="E2091" s="568" t="s">
        <v>5935</v>
      </c>
      <c r="F2091" s="567" t="s">
        <v>2082</v>
      </c>
      <c r="G2091" s="568" t="s">
        <v>5855</v>
      </c>
      <c r="H2091" s="567" t="s">
        <v>2438</v>
      </c>
      <c r="I2091" s="568" t="s">
        <v>5978</v>
      </c>
      <c r="J2091" s="567" t="s">
        <v>2106</v>
      </c>
      <c r="K2091" s="568" t="s">
        <v>2989</v>
      </c>
      <c r="L2091" s="567" t="s">
        <v>1924</v>
      </c>
      <c r="M2091" s="568"/>
      <c r="Z2091" s="569"/>
      <c r="AA2091" s="569"/>
      <c r="AB2091" s="569"/>
      <c r="AC2091" s="569"/>
      <c r="AD2091" s="569"/>
      <c r="AE2091" s="569"/>
      <c r="AF2091" s="569"/>
      <c r="AG2091" s="569" t="s">
        <v>3716</v>
      </c>
      <c r="AH2091" s="569"/>
      <c r="AI2091" s="570" t="s">
        <v>2091</v>
      </c>
      <c r="AJ2091" s="570" t="s">
        <v>2091</v>
      </c>
      <c r="AK2091" s="565" t="s">
        <v>5979</v>
      </c>
      <c r="AL2091" s="565" t="s">
        <v>5981</v>
      </c>
    </row>
    <row r="2092" spans="1:38">
      <c r="A2092" s="518" t="str">
        <f t="shared" si="32"/>
        <v xml:space="preserve">S02AA022-00004 Miscellaneous Steel Fabrication Work Shelter/Building Stainless Steel Handrail SUS Duplex       </v>
      </c>
      <c r="B2092" s="565" t="s">
        <v>5982</v>
      </c>
      <c r="C2092" s="566"/>
      <c r="D2092" s="567" t="s">
        <v>5934</v>
      </c>
      <c r="E2092" s="568" t="s">
        <v>5935</v>
      </c>
      <c r="F2092" s="567" t="s">
        <v>2082</v>
      </c>
      <c r="G2092" s="568" t="s">
        <v>5855</v>
      </c>
      <c r="H2092" s="567" t="s">
        <v>2438</v>
      </c>
      <c r="I2092" s="568" t="s">
        <v>5978</v>
      </c>
      <c r="J2092" s="567" t="s">
        <v>2793</v>
      </c>
      <c r="K2092" s="568" t="s">
        <v>2992</v>
      </c>
      <c r="L2092" s="567" t="s">
        <v>1924</v>
      </c>
      <c r="M2092" s="568"/>
      <c r="Z2092" s="569"/>
      <c r="AA2092" s="569"/>
      <c r="AB2092" s="569"/>
      <c r="AC2092" s="569"/>
      <c r="AD2092" s="569"/>
      <c r="AE2092" s="569"/>
      <c r="AF2092" s="569"/>
      <c r="AG2092" s="569" t="s">
        <v>3716</v>
      </c>
      <c r="AH2092" s="569"/>
      <c r="AI2092" s="570" t="s">
        <v>2091</v>
      </c>
      <c r="AJ2092" s="570" t="s">
        <v>2091</v>
      </c>
      <c r="AK2092" s="565" t="s">
        <v>5979</v>
      </c>
      <c r="AL2092" s="565" t="s">
        <v>5982</v>
      </c>
    </row>
    <row r="2093" spans="1:38">
      <c r="A2093" s="518" t="str">
        <f t="shared" si="32"/>
        <v xml:space="preserve">S02AA023-00001 Miscellaneous Steel Fabrication Work Shelter/Building Steel Ladder With Cage       </v>
      </c>
      <c r="B2093" s="571" t="s">
        <v>5983</v>
      </c>
      <c r="C2093" s="572"/>
      <c r="D2093" s="573" t="s">
        <v>5934</v>
      </c>
      <c r="E2093" s="574" t="s">
        <v>5935</v>
      </c>
      <c r="F2093" s="573" t="s">
        <v>2082</v>
      </c>
      <c r="G2093" s="574" t="s">
        <v>5855</v>
      </c>
      <c r="H2093" s="573" t="s">
        <v>2459</v>
      </c>
      <c r="I2093" s="574" t="s">
        <v>5984</v>
      </c>
      <c r="J2093" s="573" t="s">
        <v>1939</v>
      </c>
      <c r="K2093" s="574" t="s">
        <v>5985</v>
      </c>
      <c r="L2093" s="573" t="s">
        <v>1924</v>
      </c>
      <c r="M2093" s="574"/>
      <c r="Z2093" s="575"/>
      <c r="AA2093" s="575"/>
      <c r="AB2093" s="575"/>
      <c r="AC2093" s="575"/>
      <c r="AD2093" s="575" t="s">
        <v>5775</v>
      </c>
      <c r="AE2093" s="575"/>
      <c r="AF2093" s="575"/>
      <c r="AG2093" s="575"/>
      <c r="AH2093" s="575"/>
      <c r="AI2093" s="576" t="s">
        <v>2091</v>
      </c>
      <c r="AJ2093" s="576" t="s">
        <v>2091</v>
      </c>
      <c r="AK2093" s="571" t="s">
        <v>5986</v>
      </c>
      <c r="AL2093" s="571" t="s">
        <v>5983</v>
      </c>
    </row>
    <row r="2094" spans="1:38">
      <c r="A2094" s="518" t="str">
        <f t="shared" si="32"/>
        <v xml:space="preserve">S02AA023-00002 Miscellaneous Steel Fabrication Work Shelter/Building Steel Ladder Without Cage       </v>
      </c>
      <c r="B2094" s="571" t="s">
        <v>5987</v>
      </c>
      <c r="C2094" s="572"/>
      <c r="D2094" s="573" t="s">
        <v>5934</v>
      </c>
      <c r="E2094" s="574" t="s">
        <v>5935</v>
      </c>
      <c r="F2094" s="573" t="s">
        <v>2082</v>
      </c>
      <c r="G2094" s="574" t="s">
        <v>5855</v>
      </c>
      <c r="H2094" s="573" t="s">
        <v>2459</v>
      </c>
      <c r="I2094" s="574" t="s">
        <v>5984</v>
      </c>
      <c r="J2094" s="573" t="s">
        <v>1941</v>
      </c>
      <c r="K2094" s="574" t="s">
        <v>5988</v>
      </c>
      <c r="L2094" s="573" t="s">
        <v>1924</v>
      </c>
      <c r="M2094" s="574"/>
      <c r="Z2094" s="575"/>
      <c r="AA2094" s="575"/>
      <c r="AB2094" s="575"/>
      <c r="AC2094" s="575"/>
      <c r="AD2094" s="575" t="s">
        <v>5775</v>
      </c>
      <c r="AE2094" s="575"/>
      <c r="AF2094" s="575"/>
      <c r="AG2094" s="575"/>
      <c r="AH2094" s="575"/>
      <c r="AI2094" s="576" t="s">
        <v>2091</v>
      </c>
      <c r="AJ2094" s="576" t="s">
        <v>2091</v>
      </c>
      <c r="AK2094" s="571" t="s">
        <v>5986</v>
      </c>
      <c r="AL2094" s="571" t="s">
        <v>5987</v>
      </c>
    </row>
    <row r="2095" spans="1:38" s="581" customFormat="1">
      <c r="A2095" s="518" t="str">
        <f t="shared" si="32"/>
        <v xml:space="preserve">S02AA024-00001 Miscellaneous Steel Fabrication Work Shelter/Building Galvanized Steel Deck Plate        </v>
      </c>
      <c r="B2095" s="577" t="s">
        <v>5989</v>
      </c>
      <c r="C2095" s="578"/>
      <c r="D2095" s="579" t="s">
        <v>5934</v>
      </c>
      <c r="E2095" s="580" t="s">
        <v>5935</v>
      </c>
      <c r="F2095" s="579" t="s">
        <v>2082</v>
      </c>
      <c r="G2095" s="580" t="s">
        <v>5855</v>
      </c>
      <c r="H2095" s="579" t="s">
        <v>2632</v>
      </c>
      <c r="I2095" s="580" t="s">
        <v>5990</v>
      </c>
      <c r="J2095" s="579" t="s">
        <v>1924</v>
      </c>
      <c r="K2095" s="580"/>
      <c r="L2095" s="579" t="s">
        <v>1924</v>
      </c>
      <c r="M2095" s="580"/>
      <c r="Z2095" s="580"/>
      <c r="AA2095" s="580"/>
      <c r="AB2095" s="580"/>
      <c r="AC2095" s="580"/>
      <c r="AD2095" s="580"/>
      <c r="AE2095" s="580"/>
      <c r="AF2095" s="580" t="s">
        <v>1029</v>
      </c>
      <c r="AG2095" s="580"/>
      <c r="AH2095" s="580"/>
      <c r="AI2095" s="578" t="s">
        <v>2054</v>
      </c>
      <c r="AJ2095" s="578" t="s">
        <v>2054</v>
      </c>
      <c r="AK2095" s="577" t="s">
        <v>5991</v>
      </c>
      <c r="AL2095" s="577" t="s">
        <v>5989</v>
      </c>
    </row>
    <row r="2096" spans="1:38">
      <c r="A2096" s="518" t="str">
        <f t="shared" si="32"/>
        <v xml:space="preserve">S02AA025-00001 Miscellaneous Steel Fabrication Work Shelter/Building Anchor Bolt (Straight Type)  M12      </v>
      </c>
      <c r="B2096" s="571" t="s">
        <v>5992</v>
      </c>
      <c r="C2096" s="572"/>
      <c r="D2096" s="573" t="s">
        <v>5934</v>
      </c>
      <c r="E2096" s="574" t="s">
        <v>5935</v>
      </c>
      <c r="F2096" s="573" t="s">
        <v>2082</v>
      </c>
      <c r="G2096" s="574" t="s">
        <v>5855</v>
      </c>
      <c r="H2096" s="573" t="s">
        <v>2636</v>
      </c>
      <c r="I2096" s="574" t="s">
        <v>5993</v>
      </c>
      <c r="J2096" s="573" t="s">
        <v>1924</v>
      </c>
      <c r="K2096" s="574"/>
      <c r="L2096" s="573" t="s">
        <v>1922</v>
      </c>
      <c r="M2096" s="574" t="s">
        <v>2658</v>
      </c>
      <c r="Z2096" s="575"/>
      <c r="AA2096" s="575"/>
      <c r="AB2096" s="575"/>
      <c r="AC2096" s="575"/>
      <c r="AD2096" s="575" t="s">
        <v>5775</v>
      </c>
      <c r="AE2096" s="575"/>
      <c r="AF2096" s="575"/>
      <c r="AG2096" s="575"/>
      <c r="AH2096" s="575"/>
      <c r="AI2096" s="576" t="s">
        <v>2538</v>
      </c>
      <c r="AJ2096" s="576" t="s">
        <v>2538</v>
      </c>
      <c r="AK2096" s="571" t="s">
        <v>5994</v>
      </c>
      <c r="AL2096" s="571" t="s">
        <v>5992</v>
      </c>
    </row>
    <row r="2097" spans="1:38">
      <c r="A2097" s="518" t="str">
        <f t="shared" si="32"/>
        <v xml:space="preserve">S02AA025-00002 Miscellaneous Steel Fabrication Work Shelter/Building Anchor Bolt (Straight Type)  M16      </v>
      </c>
      <c r="B2097" s="571" t="s">
        <v>5995</v>
      </c>
      <c r="C2097" s="572"/>
      <c r="D2097" s="573" t="s">
        <v>5934</v>
      </c>
      <c r="E2097" s="574" t="s">
        <v>5935</v>
      </c>
      <c r="F2097" s="573" t="s">
        <v>2082</v>
      </c>
      <c r="G2097" s="574" t="s">
        <v>5855</v>
      </c>
      <c r="H2097" s="573" t="s">
        <v>2636</v>
      </c>
      <c r="I2097" s="574" t="s">
        <v>5993</v>
      </c>
      <c r="J2097" s="573" t="s">
        <v>1924</v>
      </c>
      <c r="K2097" s="574"/>
      <c r="L2097" s="573" t="s">
        <v>1929</v>
      </c>
      <c r="M2097" s="574" t="s">
        <v>2662</v>
      </c>
      <c r="Z2097" s="575"/>
      <c r="AA2097" s="575"/>
      <c r="AB2097" s="575"/>
      <c r="AC2097" s="575"/>
      <c r="AD2097" s="575" t="s">
        <v>5775</v>
      </c>
      <c r="AE2097" s="575"/>
      <c r="AF2097" s="575"/>
      <c r="AG2097" s="575"/>
      <c r="AH2097" s="575"/>
      <c r="AI2097" s="576" t="s">
        <v>2538</v>
      </c>
      <c r="AJ2097" s="576" t="s">
        <v>2538</v>
      </c>
      <c r="AK2097" s="571" t="s">
        <v>5994</v>
      </c>
      <c r="AL2097" s="571" t="s">
        <v>5995</v>
      </c>
    </row>
    <row r="2098" spans="1:38">
      <c r="A2098" s="518" t="str">
        <f t="shared" si="32"/>
        <v xml:space="preserve">S02AA025-00003 Miscellaneous Steel Fabrication Work Shelter/Building Anchor Bolt (Straight Type)  M20      </v>
      </c>
      <c r="B2098" s="571" t="s">
        <v>5996</v>
      </c>
      <c r="C2098" s="572"/>
      <c r="D2098" s="573" t="s">
        <v>5934</v>
      </c>
      <c r="E2098" s="574" t="s">
        <v>5935</v>
      </c>
      <c r="F2098" s="573" t="s">
        <v>2082</v>
      </c>
      <c r="G2098" s="574" t="s">
        <v>5855</v>
      </c>
      <c r="H2098" s="573" t="s">
        <v>2636</v>
      </c>
      <c r="I2098" s="574" t="s">
        <v>5993</v>
      </c>
      <c r="J2098" s="573" t="s">
        <v>1924</v>
      </c>
      <c r="K2098" s="574"/>
      <c r="L2098" s="573" t="s">
        <v>1932</v>
      </c>
      <c r="M2098" s="574" t="s">
        <v>2665</v>
      </c>
      <c r="Z2098" s="575"/>
      <c r="AA2098" s="575"/>
      <c r="AB2098" s="575"/>
      <c r="AC2098" s="575"/>
      <c r="AD2098" s="575" t="s">
        <v>5775</v>
      </c>
      <c r="AE2098" s="575"/>
      <c r="AF2098" s="575"/>
      <c r="AG2098" s="575"/>
      <c r="AH2098" s="575"/>
      <c r="AI2098" s="576" t="s">
        <v>2538</v>
      </c>
      <c r="AJ2098" s="576" t="s">
        <v>2538</v>
      </c>
      <c r="AK2098" s="571" t="s">
        <v>5994</v>
      </c>
      <c r="AL2098" s="571" t="s">
        <v>5996</v>
      </c>
    </row>
    <row r="2099" spans="1:38">
      <c r="A2099" s="518" t="str">
        <f t="shared" si="32"/>
        <v xml:space="preserve">S02AA025-00004 Miscellaneous Steel Fabrication Work Shelter/Building Anchor Bolt (Straight Type)  M22      </v>
      </c>
      <c r="B2099" s="571" t="s">
        <v>5997</v>
      </c>
      <c r="C2099" s="572"/>
      <c r="D2099" s="573" t="s">
        <v>5934</v>
      </c>
      <c r="E2099" s="574" t="s">
        <v>5935</v>
      </c>
      <c r="F2099" s="573" t="s">
        <v>2082</v>
      </c>
      <c r="G2099" s="574" t="s">
        <v>5855</v>
      </c>
      <c r="H2099" s="573" t="s">
        <v>2636</v>
      </c>
      <c r="I2099" s="574" t="s">
        <v>5993</v>
      </c>
      <c r="J2099" s="573" t="s">
        <v>1924</v>
      </c>
      <c r="K2099" s="574"/>
      <c r="L2099" s="573" t="s">
        <v>1936</v>
      </c>
      <c r="M2099" s="574" t="s">
        <v>2668</v>
      </c>
      <c r="Z2099" s="575"/>
      <c r="AA2099" s="575"/>
      <c r="AB2099" s="575"/>
      <c r="AC2099" s="575"/>
      <c r="AD2099" s="575" t="s">
        <v>5775</v>
      </c>
      <c r="AE2099" s="575"/>
      <c r="AF2099" s="575"/>
      <c r="AG2099" s="575"/>
      <c r="AH2099" s="575"/>
      <c r="AI2099" s="576" t="s">
        <v>2538</v>
      </c>
      <c r="AJ2099" s="576" t="s">
        <v>2538</v>
      </c>
      <c r="AK2099" s="571" t="s">
        <v>5994</v>
      </c>
      <c r="AL2099" s="571" t="s">
        <v>5997</v>
      </c>
    </row>
    <row r="2100" spans="1:38">
      <c r="A2100" s="518" t="str">
        <f t="shared" si="32"/>
        <v xml:space="preserve">S02AA025-00005 Miscellaneous Steel Fabrication Work Shelter/Building Anchor Bolt (Straight Type)  M24      </v>
      </c>
      <c r="B2100" s="571" t="s">
        <v>5998</v>
      </c>
      <c r="C2100" s="572"/>
      <c r="D2100" s="573" t="s">
        <v>5934</v>
      </c>
      <c r="E2100" s="574" t="s">
        <v>5935</v>
      </c>
      <c r="F2100" s="573" t="s">
        <v>2082</v>
      </c>
      <c r="G2100" s="574" t="s">
        <v>5855</v>
      </c>
      <c r="H2100" s="573" t="s">
        <v>2636</v>
      </c>
      <c r="I2100" s="574" t="s">
        <v>5993</v>
      </c>
      <c r="J2100" s="573" t="s">
        <v>1924</v>
      </c>
      <c r="K2100" s="574"/>
      <c r="L2100" s="573" t="s">
        <v>1939</v>
      </c>
      <c r="M2100" s="574" t="s">
        <v>2671</v>
      </c>
      <c r="Z2100" s="575"/>
      <c r="AA2100" s="575"/>
      <c r="AB2100" s="575"/>
      <c r="AC2100" s="575"/>
      <c r="AD2100" s="575" t="s">
        <v>5775</v>
      </c>
      <c r="AE2100" s="575"/>
      <c r="AF2100" s="575"/>
      <c r="AG2100" s="575"/>
      <c r="AH2100" s="575"/>
      <c r="AI2100" s="576" t="s">
        <v>2538</v>
      </c>
      <c r="AJ2100" s="576" t="s">
        <v>2538</v>
      </c>
      <c r="AK2100" s="571" t="s">
        <v>5994</v>
      </c>
      <c r="AL2100" s="571" t="s">
        <v>5998</v>
      </c>
    </row>
    <row r="2101" spans="1:38">
      <c r="A2101" s="518" t="str">
        <f t="shared" si="32"/>
        <v xml:space="preserve">S02AA025-00006 Miscellaneous Steel Fabrication Work Shelter/Building Anchor Bolt (Straight Type)  M30      </v>
      </c>
      <c r="B2101" s="571" t="s">
        <v>5999</v>
      </c>
      <c r="C2101" s="572"/>
      <c r="D2101" s="573" t="s">
        <v>5934</v>
      </c>
      <c r="E2101" s="574" t="s">
        <v>5935</v>
      </c>
      <c r="F2101" s="573" t="s">
        <v>2082</v>
      </c>
      <c r="G2101" s="574" t="s">
        <v>5855</v>
      </c>
      <c r="H2101" s="573" t="s">
        <v>2636</v>
      </c>
      <c r="I2101" s="574" t="s">
        <v>5993</v>
      </c>
      <c r="J2101" s="573" t="s">
        <v>1924</v>
      </c>
      <c r="K2101" s="574"/>
      <c r="L2101" s="573" t="s">
        <v>1941</v>
      </c>
      <c r="M2101" s="574" t="s">
        <v>2674</v>
      </c>
      <c r="Z2101" s="575"/>
      <c r="AA2101" s="575"/>
      <c r="AB2101" s="575"/>
      <c r="AC2101" s="575"/>
      <c r="AD2101" s="575" t="s">
        <v>5775</v>
      </c>
      <c r="AE2101" s="575"/>
      <c r="AF2101" s="575"/>
      <c r="AG2101" s="575"/>
      <c r="AH2101" s="575"/>
      <c r="AI2101" s="576" t="s">
        <v>2538</v>
      </c>
      <c r="AJ2101" s="576" t="s">
        <v>2538</v>
      </c>
      <c r="AK2101" s="571" t="s">
        <v>5994</v>
      </c>
      <c r="AL2101" s="571" t="s">
        <v>5999</v>
      </c>
    </row>
    <row r="2102" spans="1:38">
      <c r="A2102" s="518" t="str">
        <f t="shared" si="32"/>
        <v xml:space="preserve">S02AA025-00007 Miscellaneous Steel Fabrication Work Shelter/Building Anchor Bolt (Straight Type)  M33      </v>
      </c>
      <c r="B2102" s="571" t="s">
        <v>6000</v>
      </c>
      <c r="C2102" s="572"/>
      <c r="D2102" s="573" t="s">
        <v>5934</v>
      </c>
      <c r="E2102" s="574" t="s">
        <v>5935</v>
      </c>
      <c r="F2102" s="573" t="s">
        <v>2082</v>
      </c>
      <c r="G2102" s="574" t="s">
        <v>5855</v>
      </c>
      <c r="H2102" s="573" t="s">
        <v>2636</v>
      </c>
      <c r="I2102" s="574" t="s">
        <v>5993</v>
      </c>
      <c r="J2102" s="573" t="s">
        <v>1924</v>
      </c>
      <c r="K2102" s="574"/>
      <c r="L2102" s="573" t="s">
        <v>1951</v>
      </c>
      <c r="M2102" s="574" t="s">
        <v>2677</v>
      </c>
      <c r="Z2102" s="575"/>
      <c r="AA2102" s="575"/>
      <c r="AB2102" s="575"/>
      <c r="AC2102" s="575"/>
      <c r="AD2102" s="575" t="s">
        <v>5775</v>
      </c>
      <c r="AE2102" s="575"/>
      <c r="AF2102" s="575"/>
      <c r="AG2102" s="575"/>
      <c r="AH2102" s="575"/>
      <c r="AI2102" s="576" t="s">
        <v>2538</v>
      </c>
      <c r="AJ2102" s="576" t="s">
        <v>2538</v>
      </c>
      <c r="AK2102" s="571" t="s">
        <v>5994</v>
      </c>
      <c r="AL2102" s="571" t="s">
        <v>6000</v>
      </c>
    </row>
    <row r="2103" spans="1:38">
      <c r="A2103" s="518" t="str">
        <f t="shared" si="32"/>
        <v xml:space="preserve">S02AA025-00008 Miscellaneous Steel Fabrication Work Shelter/Building Anchor Bolt (Straight Type)  M36      </v>
      </c>
      <c r="B2103" s="571" t="s">
        <v>6001</v>
      </c>
      <c r="C2103" s="572"/>
      <c r="D2103" s="573" t="s">
        <v>5934</v>
      </c>
      <c r="E2103" s="574" t="s">
        <v>5935</v>
      </c>
      <c r="F2103" s="573" t="s">
        <v>2082</v>
      </c>
      <c r="G2103" s="574" t="s">
        <v>5855</v>
      </c>
      <c r="H2103" s="573" t="s">
        <v>2636</v>
      </c>
      <c r="I2103" s="574" t="s">
        <v>5993</v>
      </c>
      <c r="J2103" s="573" t="s">
        <v>1924</v>
      </c>
      <c r="K2103" s="574"/>
      <c r="L2103" s="573" t="s">
        <v>1954</v>
      </c>
      <c r="M2103" s="574" t="s">
        <v>2680</v>
      </c>
      <c r="Z2103" s="575"/>
      <c r="AA2103" s="575"/>
      <c r="AB2103" s="575"/>
      <c r="AC2103" s="575"/>
      <c r="AD2103" s="575" t="s">
        <v>5775</v>
      </c>
      <c r="AE2103" s="575"/>
      <c r="AF2103" s="575"/>
      <c r="AG2103" s="575"/>
      <c r="AH2103" s="575"/>
      <c r="AI2103" s="576" t="s">
        <v>2538</v>
      </c>
      <c r="AJ2103" s="576" t="s">
        <v>2538</v>
      </c>
      <c r="AK2103" s="571" t="s">
        <v>5994</v>
      </c>
      <c r="AL2103" s="571" t="s">
        <v>6001</v>
      </c>
    </row>
    <row r="2104" spans="1:38">
      <c r="A2104" s="518" t="str">
        <f t="shared" si="32"/>
        <v xml:space="preserve">S02AA025-00009 Miscellaneous Steel Fabrication Work Shelter/Building Anchor Bolt (Straight Type)  M42      </v>
      </c>
      <c r="B2104" s="571" t="s">
        <v>6002</v>
      </c>
      <c r="C2104" s="572"/>
      <c r="D2104" s="573" t="s">
        <v>5934</v>
      </c>
      <c r="E2104" s="574" t="s">
        <v>5935</v>
      </c>
      <c r="F2104" s="573" t="s">
        <v>2082</v>
      </c>
      <c r="G2104" s="574" t="s">
        <v>5855</v>
      </c>
      <c r="H2104" s="573" t="s">
        <v>2636</v>
      </c>
      <c r="I2104" s="574" t="s">
        <v>5993</v>
      </c>
      <c r="J2104" s="573" t="s">
        <v>1924</v>
      </c>
      <c r="K2104" s="574"/>
      <c r="L2104" s="573" t="s">
        <v>1992</v>
      </c>
      <c r="M2104" s="574" t="s">
        <v>2683</v>
      </c>
      <c r="Z2104" s="575"/>
      <c r="AA2104" s="575"/>
      <c r="AB2104" s="575"/>
      <c r="AC2104" s="575"/>
      <c r="AD2104" s="575" t="s">
        <v>5775</v>
      </c>
      <c r="AE2104" s="575"/>
      <c r="AF2104" s="575"/>
      <c r="AG2104" s="575"/>
      <c r="AH2104" s="575"/>
      <c r="AI2104" s="576" t="s">
        <v>2538</v>
      </c>
      <c r="AJ2104" s="576" t="s">
        <v>2538</v>
      </c>
      <c r="AK2104" s="571" t="s">
        <v>5994</v>
      </c>
      <c r="AL2104" s="571" t="s">
        <v>6002</v>
      </c>
    </row>
    <row r="2105" spans="1:38">
      <c r="A2105" s="518" t="str">
        <f t="shared" si="32"/>
        <v xml:space="preserve">S02AA025-00010 Miscellaneous Steel Fabrication Work Shelter/Building Anchor Bolt (Straight Type)  M48      </v>
      </c>
      <c r="B2105" s="571" t="s">
        <v>6003</v>
      </c>
      <c r="C2105" s="572"/>
      <c r="D2105" s="573" t="s">
        <v>5934</v>
      </c>
      <c r="E2105" s="574" t="s">
        <v>5935</v>
      </c>
      <c r="F2105" s="573" t="s">
        <v>2082</v>
      </c>
      <c r="G2105" s="574" t="s">
        <v>5855</v>
      </c>
      <c r="H2105" s="573" t="s">
        <v>2636</v>
      </c>
      <c r="I2105" s="574" t="s">
        <v>5993</v>
      </c>
      <c r="J2105" s="573" t="s">
        <v>1924</v>
      </c>
      <c r="K2105" s="574"/>
      <c r="L2105" s="573" t="s">
        <v>2000</v>
      </c>
      <c r="M2105" s="574" t="s">
        <v>2686</v>
      </c>
      <c r="Z2105" s="575"/>
      <c r="AA2105" s="575"/>
      <c r="AB2105" s="575"/>
      <c r="AC2105" s="575"/>
      <c r="AD2105" s="575" t="s">
        <v>5775</v>
      </c>
      <c r="AE2105" s="575"/>
      <c r="AF2105" s="575"/>
      <c r="AG2105" s="575"/>
      <c r="AH2105" s="575"/>
      <c r="AI2105" s="576" t="s">
        <v>2538</v>
      </c>
      <c r="AJ2105" s="576" t="s">
        <v>2538</v>
      </c>
      <c r="AK2105" s="571" t="s">
        <v>5994</v>
      </c>
      <c r="AL2105" s="571" t="s">
        <v>6003</v>
      </c>
    </row>
    <row r="2106" spans="1:38">
      <c r="A2106" s="518" t="str">
        <f t="shared" si="32"/>
        <v xml:space="preserve">S02AA025-00011 Miscellaneous Steel Fabrication Work Shelter/Building Anchor Bolt (Straight Type)  M52      </v>
      </c>
      <c r="B2106" s="571" t="s">
        <v>6004</v>
      </c>
      <c r="C2106" s="572"/>
      <c r="D2106" s="573" t="s">
        <v>5934</v>
      </c>
      <c r="E2106" s="574" t="s">
        <v>5935</v>
      </c>
      <c r="F2106" s="573" t="s">
        <v>2082</v>
      </c>
      <c r="G2106" s="574" t="s">
        <v>5855</v>
      </c>
      <c r="H2106" s="573" t="s">
        <v>2636</v>
      </c>
      <c r="I2106" s="574" t="s">
        <v>5993</v>
      </c>
      <c r="J2106" s="573" t="s">
        <v>1924</v>
      </c>
      <c r="K2106" s="574"/>
      <c r="L2106" s="573" t="s">
        <v>2086</v>
      </c>
      <c r="M2106" s="574" t="s">
        <v>2689</v>
      </c>
      <c r="Z2106" s="575"/>
      <c r="AA2106" s="575"/>
      <c r="AB2106" s="575"/>
      <c r="AC2106" s="575"/>
      <c r="AD2106" s="575" t="s">
        <v>5775</v>
      </c>
      <c r="AE2106" s="575"/>
      <c r="AF2106" s="575"/>
      <c r="AG2106" s="575"/>
      <c r="AH2106" s="575"/>
      <c r="AI2106" s="576" t="s">
        <v>2538</v>
      </c>
      <c r="AJ2106" s="576" t="s">
        <v>2538</v>
      </c>
      <c r="AK2106" s="571" t="s">
        <v>5994</v>
      </c>
      <c r="AL2106" s="571" t="s">
        <v>6004</v>
      </c>
    </row>
    <row r="2107" spans="1:38">
      <c r="A2107" s="518" t="str">
        <f t="shared" si="32"/>
        <v xml:space="preserve">S02AA025-00012 Miscellaneous Steel Fabrication Work Shelter/Building Anchor Bolt (Straight Type)  M56      </v>
      </c>
      <c r="B2107" s="571" t="s">
        <v>6005</v>
      </c>
      <c r="C2107" s="572"/>
      <c r="D2107" s="573" t="s">
        <v>5934</v>
      </c>
      <c r="E2107" s="574" t="s">
        <v>5935</v>
      </c>
      <c r="F2107" s="573" t="s">
        <v>2082</v>
      </c>
      <c r="G2107" s="574" t="s">
        <v>5855</v>
      </c>
      <c r="H2107" s="573" t="s">
        <v>2636</v>
      </c>
      <c r="I2107" s="574" t="s">
        <v>5993</v>
      </c>
      <c r="J2107" s="573" t="s">
        <v>1924</v>
      </c>
      <c r="K2107" s="574"/>
      <c r="L2107" s="573" t="s">
        <v>2094</v>
      </c>
      <c r="M2107" s="574" t="s">
        <v>2692</v>
      </c>
      <c r="Z2107" s="575"/>
      <c r="AA2107" s="575"/>
      <c r="AB2107" s="575"/>
      <c r="AC2107" s="575"/>
      <c r="AD2107" s="575" t="s">
        <v>5775</v>
      </c>
      <c r="AE2107" s="575"/>
      <c r="AF2107" s="575"/>
      <c r="AG2107" s="575"/>
      <c r="AH2107" s="575"/>
      <c r="AI2107" s="576" t="s">
        <v>2538</v>
      </c>
      <c r="AJ2107" s="576" t="s">
        <v>2538</v>
      </c>
      <c r="AK2107" s="571" t="s">
        <v>5994</v>
      </c>
      <c r="AL2107" s="571" t="s">
        <v>6005</v>
      </c>
    </row>
    <row r="2108" spans="1:38">
      <c r="A2108" s="518" t="str">
        <f t="shared" si="32"/>
        <v xml:space="preserve">S02AA025-00013 Miscellaneous Steel Fabrication Work Shelter/Building Anchor Bolt (Straight Type)  M64      </v>
      </c>
      <c r="B2108" s="571" t="s">
        <v>6006</v>
      </c>
      <c r="C2108" s="572"/>
      <c r="D2108" s="573" t="s">
        <v>5934</v>
      </c>
      <c r="E2108" s="574" t="s">
        <v>5935</v>
      </c>
      <c r="F2108" s="573" t="s">
        <v>2082</v>
      </c>
      <c r="G2108" s="574" t="s">
        <v>5855</v>
      </c>
      <c r="H2108" s="573" t="s">
        <v>2636</v>
      </c>
      <c r="I2108" s="574" t="s">
        <v>5993</v>
      </c>
      <c r="J2108" s="573" t="s">
        <v>1924</v>
      </c>
      <c r="K2108" s="574"/>
      <c r="L2108" s="573" t="s">
        <v>2097</v>
      </c>
      <c r="M2108" s="574" t="s">
        <v>2695</v>
      </c>
      <c r="Z2108" s="575"/>
      <c r="AA2108" s="575"/>
      <c r="AB2108" s="575"/>
      <c r="AC2108" s="575"/>
      <c r="AD2108" s="575" t="s">
        <v>5775</v>
      </c>
      <c r="AE2108" s="575"/>
      <c r="AF2108" s="575"/>
      <c r="AG2108" s="575"/>
      <c r="AH2108" s="575"/>
      <c r="AI2108" s="576" t="s">
        <v>2538</v>
      </c>
      <c r="AJ2108" s="576" t="s">
        <v>2538</v>
      </c>
      <c r="AK2108" s="571" t="s">
        <v>5994</v>
      </c>
      <c r="AL2108" s="571" t="s">
        <v>6006</v>
      </c>
    </row>
    <row r="2109" spans="1:38">
      <c r="A2109" s="518" t="str">
        <f t="shared" si="32"/>
        <v xml:space="preserve">S02AA025-00014 Miscellaneous Steel Fabrication Work Shelter/Building Anchor Bolt (Straight Type)  M72      </v>
      </c>
      <c r="B2109" s="571" t="s">
        <v>6007</v>
      </c>
      <c r="C2109" s="572"/>
      <c r="D2109" s="573" t="s">
        <v>5934</v>
      </c>
      <c r="E2109" s="574" t="s">
        <v>5935</v>
      </c>
      <c r="F2109" s="573" t="s">
        <v>2082</v>
      </c>
      <c r="G2109" s="574" t="s">
        <v>5855</v>
      </c>
      <c r="H2109" s="573" t="s">
        <v>2636</v>
      </c>
      <c r="I2109" s="574" t="s">
        <v>5993</v>
      </c>
      <c r="J2109" s="573" t="s">
        <v>1924</v>
      </c>
      <c r="K2109" s="574"/>
      <c r="L2109" s="573" t="s">
        <v>2100</v>
      </c>
      <c r="M2109" s="574" t="s">
        <v>2698</v>
      </c>
      <c r="Z2109" s="575"/>
      <c r="AA2109" s="575"/>
      <c r="AB2109" s="575"/>
      <c r="AC2109" s="575"/>
      <c r="AD2109" s="575" t="s">
        <v>5775</v>
      </c>
      <c r="AE2109" s="575"/>
      <c r="AF2109" s="575"/>
      <c r="AG2109" s="575"/>
      <c r="AH2109" s="575"/>
      <c r="AI2109" s="576" t="s">
        <v>2538</v>
      </c>
      <c r="AJ2109" s="576" t="s">
        <v>2538</v>
      </c>
      <c r="AK2109" s="571" t="s">
        <v>5994</v>
      </c>
      <c r="AL2109" s="571" t="s">
        <v>6007</v>
      </c>
    </row>
    <row r="2110" spans="1:38">
      <c r="A2110" s="518" t="str">
        <f t="shared" si="32"/>
        <v xml:space="preserve">S02AA025-00015 Miscellaneous Steel Fabrication Work Shelter/Building Anchor Bolt (Straight Type)  M76      </v>
      </c>
      <c r="B2110" s="571" t="s">
        <v>6008</v>
      </c>
      <c r="C2110" s="572"/>
      <c r="D2110" s="573" t="s">
        <v>5934</v>
      </c>
      <c r="E2110" s="574" t="s">
        <v>5935</v>
      </c>
      <c r="F2110" s="573" t="s">
        <v>2082</v>
      </c>
      <c r="G2110" s="574" t="s">
        <v>5855</v>
      </c>
      <c r="H2110" s="573" t="s">
        <v>2636</v>
      </c>
      <c r="I2110" s="574" t="s">
        <v>5993</v>
      </c>
      <c r="J2110" s="573" t="s">
        <v>1924</v>
      </c>
      <c r="K2110" s="574"/>
      <c r="L2110" s="573" t="s">
        <v>2103</v>
      </c>
      <c r="M2110" s="574" t="s">
        <v>2702</v>
      </c>
      <c r="Z2110" s="575"/>
      <c r="AA2110" s="575"/>
      <c r="AB2110" s="575"/>
      <c r="AC2110" s="575"/>
      <c r="AD2110" s="575" t="s">
        <v>5775</v>
      </c>
      <c r="AE2110" s="575"/>
      <c r="AF2110" s="575"/>
      <c r="AG2110" s="575"/>
      <c r="AH2110" s="575"/>
      <c r="AI2110" s="576" t="s">
        <v>2538</v>
      </c>
      <c r="AJ2110" s="576" t="s">
        <v>2538</v>
      </c>
      <c r="AK2110" s="571" t="s">
        <v>5994</v>
      </c>
      <c r="AL2110" s="571" t="s">
        <v>6008</v>
      </c>
    </row>
    <row r="2111" spans="1:38">
      <c r="A2111" s="518" t="str">
        <f t="shared" si="32"/>
        <v xml:space="preserve">S02AA025-00016 Miscellaneous Steel Fabrication Work Shelter/Building Anchor Bolt (Straight Type)  Over M76      </v>
      </c>
      <c r="B2111" s="571" t="s">
        <v>6009</v>
      </c>
      <c r="C2111" s="572"/>
      <c r="D2111" s="573" t="s">
        <v>5934</v>
      </c>
      <c r="E2111" s="574" t="s">
        <v>5935</v>
      </c>
      <c r="F2111" s="573" t="s">
        <v>2082</v>
      </c>
      <c r="G2111" s="574" t="s">
        <v>5855</v>
      </c>
      <c r="H2111" s="573" t="s">
        <v>2636</v>
      </c>
      <c r="I2111" s="574" t="s">
        <v>5993</v>
      </c>
      <c r="J2111" s="573" t="s">
        <v>1924</v>
      </c>
      <c r="K2111" s="574"/>
      <c r="L2111" s="573" t="s">
        <v>2106</v>
      </c>
      <c r="M2111" s="574" t="s">
        <v>2705</v>
      </c>
      <c r="Z2111" s="575"/>
      <c r="AA2111" s="575"/>
      <c r="AB2111" s="575"/>
      <c r="AC2111" s="575"/>
      <c r="AD2111" s="575" t="s">
        <v>5775</v>
      </c>
      <c r="AE2111" s="575"/>
      <c r="AF2111" s="575"/>
      <c r="AG2111" s="575"/>
      <c r="AH2111" s="575"/>
      <c r="AI2111" s="576" t="s">
        <v>2538</v>
      </c>
      <c r="AJ2111" s="576" t="s">
        <v>2538</v>
      </c>
      <c r="AK2111" s="571" t="s">
        <v>5994</v>
      </c>
      <c r="AL2111" s="571" t="s">
        <v>6009</v>
      </c>
    </row>
    <row r="2112" spans="1:38">
      <c r="A2112" s="518" t="str">
        <f t="shared" si="32"/>
        <v xml:space="preserve">S02AA025-00017 Miscellaneous Steel Fabrication Work Shelter/Building Anchor Bolt (Straight Type)  M27      </v>
      </c>
      <c r="B2112" s="571" t="s">
        <v>6010</v>
      </c>
      <c r="C2112" s="572"/>
      <c r="D2112" s="573" t="s">
        <v>5934</v>
      </c>
      <c r="E2112" s="574" t="s">
        <v>5935</v>
      </c>
      <c r="F2112" s="573" t="s">
        <v>2082</v>
      </c>
      <c r="G2112" s="574" t="s">
        <v>5855</v>
      </c>
      <c r="H2112" s="573" t="s">
        <v>2636</v>
      </c>
      <c r="I2112" s="574" t="s">
        <v>5993</v>
      </c>
      <c r="J2112" s="573" t="s">
        <v>1924</v>
      </c>
      <c r="K2112" s="574"/>
      <c r="L2112" s="573" t="s">
        <v>2793</v>
      </c>
      <c r="M2112" s="574" t="s">
        <v>6011</v>
      </c>
      <c r="Z2112" s="575"/>
      <c r="AA2112" s="575"/>
      <c r="AB2112" s="575"/>
      <c r="AC2112" s="575"/>
      <c r="AD2112" s="575" t="s">
        <v>5775</v>
      </c>
      <c r="AE2112" s="575"/>
      <c r="AF2112" s="575"/>
      <c r="AG2112" s="575"/>
      <c r="AH2112" s="575"/>
      <c r="AI2112" s="576" t="s">
        <v>2538</v>
      </c>
      <c r="AJ2112" s="576" t="s">
        <v>2538</v>
      </c>
      <c r="AK2112" s="571" t="s">
        <v>5994</v>
      </c>
      <c r="AL2112" s="571" t="s">
        <v>6010</v>
      </c>
    </row>
    <row r="2113" spans="1:38" ht="33">
      <c r="A2113" s="518" t="str">
        <f t="shared" si="32"/>
        <v xml:space="preserve">S02AA037-00001 Miscellaneous Steel Fabrication Work Shelter/Building Stainless Steel Handrail - Removable SUS 304       </v>
      </c>
      <c r="B2113" s="565" t="s">
        <v>6012</v>
      </c>
      <c r="C2113" s="566"/>
      <c r="D2113" s="567" t="s">
        <v>5934</v>
      </c>
      <c r="E2113" s="568" t="s">
        <v>5935</v>
      </c>
      <c r="F2113" s="567" t="s">
        <v>2082</v>
      </c>
      <c r="G2113" s="568" t="s">
        <v>5855</v>
      </c>
      <c r="H2113" s="567" t="s">
        <v>2872</v>
      </c>
      <c r="I2113" s="568" t="s">
        <v>6013</v>
      </c>
      <c r="J2113" s="567" t="s">
        <v>2103</v>
      </c>
      <c r="K2113" s="568" t="s">
        <v>2986</v>
      </c>
      <c r="L2113" s="567" t="s">
        <v>1924</v>
      </c>
      <c r="M2113" s="568"/>
      <c r="Z2113" s="569"/>
      <c r="AA2113" s="569"/>
      <c r="AB2113" s="569"/>
      <c r="AC2113" s="569"/>
      <c r="AD2113" s="569"/>
      <c r="AE2113" s="569"/>
      <c r="AF2113" s="569"/>
      <c r="AG2113" s="569" t="s">
        <v>3716</v>
      </c>
      <c r="AH2113" s="569"/>
      <c r="AI2113" s="570" t="s">
        <v>2091</v>
      </c>
      <c r="AJ2113" s="570" t="s">
        <v>2091</v>
      </c>
      <c r="AK2113" s="565" t="s">
        <v>6014</v>
      </c>
      <c r="AL2113" s="565" t="s">
        <v>6012</v>
      </c>
    </row>
    <row r="2114" spans="1:38" ht="33">
      <c r="A2114" s="518" t="str">
        <f t="shared" si="32"/>
        <v xml:space="preserve">S02AA037-00002 Miscellaneous Steel Fabrication Work Shelter/Building Stainless Steel Handrail - Removable SUS 316L       </v>
      </c>
      <c r="B2114" s="565" t="s">
        <v>6015</v>
      </c>
      <c r="C2114" s="566"/>
      <c r="D2114" s="567" t="s">
        <v>5934</v>
      </c>
      <c r="E2114" s="568" t="s">
        <v>5935</v>
      </c>
      <c r="F2114" s="567" t="s">
        <v>2082</v>
      </c>
      <c r="G2114" s="568" t="s">
        <v>5855</v>
      </c>
      <c r="H2114" s="567" t="s">
        <v>2872</v>
      </c>
      <c r="I2114" s="568" t="s">
        <v>6013</v>
      </c>
      <c r="J2114" s="567" t="s">
        <v>2106</v>
      </c>
      <c r="K2114" s="568" t="s">
        <v>2989</v>
      </c>
      <c r="L2114" s="567" t="s">
        <v>1924</v>
      </c>
      <c r="M2114" s="568"/>
      <c r="Z2114" s="569"/>
      <c r="AA2114" s="569"/>
      <c r="AB2114" s="569"/>
      <c r="AC2114" s="569"/>
      <c r="AD2114" s="569"/>
      <c r="AE2114" s="569"/>
      <c r="AF2114" s="569"/>
      <c r="AG2114" s="569" t="s">
        <v>3716</v>
      </c>
      <c r="AH2114" s="569"/>
      <c r="AI2114" s="570" t="s">
        <v>2091</v>
      </c>
      <c r="AJ2114" s="570" t="s">
        <v>2091</v>
      </c>
      <c r="AK2114" s="565" t="s">
        <v>6014</v>
      </c>
      <c r="AL2114" s="565" t="s">
        <v>6015</v>
      </c>
    </row>
    <row r="2115" spans="1:38" ht="33">
      <c r="A2115" s="518" t="str">
        <f t="shared" si="32"/>
        <v xml:space="preserve">S02AA037-00003 Miscellaneous Steel Fabrication Work Shelter/Building Stainless Steel Handrail - Removable SUS Duplex       </v>
      </c>
      <c r="B2115" s="565" t="s">
        <v>6016</v>
      </c>
      <c r="C2115" s="566"/>
      <c r="D2115" s="567" t="s">
        <v>5934</v>
      </c>
      <c r="E2115" s="568" t="s">
        <v>5935</v>
      </c>
      <c r="F2115" s="567" t="s">
        <v>2082</v>
      </c>
      <c r="G2115" s="568" t="s">
        <v>5855</v>
      </c>
      <c r="H2115" s="567" t="s">
        <v>2872</v>
      </c>
      <c r="I2115" s="568" t="s">
        <v>6013</v>
      </c>
      <c r="J2115" s="567" t="s">
        <v>2793</v>
      </c>
      <c r="K2115" s="568" t="s">
        <v>2992</v>
      </c>
      <c r="L2115" s="567" t="s">
        <v>1924</v>
      </c>
      <c r="M2115" s="568"/>
      <c r="Z2115" s="569"/>
      <c r="AA2115" s="569"/>
      <c r="AB2115" s="569"/>
      <c r="AC2115" s="569"/>
      <c r="AD2115" s="569"/>
      <c r="AE2115" s="569"/>
      <c r="AF2115" s="569"/>
      <c r="AG2115" s="569" t="s">
        <v>3716</v>
      </c>
      <c r="AH2115" s="569"/>
      <c r="AI2115" s="570" t="s">
        <v>2091</v>
      </c>
      <c r="AJ2115" s="570" t="s">
        <v>2091</v>
      </c>
      <c r="AK2115" s="565" t="s">
        <v>6014</v>
      </c>
      <c r="AL2115" s="565" t="s">
        <v>6016</v>
      </c>
    </row>
    <row r="2116" spans="1:38">
      <c r="A2116" s="518" t="str">
        <f t="shared" si="32"/>
        <v xml:space="preserve">S02AA038-00001 Miscellaneous Steel Fabrication Work Shelter/Building FRP Grating        </v>
      </c>
      <c r="B2116" s="565" t="s">
        <v>6017</v>
      </c>
      <c r="C2116" s="566"/>
      <c r="D2116" s="567" t="s">
        <v>5934</v>
      </c>
      <c r="E2116" s="568" t="s">
        <v>5935</v>
      </c>
      <c r="F2116" s="567" t="s">
        <v>2082</v>
      </c>
      <c r="G2116" s="568" t="s">
        <v>5855</v>
      </c>
      <c r="H2116" s="567" t="s">
        <v>2892</v>
      </c>
      <c r="I2116" s="568" t="s">
        <v>6018</v>
      </c>
      <c r="J2116" s="567" t="s">
        <v>1924</v>
      </c>
      <c r="K2116" s="568"/>
      <c r="L2116" s="567" t="s">
        <v>1924</v>
      </c>
      <c r="M2116" s="568"/>
      <c r="Z2116" s="569"/>
      <c r="AA2116" s="569"/>
      <c r="AB2116" s="569"/>
      <c r="AC2116" s="569"/>
      <c r="AD2116" s="569"/>
      <c r="AE2116" s="569"/>
      <c r="AF2116" s="569" t="s">
        <v>1029</v>
      </c>
      <c r="AG2116" s="569"/>
      <c r="AH2116" s="569"/>
      <c r="AI2116" s="570" t="s">
        <v>2054</v>
      </c>
      <c r="AJ2116" s="570" t="s">
        <v>2054</v>
      </c>
      <c r="AK2116" s="565" t="s">
        <v>6019</v>
      </c>
      <c r="AL2116" s="565" t="s">
        <v>6017</v>
      </c>
    </row>
    <row r="2117" spans="1:38">
      <c r="A2117" s="518" t="str">
        <f t="shared" si="32"/>
        <v xml:space="preserve">S02AA039-00001 Miscellaneous Steel Fabrication Work Shelter/Building FRP Handrail        </v>
      </c>
      <c r="B2117" s="565" t="s">
        <v>6020</v>
      </c>
      <c r="C2117" s="566"/>
      <c r="D2117" s="567" t="s">
        <v>5934</v>
      </c>
      <c r="E2117" s="568" t="s">
        <v>5935</v>
      </c>
      <c r="F2117" s="567" t="s">
        <v>2082</v>
      </c>
      <c r="G2117" s="568" t="s">
        <v>5855</v>
      </c>
      <c r="H2117" s="567" t="s">
        <v>2902</v>
      </c>
      <c r="I2117" s="568" t="s">
        <v>6021</v>
      </c>
      <c r="J2117" s="567" t="s">
        <v>1924</v>
      </c>
      <c r="K2117" s="568"/>
      <c r="L2117" s="567" t="s">
        <v>1924</v>
      </c>
      <c r="M2117" s="568"/>
      <c r="Z2117" s="569"/>
      <c r="AA2117" s="569"/>
      <c r="AB2117" s="569"/>
      <c r="AC2117" s="569"/>
      <c r="AD2117" s="569"/>
      <c r="AE2117" s="569"/>
      <c r="AF2117" s="569"/>
      <c r="AG2117" s="569" t="s">
        <v>3716</v>
      </c>
      <c r="AH2117" s="569"/>
      <c r="AI2117" s="570" t="s">
        <v>2091</v>
      </c>
      <c r="AJ2117" s="570" t="s">
        <v>2091</v>
      </c>
      <c r="AK2117" s="565" t="s">
        <v>6022</v>
      </c>
      <c r="AL2117" s="565" t="s">
        <v>6020</v>
      </c>
    </row>
    <row r="2118" spans="1:38">
      <c r="A2118" s="518" t="str">
        <f t="shared" si="32"/>
        <v xml:space="preserve">S02AA040-00001 Miscellaneous Steel Fabrication Work Shelter/Building FRP Handrail - Removable        </v>
      </c>
      <c r="B2118" s="565" t="s">
        <v>6023</v>
      </c>
      <c r="C2118" s="566"/>
      <c r="D2118" s="567" t="s">
        <v>5934</v>
      </c>
      <c r="E2118" s="568" t="s">
        <v>5935</v>
      </c>
      <c r="F2118" s="567" t="s">
        <v>2082</v>
      </c>
      <c r="G2118" s="568" t="s">
        <v>5855</v>
      </c>
      <c r="H2118" s="567" t="s">
        <v>2907</v>
      </c>
      <c r="I2118" s="568" t="s">
        <v>6024</v>
      </c>
      <c r="J2118" s="567" t="s">
        <v>1924</v>
      </c>
      <c r="K2118" s="568"/>
      <c r="L2118" s="567" t="s">
        <v>1924</v>
      </c>
      <c r="M2118" s="568"/>
      <c r="Z2118" s="569"/>
      <c r="AA2118" s="569"/>
      <c r="AB2118" s="569"/>
      <c r="AC2118" s="569"/>
      <c r="AD2118" s="569"/>
      <c r="AE2118" s="569"/>
      <c r="AF2118" s="569"/>
      <c r="AG2118" s="569" t="s">
        <v>3716</v>
      </c>
      <c r="AH2118" s="569"/>
      <c r="AI2118" s="570" t="s">
        <v>2091</v>
      </c>
      <c r="AJ2118" s="570" t="s">
        <v>2091</v>
      </c>
      <c r="AK2118" s="565" t="s">
        <v>6025</v>
      </c>
      <c r="AL2118" s="565" t="s">
        <v>6023</v>
      </c>
    </row>
    <row r="2119" spans="1:38">
      <c r="A2119" s="518" t="str">
        <f t="shared" si="32"/>
        <v xml:space="preserve">S02AA041-00001 Miscellaneous Steel Fabrication Work Shelter/Building Steel Ladder w/ Cage W/Painting       </v>
      </c>
      <c r="B2119" s="565" t="s">
        <v>6026</v>
      </c>
      <c r="C2119" s="566"/>
      <c r="D2119" s="567" t="s">
        <v>5934</v>
      </c>
      <c r="E2119" s="568" t="s">
        <v>5935</v>
      </c>
      <c r="F2119" s="567" t="s">
        <v>2082</v>
      </c>
      <c r="G2119" s="568" t="s">
        <v>5855</v>
      </c>
      <c r="H2119" s="567" t="s">
        <v>2912</v>
      </c>
      <c r="I2119" s="568" t="s">
        <v>6027</v>
      </c>
      <c r="J2119" s="567" t="s">
        <v>1954</v>
      </c>
      <c r="K2119" s="568" t="s">
        <v>5968</v>
      </c>
      <c r="L2119" s="567" t="s">
        <v>1924</v>
      </c>
      <c r="M2119" s="568"/>
      <c r="Z2119" s="569"/>
      <c r="AA2119" s="569"/>
      <c r="AB2119" s="569"/>
      <c r="AC2119" s="569"/>
      <c r="AD2119" s="569"/>
      <c r="AE2119" s="569"/>
      <c r="AF2119" s="569"/>
      <c r="AG2119" s="569"/>
      <c r="AH2119" s="569"/>
      <c r="AI2119" s="570" t="s">
        <v>2091</v>
      </c>
      <c r="AJ2119" s="570" t="s">
        <v>2091</v>
      </c>
      <c r="AK2119" s="565" t="s">
        <v>6028</v>
      </c>
      <c r="AL2119" s="565" t="s">
        <v>6026</v>
      </c>
    </row>
    <row r="2120" spans="1:38">
      <c r="A2120" s="518" t="str">
        <f t="shared" ref="A2120:A2183" si="33">B2120&amp;" "&amp;E2120&amp;" "&amp;G2120&amp;" "&amp;I2120&amp;" "&amp;K2120&amp;" "&amp;M2120&amp;" "&amp;O2120&amp;" "&amp;Q2120&amp;" "&amp;S2120&amp;" "&amp;U2120&amp;" "&amp;W2120&amp;" "&amp;Y2120</f>
        <v xml:space="preserve">S02AA041-00002 Miscellaneous Steel Fabrication Work Shelter/Building Steel Ladder w/ Cage Galvanized Steel       </v>
      </c>
      <c r="B2120" s="565" t="s">
        <v>6029</v>
      </c>
      <c r="C2120" s="566"/>
      <c r="D2120" s="567" t="s">
        <v>5934</v>
      </c>
      <c r="E2120" s="568" t="s">
        <v>5935</v>
      </c>
      <c r="F2120" s="567" t="s">
        <v>2082</v>
      </c>
      <c r="G2120" s="568" t="s">
        <v>5855</v>
      </c>
      <c r="H2120" s="567" t="s">
        <v>2912</v>
      </c>
      <c r="I2120" s="568" t="s">
        <v>6027</v>
      </c>
      <c r="J2120" s="567" t="s">
        <v>1992</v>
      </c>
      <c r="K2120" s="568" t="s">
        <v>5941</v>
      </c>
      <c r="L2120" s="567" t="s">
        <v>1924</v>
      </c>
      <c r="M2120" s="568"/>
      <c r="Z2120" s="569"/>
      <c r="AA2120" s="569"/>
      <c r="AB2120" s="569"/>
      <c r="AC2120" s="569"/>
      <c r="AD2120" s="569"/>
      <c r="AE2120" s="569"/>
      <c r="AF2120" s="569"/>
      <c r="AG2120" s="569"/>
      <c r="AH2120" s="569"/>
      <c r="AI2120" s="570" t="s">
        <v>2091</v>
      </c>
      <c r="AJ2120" s="570" t="s">
        <v>2091</v>
      </c>
      <c r="AK2120" s="565" t="s">
        <v>6028</v>
      </c>
      <c r="AL2120" s="565" t="s">
        <v>6029</v>
      </c>
    </row>
    <row r="2121" spans="1:38" ht="33">
      <c r="A2121" s="518" t="str">
        <f t="shared" si="33"/>
        <v xml:space="preserve">S02AA041-00003 Miscellaneous Steel Fabrication Work Shelter/Building Steel Ladder w/ Cage Galvanized Steel W/Painting       </v>
      </c>
      <c r="B2121" s="565" t="s">
        <v>6030</v>
      </c>
      <c r="C2121" s="566"/>
      <c r="D2121" s="567" t="s">
        <v>5934</v>
      </c>
      <c r="E2121" s="568" t="s">
        <v>5935</v>
      </c>
      <c r="F2121" s="567" t="s">
        <v>2082</v>
      </c>
      <c r="G2121" s="568" t="s">
        <v>5855</v>
      </c>
      <c r="H2121" s="567" t="s">
        <v>2912</v>
      </c>
      <c r="I2121" s="568" t="s">
        <v>6027</v>
      </c>
      <c r="J2121" s="567" t="s">
        <v>2000</v>
      </c>
      <c r="K2121" s="568" t="s">
        <v>5946</v>
      </c>
      <c r="L2121" s="567" t="s">
        <v>1924</v>
      </c>
      <c r="M2121" s="568"/>
      <c r="Z2121" s="569"/>
      <c r="AA2121" s="569"/>
      <c r="AB2121" s="569"/>
      <c r="AC2121" s="569"/>
      <c r="AD2121" s="569"/>
      <c r="AE2121" s="569"/>
      <c r="AF2121" s="569"/>
      <c r="AG2121" s="569"/>
      <c r="AH2121" s="569"/>
      <c r="AI2121" s="570" t="s">
        <v>2091</v>
      </c>
      <c r="AJ2121" s="570" t="s">
        <v>2091</v>
      </c>
      <c r="AK2121" s="565" t="s">
        <v>6028</v>
      </c>
      <c r="AL2121" s="565" t="s">
        <v>6030</v>
      </c>
    </row>
    <row r="2122" spans="1:38" ht="33">
      <c r="A2122" s="518" t="str">
        <f t="shared" si="33"/>
        <v xml:space="preserve">S02AA042-00001 Miscellaneous Steel Fabrication Work Shelter/Building Stainless Steel Ladder w/ Cage SUS 304       </v>
      </c>
      <c r="B2122" s="565" t="s">
        <v>6031</v>
      </c>
      <c r="C2122" s="566"/>
      <c r="D2122" s="567" t="s">
        <v>5934</v>
      </c>
      <c r="E2122" s="568" t="s">
        <v>5935</v>
      </c>
      <c r="F2122" s="567" t="s">
        <v>2082</v>
      </c>
      <c r="G2122" s="568" t="s">
        <v>5855</v>
      </c>
      <c r="H2122" s="567" t="s">
        <v>2917</v>
      </c>
      <c r="I2122" s="568" t="s">
        <v>6032</v>
      </c>
      <c r="J2122" s="567" t="s">
        <v>2103</v>
      </c>
      <c r="K2122" s="568" t="s">
        <v>2986</v>
      </c>
      <c r="L2122" s="567" t="s">
        <v>1924</v>
      </c>
      <c r="M2122" s="568"/>
      <c r="Z2122" s="569"/>
      <c r="AA2122" s="569"/>
      <c r="AB2122" s="569"/>
      <c r="AC2122" s="569"/>
      <c r="AD2122" s="569"/>
      <c r="AE2122" s="569"/>
      <c r="AF2122" s="569"/>
      <c r="AG2122" s="569"/>
      <c r="AH2122" s="569"/>
      <c r="AI2122" s="570" t="s">
        <v>2091</v>
      </c>
      <c r="AJ2122" s="570" t="s">
        <v>2091</v>
      </c>
      <c r="AK2122" s="565" t="s">
        <v>6033</v>
      </c>
      <c r="AL2122" s="565" t="s">
        <v>6031</v>
      </c>
    </row>
    <row r="2123" spans="1:38" ht="33">
      <c r="A2123" s="518" t="str">
        <f t="shared" si="33"/>
        <v xml:space="preserve">S02AA042-00002 Miscellaneous Steel Fabrication Work Shelter/Building Stainless Steel Ladder w/ Cage SUS 316L       </v>
      </c>
      <c r="B2123" s="565" t="s">
        <v>6034</v>
      </c>
      <c r="C2123" s="566"/>
      <c r="D2123" s="567" t="s">
        <v>5934</v>
      </c>
      <c r="E2123" s="568" t="s">
        <v>5935</v>
      </c>
      <c r="F2123" s="567" t="s">
        <v>2082</v>
      </c>
      <c r="G2123" s="568" t="s">
        <v>5855</v>
      </c>
      <c r="H2123" s="567" t="s">
        <v>2917</v>
      </c>
      <c r="I2123" s="568" t="s">
        <v>6032</v>
      </c>
      <c r="J2123" s="567" t="s">
        <v>2106</v>
      </c>
      <c r="K2123" s="568" t="s">
        <v>2989</v>
      </c>
      <c r="L2123" s="567" t="s">
        <v>1924</v>
      </c>
      <c r="M2123" s="568"/>
      <c r="Z2123" s="569"/>
      <c r="AA2123" s="569"/>
      <c r="AB2123" s="569"/>
      <c r="AC2123" s="569"/>
      <c r="AD2123" s="569"/>
      <c r="AE2123" s="569"/>
      <c r="AF2123" s="569"/>
      <c r="AG2123" s="569"/>
      <c r="AH2123" s="569"/>
      <c r="AI2123" s="570" t="s">
        <v>2091</v>
      </c>
      <c r="AJ2123" s="570" t="s">
        <v>2091</v>
      </c>
      <c r="AK2123" s="565" t="s">
        <v>6033</v>
      </c>
      <c r="AL2123" s="565" t="s">
        <v>6034</v>
      </c>
    </row>
    <row r="2124" spans="1:38" ht="33">
      <c r="A2124" s="518" t="str">
        <f t="shared" si="33"/>
        <v xml:space="preserve">S02AA042-00003 Miscellaneous Steel Fabrication Work Shelter/Building Stainless Steel Ladder w/ Cage SUS Duplex       </v>
      </c>
      <c r="B2124" s="565" t="s">
        <v>6035</v>
      </c>
      <c r="C2124" s="566"/>
      <c r="D2124" s="567" t="s">
        <v>5934</v>
      </c>
      <c r="E2124" s="568" t="s">
        <v>5935</v>
      </c>
      <c r="F2124" s="567" t="s">
        <v>2082</v>
      </c>
      <c r="G2124" s="568" t="s">
        <v>5855</v>
      </c>
      <c r="H2124" s="567" t="s">
        <v>2917</v>
      </c>
      <c r="I2124" s="568" t="s">
        <v>6032</v>
      </c>
      <c r="J2124" s="567" t="s">
        <v>2793</v>
      </c>
      <c r="K2124" s="568" t="s">
        <v>2992</v>
      </c>
      <c r="L2124" s="567" t="s">
        <v>1924</v>
      </c>
      <c r="M2124" s="568"/>
      <c r="Z2124" s="569"/>
      <c r="AA2124" s="569"/>
      <c r="AB2124" s="569"/>
      <c r="AC2124" s="569"/>
      <c r="AD2124" s="569"/>
      <c r="AE2124" s="569"/>
      <c r="AF2124" s="569"/>
      <c r="AG2124" s="569"/>
      <c r="AH2124" s="569"/>
      <c r="AI2124" s="570" t="s">
        <v>2091</v>
      </c>
      <c r="AJ2124" s="570" t="s">
        <v>2091</v>
      </c>
      <c r="AK2124" s="565" t="s">
        <v>6033</v>
      </c>
      <c r="AL2124" s="565" t="s">
        <v>6035</v>
      </c>
    </row>
    <row r="2125" spans="1:38">
      <c r="A2125" s="518" t="str">
        <f t="shared" si="33"/>
        <v xml:space="preserve">S02AA043-00001 Miscellaneous Steel Fabrication Work Shelter/Building FRP Ladder w/ Cage        </v>
      </c>
      <c r="B2125" s="565" t="s">
        <v>6036</v>
      </c>
      <c r="C2125" s="566"/>
      <c r="D2125" s="567" t="s">
        <v>5934</v>
      </c>
      <c r="E2125" s="568" t="s">
        <v>5935</v>
      </c>
      <c r="F2125" s="567" t="s">
        <v>2082</v>
      </c>
      <c r="G2125" s="568" t="s">
        <v>5855</v>
      </c>
      <c r="H2125" s="567" t="s">
        <v>2922</v>
      </c>
      <c r="I2125" s="568" t="s">
        <v>6037</v>
      </c>
      <c r="J2125" s="567" t="s">
        <v>1924</v>
      </c>
      <c r="K2125" s="568"/>
      <c r="L2125" s="567" t="s">
        <v>1924</v>
      </c>
      <c r="M2125" s="568"/>
      <c r="Z2125" s="569"/>
      <c r="AA2125" s="569"/>
      <c r="AB2125" s="569"/>
      <c r="AC2125" s="569"/>
      <c r="AD2125" s="569"/>
      <c r="AE2125" s="569"/>
      <c r="AF2125" s="569"/>
      <c r="AG2125" s="569"/>
      <c r="AH2125" s="569"/>
      <c r="AI2125" s="570" t="s">
        <v>2091</v>
      </c>
      <c r="AJ2125" s="570" t="s">
        <v>2091</v>
      </c>
      <c r="AK2125" s="565" t="s">
        <v>6038</v>
      </c>
      <c r="AL2125" s="565" t="s">
        <v>6036</v>
      </c>
    </row>
    <row r="2126" spans="1:38">
      <c r="A2126" s="518" t="str">
        <f t="shared" si="33"/>
        <v xml:space="preserve">S02AA044-00001 Miscellaneous Steel Fabrication Work Shelter/Building Steel Ladder w/o Cage W/Painting       </v>
      </c>
      <c r="B2126" s="565" t="s">
        <v>6039</v>
      </c>
      <c r="C2126" s="566"/>
      <c r="D2126" s="567" t="s">
        <v>5934</v>
      </c>
      <c r="E2126" s="568" t="s">
        <v>5935</v>
      </c>
      <c r="F2126" s="567" t="s">
        <v>2082</v>
      </c>
      <c r="G2126" s="568" t="s">
        <v>5855</v>
      </c>
      <c r="H2126" s="567" t="s">
        <v>2927</v>
      </c>
      <c r="I2126" s="568" t="s">
        <v>6040</v>
      </c>
      <c r="J2126" s="567" t="s">
        <v>1954</v>
      </c>
      <c r="K2126" s="568" t="s">
        <v>5968</v>
      </c>
      <c r="L2126" s="567" t="s">
        <v>1924</v>
      </c>
      <c r="M2126" s="568"/>
      <c r="Z2126" s="569"/>
      <c r="AA2126" s="569"/>
      <c r="AB2126" s="569"/>
      <c r="AC2126" s="569"/>
      <c r="AD2126" s="569"/>
      <c r="AE2126" s="569"/>
      <c r="AF2126" s="569"/>
      <c r="AG2126" s="569"/>
      <c r="AH2126" s="569"/>
      <c r="AI2126" s="570" t="s">
        <v>2091</v>
      </c>
      <c r="AJ2126" s="570" t="s">
        <v>2091</v>
      </c>
      <c r="AK2126" s="565" t="s">
        <v>6041</v>
      </c>
      <c r="AL2126" s="565" t="s">
        <v>6039</v>
      </c>
    </row>
    <row r="2127" spans="1:38" ht="33">
      <c r="A2127" s="518" t="str">
        <f t="shared" si="33"/>
        <v xml:space="preserve">S02AA044-00002 Miscellaneous Steel Fabrication Work Shelter/Building Steel Ladder w/o Cage Galvanized Steel       </v>
      </c>
      <c r="B2127" s="565" t="s">
        <v>6042</v>
      </c>
      <c r="C2127" s="566"/>
      <c r="D2127" s="567" t="s">
        <v>5934</v>
      </c>
      <c r="E2127" s="568" t="s">
        <v>5935</v>
      </c>
      <c r="F2127" s="567" t="s">
        <v>2082</v>
      </c>
      <c r="G2127" s="568" t="s">
        <v>5855</v>
      </c>
      <c r="H2127" s="567" t="s">
        <v>2927</v>
      </c>
      <c r="I2127" s="568" t="s">
        <v>6040</v>
      </c>
      <c r="J2127" s="567" t="s">
        <v>1992</v>
      </c>
      <c r="K2127" s="568" t="s">
        <v>5941</v>
      </c>
      <c r="L2127" s="567" t="s">
        <v>1924</v>
      </c>
      <c r="M2127" s="568"/>
      <c r="Z2127" s="569"/>
      <c r="AA2127" s="569"/>
      <c r="AB2127" s="569"/>
      <c r="AC2127" s="569"/>
      <c r="AD2127" s="569"/>
      <c r="AE2127" s="569"/>
      <c r="AF2127" s="569"/>
      <c r="AG2127" s="569"/>
      <c r="AH2127" s="569"/>
      <c r="AI2127" s="570" t="s">
        <v>2091</v>
      </c>
      <c r="AJ2127" s="570" t="s">
        <v>2091</v>
      </c>
      <c r="AK2127" s="565" t="s">
        <v>6041</v>
      </c>
      <c r="AL2127" s="565" t="s">
        <v>6042</v>
      </c>
    </row>
    <row r="2128" spans="1:38" ht="33">
      <c r="A2128" s="518" t="str">
        <f t="shared" si="33"/>
        <v xml:space="preserve">S02AA044-00003 Miscellaneous Steel Fabrication Work Shelter/Building Steel Ladder w/o Cage Galvanized Steel W/Painting       </v>
      </c>
      <c r="B2128" s="565" t="s">
        <v>6043</v>
      </c>
      <c r="C2128" s="566"/>
      <c r="D2128" s="567" t="s">
        <v>5934</v>
      </c>
      <c r="E2128" s="568" t="s">
        <v>5935</v>
      </c>
      <c r="F2128" s="567" t="s">
        <v>2082</v>
      </c>
      <c r="G2128" s="568" t="s">
        <v>5855</v>
      </c>
      <c r="H2128" s="567" t="s">
        <v>2927</v>
      </c>
      <c r="I2128" s="568" t="s">
        <v>6040</v>
      </c>
      <c r="J2128" s="567" t="s">
        <v>2000</v>
      </c>
      <c r="K2128" s="568" t="s">
        <v>5946</v>
      </c>
      <c r="L2128" s="567" t="s">
        <v>1924</v>
      </c>
      <c r="M2128" s="568"/>
      <c r="Z2128" s="569"/>
      <c r="AA2128" s="569"/>
      <c r="AB2128" s="569"/>
      <c r="AC2128" s="569"/>
      <c r="AD2128" s="569"/>
      <c r="AE2128" s="569"/>
      <c r="AF2128" s="569"/>
      <c r="AG2128" s="569"/>
      <c r="AH2128" s="569"/>
      <c r="AI2128" s="570" t="s">
        <v>2091</v>
      </c>
      <c r="AJ2128" s="570" t="s">
        <v>2091</v>
      </c>
      <c r="AK2128" s="565" t="s">
        <v>6041</v>
      </c>
      <c r="AL2128" s="565" t="s">
        <v>6043</v>
      </c>
    </row>
    <row r="2129" spans="1:38" ht="33">
      <c r="A2129" s="518" t="str">
        <f t="shared" si="33"/>
        <v xml:space="preserve">S02AA045-00001 Miscellaneous Steel Fabrication Work Shelter/Building Stainless Steel Ladder w/o Cage SUS 304       </v>
      </c>
      <c r="B2129" s="565" t="s">
        <v>6044</v>
      </c>
      <c r="C2129" s="566"/>
      <c r="D2129" s="567" t="s">
        <v>5934</v>
      </c>
      <c r="E2129" s="568" t="s">
        <v>5935</v>
      </c>
      <c r="F2129" s="567" t="s">
        <v>2082</v>
      </c>
      <c r="G2129" s="568" t="s">
        <v>5855</v>
      </c>
      <c r="H2129" s="567" t="s">
        <v>2932</v>
      </c>
      <c r="I2129" s="568" t="s">
        <v>6045</v>
      </c>
      <c r="J2129" s="567" t="s">
        <v>2103</v>
      </c>
      <c r="K2129" s="568" t="s">
        <v>2986</v>
      </c>
      <c r="L2129" s="567" t="s">
        <v>1924</v>
      </c>
      <c r="M2129" s="568"/>
      <c r="Z2129" s="569"/>
      <c r="AA2129" s="569"/>
      <c r="AB2129" s="569"/>
      <c r="AC2129" s="569"/>
      <c r="AD2129" s="569"/>
      <c r="AE2129" s="569"/>
      <c r="AF2129" s="569"/>
      <c r="AG2129" s="569"/>
      <c r="AH2129" s="569"/>
      <c r="AI2129" s="570" t="s">
        <v>2091</v>
      </c>
      <c r="AJ2129" s="570" t="s">
        <v>2091</v>
      </c>
      <c r="AK2129" s="565" t="s">
        <v>6046</v>
      </c>
      <c r="AL2129" s="565" t="s">
        <v>6044</v>
      </c>
    </row>
    <row r="2130" spans="1:38" ht="33">
      <c r="A2130" s="518" t="str">
        <f t="shared" si="33"/>
        <v xml:space="preserve">S02AA045-00002 Miscellaneous Steel Fabrication Work Shelter/Building Stainless Steel Ladder w/o Cage SUS 316L       </v>
      </c>
      <c r="B2130" s="565" t="s">
        <v>6047</v>
      </c>
      <c r="C2130" s="566"/>
      <c r="D2130" s="567" t="s">
        <v>5934</v>
      </c>
      <c r="E2130" s="568" t="s">
        <v>5935</v>
      </c>
      <c r="F2130" s="567" t="s">
        <v>2082</v>
      </c>
      <c r="G2130" s="568" t="s">
        <v>5855</v>
      </c>
      <c r="H2130" s="567" t="s">
        <v>2932</v>
      </c>
      <c r="I2130" s="568" t="s">
        <v>6045</v>
      </c>
      <c r="J2130" s="567" t="s">
        <v>2106</v>
      </c>
      <c r="K2130" s="568" t="s">
        <v>2989</v>
      </c>
      <c r="L2130" s="567" t="s">
        <v>1924</v>
      </c>
      <c r="M2130" s="568"/>
      <c r="Z2130" s="569"/>
      <c r="AA2130" s="569"/>
      <c r="AB2130" s="569"/>
      <c r="AC2130" s="569"/>
      <c r="AD2130" s="569"/>
      <c r="AE2130" s="569"/>
      <c r="AF2130" s="569"/>
      <c r="AG2130" s="569"/>
      <c r="AH2130" s="569"/>
      <c r="AI2130" s="570" t="s">
        <v>2091</v>
      </c>
      <c r="AJ2130" s="570" t="s">
        <v>2091</v>
      </c>
      <c r="AK2130" s="565" t="s">
        <v>6046</v>
      </c>
      <c r="AL2130" s="565" t="s">
        <v>6047</v>
      </c>
    </row>
    <row r="2131" spans="1:38" ht="33">
      <c r="A2131" s="518" t="str">
        <f t="shared" si="33"/>
        <v xml:space="preserve">S02AA045-00003 Miscellaneous Steel Fabrication Work Shelter/Building Stainless Steel Ladder w/o Cage SUS Duplex       </v>
      </c>
      <c r="B2131" s="565" t="s">
        <v>6048</v>
      </c>
      <c r="C2131" s="566"/>
      <c r="D2131" s="567" t="s">
        <v>5934</v>
      </c>
      <c r="E2131" s="568" t="s">
        <v>5935</v>
      </c>
      <c r="F2131" s="567" t="s">
        <v>2082</v>
      </c>
      <c r="G2131" s="568" t="s">
        <v>5855</v>
      </c>
      <c r="H2131" s="567" t="s">
        <v>2932</v>
      </c>
      <c r="I2131" s="568" t="s">
        <v>6045</v>
      </c>
      <c r="J2131" s="567" t="s">
        <v>2793</v>
      </c>
      <c r="K2131" s="568" t="s">
        <v>2992</v>
      </c>
      <c r="L2131" s="567" t="s">
        <v>1924</v>
      </c>
      <c r="M2131" s="568"/>
      <c r="Z2131" s="569"/>
      <c r="AA2131" s="569"/>
      <c r="AB2131" s="569"/>
      <c r="AC2131" s="569"/>
      <c r="AD2131" s="569"/>
      <c r="AE2131" s="569"/>
      <c r="AF2131" s="569"/>
      <c r="AG2131" s="569"/>
      <c r="AH2131" s="569"/>
      <c r="AI2131" s="570" t="s">
        <v>2091</v>
      </c>
      <c r="AJ2131" s="570" t="s">
        <v>2091</v>
      </c>
      <c r="AK2131" s="565" t="s">
        <v>6046</v>
      </c>
      <c r="AL2131" s="565" t="s">
        <v>6048</v>
      </c>
    </row>
    <row r="2132" spans="1:38">
      <c r="A2132" s="518" t="str">
        <f t="shared" si="33"/>
        <v xml:space="preserve">S02AA046-00001 Miscellaneous Steel Fabrication Work Shelter/Building FRP Ladder w/o Cage        </v>
      </c>
      <c r="B2132" s="565" t="s">
        <v>6049</v>
      </c>
      <c r="C2132" s="566"/>
      <c r="D2132" s="567" t="s">
        <v>5934</v>
      </c>
      <c r="E2132" s="568" t="s">
        <v>5935</v>
      </c>
      <c r="F2132" s="567" t="s">
        <v>2082</v>
      </c>
      <c r="G2132" s="568" t="s">
        <v>5855</v>
      </c>
      <c r="H2132" s="567" t="s">
        <v>2940</v>
      </c>
      <c r="I2132" s="568" t="s">
        <v>6050</v>
      </c>
      <c r="J2132" s="567" t="s">
        <v>1924</v>
      </c>
      <c r="K2132" s="568"/>
      <c r="L2132" s="567" t="s">
        <v>1924</v>
      </c>
      <c r="M2132" s="568"/>
      <c r="Z2132" s="569"/>
      <c r="AA2132" s="569"/>
      <c r="AB2132" s="569"/>
      <c r="AC2132" s="569"/>
      <c r="AD2132" s="569"/>
      <c r="AE2132" s="569"/>
      <c r="AF2132" s="569"/>
      <c r="AG2132" s="569"/>
      <c r="AH2132" s="569"/>
      <c r="AI2132" s="570" t="s">
        <v>2091</v>
      </c>
      <c r="AJ2132" s="570" t="s">
        <v>2091</v>
      </c>
      <c r="AK2132" s="565" t="s">
        <v>6051</v>
      </c>
      <c r="AL2132" s="565" t="s">
        <v>6049</v>
      </c>
    </row>
    <row r="2133" spans="1:38">
      <c r="A2133" s="518" t="str">
        <f t="shared" si="33"/>
        <v xml:space="preserve">S03AA007-00001 Main Steel Structure Erection Work Shelter/Building Girth &amp; Purlin        </v>
      </c>
      <c r="B2133" s="559" t="s">
        <v>6052</v>
      </c>
      <c r="C2133" s="560"/>
      <c r="D2133" s="561" t="s">
        <v>6053</v>
      </c>
      <c r="E2133" s="562" t="s">
        <v>6054</v>
      </c>
      <c r="F2133" s="561" t="s">
        <v>2082</v>
      </c>
      <c r="G2133" s="562" t="s">
        <v>5855</v>
      </c>
      <c r="H2133" s="561" t="s">
        <v>2026</v>
      </c>
      <c r="I2133" s="562" t="s">
        <v>5874</v>
      </c>
      <c r="J2133" s="561" t="s">
        <v>1924</v>
      </c>
      <c r="K2133" s="562"/>
      <c r="L2133" s="561" t="s">
        <v>1924</v>
      </c>
      <c r="M2133" s="562"/>
      <c r="Z2133" s="563"/>
      <c r="AA2133" s="563"/>
      <c r="AB2133" s="563"/>
      <c r="AC2133" s="563"/>
      <c r="AD2133" s="563" t="s">
        <v>5775</v>
      </c>
      <c r="AE2133" s="563"/>
      <c r="AF2133" s="563"/>
      <c r="AG2133" s="563"/>
      <c r="AH2133" s="563"/>
      <c r="AI2133" s="564" t="s">
        <v>2877</v>
      </c>
      <c r="AJ2133" s="564" t="s">
        <v>2877</v>
      </c>
      <c r="AK2133" s="559" t="s">
        <v>6055</v>
      </c>
      <c r="AL2133" s="559" t="s">
        <v>6052</v>
      </c>
    </row>
    <row r="2134" spans="1:38">
      <c r="A2134" s="518" t="str">
        <f t="shared" si="33"/>
        <v xml:space="preserve">S03AA008-00001 Main Steel Structure Erection Work Shelter/Building P.E.B. (Pre-Engineered Building)        </v>
      </c>
      <c r="B2134" s="559" t="s">
        <v>6056</v>
      </c>
      <c r="C2134" s="560"/>
      <c r="D2134" s="561" t="s">
        <v>6053</v>
      </c>
      <c r="E2134" s="562" t="s">
        <v>6054</v>
      </c>
      <c r="F2134" s="561" t="s">
        <v>2082</v>
      </c>
      <c r="G2134" s="562" t="s">
        <v>5855</v>
      </c>
      <c r="H2134" s="561" t="s">
        <v>2030</v>
      </c>
      <c r="I2134" s="562" t="s">
        <v>5877</v>
      </c>
      <c r="J2134" s="561" t="s">
        <v>1924</v>
      </c>
      <c r="K2134" s="562"/>
      <c r="L2134" s="561" t="s">
        <v>1924</v>
      </c>
      <c r="M2134" s="562"/>
      <c r="Z2134" s="563"/>
      <c r="AA2134" s="563"/>
      <c r="AB2134" s="563"/>
      <c r="AC2134" s="563"/>
      <c r="AD2134" s="563" t="s">
        <v>5775</v>
      </c>
      <c r="AE2134" s="563"/>
      <c r="AF2134" s="563"/>
      <c r="AG2134" s="563"/>
      <c r="AH2134" s="563"/>
      <c r="AI2134" s="564" t="s">
        <v>2877</v>
      </c>
      <c r="AJ2134" s="564" t="s">
        <v>2877</v>
      </c>
      <c r="AK2134" s="559" t="s">
        <v>6057</v>
      </c>
      <c r="AL2134" s="559" t="s">
        <v>6056</v>
      </c>
    </row>
    <row r="2135" spans="1:38">
      <c r="A2135" s="518" t="str">
        <f t="shared" si="33"/>
        <v xml:space="preserve">S03AA027-00001 Main Steel Structure Erection Work Shelter/Building Heavy Steel (Weight≥90KG/M)        </v>
      </c>
      <c r="B2135" s="571" t="s">
        <v>6058</v>
      </c>
      <c r="C2135" s="572"/>
      <c r="D2135" s="573" t="s">
        <v>6053</v>
      </c>
      <c r="E2135" s="574" t="s">
        <v>6054</v>
      </c>
      <c r="F2135" s="573" t="s">
        <v>2082</v>
      </c>
      <c r="G2135" s="574" t="s">
        <v>5855</v>
      </c>
      <c r="H2135" s="573" t="s">
        <v>2644</v>
      </c>
      <c r="I2135" s="574" t="s">
        <v>6059</v>
      </c>
      <c r="J2135" s="573" t="s">
        <v>1924</v>
      </c>
      <c r="K2135" s="574"/>
      <c r="L2135" s="573" t="s">
        <v>1924</v>
      </c>
      <c r="M2135" s="574"/>
      <c r="Z2135" s="575"/>
      <c r="AA2135" s="575"/>
      <c r="AB2135" s="575"/>
      <c r="AC2135" s="575"/>
      <c r="AD2135" s="575" t="s">
        <v>5775</v>
      </c>
      <c r="AE2135" s="575"/>
      <c r="AF2135" s="575"/>
      <c r="AG2135" s="575"/>
      <c r="AH2135" s="575"/>
      <c r="AI2135" s="576" t="s">
        <v>2877</v>
      </c>
      <c r="AJ2135" s="576" t="s">
        <v>2877</v>
      </c>
      <c r="AK2135" s="571" t="s">
        <v>6060</v>
      </c>
      <c r="AL2135" s="571" t="s">
        <v>6058</v>
      </c>
    </row>
    <row r="2136" spans="1:38" ht="33">
      <c r="A2136" s="518" t="str">
        <f t="shared" si="33"/>
        <v xml:space="preserve">S03AA028-00001 Main Steel Structure Erection Work Shelter/Building Medium Steel (90KG/M&gt;Weight≥30KG/M)        </v>
      </c>
      <c r="B2136" s="571" t="s">
        <v>6061</v>
      </c>
      <c r="C2136" s="572"/>
      <c r="D2136" s="573" t="s">
        <v>6053</v>
      </c>
      <c r="E2136" s="574" t="s">
        <v>6054</v>
      </c>
      <c r="F2136" s="573" t="s">
        <v>2082</v>
      </c>
      <c r="G2136" s="574" t="s">
        <v>5855</v>
      </c>
      <c r="H2136" s="573" t="s">
        <v>2648</v>
      </c>
      <c r="I2136" s="574" t="s">
        <v>6062</v>
      </c>
      <c r="J2136" s="573" t="s">
        <v>1924</v>
      </c>
      <c r="K2136" s="574"/>
      <c r="L2136" s="573" t="s">
        <v>1924</v>
      </c>
      <c r="M2136" s="574"/>
      <c r="Z2136" s="575"/>
      <c r="AA2136" s="575"/>
      <c r="AB2136" s="575"/>
      <c r="AC2136" s="575"/>
      <c r="AD2136" s="575" t="s">
        <v>5775</v>
      </c>
      <c r="AE2136" s="575"/>
      <c r="AF2136" s="575"/>
      <c r="AG2136" s="575"/>
      <c r="AH2136" s="575"/>
      <c r="AI2136" s="576" t="s">
        <v>2877</v>
      </c>
      <c r="AJ2136" s="576" t="s">
        <v>2877</v>
      </c>
      <c r="AK2136" s="571" t="s">
        <v>6063</v>
      </c>
      <c r="AL2136" s="571" t="s">
        <v>6061</v>
      </c>
    </row>
    <row r="2137" spans="1:38">
      <c r="A2137" s="518" t="str">
        <f t="shared" si="33"/>
        <v xml:space="preserve">S03AA029-00001 Main Steel Structure Erection Work Shelter/Building Light Steel (30KG/M&gt;Weight)        </v>
      </c>
      <c r="B2137" s="571" t="s">
        <v>6064</v>
      </c>
      <c r="C2137" s="572"/>
      <c r="D2137" s="573" t="s">
        <v>6053</v>
      </c>
      <c r="E2137" s="574" t="s">
        <v>6054</v>
      </c>
      <c r="F2137" s="573" t="s">
        <v>2082</v>
      </c>
      <c r="G2137" s="574" t="s">
        <v>5855</v>
      </c>
      <c r="H2137" s="573" t="s">
        <v>2655</v>
      </c>
      <c r="I2137" s="574" t="s">
        <v>6065</v>
      </c>
      <c r="J2137" s="573" t="s">
        <v>1924</v>
      </c>
      <c r="K2137" s="574"/>
      <c r="L2137" s="573" t="s">
        <v>1924</v>
      </c>
      <c r="M2137" s="574"/>
      <c r="Z2137" s="575"/>
      <c r="AA2137" s="575"/>
      <c r="AB2137" s="575"/>
      <c r="AC2137" s="575"/>
      <c r="AD2137" s="575" t="s">
        <v>5775</v>
      </c>
      <c r="AE2137" s="575"/>
      <c r="AF2137" s="575"/>
      <c r="AG2137" s="575"/>
      <c r="AH2137" s="575"/>
      <c r="AI2137" s="576" t="s">
        <v>2877</v>
      </c>
      <c r="AJ2137" s="576" t="s">
        <v>2877</v>
      </c>
      <c r="AK2137" s="571" t="s">
        <v>6066</v>
      </c>
      <c r="AL2137" s="571" t="s">
        <v>6064</v>
      </c>
    </row>
    <row r="2138" spans="1:38">
      <c r="A2138" s="518" t="str">
        <f t="shared" si="33"/>
        <v xml:space="preserve">S03AA030-00001 Main Steel Structure Erection Work Shelter/Building Non-Shrink Grouting        </v>
      </c>
      <c r="B2138" s="559" t="s">
        <v>6067</v>
      </c>
      <c r="C2138" s="560"/>
      <c r="D2138" s="561" t="s">
        <v>6053</v>
      </c>
      <c r="E2138" s="562" t="s">
        <v>6054</v>
      </c>
      <c r="F2138" s="561" t="s">
        <v>2082</v>
      </c>
      <c r="G2138" s="562" t="s">
        <v>5855</v>
      </c>
      <c r="H2138" s="561" t="s">
        <v>2730</v>
      </c>
      <c r="I2138" s="562" t="s">
        <v>6068</v>
      </c>
      <c r="J2138" s="561" t="s">
        <v>1924</v>
      </c>
      <c r="K2138" s="562"/>
      <c r="L2138" s="561" t="s">
        <v>1924</v>
      </c>
      <c r="M2138" s="562"/>
      <c r="Z2138" s="563"/>
      <c r="AA2138" s="563"/>
      <c r="AB2138" s="563"/>
      <c r="AC2138" s="563"/>
      <c r="AD2138" s="563" t="s">
        <v>5775</v>
      </c>
      <c r="AE2138" s="563"/>
      <c r="AF2138" s="563" t="s">
        <v>1029</v>
      </c>
      <c r="AG2138" s="563"/>
      <c r="AH2138" s="563"/>
      <c r="AI2138" s="564" t="s">
        <v>1926</v>
      </c>
      <c r="AJ2138" s="564" t="s">
        <v>1926</v>
      </c>
      <c r="AK2138" s="559" t="s">
        <v>6069</v>
      </c>
      <c r="AL2138" s="559" t="s">
        <v>6067</v>
      </c>
    </row>
    <row r="2139" spans="1:38">
      <c r="A2139" s="518" t="str">
        <f t="shared" si="33"/>
        <v xml:space="preserve">S03AA031-00001 Main Steel Structure Erection Work Shelter/Building Epoxy Grouting        </v>
      </c>
      <c r="B2139" s="559" t="s">
        <v>6070</v>
      </c>
      <c r="C2139" s="560"/>
      <c r="D2139" s="561" t="s">
        <v>6053</v>
      </c>
      <c r="E2139" s="562" t="s">
        <v>6054</v>
      </c>
      <c r="F2139" s="561" t="s">
        <v>2082</v>
      </c>
      <c r="G2139" s="562" t="s">
        <v>5855</v>
      </c>
      <c r="H2139" s="561" t="s">
        <v>2742</v>
      </c>
      <c r="I2139" s="562" t="s">
        <v>6071</v>
      </c>
      <c r="J2139" s="561" t="s">
        <v>1924</v>
      </c>
      <c r="K2139" s="562"/>
      <c r="L2139" s="561" t="s">
        <v>1924</v>
      </c>
      <c r="M2139" s="562"/>
      <c r="Z2139" s="563"/>
      <c r="AA2139" s="563"/>
      <c r="AB2139" s="563"/>
      <c r="AC2139" s="563"/>
      <c r="AD2139" s="563" t="s">
        <v>5775</v>
      </c>
      <c r="AE2139" s="563"/>
      <c r="AF2139" s="563" t="s">
        <v>1029</v>
      </c>
      <c r="AG2139" s="563"/>
      <c r="AH2139" s="563"/>
      <c r="AI2139" s="564" t="s">
        <v>1926</v>
      </c>
      <c r="AJ2139" s="564" t="s">
        <v>1926</v>
      </c>
      <c r="AK2139" s="559" t="s">
        <v>6072</v>
      </c>
      <c r="AL2139" s="559" t="s">
        <v>6070</v>
      </c>
    </row>
    <row r="2140" spans="1:38">
      <c r="A2140" s="518" t="str">
        <f t="shared" si="33"/>
        <v xml:space="preserve">S03AA081-00001 Main Steel Structure Erection Work Shelter/Building Extra Heavy Steel        </v>
      </c>
      <c r="B2140" s="565" t="s">
        <v>6073</v>
      </c>
      <c r="C2140" s="566"/>
      <c r="D2140" s="567" t="s">
        <v>6053</v>
      </c>
      <c r="E2140" s="568" t="s">
        <v>6054</v>
      </c>
      <c r="F2140" s="567" t="s">
        <v>2082</v>
      </c>
      <c r="G2140" s="568" t="s">
        <v>5855</v>
      </c>
      <c r="H2140" s="567" t="s">
        <v>3712</v>
      </c>
      <c r="I2140" s="568" t="s">
        <v>6074</v>
      </c>
      <c r="J2140" s="567" t="s">
        <v>1924</v>
      </c>
      <c r="K2140" s="568"/>
      <c r="L2140" s="567" t="s">
        <v>1924</v>
      </c>
      <c r="M2140" s="568"/>
      <c r="Z2140" s="569"/>
      <c r="AA2140" s="569"/>
      <c r="AB2140" s="569"/>
      <c r="AC2140" s="569"/>
      <c r="AD2140" s="569" t="s">
        <v>5775</v>
      </c>
      <c r="AE2140" s="569"/>
      <c r="AF2140" s="569"/>
      <c r="AG2140" s="569"/>
      <c r="AH2140" s="569"/>
      <c r="AI2140" s="570" t="s">
        <v>2877</v>
      </c>
      <c r="AJ2140" s="570" t="s">
        <v>2877</v>
      </c>
      <c r="AK2140" s="565" t="s">
        <v>6075</v>
      </c>
      <c r="AL2140" s="565" t="s">
        <v>6073</v>
      </c>
    </row>
    <row r="2141" spans="1:38">
      <c r="A2141" s="518" t="str">
        <f t="shared" si="33"/>
        <v xml:space="preserve">S03AA082-00001 Main Steel Structure Erection Work Shelter/Building Heavy Steel        </v>
      </c>
      <c r="B2141" s="565" t="s">
        <v>6076</v>
      </c>
      <c r="C2141" s="566"/>
      <c r="D2141" s="567" t="s">
        <v>6053</v>
      </c>
      <c r="E2141" s="568" t="s">
        <v>6054</v>
      </c>
      <c r="F2141" s="567" t="s">
        <v>2082</v>
      </c>
      <c r="G2141" s="568" t="s">
        <v>5855</v>
      </c>
      <c r="H2141" s="567" t="s">
        <v>3738</v>
      </c>
      <c r="I2141" s="568" t="s">
        <v>6077</v>
      </c>
      <c r="J2141" s="567" t="s">
        <v>1924</v>
      </c>
      <c r="K2141" s="568"/>
      <c r="L2141" s="567" t="s">
        <v>1924</v>
      </c>
      <c r="M2141" s="568"/>
      <c r="Z2141" s="569"/>
      <c r="AA2141" s="569"/>
      <c r="AB2141" s="569"/>
      <c r="AC2141" s="569"/>
      <c r="AD2141" s="569" t="s">
        <v>5775</v>
      </c>
      <c r="AE2141" s="569"/>
      <c r="AF2141" s="569"/>
      <c r="AG2141" s="569"/>
      <c r="AH2141" s="569"/>
      <c r="AI2141" s="570" t="s">
        <v>2877</v>
      </c>
      <c r="AJ2141" s="570" t="s">
        <v>2877</v>
      </c>
      <c r="AK2141" s="565" t="s">
        <v>6078</v>
      </c>
      <c r="AL2141" s="565" t="s">
        <v>6076</v>
      </c>
    </row>
    <row r="2142" spans="1:38">
      <c r="A2142" s="518" t="str">
        <f t="shared" si="33"/>
        <v xml:space="preserve">S03AA083-00001 Main Steel Structure Erection Work Shelter/Building Medium Steel        </v>
      </c>
      <c r="B2142" s="565" t="s">
        <v>6079</v>
      </c>
      <c r="C2142" s="566"/>
      <c r="D2142" s="567" t="s">
        <v>6053</v>
      </c>
      <c r="E2142" s="568" t="s">
        <v>6054</v>
      </c>
      <c r="F2142" s="567" t="s">
        <v>2082</v>
      </c>
      <c r="G2142" s="568" t="s">
        <v>5855</v>
      </c>
      <c r="H2142" s="567" t="s">
        <v>3765</v>
      </c>
      <c r="I2142" s="568" t="s">
        <v>6080</v>
      </c>
      <c r="J2142" s="567" t="s">
        <v>1924</v>
      </c>
      <c r="K2142" s="568"/>
      <c r="L2142" s="567" t="s">
        <v>1924</v>
      </c>
      <c r="M2142" s="568"/>
      <c r="Z2142" s="569"/>
      <c r="AA2142" s="569"/>
      <c r="AB2142" s="569"/>
      <c r="AC2142" s="569"/>
      <c r="AD2142" s="569" t="s">
        <v>5775</v>
      </c>
      <c r="AE2142" s="569"/>
      <c r="AF2142" s="569"/>
      <c r="AG2142" s="569"/>
      <c r="AH2142" s="569"/>
      <c r="AI2142" s="570" t="s">
        <v>2877</v>
      </c>
      <c r="AJ2142" s="570" t="s">
        <v>2877</v>
      </c>
      <c r="AK2142" s="565" t="s">
        <v>6081</v>
      </c>
      <c r="AL2142" s="565" t="s">
        <v>6079</v>
      </c>
    </row>
    <row r="2143" spans="1:38">
      <c r="A2143" s="518" t="str">
        <f t="shared" si="33"/>
        <v xml:space="preserve">S03AA084-00001 Main Steel Structure Erection Work Shelter/Building Light Steel        </v>
      </c>
      <c r="B2143" s="565" t="s">
        <v>6082</v>
      </c>
      <c r="C2143" s="566"/>
      <c r="D2143" s="567" t="s">
        <v>6053</v>
      </c>
      <c r="E2143" s="568" t="s">
        <v>6054</v>
      </c>
      <c r="F2143" s="567" t="s">
        <v>2082</v>
      </c>
      <c r="G2143" s="568" t="s">
        <v>5855</v>
      </c>
      <c r="H2143" s="567" t="s">
        <v>3794</v>
      </c>
      <c r="I2143" s="568" t="s">
        <v>6083</v>
      </c>
      <c r="J2143" s="567" t="s">
        <v>1924</v>
      </c>
      <c r="K2143" s="568"/>
      <c r="L2143" s="567" t="s">
        <v>1924</v>
      </c>
      <c r="M2143" s="568"/>
      <c r="Z2143" s="569"/>
      <c r="AA2143" s="569"/>
      <c r="AB2143" s="569"/>
      <c r="AC2143" s="569"/>
      <c r="AD2143" s="569" t="s">
        <v>5775</v>
      </c>
      <c r="AE2143" s="569"/>
      <c r="AF2143" s="569"/>
      <c r="AG2143" s="569"/>
      <c r="AH2143" s="569"/>
      <c r="AI2143" s="570" t="s">
        <v>2877</v>
      </c>
      <c r="AJ2143" s="570" t="s">
        <v>2877</v>
      </c>
      <c r="AK2143" s="565" t="s">
        <v>6084</v>
      </c>
      <c r="AL2143" s="565" t="s">
        <v>6082</v>
      </c>
    </row>
    <row r="2144" spans="1:38">
      <c r="A2144" s="518" t="str">
        <f t="shared" si="33"/>
        <v xml:space="preserve">S03AA085-00001 Main Steel Structure Erection Work Shelter/Building Extra Light Steel        </v>
      </c>
      <c r="B2144" s="565" t="s">
        <v>6085</v>
      </c>
      <c r="C2144" s="566"/>
      <c r="D2144" s="567" t="s">
        <v>6053</v>
      </c>
      <c r="E2144" s="568" t="s">
        <v>6054</v>
      </c>
      <c r="F2144" s="567" t="s">
        <v>2082</v>
      </c>
      <c r="G2144" s="568" t="s">
        <v>5855</v>
      </c>
      <c r="H2144" s="567" t="s">
        <v>3831</v>
      </c>
      <c r="I2144" s="568" t="s">
        <v>6086</v>
      </c>
      <c r="J2144" s="567" t="s">
        <v>1924</v>
      </c>
      <c r="K2144" s="568"/>
      <c r="L2144" s="567" t="s">
        <v>1924</v>
      </c>
      <c r="M2144" s="568"/>
      <c r="Z2144" s="569"/>
      <c r="AA2144" s="569"/>
      <c r="AB2144" s="569"/>
      <c r="AC2144" s="569"/>
      <c r="AD2144" s="569" t="s">
        <v>5775</v>
      </c>
      <c r="AE2144" s="569"/>
      <c r="AF2144" s="569"/>
      <c r="AG2144" s="569"/>
      <c r="AH2144" s="569"/>
      <c r="AI2144" s="570" t="s">
        <v>2877</v>
      </c>
      <c r="AJ2144" s="570" t="s">
        <v>2877</v>
      </c>
      <c r="AK2144" s="565" t="s">
        <v>6087</v>
      </c>
      <c r="AL2144" s="565" t="s">
        <v>6085</v>
      </c>
    </row>
    <row r="2145" spans="1:38">
      <c r="A2145" s="518" t="str">
        <f t="shared" si="33"/>
        <v xml:space="preserve">S04AA017-00001 Miscellaneous Steel Erection Work Shelter/Building Checkered/Flooring Plate        </v>
      </c>
      <c r="B2145" s="559" t="s">
        <v>6088</v>
      </c>
      <c r="C2145" s="560"/>
      <c r="D2145" s="561" t="s">
        <v>6089</v>
      </c>
      <c r="E2145" s="562" t="s">
        <v>6090</v>
      </c>
      <c r="F2145" s="561" t="s">
        <v>2082</v>
      </c>
      <c r="G2145" s="562" t="s">
        <v>5855</v>
      </c>
      <c r="H2145" s="561" t="s">
        <v>2259</v>
      </c>
      <c r="I2145" s="562" t="s">
        <v>5936</v>
      </c>
      <c r="J2145" s="561" t="s">
        <v>1924</v>
      </c>
      <c r="K2145" s="562"/>
      <c r="L2145" s="561" t="s">
        <v>1924</v>
      </c>
      <c r="M2145" s="562"/>
      <c r="Z2145" s="563"/>
      <c r="AA2145" s="563"/>
      <c r="AB2145" s="563"/>
      <c r="AC2145" s="563"/>
      <c r="AD2145" s="582" t="s">
        <v>5775</v>
      </c>
      <c r="AE2145" s="563"/>
      <c r="AF2145" s="582" t="s">
        <v>1029</v>
      </c>
      <c r="AG2145" s="563"/>
      <c r="AH2145" s="563"/>
      <c r="AI2145" s="564" t="s">
        <v>2054</v>
      </c>
      <c r="AJ2145" s="564" t="s">
        <v>2054</v>
      </c>
      <c r="AK2145" s="559" t="s">
        <v>6091</v>
      </c>
      <c r="AL2145" s="559" t="s">
        <v>6088</v>
      </c>
    </row>
    <row r="2146" spans="1:38">
      <c r="A2146" s="518" t="str">
        <f t="shared" si="33"/>
        <v xml:space="preserve">S04AA018-00001 Miscellaneous Steel Erection Work Shelter/Building Grating        </v>
      </c>
      <c r="B2146" s="571" t="s">
        <v>6092</v>
      </c>
      <c r="C2146" s="572"/>
      <c r="D2146" s="573" t="s">
        <v>6089</v>
      </c>
      <c r="E2146" s="574" t="s">
        <v>6090</v>
      </c>
      <c r="F2146" s="573" t="s">
        <v>2082</v>
      </c>
      <c r="G2146" s="574" t="s">
        <v>5855</v>
      </c>
      <c r="H2146" s="573" t="s">
        <v>2309</v>
      </c>
      <c r="I2146" s="574" t="s">
        <v>5949</v>
      </c>
      <c r="J2146" s="573" t="s">
        <v>1924</v>
      </c>
      <c r="K2146" s="574"/>
      <c r="L2146" s="573" t="s">
        <v>1924</v>
      </c>
      <c r="M2146" s="574"/>
      <c r="Z2146" s="575"/>
      <c r="AA2146" s="575"/>
      <c r="AB2146" s="575"/>
      <c r="AC2146" s="575"/>
      <c r="AD2146" s="575" t="s">
        <v>5775</v>
      </c>
      <c r="AE2146" s="575"/>
      <c r="AF2146" s="575" t="s">
        <v>1029</v>
      </c>
      <c r="AG2146" s="575"/>
      <c r="AH2146" s="575"/>
      <c r="AI2146" s="576" t="s">
        <v>2054</v>
      </c>
      <c r="AJ2146" s="576" t="s">
        <v>2054</v>
      </c>
      <c r="AK2146" s="571" t="s">
        <v>6093</v>
      </c>
      <c r="AL2146" s="571" t="s">
        <v>6092</v>
      </c>
    </row>
    <row r="2147" spans="1:38">
      <c r="A2147" s="518" t="str">
        <f t="shared" si="33"/>
        <v xml:space="preserve">S04AA018-00002 Miscellaneous Steel Erection Work Shelter/Building Grating Hot-Dip Galvanized Steel, (I=25)       </v>
      </c>
      <c r="B2147" s="565" t="s">
        <v>6094</v>
      </c>
      <c r="C2147" s="566"/>
      <c r="D2147" s="567" t="s">
        <v>6089</v>
      </c>
      <c r="E2147" s="568" t="s">
        <v>6090</v>
      </c>
      <c r="F2147" s="567" t="s">
        <v>2082</v>
      </c>
      <c r="G2147" s="568" t="s">
        <v>5855</v>
      </c>
      <c r="H2147" s="567" t="s">
        <v>2309</v>
      </c>
      <c r="I2147" s="568" t="s">
        <v>5949</v>
      </c>
      <c r="J2147" s="567" t="s">
        <v>2086</v>
      </c>
      <c r="K2147" s="568" t="s">
        <v>5952</v>
      </c>
      <c r="L2147" s="567" t="s">
        <v>1924</v>
      </c>
      <c r="M2147" s="568"/>
      <c r="Z2147" s="569"/>
      <c r="AA2147" s="569"/>
      <c r="AB2147" s="569"/>
      <c r="AC2147" s="569"/>
      <c r="AD2147" s="569"/>
      <c r="AE2147" s="569"/>
      <c r="AF2147" s="569"/>
      <c r="AG2147" s="569"/>
      <c r="AH2147" s="569"/>
      <c r="AI2147" s="570" t="s">
        <v>2054</v>
      </c>
      <c r="AJ2147" s="570" t="s">
        <v>2054</v>
      </c>
      <c r="AK2147" s="565" t="s">
        <v>6093</v>
      </c>
      <c r="AL2147" s="565" t="s">
        <v>6094</v>
      </c>
    </row>
    <row r="2148" spans="1:38">
      <c r="A2148" s="518" t="str">
        <f t="shared" si="33"/>
        <v xml:space="preserve">S04AA018-00003 Miscellaneous Steel Erection Work Shelter/Building Grating Hot-Dip Galvanized Steel, (I=32)       </v>
      </c>
      <c r="B2148" s="565" t="s">
        <v>6095</v>
      </c>
      <c r="C2148" s="566"/>
      <c r="D2148" s="567" t="s">
        <v>6089</v>
      </c>
      <c r="E2148" s="568" t="s">
        <v>6090</v>
      </c>
      <c r="F2148" s="567" t="s">
        <v>2082</v>
      </c>
      <c r="G2148" s="568" t="s">
        <v>5855</v>
      </c>
      <c r="H2148" s="567" t="s">
        <v>2309</v>
      </c>
      <c r="I2148" s="568" t="s">
        <v>5949</v>
      </c>
      <c r="J2148" s="567" t="s">
        <v>2094</v>
      </c>
      <c r="K2148" s="568" t="s">
        <v>5954</v>
      </c>
      <c r="L2148" s="567" t="s">
        <v>1924</v>
      </c>
      <c r="M2148" s="568"/>
      <c r="Z2148" s="569"/>
      <c r="AA2148" s="569"/>
      <c r="AB2148" s="569"/>
      <c r="AC2148" s="569"/>
      <c r="AD2148" s="569"/>
      <c r="AE2148" s="569"/>
      <c r="AF2148" s="569"/>
      <c r="AG2148" s="569"/>
      <c r="AH2148" s="569"/>
      <c r="AI2148" s="570" t="s">
        <v>2054</v>
      </c>
      <c r="AJ2148" s="570" t="s">
        <v>2054</v>
      </c>
      <c r="AK2148" s="565" t="s">
        <v>6093</v>
      </c>
      <c r="AL2148" s="565" t="s">
        <v>6095</v>
      </c>
    </row>
    <row r="2149" spans="1:38">
      <c r="A2149" s="518" t="str">
        <f t="shared" si="33"/>
        <v xml:space="preserve">S04AA018-00004 Miscellaneous Steel Erection Work Shelter/Building Grating Hot-Dip Galvanized Steel, (I=50)       </v>
      </c>
      <c r="B2149" s="565" t="s">
        <v>6096</v>
      </c>
      <c r="C2149" s="566"/>
      <c r="D2149" s="567" t="s">
        <v>6089</v>
      </c>
      <c r="E2149" s="568" t="s">
        <v>6090</v>
      </c>
      <c r="F2149" s="567" t="s">
        <v>2082</v>
      </c>
      <c r="G2149" s="568" t="s">
        <v>5855</v>
      </c>
      <c r="H2149" s="567" t="s">
        <v>2309</v>
      </c>
      <c r="I2149" s="568" t="s">
        <v>5949</v>
      </c>
      <c r="J2149" s="567" t="s">
        <v>2097</v>
      </c>
      <c r="K2149" s="568" t="s">
        <v>5956</v>
      </c>
      <c r="L2149" s="567" t="s">
        <v>1924</v>
      </c>
      <c r="M2149" s="568"/>
      <c r="Z2149" s="569"/>
      <c r="AA2149" s="569"/>
      <c r="AB2149" s="569"/>
      <c r="AC2149" s="569"/>
      <c r="AD2149" s="569"/>
      <c r="AE2149" s="569"/>
      <c r="AF2149" s="569"/>
      <c r="AG2149" s="569"/>
      <c r="AH2149" s="569"/>
      <c r="AI2149" s="570" t="s">
        <v>2054</v>
      </c>
      <c r="AJ2149" s="570" t="s">
        <v>2054</v>
      </c>
      <c r="AK2149" s="565" t="s">
        <v>6093</v>
      </c>
      <c r="AL2149" s="565" t="s">
        <v>6096</v>
      </c>
    </row>
    <row r="2150" spans="1:38">
      <c r="A2150" s="518" t="str">
        <f t="shared" si="33"/>
        <v xml:space="preserve">S04AA018-00005 Miscellaneous Steel Erection Work Shelter/Building Grating Hot-Dip Galvanized Steel, (I=75)       </v>
      </c>
      <c r="B2150" s="565" t="s">
        <v>6097</v>
      </c>
      <c r="C2150" s="566"/>
      <c r="D2150" s="567" t="s">
        <v>6089</v>
      </c>
      <c r="E2150" s="568" t="s">
        <v>6090</v>
      </c>
      <c r="F2150" s="567" t="s">
        <v>2082</v>
      </c>
      <c r="G2150" s="568" t="s">
        <v>5855</v>
      </c>
      <c r="H2150" s="567" t="s">
        <v>2309</v>
      </c>
      <c r="I2150" s="568" t="s">
        <v>5949</v>
      </c>
      <c r="J2150" s="567" t="s">
        <v>2100</v>
      </c>
      <c r="K2150" s="568" t="s">
        <v>5958</v>
      </c>
      <c r="L2150" s="567" t="s">
        <v>1924</v>
      </c>
      <c r="M2150" s="568"/>
      <c r="Z2150" s="569"/>
      <c r="AA2150" s="569"/>
      <c r="AB2150" s="569"/>
      <c r="AC2150" s="569"/>
      <c r="AD2150" s="569"/>
      <c r="AE2150" s="569"/>
      <c r="AF2150" s="569"/>
      <c r="AG2150" s="569"/>
      <c r="AH2150" s="569"/>
      <c r="AI2150" s="570" t="s">
        <v>2054</v>
      </c>
      <c r="AJ2150" s="570" t="s">
        <v>2054</v>
      </c>
      <c r="AK2150" s="565" t="s">
        <v>6093</v>
      </c>
      <c r="AL2150" s="565" t="s">
        <v>6097</v>
      </c>
    </row>
    <row r="2151" spans="1:38">
      <c r="A2151" s="518" t="str">
        <f t="shared" si="33"/>
        <v xml:space="preserve">S04AA019-00001 Miscellaneous Steel Erection Work Shelter/Building Steel Stairs        </v>
      </c>
      <c r="B2151" s="559" t="s">
        <v>6098</v>
      </c>
      <c r="C2151" s="560"/>
      <c r="D2151" s="561" t="s">
        <v>6089</v>
      </c>
      <c r="E2151" s="562" t="s">
        <v>6090</v>
      </c>
      <c r="F2151" s="561" t="s">
        <v>2082</v>
      </c>
      <c r="G2151" s="562" t="s">
        <v>5855</v>
      </c>
      <c r="H2151" s="561" t="s">
        <v>2359</v>
      </c>
      <c r="I2151" s="562" t="s">
        <v>5960</v>
      </c>
      <c r="J2151" s="561" t="s">
        <v>1924</v>
      </c>
      <c r="K2151" s="562"/>
      <c r="L2151" s="561" t="s">
        <v>1924</v>
      </c>
      <c r="M2151" s="562"/>
      <c r="Z2151" s="563"/>
      <c r="AA2151" s="563"/>
      <c r="AB2151" s="563"/>
      <c r="AC2151" s="563"/>
      <c r="AD2151" s="582" t="s">
        <v>5775</v>
      </c>
      <c r="AE2151" s="583"/>
      <c r="AF2151" s="583"/>
      <c r="AG2151" s="583"/>
      <c r="AH2151" s="563"/>
      <c r="AI2151" s="564" t="s">
        <v>2091</v>
      </c>
      <c r="AJ2151" s="564" t="s">
        <v>2091</v>
      </c>
      <c r="AK2151" s="559" t="s">
        <v>6099</v>
      </c>
      <c r="AL2151" s="559" t="s">
        <v>6098</v>
      </c>
    </row>
    <row r="2152" spans="1:38">
      <c r="A2152" s="518" t="str">
        <f t="shared" si="33"/>
        <v xml:space="preserve">S04AA020-00001 Miscellaneous Steel Erection Work Shelter/Building Steel Handrails        </v>
      </c>
      <c r="B2152" s="559" t="s">
        <v>6100</v>
      </c>
      <c r="C2152" s="560"/>
      <c r="D2152" s="561" t="s">
        <v>6089</v>
      </c>
      <c r="E2152" s="562" t="s">
        <v>6090</v>
      </c>
      <c r="F2152" s="561" t="s">
        <v>2082</v>
      </c>
      <c r="G2152" s="562" t="s">
        <v>5855</v>
      </c>
      <c r="H2152" s="561" t="s">
        <v>2409</v>
      </c>
      <c r="I2152" s="562" t="s">
        <v>5965</v>
      </c>
      <c r="J2152" s="561" t="s">
        <v>1924</v>
      </c>
      <c r="K2152" s="562"/>
      <c r="L2152" s="561" t="s">
        <v>1924</v>
      </c>
      <c r="M2152" s="562"/>
      <c r="Z2152" s="563"/>
      <c r="AA2152" s="563"/>
      <c r="AB2152" s="563"/>
      <c r="AC2152" s="563"/>
      <c r="AD2152" s="582" t="s">
        <v>5775</v>
      </c>
      <c r="AE2152" s="583"/>
      <c r="AF2152" s="583"/>
      <c r="AG2152" s="582" t="s">
        <v>3716</v>
      </c>
      <c r="AH2152" s="563"/>
      <c r="AI2152" s="564" t="s">
        <v>2091</v>
      </c>
      <c r="AJ2152" s="564" t="s">
        <v>2091</v>
      </c>
      <c r="AK2152" s="559" t="s">
        <v>6101</v>
      </c>
      <c r="AL2152" s="559" t="s">
        <v>6100</v>
      </c>
    </row>
    <row r="2153" spans="1:38">
      <c r="A2153" s="518" t="str">
        <f t="shared" si="33"/>
        <v xml:space="preserve">S04AA021-00001 Miscellaneous Steel Erection Work Shelter/Building Steel Handrails - Removable        </v>
      </c>
      <c r="B2153" s="559" t="s">
        <v>6102</v>
      </c>
      <c r="C2153" s="560"/>
      <c r="D2153" s="561" t="s">
        <v>6089</v>
      </c>
      <c r="E2153" s="562" t="s">
        <v>6090</v>
      </c>
      <c r="F2153" s="561" t="s">
        <v>2082</v>
      </c>
      <c r="G2153" s="562" t="s">
        <v>5855</v>
      </c>
      <c r="H2153" s="561" t="s">
        <v>2430</v>
      </c>
      <c r="I2153" s="562" t="s">
        <v>5972</v>
      </c>
      <c r="J2153" s="561" t="s">
        <v>1924</v>
      </c>
      <c r="K2153" s="562"/>
      <c r="L2153" s="561" t="s">
        <v>1924</v>
      </c>
      <c r="M2153" s="562"/>
      <c r="Z2153" s="563"/>
      <c r="AA2153" s="563"/>
      <c r="AB2153" s="563"/>
      <c r="AC2153" s="563"/>
      <c r="AD2153" s="582" t="s">
        <v>5775</v>
      </c>
      <c r="AE2153" s="583"/>
      <c r="AF2153" s="583"/>
      <c r="AG2153" s="582" t="s">
        <v>3716</v>
      </c>
      <c r="AH2153" s="563"/>
      <c r="AI2153" s="564" t="s">
        <v>2091</v>
      </c>
      <c r="AJ2153" s="564" t="s">
        <v>2091</v>
      </c>
      <c r="AK2153" s="559" t="s">
        <v>6103</v>
      </c>
      <c r="AL2153" s="559" t="s">
        <v>6102</v>
      </c>
    </row>
    <row r="2154" spans="1:38">
      <c r="A2154" s="518" t="str">
        <f t="shared" si="33"/>
        <v xml:space="preserve">S04AA022-00001 Miscellaneous Steel Erection Work Shelter/Building Stainless Steel Handrail        </v>
      </c>
      <c r="B2154" s="559" t="s">
        <v>6104</v>
      </c>
      <c r="C2154" s="560"/>
      <c r="D2154" s="561" t="s">
        <v>6089</v>
      </c>
      <c r="E2154" s="562" t="s">
        <v>6090</v>
      </c>
      <c r="F2154" s="561" t="s">
        <v>2082</v>
      </c>
      <c r="G2154" s="562" t="s">
        <v>5855</v>
      </c>
      <c r="H2154" s="561" t="s">
        <v>2438</v>
      </c>
      <c r="I2154" s="562" t="s">
        <v>5978</v>
      </c>
      <c r="J2154" s="561" t="s">
        <v>1924</v>
      </c>
      <c r="K2154" s="562"/>
      <c r="L2154" s="561" t="s">
        <v>1924</v>
      </c>
      <c r="M2154" s="562"/>
      <c r="Z2154" s="563"/>
      <c r="AA2154" s="563"/>
      <c r="AB2154" s="563"/>
      <c r="AC2154" s="563"/>
      <c r="AD2154" s="583"/>
      <c r="AE2154" s="583"/>
      <c r="AF2154" s="583"/>
      <c r="AG2154" s="582" t="s">
        <v>3716</v>
      </c>
      <c r="AH2154" s="563"/>
      <c r="AI2154" s="564" t="s">
        <v>2091</v>
      </c>
      <c r="AJ2154" s="564" t="s">
        <v>2091</v>
      </c>
      <c r="AK2154" s="559" t="s">
        <v>6105</v>
      </c>
      <c r="AL2154" s="559" t="s">
        <v>6104</v>
      </c>
    </row>
    <row r="2155" spans="1:38">
      <c r="A2155" s="518" t="str">
        <f t="shared" si="33"/>
        <v xml:space="preserve">S04AA023-00001 Miscellaneous Steel Erection Work Shelter/Building Steel Ladder With Cage       </v>
      </c>
      <c r="B2155" s="571" t="s">
        <v>6106</v>
      </c>
      <c r="C2155" s="572"/>
      <c r="D2155" s="573" t="s">
        <v>6089</v>
      </c>
      <c r="E2155" s="574" t="s">
        <v>6090</v>
      </c>
      <c r="F2155" s="573" t="s">
        <v>2082</v>
      </c>
      <c r="G2155" s="574" t="s">
        <v>5855</v>
      </c>
      <c r="H2155" s="573" t="s">
        <v>2459</v>
      </c>
      <c r="I2155" s="574" t="s">
        <v>5984</v>
      </c>
      <c r="J2155" s="573" t="s">
        <v>1939</v>
      </c>
      <c r="K2155" s="574" t="s">
        <v>5985</v>
      </c>
      <c r="L2155" s="573" t="s">
        <v>1924</v>
      </c>
      <c r="M2155" s="574"/>
      <c r="Z2155" s="575"/>
      <c r="AA2155" s="575"/>
      <c r="AB2155" s="575"/>
      <c r="AC2155" s="575"/>
      <c r="AD2155" s="575" t="s">
        <v>5775</v>
      </c>
      <c r="AE2155" s="575"/>
      <c r="AF2155" s="575"/>
      <c r="AG2155" s="575"/>
      <c r="AH2155" s="575"/>
      <c r="AI2155" s="576" t="s">
        <v>2091</v>
      </c>
      <c r="AJ2155" s="576" t="s">
        <v>2091</v>
      </c>
      <c r="AK2155" s="571" t="s">
        <v>6107</v>
      </c>
      <c r="AL2155" s="571" t="s">
        <v>6106</v>
      </c>
    </row>
    <row r="2156" spans="1:38">
      <c r="A2156" s="518" t="str">
        <f t="shared" si="33"/>
        <v xml:space="preserve">S04AA023-00002 Miscellaneous Steel Erection Work Shelter/Building Steel Ladder Without Cage       </v>
      </c>
      <c r="B2156" s="571" t="s">
        <v>6108</v>
      </c>
      <c r="C2156" s="572"/>
      <c r="D2156" s="573" t="s">
        <v>6089</v>
      </c>
      <c r="E2156" s="574" t="s">
        <v>6090</v>
      </c>
      <c r="F2156" s="573" t="s">
        <v>2082</v>
      </c>
      <c r="G2156" s="574" t="s">
        <v>5855</v>
      </c>
      <c r="H2156" s="573" t="s">
        <v>2459</v>
      </c>
      <c r="I2156" s="574" t="s">
        <v>5984</v>
      </c>
      <c r="J2156" s="573" t="s">
        <v>1941</v>
      </c>
      <c r="K2156" s="574" t="s">
        <v>5988</v>
      </c>
      <c r="L2156" s="573" t="s">
        <v>1924</v>
      </c>
      <c r="M2156" s="574"/>
      <c r="Z2156" s="575"/>
      <c r="AA2156" s="575"/>
      <c r="AB2156" s="575"/>
      <c r="AC2156" s="575"/>
      <c r="AD2156" s="575" t="s">
        <v>5775</v>
      </c>
      <c r="AE2156" s="575"/>
      <c r="AF2156" s="575"/>
      <c r="AG2156" s="575"/>
      <c r="AH2156" s="575"/>
      <c r="AI2156" s="576" t="s">
        <v>2091</v>
      </c>
      <c r="AJ2156" s="576" t="s">
        <v>2091</v>
      </c>
      <c r="AK2156" s="571" t="s">
        <v>6107</v>
      </c>
      <c r="AL2156" s="571" t="s">
        <v>6108</v>
      </c>
    </row>
    <row r="2157" spans="1:38" s="581" customFormat="1">
      <c r="A2157" s="518" t="str">
        <f t="shared" si="33"/>
        <v xml:space="preserve">S04AA024-00001 Miscellaneous Steel Erection Work Shelter/Building Galvanized Steel Deck Plate        </v>
      </c>
      <c r="B2157" s="577" t="s">
        <v>6109</v>
      </c>
      <c r="C2157" s="578"/>
      <c r="D2157" s="579" t="s">
        <v>6089</v>
      </c>
      <c r="E2157" s="580" t="s">
        <v>6090</v>
      </c>
      <c r="F2157" s="579" t="s">
        <v>2082</v>
      </c>
      <c r="G2157" s="580" t="s">
        <v>5855</v>
      </c>
      <c r="H2157" s="579" t="s">
        <v>2632</v>
      </c>
      <c r="I2157" s="580" t="s">
        <v>5990</v>
      </c>
      <c r="J2157" s="579" t="s">
        <v>1924</v>
      </c>
      <c r="K2157" s="580"/>
      <c r="L2157" s="579" t="s">
        <v>1924</v>
      </c>
      <c r="M2157" s="580"/>
      <c r="Z2157" s="580"/>
      <c r="AA2157" s="580"/>
      <c r="AB2157" s="580"/>
      <c r="AC2157" s="580"/>
      <c r="AD2157" s="580"/>
      <c r="AE2157" s="580"/>
      <c r="AF2157" s="584" t="s">
        <v>1029</v>
      </c>
      <c r="AG2157" s="580"/>
      <c r="AH2157" s="580"/>
      <c r="AI2157" s="578" t="s">
        <v>2054</v>
      </c>
      <c r="AJ2157" s="578" t="s">
        <v>2054</v>
      </c>
      <c r="AK2157" s="577" t="s">
        <v>6110</v>
      </c>
      <c r="AL2157" s="577" t="s">
        <v>6109</v>
      </c>
    </row>
    <row r="2158" spans="1:38">
      <c r="A2158" s="518" t="str">
        <f t="shared" si="33"/>
        <v xml:space="preserve">S04AA037-00001 Miscellaneous Steel Erection Work Shelter/Building Stainless Steel Handrail - Removable        </v>
      </c>
      <c r="B2158" s="565" t="s">
        <v>6111</v>
      </c>
      <c r="C2158" s="566"/>
      <c r="D2158" s="567" t="s">
        <v>6089</v>
      </c>
      <c r="E2158" s="568" t="s">
        <v>6090</v>
      </c>
      <c r="F2158" s="567" t="s">
        <v>2082</v>
      </c>
      <c r="G2158" s="568" t="s">
        <v>5855</v>
      </c>
      <c r="H2158" s="567" t="s">
        <v>2872</v>
      </c>
      <c r="I2158" s="568" t="s">
        <v>6013</v>
      </c>
      <c r="J2158" s="567" t="s">
        <v>1924</v>
      </c>
      <c r="K2158" s="568"/>
      <c r="L2158" s="567" t="s">
        <v>1924</v>
      </c>
      <c r="M2158" s="568"/>
      <c r="Z2158" s="569"/>
      <c r="AA2158" s="569"/>
      <c r="AB2158" s="569"/>
      <c r="AC2158" s="569"/>
      <c r="AD2158" s="569"/>
      <c r="AE2158" s="569"/>
      <c r="AF2158" s="569"/>
      <c r="AG2158" s="569"/>
      <c r="AH2158" s="569"/>
      <c r="AI2158" s="570" t="s">
        <v>2091</v>
      </c>
      <c r="AJ2158" s="570" t="s">
        <v>2091</v>
      </c>
      <c r="AK2158" s="565" t="s">
        <v>6112</v>
      </c>
      <c r="AL2158" s="565" t="s">
        <v>6111</v>
      </c>
    </row>
    <row r="2159" spans="1:38">
      <c r="A2159" s="518" t="str">
        <f t="shared" si="33"/>
        <v xml:space="preserve">S04AA038-00001 Miscellaneous Steel Erection Work Shelter/Building FRP Grating        </v>
      </c>
      <c r="B2159" s="565" t="s">
        <v>6113</v>
      </c>
      <c r="C2159" s="566"/>
      <c r="D2159" s="567" t="s">
        <v>6089</v>
      </c>
      <c r="E2159" s="568" t="s">
        <v>6090</v>
      </c>
      <c r="F2159" s="567" t="s">
        <v>2082</v>
      </c>
      <c r="G2159" s="568" t="s">
        <v>5855</v>
      </c>
      <c r="H2159" s="567" t="s">
        <v>2892</v>
      </c>
      <c r="I2159" s="568" t="s">
        <v>6018</v>
      </c>
      <c r="J2159" s="567" t="s">
        <v>1924</v>
      </c>
      <c r="K2159" s="568"/>
      <c r="L2159" s="567" t="s">
        <v>1924</v>
      </c>
      <c r="M2159" s="568"/>
      <c r="Z2159" s="569"/>
      <c r="AA2159" s="569"/>
      <c r="AB2159" s="569"/>
      <c r="AC2159" s="569"/>
      <c r="AD2159" s="569"/>
      <c r="AE2159" s="569"/>
      <c r="AF2159" s="569" t="s">
        <v>1029</v>
      </c>
      <c r="AG2159" s="569"/>
      <c r="AH2159" s="569"/>
      <c r="AI2159" s="570" t="s">
        <v>2054</v>
      </c>
      <c r="AJ2159" s="570" t="s">
        <v>2054</v>
      </c>
      <c r="AK2159" s="565" t="s">
        <v>6114</v>
      </c>
      <c r="AL2159" s="565" t="s">
        <v>6113</v>
      </c>
    </row>
    <row r="2160" spans="1:38">
      <c r="A2160" s="518" t="str">
        <f t="shared" si="33"/>
        <v xml:space="preserve">S04AA039-00001 Miscellaneous Steel Erection Work Shelter/Building FRP Handrail        </v>
      </c>
      <c r="B2160" s="565" t="s">
        <v>6115</v>
      </c>
      <c r="C2160" s="566"/>
      <c r="D2160" s="567" t="s">
        <v>6089</v>
      </c>
      <c r="E2160" s="568" t="s">
        <v>6090</v>
      </c>
      <c r="F2160" s="567" t="s">
        <v>2082</v>
      </c>
      <c r="G2160" s="568" t="s">
        <v>5855</v>
      </c>
      <c r="H2160" s="567" t="s">
        <v>2902</v>
      </c>
      <c r="I2160" s="568" t="s">
        <v>6021</v>
      </c>
      <c r="J2160" s="567" t="s">
        <v>1924</v>
      </c>
      <c r="K2160" s="568"/>
      <c r="L2160" s="567" t="s">
        <v>1924</v>
      </c>
      <c r="M2160" s="568"/>
      <c r="Z2160" s="569"/>
      <c r="AA2160" s="569"/>
      <c r="AB2160" s="569"/>
      <c r="AC2160" s="569"/>
      <c r="AD2160" s="569"/>
      <c r="AE2160" s="569"/>
      <c r="AF2160" s="569"/>
      <c r="AG2160" s="569"/>
      <c r="AH2160" s="569"/>
      <c r="AI2160" s="570" t="s">
        <v>2091</v>
      </c>
      <c r="AJ2160" s="570" t="s">
        <v>2091</v>
      </c>
      <c r="AK2160" s="565" t="s">
        <v>6116</v>
      </c>
      <c r="AL2160" s="565" t="s">
        <v>6115</v>
      </c>
    </row>
    <row r="2161" spans="1:38">
      <c r="A2161" s="518" t="str">
        <f t="shared" si="33"/>
        <v xml:space="preserve">S04AA040-00001 Miscellaneous Steel Erection Work Shelter/Building FRP Handrail - Removable        </v>
      </c>
      <c r="B2161" s="565" t="s">
        <v>6117</v>
      </c>
      <c r="C2161" s="566"/>
      <c r="D2161" s="567" t="s">
        <v>6089</v>
      </c>
      <c r="E2161" s="568" t="s">
        <v>6090</v>
      </c>
      <c r="F2161" s="567" t="s">
        <v>2082</v>
      </c>
      <c r="G2161" s="568" t="s">
        <v>5855</v>
      </c>
      <c r="H2161" s="567" t="s">
        <v>2907</v>
      </c>
      <c r="I2161" s="568" t="s">
        <v>6024</v>
      </c>
      <c r="J2161" s="567" t="s">
        <v>1924</v>
      </c>
      <c r="K2161" s="568"/>
      <c r="L2161" s="567" t="s">
        <v>1924</v>
      </c>
      <c r="M2161" s="568"/>
      <c r="Z2161" s="569"/>
      <c r="AA2161" s="569"/>
      <c r="AB2161" s="569"/>
      <c r="AC2161" s="569"/>
      <c r="AD2161" s="569"/>
      <c r="AE2161" s="569"/>
      <c r="AF2161" s="569"/>
      <c r="AG2161" s="569"/>
      <c r="AH2161" s="569"/>
      <c r="AI2161" s="570" t="s">
        <v>2091</v>
      </c>
      <c r="AJ2161" s="570" t="s">
        <v>2091</v>
      </c>
      <c r="AK2161" s="565" t="s">
        <v>6118</v>
      </c>
      <c r="AL2161" s="565" t="s">
        <v>6117</v>
      </c>
    </row>
    <row r="2162" spans="1:38">
      <c r="A2162" s="518" t="str">
        <f t="shared" si="33"/>
        <v xml:space="preserve">S04AA041-00001 Miscellaneous Steel Erection Work Shelter/Building Steel Ladder w/ Cage        </v>
      </c>
      <c r="B2162" s="565" t="s">
        <v>6119</v>
      </c>
      <c r="C2162" s="566"/>
      <c r="D2162" s="567" t="s">
        <v>6089</v>
      </c>
      <c r="E2162" s="568" t="s">
        <v>6090</v>
      </c>
      <c r="F2162" s="567" t="s">
        <v>2082</v>
      </c>
      <c r="G2162" s="568" t="s">
        <v>5855</v>
      </c>
      <c r="H2162" s="567" t="s">
        <v>2912</v>
      </c>
      <c r="I2162" s="568" t="s">
        <v>6027</v>
      </c>
      <c r="J2162" s="567" t="s">
        <v>1924</v>
      </c>
      <c r="K2162" s="568"/>
      <c r="L2162" s="567" t="s">
        <v>1924</v>
      </c>
      <c r="M2162" s="568"/>
      <c r="Z2162" s="569"/>
      <c r="AA2162" s="569"/>
      <c r="AB2162" s="569"/>
      <c r="AC2162" s="569"/>
      <c r="AD2162" s="569"/>
      <c r="AE2162" s="569"/>
      <c r="AF2162" s="569"/>
      <c r="AG2162" s="569"/>
      <c r="AH2162" s="569"/>
      <c r="AI2162" s="570" t="s">
        <v>2091</v>
      </c>
      <c r="AJ2162" s="570" t="s">
        <v>2091</v>
      </c>
      <c r="AK2162" s="565" t="s">
        <v>6120</v>
      </c>
      <c r="AL2162" s="565" t="s">
        <v>6119</v>
      </c>
    </row>
    <row r="2163" spans="1:38">
      <c r="A2163" s="518" t="str">
        <f t="shared" si="33"/>
        <v xml:space="preserve">S04AA042-00001 Miscellaneous Steel Erection Work Shelter/Building Stainless Steel Ladder w/ Cage        </v>
      </c>
      <c r="B2163" s="565" t="s">
        <v>6121</v>
      </c>
      <c r="C2163" s="566"/>
      <c r="D2163" s="567" t="s">
        <v>6089</v>
      </c>
      <c r="E2163" s="568" t="s">
        <v>6090</v>
      </c>
      <c r="F2163" s="567" t="s">
        <v>2082</v>
      </c>
      <c r="G2163" s="568" t="s">
        <v>5855</v>
      </c>
      <c r="H2163" s="567" t="s">
        <v>2917</v>
      </c>
      <c r="I2163" s="568" t="s">
        <v>6032</v>
      </c>
      <c r="J2163" s="567" t="s">
        <v>1924</v>
      </c>
      <c r="K2163" s="568"/>
      <c r="L2163" s="567" t="s">
        <v>1924</v>
      </c>
      <c r="M2163" s="568"/>
      <c r="Z2163" s="569"/>
      <c r="AA2163" s="569"/>
      <c r="AB2163" s="569"/>
      <c r="AC2163" s="569"/>
      <c r="AD2163" s="569"/>
      <c r="AE2163" s="569"/>
      <c r="AF2163" s="569"/>
      <c r="AG2163" s="569"/>
      <c r="AH2163" s="569"/>
      <c r="AI2163" s="570" t="s">
        <v>2091</v>
      </c>
      <c r="AJ2163" s="570" t="s">
        <v>2091</v>
      </c>
      <c r="AK2163" s="565" t="s">
        <v>6122</v>
      </c>
      <c r="AL2163" s="565" t="s">
        <v>6121</v>
      </c>
    </row>
    <row r="2164" spans="1:38">
      <c r="A2164" s="518" t="str">
        <f t="shared" si="33"/>
        <v xml:space="preserve">S04AA043-00001 Miscellaneous Steel Erection Work Shelter/Building FRP Ladder w/ Cage        </v>
      </c>
      <c r="B2164" s="565" t="s">
        <v>6123</v>
      </c>
      <c r="C2164" s="566"/>
      <c r="D2164" s="567" t="s">
        <v>6089</v>
      </c>
      <c r="E2164" s="568" t="s">
        <v>6090</v>
      </c>
      <c r="F2164" s="567" t="s">
        <v>2082</v>
      </c>
      <c r="G2164" s="568" t="s">
        <v>5855</v>
      </c>
      <c r="H2164" s="567" t="s">
        <v>2922</v>
      </c>
      <c r="I2164" s="568" t="s">
        <v>6037</v>
      </c>
      <c r="J2164" s="567" t="s">
        <v>1924</v>
      </c>
      <c r="K2164" s="568"/>
      <c r="L2164" s="567" t="s">
        <v>1924</v>
      </c>
      <c r="M2164" s="568"/>
      <c r="Z2164" s="569"/>
      <c r="AA2164" s="569"/>
      <c r="AB2164" s="569"/>
      <c r="AC2164" s="569"/>
      <c r="AD2164" s="569"/>
      <c r="AE2164" s="569"/>
      <c r="AF2164" s="569"/>
      <c r="AG2164" s="569"/>
      <c r="AH2164" s="569"/>
      <c r="AI2164" s="570" t="s">
        <v>2091</v>
      </c>
      <c r="AJ2164" s="570" t="s">
        <v>2091</v>
      </c>
      <c r="AK2164" s="565" t="s">
        <v>6124</v>
      </c>
      <c r="AL2164" s="565" t="s">
        <v>6123</v>
      </c>
    </row>
    <row r="2165" spans="1:38">
      <c r="A2165" s="518" t="str">
        <f t="shared" si="33"/>
        <v xml:space="preserve">S04AA044-00001 Miscellaneous Steel Erection Work Shelter/Building Steel Ladder w/o Cage        </v>
      </c>
      <c r="B2165" s="565" t="s">
        <v>6125</v>
      </c>
      <c r="C2165" s="566"/>
      <c r="D2165" s="567" t="s">
        <v>6089</v>
      </c>
      <c r="E2165" s="568" t="s">
        <v>6090</v>
      </c>
      <c r="F2165" s="567" t="s">
        <v>2082</v>
      </c>
      <c r="G2165" s="568" t="s">
        <v>5855</v>
      </c>
      <c r="H2165" s="567" t="s">
        <v>2927</v>
      </c>
      <c r="I2165" s="568" t="s">
        <v>6040</v>
      </c>
      <c r="J2165" s="567" t="s">
        <v>1924</v>
      </c>
      <c r="K2165" s="568"/>
      <c r="L2165" s="567" t="s">
        <v>1924</v>
      </c>
      <c r="M2165" s="568"/>
      <c r="Z2165" s="569"/>
      <c r="AA2165" s="569"/>
      <c r="AB2165" s="569"/>
      <c r="AC2165" s="569"/>
      <c r="AD2165" s="569"/>
      <c r="AE2165" s="569"/>
      <c r="AF2165" s="569"/>
      <c r="AG2165" s="569"/>
      <c r="AH2165" s="569"/>
      <c r="AI2165" s="570" t="s">
        <v>2091</v>
      </c>
      <c r="AJ2165" s="570" t="s">
        <v>2091</v>
      </c>
      <c r="AK2165" s="565" t="s">
        <v>6126</v>
      </c>
      <c r="AL2165" s="565" t="s">
        <v>6125</v>
      </c>
    </row>
    <row r="2166" spans="1:38">
      <c r="A2166" s="518" t="str">
        <f t="shared" si="33"/>
        <v xml:space="preserve">S04AA045-00001 Miscellaneous Steel Erection Work Shelter/Building Stainless Steel Ladder w/o Cage        </v>
      </c>
      <c r="B2166" s="565" t="s">
        <v>6127</v>
      </c>
      <c r="C2166" s="566"/>
      <c r="D2166" s="567" t="s">
        <v>6089</v>
      </c>
      <c r="E2166" s="568" t="s">
        <v>6090</v>
      </c>
      <c r="F2166" s="567" t="s">
        <v>2082</v>
      </c>
      <c r="G2166" s="568" t="s">
        <v>5855</v>
      </c>
      <c r="H2166" s="567" t="s">
        <v>2932</v>
      </c>
      <c r="I2166" s="568" t="s">
        <v>6045</v>
      </c>
      <c r="J2166" s="567" t="s">
        <v>1924</v>
      </c>
      <c r="K2166" s="568"/>
      <c r="L2166" s="567" t="s">
        <v>1924</v>
      </c>
      <c r="M2166" s="568"/>
      <c r="Z2166" s="569"/>
      <c r="AA2166" s="569"/>
      <c r="AB2166" s="569"/>
      <c r="AC2166" s="569"/>
      <c r="AD2166" s="569"/>
      <c r="AE2166" s="569"/>
      <c r="AF2166" s="569"/>
      <c r="AG2166" s="569"/>
      <c r="AH2166" s="569"/>
      <c r="AI2166" s="570" t="s">
        <v>2091</v>
      </c>
      <c r="AJ2166" s="570" t="s">
        <v>2091</v>
      </c>
      <c r="AK2166" s="565" t="s">
        <v>6128</v>
      </c>
      <c r="AL2166" s="565" t="s">
        <v>6127</v>
      </c>
    </row>
    <row r="2167" spans="1:38">
      <c r="A2167" s="518" t="str">
        <f t="shared" si="33"/>
        <v xml:space="preserve">S04AA046-00001 Miscellaneous Steel Erection Work Shelter/Building FRP Ladder w/o Cage        </v>
      </c>
      <c r="B2167" s="565" t="s">
        <v>6129</v>
      </c>
      <c r="C2167" s="566"/>
      <c r="D2167" s="567" t="s">
        <v>6089</v>
      </c>
      <c r="E2167" s="568" t="s">
        <v>6090</v>
      </c>
      <c r="F2167" s="567" t="s">
        <v>2082</v>
      </c>
      <c r="G2167" s="568" t="s">
        <v>5855</v>
      </c>
      <c r="H2167" s="567" t="s">
        <v>2940</v>
      </c>
      <c r="I2167" s="568" t="s">
        <v>6050</v>
      </c>
      <c r="J2167" s="567" t="s">
        <v>1924</v>
      </c>
      <c r="K2167" s="568"/>
      <c r="L2167" s="567" t="s">
        <v>1924</v>
      </c>
      <c r="M2167" s="568"/>
      <c r="Z2167" s="569"/>
      <c r="AA2167" s="569"/>
      <c r="AB2167" s="569"/>
      <c r="AC2167" s="569"/>
      <c r="AD2167" s="569"/>
      <c r="AE2167" s="569"/>
      <c r="AF2167" s="569"/>
      <c r="AG2167" s="569"/>
      <c r="AH2167" s="569"/>
      <c r="AI2167" s="570" t="s">
        <v>2091</v>
      </c>
      <c r="AJ2167" s="570" t="s">
        <v>2091</v>
      </c>
      <c r="AK2167" s="565" t="s">
        <v>6130</v>
      </c>
      <c r="AL2167" s="565" t="s">
        <v>6129</v>
      </c>
    </row>
    <row r="2168" spans="1:38" ht="33">
      <c r="A2168" s="518" t="str">
        <f t="shared" si="33"/>
        <v xml:space="preserve">S05AF032-00001 Demolition Work Revamping Work (Shelter/Building) Demolition Work of Steel for Building/Shelter        </v>
      </c>
      <c r="B2168" s="559" t="s">
        <v>6131</v>
      </c>
      <c r="C2168" s="560"/>
      <c r="D2168" s="561" t="s">
        <v>6132</v>
      </c>
      <c r="E2168" s="585" t="s">
        <v>5745</v>
      </c>
      <c r="F2168" s="561" t="s">
        <v>2215</v>
      </c>
      <c r="G2168" s="585" t="s">
        <v>6133</v>
      </c>
      <c r="H2168" s="561" t="s">
        <v>2751</v>
      </c>
      <c r="I2168" s="585" t="s">
        <v>6134</v>
      </c>
      <c r="J2168" s="561" t="s">
        <v>1924</v>
      </c>
      <c r="K2168" s="586"/>
      <c r="L2168" s="561" t="s">
        <v>1924</v>
      </c>
      <c r="M2168" s="586"/>
      <c r="Z2168" s="563"/>
      <c r="AA2168" s="563"/>
      <c r="AB2168" s="563"/>
      <c r="AC2168" s="563"/>
      <c r="AD2168" s="563"/>
      <c r="AE2168" s="563"/>
      <c r="AF2168" s="563"/>
      <c r="AG2168" s="563"/>
      <c r="AH2168" s="563"/>
      <c r="AI2168" s="564" t="s">
        <v>2877</v>
      </c>
      <c r="AJ2168" s="564" t="s">
        <v>2877</v>
      </c>
      <c r="AK2168" s="559" t="s">
        <v>6135</v>
      </c>
      <c r="AL2168" s="559" t="s">
        <v>6131</v>
      </c>
    </row>
    <row r="2169" spans="1:38">
      <c r="A2169" s="518" t="str">
        <f t="shared" si="33"/>
        <v xml:space="preserve">S11AA007-00001 Main Steel Structure Fabrication Work for Revamping Shelter/Building Girth &amp; Purlin        </v>
      </c>
      <c r="B2169" s="565" t="s">
        <v>6136</v>
      </c>
      <c r="C2169" s="566"/>
      <c r="D2169" s="567" t="s">
        <v>6137</v>
      </c>
      <c r="E2169" s="568" t="s">
        <v>6138</v>
      </c>
      <c r="F2169" s="567" t="s">
        <v>2082</v>
      </c>
      <c r="G2169" s="568" t="s">
        <v>5855</v>
      </c>
      <c r="H2169" s="567" t="s">
        <v>2026</v>
      </c>
      <c r="I2169" s="568" t="s">
        <v>5874</v>
      </c>
      <c r="J2169" s="567" t="s">
        <v>1924</v>
      </c>
      <c r="K2169" s="568"/>
      <c r="L2169" s="567" t="s">
        <v>1924</v>
      </c>
      <c r="M2169" s="568"/>
      <c r="Z2169" s="569"/>
      <c r="AA2169" s="569"/>
      <c r="AB2169" s="569"/>
      <c r="AC2169" s="569"/>
      <c r="AD2169" s="569" t="s">
        <v>5775</v>
      </c>
      <c r="AE2169" s="569"/>
      <c r="AF2169" s="569"/>
      <c r="AG2169" s="569"/>
      <c r="AH2169" s="569"/>
      <c r="AI2169" s="570" t="s">
        <v>2877</v>
      </c>
      <c r="AJ2169" s="570" t="s">
        <v>2877</v>
      </c>
      <c r="AK2169" s="565" t="s">
        <v>6139</v>
      </c>
      <c r="AL2169" s="565" t="s">
        <v>6136</v>
      </c>
    </row>
    <row r="2170" spans="1:38" ht="33">
      <c r="A2170" s="518" t="str">
        <f t="shared" si="33"/>
        <v xml:space="preserve">S11AA008-00001 Main Steel Structure Fabrication Work for Revamping Shelter/Building P.E.B. (Pre-Engineered Building)        </v>
      </c>
      <c r="B2170" s="565" t="s">
        <v>6140</v>
      </c>
      <c r="C2170" s="566"/>
      <c r="D2170" s="567" t="s">
        <v>6137</v>
      </c>
      <c r="E2170" s="568" t="s">
        <v>6138</v>
      </c>
      <c r="F2170" s="567" t="s">
        <v>2082</v>
      </c>
      <c r="G2170" s="568" t="s">
        <v>5855</v>
      </c>
      <c r="H2170" s="567" t="s">
        <v>2030</v>
      </c>
      <c r="I2170" s="568" t="s">
        <v>5877</v>
      </c>
      <c r="J2170" s="567" t="s">
        <v>1924</v>
      </c>
      <c r="K2170" s="568"/>
      <c r="L2170" s="567" t="s">
        <v>1924</v>
      </c>
      <c r="M2170" s="568"/>
      <c r="Z2170" s="569"/>
      <c r="AA2170" s="569"/>
      <c r="AB2170" s="569"/>
      <c r="AC2170" s="569"/>
      <c r="AD2170" s="569" t="s">
        <v>5775</v>
      </c>
      <c r="AE2170" s="569"/>
      <c r="AF2170" s="569"/>
      <c r="AG2170" s="569"/>
      <c r="AH2170" s="569"/>
      <c r="AI2170" s="570" t="s">
        <v>2877</v>
      </c>
      <c r="AJ2170" s="570" t="s">
        <v>2877</v>
      </c>
      <c r="AK2170" s="565" t="s">
        <v>6141</v>
      </c>
      <c r="AL2170" s="565" t="s">
        <v>6140</v>
      </c>
    </row>
    <row r="2171" spans="1:38" ht="33">
      <c r="A2171" s="518" t="str">
        <f t="shared" si="33"/>
        <v xml:space="preserve">S11AA009-00001 Main Steel Structure Fabrication Work for Revamping Shelter/Building Plates - Gusset, Stiffener, ETC        </v>
      </c>
      <c r="B2171" s="565" t="s">
        <v>6142</v>
      </c>
      <c r="C2171" s="566"/>
      <c r="D2171" s="567" t="s">
        <v>6137</v>
      </c>
      <c r="E2171" s="568" t="s">
        <v>6138</v>
      </c>
      <c r="F2171" s="567" t="s">
        <v>2082</v>
      </c>
      <c r="G2171" s="568" t="s">
        <v>5855</v>
      </c>
      <c r="H2171" s="567" t="s">
        <v>2041</v>
      </c>
      <c r="I2171" s="568" t="s">
        <v>5880</v>
      </c>
      <c r="J2171" s="567" t="s">
        <v>1924</v>
      </c>
      <c r="K2171" s="568"/>
      <c r="L2171" s="567" t="s">
        <v>1924</v>
      </c>
      <c r="M2171" s="568"/>
      <c r="Z2171" s="569"/>
      <c r="AA2171" s="569"/>
      <c r="AB2171" s="569"/>
      <c r="AC2171" s="569"/>
      <c r="AD2171" s="569" t="s">
        <v>5775</v>
      </c>
      <c r="AE2171" s="569"/>
      <c r="AF2171" s="569"/>
      <c r="AG2171" s="569"/>
      <c r="AH2171" s="569"/>
      <c r="AI2171" s="570" t="s">
        <v>2877</v>
      </c>
      <c r="AJ2171" s="570" t="s">
        <v>2877</v>
      </c>
      <c r="AK2171" s="565" t="s">
        <v>6143</v>
      </c>
      <c r="AL2171" s="565" t="s">
        <v>6142</v>
      </c>
    </row>
    <row r="2172" spans="1:38" ht="33">
      <c r="A2172" s="518" t="str">
        <f t="shared" si="33"/>
        <v xml:space="preserve">S11AA011-00001 Main Steel Structure Fabrication Work for Revamping Shelter/Building High Strength Bolts&amp;Nuts        </v>
      </c>
      <c r="B2172" s="565" t="s">
        <v>6144</v>
      </c>
      <c r="C2172" s="566"/>
      <c r="D2172" s="567" t="s">
        <v>6137</v>
      </c>
      <c r="E2172" s="568" t="s">
        <v>6138</v>
      </c>
      <c r="F2172" s="567" t="s">
        <v>2082</v>
      </c>
      <c r="G2172" s="568" t="s">
        <v>5855</v>
      </c>
      <c r="H2172" s="567" t="s">
        <v>2052</v>
      </c>
      <c r="I2172" s="568" t="s">
        <v>5893</v>
      </c>
      <c r="J2172" s="567" t="s">
        <v>1924</v>
      </c>
      <c r="K2172" s="568"/>
      <c r="L2172" s="567" t="s">
        <v>1924</v>
      </c>
      <c r="M2172" s="568"/>
      <c r="Z2172" s="569"/>
      <c r="AA2172" s="569"/>
      <c r="AB2172" s="569"/>
      <c r="AC2172" s="569"/>
      <c r="AD2172" s="569" t="s">
        <v>5775</v>
      </c>
      <c r="AE2172" s="569"/>
      <c r="AF2172" s="569"/>
      <c r="AG2172" s="569"/>
      <c r="AH2172" s="569"/>
      <c r="AI2172" s="570" t="s">
        <v>2877</v>
      </c>
      <c r="AJ2172" s="570" t="s">
        <v>2877</v>
      </c>
      <c r="AK2172" s="565" t="s">
        <v>6145</v>
      </c>
      <c r="AL2172" s="565" t="s">
        <v>6144</v>
      </c>
    </row>
    <row r="2173" spans="1:38">
      <c r="A2173" s="518" t="str">
        <f t="shared" si="33"/>
        <v xml:space="preserve">S11AA012-00001 Main Steel Structure Fabrication Work for Revamping Shelter/Building Common Bolts&amp;Nuts        </v>
      </c>
      <c r="B2173" s="565" t="s">
        <v>6146</v>
      </c>
      <c r="C2173" s="566"/>
      <c r="D2173" s="567" t="s">
        <v>6137</v>
      </c>
      <c r="E2173" s="568" t="s">
        <v>6138</v>
      </c>
      <c r="F2173" s="567" t="s">
        <v>2082</v>
      </c>
      <c r="G2173" s="568" t="s">
        <v>5855</v>
      </c>
      <c r="H2173" s="567" t="s">
        <v>2057</v>
      </c>
      <c r="I2173" s="568" t="s">
        <v>5896</v>
      </c>
      <c r="J2173" s="567" t="s">
        <v>1924</v>
      </c>
      <c r="K2173" s="568"/>
      <c r="L2173" s="567" t="s">
        <v>1924</v>
      </c>
      <c r="M2173" s="568"/>
      <c r="Z2173" s="569"/>
      <c r="AA2173" s="569"/>
      <c r="AB2173" s="569"/>
      <c r="AC2173" s="569"/>
      <c r="AD2173" s="569" t="s">
        <v>5775</v>
      </c>
      <c r="AE2173" s="569"/>
      <c r="AF2173" s="569"/>
      <c r="AG2173" s="569"/>
      <c r="AH2173" s="569"/>
      <c r="AI2173" s="570" t="s">
        <v>2877</v>
      </c>
      <c r="AJ2173" s="570" t="s">
        <v>2877</v>
      </c>
      <c r="AK2173" s="565" t="s">
        <v>6147</v>
      </c>
      <c r="AL2173" s="565" t="s">
        <v>6146</v>
      </c>
    </row>
    <row r="2174" spans="1:38" ht="33">
      <c r="A2174" s="518" t="str">
        <f t="shared" si="33"/>
        <v xml:space="preserve">S11AA071-00001 Main Steel Structure Fabrication Work for Revamping Shelter/Building Extra Heavy Steel - Standard        </v>
      </c>
      <c r="B2174" s="565" t="s">
        <v>6148</v>
      </c>
      <c r="C2174" s="566"/>
      <c r="D2174" s="567" t="s">
        <v>6137</v>
      </c>
      <c r="E2174" s="568" t="s">
        <v>6138</v>
      </c>
      <c r="F2174" s="567" t="s">
        <v>2082</v>
      </c>
      <c r="G2174" s="568" t="s">
        <v>5855</v>
      </c>
      <c r="H2174" s="567" t="s">
        <v>3579</v>
      </c>
      <c r="I2174" s="568" t="s">
        <v>5899</v>
      </c>
      <c r="J2174" s="567" t="s">
        <v>1924</v>
      </c>
      <c r="K2174" s="568"/>
      <c r="L2174" s="567" t="s">
        <v>1924</v>
      </c>
      <c r="M2174" s="568"/>
      <c r="Z2174" s="569"/>
      <c r="AA2174" s="569"/>
      <c r="AB2174" s="569"/>
      <c r="AC2174" s="569"/>
      <c r="AD2174" s="569" t="s">
        <v>5775</v>
      </c>
      <c r="AE2174" s="569"/>
      <c r="AF2174" s="569"/>
      <c r="AG2174" s="569"/>
      <c r="AH2174" s="569" t="s">
        <v>5900</v>
      </c>
      <c r="AI2174" s="570" t="s">
        <v>2877</v>
      </c>
      <c r="AJ2174" s="570" t="s">
        <v>2877</v>
      </c>
      <c r="AK2174" s="565" t="s">
        <v>6149</v>
      </c>
      <c r="AL2174" s="565" t="s">
        <v>6148</v>
      </c>
    </row>
    <row r="2175" spans="1:38" ht="33">
      <c r="A2175" s="518" t="str">
        <f t="shared" si="33"/>
        <v xml:space="preserve">S11AA072-00001 Main Steel Structure Fabrication Work for Revamping Shelter/Building Heavy Steel - Standard        </v>
      </c>
      <c r="B2175" s="565" t="s">
        <v>6150</v>
      </c>
      <c r="C2175" s="566"/>
      <c r="D2175" s="567" t="s">
        <v>6137</v>
      </c>
      <c r="E2175" s="568" t="s">
        <v>6138</v>
      </c>
      <c r="F2175" s="567" t="s">
        <v>2082</v>
      </c>
      <c r="G2175" s="568" t="s">
        <v>5855</v>
      </c>
      <c r="H2175" s="567" t="s">
        <v>3588</v>
      </c>
      <c r="I2175" s="568" t="s">
        <v>5903</v>
      </c>
      <c r="J2175" s="567" t="s">
        <v>1924</v>
      </c>
      <c r="K2175" s="568"/>
      <c r="L2175" s="567" t="s">
        <v>1924</v>
      </c>
      <c r="M2175" s="568"/>
      <c r="Z2175" s="569"/>
      <c r="AA2175" s="569"/>
      <c r="AB2175" s="569"/>
      <c r="AC2175" s="569"/>
      <c r="AD2175" s="569" t="s">
        <v>5775</v>
      </c>
      <c r="AE2175" s="569"/>
      <c r="AF2175" s="569"/>
      <c r="AG2175" s="569"/>
      <c r="AH2175" s="569" t="s">
        <v>5904</v>
      </c>
      <c r="AI2175" s="570" t="s">
        <v>2877</v>
      </c>
      <c r="AJ2175" s="570" t="s">
        <v>2877</v>
      </c>
      <c r="AK2175" s="565" t="s">
        <v>6151</v>
      </c>
      <c r="AL2175" s="565" t="s">
        <v>6150</v>
      </c>
    </row>
    <row r="2176" spans="1:38" ht="33">
      <c r="A2176" s="518" t="str">
        <f t="shared" si="33"/>
        <v xml:space="preserve">S11AA073-00001 Main Steel Structure Fabrication Work for Revamping Shelter/Building Medium Steel - Standard        </v>
      </c>
      <c r="B2176" s="565" t="s">
        <v>6152</v>
      </c>
      <c r="C2176" s="566"/>
      <c r="D2176" s="567" t="s">
        <v>6137</v>
      </c>
      <c r="E2176" s="568" t="s">
        <v>6138</v>
      </c>
      <c r="F2176" s="567" t="s">
        <v>2082</v>
      </c>
      <c r="G2176" s="568" t="s">
        <v>5855</v>
      </c>
      <c r="H2176" s="567" t="s">
        <v>3594</v>
      </c>
      <c r="I2176" s="568" t="s">
        <v>5907</v>
      </c>
      <c r="J2176" s="567" t="s">
        <v>1924</v>
      </c>
      <c r="K2176" s="568"/>
      <c r="L2176" s="567" t="s">
        <v>1924</v>
      </c>
      <c r="M2176" s="568"/>
      <c r="Z2176" s="569"/>
      <c r="AA2176" s="569"/>
      <c r="AB2176" s="569"/>
      <c r="AC2176" s="569"/>
      <c r="AD2176" s="569" t="s">
        <v>5775</v>
      </c>
      <c r="AE2176" s="569"/>
      <c r="AF2176" s="569"/>
      <c r="AG2176" s="569"/>
      <c r="AH2176" s="569" t="s">
        <v>5908</v>
      </c>
      <c r="AI2176" s="570" t="s">
        <v>2877</v>
      </c>
      <c r="AJ2176" s="570" t="s">
        <v>2877</v>
      </c>
      <c r="AK2176" s="565" t="s">
        <v>6153</v>
      </c>
      <c r="AL2176" s="565" t="s">
        <v>6152</v>
      </c>
    </row>
    <row r="2177" spans="1:38">
      <c r="A2177" s="518" t="str">
        <f t="shared" si="33"/>
        <v xml:space="preserve">S11AA074-00001 Main Steel Structure Fabrication Work for Revamping Shelter/Building Light Steel - Standard        </v>
      </c>
      <c r="B2177" s="565" t="s">
        <v>6154</v>
      </c>
      <c r="C2177" s="566"/>
      <c r="D2177" s="567" t="s">
        <v>6137</v>
      </c>
      <c r="E2177" s="568" t="s">
        <v>6138</v>
      </c>
      <c r="F2177" s="567" t="s">
        <v>2082</v>
      </c>
      <c r="G2177" s="568" t="s">
        <v>5855</v>
      </c>
      <c r="H2177" s="567" t="s">
        <v>3609</v>
      </c>
      <c r="I2177" s="568" t="s">
        <v>5911</v>
      </c>
      <c r="J2177" s="567" t="s">
        <v>1924</v>
      </c>
      <c r="K2177" s="568"/>
      <c r="L2177" s="567" t="s">
        <v>1924</v>
      </c>
      <c r="M2177" s="568"/>
      <c r="Z2177" s="569"/>
      <c r="AA2177" s="569"/>
      <c r="AB2177" s="569"/>
      <c r="AC2177" s="569"/>
      <c r="AD2177" s="569" t="s">
        <v>5775</v>
      </c>
      <c r="AE2177" s="569"/>
      <c r="AF2177" s="569"/>
      <c r="AG2177" s="569"/>
      <c r="AH2177" s="569" t="s">
        <v>5912</v>
      </c>
      <c r="AI2177" s="570" t="s">
        <v>2877</v>
      </c>
      <c r="AJ2177" s="570" t="s">
        <v>2877</v>
      </c>
      <c r="AK2177" s="565" t="s">
        <v>6155</v>
      </c>
      <c r="AL2177" s="565" t="s">
        <v>6154</v>
      </c>
    </row>
    <row r="2178" spans="1:38" ht="33">
      <c r="A2178" s="518" t="str">
        <f t="shared" si="33"/>
        <v xml:space="preserve">S11AA075-00001 Main Steel Structure Fabrication Work for Revamping Shelter/Building Extra Light Steel - Standard        </v>
      </c>
      <c r="B2178" s="565" t="s">
        <v>6156</v>
      </c>
      <c r="C2178" s="566"/>
      <c r="D2178" s="567" t="s">
        <v>6137</v>
      </c>
      <c r="E2178" s="568" t="s">
        <v>6138</v>
      </c>
      <c r="F2178" s="567" t="s">
        <v>2082</v>
      </c>
      <c r="G2178" s="568" t="s">
        <v>5855</v>
      </c>
      <c r="H2178" s="567" t="s">
        <v>3616</v>
      </c>
      <c r="I2178" s="568" t="s">
        <v>5915</v>
      </c>
      <c r="J2178" s="567" t="s">
        <v>1924</v>
      </c>
      <c r="K2178" s="568"/>
      <c r="L2178" s="567" t="s">
        <v>1924</v>
      </c>
      <c r="M2178" s="568"/>
      <c r="Z2178" s="569"/>
      <c r="AA2178" s="569"/>
      <c r="AB2178" s="569"/>
      <c r="AC2178" s="569"/>
      <c r="AD2178" s="569" t="s">
        <v>5775</v>
      </c>
      <c r="AE2178" s="569"/>
      <c r="AF2178" s="569"/>
      <c r="AG2178" s="569"/>
      <c r="AH2178" s="569" t="s">
        <v>5916</v>
      </c>
      <c r="AI2178" s="570" t="s">
        <v>2877</v>
      </c>
      <c r="AJ2178" s="570" t="s">
        <v>2877</v>
      </c>
      <c r="AK2178" s="565" t="s">
        <v>6157</v>
      </c>
      <c r="AL2178" s="565" t="s">
        <v>6156</v>
      </c>
    </row>
    <row r="2179" spans="1:38" ht="33">
      <c r="A2179" s="518" t="str">
        <f t="shared" si="33"/>
        <v xml:space="preserve">S11AA076-00001 Main Steel Structure Fabrication Work for Revamping Shelter/Building Extra Heavy Steel - Built up        </v>
      </c>
      <c r="B2179" s="565" t="s">
        <v>6158</v>
      </c>
      <c r="C2179" s="566"/>
      <c r="D2179" s="567" t="s">
        <v>6137</v>
      </c>
      <c r="E2179" s="568" t="s">
        <v>6138</v>
      </c>
      <c r="F2179" s="567" t="s">
        <v>2082</v>
      </c>
      <c r="G2179" s="568" t="s">
        <v>5855</v>
      </c>
      <c r="H2179" s="567" t="s">
        <v>3620</v>
      </c>
      <c r="I2179" s="568" t="s">
        <v>5919</v>
      </c>
      <c r="J2179" s="567" t="s">
        <v>1924</v>
      </c>
      <c r="K2179" s="568"/>
      <c r="L2179" s="567" t="s">
        <v>1924</v>
      </c>
      <c r="M2179" s="568"/>
      <c r="Z2179" s="569"/>
      <c r="AA2179" s="569"/>
      <c r="AB2179" s="569"/>
      <c r="AC2179" s="569"/>
      <c r="AD2179" s="569" t="s">
        <v>5775</v>
      </c>
      <c r="AE2179" s="569"/>
      <c r="AF2179" s="569"/>
      <c r="AG2179" s="569"/>
      <c r="AH2179" s="569" t="s">
        <v>5900</v>
      </c>
      <c r="AI2179" s="570" t="s">
        <v>2877</v>
      </c>
      <c r="AJ2179" s="570" t="s">
        <v>2877</v>
      </c>
      <c r="AK2179" s="565" t="s">
        <v>6159</v>
      </c>
      <c r="AL2179" s="565" t="s">
        <v>6158</v>
      </c>
    </row>
    <row r="2180" spans="1:38">
      <c r="A2180" s="518" t="str">
        <f t="shared" si="33"/>
        <v xml:space="preserve">S11AA077-00001 Main Steel Structure Fabrication Work for Revamping Shelter/Building Heavy Steel - Built up        </v>
      </c>
      <c r="B2180" s="565" t="s">
        <v>6160</v>
      </c>
      <c r="C2180" s="566"/>
      <c r="D2180" s="567" t="s">
        <v>6137</v>
      </c>
      <c r="E2180" s="568" t="s">
        <v>6138</v>
      </c>
      <c r="F2180" s="567" t="s">
        <v>2082</v>
      </c>
      <c r="G2180" s="568" t="s">
        <v>5855</v>
      </c>
      <c r="H2180" s="567" t="s">
        <v>3645</v>
      </c>
      <c r="I2180" s="568" t="s">
        <v>5922</v>
      </c>
      <c r="J2180" s="567" t="s">
        <v>1924</v>
      </c>
      <c r="K2180" s="568"/>
      <c r="L2180" s="567" t="s">
        <v>1924</v>
      </c>
      <c r="M2180" s="568"/>
      <c r="Z2180" s="569"/>
      <c r="AA2180" s="569"/>
      <c r="AB2180" s="569"/>
      <c r="AC2180" s="569"/>
      <c r="AD2180" s="569" t="s">
        <v>5775</v>
      </c>
      <c r="AE2180" s="569"/>
      <c r="AF2180" s="569"/>
      <c r="AG2180" s="569"/>
      <c r="AH2180" s="569" t="s">
        <v>5904</v>
      </c>
      <c r="AI2180" s="570" t="s">
        <v>2877</v>
      </c>
      <c r="AJ2180" s="570" t="s">
        <v>2877</v>
      </c>
      <c r="AK2180" s="565" t="s">
        <v>6161</v>
      </c>
      <c r="AL2180" s="565" t="s">
        <v>6160</v>
      </c>
    </row>
    <row r="2181" spans="1:38" ht="33">
      <c r="A2181" s="518" t="str">
        <f t="shared" si="33"/>
        <v xml:space="preserve">S11AA078-00001 Main Steel Structure Fabrication Work for Revamping Shelter/Building Medium Steel - Built up        </v>
      </c>
      <c r="B2181" s="565" t="s">
        <v>6162</v>
      </c>
      <c r="C2181" s="566"/>
      <c r="D2181" s="567" t="s">
        <v>6137</v>
      </c>
      <c r="E2181" s="568" t="s">
        <v>6138</v>
      </c>
      <c r="F2181" s="567" t="s">
        <v>2082</v>
      </c>
      <c r="G2181" s="568" t="s">
        <v>5855</v>
      </c>
      <c r="H2181" s="567" t="s">
        <v>3665</v>
      </c>
      <c r="I2181" s="568" t="s">
        <v>5925</v>
      </c>
      <c r="J2181" s="567" t="s">
        <v>1924</v>
      </c>
      <c r="K2181" s="568"/>
      <c r="L2181" s="567" t="s">
        <v>1924</v>
      </c>
      <c r="M2181" s="568"/>
      <c r="Z2181" s="569"/>
      <c r="AA2181" s="569"/>
      <c r="AB2181" s="569"/>
      <c r="AC2181" s="569"/>
      <c r="AD2181" s="569" t="s">
        <v>5775</v>
      </c>
      <c r="AE2181" s="569"/>
      <c r="AF2181" s="569"/>
      <c r="AG2181" s="569"/>
      <c r="AH2181" s="569" t="s">
        <v>5908</v>
      </c>
      <c r="AI2181" s="570" t="s">
        <v>2877</v>
      </c>
      <c r="AJ2181" s="570" t="s">
        <v>2877</v>
      </c>
      <c r="AK2181" s="565" t="s">
        <v>6163</v>
      </c>
      <c r="AL2181" s="565" t="s">
        <v>6162</v>
      </c>
    </row>
    <row r="2182" spans="1:38">
      <c r="A2182" s="518" t="str">
        <f t="shared" si="33"/>
        <v xml:space="preserve">S11AA079-00001 Main Steel Structure Fabrication Work for Revamping Shelter/Building Light Steel - Built up        </v>
      </c>
      <c r="B2182" s="565" t="s">
        <v>6164</v>
      </c>
      <c r="C2182" s="566"/>
      <c r="D2182" s="567" t="s">
        <v>6137</v>
      </c>
      <c r="E2182" s="568" t="s">
        <v>6138</v>
      </c>
      <c r="F2182" s="567" t="s">
        <v>2082</v>
      </c>
      <c r="G2182" s="568" t="s">
        <v>5855</v>
      </c>
      <c r="H2182" s="567" t="s">
        <v>3680</v>
      </c>
      <c r="I2182" s="568" t="s">
        <v>5928</v>
      </c>
      <c r="J2182" s="567" t="s">
        <v>1924</v>
      </c>
      <c r="K2182" s="568"/>
      <c r="L2182" s="567" t="s">
        <v>1924</v>
      </c>
      <c r="M2182" s="568"/>
      <c r="Z2182" s="569"/>
      <c r="AA2182" s="569"/>
      <c r="AB2182" s="569"/>
      <c r="AC2182" s="569"/>
      <c r="AD2182" s="569" t="s">
        <v>5775</v>
      </c>
      <c r="AE2182" s="569"/>
      <c r="AF2182" s="569"/>
      <c r="AG2182" s="569"/>
      <c r="AH2182" s="569" t="s">
        <v>5912</v>
      </c>
      <c r="AI2182" s="570" t="s">
        <v>2877</v>
      </c>
      <c r="AJ2182" s="570" t="s">
        <v>2877</v>
      </c>
      <c r="AK2182" s="565" t="s">
        <v>6165</v>
      </c>
      <c r="AL2182" s="565" t="s">
        <v>6164</v>
      </c>
    </row>
    <row r="2183" spans="1:38" ht="33">
      <c r="A2183" s="518" t="str">
        <f t="shared" si="33"/>
        <v xml:space="preserve">S11AA080-00001 Main Steel Structure Fabrication Work for Revamping Shelter/Building Extra Light Steel - Built up        </v>
      </c>
      <c r="B2183" s="565" t="s">
        <v>6166</v>
      </c>
      <c r="C2183" s="566"/>
      <c r="D2183" s="567" t="s">
        <v>6137</v>
      </c>
      <c r="E2183" s="568" t="s">
        <v>6138</v>
      </c>
      <c r="F2183" s="567" t="s">
        <v>2082</v>
      </c>
      <c r="G2183" s="568" t="s">
        <v>5855</v>
      </c>
      <c r="H2183" s="567" t="s">
        <v>3689</v>
      </c>
      <c r="I2183" s="568" t="s">
        <v>5931</v>
      </c>
      <c r="J2183" s="567" t="s">
        <v>1924</v>
      </c>
      <c r="K2183" s="568"/>
      <c r="L2183" s="567" t="s">
        <v>1924</v>
      </c>
      <c r="M2183" s="568"/>
      <c r="Z2183" s="569"/>
      <c r="AA2183" s="569"/>
      <c r="AB2183" s="569"/>
      <c r="AC2183" s="569"/>
      <c r="AD2183" s="569" t="s">
        <v>5775</v>
      </c>
      <c r="AE2183" s="569"/>
      <c r="AF2183" s="569"/>
      <c r="AG2183" s="569"/>
      <c r="AH2183" s="569" t="s">
        <v>5916</v>
      </c>
      <c r="AI2183" s="570" t="s">
        <v>2877</v>
      </c>
      <c r="AJ2183" s="570" t="s">
        <v>2877</v>
      </c>
      <c r="AK2183" s="565" t="s">
        <v>6167</v>
      </c>
      <c r="AL2183" s="565" t="s">
        <v>6166</v>
      </c>
    </row>
    <row r="2184" spans="1:38" ht="33">
      <c r="A2184" s="518" t="str">
        <f t="shared" ref="A2184:A2247" si="34">B2184&amp;" "&amp;E2184&amp;" "&amp;G2184&amp;" "&amp;I2184&amp;" "&amp;K2184&amp;" "&amp;M2184&amp;" "&amp;O2184&amp;" "&amp;Q2184&amp;" "&amp;S2184&amp;" "&amp;U2184&amp;" "&amp;W2184&amp;" "&amp;Y2184</f>
        <v xml:space="preserve">S12AA017-00001 Miscellaneous Steel Fabrication Work for Revamping Shelter/Building Checkered/Flooring Plate SUS Checkered plate       </v>
      </c>
      <c r="B2184" s="565" t="s">
        <v>6168</v>
      </c>
      <c r="C2184" s="566"/>
      <c r="D2184" s="567" t="s">
        <v>6169</v>
      </c>
      <c r="E2184" s="568" t="s">
        <v>6170</v>
      </c>
      <c r="F2184" s="567" t="s">
        <v>2082</v>
      </c>
      <c r="G2184" s="568" t="s">
        <v>5855</v>
      </c>
      <c r="H2184" s="567" t="s">
        <v>2259</v>
      </c>
      <c r="I2184" s="568" t="s">
        <v>5936</v>
      </c>
      <c r="J2184" s="567" t="s">
        <v>1951</v>
      </c>
      <c r="K2184" s="568" t="s">
        <v>5939</v>
      </c>
      <c r="L2184" s="567" t="s">
        <v>1924</v>
      </c>
      <c r="M2184" s="568"/>
      <c r="Z2184" s="569"/>
      <c r="AA2184" s="569"/>
      <c r="AB2184" s="569"/>
      <c r="AC2184" s="569"/>
      <c r="AD2184" s="569" t="s">
        <v>5775</v>
      </c>
      <c r="AE2184" s="569"/>
      <c r="AF2184" s="569" t="s">
        <v>1029</v>
      </c>
      <c r="AG2184" s="569"/>
      <c r="AH2184" s="569"/>
      <c r="AI2184" s="570" t="s">
        <v>2054</v>
      </c>
      <c r="AJ2184" s="570" t="s">
        <v>2054</v>
      </c>
      <c r="AK2184" s="565" t="s">
        <v>6171</v>
      </c>
      <c r="AL2184" s="565" t="s">
        <v>6168</v>
      </c>
    </row>
    <row r="2185" spans="1:38" ht="33">
      <c r="A2185" s="518" t="str">
        <f t="shared" si="34"/>
        <v xml:space="preserve">S12AA017-00002 Miscellaneous Steel Fabrication Work for Revamping Shelter/Building Checkered/Flooring Plate Galvanized Steel THK ≤ 6mm      </v>
      </c>
      <c r="B2185" s="565" t="s">
        <v>6172</v>
      </c>
      <c r="C2185" s="566"/>
      <c r="D2185" s="567" t="s">
        <v>6169</v>
      </c>
      <c r="E2185" s="568" t="s">
        <v>6173</v>
      </c>
      <c r="F2185" s="567" t="s">
        <v>2082</v>
      </c>
      <c r="G2185" s="568" t="s">
        <v>5855</v>
      </c>
      <c r="H2185" s="567" t="s">
        <v>2259</v>
      </c>
      <c r="I2185" s="568" t="s">
        <v>5936</v>
      </c>
      <c r="J2185" s="567" t="s">
        <v>1992</v>
      </c>
      <c r="K2185" s="568" t="s">
        <v>5941</v>
      </c>
      <c r="L2185" s="567" t="s">
        <v>2461</v>
      </c>
      <c r="M2185" s="568" t="s">
        <v>5942</v>
      </c>
      <c r="Z2185" s="569"/>
      <c r="AA2185" s="569"/>
      <c r="AB2185" s="569"/>
      <c r="AC2185" s="569"/>
      <c r="AD2185" s="569"/>
      <c r="AE2185" s="569"/>
      <c r="AF2185" s="569"/>
      <c r="AG2185" s="569"/>
      <c r="AH2185" s="569"/>
      <c r="AI2185" s="570" t="s">
        <v>2054</v>
      </c>
      <c r="AJ2185" s="570" t="s">
        <v>2054</v>
      </c>
      <c r="AK2185" s="565" t="s">
        <v>6171</v>
      </c>
      <c r="AL2185" s="565" t="s">
        <v>6172</v>
      </c>
    </row>
    <row r="2186" spans="1:38" ht="33">
      <c r="A2186" s="518" t="str">
        <f t="shared" si="34"/>
        <v xml:space="preserve">S12AA017-00003 Miscellaneous Steel Fabrication Work for Revamping Shelter/Building Checkered/Flooring Plate Galvanized Steel THK &gt; 6mm      </v>
      </c>
      <c r="B2186" s="565" t="s">
        <v>6174</v>
      </c>
      <c r="C2186" s="566"/>
      <c r="D2186" s="567" t="s">
        <v>6169</v>
      </c>
      <c r="E2186" s="568" t="s">
        <v>6173</v>
      </c>
      <c r="F2186" s="567" t="s">
        <v>2082</v>
      </c>
      <c r="G2186" s="568" t="s">
        <v>5855</v>
      </c>
      <c r="H2186" s="567" t="s">
        <v>2259</v>
      </c>
      <c r="I2186" s="568" t="s">
        <v>5936</v>
      </c>
      <c r="J2186" s="567" t="s">
        <v>1992</v>
      </c>
      <c r="K2186" s="568" t="s">
        <v>5941</v>
      </c>
      <c r="L2186" s="567" t="s">
        <v>2465</v>
      </c>
      <c r="M2186" s="568" t="s">
        <v>5944</v>
      </c>
      <c r="Z2186" s="569"/>
      <c r="AA2186" s="569"/>
      <c r="AB2186" s="569"/>
      <c r="AC2186" s="569"/>
      <c r="AD2186" s="569"/>
      <c r="AE2186" s="569"/>
      <c r="AF2186" s="569"/>
      <c r="AG2186" s="569"/>
      <c r="AH2186" s="569"/>
      <c r="AI2186" s="570" t="s">
        <v>2054</v>
      </c>
      <c r="AJ2186" s="570" t="s">
        <v>2054</v>
      </c>
      <c r="AK2186" s="565" t="s">
        <v>6171</v>
      </c>
      <c r="AL2186" s="565" t="s">
        <v>6174</v>
      </c>
    </row>
    <row r="2187" spans="1:38" ht="33">
      <c r="A2187" s="518" t="str">
        <f t="shared" si="34"/>
        <v xml:space="preserve">S12AA017-00004 Miscellaneous Steel Fabrication Work for Revamping Shelter/Building Checkered/Flooring Plate Galvanized Steel W/Painting THK ≤ 6mm      </v>
      </c>
      <c r="B2187" s="565" t="s">
        <v>6175</v>
      </c>
      <c r="C2187" s="566"/>
      <c r="D2187" s="567" t="s">
        <v>6169</v>
      </c>
      <c r="E2187" s="568" t="s">
        <v>6173</v>
      </c>
      <c r="F2187" s="567" t="s">
        <v>2082</v>
      </c>
      <c r="G2187" s="568" t="s">
        <v>5855</v>
      </c>
      <c r="H2187" s="567" t="s">
        <v>2259</v>
      </c>
      <c r="I2187" s="568" t="s">
        <v>5936</v>
      </c>
      <c r="J2187" s="567" t="s">
        <v>2000</v>
      </c>
      <c r="K2187" s="568" t="s">
        <v>5946</v>
      </c>
      <c r="L2187" s="567" t="s">
        <v>2461</v>
      </c>
      <c r="M2187" s="568" t="s">
        <v>5942</v>
      </c>
      <c r="Z2187" s="569"/>
      <c r="AA2187" s="569"/>
      <c r="AB2187" s="569"/>
      <c r="AC2187" s="569"/>
      <c r="AD2187" s="569"/>
      <c r="AE2187" s="569"/>
      <c r="AF2187" s="569"/>
      <c r="AG2187" s="569"/>
      <c r="AH2187" s="569"/>
      <c r="AI2187" s="570" t="s">
        <v>2054</v>
      </c>
      <c r="AJ2187" s="570" t="s">
        <v>2054</v>
      </c>
      <c r="AK2187" s="565" t="s">
        <v>6171</v>
      </c>
      <c r="AL2187" s="565" t="s">
        <v>6175</v>
      </c>
    </row>
    <row r="2188" spans="1:38" ht="33">
      <c r="A2188" s="518" t="str">
        <f t="shared" si="34"/>
        <v xml:space="preserve">S12AA017-00005 Miscellaneous Steel Fabrication Work for Revamping Shelter/Building Checkered/Flooring Plate Galvanized Steel W/Painting THK &gt; 6mm      </v>
      </c>
      <c r="B2188" s="565" t="s">
        <v>6176</v>
      </c>
      <c r="C2188" s="566"/>
      <c r="D2188" s="567" t="s">
        <v>6169</v>
      </c>
      <c r="E2188" s="568" t="s">
        <v>6173</v>
      </c>
      <c r="F2188" s="567" t="s">
        <v>2082</v>
      </c>
      <c r="G2188" s="568" t="s">
        <v>5855</v>
      </c>
      <c r="H2188" s="567" t="s">
        <v>2259</v>
      </c>
      <c r="I2188" s="568" t="s">
        <v>5936</v>
      </c>
      <c r="J2188" s="567" t="s">
        <v>2000</v>
      </c>
      <c r="K2188" s="568" t="s">
        <v>5946</v>
      </c>
      <c r="L2188" s="567" t="s">
        <v>2465</v>
      </c>
      <c r="M2188" s="568" t="s">
        <v>5944</v>
      </c>
      <c r="Z2188" s="569"/>
      <c r="AA2188" s="569"/>
      <c r="AB2188" s="569"/>
      <c r="AC2188" s="569"/>
      <c r="AD2188" s="569"/>
      <c r="AE2188" s="569"/>
      <c r="AF2188" s="569"/>
      <c r="AG2188" s="569"/>
      <c r="AH2188" s="569"/>
      <c r="AI2188" s="570" t="s">
        <v>2054</v>
      </c>
      <c r="AJ2188" s="570" t="s">
        <v>2054</v>
      </c>
      <c r="AK2188" s="565" t="s">
        <v>6171</v>
      </c>
      <c r="AL2188" s="565" t="s">
        <v>6176</v>
      </c>
    </row>
    <row r="2189" spans="1:38" ht="33">
      <c r="A2189" s="518" t="str">
        <f t="shared" si="34"/>
        <v xml:space="preserve">S12AA018-00001 Miscellaneous Steel Fabrication Work for Revamping Shelter/Building Grating Hot-Dip Galvanized Steel, (I=25)       </v>
      </c>
      <c r="B2189" s="565" t="s">
        <v>6177</v>
      </c>
      <c r="C2189" s="566"/>
      <c r="D2189" s="567" t="s">
        <v>6169</v>
      </c>
      <c r="E2189" s="568" t="s">
        <v>6173</v>
      </c>
      <c r="F2189" s="567" t="s">
        <v>2082</v>
      </c>
      <c r="G2189" s="568" t="s">
        <v>5855</v>
      </c>
      <c r="H2189" s="567" t="s">
        <v>2309</v>
      </c>
      <c r="I2189" s="568" t="s">
        <v>5949</v>
      </c>
      <c r="J2189" s="567" t="s">
        <v>2086</v>
      </c>
      <c r="K2189" s="568" t="s">
        <v>5952</v>
      </c>
      <c r="L2189" s="567" t="s">
        <v>1924</v>
      </c>
      <c r="M2189" s="568"/>
      <c r="Z2189" s="569"/>
      <c r="AA2189" s="569"/>
      <c r="AB2189" s="569"/>
      <c r="AC2189" s="569"/>
      <c r="AD2189" s="569"/>
      <c r="AE2189" s="569"/>
      <c r="AF2189" s="569"/>
      <c r="AG2189" s="569"/>
      <c r="AH2189" s="569"/>
      <c r="AI2189" s="570" t="s">
        <v>2054</v>
      </c>
      <c r="AJ2189" s="570" t="s">
        <v>2054</v>
      </c>
      <c r="AK2189" s="565" t="s">
        <v>6178</v>
      </c>
      <c r="AL2189" s="565" t="s">
        <v>6177</v>
      </c>
    </row>
    <row r="2190" spans="1:38" ht="33">
      <c r="A2190" s="518" t="str">
        <f t="shared" si="34"/>
        <v xml:space="preserve">S12AA018-00002 Miscellaneous Steel Fabrication Work for Revamping Shelter/Building Grating Hot-Dip Galvanized Steel, (I=32)       </v>
      </c>
      <c r="B2190" s="565" t="s">
        <v>6179</v>
      </c>
      <c r="C2190" s="566"/>
      <c r="D2190" s="567" t="s">
        <v>6169</v>
      </c>
      <c r="E2190" s="568" t="s">
        <v>6173</v>
      </c>
      <c r="F2190" s="567" t="s">
        <v>2082</v>
      </c>
      <c r="G2190" s="568" t="s">
        <v>5855</v>
      </c>
      <c r="H2190" s="567" t="s">
        <v>2309</v>
      </c>
      <c r="I2190" s="568" t="s">
        <v>5949</v>
      </c>
      <c r="J2190" s="567" t="s">
        <v>2094</v>
      </c>
      <c r="K2190" s="568" t="s">
        <v>5954</v>
      </c>
      <c r="L2190" s="567" t="s">
        <v>1924</v>
      </c>
      <c r="M2190" s="568"/>
      <c r="Z2190" s="569"/>
      <c r="AA2190" s="569"/>
      <c r="AB2190" s="569"/>
      <c r="AC2190" s="569"/>
      <c r="AD2190" s="569"/>
      <c r="AE2190" s="569"/>
      <c r="AF2190" s="569"/>
      <c r="AG2190" s="569"/>
      <c r="AH2190" s="569"/>
      <c r="AI2190" s="570" t="s">
        <v>2054</v>
      </c>
      <c r="AJ2190" s="570" t="s">
        <v>2054</v>
      </c>
      <c r="AK2190" s="565" t="s">
        <v>6178</v>
      </c>
      <c r="AL2190" s="565" t="s">
        <v>6179</v>
      </c>
    </row>
    <row r="2191" spans="1:38" ht="33">
      <c r="A2191" s="518" t="str">
        <f t="shared" si="34"/>
        <v xml:space="preserve">S12AA018-00003 Miscellaneous Steel Fabrication Work for Revamping Shelter/Building Grating Hot-Dip Galvanized Steel, (I=50)       </v>
      </c>
      <c r="B2191" s="565" t="s">
        <v>6180</v>
      </c>
      <c r="C2191" s="566"/>
      <c r="D2191" s="567" t="s">
        <v>6169</v>
      </c>
      <c r="E2191" s="568" t="s">
        <v>6173</v>
      </c>
      <c r="F2191" s="567" t="s">
        <v>2082</v>
      </c>
      <c r="G2191" s="568" t="s">
        <v>5855</v>
      </c>
      <c r="H2191" s="567" t="s">
        <v>2309</v>
      </c>
      <c r="I2191" s="568" t="s">
        <v>5949</v>
      </c>
      <c r="J2191" s="567" t="s">
        <v>2097</v>
      </c>
      <c r="K2191" s="568" t="s">
        <v>5956</v>
      </c>
      <c r="L2191" s="567" t="s">
        <v>1924</v>
      </c>
      <c r="M2191" s="568"/>
      <c r="Z2191" s="569"/>
      <c r="AA2191" s="569"/>
      <c r="AB2191" s="569"/>
      <c r="AC2191" s="569"/>
      <c r="AD2191" s="569"/>
      <c r="AE2191" s="569"/>
      <c r="AF2191" s="569"/>
      <c r="AG2191" s="569"/>
      <c r="AH2191" s="569"/>
      <c r="AI2191" s="570" t="s">
        <v>2054</v>
      </c>
      <c r="AJ2191" s="570" t="s">
        <v>2054</v>
      </c>
      <c r="AK2191" s="565" t="s">
        <v>6178</v>
      </c>
      <c r="AL2191" s="565" t="s">
        <v>6180</v>
      </c>
    </row>
    <row r="2192" spans="1:38" ht="33">
      <c r="A2192" s="518" t="str">
        <f t="shared" si="34"/>
        <v xml:space="preserve">S12AA018-00004 Miscellaneous Steel Fabrication Work for Revamping Shelter/Building Grating Hot-Dip Galvanized Steel, (I=75)       </v>
      </c>
      <c r="B2192" s="565" t="s">
        <v>6181</v>
      </c>
      <c r="C2192" s="566"/>
      <c r="D2192" s="567" t="s">
        <v>6169</v>
      </c>
      <c r="E2192" s="568" t="s">
        <v>6173</v>
      </c>
      <c r="F2192" s="567" t="s">
        <v>2082</v>
      </c>
      <c r="G2192" s="568" t="s">
        <v>5855</v>
      </c>
      <c r="H2192" s="567" t="s">
        <v>2309</v>
      </c>
      <c r="I2192" s="568" t="s">
        <v>5949</v>
      </c>
      <c r="J2192" s="567" t="s">
        <v>2100</v>
      </c>
      <c r="K2192" s="568" t="s">
        <v>5958</v>
      </c>
      <c r="L2192" s="567" t="s">
        <v>1924</v>
      </c>
      <c r="M2192" s="568"/>
      <c r="Z2192" s="569"/>
      <c r="AA2192" s="569"/>
      <c r="AB2192" s="569"/>
      <c r="AC2192" s="569"/>
      <c r="AD2192" s="569"/>
      <c r="AE2192" s="569"/>
      <c r="AF2192" s="569"/>
      <c r="AG2192" s="569"/>
      <c r="AH2192" s="569"/>
      <c r="AI2192" s="570" t="s">
        <v>2054</v>
      </c>
      <c r="AJ2192" s="570" t="s">
        <v>2054</v>
      </c>
      <c r="AK2192" s="565" t="s">
        <v>6178</v>
      </c>
      <c r="AL2192" s="565" t="s">
        <v>6181</v>
      </c>
    </row>
    <row r="2193" spans="1:38" ht="33">
      <c r="A2193" s="518" t="str">
        <f t="shared" si="34"/>
        <v xml:space="preserve">S12AA019-00001 Miscellaneous Steel Fabrication Work for Revamping Shelter/Building Steel Stairs Galvanized Steel       </v>
      </c>
      <c r="B2193" s="565" t="s">
        <v>6182</v>
      </c>
      <c r="C2193" s="566"/>
      <c r="D2193" s="567" t="s">
        <v>6169</v>
      </c>
      <c r="E2193" s="568" t="s">
        <v>6173</v>
      </c>
      <c r="F2193" s="567" t="s">
        <v>2082</v>
      </c>
      <c r="G2193" s="568" t="s">
        <v>5855</v>
      </c>
      <c r="H2193" s="567" t="s">
        <v>2359</v>
      </c>
      <c r="I2193" s="568" t="s">
        <v>5960</v>
      </c>
      <c r="J2193" s="567" t="s">
        <v>1992</v>
      </c>
      <c r="K2193" s="568" t="s">
        <v>5941</v>
      </c>
      <c r="L2193" s="567" t="s">
        <v>1924</v>
      </c>
      <c r="M2193" s="568"/>
      <c r="Z2193" s="569"/>
      <c r="AA2193" s="569"/>
      <c r="AB2193" s="569"/>
      <c r="AC2193" s="569"/>
      <c r="AD2193" s="569"/>
      <c r="AE2193" s="569"/>
      <c r="AF2193" s="569"/>
      <c r="AG2193" s="569"/>
      <c r="AH2193" s="569"/>
      <c r="AI2193" s="570" t="s">
        <v>2091</v>
      </c>
      <c r="AJ2193" s="570" t="s">
        <v>2091</v>
      </c>
      <c r="AK2193" s="565" t="s">
        <v>6183</v>
      </c>
      <c r="AL2193" s="565" t="s">
        <v>6182</v>
      </c>
    </row>
    <row r="2194" spans="1:38" ht="33">
      <c r="A2194" s="518" t="str">
        <f t="shared" si="34"/>
        <v xml:space="preserve">S12AA019-00002 Miscellaneous Steel Fabrication Work for Revamping Shelter/Building Steel Stairs Galvanized Steel W/Painting       </v>
      </c>
      <c r="B2194" s="565" t="s">
        <v>6184</v>
      </c>
      <c r="C2194" s="566"/>
      <c r="D2194" s="567" t="s">
        <v>6169</v>
      </c>
      <c r="E2194" s="568" t="s">
        <v>6173</v>
      </c>
      <c r="F2194" s="567" t="s">
        <v>2082</v>
      </c>
      <c r="G2194" s="568" t="s">
        <v>5855</v>
      </c>
      <c r="H2194" s="567" t="s">
        <v>2359</v>
      </c>
      <c r="I2194" s="568" t="s">
        <v>5960</v>
      </c>
      <c r="J2194" s="567" t="s">
        <v>2000</v>
      </c>
      <c r="K2194" s="568" t="s">
        <v>5946</v>
      </c>
      <c r="L2194" s="567" t="s">
        <v>1924</v>
      </c>
      <c r="M2194" s="568"/>
      <c r="Z2194" s="569"/>
      <c r="AA2194" s="569"/>
      <c r="AB2194" s="569"/>
      <c r="AC2194" s="569"/>
      <c r="AD2194" s="569"/>
      <c r="AE2194" s="569"/>
      <c r="AF2194" s="569"/>
      <c r="AG2194" s="569"/>
      <c r="AH2194" s="569"/>
      <c r="AI2194" s="570" t="s">
        <v>2091</v>
      </c>
      <c r="AJ2194" s="570" t="s">
        <v>2091</v>
      </c>
      <c r="AK2194" s="565" t="s">
        <v>6183</v>
      </c>
      <c r="AL2194" s="565" t="s">
        <v>6184</v>
      </c>
    </row>
    <row r="2195" spans="1:38" ht="33">
      <c r="A2195" s="518" t="str">
        <f t="shared" si="34"/>
        <v xml:space="preserve">S12AA020-00001 Miscellaneous Steel Fabrication Work for Revamping Shelter/Building Steel Handrails W/Painting       </v>
      </c>
      <c r="B2195" s="565" t="s">
        <v>6185</v>
      </c>
      <c r="C2195" s="566"/>
      <c r="D2195" s="567" t="s">
        <v>6169</v>
      </c>
      <c r="E2195" s="568" t="s">
        <v>6173</v>
      </c>
      <c r="F2195" s="567" t="s">
        <v>2082</v>
      </c>
      <c r="G2195" s="568" t="s">
        <v>5855</v>
      </c>
      <c r="H2195" s="567" t="s">
        <v>2409</v>
      </c>
      <c r="I2195" s="568" t="s">
        <v>5965</v>
      </c>
      <c r="J2195" s="567" t="s">
        <v>1954</v>
      </c>
      <c r="K2195" s="568" t="s">
        <v>5968</v>
      </c>
      <c r="L2195" s="567" t="s">
        <v>1924</v>
      </c>
      <c r="M2195" s="568"/>
      <c r="Z2195" s="569"/>
      <c r="AA2195" s="569"/>
      <c r="AB2195" s="569"/>
      <c r="AC2195" s="569"/>
      <c r="AD2195" s="569"/>
      <c r="AE2195" s="569"/>
      <c r="AF2195" s="569"/>
      <c r="AG2195" s="569" t="s">
        <v>3716</v>
      </c>
      <c r="AH2195" s="569"/>
      <c r="AI2195" s="570" t="s">
        <v>2091</v>
      </c>
      <c r="AJ2195" s="570" t="s">
        <v>2091</v>
      </c>
      <c r="AK2195" s="565" t="s">
        <v>6186</v>
      </c>
      <c r="AL2195" s="565" t="s">
        <v>6185</v>
      </c>
    </row>
    <row r="2196" spans="1:38" ht="33">
      <c r="A2196" s="518" t="str">
        <f t="shared" si="34"/>
        <v xml:space="preserve">S12AA020-00002 Miscellaneous Steel Fabrication Work for Revamping Shelter/Building Steel Handrails Galvanized Steel       </v>
      </c>
      <c r="B2196" s="565" t="s">
        <v>6187</v>
      </c>
      <c r="C2196" s="566"/>
      <c r="D2196" s="567" t="s">
        <v>6169</v>
      </c>
      <c r="E2196" s="568" t="s">
        <v>6173</v>
      </c>
      <c r="F2196" s="567" t="s">
        <v>2082</v>
      </c>
      <c r="G2196" s="568" t="s">
        <v>5855</v>
      </c>
      <c r="H2196" s="567" t="s">
        <v>2409</v>
      </c>
      <c r="I2196" s="568" t="s">
        <v>5965</v>
      </c>
      <c r="J2196" s="567" t="s">
        <v>1992</v>
      </c>
      <c r="K2196" s="568" t="s">
        <v>5941</v>
      </c>
      <c r="L2196" s="567" t="s">
        <v>1924</v>
      </c>
      <c r="M2196" s="568"/>
      <c r="Z2196" s="569"/>
      <c r="AA2196" s="569"/>
      <c r="AB2196" s="569"/>
      <c r="AC2196" s="569"/>
      <c r="AD2196" s="569"/>
      <c r="AE2196" s="569"/>
      <c r="AF2196" s="569"/>
      <c r="AG2196" s="569" t="s">
        <v>3716</v>
      </c>
      <c r="AH2196" s="569"/>
      <c r="AI2196" s="570" t="s">
        <v>2091</v>
      </c>
      <c r="AJ2196" s="570" t="s">
        <v>2091</v>
      </c>
      <c r="AK2196" s="565" t="s">
        <v>6186</v>
      </c>
      <c r="AL2196" s="565" t="s">
        <v>6187</v>
      </c>
    </row>
    <row r="2197" spans="1:38" ht="33">
      <c r="A2197" s="518" t="str">
        <f t="shared" si="34"/>
        <v xml:space="preserve">S12AA020-00003 Miscellaneous Steel Fabrication Work for Revamping Shelter/Building Steel Handrails Galvanized Steel W/Painting       </v>
      </c>
      <c r="B2197" s="565" t="s">
        <v>6188</v>
      </c>
      <c r="C2197" s="566"/>
      <c r="D2197" s="567" t="s">
        <v>6169</v>
      </c>
      <c r="E2197" s="568" t="s">
        <v>6173</v>
      </c>
      <c r="F2197" s="567" t="s">
        <v>2082</v>
      </c>
      <c r="G2197" s="568" t="s">
        <v>5855</v>
      </c>
      <c r="H2197" s="567" t="s">
        <v>2409</v>
      </c>
      <c r="I2197" s="568" t="s">
        <v>5965</v>
      </c>
      <c r="J2197" s="567" t="s">
        <v>2000</v>
      </c>
      <c r="K2197" s="568" t="s">
        <v>5946</v>
      </c>
      <c r="L2197" s="567" t="s">
        <v>1924</v>
      </c>
      <c r="M2197" s="568"/>
      <c r="Z2197" s="569"/>
      <c r="AA2197" s="569"/>
      <c r="AB2197" s="569"/>
      <c r="AC2197" s="569"/>
      <c r="AD2197" s="569"/>
      <c r="AE2197" s="569"/>
      <c r="AF2197" s="569"/>
      <c r="AG2197" s="569" t="s">
        <v>3716</v>
      </c>
      <c r="AH2197" s="569"/>
      <c r="AI2197" s="570" t="s">
        <v>2091</v>
      </c>
      <c r="AJ2197" s="570" t="s">
        <v>2091</v>
      </c>
      <c r="AK2197" s="565" t="s">
        <v>6186</v>
      </c>
      <c r="AL2197" s="565" t="s">
        <v>6188</v>
      </c>
    </row>
    <row r="2198" spans="1:38" ht="33">
      <c r="A2198" s="518" t="str">
        <f t="shared" si="34"/>
        <v xml:space="preserve">S12AA021-00001 Miscellaneous Steel Fabrication Work for Revamping Shelter/Building Steel Handrails - Removable W/Painting       </v>
      </c>
      <c r="B2198" s="565" t="s">
        <v>6189</v>
      </c>
      <c r="C2198" s="566"/>
      <c r="D2198" s="567" t="s">
        <v>6169</v>
      </c>
      <c r="E2198" s="568" t="s">
        <v>6173</v>
      </c>
      <c r="F2198" s="567" t="s">
        <v>2082</v>
      </c>
      <c r="G2198" s="568" t="s">
        <v>5855</v>
      </c>
      <c r="H2198" s="567" t="s">
        <v>2430</v>
      </c>
      <c r="I2198" s="568" t="s">
        <v>5972</v>
      </c>
      <c r="J2198" s="567" t="s">
        <v>1954</v>
      </c>
      <c r="K2198" s="568" t="s">
        <v>5968</v>
      </c>
      <c r="L2198" s="567" t="s">
        <v>1924</v>
      </c>
      <c r="M2198" s="568"/>
      <c r="Z2198" s="569"/>
      <c r="AA2198" s="569"/>
      <c r="AB2198" s="569"/>
      <c r="AC2198" s="569"/>
      <c r="AD2198" s="569"/>
      <c r="AE2198" s="569"/>
      <c r="AF2198" s="569"/>
      <c r="AG2198" s="569" t="s">
        <v>3716</v>
      </c>
      <c r="AH2198" s="569"/>
      <c r="AI2198" s="570" t="s">
        <v>2091</v>
      </c>
      <c r="AJ2198" s="570" t="s">
        <v>2091</v>
      </c>
      <c r="AK2198" s="565" t="s">
        <v>6190</v>
      </c>
      <c r="AL2198" s="565" t="s">
        <v>6189</v>
      </c>
    </row>
    <row r="2199" spans="1:38" ht="33">
      <c r="A2199" s="518" t="str">
        <f t="shared" si="34"/>
        <v xml:space="preserve">S12AA021-00002 Miscellaneous Steel Fabrication Work for Revamping Shelter/Building Steel Handrails - Removable Galvanized Steel       </v>
      </c>
      <c r="B2199" s="565" t="s">
        <v>6191</v>
      </c>
      <c r="C2199" s="566"/>
      <c r="D2199" s="567" t="s">
        <v>6169</v>
      </c>
      <c r="E2199" s="568" t="s">
        <v>6173</v>
      </c>
      <c r="F2199" s="567" t="s">
        <v>2082</v>
      </c>
      <c r="G2199" s="568" t="s">
        <v>5855</v>
      </c>
      <c r="H2199" s="567" t="s">
        <v>2430</v>
      </c>
      <c r="I2199" s="568" t="s">
        <v>5972</v>
      </c>
      <c r="J2199" s="567" t="s">
        <v>1992</v>
      </c>
      <c r="K2199" s="568" t="s">
        <v>5941</v>
      </c>
      <c r="L2199" s="567" t="s">
        <v>1924</v>
      </c>
      <c r="M2199" s="568"/>
      <c r="Z2199" s="569"/>
      <c r="AA2199" s="569"/>
      <c r="AB2199" s="569"/>
      <c r="AC2199" s="569"/>
      <c r="AD2199" s="569"/>
      <c r="AE2199" s="569"/>
      <c r="AF2199" s="569"/>
      <c r="AG2199" s="569" t="s">
        <v>3716</v>
      </c>
      <c r="AH2199" s="569"/>
      <c r="AI2199" s="570" t="s">
        <v>2091</v>
      </c>
      <c r="AJ2199" s="570" t="s">
        <v>2091</v>
      </c>
      <c r="AK2199" s="565" t="s">
        <v>6190</v>
      </c>
      <c r="AL2199" s="565" t="s">
        <v>6191</v>
      </c>
    </row>
    <row r="2200" spans="1:38" ht="33">
      <c r="A2200" s="518" t="str">
        <f t="shared" si="34"/>
        <v xml:space="preserve">S12AA021-00003 Miscellaneous Steel Fabrication Work for Revamping Shelter/Building Steel Handrails - Removable Galvanized Steel W/Painting       </v>
      </c>
      <c r="B2200" s="565" t="s">
        <v>6192</v>
      </c>
      <c r="C2200" s="566"/>
      <c r="D2200" s="567" t="s">
        <v>6169</v>
      </c>
      <c r="E2200" s="568" t="s">
        <v>6173</v>
      </c>
      <c r="F2200" s="567" t="s">
        <v>2082</v>
      </c>
      <c r="G2200" s="568" t="s">
        <v>5855</v>
      </c>
      <c r="H2200" s="567" t="s">
        <v>2430</v>
      </c>
      <c r="I2200" s="568" t="s">
        <v>5972</v>
      </c>
      <c r="J2200" s="567" t="s">
        <v>2000</v>
      </c>
      <c r="K2200" s="568" t="s">
        <v>5946</v>
      </c>
      <c r="L2200" s="567" t="s">
        <v>1924</v>
      </c>
      <c r="M2200" s="568"/>
      <c r="Z2200" s="569"/>
      <c r="AA2200" s="569"/>
      <c r="AB2200" s="569"/>
      <c r="AC2200" s="569"/>
      <c r="AD2200" s="569"/>
      <c r="AE2200" s="569"/>
      <c r="AF2200" s="569"/>
      <c r="AG2200" s="569" t="s">
        <v>3716</v>
      </c>
      <c r="AH2200" s="569"/>
      <c r="AI2200" s="570" t="s">
        <v>2091</v>
      </c>
      <c r="AJ2200" s="570" t="s">
        <v>2091</v>
      </c>
      <c r="AK2200" s="565" t="s">
        <v>6190</v>
      </c>
      <c r="AL2200" s="565" t="s">
        <v>6192</v>
      </c>
    </row>
    <row r="2201" spans="1:38" ht="33">
      <c r="A2201" s="518" t="str">
        <f t="shared" si="34"/>
        <v xml:space="preserve">S12AA022-00001 Miscellaneous Steel Fabrication Work for Revamping Shelter/Building Stainless Steel Handrail SUS 304       </v>
      </c>
      <c r="B2201" s="565" t="s">
        <v>6193</v>
      </c>
      <c r="C2201" s="566"/>
      <c r="D2201" s="567" t="s">
        <v>6169</v>
      </c>
      <c r="E2201" s="568" t="s">
        <v>6173</v>
      </c>
      <c r="F2201" s="567" t="s">
        <v>2082</v>
      </c>
      <c r="G2201" s="568" t="s">
        <v>5855</v>
      </c>
      <c r="H2201" s="567" t="s">
        <v>2438</v>
      </c>
      <c r="I2201" s="568" t="s">
        <v>5978</v>
      </c>
      <c r="J2201" s="567" t="s">
        <v>2103</v>
      </c>
      <c r="K2201" s="568" t="s">
        <v>2986</v>
      </c>
      <c r="L2201" s="567" t="s">
        <v>1924</v>
      </c>
      <c r="M2201" s="568"/>
      <c r="Z2201" s="569"/>
      <c r="AA2201" s="569"/>
      <c r="AB2201" s="569"/>
      <c r="AC2201" s="569"/>
      <c r="AD2201" s="569"/>
      <c r="AE2201" s="569"/>
      <c r="AF2201" s="569"/>
      <c r="AG2201" s="569" t="s">
        <v>3716</v>
      </c>
      <c r="AH2201" s="569"/>
      <c r="AI2201" s="570" t="s">
        <v>2091</v>
      </c>
      <c r="AJ2201" s="570" t="s">
        <v>2091</v>
      </c>
      <c r="AK2201" s="565" t="s">
        <v>6194</v>
      </c>
      <c r="AL2201" s="565" t="s">
        <v>6193</v>
      </c>
    </row>
    <row r="2202" spans="1:38" ht="33">
      <c r="A2202" s="518" t="str">
        <f t="shared" si="34"/>
        <v xml:space="preserve">S12AA022-00002 Miscellaneous Steel Fabrication Work for Revamping Shelter/Building Stainless Steel Handrail SUS 316L       </v>
      </c>
      <c r="B2202" s="565" t="s">
        <v>6195</v>
      </c>
      <c r="C2202" s="566"/>
      <c r="D2202" s="567" t="s">
        <v>6169</v>
      </c>
      <c r="E2202" s="568" t="s">
        <v>6173</v>
      </c>
      <c r="F2202" s="567" t="s">
        <v>2082</v>
      </c>
      <c r="G2202" s="568" t="s">
        <v>5855</v>
      </c>
      <c r="H2202" s="567" t="s">
        <v>2438</v>
      </c>
      <c r="I2202" s="568" t="s">
        <v>5978</v>
      </c>
      <c r="J2202" s="567" t="s">
        <v>2106</v>
      </c>
      <c r="K2202" s="568" t="s">
        <v>2989</v>
      </c>
      <c r="L2202" s="567" t="s">
        <v>1924</v>
      </c>
      <c r="M2202" s="568"/>
      <c r="Z2202" s="569"/>
      <c r="AA2202" s="569"/>
      <c r="AB2202" s="569"/>
      <c r="AC2202" s="569"/>
      <c r="AD2202" s="569"/>
      <c r="AE2202" s="569"/>
      <c r="AF2202" s="569"/>
      <c r="AG2202" s="569" t="s">
        <v>3716</v>
      </c>
      <c r="AH2202" s="569"/>
      <c r="AI2202" s="570" t="s">
        <v>2091</v>
      </c>
      <c r="AJ2202" s="570" t="s">
        <v>2091</v>
      </c>
      <c r="AK2202" s="565" t="s">
        <v>6194</v>
      </c>
      <c r="AL2202" s="565" t="s">
        <v>6195</v>
      </c>
    </row>
    <row r="2203" spans="1:38" ht="33">
      <c r="A2203" s="518" t="str">
        <f t="shared" si="34"/>
        <v xml:space="preserve">S12AA022-00003 Miscellaneous Steel Fabrication Work for Revamping Shelter/Building Stainless Steel Handrail SUS Duplex       </v>
      </c>
      <c r="B2203" s="565" t="s">
        <v>6196</v>
      </c>
      <c r="C2203" s="566"/>
      <c r="D2203" s="567" t="s">
        <v>6169</v>
      </c>
      <c r="E2203" s="568" t="s">
        <v>6173</v>
      </c>
      <c r="F2203" s="567" t="s">
        <v>2082</v>
      </c>
      <c r="G2203" s="568" t="s">
        <v>5855</v>
      </c>
      <c r="H2203" s="567" t="s">
        <v>2438</v>
      </c>
      <c r="I2203" s="568" t="s">
        <v>5978</v>
      </c>
      <c r="J2203" s="567" t="s">
        <v>2793</v>
      </c>
      <c r="K2203" s="568" t="s">
        <v>2992</v>
      </c>
      <c r="L2203" s="567" t="s">
        <v>1924</v>
      </c>
      <c r="M2203" s="568"/>
      <c r="Z2203" s="569"/>
      <c r="AA2203" s="569"/>
      <c r="AB2203" s="569"/>
      <c r="AC2203" s="569"/>
      <c r="AD2203" s="569"/>
      <c r="AE2203" s="569"/>
      <c r="AF2203" s="569"/>
      <c r="AG2203" s="569" t="s">
        <v>3716</v>
      </c>
      <c r="AH2203" s="569"/>
      <c r="AI2203" s="570" t="s">
        <v>2091</v>
      </c>
      <c r="AJ2203" s="570" t="s">
        <v>2091</v>
      </c>
      <c r="AK2203" s="565" t="s">
        <v>6194</v>
      </c>
      <c r="AL2203" s="565" t="s">
        <v>6196</v>
      </c>
    </row>
    <row r="2204" spans="1:38" ht="33">
      <c r="A2204" s="518" t="str">
        <f t="shared" si="34"/>
        <v xml:space="preserve">S12AA024-00001 Miscellaneous Steel Fabrication Work for Revamping Shelter/Building Galvanized Steel Deck Plate        </v>
      </c>
      <c r="B2204" s="565" t="s">
        <v>6197</v>
      </c>
      <c r="C2204" s="566"/>
      <c r="D2204" s="567" t="s">
        <v>6169</v>
      </c>
      <c r="E2204" s="568" t="s">
        <v>6173</v>
      </c>
      <c r="F2204" s="567" t="s">
        <v>2082</v>
      </c>
      <c r="G2204" s="568" t="s">
        <v>5855</v>
      </c>
      <c r="H2204" s="567" t="s">
        <v>2632</v>
      </c>
      <c r="I2204" s="568" t="s">
        <v>5990</v>
      </c>
      <c r="J2204" s="567" t="s">
        <v>1924</v>
      </c>
      <c r="K2204" s="568"/>
      <c r="L2204" s="567" t="s">
        <v>1924</v>
      </c>
      <c r="M2204" s="568"/>
      <c r="Z2204" s="569"/>
      <c r="AA2204" s="569"/>
      <c r="AB2204" s="569"/>
      <c r="AC2204" s="569"/>
      <c r="AD2204" s="569"/>
      <c r="AE2204" s="569"/>
      <c r="AF2204" s="569" t="s">
        <v>1029</v>
      </c>
      <c r="AG2204" s="569"/>
      <c r="AH2204" s="569"/>
      <c r="AI2204" s="570" t="s">
        <v>2054</v>
      </c>
      <c r="AJ2204" s="570" t="s">
        <v>2054</v>
      </c>
      <c r="AK2204" s="565" t="s">
        <v>6198</v>
      </c>
      <c r="AL2204" s="565" t="s">
        <v>6197</v>
      </c>
    </row>
    <row r="2205" spans="1:38" ht="33">
      <c r="A2205" s="518" t="str">
        <f t="shared" si="34"/>
        <v xml:space="preserve">S12AA037-00001 Miscellaneous Steel Fabrication Work for Revamping Shelter/Building Stainless Steel Handrail - Removable SUS 304       </v>
      </c>
      <c r="B2205" s="565" t="s">
        <v>6199</v>
      </c>
      <c r="C2205" s="566"/>
      <c r="D2205" s="567" t="s">
        <v>6169</v>
      </c>
      <c r="E2205" s="568" t="s">
        <v>6173</v>
      </c>
      <c r="F2205" s="567" t="s">
        <v>2082</v>
      </c>
      <c r="G2205" s="568" t="s">
        <v>5855</v>
      </c>
      <c r="H2205" s="567" t="s">
        <v>2872</v>
      </c>
      <c r="I2205" s="568" t="s">
        <v>6013</v>
      </c>
      <c r="J2205" s="567" t="s">
        <v>2103</v>
      </c>
      <c r="K2205" s="568" t="s">
        <v>2986</v>
      </c>
      <c r="L2205" s="567" t="s">
        <v>1924</v>
      </c>
      <c r="M2205" s="568"/>
      <c r="Z2205" s="569"/>
      <c r="AA2205" s="569"/>
      <c r="AB2205" s="569"/>
      <c r="AC2205" s="569"/>
      <c r="AD2205" s="569"/>
      <c r="AE2205" s="569"/>
      <c r="AF2205" s="569"/>
      <c r="AG2205" s="569" t="s">
        <v>3716</v>
      </c>
      <c r="AH2205" s="569"/>
      <c r="AI2205" s="570" t="s">
        <v>2091</v>
      </c>
      <c r="AJ2205" s="570" t="s">
        <v>2091</v>
      </c>
      <c r="AK2205" s="565" t="s">
        <v>6200</v>
      </c>
      <c r="AL2205" s="565" t="s">
        <v>6199</v>
      </c>
    </row>
    <row r="2206" spans="1:38" ht="33">
      <c r="A2206" s="518" t="str">
        <f t="shared" si="34"/>
        <v xml:space="preserve">S12AA037-00002 Miscellaneous Steel Fabrication Work for Revamping Shelter/Building Stainless Steel Handrail - Removable SUS 316L       </v>
      </c>
      <c r="B2206" s="565" t="s">
        <v>6201</v>
      </c>
      <c r="C2206" s="566"/>
      <c r="D2206" s="567" t="s">
        <v>6169</v>
      </c>
      <c r="E2206" s="568" t="s">
        <v>6173</v>
      </c>
      <c r="F2206" s="567" t="s">
        <v>2082</v>
      </c>
      <c r="G2206" s="568" t="s">
        <v>5855</v>
      </c>
      <c r="H2206" s="567" t="s">
        <v>2872</v>
      </c>
      <c r="I2206" s="568" t="s">
        <v>6013</v>
      </c>
      <c r="J2206" s="567" t="s">
        <v>2106</v>
      </c>
      <c r="K2206" s="568" t="s">
        <v>2989</v>
      </c>
      <c r="L2206" s="567" t="s">
        <v>1924</v>
      </c>
      <c r="M2206" s="568"/>
      <c r="Z2206" s="569"/>
      <c r="AA2206" s="569"/>
      <c r="AB2206" s="569"/>
      <c r="AC2206" s="569"/>
      <c r="AD2206" s="569"/>
      <c r="AE2206" s="569"/>
      <c r="AF2206" s="569"/>
      <c r="AG2206" s="569" t="s">
        <v>3716</v>
      </c>
      <c r="AH2206" s="569"/>
      <c r="AI2206" s="570" t="s">
        <v>2091</v>
      </c>
      <c r="AJ2206" s="570" t="s">
        <v>2091</v>
      </c>
      <c r="AK2206" s="565" t="s">
        <v>6200</v>
      </c>
      <c r="AL2206" s="565" t="s">
        <v>6201</v>
      </c>
    </row>
    <row r="2207" spans="1:38" ht="33">
      <c r="A2207" s="518" t="str">
        <f t="shared" si="34"/>
        <v xml:space="preserve">S12AA037-00003 Miscellaneous Steel Fabrication Work for Revamping Shelter/Building Stainless Steel Handrail - Removable SUS Duplex       </v>
      </c>
      <c r="B2207" s="565" t="s">
        <v>6202</v>
      </c>
      <c r="C2207" s="566"/>
      <c r="D2207" s="567" t="s">
        <v>6169</v>
      </c>
      <c r="E2207" s="568" t="s">
        <v>6173</v>
      </c>
      <c r="F2207" s="567" t="s">
        <v>2082</v>
      </c>
      <c r="G2207" s="568" t="s">
        <v>5855</v>
      </c>
      <c r="H2207" s="567" t="s">
        <v>2872</v>
      </c>
      <c r="I2207" s="568" t="s">
        <v>6013</v>
      </c>
      <c r="J2207" s="567" t="s">
        <v>2793</v>
      </c>
      <c r="K2207" s="568" t="s">
        <v>2992</v>
      </c>
      <c r="L2207" s="567" t="s">
        <v>1924</v>
      </c>
      <c r="M2207" s="568"/>
      <c r="Z2207" s="569"/>
      <c r="AA2207" s="569"/>
      <c r="AB2207" s="569"/>
      <c r="AC2207" s="569"/>
      <c r="AD2207" s="569"/>
      <c r="AE2207" s="569"/>
      <c r="AF2207" s="569"/>
      <c r="AG2207" s="569" t="s">
        <v>3716</v>
      </c>
      <c r="AH2207" s="569"/>
      <c r="AI2207" s="570" t="s">
        <v>2091</v>
      </c>
      <c r="AJ2207" s="570" t="s">
        <v>2091</v>
      </c>
      <c r="AK2207" s="565" t="s">
        <v>6200</v>
      </c>
      <c r="AL2207" s="565" t="s">
        <v>6202</v>
      </c>
    </row>
    <row r="2208" spans="1:38">
      <c r="A2208" s="518" t="str">
        <f t="shared" si="34"/>
        <v xml:space="preserve">S12AA038-00001 Miscellaneous Steel Fabrication Work for Revamping Shelter/Building FRP Grating        </v>
      </c>
      <c r="B2208" s="565" t="s">
        <v>6203</v>
      </c>
      <c r="C2208" s="566"/>
      <c r="D2208" s="567" t="s">
        <v>6169</v>
      </c>
      <c r="E2208" s="568" t="s">
        <v>6173</v>
      </c>
      <c r="F2208" s="567" t="s">
        <v>2082</v>
      </c>
      <c r="G2208" s="568" t="s">
        <v>5855</v>
      </c>
      <c r="H2208" s="567" t="s">
        <v>2892</v>
      </c>
      <c r="I2208" s="568" t="s">
        <v>6018</v>
      </c>
      <c r="J2208" s="567" t="s">
        <v>1924</v>
      </c>
      <c r="K2208" s="568"/>
      <c r="L2208" s="567" t="s">
        <v>1924</v>
      </c>
      <c r="M2208" s="568"/>
      <c r="Z2208" s="569"/>
      <c r="AA2208" s="569"/>
      <c r="AB2208" s="569"/>
      <c r="AC2208" s="569"/>
      <c r="AD2208" s="569"/>
      <c r="AE2208" s="569"/>
      <c r="AF2208" s="569" t="s">
        <v>1029</v>
      </c>
      <c r="AG2208" s="569"/>
      <c r="AH2208" s="569"/>
      <c r="AI2208" s="570" t="s">
        <v>2054</v>
      </c>
      <c r="AJ2208" s="570" t="s">
        <v>2054</v>
      </c>
      <c r="AK2208" s="565" t="s">
        <v>6204</v>
      </c>
      <c r="AL2208" s="565" t="s">
        <v>6203</v>
      </c>
    </row>
    <row r="2209" spans="1:38">
      <c r="A2209" s="518" t="str">
        <f t="shared" si="34"/>
        <v xml:space="preserve">S12AA039-00001 Miscellaneous Steel Fabrication Work for Revamping Shelter/Building FRP Handrail        </v>
      </c>
      <c r="B2209" s="565" t="s">
        <v>6205</v>
      </c>
      <c r="C2209" s="566"/>
      <c r="D2209" s="567" t="s">
        <v>6169</v>
      </c>
      <c r="E2209" s="568" t="s">
        <v>6173</v>
      </c>
      <c r="F2209" s="567" t="s">
        <v>2082</v>
      </c>
      <c r="G2209" s="568" t="s">
        <v>5855</v>
      </c>
      <c r="H2209" s="567" t="s">
        <v>2902</v>
      </c>
      <c r="I2209" s="568" t="s">
        <v>6021</v>
      </c>
      <c r="J2209" s="567" t="s">
        <v>1924</v>
      </c>
      <c r="K2209" s="568"/>
      <c r="L2209" s="567" t="s">
        <v>1924</v>
      </c>
      <c r="M2209" s="568"/>
      <c r="Z2209" s="569"/>
      <c r="AA2209" s="569"/>
      <c r="AB2209" s="569"/>
      <c r="AC2209" s="569"/>
      <c r="AD2209" s="569"/>
      <c r="AE2209" s="569"/>
      <c r="AF2209" s="569"/>
      <c r="AG2209" s="569" t="s">
        <v>3716</v>
      </c>
      <c r="AH2209" s="569"/>
      <c r="AI2209" s="570" t="s">
        <v>2091</v>
      </c>
      <c r="AJ2209" s="570" t="s">
        <v>2091</v>
      </c>
      <c r="AK2209" s="565" t="s">
        <v>6206</v>
      </c>
      <c r="AL2209" s="565" t="s">
        <v>6205</v>
      </c>
    </row>
    <row r="2210" spans="1:38" ht="33">
      <c r="A2210" s="518" t="str">
        <f t="shared" si="34"/>
        <v xml:space="preserve">S12AA040-00001 Miscellaneous Steel Fabrication Work for Revamping Shelter/Building FRP Handrail - Removable        </v>
      </c>
      <c r="B2210" s="565" t="s">
        <v>6207</v>
      </c>
      <c r="C2210" s="566"/>
      <c r="D2210" s="567" t="s">
        <v>6169</v>
      </c>
      <c r="E2210" s="568" t="s">
        <v>6173</v>
      </c>
      <c r="F2210" s="567" t="s">
        <v>2082</v>
      </c>
      <c r="G2210" s="568" t="s">
        <v>5855</v>
      </c>
      <c r="H2210" s="567" t="s">
        <v>2907</v>
      </c>
      <c r="I2210" s="568" t="s">
        <v>6024</v>
      </c>
      <c r="J2210" s="567" t="s">
        <v>1924</v>
      </c>
      <c r="K2210" s="568"/>
      <c r="L2210" s="567" t="s">
        <v>1924</v>
      </c>
      <c r="M2210" s="568"/>
      <c r="Z2210" s="569"/>
      <c r="AA2210" s="569"/>
      <c r="AB2210" s="569"/>
      <c r="AC2210" s="569"/>
      <c r="AD2210" s="569"/>
      <c r="AE2210" s="569"/>
      <c r="AF2210" s="569"/>
      <c r="AG2210" s="569" t="s">
        <v>3716</v>
      </c>
      <c r="AH2210" s="569"/>
      <c r="AI2210" s="570" t="s">
        <v>2091</v>
      </c>
      <c r="AJ2210" s="570" t="s">
        <v>2091</v>
      </c>
      <c r="AK2210" s="565" t="s">
        <v>6208</v>
      </c>
      <c r="AL2210" s="565" t="s">
        <v>6207</v>
      </c>
    </row>
    <row r="2211" spans="1:38" ht="33">
      <c r="A2211" s="518" t="str">
        <f t="shared" si="34"/>
        <v xml:space="preserve">S12AA041-00001 Miscellaneous Steel Fabrication Work for Revamping Shelter/Building Steel Ladder w/ Cage W/Painting       </v>
      </c>
      <c r="B2211" s="565" t="s">
        <v>6209</v>
      </c>
      <c r="C2211" s="566"/>
      <c r="D2211" s="567" t="s">
        <v>6169</v>
      </c>
      <c r="E2211" s="568" t="s">
        <v>6173</v>
      </c>
      <c r="F2211" s="567" t="s">
        <v>2082</v>
      </c>
      <c r="G2211" s="568" t="s">
        <v>5855</v>
      </c>
      <c r="H2211" s="567" t="s">
        <v>2912</v>
      </c>
      <c r="I2211" s="568" t="s">
        <v>6027</v>
      </c>
      <c r="J2211" s="567" t="s">
        <v>1954</v>
      </c>
      <c r="K2211" s="568" t="s">
        <v>5968</v>
      </c>
      <c r="L2211" s="567" t="s">
        <v>1924</v>
      </c>
      <c r="M2211" s="568"/>
      <c r="Z2211" s="569"/>
      <c r="AA2211" s="569"/>
      <c r="AB2211" s="569"/>
      <c r="AC2211" s="569"/>
      <c r="AD2211" s="569"/>
      <c r="AE2211" s="569"/>
      <c r="AF2211" s="569"/>
      <c r="AG2211" s="569"/>
      <c r="AH2211" s="569"/>
      <c r="AI2211" s="570" t="s">
        <v>2091</v>
      </c>
      <c r="AJ2211" s="570" t="s">
        <v>2091</v>
      </c>
      <c r="AK2211" s="565" t="s">
        <v>6210</v>
      </c>
      <c r="AL2211" s="565" t="s">
        <v>6209</v>
      </c>
    </row>
    <row r="2212" spans="1:38" ht="33">
      <c r="A2212" s="518" t="str">
        <f t="shared" si="34"/>
        <v xml:space="preserve">S12AA041-00002 Miscellaneous Steel Fabrication Work for Revamping Shelter/Building Steel Ladder w/ Cage Galvanized Steel       </v>
      </c>
      <c r="B2212" s="565" t="s">
        <v>6211</v>
      </c>
      <c r="C2212" s="566"/>
      <c r="D2212" s="567" t="s">
        <v>6169</v>
      </c>
      <c r="E2212" s="568" t="s">
        <v>6173</v>
      </c>
      <c r="F2212" s="567" t="s">
        <v>2082</v>
      </c>
      <c r="G2212" s="568" t="s">
        <v>5855</v>
      </c>
      <c r="H2212" s="567" t="s">
        <v>2912</v>
      </c>
      <c r="I2212" s="568" t="s">
        <v>6027</v>
      </c>
      <c r="J2212" s="567" t="s">
        <v>1992</v>
      </c>
      <c r="K2212" s="568" t="s">
        <v>5941</v>
      </c>
      <c r="L2212" s="567" t="s">
        <v>1924</v>
      </c>
      <c r="M2212" s="568"/>
      <c r="Z2212" s="569"/>
      <c r="AA2212" s="569"/>
      <c r="AB2212" s="569"/>
      <c r="AC2212" s="569"/>
      <c r="AD2212" s="569"/>
      <c r="AE2212" s="569"/>
      <c r="AF2212" s="569"/>
      <c r="AG2212" s="569"/>
      <c r="AH2212" s="569"/>
      <c r="AI2212" s="570" t="s">
        <v>2091</v>
      </c>
      <c r="AJ2212" s="570" t="s">
        <v>2091</v>
      </c>
      <c r="AK2212" s="565" t="s">
        <v>6210</v>
      </c>
      <c r="AL2212" s="565" t="s">
        <v>6211</v>
      </c>
    </row>
    <row r="2213" spans="1:38" ht="33">
      <c r="A2213" s="518" t="str">
        <f t="shared" si="34"/>
        <v xml:space="preserve">S12AA041-00003 Miscellaneous Steel Fabrication Work for Revamping Shelter/Building Steel Ladder w/ Cage Galvanized Steel W/Painting       </v>
      </c>
      <c r="B2213" s="565" t="s">
        <v>6212</v>
      </c>
      <c r="C2213" s="566"/>
      <c r="D2213" s="567" t="s">
        <v>6169</v>
      </c>
      <c r="E2213" s="568" t="s">
        <v>6173</v>
      </c>
      <c r="F2213" s="567" t="s">
        <v>2082</v>
      </c>
      <c r="G2213" s="568" t="s">
        <v>5855</v>
      </c>
      <c r="H2213" s="567" t="s">
        <v>2912</v>
      </c>
      <c r="I2213" s="568" t="s">
        <v>6027</v>
      </c>
      <c r="J2213" s="567" t="s">
        <v>2000</v>
      </c>
      <c r="K2213" s="568" t="s">
        <v>5946</v>
      </c>
      <c r="L2213" s="567" t="s">
        <v>1924</v>
      </c>
      <c r="M2213" s="568"/>
      <c r="Z2213" s="569"/>
      <c r="AA2213" s="569"/>
      <c r="AB2213" s="569"/>
      <c r="AC2213" s="569"/>
      <c r="AD2213" s="569"/>
      <c r="AE2213" s="569"/>
      <c r="AF2213" s="569"/>
      <c r="AG2213" s="569"/>
      <c r="AH2213" s="569"/>
      <c r="AI2213" s="570" t="s">
        <v>2091</v>
      </c>
      <c r="AJ2213" s="570" t="s">
        <v>2091</v>
      </c>
      <c r="AK2213" s="565" t="s">
        <v>6210</v>
      </c>
      <c r="AL2213" s="565" t="s">
        <v>6212</v>
      </c>
    </row>
    <row r="2214" spans="1:38" ht="33">
      <c r="A2214" s="518" t="str">
        <f t="shared" si="34"/>
        <v xml:space="preserve">S12AA042-00001 Miscellaneous Steel Fabrication Work for Revamping Shelter/Building Stainless Steel Ladder w/ Cage SUS 304       </v>
      </c>
      <c r="B2214" s="565" t="s">
        <v>6213</v>
      </c>
      <c r="C2214" s="566"/>
      <c r="D2214" s="567" t="s">
        <v>6169</v>
      </c>
      <c r="E2214" s="568" t="s">
        <v>6173</v>
      </c>
      <c r="F2214" s="567" t="s">
        <v>2082</v>
      </c>
      <c r="G2214" s="568" t="s">
        <v>5855</v>
      </c>
      <c r="H2214" s="567" t="s">
        <v>2917</v>
      </c>
      <c r="I2214" s="568" t="s">
        <v>6032</v>
      </c>
      <c r="J2214" s="567" t="s">
        <v>2103</v>
      </c>
      <c r="K2214" s="568" t="s">
        <v>2986</v>
      </c>
      <c r="L2214" s="567" t="s">
        <v>1924</v>
      </c>
      <c r="M2214" s="568"/>
      <c r="Z2214" s="569"/>
      <c r="AA2214" s="569"/>
      <c r="AB2214" s="569"/>
      <c r="AC2214" s="569"/>
      <c r="AD2214" s="569"/>
      <c r="AE2214" s="569"/>
      <c r="AF2214" s="569"/>
      <c r="AG2214" s="569"/>
      <c r="AH2214" s="569"/>
      <c r="AI2214" s="570" t="s">
        <v>2091</v>
      </c>
      <c r="AJ2214" s="570" t="s">
        <v>2091</v>
      </c>
      <c r="AK2214" s="565" t="s">
        <v>6214</v>
      </c>
      <c r="AL2214" s="565" t="s">
        <v>6213</v>
      </c>
    </row>
    <row r="2215" spans="1:38" ht="33">
      <c r="A2215" s="518" t="str">
        <f t="shared" si="34"/>
        <v xml:space="preserve">S12AA042-00002 Miscellaneous Steel Fabrication Work for Revamping Shelter/Building Stainless Steel Ladder w/ Cage SUS 316L       </v>
      </c>
      <c r="B2215" s="565" t="s">
        <v>6215</v>
      </c>
      <c r="C2215" s="566"/>
      <c r="D2215" s="567" t="s">
        <v>6169</v>
      </c>
      <c r="E2215" s="568" t="s">
        <v>6173</v>
      </c>
      <c r="F2215" s="567" t="s">
        <v>2082</v>
      </c>
      <c r="G2215" s="568" t="s">
        <v>5855</v>
      </c>
      <c r="H2215" s="567" t="s">
        <v>2917</v>
      </c>
      <c r="I2215" s="568" t="s">
        <v>6032</v>
      </c>
      <c r="J2215" s="567" t="s">
        <v>2106</v>
      </c>
      <c r="K2215" s="568" t="s">
        <v>2989</v>
      </c>
      <c r="L2215" s="567" t="s">
        <v>1924</v>
      </c>
      <c r="M2215" s="568"/>
      <c r="Z2215" s="569"/>
      <c r="AA2215" s="569"/>
      <c r="AB2215" s="569"/>
      <c r="AC2215" s="569"/>
      <c r="AD2215" s="569"/>
      <c r="AE2215" s="569"/>
      <c r="AF2215" s="569"/>
      <c r="AG2215" s="569"/>
      <c r="AH2215" s="569"/>
      <c r="AI2215" s="570" t="s">
        <v>2091</v>
      </c>
      <c r="AJ2215" s="570" t="s">
        <v>2091</v>
      </c>
      <c r="AK2215" s="565" t="s">
        <v>6214</v>
      </c>
      <c r="AL2215" s="565" t="s">
        <v>6215</v>
      </c>
    </row>
    <row r="2216" spans="1:38" ht="33">
      <c r="A2216" s="518" t="str">
        <f t="shared" si="34"/>
        <v xml:space="preserve">S12AA042-00003 Miscellaneous Steel Fabrication Work for Revamping Shelter/Building Stainless Steel Ladder w/ Cage SUS Duplex       </v>
      </c>
      <c r="B2216" s="565" t="s">
        <v>6216</v>
      </c>
      <c r="C2216" s="566"/>
      <c r="D2216" s="567" t="s">
        <v>6169</v>
      </c>
      <c r="E2216" s="568" t="s">
        <v>6173</v>
      </c>
      <c r="F2216" s="567" t="s">
        <v>2082</v>
      </c>
      <c r="G2216" s="568" t="s">
        <v>5855</v>
      </c>
      <c r="H2216" s="567" t="s">
        <v>2917</v>
      </c>
      <c r="I2216" s="568" t="s">
        <v>6032</v>
      </c>
      <c r="J2216" s="567" t="s">
        <v>2793</v>
      </c>
      <c r="K2216" s="568" t="s">
        <v>2992</v>
      </c>
      <c r="L2216" s="567" t="s">
        <v>1924</v>
      </c>
      <c r="M2216" s="568"/>
      <c r="Z2216" s="569"/>
      <c r="AA2216" s="569"/>
      <c r="AB2216" s="569"/>
      <c r="AC2216" s="569"/>
      <c r="AD2216" s="569"/>
      <c r="AE2216" s="569"/>
      <c r="AF2216" s="569"/>
      <c r="AG2216" s="569"/>
      <c r="AH2216" s="569"/>
      <c r="AI2216" s="570" t="s">
        <v>2091</v>
      </c>
      <c r="AJ2216" s="570" t="s">
        <v>2091</v>
      </c>
      <c r="AK2216" s="565" t="s">
        <v>6214</v>
      </c>
      <c r="AL2216" s="565" t="s">
        <v>6216</v>
      </c>
    </row>
    <row r="2217" spans="1:38">
      <c r="A2217" s="518" t="str">
        <f t="shared" si="34"/>
        <v xml:space="preserve">S12AA043-00001 Miscellaneous Steel Fabrication Work for Revamping Shelter/Building FRP Ladder w/ Cage        </v>
      </c>
      <c r="B2217" s="565" t="s">
        <v>6217</v>
      </c>
      <c r="C2217" s="566"/>
      <c r="D2217" s="567" t="s">
        <v>6169</v>
      </c>
      <c r="E2217" s="568" t="s">
        <v>6173</v>
      </c>
      <c r="F2217" s="567" t="s">
        <v>2082</v>
      </c>
      <c r="G2217" s="568" t="s">
        <v>5855</v>
      </c>
      <c r="H2217" s="567" t="s">
        <v>2922</v>
      </c>
      <c r="I2217" s="568" t="s">
        <v>6037</v>
      </c>
      <c r="J2217" s="567" t="s">
        <v>1924</v>
      </c>
      <c r="K2217" s="568"/>
      <c r="L2217" s="567" t="s">
        <v>1924</v>
      </c>
      <c r="M2217" s="568"/>
      <c r="Z2217" s="569"/>
      <c r="AA2217" s="569"/>
      <c r="AB2217" s="569"/>
      <c r="AC2217" s="569"/>
      <c r="AD2217" s="569"/>
      <c r="AE2217" s="569"/>
      <c r="AF2217" s="569"/>
      <c r="AG2217" s="569"/>
      <c r="AH2217" s="569"/>
      <c r="AI2217" s="570" t="s">
        <v>2091</v>
      </c>
      <c r="AJ2217" s="570" t="s">
        <v>2091</v>
      </c>
      <c r="AK2217" s="565" t="s">
        <v>6218</v>
      </c>
      <c r="AL2217" s="565" t="s">
        <v>6217</v>
      </c>
    </row>
    <row r="2218" spans="1:38" ht="33">
      <c r="A2218" s="518" t="str">
        <f t="shared" si="34"/>
        <v xml:space="preserve">S12AA044-00001 Miscellaneous Steel Fabrication Work for Revamping Shelter/Building Steel Ladder w/o Cage W/Painting       </v>
      </c>
      <c r="B2218" s="565" t="s">
        <v>6219</v>
      </c>
      <c r="C2218" s="566"/>
      <c r="D2218" s="567" t="s">
        <v>6169</v>
      </c>
      <c r="E2218" s="568" t="s">
        <v>6173</v>
      </c>
      <c r="F2218" s="567" t="s">
        <v>2082</v>
      </c>
      <c r="G2218" s="568" t="s">
        <v>5855</v>
      </c>
      <c r="H2218" s="567" t="s">
        <v>2927</v>
      </c>
      <c r="I2218" s="568" t="s">
        <v>6040</v>
      </c>
      <c r="J2218" s="567" t="s">
        <v>1954</v>
      </c>
      <c r="K2218" s="568" t="s">
        <v>5968</v>
      </c>
      <c r="L2218" s="567" t="s">
        <v>1924</v>
      </c>
      <c r="M2218" s="568"/>
      <c r="Z2218" s="569"/>
      <c r="AA2218" s="569"/>
      <c r="AB2218" s="569"/>
      <c r="AC2218" s="569"/>
      <c r="AD2218" s="569"/>
      <c r="AE2218" s="569"/>
      <c r="AF2218" s="569"/>
      <c r="AG2218" s="569"/>
      <c r="AH2218" s="569"/>
      <c r="AI2218" s="570" t="s">
        <v>2091</v>
      </c>
      <c r="AJ2218" s="570" t="s">
        <v>2091</v>
      </c>
      <c r="AK2218" s="565" t="s">
        <v>6220</v>
      </c>
      <c r="AL2218" s="565" t="s">
        <v>6219</v>
      </c>
    </row>
    <row r="2219" spans="1:38" ht="33">
      <c r="A2219" s="518" t="str">
        <f t="shared" si="34"/>
        <v xml:space="preserve">S12AA044-00002 Miscellaneous Steel Fabrication Work for Revamping Shelter/Building Steel Ladder w/o Cage Galvanized Steel       </v>
      </c>
      <c r="B2219" s="565" t="s">
        <v>6221</v>
      </c>
      <c r="C2219" s="566"/>
      <c r="D2219" s="567" t="s">
        <v>6169</v>
      </c>
      <c r="E2219" s="568" t="s">
        <v>6173</v>
      </c>
      <c r="F2219" s="567" t="s">
        <v>2082</v>
      </c>
      <c r="G2219" s="568" t="s">
        <v>5855</v>
      </c>
      <c r="H2219" s="567" t="s">
        <v>2927</v>
      </c>
      <c r="I2219" s="568" t="s">
        <v>6040</v>
      </c>
      <c r="J2219" s="567" t="s">
        <v>1992</v>
      </c>
      <c r="K2219" s="568" t="s">
        <v>5941</v>
      </c>
      <c r="L2219" s="567" t="s">
        <v>1924</v>
      </c>
      <c r="M2219" s="568"/>
      <c r="Z2219" s="569"/>
      <c r="AA2219" s="569"/>
      <c r="AB2219" s="569"/>
      <c r="AC2219" s="569"/>
      <c r="AD2219" s="569"/>
      <c r="AE2219" s="569"/>
      <c r="AF2219" s="569"/>
      <c r="AG2219" s="569"/>
      <c r="AH2219" s="569"/>
      <c r="AI2219" s="570" t="s">
        <v>2091</v>
      </c>
      <c r="AJ2219" s="570" t="s">
        <v>2091</v>
      </c>
      <c r="AK2219" s="565" t="s">
        <v>6220</v>
      </c>
      <c r="AL2219" s="565" t="s">
        <v>6221</v>
      </c>
    </row>
    <row r="2220" spans="1:38" ht="33">
      <c r="A2220" s="518" t="str">
        <f t="shared" si="34"/>
        <v xml:space="preserve">S12AA044-00003 Miscellaneous Steel Fabrication Work for Revamping Shelter/Building Steel Ladder w/o Cage Galvanized Steel W/Painting       </v>
      </c>
      <c r="B2220" s="565" t="s">
        <v>6222</v>
      </c>
      <c r="C2220" s="566"/>
      <c r="D2220" s="567" t="s">
        <v>6169</v>
      </c>
      <c r="E2220" s="568" t="s">
        <v>6173</v>
      </c>
      <c r="F2220" s="567" t="s">
        <v>2082</v>
      </c>
      <c r="G2220" s="568" t="s">
        <v>5855</v>
      </c>
      <c r="H2220" s="567" t="s">
        <v>2927</v>
      </c>
      <c r="I2220" s="568" t="s">
        <v>6040</v>
      </c>
      <c r="J2220" s="567" t="s">
        <v>2000</v>
      </c>
      <c r="K2220" s="568" t="s">
        <v>5946</v>
      </c>
      <c r="L2220" s="567" t="s">
        <v>1924</v>
      </c>
      <c r="M2220" s="568"/>
      <c r="Z2220" s="569"/>
      <c r="AA2220" s="569"/>
      <c r="AB2220" s="569"/>
      <c r="AC2220" s="569"/>
      <c r="AD2220" s="569"/>
      <c r="AE2220" s="569"/>
      <c r="AF2220" s="569"/>
      <c r="AG2220" s="569"/>
      <c r="AH2220" s="569"/>
      <c r="AI2220" s="570" t="s">
        <v>2091</v>
      </c>
      <c r="AJ2220" s="570" t="s">
        <v>2091</v>
      </c>
      <c r="AK2220" s="565" t="s">
        <v>6220</v>
      </c>
      <c r="AL2220" s="565" t="s">
        <v>6222</v>
      </c>
    </row>
    <row r="2221" spans="1:38" ht="33">
      <c r="A2221" s="518" t="str">
        <f t="shared" si="34"/>
        <v xml:space="preserve">S12AA045-00001 Miscellaneous Steel Fabrication Work for Revamping Shelter/Building Stainless Steel Ladder w/o Cage SUS 304       </v>
      </c>
      <c r="B2221" s="565" t="s">
        <v>6223</v>
      </c>
      <c r="C2221" s="566"/>
      <c r="D2221" s="567" t="s">
        <v>6169</v>
      </c>
      <c r="E2221" s="568" t="s">
        <v>6173</v>
      </c>
      <c r="F2221" s="567" t="s">
        <v>2082</v>
      </c>
      <c r="G2221" s="568" t="s">
        <v>5855</v>
      </c>
      <c r="H2221" s="567" t="s">
        <v>2932</v>
      </c>
      <c r="I2221" s="568" t="s">
        <v>6045</v>
      </c>
      <c r="J2221" s="567" t="s">
        <v>2103</v>
      </c>
      <c r="K2221" s="568" t="s">
        <v>2986</v>
      </c>
      <c r="L2221" s="567" t="s">
        <v>1924</v>
      </c>
      <c r="M2221" s="568"/>
      <c r="Z2221" s="569"/>
      <c r="AA2221" s="569"/>
      <c r="AB2221" s="569"/>
      <c r="AC2221" s="569"/>
      <c r="AD2221" s="569"/>
      <c r="AE2221" s="569"/>
      <c r="AF2221" s="569"/>
      <c r="AG2221" s="569"/>
      <c r="AH2221" s="569"/>
      <c r="AI2221" s="570" t="s">
        <v>2091</v>
      </c>
      <c r="AJ2221" s="570" t="s">
        <v>2091</v>
      </c>
      <c r="AK2221" s="565" t="s">
        <v>6224</v>
      </c>
      <c r="AL2221" s="565" t="s">
        <v>6223</v>
      </c>
    </row>
    <row r="2222" spans="1:38" ht="33">
      <c r="A2222" s="518" t="str">
        <f t="shared" si="34"/>
        <v xml:space="preserve">S12AA045-00002 Miscellaneous Steel Fabrication Work for Revamping Shelter/Building Stainless Steel Ladder w/o Cage SUS 316L       </v>
      </c>
      <c r="B2222" s="565" t="s">
        <v>6225</v>
      </c>
      <c r="C2222" s="566"/>
      <c r="D2222" s="567" t="s">
        <v>6169</v>
      </c>
      <c r="E2222" s="568" t="s">
        <v>6173</v>
      </c>
      <c r="F2222" s="567" t="s">
        <v>2082</v>
      </c>
      <c r="G2222" s="568" t="s">
        <v>5855</v>
      </c>
      <c r="H2222" s="567" t="s">
        <v>2932</v>
      </c>
      <c r="I2222" s="568" t="s">
        <v>6045</v>
      </c>
      <c r="J2222" s="567" t="s">
        <v>2106</v>
      </c>
      <c r="K2222" s="568" t="s">
        <v>2989</v>
      </c>
      <c r="L2222" s="567" t="s">
        <v>1924</v>
      </c>
      <c r="M2222" s="568"/>
      <c r="Z2222" s="569"/>
      <c r="AA2222" s="569"/>
      <c r="AB2222" s="569"/>
      <c r="AC2222" s="569"/>
      <c r="AD2222" s="569"/>
      <c r="AE2222" s="569"/>
      <c r="AF2222" s="569"/>
      <c r="AG2222" s="569"/>
      <c r="AH2222" s="569"/>
      <c r="AI2222" s="570" t="s">
        <v>2091</v>
      </c>
      <c r="AJ2222" s="570" t="s">
        <v>2091</v>
      </c>
      <c r="AK2222" s="565" t="s">
        <v>6224</v>
      </c>
      <c r="AL2222" s="565" t="s">
        <v>6225</v>
      </c>
    </row>
    <row r="2223" spans="1:38" ht="33">
      <c r="A2223" s="518" t="str">
        <f t="shared" si="34"/>
        <v xml:space="preserve">S12AA045-00003 Miscellaneous Steel Fabrication Work for Revamping Shelter/Building Stainless Steel Ladder w/o Cage SUS Duplex       </v>
      </c>
      <c r="B2223" s="565" t="s">
        <v>6226</v>
      </c>
      <c r="C2223" s="566"/>
      <c r="D2223" s="567" t="s">
        <v>6169</v>
      </c>
      <c r="E2223" s="568" t="s">
        <v>6173</v>
      </c>
      <c r="F2223" s="567" t="s">
        <v>2082</v>
      </c>
      <c r="G2223" s="568" t="s">
        <v>5855</v>
      </c>
      <c r="H2223" s="567" t="s">
        <v>2932</v>
      </c>
      <c r="I2223" s="568" t="s">
        <v>6045</v>
      </c>
      <c r="J2223" s="567" t="s">
        <v>2793</v>
      </c>
      <c r="K2223" s="568" t="s">
        <v>2992</v>
      </c>
      <c r="L2223" s="567" t="s">
        <v>1924</v>
      </c>
      <c r="M2223" s="568"/>
      <c r="Z2223" s="569"/>
      <c r="AA2223" s="569"/>
      <c r="AB2223" s="569"/>
      <c r="AC2223" s="569"/>
      <c r="AD2223" s="569"/>
      <c r="AE2223" s="569"/>
      <c r="AF2223" s="569"/>
      <c r="AG2223" s="569"/>
      <c r="AH2223" s="569"/>
      <c r="AI2223" s="570" t="s">
        <v>2091</v>
      </c>
      <c r="AJ2223" s="570" t="s">
        <v>2091</v>
      </c>
      <c r="AK2223" s="565" t="s">
        <v>6224</v>
      </c>
      <c r="AL2223" s="565" t="s">
        <v>6226</v>
      </c>
    </row>
    <row r="2224" spans="1:38">
      <c r="A2224" s="518" t="str">
        <f t="shared" si="34"/>
        <v xml:space="preserve">S12AA046-00001 Miscellaneous Steel Fabrication Work for Revamping Shelter/Building FRP Ladder w/o Cage        </v>
      </c>
      <c r="B2224" s="565" t="s">
        <v>6227</v>
      </c>
      <c r="C2224" s="566"/>
      <c r="D2224" s="567" t="s">
        <v>6169</v>
      </c>
      <c r="E2224" s="568" t="s">
        <v>6173</v>
      </c>
      <c r="F2224" s="567" t="s">
        <v>2082</v>
      </c>
      <c r="G2224" s="568" t="s">
        <v>5855</v>
      </c>
      <c r="H2224" s="567" t="s">
        <v>2940</v>
      </c>
      <c r="I2224" s="568" t="s">
        <v>6050</v>
      </c>
      <c r="J2224" s="567" t="s">
        <v>1924</v>
      </c>
      <c r="K2224" s="568"/>
      <c r="L2224" s="567" t="s">
        <v>1924</v>
      </c>
      <c r="M2224" s="568"/>
      <c r="Z2224" s="569"/>
      <c r="AA2224" s="569"/>
      <c r="AB2224" s="569"/>
      <c r="AC2224" s="569"/>
      <c r="AD2224" s="569"/>
      <c r="AE2224" s="569"/>
      <c r="AF2224" s="569"/>
      <c r="AG2224" s="569"/>
      <c r="AH2224" s="569"/>
      <c r="AI2224" s="570" t="s">
        <v>2091</v>
      </c>
      <c r="AJ2224" s="570" t="s">
        <v>2091</v>
      </c>
      <c r="AK2224" s="565" t="s">
        <v>6228</v>
      </c>
      <c r="AL2224" s="565" t="s">
        <v>6227</v>
      </c>
    </row>
    <row r="2225" spans="1:38">
      <c r="A2225" s="518" t="str">
        <f t="shared" si="34"/>
        <v xml:space="preserve">S13AA007-00001 Main Steel Structure Erection Work for Revamping Shelter/Building Girth &amp; Purlin        </v>
      </c>
      <c r="B2225" s="565" t="s">
        <v>6229</v>
      </c>
      <c r="C2225" s="566"/>
      <c r="D2225" s="567" t="s">
        <v>6230</v>
      </c>
      <c r="E2225" s="568" t="s">
        <v>6231</v>
      </c>
      <c r="F2225" s="567" t="s">
        <v>2082</v>
      </c>
      <c r="G2225" s="568" t="s">
        <v>5855</v>
      </c>
      <c r="H2225" s="567" t="s">
        <v>2026</v>
      </c>
      <c r="I2225" s="568" t="s">
        <v>5874</v>
      </c>
      <c r="J2225" s="567" t="s">
        <v>1924</v>
      </c>
      <c r="K2225" s="568"/>
      <c r="L2225" s="567" t="s">
        <v>1924</v>
      </c>
      <c r="M2225" s="568"/>
      <c r="Z2225" s="569"/>
      <c r="AA2225" s="569"/>
      <c r="AB2225" s="569"/>
      <c r="AC2225" s="569"/>
      <c r="AD2225" s="569" t="s">
        <v>5775</v>
      </c>
      <c r="AE2225" s="569"/>
      <c r="AF2225" s="569"/>
      <c r="AG2225" s="569"/>
      <c r="AH2225" s="569"/>
      <c r="AI2225" s="570" t="s">
        <v>2877</v>
      </c>
      <c r="AJ2225" s="570" t="s">
        <v>2877</v>
      </c>
      <c r="AK2225" s="565" t="s">
        <v>6232</v>
      </c>
      <c r="AL2225" s="565" t="s">
        <v>6229</v>
      </c>
    </row>
    <row r="2226" spans="1:38" ht="33">
      <c r="A2226" s="518" t="str">
        <f t="shared" si="34"/>
        <v xml:space="preserve">S13AA008-00001 Main Steel Structure Erection Work for Revamping Shelter/Building P.E.B. (Pre-Engineered Building)        </v>
      </c>
      <c r="B2226" s="565" t="s">
        <v>6233</v>
      </c>
      <c r="C2226" s="566"/>
      <c r="D2226" s="567" t="s">
        <v>6230</v>
      </c>
      <c r="E2226" s="568" t="s">
        <v>6231</v>
      </c>
      <c r="F2226" s="567" t="s">
        <v>2082</v>
      </c>
      <c r="G2226" s="568" t="s">
        <v>5855</v>
      </c>
      <c r="H2226" s="567" t="s">
        <v>2030</v>
      </c>
      <c r="I2226" s="568" t="s">
        <v>5877</v>
      </c>
      <c r="J2226" s="567" t="s">
        <v>1924</v>
      </c>
      <c r="K2226" s="568"/>
      <c r="L2226" s="567" t="s">
        <v>1924</v>
      </c>
      <c r="M2226" s="568"/>
      <c r="Z2226" s="569"/>
      <c r="AA2226" s="569"/>
      <c r="AB2226" s="569"/>
      <c r="AC2226" s="569"/>
      <c r="AD2226" s="569" t="s">
        <v>5775</v>
      </c>
      <c r="AE2226" s="569"/>
      <c r="AF2226" s="569"/>
      <c r="AG2226" s="569"/>
      <c r="AH2226" s="569"/>
      <c r="AI2226" s="570" t="s">
        <v>2877</v>
      </c>
      <c r="AJ2226" s="570" t="s">
        <v>2877</v>
      </c>
      <c r="AK2226" s="565" t="s">
        <v>6234</v>
      </c>
      <c r="AL2226" s="565" t="s">
        <v>6233</v>
      </c>
    </row>
    <row r="2227" spans="1:38">
      <c r="A2227" s="518" t="str">
        <f t="shared" si="34"/>
        <v xml:space="preserve">S13AA030-00001 Main Steel Structure Erection Work for Revamping Shelter/Building Non-Shrink Grouting        </v>
      </c>
      <c r="B2227" s="565" t="s">
        <v>6235</v>
      </c>
      <c r="C2227" s="566"/>
      <c r="D2227" s="567" t="s">
        <v>6230</v>
      </c>
      <c r="E2227" s="568" t="s">
        <v>6231</v>
      </c>
      <c r="F2227" s="567" t="s">
        <v>2082</v>
      </c>
      <c r="G2227" s="568" t="s">
        <v>5855</v>
      </c>
      <c r="H2227" s="567" t="s">
        <v>2730</v>
      </c>
      <c r="I2227" s="568" t="s">
        <v>6068</v>
      </c>
      <c r="J2227" s="567" t="s">
        <v>1924</v>
      </c>
      <c r="K2227" s="568"/>
      <c r="L2227" s="567" t="s">
        <v>1924</v>
      </c>
      <c r="M2227" s="568"/>
      <c r="Z2227" s="569"/>
      <c r="AA2227" s="569"/>
      <c r="AB2227" s="569"/>
      <c r="AC2227" s="569"/>
      <c r="AD2227" s="569" t="s">
        <v>5775</v>
      </c>
      <c r="AE2227" s="569"/>
      <c r="AF2227" s="569" t="s">
        <v>1029</v>
      </c>
      <c r="AG2227" s="569"/>
      <c r="AH2227" s="569"/>
      <c r="AI2227" s="570" t="s">
        <v>1926</v>
      </c>
      <c r="AJ2227" s="570" t="s">
        <v>1926</v>
      </c>
      <c r="AK2227" s="565" t="s">
        <v>6236</v>
      </c>
      <c r="AL2227" s="565" t="s">
        <v>6235</v>
      </c>
    </row>
    <row r="2228" spans="1:38">
      <c r="A2228" s="518" t="str">
        <f t="shared" si="34"/>
        <v xml:space="preserve">S13AA031-00001 Main Steel Structure Erection Work for Revamping Shelter/Building Epoxy Grouting        </v>
      </c>
      <c r="B2228" s="565" t="s">
        <v>6237</v>
      </c>
      <c r="C2228" s="566"/>
      <c r="D2228" s="567" t="s">
        <v>6230</v>
      </c>
      <c r="E2228" s="568" t="s">
        <v>6231</v>
      </c>
      <c r="F2228" s="567" t="s">
        <v>2082</v>
      </c>
      <c r="G2228" s="568" t="s">
        <v>5855</v>
      </c>
      <c r="H2228" s="567" t="s">
        <v>2742</v>
      </c>
      <c r="I2228" s="568" t="s">
        <v>6071</v>
      </c>
      <c r="J2228" s="567" t="s">
        <v>1924</v>
      </c>
      <c r="K2228" s="568"/>
      <c r="L2228" s="567" t="s">
        <v>1924</v>
      </c>
      <c r="M2228" s="568"/>
      <c r="Z2228" s="569"/>
      <c r="AA2228" s="569"/>
      <c r="AB2228" s="569"/>
      <c r="AC2228" s="569"/>
      <c r="AD2228" s="569" t="s">
        <v>5775</v>
      </c>
      <c r="AE2228" s="569"/>
      <c r="AF2228" s="569" t="s">
        <v>1029</v>
      </c>
      <c r="AG2228" s="569"/>
      <c r="AH2228" s="569"/>
      <c r="AI2228" s="570" t="s">
        <v>1926</v>
      </c>
      <c r="AJ2228" s="570" t="s">
        <v>1926</v>
      </c>
      <c r="AK2228" s="565" t="s">
        <v>6238</v>
      </c>
      <c r="AL2228" s="565" t="s">
        <v>6237</v>
      </c>
    </row>
    <row r="2229" spans="1:38">
      <c r="A2229" s="518" t="str">
        <f t="shared" si="34"/>
        <v xml:space="preserve">S13AA081-00001 Main Steel Structure Erection Work for Revamping Shelter/Building Extra Heavy Steel        </v>
      </c>
      <c r="B2229" s="565" t="s">
        <v>6239</v>
      </c>
      <c r="C2229" s="566"/>
      <c r="D2229" s="567" t="s">
        <v>6230</v>
      </c>
      <c r="E2229" s="568" t="s">
        <v>6231</v>
      </c>
      <c r="F2229" s="567" t="s">
        <v>2082</v>
      </c>
      <c r="G2229" s="568" t="s">
        <v>5855</v>
      </c>
      <c r="H2229" s="567" t="s">
        <v>3712</v>
      </c>
      <c r="I2229" s="568" t="s">
        <v>6074</v>
      </c>
      <c r="J2229" s="567" t="s">
        <v>1924</v>
      </c>
      <c r="K2229" s="568"/>
      <c r="L2229" s="567" t="s">
        <v>1924</v>
      </c>
      <c r="M2229" s="568"/>
      <c r="Z2229" s="569"/>
      <c r="AA2229" s="569"/>
      <c r="AB2229" s="569"/>
      <c r="AC2229" s="569"/>
      <c r="AD2229" s="569" t="s">
        <v>5775</v>
      </c>
      <c r="AE2229" s="569"/>
      <c r="AF2229" s="569"/>
      <c r="AG2229" s="569"/>
      <c r="AH2229" s="569"/>
      <c r="AI2229" s="570" t="s">
        <v>2877</v>
      </c>
      <c r="AJ2229" s="570" t="s">
        <v>2877</v>
      </c>
      <c r="AK2229" s="565" t="s">
        <v>6240</v>
      </c>
      <c r="AL2229" s="565" t="s">
        <v>6239</v>
      </c>
    </row>
    <row r="2230" spans="1:38">
      <c r="A2230" s="518" t="str">
        <f t="shared" si="34"/>
        <v xml:space="preserve">S13AA082-00001 Main Steel Structure Erection Work for Revamping Shelter/Building Heavy Steel        </v>
      </c>
      <c r="B2230" s="565" t="s">
        <v>6241</v>
      </c>
      <c r="C2230" s="566"/>
      <c r="D2230" s="567" t="s">
        <v>6230</v>
      </c>
      <c r="E2230" s="568" t="s">
        <v>6231</v>
      </c>
      <c r="F2230" s="567" t="s">
        <v>2082</v>
      </c>
      <c r="G2230" s="568" t="s">
        <v>5855</v>
      </c>
      <c r="H2230" s="567" t="s">
        <v>3738</v>
      </c>
      <c r="I2230" s="568" t="s">
        <v>6077</v>
      </c>
      <c r="J2230" s="567" t="s">
        <v>1924</v>
      </c>
      <c r="K2230" s="568"/>
      <c r="L2230" s="567" t="s">
        <v>1924</v>
      </c>
      <c r="M2230" s="568"/>
      <c r="Z2230" s="569"/>
      <c r="AA2230" s="569"/>
      <c r="AB2230" s="569"/>
      <c r="AC2230" s="569"/>
      <c r="AD2230" s="569" t="s">
        <v>5775</v>
      </c>
      <c r="AE2230" s="569"/>
      <c r="AF2230" s="569"/>
      <c r="AG2230" s="569"/>
      <c r="AH2230" s="569"/>
      <c r="AI2230" s="570" t="s">
        <v>2877</v>
      </c>
      <c r="AJ2230" s="570" t="s">
        <v>2877</v>
      </c>
      <c r="AK2230" s="565" t="s">
        <v>6242</v>
      </c>
      <c r="AL2230" s="565" t="s">
        <v>6241</v>
      </c>
    </row>
    <row r="2231" spans="1:38">
      <c r="A2231" s="518" t="str">
        <f t="shared" si="34"/>
        <v xml:space="preserve">S13AA083-00001 Main Steel Structure Erection Work for Revamping Shelter/Building Medium Steel        </v>
      </c>
      <c r="B2231" s="565" t="s">
        <v>6243</v>
      </c>
      <c r="C2231" s="566"/>
      <c r="D2231" s="567" t="s">
        <v>6230</v>
      </c>
      <c r="E2231" s="568" t="s">
        <v>6231</v>
      </c>
      <c r="F2231" s="567" t="s">
        <v>2082</v>
      </c>
      <c r="G2231" s="568" t="s">
        <v>5855</v>
      </c>
      <c r="H2231" s="567" t="s">
        <v>3765</v>
      </c>
      <c r="I2231" s="568" t="s">
        <v>6080</v>
      </c>
      <c r="J2231" s="567" t="s">
        <v>1924</v>
      </c>
      <c r="K2231" s="568"/>
      <c r="L2231" s="567" t="s">
        <v>1924</v>
      </c>
      <c r="M2231" s="568"/>
      <c r="Z2231" s="569"/>
      <c r="AA2231" s="569"/>
      <c r="AB2231" s="569"/>
      <c r="AC2231" s="569"/>
      <c r="AD2231" s="569" t="s">
        <v>5775</v>
      </c>
      <c r="AE2231" s="569"/>
      <c r="AF2231" s="569"/>
      <c r="AG2231" s="569"/>
      <c r="AH2231" s="569"/>
      <c r="AI2231" s="570" t="s">
        <v>2877</v>
      </c>
      <c r="AJ2231" s="570" t="s">
        <v>2877</v>
      </c>
      <c r="AK2231" s="565" t="s">
        <v>6244</v>
      </c>
      <c r="AL2231" s="565" t="s">
        <v>6243</v>
      </c>
    </row>
    <row r="2232" spans="1:38">
      <c r="A2232" s="518" t="str">
        <f t="shared" si="34"/>
        <v xml:space="preserve">S13AA084-00001 Main Steel Structure Erection Work for Revamping Shelter/Building Light Steel        </v>
      </c>
      <c r="B2232" s="565" t="s">
        <v>6245</v>
      </c>
      <c r="C2232" s="566"/>
      <c r="D2232" s="567" t="s">
        <v>6230</v>
      </c>
      <c r="E2232" s="568" t="s">
        <v>6231</v>
      </c>
      <c r="F2232" s="567" t="s">
        <v>2082</v>
      </c>
      <c r="G2232" s="568" t="s">
        <v>5855</v>
      </c>
      <c r="H2232" s="567" t="s">
        <v>3794</v>
      </c>
      <c r="I2232" s="568" t="s">
        <v>6083</v>
      </c>
      <c r="J2232" s="567" t="s">
        <v>1924</v>
      </c>
      <c r="K2232" s="568"/>
      <c r="L2232" s="567" t="s">
        <v>1924</v>
      </c>
      <c r="M2232" s="568"/>
      <c r="Z2232" s="569"/>
      <c r="AA2232" s="569"/>
      <c r="AB2232" s="569"/>
      <c r="AC2232" s="569"/>
      <c r="AD2232" s="569" t="s">
        <v>5775</v>
      </c>
      <c r="AE2232" s="569"/>
      <c r="AF2232" s="569"/>
      <c r="AG2232" s="569"/>
      <c r="AH2232" s="569"/>
      <c r="AI2232" s="570" t="s">
        <v>2877</v>
      </c>
      <c r="AJ2232" s="570" t="s">
        <v>2877</v>
      </c>
      <c r="AK2232" s="565" t="s">
        <v>6246</v>
      </c>
      <c r="AL2232" s="565" t="s">
        <v>6245</v>
      </c>
    </row>
    <row r="2233" spans="1:38">
      <c r="A2233" s="518" t="str">
        <f t="shared" si="34"/>
        <v xml:space="preserve">S13AA085-00001 Main Steel Structure Erection Work for Revamping Shelter/Building Extra Light Steel        </v>
      </c>
      <c r="B2233" s="565" t="s">
        <v>6247</v>
      </c>
      <c r="C2233" s="566"/>
      <c r="D2233" s="567" t="s">
        <v>6230</v>
      </c>
      <c r="E2233" s="568" t="s">
        <v>6231</v>
      </c>
      <c r="F2233" s="567" t="s">
        <v>2082</v>
      </c>
      <c r="G2233" s="568" t="s">
        <v>5855</v>
      </c>
      <c r="H2233" s="567" t="s">
        <v>3831</v>
      </c>
      <c r="I2233" s="568" t="s">
        <v>6086</v>
      </c>
      <c r="J2233" s="567" t="s">
        <v>1924</v>
      </c>
      <c r="K2233" s="568"/>
      <c r="L2233" s="567" t="s">
        <v>1924</v>
      </c>
      <c r="M2233" s="568"/>
      <c r="Z2233" s="569"/>
      <c r="AA2233" s="569"/>
      <c r="AB2233" s="569"/>
      <c r="AC2233" s="569"/>
      <c r="AD2233" s="569" t="s">
        <v>5775</v>
      </c>
      <c r="AE2233" s="569"/>
      <c r="AF2233" s="569"/>
      <c r="AG2233" s="569"/>
      <c r="AH2233" s="569"/>
      <c r="AI2233" s="570" t="s">
        <v>2877</v>
      </c>
      <c r="AJ2233" s="570" t="s">
        <v>2877</v>
      </c>
      <c r="AK2233" s="565" t="s">
        <v>6248</v>
      </c>
      <c r="AL2233" s="565" t="s">
        <v>6247</v>
      </c>
    </row>
    <row r="2234" spans="1:38">
      <c r="A2234" s="518" t="str">
        <f t="shared" si="34"/>
        <v xml:space="preserve">S14AA017-00001 Miscellaneous Steel Erection Work for Revamping Shelter/Building Checkered/Flooring Plate        </v>
      </c>
      <c r="B2234" s="565" t="s">
        <v>6249</v>
      </c>
      <c r="C2234" s="566"/>
      <c r="D2234" s="567" t="s">
        <v>6250</v>
      </c>
      <c r="E2234" s="568" t="s">
        <v>6251</v>
      </c>
      <c r="F2234" s="567" t="s">
        <v>2082</v>
      </c>
      <c r="G2234" s="568" t="s">
        <v>5855</v>
      </c>
      <c r="H2234" s="567" t="s">
        <v>2259</v>
      </c>
      <c r="I2234" s="568" t="s">
        <v>5936</v>
      </c>
      <c r="J2234" s="567" t="s">
        <v>1924</v>
      </c>
      <c r="K2234" s="568"/>
      <c r="L2234" s="567" t="s">
        <v>1924</v>
      </c>
      <c r="M2234" s="568"/>
      <c r="Z2234" s="569"/>
      <c r="AA2234" s="569"/>
      <c r="AB2234" s="569"/>
      <c r="AC2234" s="569"/>
      <c r="AD2234" s="569"/>
      <c r="AE2234" s="569"/>
      <c r="AF2234" s="569"/>
      <c r="AG2234" s="569"/>
      <c r="AH2234" s="569"/>
      <c r="AI2234" s="570" t="s">
        <v>2054</v>
      </c>
      <c r="AJ2234" s="570" t="s">
        <v>2054</v>
      </c>
      <c r="AK2234" s="565" t="s">
        <v>6252</v>
      </c>
      <c r="AL2234" s="565" t="s">
        <v>6249</v>
      </c>
    </row>
    <row r="2235" spans="1:38" ht="33">
      <c r="A2235" s="518" t="str">
        <f t="shared" si="34"/>
        <v xml:space="preserve">S14AA018-00001 Miscellaneous Steel Erection Work for Revamping Shelter/Building Grating Hot-Dip Galvanized Steel, (I=25)       </v>
      </c>
      <c r="B2235" s="565" t="s">
        <v>6253</v>
      </c>
      <c r="C2235" s="566"/>
      <c r="D2235" s="567" t="s">
        <v>6250</v>
      </c>
      <c r="E2235" s="568" t="s">
        <v>6254</v>
      </c>
      <c r="F2235" s="567" t="s">
        <v>2082</v>
      </c>
      <c r="G2235" s="568" t="s">
        <v>5855</v>
      </c>
      <c r="H2235" s="567" t="s">
        <v>2309</v>
      </c>
      <c r="I2235" s="568" t="s">
        <v>5949</v>
      </c>
      <c r="J2235" s="567" t="s">
        <v>2086</v>
      </c>
      <c r="K2235" s="568" t="s">
        <v>5952</v>
      </c>
      <c r="L2235" s="567" t="s">
        <v>1924</v>
      </c>
      <c r="M2235" s="568"/>
      <c r="Z2235" s="569"/>
      <c r="AA2235" s="569"/>
      <c r="AB2235" s="569"/>
      <c r="AC2235" s="569"/>
      <c r="AD2235" s="569"/>
      <c r="AE2235" s="569"/>
      <c r="AF2235" s="569"/>
      <c r="AG2235" s="569"/>
      <c r="AH2235" s="569"/>
      <c r="AI2235" s="570" t="s">
        <v>2054</v>
      </c>
      <c r="AJ2235" s="570" t="s">
        <v>2054</v>
      </c>
      <c r="AK2235" s="565" t="s">
        <v>6255</v>
      </c>
      <c r="AL2235" s="565" t="s">
        <v>6253</v>
      </c>
    </row>
    <row r="2236" spans="1:38" ht="33">
      <c r="A2236" s="518" t="str">
        <f t="shared" si="34"/>
        <v xml:space="preserve">S14AA018-00002 Miscellaneous Steel Erection Work for Revamping Shelter/Building Grating Hot-Dip Galvanized Steel, (I=32)       </v>
      </c>
      <c r="B2236" s="565" t="s">
        <v>6256</v>
      </c>
      <c r="C2236" s="566"/>
      <c r="D2236" s="567" t="s">
        <v>6250</v>
      </c>
      <c r="E2236" s="568" t="s">
        <v>6254</v>
      </c>
      <c r="F2236" s="567" t="s">
        <v>2082</v>
      </c>
      <c r="G2236" s="568" t="s">
        <v>5855</v>
      </c>
      <c r="H2236" s="567" t="s">
        <v>2309</v>
      </c>
      <c r="I2236" s="568" t="s">
        <v>5949</v>
      </c>
      <c r="J2236" s="567" t="s">
        <v>2094</v>
      </c>
      <c r="K2236" s="568" t="s">
        <v>5954</v>
      </c>
      <c r="L2236" s="567" t="s">
        <v>1924</v>
      </c>
      <c r="M2236" s="568"/>
      <c r="Z2236" s="569"/>
      <c r="AA2236" s="569"/>
      <c r="AB2236" s="569"/>
      <c r="AC2236" s="569"/>
      <c r="AD2236" s="569"/>
      <c r="AE2236" s="569"/>
      <c r="AF2236" s="569"/>
      <c r="AG2236" s="569"/>
      <c r="AH2236" s="569"/>
      <c r="AI2236" s="570" t="s">
        <v>2054</v>
      </c>
      <c r="AJ2236" s="570" t="s">
        <v>2054</v>
      </c>
      <c r="AK2236" s="565" t="s">
        <v>6255</v>
      </c>
      <c r="AL2236" s="565" t="s">
        <v>6256</v>
      </c>
    </row>
    <row r="2237" spans="1:38" ht="33">
      <c r="A2237" s="518" t="str">
        <f t="shared" si="34"/>
        <v xml:space="preserve">S14AA018-00003 Miscellaneous Steel Erection Work for Revamping Shelter/Building Grating Hot-Dip Galvanized Steel, (I=50)       </v>
      </c>
      <c r="B2237" s="565" t="s">
        <v>6257</v>
      </c>
      <c r="C2237" s="566"/>
      <c r="D2237" s="567" t="s">
        <v>6250</v>
      </c>
      <c r="E2237" s="568" t="s">
        <v>6254</v>
      </c>
      <c r="F2237" s="567" t="s">
        <v>2082</v>
      </c>
      <c r="G2237" s="568" t="s">
        <v>5855</v>
      </c>
      <c r="H2237" s="567" t="s">
        <v>2309</v>
      </c>
      <c r="I2237" s="568" t="s">
        <v>5949</v>
      </c>
      <c r="J2237" s="567" t="s">
        <v>2097</v>
      </c>
      <c r="K2237" s="568" t="s">
        <v>5956</v>
      </c>
      <c r="L2237" s="567" t="s">
        <v>1924</v>
      </c>
      <c r="M2237" s="568"/>
      <c r="Z2237" s="569"/>
      <c r="AA2237" s="569"/>
      <c r="AB2237" s="569"/>
      <c r="AC2237" s="569"/>
      <c r="AD2237" s="569"/>
      <c r="AE2237" s="569"/>
      <c r="AF2237" s="569"/>
      <c r="AG2237" s="569"/>
      <c r="AH2237" s="569"/>
      <c r="AI2237" s="570" t="s">
        <v>2054</v>
      </c>
      <c r="AJ2237" s="570" t="s">
        <v>2054</v>
      </c>
      <c r="AK2237" s="565" t="s">
        <v>6255</v>
      </c>
      <c r="AL2237" s="565" t="s">
        <v>6257</v>
      </c>
    </row>
    <row r="2238" spans="1:38" ht="33">
      <c r="A2238" s="518" t="str">
        <f t="shared" si="34"/>
        <v xml:space="preserve">S14AA018-00004 Miscellaneous Steel Erection Work for Revamping Shelter/Building Grating Hot-Dip Galvanized Steel, (I=75)       </v>
      </c>
      <c r="B2238" s="565" t="s">
        <v>6258</v>
      </c>
      <c r="C2238" s="566"/>
      <c r="D2238" s="567" t="s">
        <v>6250</v>
      </c>
      <c r="E2238" s="568" t="s">
        <v>6254</v>
      </c>
      <c r="F2238" s="567" t="s">
        <v>2082</v>
      </c>
      <c r="G2238" s="568" t="s">
        <v>5855</v>
      </c>
      <c r="H2238" s="567" t="s">
        <v>2309</v>
      </c>
      <c r="I2238" s="568" t="s">
        <v>5949</v>
      </c>
      <c r="J2238" s="567" t="s">
        <v>2100</v>
      </c>
      <c r="K2238" s="568" t="s">
        <v>5958</v>
      </c>
      <c r="L2238" s="567" t="s">
        <v>1924</v>
      </c>
      <c r="M2238" s="568"/>
      <c r="Z2238" s="569"/>
      <c r="AA2238" s="569"/>
      <c r="AB2238" s="569"/>
      <c r="AC2238" s="569"/>
      <c r="AD2238" s="569"/>
      <c r="AE2238" s="569"/>
      <c r="AF2238" s="569"/>
      <c r="AG2238" s="569"/>
      <c r="AH2238" s="569"/>
      <c r="AI2238" s="570" t="s">
        <v>2054</v>
      </c>
      <c r="AJ2238" s="570" t="s">
        <v>2054</v>
      </c>
      <c r="AK2238" s="565" t="s">
        <v>6255</v>
      </c>
      <c r="AL2238" s="565" t="s">
        <v>6258</v>
      </c>
    </row>
    <row r="2239" spans="1:38">
      <c r="A2239" s="518" t="str">
        <f t="shared" si="34"/>
        <v xml:space="preserve">S14AA019-00001 Miscellaneous Steel Erection Work for Revamping Shelter/Building Steel Stairs        </v>
      </c>
      <c r="B2239" s="565" t="s">
        <v>6259</v>
      </c>
      <c r="C2239" s="566"/>
      <c r="D2239" s="567" t="s">
        <v>6250</v>
      </c>
      <c r="E2239" s="568" t="s">
        <v>6254</v>
      </c>
      <c r="F2239" s="567" t="s">
        <v>2082</v>
      </c>
      <c r="G2239" s="568" t="s">
        <v>5855</v>
      </c>
      <c r="H2239" s="567" t="s">
        <v>2359</v>
      </c>
      <c r="I2239" s="568" t="s">
        <v>5960</v>
      </c>
      <c r="J2239" s="567" t="s">
        <v>1924</v>
      </c>
      <c r="K2239" s="568"/>
      <c r="L2239" s="567" t="s">
        <v>1924</v>
      </c>
      <c r="M2239" s="568"/>
      <c r="Z2239" s="569"/>
      <c r="AA2239" s="569"/>
      <c r="AB2239" s="569"/>
      <c r="AC2239" s="569"/>
      <c r="AD2239" s="569"/>
      <c r="AE2239" s="569"/>
      <c r="AF2239" s="569"/>
      <c r="AG2239" s="569"/>
      <c r="AH2239" s="569"/>
      <c r="AI2239" s="570" t="s">
        <v>2091</v>
      </c>
      <c r="AJ2239" s="570" t="s">
        <v>2091</v>
      </c>
      <c r="AK2239" s="565" t="s">
        <v>6260</v>
      </c>
      <c r="AL2239" s="565" t="s">
        <v>6259</v>
      </c>
    </row>
    <row r="2240" spans="1:38">
      <c r="A2240" s="518" t="str">
        <f t="shared" si="34"/>
        <v xml:space="preserve">S14AA020-00001 Miscellaneous Steel Erection Work for Revamping Shelter/Building Steel Handrails        </v>
      </c>
      <c r="B2240" s="565" t="s">
        <v>6261</v>
      </c>
      <c r="C2240" s="566"/>
      <c r="D2240" s="567" t="s">
        <v>6250</v>
      </c>
      <c r="E2240" s="568" t="s">
        <v>6254</v>
      </c>
      <c r="F2240" s="567" t="s">
        <v>2082</v>
      </c>
      <c r="G2240" s="568" t="s">
        <v>5855</v>
      </c>
      <c r="H2240" s="567" t="s">
        <v>2409</v>
      </c>
      <c r="I2240" s="568" t="s">
        <v>5965</v>
      </c>
      <c r="J2240" s="567" t="s">
        <v>1924</v>
      </c>
      <c r="K2240" s="568"/>
      <c r="L2240" s="567" t="s">
        <v>1924</v>
      </c>
      <c r="M2240" s="568"/>
      <c r="Z2240" s="569"/>
      <c r="AA2240" s="569"/>
      <c r="AB2240" s="569"/>
      <c r="AC2240" s="569"/>
      <c r="AD2240" s="569"/>
      <c r="AE2240" s="569"/>
      <c r="AF2240" s="569"/>
      <c r="AG2240" s="569"/>
      <c r="AH2240" s="569"/>
      <c r="AI2240" s="570" t="s">
        <v>2091</v>
      </c>
      <c r="AJ2240" s="570" t="s">
        <v>2091</v>
      </c>
      <c r="AK2240" s="565" t="s">
        <v>6262</v>
      </c>
      <c r="AL2240" s="565" t="s">
        <v>6261</v>
      </c>
    </row>
    <row r="2241" spans="1:38" ht="33">
      <c r="A2241" s="518" t="str">
        <f t="shared" si="34"/>
        <v xml:space="preserve">S14AA021-00001 Miscellaneous Steel Erection Work for Revamping Shelter/Building Steel Handrails - Removable        </v>
      </c>
      <c r="B2241" s="565" t="s">
        <v>6263</v>
      </c>
      <c r="C2241" s="566"/>
      <c r="D2241" s="567" t="s">
        <v>6250</v>
      </c>
      <c r="E2241" s="568" t="s">
        <v>6254</v>
      </c>
      <c r="F2241" s="567" t="s">
        <v>2082</v>
      </c>
      <c r="G2241" s="568" t="s">
        <v>5855</v>
      </c>
      <c r="H2241" s="567" t="s">
        <v>2430</v>
      </c>
      <c r="I2241" s="568" t="s">
        <v>5972</v>
      </c>
      <c r="J2241" s="567" t="s">
        <v>1924</v>
      </c>
      <c r="K2241" s="568"/>
      <c r="L2241" s="567" t="s">
        <v>1924</v>
      </c>
      <c r="M2241" s="568"/>
      <c r="Z2241" s="569"/>
      <c r="AA2241" s="569"/>
      <c r="AB2241" s="569"/>
      <c r="AC2241" s="569"/>
      <c r="AD2241" s="569"/>
      <c r="AE2241" s="569"/>
      <c r="AF2241" s="569"/>
      <c r="AG2241" s="569"/>
      <c r="AH2241" s="569"/>
      <c r="AI2241" s="570" t="s">
        <v>2091</v>
      </c>
      <c r="AJ2241" s="570" t="s">
        <v>2091</v>
      </c>
      <c r="AK2241" s="565" t="s">
        <v>6264</v>
      </c>
      <c r="AL2241" s="565" t="s">
        <v>6263</v>
      </c>
    </row>
    <row r="2242" spans="1:38">
      <c r="A2242" s="518" t="str">
        <f t="shared" si="34"/>
        <v xml:space="preserve">S14AA022-00001 Miscellaneous Steel Erection Work for Revamping Shelter/Building Stainless Steel Handrail        </v>
      </c>
      <c r="B2242" s="565" t="s">
        <v>6265</v>
      </c>
      <c r="C2242" s="566"/>
      <c r="D2242" s="567" t="s">
        <v>6250</v>
      </c>
      <c r="E2242" s="568" t="s">
        <v>6254</v>
      </c>
      <c r="F2242" s="567" t="s">
        <v>2082</v>
      </c>
      <c r="G2242" s="568" t="s">
        <v>5855</v>
      </c>
      <c r="H2242" s="567" t="s">
        <v>2438</v>
      </c>
      <c r="I2242" s="568" t="s">
        <v>5978</v>
      </c>
      <c r="J2242" s="567" t="s">
        <v>1924</v>
      </c>
      <c r="K2242" s="568"/>
      <c r="L2242" s="567" t="s">
        <v>1924</v>
      </c>
      <c r="M2242" s="568"/>
      <c r="Z2242" s="569"/>
      <c r="AA2242" s="569"/>
      <c r="AB2242" s="569"/>
      <c r="AC2242" s="569"/>
      <c r="AD2242" s="569"/>
      <c r="AE2242" s="569"/>
      <c r="AF2242" s="569"/>
      <c r="AG2242" s="569"/>
      <c r="AH2242" s="569"/>
      <c r="AI2242" s="570" t="s">
        <v>2091</v>
      </c>
      <c r="AJ2242" s="570" t="s">
        <v>2091</v>
      </c>
      <c r="AK2242" s="565" t="s">
        <v>6266</v>
      </c>
      <c r="AL2242" s="565" t="s">
        <v>6265</v>
      </c>
    </row>
    <row r="2243" spans="1:38" ht="33">
      <c r="A2243" s="518" t="str">
        <f t="shared" si="34"/>
        <v xml:space="preserve">S14AA024-00001 Miscellaneous Steel Erection Work for Revamping Shelter/Building Galvanized Steel Deck Plate        </v>
      </c>
      <c r="B2243" s="565" t="s">
        <v>6267</v>
      </c>
      <c r="C2243" s="566"/>
      <c r="D2243" s="567" t="s">
        <v>6250</v>
      </c>
      <c r="E2243" s="568" t="s">
        <v>6254</v>
      </c>
      <c r="F2243" s="567" t="s">
        <v>2082</v>
      </c>
      <c r="G2243" s="568" t="s">
        <v>5855</v>
      </c>
      <c r="H2243" s="567" t="s">
        <v>2632</v>
      </c>
      <c r="I2243" s="568" t="s">
        <v>5990</v>
      </c>
      <c r="J2243" s="567" t="s">
        <v>1924</v>
      </c>
      <c r="K2243" s="568"/>
      <c r="L2243" s="567" t="s">
        <v>1924</v>
      </c>
      <c r="M2243" s="568"/>
      <c r="Z2243" s="569"/>
      <c r="AA2243" s="569"/>
      <c r="AB2243" s="569"/>
      <c r="AC2243" s="569"/>
      <c r="AD2243" s="569"/>
      <c r="AE2243" s="569"/>
      <c r="AF2243" s="569"/>
      <c r="AG2243" s="569"/>
      <c r="AH2243" s="569"/>
      <c r="AI2243" s="570" t="s">
        <v>2054</v>
      </c>
      <c r="AJ2243" s="570" t="s">
        <v>2054</v>
      </c>
      <c r="AK2243" s="565" t="s">
        <v>6268</v>
      </c>
      <c r="AL2243" s="565" t="s">
        <v>6267</v>
      </c>
    </row>
    <row r="2244" spans="1:38" ht="33">
      <c r="A2244" s="518" t="str">
        <f t="shared" si="34"/>
        <v xml:space="preserve">S14AA037-00001 Miscellaneous Steel Erection Work for Revamping Shelter/Building Stainless Steel Handrail - Removable        </v>
      </c>
      <c r="B2244" s="565" t="s">
        <v>6269</v>
      </c>
      <c r="C2244" s="566"/>
      <c r="D2244" s="567" t="s">
        <v>6250</v>
      </c>
      <c r="E2244" s="568" t="s">
        <v>6254</v>
      </c>
      <c r="F2244" s="567" t="s">
        <v>2082</v>
      </c>
      <c r="G2244" s="568" t="s">
        <v>5855</v>
      </c>
      <c r="H2244" s="567" t="s">
        <v>2872</v>
      </c>
      <c r="I2244" s="568" t="s">
        <v>6013</v>
      </c>
      <c r="J2244" s="567" t="s">
        <v>1924</v>
      </c>
      <c r="K2244" s="568"/>
      <c r="L2244" s="567" t="s">
        <v>1924</v>
      </c>
      <c r="M2244" s="568"/>
      <c r="Z2244" s="569"/>
      <c r="AA2244" s="569"/>
      <c r="AB2244" s="569"/>
      <c r="AC2244" s="569"/>
      <c r="AD2244" s="569"/>
      <c r="AE2244" s="569"/>
      <c r="AF2244" s="569"/>
      <c r="AG2244" s="569"/>
      <c r="AH2244" s="569"/>
      <c r="AI2244" s="570" t="s">
        <v>2091</v>
      </c>
      <c r="AJ2244" s="570" t="s">
        <v>2091</v>
      </c>
      <c r="AK2244" s="565" t="s">
        <v>6270</v>
      </c>
      <c r="AL2244" s="565" t="s">
        <v>6269</v>
      </c>
    </row>
    <row r="2245" spans="1:38">
      <c r="A2245" s="518" t="str">
        <f t="shared" si="34"/>
        <v xml:space="preserve">S14AA038-00001 Miscellaneous Steel Erection Work for Revamping Shelter/Building FRP Grating        </v>
      </c>
      <c r="B2245" s="565" t="s">
        <v>6271</v>
      </c>
      <c r="C2245" s="566"/>
      <c r="D2245" s="567" t="s">
        <v>6250</v>
      </c>
      <c r="E2245" s="568" t="s">
        <v>6254</v>
      </c>
      <c r="F2245" s="567" t="s">
        <v>2082</v>
      </c>
      <c r="G2245" s="568" t="s">
        <v>5855</v>
      </c>
      <c r="H2245" s="567" t="s">
        <v>2892</v>
      </c>
      <c r="I2245" s="568" t="s">
        <v>6018</v>
      </c>
      <c r="J2245" s="567" t="s">
        <v>1924</v>
      </c>
      <c r="K2245" s="568"/>
      <c r="L2245" s="567" t="s">
        <v>1924</v>
      </c>
      <c r="M2245" s="568"/>
      <c r="Z2245" s="569"/>
      <c r="AA2245" s="569"/>
      <c r="AB2245" s="569"/>
      <c r="AC2245" s="569"/>
      <c r="AD2245" s="569"/>
      <c r="AE2245" s="569"/>
      <c r="AF2245" s="569"/>
      <c r="AG2245" s="569"/>
      <c r="AH2245" s="569"/>
      <c r="AI2245" s="570" t="s">
        <v>2054</v>
      </c>
      <c r="AJ2245" s="570" t="s">
        <v>2054</v>
      </c>
      <c r="AK2245" s="565" t="s">
        <v>6272</v>
      </c>
      <c r="AL2245" s="565" t="s">
        <v>6271</v>
      </c>
    </row>
    <row r="2246" spans="1:38">
      <c r="A2246" s="518" t="str">
        <f t="shared" si="34"/>
        <v xml:space="preserve">S14AA039-00001 Miscellaneous Steel Erection Work for Revamping Shelter/Building FRP Handrail        </v>
      </c>
      <c r="B2246" s="565" t="s">
        <v>6273</v>
      </c>
      <c r="C2246" s="566"/>
      <c r="D2246" s="567" t="s">
        <v>6250</v>
      </c>
      <c r="E2246" s="568" t="s">
        <v>6254</v>
      </c>
      <c r="F2246" s="567" t="s">
        <v>2082</v>
      </c>
      <c r="G2246" s="568" t="s">
        <v>5855</v>
      </c>
      <c r="H2246" s="567" t="s">
        <v>2902</v>
      </c>
      <c r="I2246" s="568" t="s">
        <v>6021</v>
      </c>
      <c r="J2246" s="567" t="s">
        <v>1924</v>
      </c>
      <c r="K2246" s="568"/>
      <c r="L2246" s="567" t="s">
        <v>1924</v>
      </c>
      <c r="M2246" s="568"/>
      <c r="Z2246" s="569"/>
      <c r="AA2246" s="569"/>
      <c r="AB2246" s="569"/>
      <c r="AC2246" s="569"/>
      <c r="AD2246" s="569"/>
      <c r="AE2246" s="569"/>
      <c r="AF2246" s="569"/>
      <c r="AG2246" s="569"/>
      <c r="AH2246" s="569"/>
      <c r="AI2246" s="570" t="s">
        <v>2091</v>
      </c>
      <c r="AJ2246" s="570" t="s">
        <v>2091</v>
      </c>
      <c r="AK2246" s="565" t="s">
        <v>6274</v>
      </c>
      <c r="AL2246" s="565" t="s">
        <v>6273</v>
      </c>
    </row>
    <row r="2247" spans="1:38">
      <c r="A2247" s="518" t="str">
        <f t="shared" si="34"/>
        <v xml:space="preserve">S14AA040-00001 Miscellaneous Steel Erection Work for Revamping Shelter/Building FRP Handrail - Removable        </v>
      </c>
      <c r="B2247" s="565" t="s">
        <v>6275</v>
      </c>
      <c r="C2247" s="566"/>
      <c r="D2247" s="567" t="s">
        <v>6250</v>
      </c>
      <c r="E2247" s="568" t="s">
        <v>6254</v>
      </c>
      <c r="F2247" s="567" t="s">
        <v>2082</v>
      </c>
      <c r="G2247" s="568" t="s">
        <v>5855</v>
      </c>
      <c r="H2247" s="567" t="s">
        <v>2907</v>
      </c>
      <c r="I2247" s="568" t="s">
        <v>6024</v>
      </c>
      <c r="J2247" s="567" t="s">
        <v>1924</v>
      </c>
      <c r="K2247" s="568"/>
      <c r="L2247" s="567" t="s">
        <v>1924</v>
      </c>
      <c r="M2247" s="568"/>
      <c r="Z2247" s="569"/>
      <c r="AA2247" s="569"/>
      <c r="AB2247" s="569"/>
      <c r="AC2247" s="569"/>
      <c r="AD2247" s="569"/>
      <c r="AE2247" s="569"/>
      <c r="AF2247" s="569"/>
      <c r="AG2247" s="569"/>
      <c r="AH2247" s="569"/>
      <c r="AI2247" s="570" t="s">
        <v>2091</v>
      </c>
      <c r="AJ2247" s="570" t="s">
        <v>2091</v>
      </c>
      <c r="AK2247" s="565" t="s">
        <v>6276</v>
      </c>
      <c r="AL2247" s="565" t="s">
        <v>6275</v>
      </c>
    </row>
    <row r="2248" spans="1:38">
      <c r="A2248" s="518" t="str">
        <f t="shared" ref="A2248:A2292" si="35">B2248&amp;" "&amp;E2248&amp;" "&amp;G2248&amp;" "&amp;I2248&amp;" "&amp;K2248&amp;" "&amp;M2248&amp;" "&amp;O2248&amp;" "&amp;Q2248&amp;" "&amp;S2248&amp;" "&amp;U2248&amp;" "&amp;W2248&amp;" "&amp;Y2248</f>
        <v xml:space="preserve">S14AA041-00001 Miscellaneous Steel Erection Work for Revamping Shelter/Building Steel Ladder w/ Cage        </v>
      </c>
      <c r="B2248" s="565" t="s">
        <v>6277</v>
      </c>
      <c r="C2248" s="566"/>
      <c r="D2248" s="567" t="s">
        <v>6250</v>
      </c>
      <c r="E2248" s="568" t="s">
        <v>6254</v>
      </c>
      <c r="F2248" s="567" t="s">
        <v>2082</v>
      </c>
      <c r="G2248" s="568" t="s">
        <v>5855</v>
      </c>
      <c r="H2248" s="567" t="s">
        <v>2912</v>
      </c>
      <c r="I2248" s="568" t="s">
        <v>6027</v>
      </c>
      <c r="J2248" s="567" t="s">
        <v>1924</v>
      </c>
      <c r="K2248" s="568"/>
      <c r="L2248" s="567" t="s">
        <v>1924</v>
      </c>
      <c r="M2248" s="568"/>
      <c r="Z2248" s="569"/>
      <c r="AA2248" s="569"/>
      <c r="AB2248" s="569"/>
      <c r="AC2248" s="569"/>
      <c r="AD2248" s="569"/>
      <c r="AE2248" s="569"/>
      <c r="AF2248" s="569"/>
      <c r="AG2248" s="569"/>
      <c r="AH2248" s="569"/>
      <c r="AI2248" s="570" t="s">
        <v>2091</v>
      </c>
      <c r="AJ2248" s="570" t="s">
        <v>2091</v>
      </c>
      <c r="AK2248" s="565" t="s">
        <v>6278</v>
      </c>
      <c r="AL2248" s="565" t="s">
        <v>6277</v>
      </c>
    </row>
    <row r="2249" spans="1:38" ht="33">
      <c r="A2249" s="518" t="str">
        <f t="shared" si="35"/>
        <v xml:space="preserve">S14AA042-00001 Miscellaneous Steel Erection Work for Revamping Shelter/Building Stainless Steel Ladder w/ Cage        </v>
      </c>
      <c r="B2249" s="565" t="s">
        <v>6279</v>
      </c>
      <c r="C2249" s="566"/>
      <c r="D2249" s="567" t="s">
        <v>6250</v>
      </c>
      <c r="E2249" s="568" t="s">
        <v>6254</v>
      </c>
      <c r="F2249" s="567" t="s">
        <v>2082</v>
      </c>
      <c r="G2249" s="568" t="s">
        <v>5855</v>
      </c>
      <c r="H2249" s="567" t="s">
        <v>2917</v>
      </c>
      <c r="I2249" s="568" t="s">
        <v>6032</v>
      </c>
      <c r="J2249" s="567" t="s">
        <v>1924</v>
      </c>
      <c r="K2249" s="568"/>
      <c r="L2249" s="567" t="s">
        <v>1924</v>
      </c>
      <c r="M2249" s="568"/>
      <c r="Z2249" s="569"/>
      <c r="AA2249" s="569"/>
      <c r="AB2249" s="569"/>
      <c r="AC2249" s="569"/>
      <c r="AD2249" s="569"/>
      <c r="AE2249" s="569"/>
      <c r="AF2249" s="569"/>
      <c r="AG2249" s="569"/>
      <c r="AH2249" s="569"/>
      <c r="AI2249" s="570" t="s">
        <v>2091</v>
      </c>
      <c r="AJ2249" s="570" t="s">
        <v>2091</v>
      </c>
      <c r="AK2249" s="565" t="s">
        <v>6280</v>
      </c>
      <c r="AL2249" s="565" t="s">
        <v>6279</v>
      </c>
    </row>
    <row r="2250" spans="1:38">
      <c r="A2250" s="518" t="str">
        <f t="shared" si="35"/>
        <v xml:space="preserve">S14AA043-00001 Miscellaneous Steel Erection Work for Revamping Shelter/Building FRP Ladder w/ Cage        </v>
      </c>
      <c r="B2250" s="565" t="s">
        <v>6281</v>
      </c>
      <c r="C2250" s="566"/>
      <c r="D2250" s="567" t="s">
        <v>6250</v>
      </c>
      <c r="E2250" s="568" t="s">
        <v>6254</v>
      </c>
      <c r="F2250" s="567" t="s">
        <v>2082</v>
      </c>
      <c r="G2250" s="568" t="s">
        <v>5855</v>
      </c>
      <c r="H2250" s="567" t="s">
        <v>2922</v>
      </c>
      <c r="I2250" s="568" t="s">
        <v>6037</v>
      </c>
      <c r="J2250" s="567" t="s">
        <v>1924</v>
      </c>
      <c r="K2250" s="568"/>
      <c r="L2250" s="567" t="s">
        <v>1924</v>
      </c>
      <c r="M2250" s="568"/>
      <c r="Z2250" s="569"/>
      <c r="AA2250" s="569"/>
      <c r="AB2250" s="569"/>
      <c r="AC2250" s="569"/>
      <c r="AD2250" s="569"/>
      <c r="AE2250" s="569"/>
      <c r="AF2250" s="569"/>
      <c r="AG2250" s="569"/>
      <c r="AH2250" s="569"/>
      <c r="AI2250" s="570" t="s">
        <v>2091</v>
      </c>
      <c r="AJ2250" s="570" t="s">
        <v>2091</v>
      </c>
      <c r="AK2250" s="565" t="s">
        <v>6282</v>
      </c>
      <c r="AL2250" s="565" t="s">
        <v>6281</v>
      </c>
    </row>
    <row r="2251" spans="1:38">
      <c r="A2251" s="518" t="str">
        <f t="shared" si="35"/>
        <v xml:space="preserve">S14AA044-00001 Miscellaneous Steel Erection Work for Revamping Shelter/Building Steel Ladder w/o Cage        </v>
      </c>
      <c r="B2251" s="565" t="s">
        <v>6283</v>
      </c>
      <c r="C2251" s="566"/>
      <c r="D2251" s="567" t="s">
        <v>6250</v>
      </c>
      <c r="E2251" s="568" t="s">
        <v>6254</v>
      </c>
      <c r="F2251" s="567" t="s">
        <v>2082</v>
      </c>
      <c r="G2251" s="568" t="s">
        <v>5855</v>
      </c>
      <c r="H2251" s="567" t="s">
        <v>2927</v>
      </c>
      <c r="I2251" s="568" t="s">
        <v>6040</v>
      </c>
      <c r="J2251" s="567" t="s">
        <v>1924</v>
      </c>
      <c r="K2251" s="568"/>
      <c r="L2251" s="567" t="s">
        <v>1924</v>
      </c>
      <c r="M2251" s="568"/>
      <c r="Z2251" s="569"/>
      <c r="AA2251" s="569"/>
      <c r="AB2251" s="569"/>
      <c r="AC2251" s="569"/>
      <c r="AD2251" s="569"/>
      <c r="AE2251" s="569"/>
      <c r="AF2251" s="569"/>
      <c r="AG2251" s="569"/>
      <c r="AH2251" s="569"/>
      <c r="AI2251" s="570" t="s">
        <v>2091</v>
      </c>
      <c r="AJ2251" s="570" t="s">
        <v>2091</v>
      </c>
      <c r="AK2251" s="565" t="s">
        <v>6284</v>
      </c>
      <c r="AL2251" s="565" t="s">
        <v>6283</v>
      </c>
    </row>
    <row r="2252" spans="1:38" ht="33">
      <c r="A2252" s="518" t="str">
        <f t="shared" si="35"/>
        <v xml:space="preserve">S14AA045-00001 Miscellaneous Steel Erection Work for Revamping Shelter/Building Stainless Steel Ladder w/o Cage        </v>
      </c>
      <c r="B2252" s="565" t="s">
        <v>6285</v>
      </c>
      <c r="C2252" s="566"/>
      <c r="D2252" s="567" t="s">
        <v>6250</v>
      </c>
      <c r="E2252" s="568" t="s">
        <v>6254</v>
      </c>
      <c r="F2252" s="567" t="s">
        <v>2082</v>
      </c>
      <c r="G2252" s="568" t="s">
        <v>5855</v>
      </c>
      <c r="H2252" s="567" t="s">
        <v>2932</v>
      </c>
      <c r="I2252" s="568" t="s">
        <v>6045</v>
      </c>
      <c r="J2252" s="567" t="s">
        <v>1924</v>
      </c>
      <c r="K2252" s="568"/>
      <c r="L2252" s="567" t="s">
        <v>1924</v>
      </c>
      <c r="M2252" s="568"/>
      <c r="Z2252" s="569"/>
      <c r="AA2252" s="569"/>
      <c r="AB2252" s="569"/>
      <c r="AC2252" s="569"/>
      <c r="AD2252" s="569"/>
      <c r="AE2252" s="569"/>
      <c r="AF2252" s="569"/>
      <c r="AG2252" s="569"/>
      <c r="AH2252" s="569"/>
      <c r="AI2252" s="570" t="s">
        <v>2091</v>
      </c>
      <c r="AJ2252" s="570" t="s">
        <v>2091</v>
      </c>
      <c r="AK2252" s="565" t="s">
        <v>6286</v>
      </c>
      <c r="AL2252" s="565" t="s">
        <v>6285</v>
      </c>
    </row>
    <row r="2253" spans="1:38">
      <c r="A2253" s="518" t="str">
        <f t="shared" si="35"/>
        <v xml:space="preserve">S14AA046-00001 Miscellaneous Steel Erection Work for Revamping Shelter/Building FRP Ladder w/o Cage        </v>
      </c>
      <c r="B2253" s="565" t="s">
        <v>6287</v>
      </c>
      <c r="C2253" s="566"/>
      <c r="D2253" s="567" t="s">
        <v>6250</v>
      </c>
      <c r="E2253" s="568" t="s">
        <v>6254</v>
      </c>
      <c r="F2253" s="567" t="s">
        <v>2082</v>
      </c>
      <c r="G2253" s="568" t="s">
        <v>5855</v>
      </c>
      <c r="H2253" s="567" t="s">
        <v>2940</v>
      </c>
      <c r="I2253" s="568" t="s">
        <v>6050</v>
      </c>
      <c r="J2253" s="567" t="s">
        <v>1924</v>
      </c>
      <c r="K2253" s="568"/>
      <c r="L2253" s="567" t="s">
        <v>1924</v>
      </c>
      <c r="M2253" s="568"/>
      <c r="Z2253" s="569"/>
      <c r="AA2253" s="569"/>
      <c r="AB2253" s="569"/>
      <c r="AC2253" s="569"/>
      <c r="AD2253" s="569"/>
      <c r="AE2253" s="569"/>
      <c r="AF2253" s="569"/>
      <c r="AG2253" s="569"/>
      <c r="AH2253" s="569"/>
      <c r="AI2253" s="570" t="s">
        <v>2091</v>
      </c>
      <c r="AJ2253" s="570" t="s">
        <v>2091</v>
      </c>
      <c r="AK2253" s="565" t="s">
        <v>6288</v>
      </c>
      <c r="AL2253" s="565" t="s">
        <v>6287</v>
      </c>
    </row>
    <row r="2254" spans="1:38">
      <c r="A2254" s="518" t="str">
        <f t="shared" si="35"/>
        <v xml:space="preserve">S41AA051-00001 Steel Structure Paint Work Shelter/Building for Non-Fireproofed Steel Surface        </v>
      </c>
      <c r="B2254" s="565" t="s">
        <v>6289</v>
      </c>
      <c r="C2254" s="566"/>
      <c r="D2254" s="567" t="s">
        <v>6290</v>
      </c>
      <c r="E2254" s="568" t="s">
        <v>6291</v>
      </c>
      <c r="F2254" s="567" t="s">
        <v>2082</v>
      </c>
      <c r="G2254" s="568" t="s">
        <v>5855</v>
      </c>
      <c r="H2254" s="567" t="s">
        <v>3317</v>
      </c>
      <c r="I2254" s="568" t="s">
        <v>6292</v>
      </c>
      <c r="J2254" s="567" t="s">
        <v>1924</v>
      </c>
      <c r="K2254" s="568"/>
      <c r="L2254" s="567" t="s">
        <v>1924</v>
      </c>
      <c r="M2254" s="568"/>
      <c r="Z2254" s="569"/>
      <c r="AA2254" s="569"/>
      <c r="AB2254" s="569"/>
      <c r="AC2254" s="569"/>
      <c r="AD2254" s="569" t="s">
        <v>5775</v>
      </c>
      <c r="AE2254" s="569"/>
      <c r="AF2254" s="569"/>
      <c r="AG2254" s="569"/>
      <c r="AH2254" s="569"/>
      <c r="AI2254" s="570" t="s">
        <v>2054</v>
      </c>
      <c r="AJ2254" s="570" t="s">
        <v>2054</v>
      </c>
      <c r="AK2254" s="565" t="s">
        <v>6293</v>
      </c>
      <c r="AL2254" s="565" t="s">
        <v>6289</v>
      </c>
    </row>
    <row r="2255" spans="1:38">
      <c r="A2255" s="518" t="str">
        <f t="shared" si="35"/>
        <v xml:space="preserve">S41AA052-00001 Steel Structure Paint Work Shelter/Building for Fireproofed Steel Surface        </v>
      </c>
      <c r="B2255" s="565" t="s">
        <v>6294</v>
      </c>
      <c r="C2255" s="566"/>
      <c r="D2255" s="567" t="s">
        <v>6290</v>
      </c>
      <c r="E2255" s="568" t="s">
        <v>6291</v>
      </c>
      <c r="F2255" s="567" t="s">
        <v>2082</v>
      </c>
      <c r="G2255" s="568" t="s">
        <v>5855</v>
      </c>
      <c r="H2255" s="567" t="s">
        <v>3163</v>
      </c>
      <c r="I2255" s="568" t="s">
        <v>6295</v>
      </c>
      <c r="J2255" s="567" t="s">
        <v>1924</v>
      </c>
      <c r="K2255" s="568"/>
      <c r="L2255" s="567" t="s">
        <v>1924</v>
      </c>
      <c r="M2255" s="568"/>
      <c r="Z2255" s="569"/>
      <c r="AA2255" s="569"/>
      <c r="AB2255" s="569"/>
      <c r="AC2255" s="569"/>
      <c r="AD2255" s="569" t="s">
        <v>5775</v>
      </c>
      <c r="AE2255" s="569"/>
      <c r="AF2255" s="569"/>
      <c r="AG2255" s="569"/>
      <c r="AH2255" s="569"/>
      <c r="AI2255" s="570" t="s">
        <v>2054</v>
      </c>
      <c r="AJ2255" s="570" t="s">
        <v>2054</v>
      </c>
      <c r="AK2255" s="565" t="s">
        <v>6296</v>
      </c>
      <c r="AL2255" s="565" t="s">
        <v>6294</v>
      </c>
    </row>
    <row r="2256" spans="1:38" ht="33">
      <c r="A2256" s="518" t="str">
        <f t="shared" si="35"/>
        <v xml:space="preserve">S41AA053-00001 Steel Structure Paint Work Shelter/Building Additional Painting on Hot-Dip Galvanized Steel Surface (Non-Fireproofed Steel)        </v>
      </c>
      <c r="B2256" s="565" t="s">
        <v>6297</v>
      </c>
      <c r="C2256" s="566"/>
      <c r="D2256" s="567" t="s">
        <v>6290</v>
      </c>
      <c r="E2256" s="568" t="s">
        <v>6291</v>
      </c>
      <c r="F2256" s="567" t="s">
        <v>2082</v>
      </c>
      <c r="G2256" s="568" t="s">
        <v>5855</v>
      </c>
      <c r="H2256" s="567" t="s">
        <v>3169</v>
      </c>
      <c r="I2256" s="568" t="s">
        <v>6298</v>
      </c>
      <c r="J2256" s="567" t="s">
        <v>1924</v>
      </c>
      <c r="K2256" s="568"/>
      <c r="L2256" s="567" t="s">
        <v>1924</v>
      </c>
      <c r="M2256" s="568"/>
      <c r="Z2256" s="569"/>
      <c r="AA2256" s="569"/>
      <c r="AB2256" s="569"/>
      <c r="AC2256" s="569"/>
      <c r="AD2256" s="569" t="s">
        <v>5775</v>
      </c>
      <c r="AE2256" s="569"/>
      <c r="AF2256" s="569"/>
      <c r="AG2256" s="569"/>
      <c r="AH2256" s="569"/>
      <c r="AI2256" s="570" t="s">
        <v>2054</v>
      </c>
      <c r="AJ2256" s="570" t="s">
        <v>2054</v>
      </c>
      <c r="AK2256" s="565" t="s">
        <v>6299</v>
      </c>
      <c r="AL2256" s="565" t="s">
        <v>6297</v>
      </c>
    </row>
    <row r="2257" spans="1:38">
      <c r="A2257" s="518" t="str">
        <f t="shared" si="35"/>
        <v xml:space="preserve">S41AA054-00001 Steel Structure Paint Work Shelter/Building Touch up        </v>
      </c>
      <c r="B2257" s="565" t="s">
        <v>6300</v>
      </c>
      <c r="C2257" s="566"/>
      <c r="D2257" s="567" t="s">
        <v>6290</v>
      </c>
      <c r="E2257" s="568" t="s">
        <v>6291</v>
      </c>
      <c r="F2257" s="567" t="s">
        <v>2082</v>
      </c>
      <c r="G2257" s="568" t="s">
        <v>5855</v>
      </c>
      <c r="H2257" s="567" t="s">
        <v>3175</v>
      </c>
      <c r="I2257" s="568" t="s">
        <v>6301</v>
      </c>
      <c r="J2257" s="567" t="s">
        <v>1924</v>
      </c>
      <c r="K2257" s="568"/>
      <c r="L2257" s="567" t="s">
        <v>1924</v>
      </c>
      <c r="M2257" s="568"/>
      <c r="Z2257" s="569"/>
      <c r="AA2257" s="569"/>
      <c r="AB2257" s="569"/>
      <c r="AC2257" s="569"/>
      <c r="AD2257" s="569" t="s">
        <v>5775</v>
      </c>
      <c r="AE2257" s="569"/>
      <c r="AF2257" s="569"/>
      <c r="AG2257" s="569"/>
      <c r="AH2257" s="569"/>
      <c r="AI2257" s="570" t="s">
        <v>2054</v>
      </c>
      <c r="AJ2257" s="570" t="s">
        <v>2054</v>
      </c>
      <c r="AK2257" s="565" t="s">
        <v>6302</v>
      </c>
      <c r="AL2257" s="565" t="s">
        <v>6300</v>
      </c>
    </row>
    <row r="2258" spans="1:38">
      <c r="A2258" s="518" t="str">
        <f t="shared" si="35"/>
        <v xml:space="preserve">S42AA055-00001 Steel Structure Coating Work Shelter/Building Hot-Dip Galvanizing w/ Surface Preparation        </v>
      </c>
      <c r="B2258" s="565" t="s">
        <v>6303</v>
      </c>
      <c r="C2258" s="566"/>
      <c r="D2258" s="567" t="s">
        <v>6304</v>
      </c>
      <c r="E2258" s="568" t="s">
        <v>6305</v>
      </c>
      <c r="F2258" s="567" t="s">
        <v>2082</v>
      </c>
      <c r="G2258" s="568" t="s">
        <v>5855</v>
      </c>
      <c r="H2258" s="567" t="s">
        <v>3181</v>
      </c>
      <c r="I2258" s="568" t="s">
        <v>5889</v>
      </c>
      <c r="J2258" s="567" t="s">
        <v>1924</v>
      </c>
      <c r="K2258" s="568"/>
      <c r="L2258" s="567" t="s">
        <v>1924</v>
      </c>
      <c r="M2258" s="568"/>
      <c r="Z2258" s="569"/>
      <c r="AA2258" s="569"/>
      <c r="AB2258" s="569"/>
      <c r="AC2258" s="569"/>
      <c r="AD2258" s="569" t="s">
        <v>5775</v>
      </c>
      <c r="AE2258" s="569"/>
      <c r="AF2258" s="569"/>
      <c r="AG2258" s="569"/>
      <c r="AH2258" s="569"/>
      <c r="AI2258" s="570" t="s">
        <v>2054</v>
      </c>
      <c r="AJ2258" s="570" t="s">
        <v>2054</v>
      </c>
      <c r="AK2258" s="565" t="s">
        <v>6306</v>
      </c>
      <c r="AL2258" s="565" t="s">
        <v>6303</v>
      </c>
    </row>
    <row r="2259" spans="1:38">
      <c r="A2259" s="518" t="str">
        <f t="shared" si="35"/>
        <v xml:space="preserve">S43AA061-00001 Anchor Bolt Work Shelter/Building Anchor Bolt (Material Supply)  M12      </v>
      </c>
      <c r="B2259" s="565" t="s">
        <v>6307</v>
      </c>
      <c r="C2259" s="566"/>
      <c r="D2259" s="567" t="s">
        <v>6308</v>
      </c>
      <c r="E2259" s="568" t="s">
        <v>6309</v>
      </c>
      <c r="F2259" s="567" t="s">
        <v>2082</v>
      </c>
      <c r="G2259" s="568" t="s">
        <v>5855</v>
      </c>
      <c r="H2259" s="567" t="s">
        <v>3489</v>
      </c>
      <c r="I2259" s="568" t="s">
        <v>6310</v>
      </c>
      <c r="J2259" s="567" t="s">
        <v>1924</v>
      </c>
      <c r="K2259" s="568"/>
      <c r="L2259" s="567" t="s">
        <v>1922</v>
      </c>
      <c r="M2259" s="568" t="s">
        <v>2658</v>
      </c>
      <c r="Z2259" s="569"/>
      <c r="AA2259" s="569"/>
      <c r="AB2259" s="569"/>
      <c r="AC2259" s="569"/>
      <c r="AD2259" s="569"/>
      <c r="AE2259" s="569"/>
      <c r="AF2259" s="569"/>
      <c r="AG2259" s="569"/>
      <c r="AH2259" s="569"/>
      <c r="AI2259" s="570" t="s">
        <v>2538</v>
      </c>
      <c r="AJ2259" s="570" t="s">
        <v>2538</v>
      </c>
      <c r="AK2259" s="565" t="s">
        <v>6311</v>
      </c>
      <c r="AL2259" s="565" t="s">
        <v>6307</v>
      </c>
    </row>
    <row r="2260" spans="1:38">
      <c r="A2260" s="518" t="str">
        <f t="shared" si="35"/>
        <v xml:space="preserve">S43AA061-00002 Anchor Bolt Work Shelter/Building Anchor Bolt (Material Supply)  M16      </v>
      </c>
      <c r="B2260" s="565" t="s">
        <v>6312</v>
      </c>
      <c r="C2260" s="566"/>
      <c r="D2260" s="567" t="s">
        <v>6308</v>
      </c>
      <c r="E2260" s="568" t="s">
        <v>6309</v>
      </c>
      <c r="F2260" s="567" t="s">
        <v>2082</v>
      </c>
      <c r="G2260" s="568" t="s">
        <v>5855</v>
      </c>
      <c r="H2260" s="567" t="s">
        <v>3489</v>
      </c>
      <c r="I2260" s="568" t="s">
        <v>6310</v>
      </c>
      <c r="J2260" s="567" t="s">
        <v>1924</v>
      </c>
      <c r="K2260" s="568"/>
      <c r="L2260" s="567" t="s">
        <v>1929</v>
      </c>
      <c r="M2260" s="568" t="s">
        <v>2662</v>
      </c>
      <c r="Z2260" s="569"/>
      <c r="AA2260" s="569"/>
      <c r="AB2260" s="569"/>
      <c r="AC2260" s="569"/>
      <c r="AD2260" s="569"/>
      <c r="AE2260" s="569"/>
      <c r="AF2260" s="569"/>
      <c r="AG2260" s="569"/>
      <c r="AH2260" s="569"/>
      <c r="AI2260" s="570" t="s">
        <v>2538</v>
      </c>
      <c r="AJ2260" s="570" t="s">
        <v>2538</v>
      </c>
      <c r="AK2260" s="565" t="s">
        <v>6311</v>
      </c>
      <c r="AL2260" s="565" t="s">
        <v>6312</v>
      </c>
    </row>
    <row r="2261" spans="1:38">
      <c r="A2261" s="518" t="str">
        <f t="shared" si="35"/>
        <v xml:space="preserve">S43AA061-00003 Anchor Bolt Work Shelter/Building Anchor Bolt (Material Supply)  M20      </v>
      </c>
      <c r="B2261" s="565" t="s">
        <v>6313</v>
      </c>
      <c r="C2261" s="566"/>
      <c r="D2261" s="567" t="s">
        <v>6308</v>
      </c>
      <c r="E2261" s="568" t="s">
        <v>6309</v>
      </c>
      <c r="F2261" s="567" t="s">
        <v>2082</v>
      </c>
      <c r="G2261" s="568" t="s">
        <v>5855</v>
      </c>
      <c r="H2261" s="567" t="s">
        <v>3489</v>
      </c>
      <c r="I2261" s="568" t="s">
        <v>6310</v>
      </c>
      <c r="J2261" s="567" t="s">
        <v>1924</v>
      </c>
      <c r="K2261" s="568"/>
      <c r="L2261" s="567" t="s">
        <v>1932</v>
      </c>
      <c r="M2261" s="568" t="s">
        <v>2665</v>
      </c>
      <c r="Z2261" s="569"/>
      <c r="AA2261" s="569"/>
      <c r="AB2261" s="569"/>
      <c r="AC2261" s="569"/>
      <c r="AD2261" s="569"/>
      <c r="AE2261" s="569"/>
      <c r="AF2261" s="569"/>
      <c r="AG2261" s="569"/>
      <c r="AH2261" s="569"/>
      <c r="AI2261" s="570" t="s">
        <v>2538</v>
      </c>
      <c r="AJ2261" s="570" t="s">
        <v>2538</v>
      </c>
      <c r="AK2261" s="565" t="s">
        <v>6311</v>
      </c>
      <c r="AL2261" s="565" t="s">
        <v>6313</v>
      </c>
    </row>
    <row r="2262" spans="1:38">
      <c r="A2262" s="518" t="str">
        <f t="shared" si="35"/>
        <v xml:space="preserve">S43AA061-00004 Anchor Bolt Work Shelter/Building Anchor Bolt (Material Supply)  M22      </v>
      </c>
      <c r="B2262" s="565" t="s">
        <v>6314</v>
      </c>
      <c r="C2262" s="566"/>
      <c r="D2262" s="567" t="s">
        <v>6308</v>
      </c>
      <c r="E2262" s="568" t="s">
        <v>6309</v>
      </c>
      <c r="F2262" s="567" t="s">
        <v>2082</v>
      </c>
      <c r="G2262" s="568" t="s">
        <v>5855</v>
      </c>
      <c r="H2262" s="567" t="s">
        <v>3489</v>
      </c>
      <c r="I2262" s="568" t="s">
        <v>6310</v>
      </c>
      <c r="J2262" s="567" t="s">
        <v>1924</v>
      </c>
      <c r="K2262" s="568"/>
      <c r="L2262" s="567" t="s">
        <v>1936</v>
      </c>
      <c r="M2262" s="568" t="s">
        <v>2668</v>
      </c>
      <c r="Z2262" s="569"/>
      <c r="AA2262" s="569"/>
      <c r="AB2262" s="569"/>
      <c r="AC2262" s="569"/>
      <c r="AD2262" s="569"/>
      <c r="AE2262" s="569"/>
      <c r="AF2262" s="569"/>
      <c r="AG2262" s="569"/>
      <c r="AH2262" s="569"/>
      <c r="AI2262" s="570" t="s">
        <v>2538</v>
      </c>
      <c r="AJ2262" s="570" t="s">
        <v>2538</v>
      </c>
      <c r="AK2262" s="565" t="s">
        <v>6311</v>
      </c>
      <c r="AL2262" s="565" t="s">
        <v>6314</v>
      </c>
    </row>
    <row r="2263" spans="1:38">
      <c r="A2263" s="518" t="str">
        <f t="shared" si="35"/>
        <v xml:space="preserve">S43AA061-00005 Anchor Bolt Work Shelter/Building Anchor Bolt (Material Supply)  M24      </v>
      </c>
      <c r="B2263" s="565" t="s">
        <v>6315</v>
      </c>
      <c r="C2263" s="566"/>
      <c r="D2263" s="567" t="s">
        <v>6308</v>
      </c>
      <c r="E2263" s="568" t="s">
        <v>6309</v>
      </c>
      <c r="F2263" s="567" t="s">
        <v>2082</v>
      </c>
      <c r="G2263" s="568" t="s">
        <v>5855</v>
      </c>
      <c r="H2263" s="567" t="s">
        <v>3489</v>
      </c>
      <c r="I2263" s="568" t="s">
        <v>6310</v>
      </c>
      <c r="J2263" s="567" t="s">
        <v>1924</v>
      </c>
      <c r="K2263" s="568"/>
      <c r="L2263" s="567" t="s">
        <v>1939</v>
      </c>
      <c r="M2263" s="568" t="s">
        <v>2671</v>
      </c>
      <c r="Z2263" s="569"/>
      <c r="AA2263" s="569"/>
      <c r="AB2263" s="569"/>
      <c r="AC2263" s="569"/>
      <c r="AD2263" s="569"/>
      <c r="AE2263" s="569"/>
      <c r="AF2263" s="569"/>
      <c r="AG2263" s="569"/>
      <c r="AH2263" s="569"/>
      <c r="AI2263" s="570" t="s">
        <v>2538</v>
      </c>
      <c r="AJ2263" s="570" t="s">
        <v>2538</v>
      </c>
      <c r="AK2263" s="565" t="s">
        <v>6311</v>
      </c>
      <c r="AL2263" s="565" t="s">
        <v>6315</v>
      </c>
    </row>
    <row r="2264" spans="1:38">
      <c r="A2264" s="518" t="str">
        <f t="shared" si="35"/>
        <v xml:space="preserve">S43AA061-00006 Anchor Bolt Work Shelter/Building Anchor Bolt (Material Supply)  M27      </v>
      </c>
      <c r="B2264" s="565" t="s">
        <v>6316</v>
      </c>
      <c r="C2264" s="566"/>
      <c r="D2264" s="567" t="s">
        <v>6308</v>
      </c>
      <c r="E2264" s="568" t="s">
        <v>6309</v>
      </c>
      <c r="F2264" s="567" t="s">
        <v>2082</v>
      </c>
      <c r="G2264" s="568" t="s">
        <v>5855</v>
      </c>
      <c r="H2264" s="567" t="s">
        <v>3489</v>
      </c>
      <c r="I2264" s="568" t="s">
        <v>6310</v>
      </c>
      <c r="J2264" s="567" t="s">
        <v>1924</v>
      </c>
      <c r="K2264" s="568"/>
      <c r="L2264" s="567" t="s">
        <v>2793</v>
      </c>
      <c r="M2264" s="568" t="s">
        <v>6011</v>
      </c>
      <c r="Z2264" s="569"/>
      <c r="AA2264" s="569"/>
      <c r="AB2264" s="569"/>
      <c r="AC2264" s="569"/>
      <c r="AD2264" s="569"/>
      <c r="AE2264" s="569"/>
      <c r="AF2264" s="569"/>
      <c r="AG2264" s="569"/>
      <c r="AH2264" s="569"/>
      <c r="AI2264" s="570" t="s">
        <v>2538</v>
      </c>
      <c r="AJ2264" s="570" t="s">
        <v>2538</v>
      </c>
      <c r="AK2264" s="565" t="s">
        <v>6311</v>
      </c>
      <c r="AL2264" s="565" t="s">
        <v>6316</v>
      </c>
    </row>
    <row r="2265" spans="1:38">
      <c r="A2265" s="518" t="str">
        <f t="shared" si="35"/>
        <v xml:space="preserve">S43AA061-00007 Anchor Bolt Work Shelter/Building Anchor Bolt (Material Supply)  M30      </v>
      </c>
      <c r="B2265" s="565" t="s">
        <v>6317</v>
      </c>
      <c r="C2265" s="566"/>
      <c r="D2265" s="567" t="s">
        <v>6308</v>
      </c>
      <c r="E2265" s="568" t="s">
        <v>6309</v>
      </c>
      <c r="F2265" s="567" t="s">
        <v>2082</v>
      </c>
      <c r="G2265" s="568" t="s">
        <v>5855</v>
      </c>
      <c r="H2265" s="567" t="s">
        <v>3489</v>
      </c>
      <c r="I2265" s="568" t="s">
        <v>6310</v>
      </c>
      <c r="J2265" s="567" t="s">
        <v>1924</v>
      </c>
      <c r="K2265" s="568"/>
      <c r="L2265" s="567" t="s">
        <v>1941</v>
      </c>
      <c r="M2265" s="568" t="s">
        <v>2674</v>
      </c>
      <c r="Z2265" s="569"/>
      <c r="AA2265" s="569"/>
      <c r="AB2265" s="569"/>
      <c r="AC2265" s="569"/>
      <c r="AD2265" s="569"/>
      <c r="AE2265" s="569"/>
      <c r="AF2265" s="569"/>
      <c r="AG2265" s="569"/>
      <c r="AH2265" s="569"/>
      <c r="AI2265" s="570" t="s">
        <v>2538</v>
      </c>
      <c r="AJ2265" s="570" t="s">
        <v>2538</v>
      </c>
      <c r="AK2265" s="565" t="s">
        <v>6311</v>
      </c>
      <c r="AL2265" s="565" t="s">
        <v>6317</v>
      </c>
    </row>
    <row r="2266" spans="1:38">
      <c r="A2266" s="518" t="str">
        <f t="shared" si="35"/>
        <v xml:space="preserve">S43AA061-00008 Anchor Bolt Work Shelter/Building Anchor Bolt (Material Supply)  M33      </v>
      </c>
      <c r="B2266" s="565" t="s">
        <v>6318</v>
      </c>
      <c r="C2266" s="566"/>
      <c r="D2266" s="567" t="s">
        <v>6308</v>
      </c>
      <c r="E2266" s="568" t="s">
        <v>6309</v>
      </c>
      <c r="F2266" s="567" t="s">
        <v>2082</v>
      </c>
      <c r="G2266" s="568" t="s">
        <v>5855</v>
      </c>
      <c r="H2266" s="567" t="s">
        <v>3489</v>
      </c>
      <c r="I2266" s="568" t="s">
        <v>6310</v>
      </c>
      <c r="J2266" s="567" t="s">
        <v>1924</v>
      </c>
      <c r="K2266" s="568"/>
      <c r="L2266" s="567" t="s">
        <v>1951</v>
      </c>
      <c r="M2266" s="568" t="s">
        <v>2677</v>
      </c>
      <c r="Z2266" s="569"/>
      <c r="AA2266" s="569"/>
      <c r="AB2266" s="569"/>
      <c r="AC2266" s="569"/>
      <c r="AD2266" s="569"/>
      <c r="AE2266" s="569"/>
      <c r="AF2266" s="569"/>
      <c r="AG2266" s="569"/>
      <c r="AH2266" s="569"/>
      <c r="AI2266" s="570" t="s">
        <v>2538</v>
      </c>
      <c r="AJ2266" s="570" t="s">
        <v>2538</v>
      </c>
      <c r="AK2266" s="565" t="s">
        <v>6311</v>
      </c>
      <c r="AL2266" s="565" t="s">
        <v>6318</v>
      </c>
    </row>
    <row r="2267" spans="1:38">
      <c r="A2267" s="518" t="str">
        <f t="shared" si="35"/>
        <v xml:space="preserve">S43AA061-00009 Anchor Bolt Work Shelter/Building Anchor Bolt (Material Supply)  M36      </v>
      </c>
      <c r="B2267" s="565" t="s">
        <v>6319</v>
      </c>
      <c r="C2267" s="566"/>
      <c r="D2267" s="567" t="s">
        <v>6308</v>
      </c>
      <c r="E2267" s="568" t="s">
        <v>6309</v>
      </c>
      <c r="F2267" s="567" t="s">
        <v>2082</v>
      </c>
      <c r="G2267" s="568" t="s">
        <v>5855</v>
      </c>
      <c r="H2267" s="567" t="s">
        <v>3489</v>
      </c>
      <c r="I2267" s="568" t="s">
        <v>6310</v>
      </c>
      <c r="J2267" s="567" t="s">
        <v>1924</v>
      </c>
      <c r="K2267" s="568"/>
      <c r="L2267" s="567" t="s">
        <v>1954</v>
      </c>
      <c r="M2267" s="568" t="s">
        <v>2680</v>
      </c>
      <c r="Z2267" s="569"/>
      <c r="AA2267" s="569"/>
      <c r="AB2267" s="569"/>
      <c r="AC2267" s="569"/>
      <c r="AD2267" s="569"/>
      <c r="AE2267" s="569"/>
      <c r="AF2267" s="569"/>
      <c r="AG2267" s="569"/>
      <c r="AH2267" s="569"/>
      <c r="AI2267" s="570" t="s">
        <v>2538</v>
      </c>
      <c r="AJ2267" s="570" t="s">
        <v>2538</v>
      </c>
      <c r="AK2267" s="565" t="s">
        <v>6311</v>
      </c>
      <c r="AL2267" s="565" t="s">
        <v>6319</v>
      </c>
    </row>
    <row r="2268" spans="1:38">
      <c r="A2268" s="518" t="str">
        <f t="shared" si="35"/>
        <v xml:space="preserve">S43AA061-00010 Anchor Bolt Work Shelter/Building Anchor Bolt (Material Supply)  M42      </v>
      </c>
      <c r="B2268" s="565" t="s">
        <v>6320</v>
      </c>
      <c r="C2268" s="566"/>
      <c r="D2268" s="567" t="s">
        <v>6308</v>
      </c>
      <c r="E2268" s="568" t="s">
        <v>6309</v>
      </c>
      <c r="F2268" s="567" t="s">
        <v>2082</v>
      </c>
      <c r="G2268" s="568" t="s">
        <v>5855</v>
      </c>
      <c r="H2268" s="567" t="s">
        <v>3489</v>
      </c>
      <c r="I2268" s="568" t="s">
        <v>6310</v>
      </c>
      <c r="J2268" s="567" t="s">
        <v>1924</v>
      </c>
      <c r="K2268" s="568"/>
      <c r="L2268" s="567" t="s">
        <v>1992</v>
      </c>
      <c r="M2268" s="568" t="s">
        <v>2683</v>
      </c>
      <c r="Z2268" s="569"/>
      <c r="AA2268" s="569"/>
      <c r="AB2268" s="569"/>
      <c r="AC2268" s="569"/>
      <c r="AD2268" s="569"/>
      <c r="AE2268" s="569"/>
      <c r="AF2268" s="569"/>
      <c r="AG2268" s="569"/>
      <c r="AH2268" s="569"/>
      <c r="AI2268" s="570" t="s">
        <v>2538</v>
      </c>
      <c r="AJ2268" s="570" t="s">
        <v>2538</v>
      </c>
      <c r="AK2268" s="565" t="s">
        <v>6311</v>
      </c>
      <c r="AL2268" s="565" t="s">
        <v>6320</v>
      </c>
    </row>
    <row r="2269" spans="1:38">
      <c r="A2269" s="518" t="str">
        <f t="shared" si="35"/>
        <v xml:space="preserve">S43AA061-00011 Anchor Bolt Work Shelter/Building Anchor Bolt (Material Supply)  M48      </v>
      </c>
      <c r="B2269" s="565" t="s">
        <v>6321</v>
      </c>
      <c r="C2269" s="566"/>
      <c r="D2269" s="567" t="s">
        <v>6308</v>
      </c>
      <c r="E2269" s="568" t="s">
        <v>6309</v>
      </c>
      <c r="F2269" s="567" t="s">
        <v>2082</v>
      </c>
      <c r="G2269" s="568" t="s">
        <v>5855</v>
      </c>
      <c r="H2269" s="567" t="s">
        <v>3489</v>
      </c>
      <c r="I2269" s="568" t="s">
        <v>6310</v>
      </c>
      <c r="J2269" s="567" t="s">
        <v>1924</v>
      </c>
      <c r="K2269" s="568"/>
      <c r="L2269" s="567" t="s">
        <v>2000</v>
      </c>
      <c r="M2269" s="568" t="s">
        <v>2686</v>
      </c>
      <c r="Z2269" s="569"/>
      <c r="AA2269" s="569"/>
      <c r="AB2269" s="569"/>
      <c r="AC2269" s="569"/>
      <c r="AD2269" s="569"/>
      <c r="AE2269" s="569"/>
      <c r="AF2269" s="569"/>
      <c r="AG2269" s="569"/>
      <c r="AH2269" s="569"/>
      <c r="AI2269" s="570" t="s">
        <v>2538</v>
      </c>
      <c r="AJ2269" s="570" t="s">
        <v>2538</v>
      </c>
      <c r="AK2269" s="565" t="s">
        <v>6311</v>
      </c>
      <c r="AL2269" s="565" t="s">
        <v>6321</v>
      </c>
    </row>
    <row r="2270" spans="1:38">
      <c r="A2270" s="518" t="str">
        <f t="shared" si="35"/>
        <v xml:space="preserve">S43AA061-00012 Anchor Bolt Work Shelter/Building Anchor Bolt (Material Supply)  M52      </v>
      </c>
      <c r="B2270" s="565" t="s">
        <v>6322</v>
      </c>
      <c r="C2270" s="566"/>
      <c r="D2270" s="567" t="s">
        <v>6308</v>
      </c>
      <c r="E2270" s="568" t="s">
        <v>6309</v>
      </c>
      <c r="F2270" s="567" t="s">
        <v>2082</v>
      </c>
      <c r="G2270" s="568" t="s">
        <v>5855</v>
      </c>
      <c r="H2270" s="567" t="s">
        <v>3489</v>
      </c>
      <c r="I2270" s="568" t="s">
        <v>6310</v>
      </c>
      <c r="J2270" s="567" t="s">
        <v>1924</v>
      </c>
      <c r="K2270" s="568"/>
      <c r="L2270" s="567" t="s">
        <v>2086</v>
      </c>
      <c r="M2270" s="568" t="s">
        <v>2689</v>
      </c>
      <c r="Z2270" s="569"/>
      <c r="AA2270" s="569"/>
      <c r="AB2270" s="569"/>
      <c r="AC2270" s="569"/>
      <c r="AD2270" s="569"/>
      <c r="AE2270" s="569"/>
      <c r="AF2270" s="569"/>
      <c r="AG2270" s="569"/>
      <c r="AH2270" s="569"/>
      <c r="AI2270" s="570" t="s">
        <v>2538</v>
      </c>
      <c r="AJ2270" s="570" t="s">
        <v>2538</v>
      </c>
      <c r="AK2270" s="565" t="s">
        <v>6311</v>
      </c>
      <c r="AL2270" s="565" t="s">
        <v>6322</v>
      </c>
    </row>
    <row r="2271" spans="1:38">
      <c r="A2271" s="518" t="str">
        <f t="shared" si="35"/>
        <v xml:space="preserve">S43AA061-00013 Anchor Bolt Work Shelter/Building Anchor Bolt (Material Supply)  M56      </v>
      </c>
      <c r="B2271" s="565" t="s">
        <v>6323</v>
      </c>
      <c r="C2271" s="566"/>
      <c r="D2271" s="567" t="s">
        <v>6308</v>
      </c>
      <c r="E2271" s="568" t="s">
        <v>6309</v>
      </c>
      <c r="F2271" s="567" t="s">
        <v>2082</v>
      </c>
      <c r="G2271" s="568" t="s">
        <v>5855</v>
      </c>
      <c r="H2271" s="567" t="s">
        <v>3489</v>
      </c>
      <c r="I2271" s="568" t="s">
        <v>6310</v>
      </c>
      <c r="J2271" s="567" t="s">
        <v>1924</v>
      </c>
      <c r="K2271" s="568"/>
      <c r="L2271" s="567" t="s">
        <v>2094</v>
      </c>
      <c r="M2271" s="568" t="s">
        <v>2692</v>
      </c>
      <c r="Z2271" s="569"/>
      <c r="AA2271" s="569"/>
      <c r="AB2271" s="569"/>
      <c r="AC2271" s="569"/>
      <c r="AD2271" s="569"/>
      <c r="AE2271" s="569"/>
      <c r="AF2271" s="569"/>
      <c r="AG2271" s="569"/>
      <c r="AH2271" s="569"/>
      <c r="AI2271" s="570" t="s">
        <v>2538</v>
      </c>
      <c r="AJ2271" s="570" t="s">
        <v>2538</v>
      </c>
      <c r="AK2271" s="565" t="s">
        <v>6311</v>
      </c>
      <c r="AL2271" s="565" t="s">
        <v>6323</v>
      </c>
    </row>
    <row r="2272" spans="1:38">
      <c r="A2272" s="518" t="str">
        <f t="shared" si="35"/>
        <v xml:space="preserve">S43AA061-00014 Anchor Bolt Work Shelter/Building Anchor Bolt (Material Supply)  M64      </v>
      </c>
      <c r="B2272" s="565" t="s">
        <v>6324</v>
      </c>
      <c r="C2272" s="566"/>
      <c r="D2272" s="567" t="s">
        <v>6308</v>
      </c>
      <c r="E2272" s="568" t="s">
        <v>6309</v>
      </c>
      <c r="F2272" s="567" t="s">
        <v>2082</v>
      </c>
      <c r="G2272" s="568" t="s">
        <v>5855</v>
      </c>
      <c r="H2272" s="567" t="s">
        <v>3489</v>
      </c>
      <c r="I2272" s="568" t="s">
        <v>6310</v>
      </c>
      <c r="J2272" s="567" t="s">
        <v>1924</v>
      </c>
      <c r="K2272" s="568"/>
      <c r="L2272" s="567" t="s">
        <v>2097</v>
      </c>
      <c r="M2272" s="568" t="s">
        <v>2695</v>
      </c>
      <c r="Z2272" s="569"/>
      <c r="AA2272" s="569"/>
      <c r="AB2272" s="569"/>
      <c r="AC2272" s="569"/>
      <c r="AD2272" s="569"/>
      <c r="AE2272" s="569"/>
      <c r="AF2272" s="569"/>
      <c r="AG2272" s="569"/>
      <c r="AH2272" s="569"/>
      <c r="AI2272" s="570" t="s">
        <v>2538</v>
      </c>
      <c r="AJ2272" s="570" t="s">
        <v>2538</v>
      </c>
      <c r="AK2272" s="565" t="s">
        <v>6311</v>
      </c>
      <c r="AL2272" s="565" t="s">
        <v>6324</v>
      </c>
    </row>
    <row r="2273" spans="1:38">
      <c r="A2273" s="518" t="str">
        <f t="shared" si="35"/>
        <v xml:space="preserve">S43AA061-00015 Anchor Bolt Work Shelter/Building Anchor Bolt (Material Supply)  M72      </v>
      </c>
      <c r="B2273" s="565" t="s">
        <v>6325</v>
      </c>
      <c r="C2273" s="566"/>
      <c r="D2273" s="567" t="s">
        <v>6308</v>
      </c>
      <c r="E2273" s="568" t="s">
        <v>6309</v>
      </c>
      <c r="F2273" s="567" t="s">
        <v>2082</v>
      </c>
      <c r="G2273" s="568" t="s">
        <v>5855</v>
      </c>
      <c r="H2273" s="567" t="s">
        <v>3489</v>
      </c>
      <c r="I2273" s="568" t="s">
        <v>6310</v>
      </c>
      <c r="J2273" s="567" t="s">
        <v>1924</v>
      </c>
      <c r="K2273" s="568"/>
      <c r="L2273" s="567" t="s">
        <v>2100</v>
      </c>
      <c r="M2273" s="568" t="s">
        <v>2698</v>
      </c>
      <c r="Z2273" s="569"/>
      <c r="AA2273" s="569"/>
      <c r="AB2273" s="569"/>
      <c r="AC2273" s="569"/>
      <c r="AD2273" s="569"/>
      <c r="AE2273" s="569"/>
      <c r="AF2273" s="569"/>
      <c r="AG2273" s="569"/>
      <c r="AH2273" s="569"/>
      <c r="AI2273" s="570" t="s">
        <v>2538</v>
      </c>
      <c r="AJ2273" s="570" t="s">
        <v>2538</v>
      </c>
      <c r="AK2273" s="565" t="s">
        <v>6311</v>
      </c>
      <c r="AL2273" s="565" t="s">
        <v>6325</v>
      </c>
    </row>
    <row r="2274" spans="1:38">
      <c r="A2274" s="518" t="str">
        <f t="shared" si="35"/>
        <v xml:space="preserve">S43AA061-00016 Anchor Bolt Work Shelter/Building Anchor Bolt (Material Supply)  M76      </v>
      </c>
      <c r="B2274" s="565" t="s">
        <v>6326</v>
      </c>
      <c r="C2274" s="566"/>
      <c r="D2274" s="567" t="s">
        <v>6308</v>
      </c>
      <c r="E2274" s="568" t="s">
        <v>6309</v>
      </c>
      <c r="F2274" s="567" t="s">
        <v>2082</v>
      </c>
      <c r="G2274" s="568" t="s">
        <v>5855</v>
      </c>
      <c r="H2274" s="567" t="s">
        <v>3489</v>
      </c>
      <c r="I2274" s="568" t="s">
        <v>6310</v>
      </c>
      <c r="J2274" s="567" t="s">
        <v>1924</v>
      </c>
      <c r="K2274" s="568"/>
      <c r="L2274" s="567" t="s">
        <v>2103</v>
      </c>
      <c r="M2274" s="568" t="s">
        <v>2702</v>
      </c>
      <c r="Z2274" s="569"/>
      <c r="AA2274" s="569"/>
      <c r="AB2274" s="569"/>
      <c r="AC2274" s="569"/>
      <c r="AD2274" s="569"/>
      <c r="AE2274" s="569"/>
      <c r="AF2274" s="569"/>
      <c r="AG2274" s="569"/>
      <c r="AH2274" s="569"/>
      <c r="AI2274" s="570" t="s">
        <v>2538</v>
      </c>
      <c r="AJ2274" s="570" t="s">
        <v>2538</v>
      </c>
      <c r="AK2274" s="565" t="s">
        <v>6311</v>
      </c>
      <c r="AL2274" s="565" t="s">
        <v>6326</v>
      </c>
    </row>
    <row r="2275" spans="1:38">
      <c r="A2275" s="518" t="str">
        <f t="shared" si="35"/>
        <v xml:space="preserve">S43AA061-00017 Anchor Bolt Work Shelter/Building Anchor Bolt (Material Supply)  Over M76      </v>
      </c>
      <c r="B2275" s="565" t="s">
        <v>6327</v>
      </c>
      <c r="C2275" s="566"/>
      <c r="D2275" s="567" t="s">
        <v>6308</v>
      </c>
      <c r="E2275" s="568" t="s">
        <v>6309</v>
      </c>
      <c r="F2275" s="567" t="s">
        <v>2082</v>
      </c>
      <c r="G2275" s="568" t="s">
        <v>5855</v>
      </c>
      <c r="H2275" s="567" t="s">
        <v>3489</v>
      </c>
      <c r="I2275" s="568" t="s">
        <v>6310</v>
      </c>
      <c r="J2275" s="567" t="s">
        <v>1924</v>
      </c>
      <c r="K2275" s="568"/>
      <c r="L2275" s="567" t="s">
        <v>2106</v>
      </c>
      <c r="M2275" s="568" t="s">
        <v>2705</v>
      </c>
      <c r="Z2275" s="569"/>
      <c r="AA2275" s="569"/>
      <c r="AB2275" s="569"/>
      <c r="AC2275" s="569"/>
      <c r="AD2275" s="569"/>
      <c r="AE2275" s="569"/>
      <c r="AF2275" s="569"/>
      <c r="AG2275" s="569"/>
      <c r="AH2275" s="569"/>
      <c r="AI2275" s="570" t="s">
        <v>2538</v>
      </c>
      <c r="AJ2275" s="570" t="s">
        <v>2538</v>
      </c>
      <c r="AK2275" s="565" t="s">
        <v>6311</v>
      </c>
      <c r="AL2275" s="565" t="s">
        <v>6327</v>
      </c>
    </row>
    <row r="2276" spans="1:38">
      <c r="A2276" s="518" t="str">
        <f t="shared" si="35"/>
        <v xml:space="preserve">S43AA062-00001 Anchor Bolt Work Shelter/Building Setting Bolt  M12      </v>
      </c>
      <c r="B2276" s="565" t="s">
        <v>6328</v>
      </c>
      <c r="C2276" s="566"/>
      <c r="D2276" s="567" t="s">
        <v>6308</v>
      </c>
      <c r="E2276" s="568" t="s">
        <v>6309</v>
      </c>
      <c r="F2276" s="567" t="s">
        <v>2082</v>
      </c>
      <c r="G2276" s="568" t="s">
        <v>5855</v>
      </c>
      <c r="H2276" s="567" t="s">
        <v>3497</v>
      </c>
      <c r="I2276" s="568" t="s">
        <v>6329</v>
      </c>
      <c r="J2276" s="567" t="s">
        <v>1924</v>
      </c>
      <c r="K2276" s="568"/>
      <c r="L2276" s="567" t="s">
        <v>1922</v>
      </c>
      <c r="M2276" s="568" t="s">
        <v>2658</v>
      </c>
      <c r="Z2276" s="569"/>
      <c r="AA2276" s="569"/>
      <c r="AB2276" s="569"/>
      <c r="AC2276" s="569"/>
      <c r="AD2276" s="569"/>
      <c r="AE2276" s="569"/>
      <c r="AF2276" s="569"/>
      <c r="AG2276" s="569"/>
      <c r="AH2276" s="569"/>
      <c r="AI2276" s="570" t="s">
        <v>2538</v>
      </c>
      <c r="AJ2276" s="570" t="s">
        <v>2538</v>
      </c>
      <c r="AK2276" s="565" t="s">
        <v>6330</v>
      </c>
      <c r="AL2276" s="565" t="s">
        <v>6328</v>
      </c>
    </row>
    <row r="2277" spans="1:38">
      <c r="A2277" s="518" t="str">
        <f t="shared" si="35"/>
        <v xml:space="preserve">S43AA062-00002 Anchor Bolt Work Shelter/Building Setting Bolt  M16      </v>
      </c>
      <c r="B2277" s="565" t="s">
        <v>6331</v>
      </c>
      <c r="C2277" s="566"/>
      <c r="D2277" s="567" t="s">
        <v>6308</v>
      </c>
      <c r="E2277" s="568" t="s">
        <v>6309</v>
      </c>
      <c r="F2277" s="567" t="s">
        <v>2082</v>
      </c>
      <c r="G2277" s="568" t="s">
        <v>5855</v>
      </c>
      <c r="H2277" s="567" t="s">
        <v>3497</v>
      </c>
      <c r="I2277" s="568" t="s">
        <v>6329</v>
      </c>
      <c r="J2277" s="567" t="s">
        <v>1924</v>
      </c>
      <c r="K2277" s="568"/>
      <c r="L2277" s="567" t="s">
        <v>1929</v>
      </c>
      <c r="M2277" s="568" t="s">
        <v>2662</v>
      </c>
      <c r="Z2277" s="569"/>
      <c r="AA2277" s="569"/>
      <c r="AB2277" s="569"/>
      <c r="AC2277" s="569"/>
      <c r="AD2277" s="569"/>
      <c r="AE2277" s="569"/>
      <c r="AF2277" s="569"/>
      <c r="AG2277" s="569"/>
      <c r="AH2277" s="569"/>
      <c r="AI2277" s="570" t="s">
        <v>2538</v>
      </c>
      <c r="AJ2277" s="570" t="s">
        <v>2538</v>
      </c>
      <c r="AK2277" s="565" t="s">
        <v>6330</v>
      </c>
      <c r="AL2277" s="565" t="s">
        <v>6331</v>
      </c>
    </row>
    <row r="2278" spans="1:38">
      <c r="A2278" s="518" t="str">
        <f t="shared" si="35"/>
        <v xml:space="preserve">S43AA062-00003 Anchor Bolt Work Shelter/Building Setting Bolt  M20      </v>
      </c>
      <c r="B2278" s="565" t="s">
        <v>6332</v>
      </c>
      <c r="C2278" s="566"/>
      <c r="D2278" s="567" t="s">
        <v>6308</v>
      </c>
      <c r="E2278" s="568" t="s">
        <v>6309</v>
      </c>
      <c r="F2278" s="567" t="s">
        <v>2082</v>
      </c>
      <c r="G2278" s="568" t="s">
        <v>5855</v>
      </c>
      <c r="H2278" s="567" t="s">
        <v>3497</v>
      </c>
      <c r="I2278" s="568" t="s">
        <v>6329</v>
      </c>
      <c r="J2278" s="567" t="s">
        <v>1924</v>
      </c>
      <c r="K2278" s="568"/>
      <c r="L2278" s="567" t="s">
        <v>1932</v>
      </c>
      <c r="M2278" s="568" t="s">
        <v>2665</v>
      </c>
      <c r="Z2278" s="569"/>
      <c r="AA2278" s="569"/>
      <c r="AB2278" s="569"/>
      <c r="AC2278" s="569"/>
      <c r="AD2278" s="569"/>
      <c r="AE2278" s="569"/>
      <c r="AF2278" s="569"/>
      <c r="AG2278" s="569"/>
      <c r="AH2278" s="569"/>
      <c r="AI2278" s="570" t="s">
        <v>2538</v>
      </c>
      <c r="AJ2278" s="570" t="s">
        <v>2538</v>
      </c>
      <c r="AK2278" s="565" t="s">
        <v>6330</v>
      </c>
      <c r="AL2278" s="565" t="s">
        <v>6332</v>
      </c>
    </row>
    <row r="2279" spans="1:38">
      <c r="A2279" s="518" t="str">
        <f t="shared" si="35"/>
        <v xml:space="preserve">S43AA062-00004 Anchor Bolt Work Shelter/Building Setting Bolt  M22      </v>
      </c>
      <c r="B2279" s="565" t="s">
        <v>6333</v>
      </c>
      <c r="C2279" s="566"/>
      <c r="D2279" s="567" t="s">
        <v>6308</v>
      </c>
      <c r="E2279" s="568" t="s">
        <v>6309</v>
      </c>
      <c r="F2279" s="567" t="s">
        <v>2082</v>
      </c>
      <c r="G2279" s="568" t="s">
        <v>5855</v>
      </c>
      <c r="H2279" s="567" t="s">
        <v>3497</v>
      </c>
      <c r="I2279" s="568" t="s">
        <v>6329</v>
      </c>
      <c r="J2279" s="567" t="s">
        <v>1924</v>
      </c>
      <c r="K2279" s="568"/>
      <c r="L2279" s="567" t="s">
        <v>1936</v>
      </c>
      <c r="M2279" s="568" t="s">
        <v>2668</v>
      </c>
      <c r="Z2279" s="569"/>
      <c r="AA2279" s="569"/>
      <c r="AB2279" s="569"/>
      <c r="AC2279" s="569"/>
      <c r="AD2279" s="569"/>
      <c r="AE2279" s="569"/>
      <c r="AF2279" s="569"/>
      <c r="AG2279" s="569"/>
      <c r="AH2279" s="569"/>
      <c r="AI2279" s="570" t="s">
        <v>2538</v>
      </c>
      <c r="AJ2279" s="570" t="s">
        <v>2538</v>
      </c>
      <c r="AK2279" s="565" t="s">
        <v>6330</v>
      </c>
      <c r="AL2279" s="565" t="s">
        <v>6333</v>
      </c>
    </row>
    <row r="2280" spans="1:38">
      <c r="A2280" s="518" t="str">
        <f t="shared" si="35"/>
        <v xml:space="preserve">S43AA062-00005 Anchor Bolt Work Shelter/Building Setting Bolt  M24      </v>
      </c>
      <c r="B2280" s="565" t="s">
        <v>6334</v>
      </c>
      <c r="C2280" s="566"/>
      <c r="D2280" s="567" t="s">
        <v>6308</v>
      </c>
      <c r="E2280" s="568" t="s">
        <v>6309</v>
      </c>
      <c r="F2280" s="567" t="s">
        <v>2082</v>
      </c>
      <c r="G2280" s="568" t="s">
        <v>5855</v>
      </c>
      <c r="H2280" s="567" t="s">
        <v>3497</v>
      </c>
      <c r="I2280" s="568" t="s">
        <v>6329</v>
      </c>
      <c r="J2280" s="567" t="s">
        <v>1924</v>
      </c>
      <c r="K2280" s="568"/>
      <c r="L2280" s="567" t="s">
        <v>1939</v>
      </c>
      <c r="M2280" s="568" t="s">
        <v>2671</v>
      </c>
      <c r="Z2280" s="569"/>
      <c r="AA2280" s="569"/>
      <c r="AB2280" s="569"/>
      <c r="AC2280" s="569"/>
      <c r="AD2280" s="569"/>
      <c r="AE2280" s="569"/>
      <c r="AF2280" s="569"/>
      <c r="AG2280" s="569"/>
      <c r="AH2280" s="569"/>
      <c r="AI2280" s="570" t="s">
        <v>2538</v>
      </c>
      <c r="AJ2280" s="570" t="s">
        <v>2538</v>
      </c>
      <c r="AK2280" s="565" t="s">
        <v>6330</v>
      </c>
      <c r="AL2280" s="565" t="s">
        <v>6334</v>
      </c>
    </row>
    <row r="2281" spans="1:38">
      <c r="A2281" s="518" t="str">
        <f t="shared" si="35"/>
        <v xml:space="preserve">S43AA062-00006 Anchor Bolt Work Shelter/Building Setting Bolt  M27      </v>
      </c>
      <c r="B2281" s="565" t="s">
        <v>6335</v>
      </c>
      <c r="C2281" s="566"/>
      <c r="D2281" s="567" t="s">
        <v>6308</v>
      </c>
      <c r="E2281" s="568" t="s">
        <v>6309</v>
      </c>
      <c r="F2281" s="567" t="s">
        <v>2082</v>
      </c>
      <c r="G2281" s="568" t="s">
        <v>5855</v>
      </c>
      <c r="H2281" s="567" t="s">
        <v>3497</v>
      </c>
      <c r="I2281" s="568" t="s">
        <v>6329</v>
      </c>
      <c r="J2281" s="567" t="s">
        <v>1924</v>
      </c>
      <c r="K2281" s="568"/>
      <c r="L2281" s="567" t="s">
        <v>2793</v>
      </c>
      <c r="M2281" s="568" t="s">
        <v>6011</v>
      </c>
      <c r="Z2281" s="569"/>
      <c r="AA2281" s="569"/>
      <c r="AB2281" s="569"/>
      <c r="AC2281" s="569"/>
      <c r="AD2281" s="569"/>
      <c r="AE2281" s="569"/>
      <c r="AF2281" s="569"/>
      <c r="AG2281" s="569"/>
      <c r="AH2281" s="569"/>
      <c r="AI2281" s="570" t="s">
        <v>2538</v>
      </c>
      <c r="AJ2281" s="570" t="s">
        <v>2538</v>
      </c>
      <c r="AK2281" s="565" t="s">
        <v>6330</v>
      </c>
      <c r="AL2281" s="565" t="s">
        <v>6335</v>
      </c>
    </row>
    <row r="2282" spans="1:38">
      <c r="A2282" s="518" t="str">
        <f t="shared" si="35"/>
        <v xml:space="preserve">S43AA062-00007 Anchor Bolt Work Shelter/Building Setting Bolt  M30      </v>
      </c>
      <c r="B2282" s="565" t="s">
        <v>6336</v>
      </c>
      <c r="C2282" s="566"/>
      <c r="D2282" s="567" t="s">
        <v>6308</v>
      </c>
      <c r="E2282" s="568" t="s">
        <v>6309</v>
      </c>
      <c r="F2282" s="567" t="s">
        <v>2082</v>
      </c>
      <c r="G2282" s="568" t="s">
        <v>5855</v>
      </c>
      <c r="H2282" s="567" t="s">
        <v>3497</v>
      </c>
      <c r="I2282" s="568" t="s">
        <v>6329</v>
      </c>
      <c r="J2282" s="567" t="s">
        <v>1924</v>
      </c>
      <c r="K2282" s="568"/>
      <c r="L2282" s="567" t="s">
        <v>1941</v>
      </c>
      <c r="M2282" s="568" t="s">
        <v>2674</v>
      </c>
      <c r="Z2282" s="569"/>
      <c r="AA2282" s="569"/>
      <c r="AB2282" s="569"/>
      <c r="AC2282" s="569"/>
      <c r="AD2282" s="569"/>
      <c r="AE2282" s="569"/>
      <c r="AF2282" s="569"/>
      <c r="AG2282" s="569"/>
      <c r="AH2282" s="569"/>
      <c r="AI2282" s="570" t="s">
        <v>2538</v>
      </c>
      <c r="AJ2282" s="570" t="s">
        <v>2538</v>
      </c>
      <c r="AK2282" s="565" t="s">
        <v>6330</v>
      </c>
      <c r="AL2282" s="565" t="s">
        <v>6336</v>
      </c>
    </row>
    <row r="2283" spans="1:38">
      <c r="A2283" s="518" t="str">
        <f t="shared" si="35"/>
        <v xml:space="preserve">S43AA062-00008 Anchor Bolt Work Shelter/Building Setting Bolt  M33      </v>
      </c>
      <c r="B2283" s="565" t="s">
        <v>6337</v>
      </c>
      <c r="C2283" s="566"/>
      <c r="D2283" s="567" t="s">
        <v>6308</v>
      </c>
      <c r="E2283" s="568" t="s">
        <v>6309</v>
      </c>
      <c r="F2283" s="567" t="s">
        <v>2082</v>
      </c>
      <c r="G2283" s="568" t="s">
        <v>5855</v>
      </c>
      <c r="H2283" s="567" t="s">
        <v>3497</v>
      </c>
      <c r="I2283" s="568" t="s">
        <v>6329</v>
      </c>
      <c r="J2283" s="567" t="s">
        <v>1924</v>
      </c>
      <c r="K2283" s="568"/>
      <c r="L2283" s="567" t="s">
        <v>1951</v>
      </c>
      <c r="M2283" s="568" t="s">
        <v>2677</v>
      </c>
      <c r="Z2283" s="569"/>
      <c r="AA2283" s="569"/>
      <c r="AB2283" s="569"/>
      <c r="AC2283" s="569"/>
      <c r="AD2283" s="569"/>
      <c r="AE2283" s="569"/>
      <c r="AF2283" s="569"/>
      <c r="AG2283" s="569"/>
      <c r="AH2283" s="569"/>
      <c r="AI2283" s="570" t="s">
        <v>2538</v>
      </c>
      <c r="AJ2283" s="570" t="s">
        <v>2538</v>
      </c>
      <c r="AK2283" s="565" t="s">
        <v>6330</v>
      </c>
      <c r="AL2283" s="565" t="s">
        <v>6337</v>
      </c>
    </row>
    <row r="2284" spans="1:38">
      <c r="A2284" s="518" t="str">
        <f t="shared" si="35"/>
        <v xml:space="preserve">S43AA062-00009 Anchor Bolt Work Shelter/Building Setting Bolt  M36      </v>
      </c>
      <c r="B2284" s="565" t="s">
        <v>6338</v>
      </c>
      <c r="C2284" s="566"/>
      <c r="D2284" s="567" t="s">
        <v>6308</v>
      </c>
      <c r="E2284" s="568" t="s">
        <v>6309</v>
      </c>
      <c r="F2284" s="567" t="s">
        <v>2082</v>
      </c>
      <c r="G2284" s="568" t="s">
        <v>5855</v>
      </c>
      <c r="H2284" s="567" t="s">
        <v>3497</v>
      </c>
      <c r="I2284" s="568" t="s">
        <v>6329</v>
      </c>
      <c r="J2284" s="567" t="s">
        <v>1924</v>
      </c>
      <c r="K2284" s="568"/>
      <c r="L2284" s="567" t="s">
        <v>1954</v>
      </c>
      <c r="M2284" s="568" t="s">
        <v>2680</v>
      </c>
      <c r="Z2284" s="569"/>
      <c r="AA2284" s="569"/>
      <c r="AB2284" s="569"/>
      <c r="AC2284" s="569"/>
      <c r="AD2284" s="569"/>
      <c r="AE2284" s="569"/>
      <c r="AF2284" s="569"/>
      <c r="AG2284" s="569"/>
      <c r="AH2284" s="569"/>
      <c r="AI2284" s="570" t="s">
        <v>2538</v>
      </c>
      <c r="AJ2284" s="570" t="s">
        <v>2538</v>
      </c>
      <c r="AK2284" s="565" t="s">
        <v>6330</v>
      </c>
      <c r="AL2284" s="565" t="s">
        <v>6338</v>
      </c>
    </row>
    <row r="2285" spans="1:38">
      <c r="A2285" s="518" t="str">
        <f t="shared" si="35"/>
        <v xml:space="preserve">S43AA062-00010 Anchor Bolt Work Shelter/Building Setting Bolt  M42      </v>
      </c>
      <c r="B2285" s="565" t="s">
        <v>6339</v>
      </c>
      <c r="C2285" s="566"/>
      <c r="D2285" s="567" t="s">
        <v>6308</v>
      </c>
      <c r="E2285" s="568" t="s">
        <v>6309</v>
      </c>
      <c r="F2285" s="567" t="s">
        <v>2082</v>
      </c>
      <c r="G2285" s="568" t="s">
        <v>5855</v>
      </c>
      <c r="H2285" s="567" t="s">
        <v>3497</v>
      </c>
      <c r="I2285" s="568" t="s">
        <v>6329</v>
      </c>
      <c r="J2285" s="567" t="s">
        <v>1924</v>
      </c>
      <c r="K2285" s="568"/>
      <c r="L2285" s="567" t="s">
        <v>1992</v>
      </c>
      <c r="M2285" s="568" t="s">
        <v>2683</v>
      </c>
      <c r="Z2285" s="569"/>
      <c r="AA2285" s="569"/>
      <c r="AB2285" s="569"/>
      <c r="AC2285" s="569"/>
      <c r="AD2285" s="569"/>
      <c r="AE2285" s="569"/>
      <c r="AF2285" s="569"/>
      <c r="AG2285" s="569"/>
      <c r="AH2285" s="569"/>
      <c r="AI2285" s="570" t="s">
        <v>2538</v>
      </c>
      <c r="AJ2285" s="570" t="s">
        <v>2538</v>
      </c>
      <c r="AK2285" s="565" t="s">
        <v>6330</v>
      </c>
      <c r="AL2285" s="565" t="s">
        <v>6339</v>
      </c>
    </row>
    <row r="2286" spans="1:38">
      <c r="A2286" s="518" t="str">
        <f t="shared" si="35"/>
        <v xml:space="preserve">S43AA062-00011 Anchor Bolt Work Shelter/Building Setting Bolt  M48      </v>
      </c>
      <c r="B2286" s="565" t="s">
        <v>6340</v>
      </c>
      <c r="C2286" s="566"/>
      <c r="D2286" s="567" t="s">
        <v>6308</v>
      </c>
      <c r="E2286" s="568" t="s">
        <v>6309</v>
      </c>
      <c r="F2286" s="567" t="s">
        <v>2082</v>
      </c>
      <c r="G2286" s="568" t="s">
        <v>5855</v>
      </c>
      <c r="H2286" s="567" t="s">
        <v>3497</v>
      </c>
      <c r="I2286" s="568" t="s">
        <v>6329</v>
      </c>
      <c r="J2286" s="567" t="s">
        <v>1924</v>
      </c>
      <c r="K2286" s="568"/>
      <c r="L2286" s="567" t="s">
        <v>2000</v>
      </c>
      <c r="M2286" s="568" t="s">
        <v>2686</v>
      </c>
      <c r="Z2286" s="569"/>
      <c r="AA2286" s="569"/>
      <c r="AB2286" s="569"/>
      <c r="AC2286" s="569"/>
      <c r="AD2286" s="569"/>
      <c r="AE2286" s="569"/>
      <c r="AF2286" s="569"/>
      <c r="AG2286" s="569"/>
      <c r="AH2286" s="569"/>
      <c r="AI2286" s="570" t="s">
        <v>2538</v>
      </c>
      <c r="AJ2286" s="570" t="s">
        <v>2538</v>
      </c>
      <c r="AK2286" s="565" t="s">
        <v>6330</v>
      </c>
      <c r="AL2286" s="565" t="s">
        <v>6340</v>
      </c>
    </row>
    <row r="2287" spans="1:38">
      <c r="A2287" s="518" t="str">
        <f t="shared" si="35"/>
        <v xml:space="preserve">S43AA062-00012 Anchor Bolt Work Shelter/Building Setting Bolt  M52      </v>
      </c>
      <c r="B2287" s="565" t="s">
        <v>6341</v>
      </c>
      <c r="C2287" s="566"/>
      <c r="D2287" s="567" t="s">
        <v>6308</v>
      </c>
      <c r="E2287" s="568" t="s">
        <v>6309</v>
      </c>
      <c r="F2287" s="567" t="s">
        <v>2082</v>
      </c>
      <c r="G2287" s="568" t="s">
        <v>5855</v>
      </c>
      <c r="H2287" s="567" t="s">
        <v>3497</v>
      </c>
      <c r="I2287" s="568" t="s">
        <v>6329</v>
      </c>
      <c r="J2287" s="567" t="s">
        <v>1924</v>
      </c>
      <c r="K2287" s="568"/>
      <c r="L2287" s="567" t="s">
        <v>2086</v>
      </c>
      <c r="M2287" s="568" t="s">
        <v>2689</v>
      </c>
      <c r="Z2287" s="569"/>
      <c r="AA2287" s="569"/>
      <c r="AB2287" s="569"/>
      <c r="AC2287" s="569"/>
      <c r="AD2287" s="569"/>
      <c r="AE2287" s="569"/>
      <c r="AF2287" s="569"/>
      <c r="AG2287" s="569"/>
      <c r="AH2287" s="569"/>
      <c r="AI2287" s="570" t="s">
        <v>2538</v>
      </c>
      <c r="AJ2287" s="570" t="s">
        <v>2538</v>
      </c>
      <c r="AK2287" s="565" t="s">
        <v>6330</v>
      </c>
      <c r="AL2287" s="565" t="s">
        <v>6341</v>
      </c>
    </row>
    <row r="2288" spans="1:38">
      <c r="A2288" s="518" t="str">
        <f t="shared" si="35"/>
        <v xml:space="preserve">S43AA062-00013 Anchor Bolt Work Shelter/Building Setting Bolt  M56      </v>
      </c>
      <c r="B2288" s="565" t="s">
        <v>6342</v>
      </c>
      <c r="C2288" s="566"/>
      <c r="D2288" s="567" t="s">
        <v>6308</v>
      </c>
      <c r="E2288" s="568" t="s">
        <v>6309</v>
      </c>
      <c r="F2288" s="567" t="s">
        <v>2082</v>
      </c>
      <c r="G2288" s="568" t="s">
        <v>5855</v>
      </c>
      <c r="H2288" s="567" t="s">
        <v>3497</v>
      </c>
      <c r="I2288" s="568" t="s">
        <v>6329</v>
      </c>
      <c r="J2288" s="567" t="s">
        <v>1924</v>
      </c>
      <c r="K2288" s="568"/>
      <c r="L2288" s="567" t="s">
        <v>2094</v>
      </c>
      <c r="M2288" s="568" t="s">
        <v>2692</v>
      </c>
      <c r="Z2288" s="569"/>
      <c r="AA2288" s="569"/>
      <c r="AB2288" s="569"/>
      <c r="AC2288" s="569"/>
      <c r="AD2288" s="569"/>
      <c r="AE2288" s="569"/>
      <c r="AF2288" s="569"/>
      <c r="AG2288" s="569"/>
      <c r="AH2288" s="569"/>
      <c r="AI2288" s="570" t="s">
        <v>2538</v>
      </c>
      <c r="AJ2288" s="570" t="s">
        <v>2538</v>
      </c>
      <c r="AK2288" s="565" t="s">
        <v>6330</v>
      </c>
      <c r="AL2288" s="565" t="s">
        <v>6342</v>
      </c>
    </row>
    <row r="2289" spans="1:38">
      <c r="A2289" s="518" t="str">
        <f t="shared" si="35"/>
        <v xml:space="preserve">S43AA062-00014 Anchor Bolt Work Shelter/Building Setting Bolt  M64      </v>
      </c>
      <c r="B2289" s="565" t="s">
        <v>6343</v>
      </c>
      <c r="C2289" s="566"/>
      <c r="D2289" s="567" t="s">
        <v>6308</v>
      </c>
      <c r="E2289" s="568" t="s">
        <v>6309</v>
      </c>
      <c r="F2289" s="567" t="s">
        <v>2082</v>
      </c>
      <c r="G2289" s="568" t="s">
        <v>5855</v>
      </c>
      <c r="H2289" s="567" t="s">
        <v>3497</v>
      </c>
      <c r="I2289" s="568" t="s">
        <v>6329</v>
      </c>
      <c r="J2289" s="567" t="s">
        <v>1924</v>
      </c>
      <c r="K2289" s="568"/>
      <c r="L2289" s="567" t="s">
        <v>2097</v>
      </c>
      <c r="M2289" s="568" t="s">
        <v>2695</v>
      </c>
      <c r="Z2289" s="569"/>
      <c r="AA2289" s="569"/>
      <c r="AB2289" s="569"/>
      <c r="AC2289" s="569"/>
      <c r="AD2289" s="569"/>
      <c r="AE2289" s="569"/>
      <c r="AF2289" s="569"/>
      <c r="AG2289" s="569"/>
      <c r="AH2289" s="569"/>
      <c r="AI2289" s="570" t="s">
        <v>2538</v>
      </c>
      <c r="AJ2289" s="570" t="s">
        <v>2538</v>
      </c>
      <c r="AK2289" s="565" t="s">
        <v>6330</v>
      </c>
      <c r="AL2289" s="565" t="s">
        <v>6343</v>
      </c>
    </row>
    <row r="2290" spans="1:38">
      <c r="A2290" s="518" t="str">
        <f t="shared" si="35"/>
        <v xml:space="preserve">S43AA062-00015 Anchor Bolt Work Shelter/Building Setting Bolt  M72      </v>
      </c>
      <c r="B2290" s="565" t="s">
        <v>6344</v>
      </c>
      <c r="C2290" s="566"/>
      <c r="D2290" s="567" t="s">
        <v>6308</v>
      </c>
      <c r="E2290" s="568" t="s">
        <v>6309</v>
      </c>
      <c r="F2290" s="567" t="s">
        <v>2082</v>
      </c>
      <c r="G2290" s="568" t="s">
        <v>5855</v>
      </c>
      <c r="H2290" s="567" t="s">
        <v>3497</v>
      </c>
      <c r="I2290" s="568" t="s">
        <v>6329</v>
      </c>
      <c r="J2290" s="567" t="s">
        <v>1924</v>
      </c>
      <c r="K2290" s="568"/>
      <c r="L2290" s="567" t="s">
        <v>2100</v>
      </c>
      <c r="M2290" s="568" t="s">
        <v>2698</v>
      </c>
      <c r="Z2290" s="569"/>
      <c r="AA2290" s="569"/>
      <c r="AB2290" s="569"/>
      <c r="AC2290" s="569"/>
      <c r="AD2290" s="569"/>
      <c r="AE2290" s="569"/>
      <c r="AF2290" s="569"/>
      <c r="AG2290" s="569"/>
      <c r="AH2290" s="569"/>
      <c r="AI2290" s="570" t="s">
        <v>2538</v>
      </c>
      <c r="AJ2290" s="570" t="s">
        <v>2538</v>
      </c>
      <c r="AK2290" s="565" t="s">
        <v>6330</v>
      </c>
      <c r="AL2290" s="565" t="s">
        <v>6344</v>
      </c>
    </row>
    <row r="2291" spans="1:38">
      <c r="A2291" s="518" t="str">
        <f t="shared" si="35"/>
        <v xml:space="preserve">S43AA062-00016 Anchor Bolt Work Shelter/Building Setting Bolt  M76      </v>
      </c>
      <c r="B2291" s="565" t="s">
        <v>6345</v>
      </c>
      <c r="C2291" s="566"/>
      <c r="D2291" s="567" t="s">
        <v>6308</v>
      </c>
      <c r="E2291" s="568" t="s">
        <v>6309</v>
      </c>
      <c r="F2291" s="567" t="s">
        <v>2082</v>
      </c>
      <c r="G2291" s="568" t="s">
        <v>5855</v>
      </c>
      <c r="H2291" s="567" t="s">
        <v>3497</v>
      </c>
      <c r="I2291" s="568" t="s">
        <v>6329</v>
      </c>
      <c r="J2291" s="567" t="s">
        <v>1924</v>
      </c>
      <c r="K2291" s="568"/>
      <c r="L2291" s="567" t="s">
        <v>2103</v>
      </c>
      <c r="M2291" s="568" t="s">
        <v>2702</v>
      </c>
      <c r="Z2291" s="569"/>
      <c r="AA2291" s="569"/>
      <c r="AB2291" s="569"/>
      <c r="AC2291" s="569"/>
      <c r="AD2291" s="569"/>
      <c r="AE2291" s="569"/>
      <c r="AF2291" s="569"/>
      <c r="AG2291" s="569"/>
      <c r="AH2291" s="569"/>
      <c r="AI2291" s="570" t="s">
        <v>2538</v>
      </c>
      <c r="AJ2291" s="570" t="s">
        <v>2538</v>
      </c>
      <c r="AK2291" s="565" t="s">
        <v>6330</v>
      </c>
      <c r="AL2291" s="565" t="s">
        <v>6345</v>
      </c>
    </row>
    <row r="2292" spans="1:38">
      <c r="A2292" s="518" t="str">
        <f t="shared" si="35"/>
        <v xml:space="preserve">S43AA062-00017 Anchor Bolt Work Shelter/Building Setting Bolt  Over M76      </v>
      </c>
      <c r="B2292" s="565" t="s">
        <v>6346</v>
      </c>
      <c r="C2292" s="566"/>
      <c r="D2292" s="567" t="s">
        <v>6308</v>
      </c>
      <c r="E2292" s="568" t="s">
        <v>6309</v>
      </c>
      <c r="F2292" s="567" t="s">
        <v>2082</v>
      </c>
      <c r="G2292" s="568" t="s">
        <v>5855</v>
      </c>
      <c r="H2292" s="567" t="s">
        <v>3497</v>
      </c>
      <c r="I2292" s="568" t="s">
        <v>6329</v>
      </c>
      <c r="J2292" s="567" t="s">
        <v>1924</v>
      </c>
      <c r="K2292" s="568"/>
      <c r="L2292" s="567" t="s">
        <v>2106</v>
      </c>
      <c r="M2292" s="568" t="s">
        <v>2705</v>
      </c>
      <c r="Z2292" s="569"/>
      <c r="AA2292" s="569"/>
      <c r="AB2292" s="569"/>
      <c r="AC2292" s="569"/>
      <c r="AD2292" s="569"/>
      <c r="AE2292" s="569"/>
      <c r="AF2292" s="569"/>
      <c r="AG2292" s="569"/>
      <c r="AH2292" s="569"/>
      <c r="AI2292" s="570" t="s">
        <v>2538</v>
      </c>
      <c r="AJ2292" s="570" t="s">
        <v>2538</v>
      </c>
      <c r="AK2292" s="565" t="s">
        <v>6330</v>
      </c>
      <c r="AL2292" s="565" t="s">
        <v>6346</v>
      </c>
    </row>
  </sheetData>
  <autoFilter ref="B6:AL1630" xr:uid="{00000000-0009-0000-0000-000012000000}"/>
  <mergeCells count="12">
    <mergeCell ref="AK4:AK5"/>
    <mergeCell ref="AL4:AL5"/>
    <mergeCell ref="C2:AL2"/>
    <mergeCell ref="C3:AL3"/>
    <mergeCell ref="B4:B5"/>
    <mergeCell ref="C4:C5"/>
    <mergeCell ref="D4:E4"/>
    <mergeCell ref="F4:G4"/>
    <mergeCell ref="H4:I4"/>
    <mergeCell ref="J4:Y4"/>
    <mergeCell ref="Z4:AH4"/>
    <mergeCell ref="AI4:AJ4"/>
  </mergeCells>
  <phoneticPr fontId="4" type="noConversion"/>
  <conditionalFormatting sqref="B2048:B2049">
    <cfRule type="duplicateValues" dxfId="249" priority="248"/>
  </conditionalFormatting>
  <conditionalFormatting sqref="B2050:B2051">
    <cfRule type="duplicateValues" dxfId="248" priority="247"/>
  </conditionalFormatting>
  <conditionalFormatting sqref="B2052">
    <cfRule type="duplicateValues" dxfId="247" priority="246"/>
  </conditionalFormatting>
  <conditionalFormatting sqref="B2053:B2054">
    <cfRule type="duplicateValues" dxfId="246" priority="245"/>
  </conditionalFormatting>
  <conditionalFormatting sqref="B2055:B2056">
    <cfRule type="duplicateValues" dxfId="245" priority="244"/>
  </conditionalFormatting>
  <conditionalFormatting sqref="B2057">
    <cfRule type="duplicateValues" dxfId="244" priority="243"/>
  </conditionalFormatting>
  <conditionalFormatting sqref="B2063:B2064">
    <cfRule type="duplicateValues" dxfId="243" priority="249"/>
  </conditionalFormatting>
  <conditionalFormatting sqref="B2067">
    <cfRule type="duplicateValues" dxfId="242" priority="237"/>
  </conditionalFormatting>
  <conditionalFormatting sqref="B2068">
    <cfRule type="duplicateValues" dxfId="241" priority="205"/>
  </conditionalFormatting>
  <conditionalFormatting sqref="B2069">
    <cfRule type="duplicateValues" dxfId="240" priority="238"/>
  </conditionalFormatting>
  <conditionalFormatting sqref="B2070">
    <cfRule type="duplicateValues" dxfId="239" priority="239"/>
  </conditionalFormatting>
  <conditionalFormatting sqref="B2071">
    <cfRule type="duplicateValues" dxfId="238" priority="240"/>
  </conditionalFormatting>
  <conditionalFormatting sqref="B2072">
    <cfRule type="duplicateValues" dxfId="237" priority="241"/>
  </conditionalFormatting>
  <conditionalFormatting sqref="B2073">
    <cfRule type="duplicateValues" dxfId="236" priority="233"/>
  </conditionalFormatting>
  <conditionalFormatting sqref="B2074">
    <cfRule type="duplicateValues" dxfId="235" priority="234"/>
  </conditionalFormatting>
  <conditionalFormatting sqref="B2075">
    <cfRule type="duplicateValues" dxfId="234" priority="235"/>
  </conditionalFormatting>
  <conditionalFormatting sqref="B2076">
    <cfRule type="duplicateValues" dxfId="233" priority="236"/>
  </conditionalFormatting>
  <conditionalFormatting sqref="B2077">
    <cfRule type="duplicateValues" dxfId="232" priority="232"/>
  </conditionalFormatting>
  <conditionalFormatting sqref="B2079">
    <cfRule type="duplicateValues" dxfId="231" priority="230"/>
  </conditionalFormatting>
  <conditionalFormatting sqref="B2080">
    <cfRule type="duplicateValues" dxfId="230" priority="231"/>
  </conditionalFormatting>
  <conditionalFormatting sqref="B2082">
    <cfRule type="duplicateValues" dxfId="229" priority="227"/>
  </conditionalFormatting>
  <conditionalFormatting sqref="B2083">
    <cfRule type="duplicateValues" dxfId="228" priority="228"/>
  </conditionalFormatting>
  <conditionalFormatting sqref="B2084">
    <cfRule type="duplicateValues" dxfId="227" priority="229"/>
  </conditionalFormatting>
  <conditionalFormatting sqref="B2086">
    <cfRule type="duplicateValues" dxfId="226" priority="225"/>
  </conditionalFormatting>
  <conditionalFormatting sqref="B2087">
    <cfRule type="duplicateValues" dxfId="225" priority="224"/>
  </conditionalFormatting>
  <conditionalFormatting sqref="B2088">
    <cfRule type="duplicateValues" dxfId="224" priority="226"/>
  </conditionalFormatting>
  <conditionalFormatting sqref="B2090">
    <cfRule type="duplicateValues" dxfId="223" priority="221"/>
  </conditionalFormatting>
  <conditionalFormatting sqref="B2091">
    <cfRule type="duplicateValues" dxfId="222" priority="218"/>
  </conditionalFormatting>
  <conditionalFormatting sqref="B2092">
    <cfRule type="duplicateValues" dxfId="221" priority="219"/>
  </conditionalFormatting>
  <conditionalFormatting sqref="B2093">
    <cfRule type="duplicateValues" dxfId="220" priority="220"/>
  </conditionalFormatting>
  <conditionalFormatting sqref="B2094">
    <cfRule type="duplicateValues" dxfId="219" priority="222"/>
  </conditionalFormatting>
  <conditionalFormatting sqref="B2095">
    <cfRule type="duplicateValues" dxfId="218" priority="216"/>
  </conditionalFormatting>
  <conditionalFormatting sqref="B2096">
    <cfRule type="duplicateValues" dxfId="217" priority="217"/>
  </conditionalFormatting>
  <conditionalFormatting sqref="B2097">
    <cfRule type="duplicateValues" dxfId="216" priority="223"/>
  </conditionalFormatting>
  <conditionalFormatting sqref="B2099:B2100">
    <cfRule type="duplicateValues" dxfId="215" priority="215"/>
  </conditionalFormatting>
  <conditionalFormatting sqref="B2101 B2103">
    <cfRule type="duplicateValues" dxfId="214" priority="208"/>
  </conditionalFormatting>
  <conditionalFormatting sqref="B2102">
    <cfRule type="duplicateValues" dxfId="213" priority="207"/>
  </conditionalFormatting>
  <conditionalFormatting sqref="B2104 B2107">
    <cfRule type="duplicateValues" dxfId="212" priority="210"/>
  </conditionalFormatting>
  <conditionalFormatting sqref="B2105">
    <cfRule type="duplicateValues" dxfId="211" priority="209"/>
  </conditionalFormatting>
  <conditionalFormatting sqref="B2106">
    <cfRule type="duplicateValues" dxfId="210" priority="206"/>
  </conditionalFormatting>
  <conditionalFormatting sqref="B2108 B2110">
    <cfRule type="duplicateValues" dxfId="209" priority="213"/>
  </conditionalFormatting>
  <conditionalFormatting sqref="B2109">
    <cfRule type="duplicateValues" dxfId="208" priority="212"/>
  </conditionalFormatting>
  <conditionalFormatting sqref="B2112">
    <cfRule type="duplicateValues" dxfId="207" priority="214"/>
  </conditionalFormatting>
  <conditionalFormatting sqref="B2113">
    <cfRule type="duplicateValues" dxfId="206" priority="211"/>
  </conditionalFormatting>
  <conditionalFormatting sqref="B2131">
    <cfRule type="duplicateValues" dxfId="205" priority="242"/>
  </conditionalFormatting>
  <conditionalFormatting sqref="B2138">
    <cfRule type="duplicateValues" dxfId="204" priority="203"/>
  </conditionalFormatting>
  <conditionalFormatting sqref="B2139:B2141">
    <cfRule type="duplicateValues" dxfId="203" priority="204"/>
  </conditionalFormatting>
  <conditionalFormatting sqref="B2142">
    <cfRule type="duplicateValues" dxfId="202" priority="202"/>
  </conditionalFormatting>
  <conditionalFormatting sqref="B2147">
    <cfRule type="duplicateValues" dxfId="201" priority="196"/>
  </conditionalFormatting>
  <conditionalFormatting sqref="B2148">
    <cfRule type="duplicateValues" dxfId="200" priority="197"/>
  </conditionalFormatting>
  <conditionalFormatting sqref="B2149">
    <cfRule type="duplicateValues" dxfId="199" priority="198"/>
  </conditionalFormatting>
  <conditionalFormatting sqref="B2150">
    <cfRule type="duplicateValues" dxfId="198" priority="199"/>
  </conditionalFormatting>
  <conditionalFormatting sqref="B2151">
    <cfRule type="duplicateValues" dxfId="197" priority="200"/>
  </conditionalFormatting>
  <conditionalFormatting sqref="B2156">
    <cfRule type="duplicateValues" dxfId="196" priority="195"/>
  </conditionalFormatting>
  <conditionalFormatting sqref="B2157">
    <cfRule type="duplicateValues" dxfId="195" priority="194"/>
  </conditionalFormatting>
  <conditionalFormatting sqref="B2161">
    <cfRule type="duplicateValues" dxfId="194" priority="189"/>
  </conditionalFormatting>
  <conditionalFormatting sqref="B2162">
    <cfRule type="duplicateValues" dxfId="193" priority="190"/>
  </conditionalFormatting>
  <conditionalFormatting sqref="B2163">
    <cfRule type="duplicateValues" dxfId="192" priority="191"/>
  </conditionalFormatting>
  <conditionalFormatting sqref="B2164">
    <cfRule type="duplicateValues" dxfId="191" priority="192"/>
  </conditionalFormatting>
  <conditionalFormatting sqref="B2165">
    <cfRule type="duplicateValues" dxfId="190" priority="193"/>
  </conditionalFormatting>
  <conditionalFormatting sqref="B2166 B2158">
    <cfRule type="duplicateValues" dxfId="189" priority="201"/>
  </conditionalFormatting>
  <conditionalFormatting sqref="B2167 B2152:B2155 B2159:B2160 B2143:B2146 B2132:B2137 B2078 B2081 B2085 B2089 B2098 B2111 B2114:B2130 B2042:B2047 B2065:B2066 B2058:B2062">
    <cfRule type="duplicateValues" dxfId="188" priority="250"/>
  </conditionalFormatting>
  <conditionalFormatting sqref="B2168">
    <cfRule type="duplicateValues" dxfId="187" priority="188"/>
  </conditionalFormatting>
  <conditionalFormatting sqref="B2169">
    <cfRule type="duplicateValues" dxfId="186" priority="173"/>
  </conditionalFormatting>
  <conditionalFormatting sqref="B2170">
    <cfRule type="duplicateValues" dxfId="185" priority="174"/>
  </conditionalFormatting>
  <conditionalFormatting sqref="B2171">
    <cfRule type="duplicateValues" dxfId="184" priority="175"/>
  </conditionalFormatting>
  <conditionalFormatting sqref="B2172">
    <cfRule type="duplicateValues" dxfId="183" priority="176"/>
  </conditionalFormatting>
  <conditionalFormatting sqref="B2173">
    <cfRule type="duplicateValues" dxfId="182" priority="177"/>
  </conditionalFormatting>
  <conditionalFormatting sqref="B2174">
    <cfRule type="duplicateValues" dxfId="181" priority="178"/>
  </conditionalFormatting>
  <conditionalFormatting sqref="B2175">
    <cfRule type="duplicateValues" dxfId="180" priority="179"/>
  </conditionalFormatting>
  <conditionalFormatting sqref="B2176">
    <cfRule type="duplicateValues" dxfId="179" priority="180"/>
  </conditionalFormatting>
  <conditionalFormatting sqref="B2177">
    <cfRule type="duplicateValues" dxfId="178" priority="181"/>
  </conditionalFormatting>
  <conditionalFormatting sqref="B2178">
    <cfRule type="duplicateValues" dxfId="177" priority="182"/>
  </conditionalFormatting>
  <conditionalFormatting sqref="B2179">
    <cfRule type="duplicateValues" dxfId="176" priority="183"/>
  </conditionalFormatting>
  <conditionalFormatting sqref="B2180">
    <cfRule type="duplicateValues" dxfId="175" priority="184"/>
  </conditionalFormatting>
  <conditionalFormatting sqref="B2181">
    <cfRule type="duplicateValues" dxfId="174" priority="185"/>
  </conditionalFormatting>
  <conditionalFormatting sqref="B2182">
    <cfRule type="duplicateValues" dxfId="173" priority="186"/>
  </conditionalFormatting>
  <conditionalFormatting sqref="B2183">
    <cfRule type="duplicateValues" dxfId="172" priority="187"/>
  </conditionalFormatting>
  <conditionalFormatting sqref="B2184">
    <cfRule type="duplicateValues" dxfId="171" priority="154"/>
  </conditionalFormatting>
  <conditionalFormatting sqref="B2185:B2189">
    <cfRule type="duplicateValues" dxfId="170" priority="171"/>
  </conditionalFormatting>
  <conditionalFormatting sqref="B2190">
    <cfRule type="duplicateValues" dxfId="169" priority="169"/>
  </conditionalFormatting>
  <conditionalFormatting sqref="B2191">
    <cfRule type="duplicateValues" dxfId="168" priority="150"/>
  </conditionalFormatting>
  <conditionalFormatting sqref="B2192:B2194 B2201:B2206 B2197:B2199">
    <cfRule type="duplicateValues" dxfId="167" priority="170"/>
  </conditionalFormatting>
  <conditionalFormatting sqref="B2195">
    <cfRule type="duplicateValues" dxfId="166" priority="151"/>
  </conditionalFormatting>
  <conditionalFormatting sqref="B2196">
    <cfRule type="duplicateValues" dxfId="165" priority="152"/>
  </conditionalFormatting>
  <conditionalFormatting sqref="B2200">
    <cfRule type="duplicateValues" dxfId="164" priority="153"/>
  </conditionalFormatting>
  <conditionalFormatting sqref="B2207">
    <cfRule type="duplicateValues" dxfId="163" priority="164"/>
  </conditionalFormatting>
  <conditionalFormatting sqref="B2208">
    <cfRule type="duplicateValues" dxfId="162" priority="165"/>
  </conditionalFormatting>
  <conditionalFormatting sqref="B2209">
    <cfRule type="duplicateValues" dxfId="161" priority="166"/>
  </conditionalFormatting>
  <conditionalFormatting sqref="B2210">
    <cfRule type="duplicateValues" dxfId="160" priority="167"/>
  </conditionalFormatting>
  <conditionalFormatting sqref="B2211">
    <cfRule type="duplicateValues" dxfId="159" priority="168"/>
  </conditionalFormatting>
  <conditionalFormatting sqref="B2212">
    <cfRule type="duplicateValues" dxfId="158" priority="161"/>
  </conditionalFormatting>
  <conditionalFormatting sqref="B2213">
    <cfRule type="duplicateValues" dxfId="157" priority="162"/>
  </conditionalFormatting>
  <conditionalFormatting sqref="B2214">
    <cfRule type="duplicateValues" dxfId="156" priority="163"/>
  </conditionalFormatting>
  <conditionalFormatting sqref="B2215">
    <cfRule type="duplicateValues" dxfId="155" priority="160"/>
  </conditionalFormatting>
  <conditionalFormatting sqref="B2217">
    <cfRule type="duplicateValues" dxfId="154" priority="159"/>
  </conditionalFormatting>
  <conditionalFormatting sqref="B2219">
    <cfRule type="duplicateValues" dxfId="153" priority="156"/>
  </conditionalFormatting>
  <conditionalFormatting sqref="B2220">
    <cfRule type="duplicateValues" dxfId="152" priority="158"/>
  </conditionalFormatting>
  <conditionalFormatting sqref="B2222">
    <cfRule type="duplicateValues" dxfId="151" priority="155"/>
  </conditionalFormatting>
  <conditionalFormatting sqref="B2223">
    <cfRule type="duplicateValues" dxfId="150" priority="157"/>
  </conditionalFormatting>
  <conditionalFormatting sqref="B2224 B2221 B2218 B2216">
    <cfRule type="duplicateValues" dxfId="149" priority="172"/>
  </conditionalFormatting>
  <conditionalFormatting sqref="B2225">
    <cfRule type="duplicateValues" dxfId="148" priority="149"/>
  </conditionalFormatting>
  <conditionalFormatting sqref="B2226">
    <cfRule type="duplicateValues" dxfId="147" priority="144"/>
  </conditionalFormatting>
  <conditionalFormatting sqref="B2227">
    <cfRule type="duplicateValues" dxfId="146" priority="145"/>
  </conditionalFormatting>
  <conditionalFormatting sqref="B2228">
    <cfRule type="duplicateValues" dxfId="145" priority="146"/>
  </conditionalFormatting>
  <conditionalFormatting sqref="B2229">
    <cfRule type="duplicateValues" dxfId="144" priority="147"/>
  </conditionalFormatting>
  <conditionalFormatting sqref="B2230">
    <cfRule type="duplicateValues" dxfId="143" priority="148"/>
  </conditionalFormatting>
  <conditionalFormatting sqref="B2231:B2233">
    <cfRule type="duplicateValues" dxfId="142" priority="143"/>
  </conditionalFormatting>
  <conditionalFormatting sqref="B2234:B2236">
    <cfRule type="duplicateValues" dxfId="141" priority="141"/>
  </conditionalFormatting>
  <conditionalFormatting sqref="B2237:B2238">
    <cfRule type="duplicateValues" dxfId="140" priority="134"/>
  </conditionalFormatting>
  <conditionalFormatting sqref="B2239">
    <cfRule type="duplicateValues" dxfId="139" priority="139"/>
  </conditionalFormatting>
  <conditionalFormatting sqref="B2240">
    <cfRule type="duplicateValues" dxfId="138" priority="140"/>
  </conditionalFormatting>
  <conditionalFormatting sqref="B2241">
    <cfRule type="duplicateValues" dxfId="137" priority="137"/>
  </conditionalFormatting>
  <conditionalFormatting sqref="B2242">
    <cfRule type="duplicateValues" dxfId="136" priority="133"/>
  </conditionalFormatting>
  <conditionalFormatting sqref="B2243">
    <cfRule type="duplicateValues" dxfId="135" priority="136"/>
  </conditionalFormatting>
  <conditionalFormatting sqref="B2244">
    <cfRule type="duplicateValues" dxfId="134" priority="138"/>
  </conditionalFormatting>
  <conditionalFormatting sqref="B2245">
    <cfRule type="duplicateValues" dxfId="133" priority="132"/>
  </conditionalFormatting>
  <conditionalFormatting sqref="B2246">
    <cfRule type="duplicateValues" dxfId="132" priority="135"/>
  </conditionalFormatting>
  <conditionalFormatting sqref="B2247">
    <cfRule type="duplicateValues" dxfId="131" priority="142"/>
  </conditionalFormatting>
  <conditionalFormatting sqref="B2248">
    <cfRule type="duplicateValues" dxfId="130" priority="131"/>
  </conditionalFormatting>
  <conditionalFormatting sqref="B2249">
    <cfRule type="duplicateValues" dxfId="129" priority="128"/>
  </conditionalFormatting>
  <conditionalFormatting sqref="B2250:B2252">
    <cfRule type="duplicateValues" dxfId="128" priority="130"/>
  </conditionalFormatting>
  <conditionalFormatting sqref="B2253">
    <cfRule type="duplicateValues" dxfId="127" priority="129"/>
  </conditionalFormatting>
  <conditionalFormatting sqref="B2254:B2269">
    <cfRule type="duplicateValues" dxfId="126" priority="127"/>
  </conditionalFormatting>
  <conditionalFormatting sqref="B2270:B2292">
    <cfRule type="duplicateValues" dxfId="125" priority="126"/>
  </conditionalFormatting>
  <conditionalFormatting sqref="AL2048:AL2049">
    <cfRule type="duplicateValues" dxfId="124" priority="123"/>
  </conditionalFormatting>
  <conditionalFormatting sqref="AL2050:AL2051">
    <cfRule type="duplicateValues" dxfId="123" priority="122"/>
  </conditionalFormatting>
  <conditionalFormatting sqref="AL2052">
    <cfRule type="duplicateValues" dxfId="122" priority="121"/>
  </conditionalFormatting>
  <conditionalFormatting sqref="AL2053:AL2054">
    <cfRule type="duplicateValues" dxfId="121" priority="120"/>
  </conditionalFormatting>
  <conditionalFormatting sqref="AL2055:AL2056">
    <cfRule type="duplicateValues" dxfId="120" priority="119"/>
  </conditionalFormatting>
  <conditionalFormatting sqref="AL2057">
    <cfRule type="duplicateValues" dxfId="119" priority="118"/>
  </conditionalFormatting>
  <conditionalFormatting sqref="AL2063:AL2064">
    <cfRule type="duplicateValues" dxfId="118" priority="124"/>
  </conditionalFormatting>
  <conditionalFormatting sqref="AL2067">
    <cfRule type="duplicateValues" dxfId="117" priority="112"/>
  </conditionalFormatting>
  <conditionalFormatting sqref="AL2068">
    <cfRule type="duplicateValues" dxfId="116" priority="80"/>
  </conditionalFormatting>
  <conditionalFormatting sqref="AL2069">
    <cfRule type="duplicateValues" dxfId="115" priority="113"/>
  </conditionalFormatting>
  <conditionalFormatting sqref="AL2070">
    <cfRule type="duplicateValues" dxfId="114" priority="114"/>
  </conditionalFormatting>
  <conditionalFormatting sqref="AL2071">
    <cfRule type="duplicateValues" dxfId="113" priority="115"/>
  </conditionalFormatting>
  <conditionalFormatting sqref="AL2072">
    <cfRule type="duplicateValues" dxfId="112" priority="116"/>
  </conditionalFormatting>
  <conditionalFormatting sqref="AL2073">
    <cfRule type="duplicateValues" dxfId="111" priority="108"/>
  </conditionalFormatting>
  <conditionalFormatting sqref="AL2074">
    <cfRule type="duplicateValues" dxfId="110" priority="109"/>
  </conditionalFormatting>
  <conditionalFormatting sqref="AL2075">
    <cfRule type="duplicateValues" dxfId="109" priority="110"/>
  </conditionalFormatting>
  <conditionalFormatting sqref="AL2076">
    <cfRule type="duplicateValues" dxfId="108" priority="111"/>
  </conditionalFormatting>
  <conditionalFormatting sqref="AL2077">
    <cfRule type="duplicateValues" dxfId="107" priority="107"/>
  </conditionalFormatting>
  <conditionalFormatting sqref="AL2079">
    <cfRule type="duplicateValues" dxfId="106" priority="105"/>
  </conditionalFormatting>
  <conditionalFormatting sqref="AL2080">
    <cfRule type="duplicateValues" dxfId="105" priority="106"/>
  </conditionalFormatting>
  <conditionalFormatting sqref="AL2082">
    <cfRule type="duplicateValues" dxfId="104" priority="102"/>
  </conditionalFormatting>
  <conditionalFormatting sqref="AL2083">
    <cfRule type="duplicateValues" dxfId="103" priority="103"/>
  </conditionalFormatting>
  <conditionalFormatting sqref="AL2084">
    <cfRule type="duplicateValues" dxfId="102" priority="104"/>
  </conditionalFormatting>
  <conditionalFormatting sqref="AL2086">
    <cfRule type="duplicateValues" dxfId="101" priority="100"/>
  </conditionalFormatting>
  <conditionalFormatting sqref="AL2087">
    <cfRule type="duplicateValues" dxfId="100" priority="99"/>
  </conditionalFormatting>
  <conditionalFormatting sqref="AL2088">
    <cfRule type="duplicateValues" dxfId="99" priority="101"/>
  </conditionalFormatting>
  <conditionalFormatting sqref="AL2090">
    <cfRule type="duplicateValues" dxfId="98" priority="96"/>
  </conditionalFormatting>
  <conditionalFormatting sqref="AL2091">
    <cfRule type="duplicateValues" dxfId="97" priority="93"/>
  </conditionalFormatting>
  <conditionalFormatting sqref="AL2092">
    <cfRule type="duplicateValues" dxfId="96" priority="94"/>
  </conditionalFormatting>
  <conditionalFormatting sqref="AL2093">
    <cfRule type="duplicateValues" dxfId="95" priority="95"/>
  </conditionalFormatting>
  <conditionalFormatting sqref="AL2094">
    <cfRule type="duplicateValues" dxfId="94" priority="97"/>
  </conditionalFormatting>
  <conditionalFormatting sqref="AL2095">
    <cfRule type="duplicateValues" dxfId="93" priority="91"/>
  </conditionalFormatting>
  <conditionalFormatting sqref="AL2096">
    <cfRule type="duplicateValues" dxfId="92" priority="92"/>
  </conditionalFormatting>
  <conditionalFormatting sqref="AL2097">
    <cfRule type="duplicateValues" dxfId="91" priority="98"/>
  </conditionalFormatting>
  <conditionalFormatting sqref="AL2099:AL2100">
    <cfRule type="duplicateValues" dxfId="90" priority="90"/>
  </conditionalFormatting>
  <conditionalFormatting sqref="AL2101 AL2103">
    <cfRule type="duplicateValues" dxfId="89" priority="83"/>
  </conditionalFormatting>
  <conditionalFormatting sqref="AL2102">
    <cfRule type="duplicateValues" dxfId="88" priority="82"/>
  </conditionalFormatting>
  <conditionalFormatting sqref="AL2104 AL2107">
    <cfRule type="duplicateValues" dxfId="87" priority="85"/>
  </conditionalFormatting>
  <conditionalFormatting sqref="AL2105">
    <cfRule type="duplicateValues" dxfId="86" priority="84"/>
  </conditionalFormatting>
  <conditionalFormatting sqref="AL2106">
    <cfRule type="duplicateValues" dxfId="85" priority="81"/>
  </conditionalFormatting>
  <conditionalFormatting sqref="AL2108 AL2110">
    <cfRule type="duplicateValues" dxfId="84" priority="88"/>
  </conditionalFormatting>
  <conditionalFormatting sqref="AL2109">
    <cfRule type="duplicateValues" dxfId="83" priority="87"/>
  </conditionalFormatting>
  <conditionalFormatting sqref="AL2112">
    <cfRule type="duplicateValues" dxfId="82" priority="89"/>
  </conditionalFormatting>
  <conditionalFormatting sqref="AL2113">
    <cfRule type="duplicateValues" dxfId="81" priority="86"/>
  </conditionalFormatting>
  <conditionalFormatting sqref="AL2131">
    <cfRule type="duplicateValues" dxfId="80" priority="117"/>
  </conditionalFormatting>
  <conditionalFormatting sqref="AL2138">
    <cfRule type="duplicateValues" dxfId="79" priority="78"/>
  </conditionalFormatting>
  <conditionalFormatting sqref="AL2139:AL2141">
    <cfRule type="duplicateValues" dxfId="78" priority="79"/>
  </conditionalFormatting>
  <conditionalFormatting sqref="AL2142">
    <cfRule type="duplicateValues" dxfId="77" priority="77"/>
  </conditionalFormatting>
  <conditionalFormatting sqref="AL2147">
    <cfRule type="duplicateValues" dxfId="76" priority="71"/>
  </conditionalFormatting>
  <conditionalFormatting sqref="AL2148">
    <cfRule type="duplicateValues" dxfId="75" priority="72"/>
  </conditionalFormatting>
  <conditionalFormatting sqref="AL2149">
    <cfRule type="duplicateValues" dxfId="74" priority="73"/>
  </conditionalFormatting>
  <conditionalFormatting sqref="AL2150">
    <cfRule type="duplicateValues" dxfId="73" priority="74"/>
  </conditionalFormatting>
  <conditionalFormatting sqref="AL2151">
    <cfRule type="duplicateValues" dxfId="72" priority="75"/>
  </conditionalFormatting>
  <conditionalFormatting sqref="AL2156">
    <cfRule type="duplicateValues" dxfId="71" priority="70"/>
  </conditionalFormatting>
  <conditionalFormatting sqref="AL2157">
    <cfRule type="duplicateValues" dxfId="70" priority="69"/>
  </conditionalFormatting>
  <conditionalFormatting sqref="AL2161">
    <cfRule type="duplicateValues" dxfId="69" priority="64"/>
  </conditionalFormatting>
  <conditionalFormatting sqref="AL2162">
    <cfRule type="duplicateValues" dxfId="68" priority="65"/>
  </conditionalFormatting>
  <conditionalFormatting sqref="AL2163">
    <cfRule type="duplicateValues" dxfId="67" priority="66"/>
  </conditionalFormatting>
  <conditionalFormatting sqref="AL2164">
    <cfRule type="duplicateValues" dxfId="66" priority="67"/>
  </conditionalFormatting>
  <conditionalFormatting sqref="AL2165">
    <cfRule type="duplicateValues" dxfId="65" priority="68"/>
  </conditionalFormatting>
  <conditionalFormatting sqref="AL2166 AL2158">
    <cfRule type="duplicateValues" dxfId="64" priority="76"/>
  </conditionalFormatting>
  <conditionalFormatting sqref="AL2167 AL2152:AL2155 AL2159:AL2160 AL2143:AL2146 AL2132:AL2137 AL2078 AL2081 AL2085 AL2089 AL2098 AL2111 AL2114:AL2130 AL2042:AL2047 AL2065:AL2066 AL2058:AL2062">
    <cfRule type="duplicateValues" dxfId="63" priority="125"/>
  </conditionalFormatting>
  <conditionalFormatting sqref="AL2168">
    <cfRule type="duplicateValues" dxfId="62" priority="63"/>
  </conditionalFormatting>
  <conditionalFormatting sqref="AL2169">
    <cfRule type="duplicateValues" dxfId="61" priority="48"/>
  </conditionalFormatting>
  <conditionalFormatting sqref="AL2170">
    <cfRule type="duplicateValues" dxfId="60" priority="49"/>
  </conditionalFormatting>
  <conditionalFormatting sqref="AL2171">
    <cfRule type="duplicateValues" dxfId="59" priority="50"/>
  </conditionalFormatting>
  <conditionalFormatting sqref="AL2172">
    <cfRule type="duplicateValues" dxfId="58" priority="51"/>
  </conditionalFormatting>
  <conditionalFormatting sqref="AL2173">
    <cfRule type="duplicateValues" dxfId="57" priority="52"/>
  </conditionalFormatting>
  <conditionalFormatting sqref="AL2174">
    <cfRule type="duplicateValues" dxfId="56" priority="53"/>
  </conditionalFormatting>
  <conditionalFormatting sqref="AL2175">
    <cfRule type="duplicateValues" dxfId="55" priority="54"/>
  </conditionalFormatting>
  <conditionalFormatting sqref="AL2176">
    <cfRule type="duplicateValues" dxfId="54" priority="55"/>
  </conditionalFormatting>
  <conditionalFormatting sqref="AL2177">
    <cfRule type="duplicateValues" dxfId="53" priority="56"/>
  </conditionalFormatting>
  <conditionalFormatting sqref="AL2178">
    <cfRule type="duplicateValues" dxfId="52" priority="57"/>
  </conditionalFormatting>
  <conditionalFormatting sqref="AL2179">
    <cfRule type="duplicateValues" dxfId="51" priority="58"/>
  </conditionalFormatting>
  <conditionalFormatting sqref="AL2180">
    <cfRule type="duplicateValues" dxfId="50" priority="59"/>
  </conditionalFormatting>
  <conditionalFormatting sqref="AL2181">
    <cfRule type="duplicateValues" dxfId="49" priority="60"/>
  </conditionalFormatting>
  <conditionalFormatting sqref="AL2182">
    <cfRule type="duplicateValues" dxfId="48" priority="61"/>
  </conditionalFormatting>
  <conditionalFormatting sqref="AL2183">
    <cfRule type="duplicateValues" dxfId="47" priority="62"/>
  </conditionalFormatting>
  <conditionalFormatting sqref="AL2184">
    <cfRule type="duplicateValues" dxfId="46" priority="29"/>
  </conditionalFormatting>
  <conditionalFormatting sqref="AL2185:AL2189">
    <cfRule type="duplicateValues" dxfId="45" priority="46"/>
  </conditionalFormatting>
  <conditionalFormatting sqref="AL2190">
    <cfRule type="duplicateValues" dxfId="44" priority="44"/>
  </conditionalFormatting>
  <conditionalFormatting sqref="AL2191">
    <cfRule type="duplicateValues" dxfId="43" priority="25"/>
  </conditionalFormatting>
  <conditionalFormatting sqref="AL2192:AL2194 AL2201:AL2206 AL2197:AL2199">
    <cfRule type="duplicateValues" dxfId="42" priority="45"/>
  </conditionalFormatting>
  <conditionalFormatting sqref="AL2195">
    <cfRule type="duplicateValues" dxfId="41" priority="26"/>
  </conditionalFormatting>
  <conditionalFormatting sqref="AL2196">
    <cfRule type="duplicateValues" dxfId="40" priority="27"/>
  </conditionalFormatting>
  <conditionalFormatting sqref="AL2200">
    <cfRule type="duplicateValues" dxfId="39" priority="28"/>
  </conditionalFormatting>
  <conditionalFormatting sqref="AL2207">
    <cfRule type="duplicateValues" dxfId="38" priority="39"/>
  </conditionalFormatting>
  <conditionalFormatting sqref="AL2208">
    <cfRule type="duplicateValues" dxfId="37" priority="40"/>
  </conditionalFormatting>
  <conditionalFormatting sqref="AL2209">
    <cfRule type="duplicateValues" dxfId="36" priority="41"/>
  </conditionalFormatting>
  <conditionalFormatting sqref="AL2210">
    <cfRule type="duplicateValues" dxfId="35" priority="42"/>
  </conditionalFormatting>
  <conditionalFormatting sqref="AL2211">
    <cfRule type="duplicateValues" dxfId="34" priority="43"/>
  </conditionalFormatting>
  <conditionalFormatting sqref="AL2212">
    <cfRule type="duplicateValues" dxfId="33" priority="36"/>
  </conditionalFormatting>
  <conditionalFormatting sqref="AL2213">
    <cfRule type="duplicateValues" dxfId="32" priority="37"/>
  </conditionalFormatting>
  <conditionalFormatting sqref="AL2214">
    <cfRule type="duplicateValues" dxfId="31" priority="38"/>
  </conditionalFormatting>
  <conditionalFormatting sqref="AL2215">
    <cfRule type="duplicateValues" dxfId="30" priority="35"/>
  </conditionalFormatting>
  <conditionalFormatting sqref="AL2217">
    <cfRule type="duplicateValues" dxfId="29" priority="34"/>
  </conditionalFormatting>
  <conditionalFormatting sqref="AL2219">
    <cfRule type="duplicateValues" dxfId="28" priority="31"/>
  </conditionalFormatting>
  <conditionalFormatting sqref="AL2220">
    <cfRule type="duplicateValues" dxfId="27" priority="33"/>
  </conditionalFormatting>
  <conditionalFormatting sqref="AL2222">
    <cfRule type="duplicateValues" dxfId="26" priority="30"/>
  </conditionalFormatting>
  <conditionalFormatting sqref="AL2223">
    <cfRule type="duplicateValues" dxfId="25" priority="32"/>
  </conditionalFormatting>
  <conditionalFormatting sqref="AL2224 AL2221 AL2218 AL2216">
    <cfRule type="duplicateValues" dxfId="24" priority="47"/>
  </conditionalFormatting>
  <conditionalFormatting sqref="AL2225">
    <cfRule type="duplicateValues" dxfId="23" priority="24"/>
  </conditionalFormatting>
  <conditionalFormatting sqref="AL2226">
    <cfRule type="duplicateValues" dxfId="22" priority="19"/>
  </conditionalFormatting>
  <conditionalFormatting sqref="AL2227">
    <cfRule type="duplicateValues" dxfId="21" priority="20"/>
  </conditionalFormatting>
  <conditionalFormatting sqref="AL2228">
    <cfRule type="duplicateValues" dxfId="20" priority="21"/>
  </conditionalFormatting>
  <conditionalFormatting sqref="AL2229">
    <cfRule type="duplicateValues" dxfId="19" priority="22"/>
  </conditionalFormatting>
  <conditionalFormatting sqref="AL2230">
    <cfRule type="duplicateValues" dxfId="18" priority="23"/>
  </conditionalFormatting>
  <conditionalFormatting sqref="AL2231:AL2233">
    <cfRule type="duplicateValues" dxfId="17" priority="18"/>
  </conditionalFormatting>
  <conditionalFormatting sqref="AL2234:AL2236">
    <cfRule type="duplicateValues" dxfId="16" priority="16"/>
  </conditionalFormatting>
  <conditionalFormatting sqref="AL2237:AL2238">
    <cfRule type="duplicateValues" dxfId="15" priority="9"/>
  </conditionalFormatting>
  <conditionalFormatting sqref="AL2239">
    <cfRule type="duplicateValues" dxfId="14" priority="14"/>
  </conditionalFormatting>
  <conditionalFormatting sqref="AL2240">
    <cfRule type="duplicateValues" dxfId="13" priority="15"/>
  </conditionalFormatting>
  <conditionalFormatting sqref="AL2241">
    <cfRule type="duplicateValues" dxfId="12" priority="12"/>
  </conditionalFormatting>
  <conditionalFormatting sqref="AL2242">
    <cfRule type="duplicateValues" dxfId="11" priority="8"/>
  </conditionalFormatting>
  <conditionalFormatting sqref="AL2243">
    <cfRule type="duplicateValues" dxfId="10" priority="11"/>
  </conditionalFormatting>
  <conditionalFormatting sqref="AL2244">
    <cfRule type="duplicateValues" dxfId="9" priority="13"/>
  </conditionalFormatting>
  <conditionalFormatting sqref="AL2245">
    <cfRule type="duplicateValues" dxfId="8" priority="7"/>
  </conditionalFormatting>
  <conditionalFormatting sqref="AL2246">
    <cfRule type="duplicateValues" dxfId="7" priority="10"/>
  </conditionalFormatting>
  <conditionalFormatting sqref="AL2247">
    <cfRule type="duplicateValues" dxfId="6" priority="17"/>
  </conditionalFormatting>
  <conditionalFormatting sqref="AL2248">
    <cfRule type="duplicateValues" dxfId="5" priority="6"/>
  </conditionalFormatting>
  <conditionalFormatting sqref="AL2249">
    <cfRule type="duplicateValues" dxfId="4" priority="3"/>
  </conditionalFormatting>
  <conditionalFormatting sqref="AL2250:AL2252">
    <cfRule type="duplicateValues" dxfId="3" priority="5"/>
  </conditionalFormatting>
  <conditionalFormatting sqref="AL2253">
    <cfRule type="duplicateValues" dxfId="2" priority="4"/>
  </conditionalFormatting>
  <conditionalFormatting sqref="AL2254:AL2269">
    <cfRule type="duplicateValues" dxfId="1" priority="2"/>
  </conditionalFormatting>
  <conditionalFormatting sqref="AL2270:AL2292">
    <cfRule type="duplicateValues" dxfId="0" priority="1"/>
  </conditionalFormatting>
  <pageMargins left="1" right="1" top="1" bottom="1" header="0.3" footer="0.3"/>
  <pageSetup paperSize="9" orientation="portrait" r:id="rId1"/>
  <headerFooter>
    <oddHeader>&amp;L&amp;"Calibri"&amp;8&amp;K000000 대외비(Restricted)&amp;1#_x000D_</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FA0A2-2DD3-43B2-AB0C-883555E9ECAE}">
  <dimension ref="B2:E42"/>
  <sheetViews>
    <sheetView zoomScaleNormal="100" workbookViewId="0">
      <selection activeCell="C4" sqref="C4"/>
    </sheetView>
  </sheetViews>
  <sheetFormatPr defaultRowHeight="16.5"/>
  <cols>
    <col min="1" max="1" width="4" customWidth="1"/>
    <col min="2" max="4" width="45.75" customWidth="1"/>
  </cols>
  <sheetData>
    <row r="2" spans="2:4" ht="19.899999999999999" customHeight="1">
      <c r="B2" s="587" t="s">
        <v>230</v>
      </c>
      <c r="C2" s="588"/>
      <c r="D2" s="589"/>
    </row>
    <row r="3" spans="2:4" ht="19.899999999999999" customHeight="1">
      <c r="B3" s="590" t="s">
        <v>6347</v>
      </c>
      <c r="C3" s="590" t="s">
        <v>6348</v>
      </c>
      <c r="D3" s="590" t="s">
        <v>6349</v>
      </c>
    </row>
    <row r="4" spans="2:4" ht="19.899999999999999" customHeight="1">
      <c r="B4" s="28" t="s">
        <v>6350</v>
      </c>
      <c r="C4" s="28" t="s">
        <v>6351</v>
      </c>
      <c r="D4" s="28" t="s">
        <v>6352</v>
      </c>
    </row>
    <row r="5" spans="2:4" ht="40.9" customHeight="1">
      <c r="B5" s="16" t="s">
        <v>6353</v>
      </c>
      <c r="C5" s="16" t="s">
        <v>6354</v>
      </c>
      <c r="D5" s="28" t="s">
        <v>6355</v>
      </c>
    </row>
    <row r="6" spans="2:4" ht="48" customHeight="1">
      <c r="B6" s="18" t="s">
        <v>6356</v>
      </c>
      <c r="C6" s="18" t="s">
        <v>6357</v>
      </c>
      <c r="D6" s="18" t="s">
        <v>6358</v>
      </c>
    </row>
    <row r="7" spans="2:4" ht="250.15" customHeight="1">
      <c r="B7" s="18"/>
      <c r="C7" s="18"/>
      <c r="D7" s="18"/>
    </row>
    <row r="8" spans="2:4" ht="19.899999999999999" customHeight="1">
      <c r="B8" s="590" t="s">
        <v>6359</v>
      </c>
      <c r="C8" s="590"/>
      <c r="D8" s="590"/>
    </row>
    <row r="9" spans="2:4" ht="19.899999999999999" customHeight="1">
      <c r="B9" s="28" t="s">
        <v>6360</v>
      </c>
      <c r="C9" s="28"/>
      <c r="D9" s="28"/>
    </row>
    <row r="10" spans="2:4" ht="40.9" customHeight="1">
      <c r="B10" s="16" t="s">
        <v>6361</v>
      </c>
      <c r="C10" s="16"/>
      <c r="D10" s="28"/>
    </row>
    <row r="11" spans="2:4" ht="48" customHeight="1">
      <c r="B11" s="18" t="s">
        <v>6362</v>
      </c>
      <c r="C11" s="18"/>
      <c r="D11" s="18"/>
    </row>
    <row r="12" spans="2:4" ht="250.15" customHeight="1">
      <c r="B12" s="18"/>
      <c r="C12" s="18"/>
      <c r="D12" s="18"/>
    </row>
    <row r="13" spans="2:4" ht="19.899999999999999" customHeight="1">
      <c r="B13" s="587" t="s">
        <v>6363</v>
      </c>
      <c r="C13" s="588"/>
      <c r="D13" s="589"/>
    </row>
    <row r="14" spans="2:4" ht="19.899999999999999" customHeight="1">
      <c r="B14" s="590" t="s">
        <v>76</v>
      </c>
      <c r="C14" s="590" t="s">
        <v>78</v>
      </c>
      <c r="D14" s="590" t="s">
        <v>80</v>
      </c>
    </row>
    <row r="15" spans="2:4" ht="19.899999999999999" customHeight="1">
      <c r="B15" s="28" t="s">
        <v>6364</v>
      </c>
      <c r="C15" s="28" t="s">
        <v>6365</v>
      </c>
      <c r="D15" s="28" t="s">
        <v>6366</v>
      </c>
    </row>
    <row r="16" spans="2:4" ht="19.899999999999999" customHeight="1">
      <c r="B16" s="28" t="s">
        <v>6367</v>
      </c>
      <c r="C16" s="28" t="s">
        <v>6368</v>
      </c>
      <c r="D16" s="28" t="s">
        <v>6369</v>
      </c>
    </row>
    <row r="17" spans="2:5" ht="48" customHeight="1">
      <c r="B17" s="18" t="s">
        <v>6370</v>
      </c>
      <c r="C17" s="18" t="s">
        <v>6371</v>
      </c>
      <c r="D17" s="18" t="s">
        <v>6372</v>
      </c>
    </row>
    <row r="18" spans="2:5" ht="250.15" customHeight="1">
      <c r="B18" s="591"/>
      <c r="C18" s="591"/>
      <c r="D18" s="591"/>
    </row>
    <row r="19" spans="2:5" ht="19.899999999999999" customHeight="1">
      <c r="B19" s="590" t="s">
        <v>6373</v>
      </c>
      <c r="C19" s="590"/>
      <c r="D19" s="590" t="s">
        <v>6374</v>
      </c>
    </row>
    <row r="20" spans="2:5" ht="19.899999999999999" customHeight="1">
      <c r="B20" s="28" t="s">
        <v>6364</v>
      </c>
      <c r="C20" s="28"/>
      <c r="D20" s="28" t="s">
        <v>6375</v>
      </c>
    </row>
    <row r="21" spans="2:5" ht="48" customHeight="1">
      <c r="B21" s="28" t="s">
        <v>6376</v>
      </c>
      <c r="C21" s="16"/>
      <c r="D21" s="16" t="s">
        <v>6377</v>
      </c>
    </row>
    <row r="22" spans="2:5" ht="54">
      <c r="B22" s="18" t="s">
        <v>6378</v>
      </c>
      <c r="C22" s="18"/>
      <c r="D22" s="18" t="s">
        <v>6379</v>
      </c>
    </row>
    <row r="23" spans="2:5" ht="250.15" customHeight="1">
      <c r="B23" s="591"/>
      <c r="C23" s="591"/>
      <c r="D23" s="591"/>
    </row>
    <row r="24" spans="2:5" ht="19.899999999999999" customHeight="1">
      <c r="B24" s="590" t="s">
        <v>6380</v>
      </c>
      <c r="C24" s="590"/>
      <c r="D24" s="590"/>
    </row>
    <row r="25" spans="2:5" ht="31.15" customHeight="1">
      <c r="B25" s="28" t="s">
        <v>6381</v>
      </c>
      <c r="C25" s="16"/>
      <c r="D25" s="16"/>
    </row>
    <row r="26" spans="2:5" ht="48" customHeight="1">
      <c r="B26" s="16" t="s">
        <v>6382</v>
      </c>
      <c r="C26" s="16"/>
      <c r="D26" s="16"/>
    </row>
    <row r="27" spans="2:5" ht="87" customHeight="1">
      <c r="B27" s="18" t="s">
        <v>6383</v>
      </c>
      <c r="C27" s="18"/>
      <c r="D27" s="18"/>
    </row>
    <row r="28" spans="2:5" ht="250.15" customHeight="1">
      <c r="B28" s="591"/>
      <c r="C28" s="591"/>
      <c r="D28" s="591"/>
    </row>
    <row r="29" spans="2:5" ht="19.899999999999999" customHeight="1">
      <c r="B29" s="752" t="s">
        <v>6384</v>
      </c>
      <c r="C29" s="753"/>
      <c r="D29" s="754"/>
      <c r="E29" s="592"/>
    </row>
    <row r="30" spans="2:5" ht="31.15" customHeight="1">
      <c r="B30" s="16" t="s">
        <v>6385</v>
      </c>
      <c r="C30" s="16" t="s">
        <v>6386</v>
      </c>
      <c r="D30" s="16" t="s">
        <v>6387</v>
      </c>
    </row>
    <row r="31" spans="2:5" ht="32.450000000000003" customHeight="1">
      <c r="B31" s="28" t="s">
        <v>6388</v>
      </c>
      <c r="C31" s="16" t="s">
        <v>6389</v>
      </c>
      <c r="D31" s="16" t="s">
        <v>6390</v>
      </c>
    </row>
    <row r="32" spans="2:5" ht="54">
      <c r="B32" s="18" t="s">
        <v>6391</v>
      </c>
      <c r="C32" s="18" t="s">
        <v>6392</v>
      </c>
      <c r="D32" s="18" t="s">
        <v>6393</v>
      </c>
    </row>
    <row r="33" spans="2:4" ht="250.15" customHeight="1">
      <c r="B33" s="591"/>
      <c r="C33" s="591"/>
      <c r="D33" s="591"/>
    </row>
    <row r="34" spans="2:4" ht="19.899999999999999" customHeight="1">
      <c r="B34" s="593" t="s">
        <v>6394</v>
      </c>
      <c r="C34" s="590" t="s">
        <v>6395</v>
      </c>
      <c r="D34" s="590"/>
    </row>
    <row r="35" spans="2:4" ht="31.15" customHeight="1">
      <c r="B35" s="16" t="s">
        <v>6396</v>
      </c>
      <c r="C35" s="16" t="s">
        <v>6397</v>
      </c>
      <c r="D35" s="16"/>
    </row>
    <row r="36" spans="2:4" ht="32.450000000000003" customHeight="1">
      <c r="B36" s="28" t="s">
        <v>6398</v>
      </c>
      <c r="C36" s="16" t="s">
        <v>6399</v>
      </c>
      <c r="D36" s="16"/>
    </row>
    <row r="37" spans="2:4">
      <c r="B37" s="18"/>
      <c r="C37" s="18"/>
      <c r="D37" s="18"/>
    </row>
    <row r="38" spans="2:4" ht="250.15" customHeight="1">
      <c r="B38" s="18"/>
      <c r="C38" s="18"/>
      <c r="D38" s="18"/>
    </row>
    <row r="39" spans="2:4" ht="19.899999999999999" customHeight="1">
      <c r="B39" s="590" t="s">
        <v>6400</v>
      </c>
      <c r="C39" s="590" t="s">
        <v>6401</v>
      </c>
      <c r="D39" s="590"/>
    </row>
    <row r="40" spans="2:4" ht="31.15" customHeight="1">
      <c r="B40" s="16" t="s">
        <v>6402</v>
      </c>
      <c r="C40" s="16" t="s">
        <v>6403</v>
      </c>
      <c r="D40" s="16"/>
    </row>
    <row r="41" spans="2:4" ht="32.450000000000003" customHeight="1">
      <c r="B41" s="28" t="s">
        <v>6404</v>
      </c>
      <c r="C41" s="28" t="s">
        <v>6405</v>
      </c>
      <c r="D41" s="16"/>
    </row>
    <row r="42" spans="2:4" ht="46.15" customHeight="1">
      <c r="B42" s="18" t="s">
        <v>6406</v>
      </c>
      <c r="C42" s="18" t="s">
        <v>6407</v>
      </c>
      <c r="D42" s="18"/>
    </row>
  </sheetData>
  <mergeCells count="1">
    <mergeCell ref="B29:D29"/>
  </mergeCells>
  <phoneticPr fontId="4" type="noConversion"/>
  <pageMargins left="0.7" right="0.7" top="0.75" bottom="0.75" header="0.3" footer="0.3"/>
  <pageSetup paperSize="9" orientation="portrait" verticalDpi="0" r:id="rId1"/>
  <headerFooter>
    <oddHeader>&amp;L&amp;"Calibri"&amp;8&amp;K000000 대외비(Restricted)&amp;1#_x000D_</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22</vt:i4>
      </vt:variant>
    </vt:vector>
  </HeadingPairs>
  <TitlesOfParts>
    <vt:vector size="22" baseType="lpstr">
      <vt:lpstr>적용규칙</vt:lpstr>
      <vt:lpstr>유의사항</vt:lpstr>
      <vt:lpstr>Family구성도</vt:lpstr>
      <vt:lpstr>Family 표준 구성도</vt:lpstr>
      <vt:lpstr>물량Param</vt:lpstr>
      <vt:lpstr>0.Room</vt:lpstr>
      <vt:lpstr>1.Floors (2)</vt:lpstr>
      <vt:lpstr>1.Floors</vt:lpstr>
      <vt:lpstr>2.Roofs</vt:lpstr>
      <vt:lpstr>3.Walls (2)</vt:lpstr>
      <vt:lpstr>3.Walls</vt:lpstr>
      <vt:lpstr>4.St Fdn</vt:lpstr>
      <vt:lpstr>5.St Col</vt:lpstr>
      <vt:lpstr>6.St Framing</vt:lpstr>
      <vt:lpstr>7.Ceilings</vt:lpstr>
      <vt:lpstr>8.Doors</vt:lpstr>
      <vt:lpstr>9.Windows</vt:lpstr>
      <vt:lpstr>10.Stairs</vt:lpstr>
      <vt:lpstr>11.Railings</vt:lpstr>
      <vt:lpstr>13.Generic</vt:lpstr>
      <vt:lpstr>WM-AR</vt:lpstr>
      <vt:lpstr>CASE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 만규</dc:creator>
  <cp:lastModifiedBy>만규 장</cp:lastModifiedBy>
  <dcterms:created xsi:type="dcterms:W3CDTF">2024-03-01T17:00:48Z</dcterms:created>
  <dcterms:modified xsi:type="dcterms:W3CDTF">2024-03-03T14:29:39Z</dcterms:modified>
</cp:coreProperties>
</file>